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rish\OneDrive\Desktop\"/>
    </mc:Choice>
  </mc:AlternateContent>
  <xr:revisionPtr revIDLastSave="0" documentId="13_ncr:1_{61F6402B-07B6-4E37-B852-6825DBD74F0D}" xr6:coauthVersionLast="47" xr6:coauthVersionMax="47" xr10:uidLastSave="{00000000-0000-0000-0000-000000000000}"/>
  <bookViews>
    <workbookView xWindow="-120" yWindow="-120" windowWidth="20730" windowHeight="11760" firstSheet="6" activeTab="9" xr2:uid="{00000000-000D-0000-FFFF-FFFF00000000}"/>
  </bookViews>
  <sheets>
    <sheet name="KPI" sheetId="3" r:id="rId1"/>
    <sheet name="Bank Loan Analytics Dashboard" sheetId="6" r:id="rId2"/>
    <sheet name="pivot tables" sheetId="2" r:id="rId3"/>
    <sheet name="pivot table 2" sheetId="4" r:id="rId4"/>
    <sheet name="KPI2" sheetId="7" r:id="rId5"/>
    <sheet name="Customer Data Quality &amp; Demogra" sheetId="8" r:id="rId6"/>
    <sheet name="Loans" sheetId="1" r:id="rId7"/>
    <sheet name="pivot table3" sheetId="9" r:id="rId8"/>
    <sheet name="KPI3" sheetId="11" r:id="rId9"/>
    <sheet name="Credit Risk &amp; Data Quality" sheetId="12" r:id="rId10"/>
    <sheet name="Bank Loan Analysis Project Summ" sheetId="13" r:id="rId11"/>
  </sheets>
  <definedNames>
    <definedName name="_21_06_2024">Loans!$Z$3:$Z$5001</definedName>
    <definedName name="Ahmedabad">Loans!$Y$3:$Y$5001</definedName>
    <definedName name="Approved">Loans!$AC$3:$AC$5001</definedName>
    <definedName name="C200001_">Loans!$C$3:$C$5001</definedName>
    <definedName name="Female">Loans!$F$3:$F$5001</definedName>
    <definedName name="Gujarat">Loans!$X$3:$X$5001</definedName>
    <definedName name="L100001_">Loans!$A$3:$A$5001</definedName>
    <definedName name="L100002_">Loans!$C$3:$AE$3</definedName>
    <definedName name="L100003_">Loans!$C$4:$AE$4</definedName>
    <definedName name="L100004_">Loans!$C$5:$AE$5</definedName>
    <definedName name="L100005_">Loans!$C$6:$AE$6</definedName>
    <definedName name="L100006_">Loans!$C$7:$AE$7</definedName>
    <definedName name="L100007_">Loans!$C$8:$AE$8</definedName>
    <definedName name="L100008_">Loans!$C$9:$AE$9</definedName>
    <definedName name="L100009_">Loans!$C$10:$AE$10</definedName>
    <definedName name="L100010_">Loans!$C$11:$AE$11</definedName>
    <definedName name="L100011_">Loans!$C$12:$AE$12</definedName>
    <definedName name="L100012_">Loans!$C$13:$AE$13</definedName>
    <definedName name="L100013_">Loans!$C$14:$AE$14</definedName>
    <definedName name="L100014_">Loans!$C$15:$AE$15</definedName>
    <definedName name="L100015_">Loans!$C$16:$AE$16</definedName>
    <definedName name="L100016_">Loans!$C$17:$AE$17</definedName>
    <definedName name="L100017_">Loans!$C$18:$AE$18</definedName>
    <definedName name="L100018_">Loans!$C$19:$AE$19</definedName>
    <definedName name="L100019_">Loans!$C$20:$AE$20</definedName>
    <definedName name="L100020_">Loans!$C$21:$AE$21</definedName>
    <definedName name="L100021_">Loans!$C$22:$AE$22</definedName>
    <definedName name="L100022_">Loans!$C$23:$AE$23</definedName>
    <definedName name="L100023_">Loans!$C$24:$AE$24</definedName>
    <definedName name="L100024_">Loans!$C$25:$AE$25</definedName>
    <definedName name="L100025_">Loans!$C$26:$AE$26</definedName>
    <definedName name="L100026_">Loans!$C$27:$AE$27</definedName>
    <definedName name="L100027_">Loans!$C$28:$AE$28</definedName>
    <definedName name="L100028_">Loans!$C$29:$AE$29</definedName>
    <definedName name="L100029_">Loans!$C$30:$AE$30</definedName>
    <definedName name="L100030_">Loans!$C$31:$AE$31</definedName>
    <definedName name="L100031_">Loans!$C$32:$AE$32</definedName>
    <definedName name="L100032_">Loans!$C$33:$AE$33</definedName>
    <definedName name="L100033_">Loans!$C$34:$AE$34</definedName>
    <definedName name="L100034_">Loans!$C$35:$AE$35</definedName>
    <definedName name="L100035_">Loans!$C$36:$AE$36</definedName>
    <definedName name="L100036_">Loans!$C$37:$AE$37</definedName>
    <definedName name="L100037_">Loans!$C$38:$AE$38</definedName>
    <definedName name="L100038_">Loans!$C$39:$AE$39</definedName>
    <definedName name="L100039_">Loans!$C$40:$AE$40</definedName>
    <definedName name="L100040_">Loans!$C$41:$AE$41</definedName>
    <definedName name="L100041_">Loans!$C$42:$AE$42</definedName>
    <definedName name="L100042_">Loans!$C$43:$AE$43</definedName>
    <definedName name="L100043_">Loans!$C$44:$AE$44</definedName>
    <definedName name="L100044_">Loans!$C$45:$AE$45</definedName>
    <definedName name="L100045_">Loans!$C$46:$AE$46</definedName>
    <definedName name="L100046_">Loans!$C$47:$AE$47</definedName>
    <definedName name="L100047_">Loans!$C$48:$AE$48</definedName>
    <definedName name="L100048_">Loans!$C$49:$AE$49</definedName>
    <definedName name="L100049_">Loans!$C$50:$AE$50</definedName>
    <definedName name="L100050_">Loans!$C$51:$AE$51</definedName>
    <definedName name="L100051_">Loans!$C$52:$AE$52</definedName>
    <definedName name="L100052_">Loans!$C$53:$AE$53</definedName>
    <definedName name="L100053_">Loans!$C$54:$AE$54</definedName>
    <definedName name="L100054_">Loans!$C$55:$AE$55</definedName>
    <definedName name="L100055_">Loans!$C$56:$AE$56</definedName>
    <definedName name="L100056_">Loans!$C$57:$AE$57</definedName>
    <definedName name="L100057_">Loans!$C$58:$AE$58</definedName>
    <definedName name="L100058_">Loans!$C$59:$AE$59</definedName>
    <definedName name="L100059_">Loans!$C$60:$AE$60</definedName>
    <definedName name="L100060_">Loans!$C$61:$AE$61</definedName>
    <definedName name="L100061_">Loans!$C$62:$AE$62</definedName>
    <definedName name="L100062_">Loans!$C$63:$AE$63</definedName>
    <definedName name="L100063_">Loans!$C$64:$AE$64</definedName>
    <definedName name="L100064_">Loans!$C$65:$AE$65</definedName>
    <definedName name="L100065_">Loans!$C$66:$AE$66</definedName>
    <definedName name="L100066_">Loans!$C$67:$AE$67</definedName>
    <definedName name="L100067_">Loans!$C$68:$AE$68</definedName>
    <definedName name="L100068_">Loans!$C$69:$AE$69</definedName>
    <definedName name="L100069_">Loans!$C$70:$AE$70</definedName>
    <definedName name="L100070_">Loans!$C$71:$AE$71</definedName>
    <definedName name="L100071_">Loans!$C$72:$AE$72</definedName>
    <definedName name="L100072_">Loans!$C$73:$AE$73</definedName>
    <definedName name="L100073_">Loans!$C$74:$AE$74</definedName>
    <definedName name="L100074_">Loans!$C$75:$AE$75</definedName>
    <definedName name="L100075_">Loans!$C$76:$AE$76</definedName>
    <definedName name="L100076_">Loans!$C$77:$AE$77</definedName>
    <definedName name="L100077_">Loans!$C$78:$AE$78</definedName>
    <definedName name="L100078_">Loans!$C$79:$AE$79</definedName>
    <definedName name="L100079_">Loans!$C$80:$AE$80</definedName>
    <definedName name="L100080_">Loans!$C$81:$AE$81</definedName>
    <definedName name="L100081_">Loans!$C$82:$AE$82</definedName>
    <definedName name="L100082_">Loans!$C$83:$AE$83</definedName>
    <definedName name="L100083_">Loans!$C$84:$AE$84</definedName>
    <definedName name="L100084_">Loans!$C$85:$AE$85</definedName>
    <definedName name="L100085_">Loans!$C$86:$AE$86</definedName>
    <definedName name="L100086_">Loans!$C$87:$AE$87</definedName>
    <definedName name="L100087_">Loans!$C$88:$AE$88</definedName>
    <definedName name="L100088_">Loans!$C$89:$AE$89</definedName>
    <definedName name="L100089_">Loans!$C$90:$AE$90</definedName>
    <definedName name="L100090_">Loans!$C$91:$AE$91</definedName>
    <definedName name="L100091_">Loans!$C$92:$AE$92</definedName>
    <definedName name="L100092_">Loans!$C$93:$AE$93</definedName>
    <definedName name="L100093_">Loans!$C$94:$AE$94</definedName>
    <definedName name="L100094_">Loans!$C$95:$AE$95</definedName>
    <definedName name="L100095_">Loans!$C$96:$AE$96</definedName>
    <definedName name="L100096_">Loans!$C$97:$AE$97</definedName>
    <definedName name="L100097_">Loans!$C$98:$AE$98</definedName>
    <definedName name="L100098_">Loans!$C$99:$AE$99</definedName>
    <definedName name="L100099_">Loans!$C$100:$AE$100</definedName>
    <definedName name="L100100_">Loans!$C$101:$AE$101</definedName>
    <definedName name="L100101_">Loans!$C$102:$AE$102</definedName>
    <definedName name="L100102_">Loans!$C$103:$AE$103</definedName>
    <definedName name="L100103_">Loans!$C$104:$AE$104</definedName>
    <definedName name="L100104_">Loans!$C$105:$AE$105</definedName>
    <definedName name="L100105_">Loans!$C$106:$AE$106</definedName>
    <definedName name="L100106_">Loans!$C$107:$AE$107</definedName>
    <definedName name="L100107_">Loans!$C$108:$AE$108</definedName>
    <definedName name="L100108_">Loans!$C$109:$AE$109</definedName>
    <definedName name="L100109_">Loans!$C$110:$AE$110</definedName>
    <definedName name="L100110_">Loans!$C$111:$AE$111</definedName>
    <definedName name="L100111_">Loans!$C$112:$AE$112</definedName>
    <definedName name="L100112_">Loans!$C$113:$AE$113</definedName>
    <definedName name="L100113_">Loans!$C$114:$AE$114</definedName>
    <definedName name="L100114_">Loans!$C$115:$AE$115</definedName>
    <definedName name="L100115_">Loans!$C$116:$AE$116</definedName>
    <definedName name="L100116_">Loans!$C$117:$AE$117</definedName>
    <definedName name="L100117_">Loans!$C$118:$AE$118</definedName>
    <definedName name="L100118_">Loans!$C$119:$AE$119</definedName>
    <definedName name="L100119_">Loans!$C$120:$AE$120</definedName>
    <definedName name="L100120_">Loans!$C$121:$AE$121</definedName>
    <definedName name="L100121_">Loans!$C$122:$AE$122</definedName>
    <definedName name="L100122_">Loans!$C$123:$AE$123</definedName>
    <definedName name="L100123_">Loans!$C$124:$AE$124</definedName>
    <definedName name="L100124_">Loans!$C$125:$AE$125</definedName>
    <definedName name="L100125_">Loans!$C$126:$AE$126</definedName>
    <definedName name="L100126_">Loans!$C$127:$AE$127</definedName>
    <definedName name="L100127_">Loans!$C$128:$AE$128</definedName>
    <definedName name="L100128_">Loans!$C$129:$AE$129</definedName>
    <definedName name="L100129_">Loans!$C$130:$AE$130</definedName>
    <definedName name="L100130_">Loans!$C$131:$AE$131</definedName>
    <definedName name="L100131_">Loans!$C$132:$AE$132</definedName>
    <definedName name="L100132_">Loans!$C$133:$AE$133</definedName>
    <definedName name="L100133_">Loans!$C$134:$AE$134</definedName>
    <definedName name="L100134_">Loans!$C$135:$AE$135</definedName>
    <definedName name="L100135_">Loans!$C$136:$AE$136</definedName>
    <definedName name="L100136_">Loans!$C$137:$AE$137</definedName>
    <definedName name="L100137_">Loans!$C$138:$AE$138</definedName>
    <definedName name="L100138_">Loans!$C$139:$AE$139</definedName>
    <definedName name="L100139_">Loans!$C$140:$AE$140</definedName>
    <definedName name="L100140_">Loans!$C$141:$AE$141</definedName>
    <definedName name="L100141_">Loans!$C$142:$AE$142</definedName>
    <definedName name="L100142_">Loans!$C$143:$AE$143</definedName>
    <definedName name="L100143_">Loans!$C$144:$AE$144</definedName>
    <definedName name="L100144_">Loans!$C$145:$AE$145</definedName>
    <definedName name="L100145_">Loans!$C$146:$AE$146</definedName>
    <definedName name="L100146_">Loans!$C$147:$AE$147</definedName>
    <definedName name="L100147_">Loans!$C$148:$AE$148</definedName>
    <definedName name="L100148_">Loans!$C$149:$AE$149</definedName>
    <definedName name="L100149_">Loans!$C$150:$AE$150</definedName>
    <definedName name="L100150_">Loans!$C$151:$AE$151</definedName>
    <definedName name="L100151_">Loans!$C$152:$AE$152</definedName>
    <definedName name="L100152_">Loans!$C$153:$AE$153</definedName>
    <definedName name="L100153_">Loans!$C$154:$AE$154</definedName>
    <definedName name="L100154_">Loans!$C$155:$AE$155</definedName>
    <definedName name="L100155_">Loans!$C$156:$AE$156</definedName>
    <definedName name="L100156_">Loans!$C$157:$AE$157</definedName>
    <definedName name="L100157_">Loans!$C$158:$AE$158</definedName>
    <definedName name="L100158_">Loans!$C$159:$AE$159</definedName>
    <definedName name="L100159_">Loans!$C$160:$AE$160</definedName>
    <definedName name="L100160_">Loans!$C$161:$AE$161</definedName>
    <definedName name="L100161_">Loans!$C$162:$AE$162</definedName>
    <definedName name="L100162_">Loans!$C$163:$AE$163</definedName>
    <definedName name="L100163_">Loans!$C$164:$AE$164</definedName>
    <definedName name="L100164_">Loans!$C$165:$AE$165</definedName>
    <definedName name="L100165_">Loans!$C$166:$AE$166</definedName>
    <definedName name="L100166_">Loans!$C$167:$AE$167</definedName>
    <definedName name="L100167_">Loans!$C$168:$AE$168</definedName>
    <definedName name="L100168_">Loans!$C$169:$AE$169</definedName>
    <definedName name="L100169_">Loans!$C$170:$AE$170</definedName>
    <definedName name="L100170_">Loans!$C$171:$AE$171</definedName>
    <definedName name="L100171_">Loans!$C$172:$AE$172</definedName>
    <definedName name="L100172_">Loans!$C$173:$AE$173</definedName>
    <definedName name="L100173_">Loans!$C$174:$AE$174</definedName>
    <definedName name="L100174_">Loans!$C$175:$AE$175</definedName>
    <definedName name="L100175_">Loans!$C$176:$AE$176</definedName>
    <definedName name="L100176_">Loans!$C$177:$AE$177</definedName>
    <definedName name="L100177_">Loans!$C$178:$AE$178</definedName>
    <definedName name="L100178_">Loans!$C$179:$AE$179</definedName>
    <definedName name="L100179_">Loans!$C$180:$AE$180</definedName>
    <definedName name="L100180_">Loans!$C$181:$AE$181</definedName>
    <definedName name="L100181_">Loans!$C$182:$AE$182</definedName>
    <definedName name="L100182_">Loans!$C$183:$AE$183</definedName>
    <definedName name="L100183_">Loans!$C$184:$AE$184</definedName>
    <definedName name="L100184_">Loans!$C$185:$AE$185</definedName>
    <definedName name="L100185_">Loans!$C$186:$AE$186</definedName>
    <definedName name="L100186_">Loans!$C$187:$AE$187</definedName>
    <definedName name="L100187_">Loans!$C$188:$AE$188</definedName>
    <definedName name="L100188_">Loans!$C$189:$AE$189</definedName>
    <definedName name="L100189_">Loans!$C$190:$AE$190</definedName>
    <definedName name="L100190_">Loans!$C$191:$AE$191</definedName>
    <definedName name="L100191_">Loans!$C$192:$AE$192</definedName>
    <definedName name="L100192_">Loans!$C$193:$AE$193</definedName>
    <definedName name="L100193_">Loans!$C$194:$AE$194</definedName>
    <definedName name="L100194_">Loans!$C$195:$AE$195</definedName>
    <definedName name="L100195_">Loans!$C$196:$AE$196</definedName>
    <definedName name="L100196_">Loans!$C$197:$AE$197</definedName>
    <definedName name="L100197_">Loans!$C$198:$AE$198</definedName>
    <definedName name="L100198_">Loans!$C$199:$AE$199</definedName>
    <definedName name="L100199_">Loans!$C$200:$AE$200</definedName>
    <definedName name="L100200_">Loans!$C$201:$AE$201</definedName>
    <definedName name="L100201_">Loans!$C$202:$AE$202</definedName>
    <definedName name="L100202_">Loans!$C$203:$AE$203</definedName>
    <definedName name="L100203_">Loans!$C$204:$AE$204</definedName>
    <definedName name="L100204_">Loans!$C$205:$AE$205</definedName>
    <definedName name="L100205_">Loans!$C$206:$AE$206</definedName>
    <definedName name="L100206_">Loans!$C$207:$AE$207</definedName>
    <definedName name="L100207_">Loans!$C$208:$AE$208</definedName>
    <definedName name="L100208_">Loans!$C$209:$AE$209</definedName>
    <definedName name="L100209_">Loans!$C$210:$AE$210</definedName>
    <definedName name="L100210_">Loans!$C$211:$AE$211</definedName>
    <definedName name="L100211_">Loans!$C$212:$AE$212</definedName>
    <definedName name="L100212_">Loans!$C$213:$AE$213</definedName>
    <definedName name="L100213_">Loans!$C$214:$AE$214</definedName>
    <definedName name="L100214_">Loans!$C$215:$AE$215</definedName>
    <definedName name="L100215_">Loans!$C$216:$AE$216</definedName>
    <definedName name="L100216_">Loans!$C$217:$AE$217</definedName>
    <definedName name="L100217_">Loans!$C$218:$AE$218</definedName>
    <definedName name="L100218_">Loans!$C$219:$AE$219</definedName>
    <definedName name="L100219_">Loans!$C$220:$AE$220</definedName>
    <definedName name="L100220_">Loans!$C$221:$AE$221</definedName>
    <definedName name="L100221_">Loans!$C$222:$AE$222</definedName>
    <definedName name="L100222_">Loans!$C$223:$AE$223</definedName>
    <definedName name="L100223_">Loans!$C$224:$AE$224</definedName>
    <definedName name="L100224_">Loans!$C$225:$AE$225</definedName>
    <definedName name="L100225_">Loans!$C$226:$AE$226</definedName>
    <definedName name="L100226_">Loans!$C$227:$AE$227</definedName>
    <definedName name="L100227_">Loans!$C$228:$AE$228</definedName>
    <definedName name="L100228_">Loans!$C$229:$AE$229</definedName>
    <definedName name="L100229_">Loans!$C$230:$AE$230</definedName>
    <definedName name="L100230_">Loans!$C$231:$AE$231</definedName>
    <definedName name="L100231_">Loans!$C$232:$AE$232</definedName>
    <definedName name="L100232_">Loans!$C$233:$AE$233</definedName>
    <definedName name="L100233_">Loans!$C$234:$AE$234</definedName>
    <definedName name="L100234_">Loans!$C$235:$AE$235</definedName>
    <definedName name="L100235_">Loans!$C$236:$AE$236</definedName>
    <definedName name="L100236_">Loans!$C$237:$AE$237</definedName>
    <definedName name="L100237_">Loans!$C$238:$AE$238</definedName>
    <definedName name="L100238_">Loans!$C$239:$AE$239</definedName>
    <definedName name="L100239_">Loans!$C$240:$AE$240</definedName>
    <definedName name="L100240_">Loans!$C$241:$AE$241</definedName>
    <definedName name="L100241_">Loans!$C$242:$AE$242</definedName>
    <definedName name="L100242_">Loans!$C$243:$AE$243</definedName>
    <definedName name="L100243_">Loans!$C$244:$AE$244</definedName>
    <definedName name="L100244_">Loans!$C$245:$AE$245</definedName>
    <definedName name="L100245_">Loans!$C$246:$AE$246</definedName>
    <definedName name="L100246_">Loans!$C$247:$AE$247</definedName>
    <definedName name="L100247_">Loans!$C$248:$AE$248</definedName>
    <definedName name="L100248_">Loans!$C$249:$AE$249</definedName>
    <definedName name="L100249_">Loans!$C$250:$AE$250</definedName>
    <definedName name="L100250_">Loans!$C$251:$AE$251</definedName>
    <definedName name="L100251_">Loans!$C$252:$AE$252</definedName>
    <definedName name="L100252_">Loans!$C$253:$AE$253</definedName>
    <definedName name="L100253_">Loans!$C$254:$AE$254</definedName>
    <definedName name="L100254_">Loans!$C$255:$AE$255</definedName>
    <definedName name="L100255_">Loans!$C$256:$AE$256</definedName>
    <definedName name="L100256_">Loans!$C$257:$AE$257</definedName>
    <definedName name="L100257_">Loans!$C$258:$AE$258</definedName>
    <definedName name="L100258_">Loans!$C$259:$AE$259</definedName>
    <definedName name="L100259_">Loans!$C$260:$AE$260</definedName>
    <definedName name="L100260_">Loans!$C$261:$AE$261</definedName>
    <definedName name="L100261_">Loans!$C$262:$AE$262</definedName>
    <definedName name="L100262_">Loans!$C$263:$AE$263</definedName>
    <definedName name="L100263_">Loans!$C$264:$AE$264</definedName>
    <definedName name="L100264_">Loans!$C$265:$AE$265</definedName>
    <definedName name="L100265_">Loans!$C$266:$AE$266</definedName>
    <definedName name="L100266_">Loans!$C$267:$AE$267</definedName>
    <definedName name="L100267_">Loans!$C$268:$AE$268</definedName>
    <definedName name="L100268_">Loans!$C$269:$AE$269</definedName>
    <definedName name="L100269_">Loans!$C$270:$AE$270</definedName>
    <definedName name="L100270_">Loans!$C$271:$AE$271</definedName>
    <definedName name="L100271_">Loans!$C$272:$AE$272</definedName>
    <definedName name="L100272_">Loans!$C$273:$AE$273</definedName>
    <definedName name="L100273_">Loans!$C$274:$AE$274</definedName>
    <definedName name="L100274_">Loans!$C$275:$AE$275</definedName>
    <definedName name="L100275_">Loans!$C$276:$AE$276</definedName>
    <definedName name="L100276_">Loans!$C$277:$AE$277</definedName>
    <definedName name="L100277_">Loans!$C$278:$AE$278</definedName>
    <definedName name="L100278_">Loans!$C$279:$AE$279</definedName>
    <definedName name="L100279_">Loans!$C$280:$AE$280</definedName>
    <definedName name="L100280_">Loans!$C$281:$AE$281</definedName>
    <definedName name="L100281_">Loans!$C$282:$AE$282</definedName>
    <definedName name="L100282_">Loans!$C$283:$AE$283</definedName>
    <definedName name="L100283_">Loans!$C$284:$AE$284</definedName>
    <definedName name="L100284_">Loans!$C$285:$AE$285</definedName>
    <definedName name="L100285_">Loans!$C$286:$AE$286</definedName>
    <definedName name="L100286_">Loans!$C$287:$AE$287</definedName>
    <definedName name="L100287_">Loans!$C$288:$AE$288</definedName>
    <definedName name="L100288_">Loans!$C$289:$AE$289</definedName>
    <definedName name="L100289_">Loans!$C$290:$AE$290</definedName>
    <definedName name="L100290_">Loans!$C$291:$AE$291</definedName>
    <definedName name="L100291_">Loans!$C$292:$AE$292</definedName>
    <definedName name="L100292_">Loans!$C$293:$AE$293</definedName>
    <definedName name="L100293_">Loans!$C$294:$AE$294</definedName>
    <definedName name="L100294_">Loans!$C$295:$AE$295</definedName>
    <definedName name="L100295_">Loans!$C$296:$AE$296</definedName>
    <definedName name="L100296_">Loans!$C$297:$AE$297</definedName>
    <definedName name="L100297_">Loans!$C$298:$AE$298</definedName>
    <definedName name="L100298_">Loans!$C$299:$AE$299</definedName>
    <definedName name="L100299_">Loans!$C$300:$AE$300</definedName>
    <definedName name="L100300_">Loans!$C$301:$AE$301</definedName>
    <definedName name="L100301_">Loans!$C$302:$AE$302</definedName>
    <definedName name="L100302_">Loans!$C$303:$AE$303</definedName>
    <definedName name="L100303_">Loans!$C$304:$AE$304</definedName>
    <definedName name="L100304_">Loans!$C$305:$AE$305</definedName>
    <definedName name="L100305_">Loans!$C$306:$AE$306</definedName>
    <definedName name="L100306_">Loans!$C$307:$AE$307</definedName>
    <definedName name="L100307_">Loans!$C$308:$AE$308</definedName>
    <definedName name="L100308_">Loans!$C$309:$AE$309</definedName>
    <definedName name="L100309_">Loans!$C$310:$AE$310</definedName>
    <definedName name="L100310_">Loans!$C$311:$AE$311</definedName>
    <definedName name="L100311_">Loans!$C$312:$AE$312</definedName>
    <definedName name="L100312_">Loans!$C$313:$AE$313</definedName>
    <definedName name="L100313_">Loans!$C$314:$AE$314</definedName>
    <definedName name="L100314_">Loans!$C$315:$AE$315</definedName>
    <definedName name="L100315_">Loans!$C$316:$AE$316</definedName>
    <definedName name="L100316_">Loans!$C$317:$AE$317</definedName>
    <definedName name="L100317_">Loans!$C$318:$AE$318</definedName>
    <definedName name="L100318_">Loans!$C$319:$AE$319</definedName>
    <definedName name="L100319_">Loans!$C$320:$AE$320</definedName>
    <definedName name="L100320_">Loans!$C$321:$AE$321</definedName>
    <definedName name="L100321_">Loans!$C$322:$AE$322</definedName>
    <definedName name="L100322_">Loans!$C$323:$AE$323</definedName>
    <definedName name="L100323_">Loans!$C$324:$AE$324</definedName>
    <definedName name="L100324_">Loans!$C$325:$AE$325</definedName>
    <definedName name="L100325_">Loans!$C$326:$AE$326</definedName>
    <definedName name="L100326_">Loans!$C$327:$AE$327</definedName>
    <definedName name="L100327_">Loans!$C$328:$AE$328</definedName>
    <definedName name="L100328_">Loans!$C$329:$AE$329</definedName>
    <definedName name="L100329_">Loans!$C$330:$AE$330</definedName>
    <definedName name="L100330_">Loans!$C$331:$AE$331</definedName>
    <definedName name="L100331_">Loans!$C$332:$AE$332</definedName>
    <definedName name="L100332_">Loans!$C$333:$AE$333</definedName>
    <definedName name="L100333_">Loans!$C$334:$AE$334</definedName>
    <definedName name="L100334_">Loans!$C$335:$AE$335</definedName>
    <definedName name="L100335_">Loans!$C$336:$AE$336</definedName>
    <definedName name="L100336_">Loans!$C$337:$AE$337</definedName>
    <definedName name="L100337_">Loans!$C$338:$AE$338</definedName>
    <definedName name="L100338_">Loans!$C$339:$AE$339</definedName>
    <definedName name="L100339_">Loans!$C$340:$AE$340</definedName>
    <definedName name="L100340_">Loans!$C$341:$AE$341</definedName>
    <definedName name="L100341_">Loans!$C$342:$AE$342</definedName>
    <definedName name="L100342_">Loans!$C$343:$AE$343</definedName>
    <definedName name="L100343_">Loans!$C$344:$AE$344</definedName>
    <definedName name="L100344_">Loans!$C$345:$AE$345</definedName>
    <definedName name="L100345_">Loans!$C$346:$AE$346</definedName>
    <definedName name="L100346_">Loans!$C$347:$AE$347</definedName>
    <definedName name="L100347_">Loans!$C$348:$AE$348</definedName>
    <definedName name="L100348_">Loans!$C$349:$AE$349</definedName>
    <definedName name="L100349_">Loans!$C$350:$AE$350</definedName>
    <definedName name="L100350_">Loans!$C$351:$AE$351</definedName>
    <definedName name="L100351_">Loans!$C$352:$AE$352</definedName>
    <definedName name="L100352_">Loans!$C$353:$AE$353</definedName>
    <definedName name="L100353_">Loans!$C$354:$AE$354</definedName>
    <definedName name="L100354_">Loans!$C$355:$AE$355</definedName>
    <definedName name="L100355_">Loans!$C$356:$AE$356</definedName>
    <definedName name="L100356_">Loans!$C$357:$AE$357</definedName>
    <definedName name="L100357_">Loans!$C$358:$AE$358</definedName>
    <definedName name="L100358_">Loans!$C$359:$AE$359</definedName>
    <definedName name="L100359_">Loans!$C$360:$AE$360</definedName>
    <definedName name="L100360_">Loans!$C$361:$AE$361</definedName>
    <definedName name="L100361_">Loans!$C$362:$AE$362</definedName>
    <definedName name="L100362_">Loans!$C$363:$AE$363</definedName>
    <definedName name="L100363_">Loans!$C$364:$AE$364</definedName>
    <definedName name="L100364_">Loans!$C$365:$AE$365</definedName>
    <definedName name="L100365_">Loans!$C$366:$AE$366</definedName>
    <definedName name="L100366_">Loans!$C$367:$AE$367</definedName>
    <definedName name="L100367_">Loans!$C$368:$AE$368</definedName>
    <definedName name="L100368_">Loans!$C$369:$AE$369</definedName>
    <definedName name="L100369_">Loans!$C$370:$AE$370</definedName>
    <definedName name="L100370_">Loans!$C$371:$AE$371</definedName>
    <definedName name="L100371_">Loans!$C$372:$AE$372</definedName>
    <definedName name="L100372_">Loans!$C$373:$AE$373</definedName>
    <definedName name="L100373_">Loans!$C$374:$AE$374</definedName>
    <definedName name="L100374_">Loans!$C$375:$AE$375</definedName>
    <definedName name="L100375_">Loans!$C$376:$AE$376</definedName>
    <definedName name="L100376_">Loans!$C$377:$AE$377</definedName>
    <definedName name="L100377_">Loans!$C$378:$AE$378</definedName>
    <definedName name="L100378_">Loans!$C$379:$AE$379</definedName>
    <definedName name="L100379_">Loans!$C$380:$AE$380</definedName>
    <definedName name="L100380_">Loans!$C$381:$AE$381</definedName>
    <definedName name="L100381_">Loans!$C$382:$AE$382</definedName>
    <definedName name="L100382_">Loans!$C$383:$AE$383</definedName>
    <definedName name="L100383_">Loans!$C$384:$AE$384</definedName>
    <definedName name="L100384_">Loans!$C$385:$AE$385</definedName>
    <definedName name="L100385_">Loans!$C$386:$AE$386</definedName>
    <definedName name="L100386_">Loans!$C$387:$AE$387</definedName>
    <definedName name="L100387_">Loans!$C$388:$AE$388</definedName>
    <definedName name="L100388_">Loans!$C$389:$AE$389</definedName>
    <definedName name="L100389_">Loans!$C$390:$AE$390</definedName>
    <definedName name="L100390_">Loans!$C$391:$AE$391</definedName>
    <definedName name="L100391_">Loans!$C$392:$AE$392</definedName>
    <definedName name="L100392_">Loans!$C$393:$AE$393</definedName>
    <definedName name="L100393_">Loans!$C$394:$AE$394</definedName>
    <definedName name="L100394_">Loans!$C$395:$AE$395</definedName>
    <definedName name="L100395_">Loans!$C$396:$AE$396</definedName>
    <definedName name="L100396_">Loans!$C$397:$AE$397</definedName>
    <definedName name="L100397_">Loans!$C$398:$AE$398</definedName>
    <definedName name="L100398_">Loans!$C$399:$AE$399</definedName>
    <definedName name="L100399_">Loans!$C$400:$AE$400</definedName>
    <definedName name="L100400_">Loans!$C$401:$AE$401</definedName>
    <definedName name="L100401_">Loans!$C$402:$AE$402</definedName>
    <definedName name="L100402_">Loans!$C$403:$AE$403</definedName>
    <definedName name="L100403_">Loans!$C$404:$AE$404</definedName>
    <definedName name="L100404_">Loans!$C$405:$AE$405</definedName>
    <definedName name="L100405_">Loans!$C$406:$AE$406</definedName>
    <definedName name="L100406_">Loans!$C$407:$AE$407</definedName>
    <definedName name="L100407_">Loans!$C$408:$AE$408</definedName>
    <definedName name="L100408_">Loans!$C$409:$AE$409</definedName>
    <definedName name="L100409_">Loans!$C$410:$AE$410</definedName>
    <definedName name="L100410_">Loans!$C$411:$AE$411</definedName>
    <definedName name="L100411_">Loans!$C$412:$AE$412</definedName>
    <definedName name="L100412_">Loans!$C$413:$AE$413</definedName>
    <definedName name="L100413_">Loans!$C$414:$AE$414</definedName>
    <definedName name="L100414_">Loans!$C$415:$AE$415</definedName>
    <definedName name="L100415_">Loans!$C$416:$AE$416</definedName>
    <definedName name="L100416_">Loans!$C$417:$AE$417</definedName>
    <definedName name="L100417_">Loans!$C$418:$AE$418</definedName>
    <definedName name="L100418_">Loans!$C$419:$AE$419</definedName>
    <definedName name="L100419_">Loans!$C$420:$AE$420</definedName>
    <definedName name="L100420_">Loans!$C$421:$AE$421</definedName>
    <definedName name="L100421_">Loans!$C$422:$AE$422</definedName>
    <definedName name="L100422_">Loans!$C$423:$AE$423</definedName>
    <definedName name="L100423_">Loans!$C$424:$AE$424</definedName>
    <definedName name="L100424_">Loans!$C$425:$AE$425</definedName>
    <definedName name="L100425_">Loans!$C$426:$AE$426</definedName>
    <definedName name="L100426_">Loans!$C$427:$AE$427</definedName>
    <definedName name="L100427_">Loans!$C$428:$AE$428</definedName>
    <definedName name="L100428_">Loans!$C$429:$AE$429</definedName>
    <definedName name="L100429_">Loans!$C$430:$AE$430</definedName>
    <definedName name="L100430_">Loans!$C$431:$AE$431</definedName>
    <definedName name="L100431_">Loans!$C$432:$AE$432</definedName>
    <definedName name="L100432_">Loans!$C$433:$AE$433</definedName>
    <definedName name="L100433_">Loans!$C$434:$AE$434</definedName>
    <definedName name="L100434_">Loans!$C$435:$AE$435</definedName>
    <definedName name="L100435_">Loans!$C$436:$AE$436</definedName>
    <definedName name="L100436_">Loans!$C$437:$AE$437</definedName>
    <definedName name="L100437_">Loans!$C$438:$AE$438</definedName>
    <definedName name="L100438_">Loans!$C$439:$AE$439</definedName>
    <definedName name="L100439_">Loans!$C$440:$AE$440</definedName>
    <definedName name="L100440_">Loans!$C$441:$AE$441</definedName>
    <definedName name="L100441_">Loans!$C$442:$AE$442</definedName>
    <definedName name="L100442_">Loans!$C$443:$AE$443</definedName>
    <definedName name="L100443_">Loans!$C$444:$AE$444</definedName>
    <definedName name="L100444_">Loans!$C$445:$AE$445</definedName>
    <definedName name="L100445_">Loans!$C$446:$AE$446</definedName>
    <definedName name="L100446_">Loans!$C$447:$AE$447</definedName>
    <definedName name="L100447_">Loans!$C$448:$AE$448</definedName>
    <definedName name="L100448_">Loans!$C$449:$AE$449</definedName>
    <definedName name="L100449_">Loans!$C$450:$AE$450</definedName>
    <definedName name="L100450_">Loans!$C$451:$AE$451</definedName>
    <definedName name="L100451_">Loans!$C$452:$AE$452</definedName>
    <definedName name="L100452_">Loans!$C$453:$AE$453</definedName>
    <definedName name="L100453_">Loans!$C$454:$AE$454</definedName>
    <definedName name="L100454_">Loans!$C$455:$AE$455</definedName>
    <definedName name="L100455_">Loans!$C$456:$AE$456</definedName>
    <definedName name="L100456_">Loans!$C$457:$AE$457</definedName>
    <definedName name="L100457_">Loans!$C$458:$AE$458</definedName>
    <definedName name="L100458_">Loans!$C$459:$AE$459</definedName>
    <definedName name="L100459_">Loans!$C$460:$AE$460</definedName>
    <definedName name="L100460_">Loans!$C$461:$AE$461</definedName>
    <definedName name="L100461_">Loans!$C$462:$AE$462</definedName>
    <definedName name="L100462_">Loans!$C$463:$AE$463</definedName>
    <definedName name="L100463_">Loans!$C$464:$AE$464</definedName>
    <definedName name="L100464_">Loans!$C$465:$AE$465</definedName>
    <definedName name="L100465_">Loans!$C$466:$AE$466</definedName>
    <definedName name="L100466_">Loans!$C$467:$AE$467</definedName>
    <definedName name="L100467_">Loans!$C$468:$AE$468</definedName>
    <definedName name="L100468_">Loans!$C$469:$AE$469</definedName>
    <definedName name="L100469_">Loans!$C$470:$AE$470</definedName>
    <definedName name="L100470_">Loans!$C$471:$AE$471</definedName>
    <definedName name="L100471_">Loans!$C$472:$AE$472</definedName>
    <definedName name="L100472_">Loans!$C$473:$AE$473</definedName>
    <definedName name="L100473_">Loans!$C$474:$AE$474</definedName>
    <definedName name="L100474_">Loans!$C$475:$AE$475</definedName>
    <definedName name="L100475_">Loans!$C$476:$AE$476</definedName>
    <definedName name="L100476_">Loans!$C$477:$AE$477</definedName>
    <definedName name="L100477_">Loans!$C$478:$AE$478</definedName>
    <definedName name="L100478_">Loans!$C$479:$AE$479</definedName>
    <definedName name="L100479_">Loans!$C$480:$AE$480</definedName>
    <definedName name="L100480_">Loans!$C$481:$AE$481</definedName>
    <definedName name="L100481_">Loans!$C$482:$AE$482</definedName>
    <definedName name="L100482_">Loans!$C$483:$AE$483</definedName>
    <definedName name="L100483_">Loans!$C$484:$AE$484</definedName>
    <definedName name="L100484_">Loans!$C$485:$AE$485</definedName>
    <definedName name="L100485_">Loans!$C$486:$AE$486</definedName>
    <definedName name="L100486_">Loans!$C$487:$AE$487</definedName>
    <definedName name="L100487_">Loans!$C$488:$AE$488</definedName>
    <definedName name="L100488_">Loans!$C$489:$AE$489</definedName>
    <definedName name="L100489_">Loans!$C$490:$AE$490</definedName>
    <definedName name="L100490_">Loans!$C$491:$AE$491</definedName>
    <definedName name="L100491_">Loans!$C$492:$AE$492</definedName>
    <definedName name="L100492_">Loans!$C$493:$AE$493</definedName>
    <definedName name="L100493_">Loans!$C$494:$AE$494</definedName>
    <definedName name="L100494_">Loans!$C$495:$AE$495</definedName>
    <definedName name="L100495_">Loans!$C$496:$AE$496</definedName>
    <definedName name="L100496_">Loans!$C$497:$AE$497</definedName>
    <definedName name="L100497_">Loans!$C$498:$AE$498</definedName>
    <definedName name="L100498_">Loans!$C$499:$AE$499</definedName>
    <definedName name="L100499_">Loans!$C$500:$AE$500</definedName>
    <definedName name="L100500_">Loans!$C$501:$AE$501</definedName>
    <definedName name="L100501_">Loans!$C$502:$AE$502</definedName>
    <definedName name="L100502_">Loans!$C$503:$AE$503</definedName>
    <definedName name="L100503_">Loans!$C$504:$AE$504</definedName>
    <definedName name="L100504_">Loans!$C$505:$AE$505</definedName>
    <definedName name="L100505_">Loans!$C$506:$AE$506</definedName>
    <definedName name="L100506_">Loans!$C$507:$AE$507</definedName>
    <definedName name="L100507_">Loans!$C$508:$AE$508</definedName>
    <definedName name="L100508_">Loans!$C$509:$AE$509</definedName>
    <definedName name="L100509_">Loans!$C$510:$AE$510</definedName>
    <definedName name="L100510_">Loans!$C$511:$AE$511</definedName>
    <definedName name="L100511_">Loans!$C$512:$AE$512</definedName>
    <definedName name="L100512_">Loans!$C$513:$AE$513</definedName>
    <definedName name="L100513_">Loans!$C$514:$AE$514</definedName>
    <definedName name="L100514_">Loans!$C$515:$AE$515</definedName>
    <definedName name="L100515_">Loans!$C$516:$AE$516</definedName>
    <definedName name="L100516_">Loans!$C$517:$AE$517</definedName>
    <definedName name="L100517_">Loans!$C$518:$AE$518</definedName>
    <definedName name="L100518_">Loans!$C$519:$AE$519</definedName>
    <definedName name="L100519_">Loans!$C$520:$AE$520</definedName>
    <definedName name="L100520_">Loans!$C$521:$AE$521</definedName>
    <definedName name="L100521_">Loans!$C$522:$AE$522</definedName>
    <definedName name="L100522_">Loans!$C$523:$AE$523</definedName>
    <definedName name="L100523_">Loans!$C$524:$AE$524</definedName>
    <definedName name="L100524_">Loans!$C$525:$AE$525</definedName>
    <definedName name="L100525_">Loans!$C$526:$AE$526</definedName>
    <definedName name="L100526_">Loans!$C$527:$AE$527</definedName>
    <definedName name="L100527_">Loans!$C$528:$AE$528</definedName>
    <definedName name="L100528_">Loans!$C$529:$AE$529</definedName>
    <definedName name="L100529_">Loans!$C$530:$AE$530</definedName>
    <definedName name="L100530_">Loans!$C$531:$AE$531</definedName>
    <definedName name="L100531_">Loans!$C$532:$AE$532</definedName>
    <definedName name="L100532_">Loans!$C$533:$AE$533</definedName>
    <definedName name="L100533_">Loans!$C$534:$AE$534</definedName>
    <definedName name="L100534_">Loans!$C$535:$AE$535</definedName>
    <definedName name="L100535_">Loans!$C$536:$AE$536</definedName>
    <definedName name="L100536_">Loans!$C$537:$AE$537</definedName>
    <definedName name="L100537_">Loans!$C$538:$AE$538</definedName>
    <definedName name="L100538_">Loans!$C$539:$AE$539</definedName>
    <definedName name="L100539_">Loans!$C$540:$AE$540</definedName>
    <definedName name="L100540_">Loans!$C$541:$AE$541</definedName>
    <definedName name="L100541_">Loans!$C$542:$AE$542</definedName>
    <definedName name="L100542_">Loans!$C$543:$AE$543</definedName>
    <definedName name="L100543_">Loans!$C$544:$AE$544</definedName>
    <definedName name="L100544_">Loans!$C$545:$AE$545</definedName>
    <definedName name="L100545_">Loans!$C$546:$AE$546</definedName>
    <definedName name="L100546_">Loans!$C$547:$AE$547</definedName>
    <definedName name="L100547_">Loans!$C$548:$AE$548</definedName>
    <definedName name="L100548_">Loans!$C$549:$AE$549</definedName>
    <definedName name="L100549_">Loans!$C$550:$AE$550</definedName>
    <definedName name="L100550_">Loans!$C$551:$AE$551</definedName>
    <definedName name="L100551_">Loans!$C$552:$AE$552</definedName>
    <definedName name="L100552_">Loans!$C$553:$AE$553</definedName>
    <definedName name="L100553_">Loans!$C$554:$AE$554</definedName>
    <definedName name="L100554_">Loans!$C$555:$AE$555</definedName>
    <definedName name="L100555_">Loans!$C$556:$AE$556</definedName>
    <definedName name="L100556_">Loans!$C$557:$AE$557</definedName>
    <definedName name="L100557_">Loans!$C$558:$AE$558</definedName>
    <definedName name="L100558_">Loans!$C$559:$AE$559</definedName>
    <definedName name="L100559_">Loans!$C$560:$AE$560</definedName>
    <definedName name="L100560_">Loans!$C$561:$AE$561</definedName>
    <definedName name="L100561_">Loans!$C$562:$AE$562</definedName>
    <definedName name="L100562_">Loans!$C$563:$AE$563</definedName>
    <definedName name="L100563_">Loans!$C$564:$AE$564</definedName>
    <definedName name="L100564_">Loans!$C$565:$AE$565</definedName>
    <definedName name="L100565_">Loans!$C$566:$AE$566</definedName>
    <definedName name="L100566_">Loans!$C$567:$AE$567</definedName>
    <definedName name="L100567_">Loans!$C$568:$AE$568</definedName>
    <definedName name="L100568_">Loans!$C$569:$AE$569</definedName>
    <definedName name="L100569_">Loans!$C$570:$AE$570</definedName>
    <definedName name="L100570_">Loans!$C$571:$AE$571</definedName>
    <definedName name="L100571_">Loans!$C$572:$AE$572</definedName>
    <definedName name="L100572_">Loans!$C$573:$AE$573</definedName>
    <definedName name="L100573_">Loans!$C$574:$AE$574</definedName>
    <definedName name="L100574_">Loans!$C$575:$AE$575</definedName>
    <definedName name="L100575_">Loans!$C$576:$AE$576</definedName>
    <definedName name="L100576_">Loans!$C$577:$AE$577</definedName>
    <definedName name="L100577_">Loans!$C$578:$AE$578</definedName>
    <definedName name="L100578_">Loans!$C$579:$AE$579</definedName>
    <definedName name="L100579_">Loans!$C$580:$AE$580</definedName>
    <definedName name="L100580_">Loans!$C$581:$AE$581</definedName>
    <definedName name="L100581_">Loans!$C$582:$AE$582</definedName>
    <definedName name="L100582_">Loans!$C$583:$AE$583</definedName>
    <definedName name="L100583_">Loans!$C$584:$AE$584</definedName>
    <definedName name="L100584_">Loans!$C$585:$AE$585</definedName>
    <definedName name="L100585_">Loans!$C$586:$AE$586</definedName>
    <definedName name="L100586_">Loans!$C$587:$AE$587</definedName>
    <definedName name="L100587_">Loans!$C$588:$AE$588</definedName>
    <definedName name="L100588_">Loans!$C$589:$AE$589</definedName>
    <definedName name="L100589_">Loans!$C$590:$AE$590</definedName>
    <definedName name="L100590_">Loans!$C$591:$AE$591</definedName>
    <definedName name="L100591_">Loans!$C$592:$AE$592</definedName>
    <definedName name="L100592_">Loans!$C$593:$AE$593</definedName>
    <definedName name="L100593_">Loans!$C$594:$AE$594</definedName>
    <definedName name="L100594_">Loans!$C$595:$AE$595</definedName>
    <definedName name="L100595_">Loans!$C$596:$AE$596</definedName>
    <definedName name="L100596_">Loans!$C$597:$AE$597</definedName>
    <definedName name="L100597_">Loans!$C$598:$AE$598</definedName>
    <definedName name="L100598_">Loans!$C$599:$AE$599</definedName>
    <definedName name="L100599_">Loans!$C$600:$AE$600</definedName>
    <definedName name="L100600_">Loans!$C$601:$AE$601</definedName>
    <definedName name="L100601_">Loans!$C$602:$AE$602</definedName>
    <definedName name="L100602_">Loans!$C$603:$AE$603</definedName>
    <definedName name="L100603_">Loans!$C$604:$AE$604</definedName>
    <definedName name="L100604_">Loans!$C$605:$AE$605</definedName>
    <definedName name="L100605_">Loans!$C$606:$AE$606</definedName>
    <definedName name="L100606_">Loans!$C$607:$AE$607</definedName>
    <definedName name="L100607_">Loans!$C$608:$AE$608</definedName>
    <definedName name="L100608_">Loans!$C$609:$AE$609</definedName>
    <definedName name="L100609_">Loans!$C$610:$AE$610</definedName>
    <definedName name="L100610_">Loans!$C$611:$AE$611</definedName>
    <definedName name="L100611_">Loans!$C$612:$AE$612</definedName>
    <definedName name="L100612_">Loans!$C$613:$AE$613</definedName>
    <definedName name="L100613_">Loans!$C$614:$AE$614</definedName>
    <definedName name="L100614_">Loans!$C$615:$AE$615</definedName>
    <definedName name="L100615_">Loans!$C$616:$AE$616</definedName>
    <definedName name="L100616_">Loans!$C$617:$AE$617</definedName>
    <definedName name="L100617_">Loans!$C$618:$AE$618</definedName>
    <definedName name="L100618_">Loans!$C$619:$AE$619</definedName>
    <definedName name="L100619_">Loans!$C$620:$AE$620</definedName>
    <definedName name="L100620_">Loans!$C$621:$AE$621</definedName>
    <definedName name="L100621_">Loans!$C$622:$AE$622</definedName>
    <definedName name="L100622_">Loans!$C$623:$AE$623</definedName>
    <definedName name="L100623_">Loans!$C$624:$AE$624</definedName>
    <definedName name="L100624_">Loans!$C$625:$AE$625</definedName>
    <definedName name="L100625_">Loans!$C$626:$AE$626</definedName>
    <definedName name="L100626_">Loans!$C$627:$AE$627</definedName>
    <definedName name="L100627_">Loans!$C$628:$AE$628</definedName>
    <definedName name="L100628_">Loans!$C$629:$AE$629</definedName>
    <definedName name="L100629_">Loans!$C$630:$AE$630</definedName>
    <definedName name="L100630_">Loans!$C$631:$AE$631</definedName>
    <definedName name="L100631_">Loans!$C$632:$AE$632</definedName>
    <definedName name="L100632_">Loans!$C$633:$AE$633</definedName>
    <definedName name="L100633_">Loans!$C$634:$AE$634</definedName>
    <definedName name="L100634_">Loans!$C$635:$AE$635</definedName>
    <definedName name="L100635_">Loans!$C$636:$AE$636</definedName>
    <definedName name="L100636_">Loans!$C$637:$AE$637</definedName>
    <definedName name="L100637_">Loans!$C$638:$AE$638</definedName>
    <definedName name="L100638_">Loans!$C$639:$AE$639</definedName>
    <definedName name="L100639_">Loans!$C$640:$AE$640</definedName>
    <definedName name="L100640_">Loans!$C$641:$AE$641</definedName>
    <definedName name="L100641_">Loans!$C$642:$AE$642</definedName>
    <definedName name="L100642_">Loans!$C$643:$AE$643</definedName>
    <definedName name="L100643_">Loans!$C$644:$AE$644</definedName>
    <definedName name="L100644_">Loans!$C$645:$AE$645</definedName>
    <definedName name="L100645_">Loans!$C$646:$AE$646</definedName>
    <definedName name="L100646_">Loans!$C$647:$AE$647</definedName>
    <definedName name="L100647_">Loans!$C$648:$AE$648</definedName>
    <definedName name="L100648_">Loans!$C$649:$AE$649</definedName>
    <definedName name="L100649_">Loans!$C$650:$AE$650</definedName>
    <definedName name="L100650_">Loans!$C$651:$AE$651</definedName>
    <definedName name="L100651_">Loans!$C$652:$AE$652</definedName>
    <definedName name="L100652_">Loans!$C$653:$AE$653</definedName>
    <definedName name="L100653_">Loans!$C$654:$AE$654</definedName>
    <definedName name="L100654_">Loans!$C$655:$AE$655</definedName>
    <definedName name="L100655_">Loans!$C$656:$AE$656</definedName>
    <definedName name="L100656_">Loans!$C$657:$AE$657</definedName>
    <definedName name="L100657_">Loans!$C$658:$AE$658</definedName>
    <definedName name="L100658_">Loans!$C$659:$AE$659</definedName>
    <definedName name="L100659_">Loans!$C$660:$AE$660</definedName>
    <definedName name="L100660_">Loans!$C$661:$AE$661</definedName>
    <definedName name="L100661_">Loans!$C$662:$AE$662</definedName>
    <definedName name="L100662_">Loans!$C$663:$AE$663</definedName>
    <definedName name="L100663_">Loans!$C$664:$AE$664</definedName>
    <definedName name="L100664_">Loans!$C$665:$AE$665</definedName>
    <definedName name="L100665_">Loans!$C$666:$AE$666</definedName>
    <definedName name="L100666_">Loans!$C$667:$AE$667</definedName>
    <definedName name="L100667_">Loans!$C$668:$AE$668</definedName>
    <definedName name="L100668_">Loans!$C$669:$AE$669</definedName>
    <definedName name="L100669_">Loans!$C$670:$AE$670</definedName>
    <definedName name="L100670_">Loans!$C$671:$AE$671</definedName>
    <definedName name="L100671_">Loans!$C$672:$AE$672</definedName>
    <definedName name="L100672_">Loans!$C$673:$AE$673</definedName>
    <definedName name="L100673_">Loans!$C$674:$AE$674</definedName>
    <definedName name="L100674_">Loans!$C$675:$AE$675</definedName>
    <definedName name="L100675_">Loans!$C$676:$AE$676</definedName>
    <definedName name="L100676_">Loans!$C$677:$AE$677</definedName>
    <definedName name="L100677_">Loans!$C$678:$AE$678</definedName>
    <definedName name="L100678_">Loans!$C$679:$AE$679</definedName>
    <definedName name="L100679_">Loans!$C$680:$AE$680</definedName>
    <definedName name="L100680_">Loans!$C$681:$AE$681</definedName>
    <definedName name="L100681_">Loans!$C$682:$AE$682</definedName>
    <definedName name="L100682_">Loans!$C$683:$AE$683</definedName>
    <definedName name="L100683_">Loans!$C$684:$AE$684</definedName>
    <definedName name="L100684_">Loans!$C$685:$AE$685</definedName>
    <definedName name="L100685_">Loans!$C$686:$AE$686</definedName>
    <definedName name="L100686_">Loans!$C$687:$AE$687</definedName>
    <definedName name="L100687_">Loans!$C$688:$AE$688</definedName>
    <definedName name="L100688_">Loans!$C$689:$AE$689</definedName>
    <definedName name="L100689_">Loans!$C$690:$AE$690</definedName>
    <definedName name="L100690_">Loans!$C$691:$AE$691</definedName>
    <definedName name="L100691_">Loans!$C$692:$AE$692</definedName>
    <definedName name="L100692_">Loans!$C$693:$AE$693</definedName>
    <definedName name="L100693_">Loans!$C$694:$AE$694</definedName>
    <definedName name="L100694_">Loans!$C$695:$AE$695</definedName>
    <definedName name="L100695_">Loans!$C$696:$AE$696</definedName>
    <definedName name="L100696_">Loans!$C$697:$AE$697</definedName>
    <definedName name="L100697_">Loans!$C$698:$AE$698</definedName>
    <definedName name="L100698_">Loans!$C$699:$AE$699</definedName>
    <definedName name="L100699_">Loans!$C$700:$AE$700</definedName>
    <definedName name="L100700_">Loans!$C$701:$AE$701</definedName>
    <definedName name="L100701_">Loans!$C$702:$AE$702</definedName>
    <definedName name="L100702_">Loans!$C$703:$AE$703</definedName>
    <definedName name="L100703_">Loans!$C$704:$AE$704</definedName>
    <definedName name="L100704_">Loans!$C$705:$AE$705</definedName>
    <definedName name="L100705_">Loans!$C$706:$AE$706</definedName>
    <definedName name="L100706_">Loans!$C$707:$AE$707</definedName>
    <definedName name="L100707_">Loans!$C$708:$AE$708</definedName>
    <definedName name="L100708_">Loans!$C$709:$AE$709</definedName>
    <definedName name="L100709_">Loans!$C$710:$AE$710</definedName>
    <definedName name="L100710_">Loans!$C$711:$AE$711</definedName>
    <definedName name="L100711_">Loans!$C$712:$AE$712</definedName>
    <definedName name="L100712_">Loans!$C$713:$AE$713</definedName>
    <definedName name="L100713_">Loans!$C$714:$AE$714</definedName>
    <definedName name="L100714_">Loans!$C$715:$AE$715</definedName>
    <definedName name="L100715_">Loans!$C$716:$AE$716</definedName>
    <definedName name="L100716_">Loans!$C$717:$AE$717</definedName>
    <definedName name="L100717_">Loans!$C$718:$AE$718</definedName>
    <definedName name="L100718_">Loans!$C$719:$AE$719</definedName>
    <definedName name="L100719_">Loans!$C$720:$AE$720</definedName>
    <definedName name="L100720_">Loans!$C$721:$AE$721</definedName>
    <definedName name="L100721_">Loans!$C$722:$AE$722</definedName>
    <definedName name="L100722_">Loans!$C$723:$AE$723</definedName>
    <definedName name="L100723_">Loans!$C$724:$AE$724</definedName>
    <definedName name="L100724_">Loans!$C$725:$AE$725</definedName>
    <definedName name="L100725_">Loans!$C$726:$AE$726</definedName>
    <definedName name="L100726_">Loans!$C$727:$AE$727</definedName>
    <definedName name="L100727_">Loans!$C$728:$AE$728</definedName>
    <definedName name="L100728_">Loans!$C$729:$AE$729</definedName>
    <definedName name="L100729_">Loans!$C$730:$AE$730</definedName>
    <definedName name="L100730_">Loans!$C$731:$AE$731</definedName>
    <definedName name="L100731_">Loans!$C$732:$AE$732</definedName>
    <definedName name="L100732_">Loans!$C$733:$AE$733</definedName>
    <definedName name="L100733_">Loans!$C$734:$AE$734</definedName>
    <definedName name="L100734_">Loans!$C$735:$AE$735</definedName>
    <definedName name="L100735_">Loans!$C$736:$AE$736</definedName>
    <definedName name="L100736_">Loans!$C$737:$AE$737</definedName>
    <definedName name="L100737_">Loans!$C$738:$AE$738</definedName>
    <definedName name="L100738_">Loans!$C$739:$AE$739</definedName>
    <definedName name="L100739_">Loans!$C$740:$AE$740</definedName>
    <definedName name="L100740_">Loans!$C$741:$AE$741</definedName>
    <definedName name="L100741_">Loans!$C$742:$AE$742</definedName>
    <definedName name="L100742_">Loans!$C$743:$AE$743</definedName>
    <definedName name="L100743_">Loans!$C$744:$AE$744</definedName>
    <definedName name="L100744_">Loans!$C$745:$AE$745</definedName>
    <definedName name="L100745_">Loans!$C$746:$AE$746</definedName>
    <definedName name="L100746_">Loans!$C$747:$AE$747</definedName>
    <definedName name="L100747_">Loans!$C$748:$AE$748</definedName>
    <definedName name="L100748_">Loans!$C$749:$AE$749</definedName>
    <definedName name="L100749_">Loans!$C$750:$AE$750</definedName>
    <definedName name="L100750_">Loans!$C$751:$AE$751</definedName>
    <definedName name="L100751_">Loans!$C$752:$AE$752</definedName>
    <definedName name="L100752_">Loans!$C$753:$AE$753</definedName>
    <definedName name="L100753_">Loans!$C$754:$AE$754</definedName>
    <definedName name="L100754_">Loans!$C$755:$AE$755</definedName>
    <definedName name="L100755_">Loans!$C$756:$AE$756</definedName>
    <definedName name="L100756_">Loans!$C$757:$AE$757</definedName>
    <definedName name="L100757_">Loans!$C$758:$AE$758</definedName>
    <definedName name="L100758_">Loans!$C$759:$AE$759</definedName>
    <definedName name="L100759_">Loans!$C$760:$AE$760</definedName>
    <definedName name="L100760_">Loans!$C$761:$AE$761</definedName>
    <definedName name="L100761_">Loans!$C$762:$AE$762</definedName>
    <definedName name="L100762_">Loans!$C$763:$AE$763</definedName>
    <definedName name="L100763_">Loans!$C$764:$AE$764</definedName>
    <definedName name="L100764_">Loans!$C$765:$AE$765</definedName>
    <definedName name="L100765_">Loans!$C$766:$AE$766</definedName>
    <definedName name="L100766_">Loans!$C$767:$AE$767</definedName>
    <definedName name="L100767_">Loans!$C$768:$AE$768</definedName>
    <definedName name="L100768_">Loans!$C$769:$AE$769</definedName>
    <definedName name="L100769_">Loans!$C$770:$AE$770</definedName>
    <definedName name="L100770_">Loans!$C$771:$AE$771</definedName>
    <definedName name="L100771_">Loans!$C$772:$AE$772</definedName>
    <definedName name="L100772_">Loans!$C$773:$AE$773</definedName>
    <definedName name="L100773_">Loans!$C$774:$AE$774</definedName>
    <definedName name="L100774_">Loans!$C$775:$AE$775</definedName>
    <definedName name="L100775_">Loans!$C$776:$AE$776</definedName>
    <definedName name="L100776_">Loans!$C$777:$AE$777</definedName>
    <definedName name="L100777_">Loans!$C$778:$AE$778</definedName>
    <definedName name="L100778_">Loans!$C$779:$AE$779</definedName>
    <definedName name="L100779_">Loans!$C$780:$AE$780</definedName>
    <definedName name="L100780_">Loans!$C$781:$AE$781</definedName>
    <definedName name="L100781_">Loans!$C$782:$AE$782</definedName>
    <definedName name="L100782_">Loans!$C$783:$AE$783</definedName>
    <definedName name="L100783_">Loans!$C$784:$AE$784</definedName>
    <definedName name="L100784_">Loans!$C$785:$AE$785</definedName>
    <definedName name="L100785_">Loans!$C$786:$AE$786</definedName>
    <definedName name="L100786_">Loans!$C$787:$AE$787</definedName>
    <definedName name="L100787_">Loans!$C$788:$AE$788</definedName>
    <definedName name="L100788_">Loans!$C$789:$AE$789</definedName>
    <definedName name="L100789_">Loans!$C$790:$AE$790</definedName>
    <definedName name="L100790_">Loans!$C$791:$AE$791</definedName>
    <definedName name="L100791_">Loans!$C$792:$AE$792</definedName>
    <definedName name="L100792_">Loans!$C$793:$AE$793</definedName>
    <definedName name="L100793_">Loans!$C$794:$AE$794</definedName>
    <definedName name="L100794_">Loans!$C$795:$AE$795</definedName>
    <definedName name="L100795_">Loans!$C$796:$AE$796</definedName>
    <definedName name="L100796_">Loans!$C$797:$AE$797</definedName>
    <definedName name="L100797_">Loans!$C$798:$AE$798</definedName>
    <definedName name="L100798_">Loans!$C$799:$AE$799</definedName>
    <definedName name="L100799_">Loans!$C$800:$AE$800</definedName>
    <definedName name="L100800_">Loans!$C$801:$AE$801</definedName>
    <definedName name="L100801_">Loans!$C$802:$AE$802</definedName>
    <definedName name="L100802_">Loans!$C$803:$AE$803</definedName>
    <definedName name="L100803_">Loans!$C$804:$AE$804</definedName>
    <definedName name="L100804_">Loans!$C$805:$AE$805</definedName>
    <definedName name="L100805_">Loans!$C$806:$AE$806</definedName>
    <definedName name="L100806_">Loans!$C$807:$AE$807</definedName>
    <definedName name="L100807_">Loans!$C$808:$AE$808</definedName>
    <definedName name="L100808_">Loans!$C$809:$AE$809</definedName>
    <definedName name="L100809_">Loans!$C$810:$AE$810</definedName>
    <definedName name="L100810_">Loans!$C$811:$AE$811</definedName>
    <definedName name="L100811_">Loans!$C$812:$AE$812</definedName>
    <definedName name="L100812_">Loans!$C$813:$AE$813</definedName>
    <definedName name="L100813_">Loans!$C$814:$AE$814</definedName>
    <definedName name="L100814_">Loans!$C$815:$AE$815</definedName>
    <definedName name="L100815_">Loans!$C$816:$AE$816</definedName>
    <definedName name="L100816_">Loans!$C$817:$AE$817</definedName>
    <definedName name="L100817_">Loans!$C$818:$AE$818</definedName>
    <definedName name="L100818_">Loans!$C$819:$AE$819</definedName>
    <definedName name="L100819_">Loans!$C$820:$AE$820</definedName>
    <definedName name="L100820_">Loans!$C$821:$AE$821</definedName>
    <definedName name="L100821_">Loans!$C$822:$AE$822</definedName>
    <definedName name="L100822_">Loans!$C$823:$AE$823</definedName>
    <definedName name="L100823_">Loans!$C$824:$AE$824</definedName>
    <definedName name="L100824_">Loans!$C$825:$AE$825</definedName>
    <definedName name="L100825_">Loans!$C$826:$AE$826</definedName>
    <definedName name="L100826_">Loans!$C$827:$AE$827</definedName>
    <definedName name="L100827_">Loans!$C$828:$AE$828</definedName>
    <definedName name="L100828_">Loans!$C$829:$AE$829</definedName>
    <definedName name="L100829_">Loans!$C$830:$AE$830</definedName>
    <definedName name="L100830_">Loans!$C$831:$AE$831</definedName>
    <definedName name="L100831_">Loans!$C$832:$AE$832</definedName>
    <definedName name="L100832_">Loans!$C$833:$AE$833</definedName>
    <definedName name="L100833_">Loans!$C$834:$AE$834</definedName>
    <definedName name="L100834_">Loans!$C$835:$AE$835</definedName>
    <definedName name="L100835_">Loans!$C$836:$AE$836</definedName>
    <definedName name="L100836_">Loans!$C$837:$AE$837</definedName>
    <definedName name="L100837_">Loans!$C$838:$AE$838</definedName>
    <definedName name="L100838_">Loans!$C$839:$AE$839</definedName>
    <definedName name="L100839_">Loans!$C$840:$AE$840</definedName>
    <definedName name="L100840_">Loans!$C$841:$AE$841</definedName>
    <definedName name="L100841_">Loans!$C$842:$AE$842</definedName>
    <definedName name="L100842_">Loans!$C$843:$AE$843</definedName>
    <definedName name="L100843_">Loans!$C$844:$AE$844</definedName>
    <definedName name="L100844_">Loans!$C$845:$AE$845</definedName>
    <definedName name="L100845_">Loans!$C$846:$AE$846</definedName>
    <definedName name="L100846_">Loans!$C$847:$AE$847</definedName>
    <definedName name="L100847_">Loans!$C$848:$AE$848</definedName>
    <definedName name="L100848_">Loans!$C$849:$AE$849</definedName>
    <definedName name="L100849_">Loans!$C$850:$AE$850</definedName>
    <definedName name="L100850_">Loans!$C$851:$AE$851</definedName>
    <definedName name="L100851_">Loans!$C$852:$AE$852</definedName>
    <definedName name="L100852_">Loans!$C$853:$AE$853</definedName>
    <definedName name="L100853_">Loans!$C$854:$AE$854</definedName>
    <definedName name="L100854_">Loans!$C$855:$AE$855</definedName>
    <definedName name="L100855_">Loans!$C$856:$AE$856</definedName>
    <definedName name="L100856_">Loans!$C$857:$AE$857</definedName>
    <definedName name="L100857_">Loans!$C$858:$AE$858</definedName>
    <definedName name="L100858_">Loans!$C$859:$AE$859</definedName>
    <definedName name="L100859_">Loans!$C$860:$AE$860</definedName>
    <definedName name="L100860_">Loans!$C$861:$AE$861</definedName>
    <definedName name="L100861_">Loans!$C$862:$AE$862</definedName>
    <definedName name="L100862_">Loans!$C$863:$AE$863</definedName>
    <definedName name="L100863_">Loans!$C$864:$AE$864</definedName>
    <definedName name="L100864_">Loans!$C$865:$AE$865</definedName>
    <definedName name="L100865_">Loans!$C$866:$AE$866</definedName>
    <definedName name="L100866_">Loans!$C$867:$AE$867</definedName>
    <definedName name="L100867_">Loans!$C$868:$AE$868</definedName>
    <definedName name="L100868_">Loans!$C$869:$AE$869</definedName>
    <definedName name="L100869_">Loans!$C$870:$AE$870</definedName>
    <definedName name="L100870_">Loans!$C$871:$AE$871</definedName>
    <definedName name="L100871_">Loans!$C$872:$AE$872</definedName>
    <definedName name="L100872_">Loans!$C$873:$AE$873</definedName>
    <definedName name="L100873_">Loans!$C$874:$AE$874</definedName>
    <definedName name="L100874_">Loans!$C$875:$AE$875</definedName>
    <definedName name="L100875_">Loans!$C$876:$AE$876</definedName>
    <definedName name="L100876_">Loans!$C$877:$AE$877</definedName>
    <definedName name="L100877_">Loans!$C$878:$AE$878</definedName>
    <definedName name="L100878_">Loans!$C$879:$AE$879</definedName>
    <definedName name="L100879_">Loans!$C$880:$AE$880</definedName>
    <definedName name="L100880_">Loans!$C$881:$AE$881</definedName>
    <definedName name="L100881_">Loans!$C$882:$AE$882</definedName>
    <definedName name="L100882_">Loans!$C$883:$AE$883</definedName>
    <definedName name="L100883_">Loans!$C$884:$AE$884</definedName>
    <definedName name="L100884_">Loans!$C$885:$AE$885</definedName>
    <definedName name="L100885_">Loans!$C$886:$AE$886</definedName>
    <definedName name="L100886_">Loans!$C$887:$AE$887</definedName>
    <definedName name="L100887_">Loans!$C$888:$AE$888</definedName>
    <definedName name="L100888_">Loans!$C$889:$AE$889</definedName>
    <definedName name="L100889_">Loans!$C$890:$AE$890</definedName>
    <definedName name="L100890_">Loans!$C$891:$AE$891</definedName>
    <definedName name="L100891_">Loans!$C$892:$AE$892</definedName>
    <definedName name="L100892_">Loans!$C$893:$AE$893</definedName>
    <definedName name="L100893_">Loans!$C$894:$AE$894</definedName>
    <definedName name="L100894_">Loans!$C$895:$AE$895</definedName>
    <definedName name="L100895_">Loans!$C$896:$AE$896</definedName>
    <definedName name="L100896_">Loans!$C$897:$AE$897</definedName>
    <definedName name="L100897_">Loans!$C$898:$AE$898</definedName>
    <definedName name="L100898_">Loans!$C$899:$AE$899</definedName>
    <definedName name="L100899_">Loans!$C$900:$AE$900</definedName>
    <definedName name="L100900_">Loans!$C$901:$AE$901</definedName>
    <definedName name="L100901_">Loans!$C$902:$AE$902</definedName>
    <definedName name="L100902_">Loans!$C$903:$AE$903</definedName>
    <definedName name="L100903_">Loans!$C$904:$AE$904</definedName>
    <definedName name="L100904_">Loans!$C$905:$AE$905</definedName>
    <definedName name="L100905_">Loans!$C$906:$AE$906</definedName>
    <definedName name="L100906_">Loans!$C$907:$AE$907</definedName>
    <definedName name="L100907_">Loans!$C$908:$AE$908</definedName>
    <definedName name="L100908_">Loans!$C$909:$AE$909</definedName>
    <definedName name="L100909_">Loans!$C$910:$AE$910</definedName>
    <definedName name="L100910_">Loans!$C$911:$AE$911</definedName>
    <definedName name="L100911_">Loans!$C$912:$AE$912</definedName>
    <definedName name="L100912_">Loans!$C$913:$AE$913</definedName>
    <definedName name="L100913_">Loans!$C$914:$AE$914</definedName>
    <definedName name="L100914_">Loans!$C$915:$AE$915</definedName>
    <definedName name="L100915_">Loans!$C$916:$AE$916</definedName>
    <definedName name="L100916_">Loans!$C$917:$AE$917</definedName>
    <definedName name="L100917_">Loans!$C$918:$AE$918</definedName>
    <definedName name="L100918_">Loans!$C$919:$AE$919</definedName>
    <definedName name="L100919_">Loans!$C$920:$AE$920</definedName>
    <definedName name="L100920_">Loans!$C$921:$AE$921</definedName>
    <definedName name="L100921_">Loans!$C$922:$AE$922</definedName>
    <definedName name="L100922_">Loans!$C$923:$AE$923</definedName>
    <definedName name="L100923_">Loans!$C$924:$AE$924</definedName>
    <definedName name="L100924_">Loans!$C$925:$AE$925</definedName>
    <definedName name="L100925_">Loans!$C$926:$AE$926</definedName>
    <definedName name="L100926_">Loans!$C$927:$AE$927</definedName>
    <definedName name="L100927_">Loans!$C$928:$AE$928</definedName>
    <definedName name="L100928_">Loans!$C$929:$AE$929</definedName>
    <definedName name="L100929_">Loans!$C$930:$AE$930</definedName>
    <definedName name="L100930_">Loans!$C$931:$AE$931</definedName>
    <definedName name="L100931_">Loans!$C$932:$AE$932</definedName>
    <definedName name="L100932_">Loans!$C$933:$AE$933</definedName>
    <definedName name="L100933_">Loans!$C$934:$AE$934</definedName>
    <definedName name="L100934_">Loans!$C$935:$AE$935</definedName>
    <definedName name="L100935_">Loans!$C$936:$AE$936</definedName>
    <definedName name="L100936_">Loans!$C$937:$AE$937</definedName>
    <definedName name="L100937_">Loans!$C$938:$AE$938</definedName>
    <definedName name="L100938_">Loans!$C$939:$AE$939</definedName>
    <definedName name="L100939_">Loans!$C$940:$AE$940</definedName>
    <definedName name="L100940_">Loans!$C$941:$AE$941</definedName>
    <definedName name="L100941_">Loans!$C$942:$AE$942</definedName>
    <definedName name="L100942_">Loans!$C$943:$AE$943</definedName>
    <definedName name="L100943_">Loans!$C$944:$AE$944</definedName>
    <definedName name="L100944_">Loans!$C$945:$AE$945</definedName>
    <definedName name="L100945_">Loans!$C$946:$AE$946</definedName>
    <definedName name="L100946_">Loans!$C$947:$AE$947</definedName>
    <definedName name="L100947_">Loans!$C$948:$AE$948</definedName>
    <definedName name="L100948_">Loans!$C$949:$AE$949</definedName>
    <definedName name="L100949_">Loans!$C$950:$AE$950</definedName>
    <definedName name="L100950_">Loans!$C$951:$AE$951</definedName>
    <definedName name="L100951_">Loans!$C$952:$AE$952</definedName>
    <definedName name="L100952_">Loans!$C$953:$AE$953</definedName>
    <definedName name="L100953_">Loans!$C$954:$AE$954</definedName>
    <definedName name="L100954_">Loans!$C$955:$AE$955</definedName>
    <definedName name="L100955_">Loans!$C$956:$AE$956</definedName>
    <definedName name="L100956_">Loans!$C$957:$AE$957</definedName>
    <definedName name="L100957_">Loans!$C$958:$AE$958</definedName>
    <definedName name="L100958_">Loans!$C$959:$AE$959</definedName>
    <definedName name="L100959_">Loans!$C$960:$AE$960</definedName>
    <definedName name="L100960_">Loans!$C$961:$AE$961</definedName>
    <definedName name="L100961_">Loans!$C$962:$AE$962</definedName>
    <definedName name="L100962_">Loans!$C$963:$AE$963</definedName>
    <definedName name="L100963_">Loans!$C$964:$AE$964</definedName>
    <definedName name="L100964_">Loans!$C$965:$AE$965</definedName>
    <definedName name="L100965_">Loans!$C$966:$AE$966</definedName>
    <definedName name="L100966_">Loans!$C$967:$AE$967</definedName>
    <definedName name="L100967_">Loans!$C$968:$AE$968</definedName>
    <definedName name="L100968_">Loans!$C$969:$AE$969</definedName>
    <definedName name="L100969_">Loans!$C$970:$AE$970</definedName>
    <definedName name="L100970_">Loans!$C$971:$AE$971</definedName>
    <definedName name="L100971_">Loans!$C$972:$AE$972</definedName>
    <definedName name="L100972_">Loans!$C$973:$AE$973</definedName>
    <definedName name="L100973_">Loans!$C$974:$AE$974</definedName>
    <definedName name="L100974_">Loans!$C$975:$AE$975</definedName>
    <definedName name="L100975_">Loans!$C$976:$AE$976</definedName>
    <definedName name="L100976_">Loans!$C$977:$AE$977</definedName>
    <definedName name="L100977_">Loans!$C$978:$AE$978</definedName>
    <definedName name="L100978_">Loans!$C$979:$AE$979</definedName>
    <definedName name="L100979_">Loans!$C$980:$AE$980</definedName>
    <definedName name="L100980_">Loans!$C$981:$AE$981</definedName>
    <definedName name="L100981_">Loans!$C$982:$AE$982</definedName>
    <definedName name="L100982_">Loans!$C$983:$AE$983</definedName>
    <definedName name="L100983_">Loans!$C$984:$AE$984</definedName>
    <definedName name="L100984_">Loans!$C$985:$AE$985</definedName>
    <definedName name="L100985_">Loans!$C$986:$AE$986</definedName>
    <definedName name="L100986_">Loans!$C$987:$AE$987</definedName>
    <definedName name="L100987_">Loans!$C$988:$AE$988</definedName>
    <definedName name="L100988_">Loans!$C$989:$AE$989</definedName>
    <definedName name="L100989_">Loans!$C$990:$AE$990</definedName>
    <definedName name="L100990_">Loans!$C$991:$AE$991</definedName>
    <definedName name="L100991_">Loans!$C$992:$AE$992</definedName>
    <definedName name="L100992_">Loans!$C$993:$AE$993</definedName>
    <definedName name="L100993_">Loans!$C$994:$AE$994</definedName>
    <definedName name="L100994_">Loans!$C$995:$AE$995</definedName>
    <definedName name="L100995_">Loans!$C$996:$AE$996</definedName>
    <definedName name="L100996_">Loans!$C$997:$AE$997</definedName>
    <definedName name="L100997_">Loans!$C$998:$AE$998</definedName>
    <definedName name="L100998_">Loans!$C$999:$AE$999</definedName>
    <definedName name="L100999_">Loans!$C$1000:$AE$1000</definedName>
    <definedName name="L101000_">Loans!$C$1001:$AE$1001</definedName>
    <definedName name="L101001_">Loans!$C$1002:$AE$1002</definedName>
    <definedName name="L101002_">Loans!$C$1003:$AE$1003</definedName>
    <definedName name="L101003_">Loans!$C$1004:$AE$1004</definedName>
    <definedName name="L101004_">Loans!$C$1005:$AE$1005</definedName>
    <definedName name="L101005_">Loans!$C$1006:$AE$1006</definedName>
    <definedName name="L101006_">Loans!$C$1007:$AE$1007</definedName>
    <definedName name="L101007_">Loans!$C$1008:$AE$1008</definedName>
    <definedName name="L101008_">Loans!$C$1009:$AE$1009</definedName>
    <definedName name="L101009_">Loans!$C$1010:$AE$1010</definedName>
    <definedName name="L101010_">Loans!$C$1011:$AE$1011</definedName>
    <definedName name="L101011_">Loans!$C$1012:$AE$1012</definedName>
    <definedName name="L101012_">Loans!$C$1013:$AE$1013</definedName>
    <definedName name="L101013_">Loans!$C$1014:$AE$1014</definedName>
    <definedName name="L101014_">Loans!$C$1015:$AE$1015</definedName>
    <definedName name="L101015_">Loans!$C$1016:$AE$1016</definedName>
    <definedName name="L101016_">Loans!$C$1017:$AE$1017</definedName>
    <definedName name="L101017_">Loans!$C$1018:$AE$1018</definedName>
    <definedName name="L101018_">Loans!$C$1019:$AE$1019</definedName>
    <definedName name="L101019_">Loans!$C$1020:$AE$1020</definedName>
    <definedName name="L101020_">Loans!$C$1021:$AE$1021</definedName>
    <definedName name="L101021_">Loans!$C$1022:$AE$1022</definedName>
    <definedName name="L101022_">Loans!$C$1023:$AE$1023</definedName>
    <definedName name="L101023_">Loans!$C$1024:$AE$1024</definedName>
    <definedName name="L101024_">Loans!$C$1025:$AE$1025</definedName>
    <definedName name="L101025_">Loans!$C$1026:$AE$1026</definedName>
    <definedName name="L101026_">Loans!$C$1027:$AE$1027</definedName>
    <definedName name="L101027_">Loans!$C$1028:$AE$1028</definedName>
    <definedName name="L101028_">Loans!$C$1029:$AE$1029</definedName>
    <definedName name="L101029_">Loans!$C$1030:$AE$1030</definedName>
    <definedName name="L101030_">Loans!$C$1031:$AE$1031</definedName>
    <definedName name="L101031_">Loans!$C$1032:$AE$1032</definedName>
    <definedName name="L101032_">Loans!$C$1033:$AE$1033</definedName>
    <definedName name="L101033_">Loans!$C$1034:$AE$1034</definedName>
    <definedName name="L101034_">Loans!$C$1035:$AE$1035</definedName>
    <definedName name="L101035_">Loans!$C$1036:$AE$1036</definedName>
    <definedName name="L101036_">Loans!$C$1037:$AE$1037</definedName>
    <definedName name="L101037_">Loans!$C$1038:$AE$1038</definedName>
    <definedName name="L101038_">Loans!$C$1039:$AE$1039</definedName>
    <definedName name="L101039_">Loans!$C$1040:$AE$1040</definedName>
    <definedName name="L101040_">Loans!$C$1041:$AE$1041</definedName>
    <definedName name="L101041_">Loans!$C$1042:$AE$1042</definedName>
    <definedName name="L101042_">Loans!$C$1043:$AE$1043</definedName>
    <definedName name="L101043_">Loans!$C$1044:$AE$1044</definedName>
    <definedName name="L101044_">Loans!$C$1045:$AE$1045</definedName>
    <definedName name="L101045_">Loans!$C$1046:$AE$1046</definedName>
    <definedName name="L101046_">Loans!$C$1047:$AE$1047</definedName>
    <definedName name="L101047_">Loans!$C$1048:$AE$1048</definedName>
    <definedName name="L101048_">Loans!$C$1049:$AE$1049</definedName>
    <definedName name="L101049_">Loans!$C$1050:$AE$1050</definedName>
    <definedName name="L101050_">Loans!$C$1051:$AE$1051</definedName>
    <definedName name="L101051_">Loans!$C$1052:$AE$1052</definedName>
    <definedName name="L101052_">Loans!$C$1053:$AE$1053</definedName>
    <definedName name="L101053_">Loans!$C$1054:$AE$1054</definedName>
    <definedName name="L101054_">Loans!$C$1055:$AE$1055</definedName>
    <definedName name="L101055_">Loans!$C$1056:$AE$1056</definedName>
    <definedName name="L101056_">Loans!$C$1057:$AE$1057</definedName>
    <definedName name="L101057_">Loans!$C$1058:$AE$1058</definedName>
    <definedName name="L101058_">Loans!$C$1059:$AE$1059</definedName>
    <definedName name="L101059_">Loans!$C$1060:$AE$1060</definedName>
    <definedName name="L101060_">Loans!$C$1061:$AE$1061</definedName>
    <definedName name="L101061_">Loans!$C$1062:$AE$1062</definedName>
    <definedName name="L101062_">Loans!$C$1063:$AE$1063</definedName>
    <definedName name="L101063_">Loans!$C$1064:$AE$1064</definedName>
    <definedName name="L101064_">Loans!$C$1065:$AE$1065</definedName>
    <definedName name="L101065_">Loans!$C$1066:$AE$1066</definedName>
    <definedName name="L101066_">Loans!$C$1067:$AE$1067</definedName>
    <definedName name="L101067_">Loans!$C$1068:$AE$1068</definedName>
    <definedName name="L101068_">Loans!$C$1069:$AE$1069</definedName>
    <definedName name="L101069_">Loans!$C$1070:$AE$1070</definedName>
    <definedName name="L101070_">Loans!$C$1071:$AE$1071</definedName>
    <definedName name="L101071_">Loans!$C$1072:$AE$1072</definedName>
    <definedName name="L101072_">Loans!$C$1073:$AE$1073</definedName>
    <definedName name="L101073_">Loans!$C$1074:$AE$1074</definedName>
    <definedName name="L101074_">Loans!$C$1075:$AE$1075</definedName>
    <definedName name="L101075_">Loans!$C$1076:$AE$1076</definedName>
    <definedName name="L101076_">Loans!$C$1077:$AE$1077</definedName>
    <definedName name="L101077_">Loans!$C$1078:$AE$1078</definedName>
    <definedName name="L101078_">Loans!$C$1079:$AE$1079</definedName>
    <definedName name="L101079_">Loans!$C$1080:$AE$1080</definedName>
    <definedName name="L101080_">Loans!$C$1081:$AE$1081</definedName>
    <definedName name="L101081_">Loans!$C$1082:$AE$1082</definedName>
    <definedName name="L101082_">Loans!$C$1083:$AE$1083</definedName>
    <definedName name="L101083_">Loans!$C$1084:$AE$1084</definedName>
    <definedName name="L101084_">Loans!$C$1085:$AE$1085</definedName>
    <definedName name="L101085_">Loans!$C$1086:$AE$1086</definedName>
    <definedName name="L101086_">Loans!$C$1087:$AE$1087</definedName>
    <definedName name="L101087_">Loans!$C$1088:$AE$1088</definedName>
    <definedName name="L101088_">Loans!$C$1089:$AE$1089</definedName>
    <definedName name="L101089_">Loans!$C$1090:$AE$1090</definedName>
    <definedName name="L101090_">Loans!$C$1091:$AE$1091</definedName>
    <definedName name="L101091_">Loans!$C$1092:$AE$1092</definedName>
    <definedName name="L101092_">Loans!$C$1093:$AE$1093</definedName>
    <definedName name="L101093_">Loans!$C$1094:$AE$1094</definedName>
    <definedName name="L101094_">Loans!$C$1095:$AE$1095</definedName>
    <definedName name="L101095_">Loans!$C$1096:$AE$1096</definedName>
    <definedName name="L101096_">Loans!$C$1097:$AE$1097</definedName>
    <definedName name="L101097_">Loans!$C$1098:$AE$1098</definedName>
    <definedName name="L101098_">Loans!$C$1099:$AE$1099</definedName>
    <definedName name="L101099_">Loans!$C$1100:$AE$1100</definedName>
    <definedName name="L101100_">Loans!$C$1101:$AE$1101</definedName>
    <definedName name="L101101_">Loans!$C$1102:$AE$1102</definedName>
    <definedName name="L101102_">Loans!$C$1103:$AE$1103</definedName>
    <definedName name="L101103_">Loans!$C$1104:$AE$1104</definedName>
    <definedName name="L101104_">Loans!$C$1105:$AE$1105</definedName>
    <definedName name="L101105_">Loans!$C$1106:$AE$1106</definedName>
    <definedName name="L101106_">Loans!$C$1107:$AE$1107</definedName>
    <definedName name="L101107_">Loans!$C$1108:$AE$1108</definedName>
    <definedName name="L101108_">Loans!$C$1109:$AE$1109</definedName>
    <definedName name="L101109_">Loans!$C$1110:$AE$1110</definedName>
    <definedName name="L101110_">Loans!$C$1111:$AE$1111</definedName>
    <definedName name="L101111_">Loans!$C$1112:$AE$1112</definedName>
    <definedName name="L101112_">Loans!$C$1113:$AE$1113</definedName>
    <definedName name="L101113_">Loans!$C$1114:$AE$1114</definedName>
    <definedName name="L101114_">Loans!$C$1115:$AE$1115</definedName>
    <definedName name="L101115_">Loans!$C$1116:$AE$1116</definedName>
    <definedName name="L101116_">Loans!$C$1117:$AE$1117</definedName>
    <definedName name="L101117_">Loans!$C$1118:$AE$1118</definedName>
    <definedName name="L101118_">Loans!$C$1119:$AE$1119</definedName>
    <definedName name="L101119_">Loans!$C$1120:$AE$1120</definedName>
    <definedName name="L101120_">Loans!$C$1121:$AE$1121</definedName>
    <definedName name="L101121_">Loans!$C$1122:$AE$1122</definedName>
    <definedName name="L101122_">Loans!$C$1123:$AE$1123</definedName>
    <definedName name="L101123_">Loans!$C$1124:$AE$1124</definedName>
    <definedName name="L101124_">Loans!$C$1125:$AE$1125</definedName>
    <definedName name="L101125_">Loans!$C$1126:$AE$1126</definedName>
    <definedName name="L101126_">Loans!$C$1127:$AE$1127</definedName>
    <definedName name="L101127_">Loans!$C$1128:$AE$1128</definedName>
    <definedName name="L101128_">Loans!$C$1129:$AE$1129</definedName>
    <definedName name="L101129_">Loans!$C$1130:$AE$1130</definedName>
    <definedName name="L101130_">Loans!$C$1131:$AE$1131</definedName>
    <definedName name="L101131_">Loans!$C$1132:$AE$1132</definedName>
    <definedName name="L101132_">Loans!$C$1133:$AE$1133</definedName>
    <definedName name="L101133_">Loans!$C$1134:$AE$1134</definedName>
    <definedName name="L101134_">Loans!$C$1135:$AE$1135</definedName>
    <definedName name="L101135_">Loans!$C$1136:$AE$1136</definedName>
    <definedName name="L101136_">Loans!$C$1137:$AE$1137</definedName>
    <definedName name="L101137_">Loans!$C$1138:$AE$1138</definedName>
    <definedName name="L101138_">Loans!$C$1139:$AE$1139</definedName>
    <definedName name="L101139_">Loans!$C$1140:$AE$1140</definedName>
    <definedName name="L101140_">Loans!$C$1141:$AE$1141</definedName>
    <definedName name="L101141_">Loans!$C$1142:$AE$1142</definedName>
    <definedName name="L101142_">Loans!$C$1143:$AE$1143</definedName>
    <definedName name="L101143_">Loans!$C$1144:$AE$1144</definedName>
    <definedName name="L101144_">Loans!$C$1145:$AE$1145</definedName>
    <definedName name="L101145_">Loans!$C$1146:$AE$1146</definedName>
    <definedName name="L101146_">Loans!$C$1147:$AE$1147</definedName>
    <definedName name="L101147_">Loans!$C$1148:$AE$1148</definedName>
    <definedName name="L101148_">Loans!$C$1149:$AE$1149</definedName>
    <definedName name="L101149_">Loans!$C$1150:$AE$1150</definedName>
    <definedName name="L101150_">Loans!$C$1151:$AE$1151</definedName>
    <definedName name="L101151_">Loans!$C$1152:$AE$1152</definedName>
    <definedName name="L101152_">Loans!$C$1153:$AE$1153</definedName>
    <definedName name="L101153_">Loans!$C$1154:$AE$1154</definedName>
    <definedName name="L101154_">Loans!$C$1155:$AE$1155</definedName>
    <definedName name="L101155_">Loans!$C$1156:$AE$1156</definedName>
    <definedName name="L101156_">Loans!$C$1157:$AE$1157</definedName>
    <definedName name="L101157_">Loans!$C$1158:$AE$1158</definedName>
    <definedName name="L101158_">Loans!$C$1159:$AE$1159</definedName>
    <definedName name="L101159_">Loans!$C$1160:$AE$1160</definedName>
    <definedName name="L101160_">Loans!$C$1161:$AE$1161</definedName>
    <definedName name="L101161_">Loans!$C$1162:$AE$1162</definedName>
    <definedName name="L101162_">Loans!$C$1163:$AE$1163</definedName>
    <definedName name="L101163_">Loans!$C$1164:$AE$1164</definedName>
    <definedName name="L101164_">Loans!$C$1165:$AE$1165</definedName>
    <definedName name="L101165_">Loans!$C$1166:$AE$1166</definedName>
    <definedName name="L101166_">Loans!$C$1167:$AE$1167</definedName>
    <definedName name="L101167_">Loans!$C$1168:$AE$1168</definedName>
    <definedName name="L101168_">Loans!$C$1169:$AE$1169</definedName>
    <definedName name="L101169_">Loans!$C$1170:$AE$1170</definedName>
    <definedName name="L101170_">Loans!$C$1171:$AE$1171</definedName>
    <definedName name="L101171_">Loans!$C$1172:$AE$1172</definedName>
    <definedName name="L101172_">Loans!$C$1173:$AE$1173</definedName>
    <definedName name="L101173_">Loans!$C$1174:$AE$1174</definedName>
    <definedName name="L101174_">Loans!$C$1175:$AE$1175</definedName>
    <definedName name="L101175_">Loans!$C$1176:$AE$1176</definedName>
    <definedName name="L101176_">Loans!$C$1177:$AE$1177</definedName>
    <definedName name="L101177_">Loans!$C$1178:$AE$1178</definedName>
    <definedName name="L101178_">Loans!$C$1179:$AE$1179</definedName>
    <definedName name="L101179_">Loans!$C$1180:$AE$1180</definedName>
    <definedName name="L101180_">Loans!$C$1181:$AE$1181</definedName>
    <definedName name="L101181_">Loans!$C$1182:$AE$1182</definedName>
    <definedName name="L101182_">Loans!$C$1183:$AE$1183</definedName>
    <definedName name="L101183_">Loans!$C$1184:$AE$1184</definedName>
    <definedName name="L101184_">Loans!$C$1185:$AE$1185</definedName>
    <definedName name="L101185_">Loans!$C$1186:$AE$1186</definedName>
    <definedName name="L101186_">Loans!$C$1187:$AE$1187</definedName>
    <definedName name="L101187_">Loans!$C$1188:$AE$1188</definedName>
    <definedName name="L101188_">Loans!$C$1189:$AE$1189</definedName>
    <definedName name="L101189_">Loans!$C$1190:$AE$1190</definedName>
    <definedName name="L101190_">Loans!$C$1191:$AE$1191</definedName>
    <definedName name="L101191_">Loans!$C$1192:$AE$1192</definedName>
    <definedName name="L101192_">Loans!$C$1193:$AE$1193</definedName>
    <definedName name="L101193_">Loans!$C$1194:$AE$1194</definedName>
    <definedName name="L101194_">Loans!$C$1195:$AE$1195</definedName>
    <definedName name="L101195_">Loans!$C$1196:$AE$1196</definedName>
    <definedName name="L101196_">Loans!$C$1197:$AE$1197</definedName>
    <definedName name="L101197_">Loans!$C$1198:$AE$1198</definedName>
    <definedName name="L101198_">Loans!$C$1199:$AE$1199</definedName>
    <definedName name="L101199_">Loans!$C$1200:$AE$1200</definedName>
    <definedName name="L101200_">Loans!$C$1201:$AE$1201</definedName>
    <definedName name="L101201_">Loans!$C$1202:$AE$1202</definedName>
    <definedName name="L101202_">Loans!$C$1203:$AE$1203</definedName>
    <definedName name="L101203_">Loans!$C$1204:$AE$1204</definedName>
    <definedName name="L101204_">Loans!$C$1205:$AE$1205</definedName>
    <definedName name="L101205_">Loans!$C$1206:$AE$1206</definedName>
    <definedName name="L101206_">Loans!$C$1207:$AE$1207</definedName>
    <definedName name="L101207_">Loans!$C$1208:$AE$1208</definedName>
    <definedName name="L101208_">Loans!$C$1209:$AE$1209</definedName>
    <definedName name="L101209_">Loans!$C$1210:$AE$1210</definedName>
    <definedName name="L101210_">Loans!$C$1211:$AE$1211</definedName>
    <definedName name="L101211_">Loans!$C$1212:$AE$1212</definedName>
    <definedName name="L101212_">Loans!$C$1213:$AE$1213</definedName>
    <definedName name="L101213_">Loans!$C$1214:$AE$1214</definedName>
    <definedName name="L101214_">Loans!$C$1215:$AE$1215</definedName>
    <definedName name="L101215_">Loans!$C$1216:$AE$1216</definedName>
    <definedName name="L101216_">Loans!$C$1217:$AE$1217</definedName>
    <definedName name="L101217_">Loans!$C$1218:$AE$1218</definedName>
    <definedName name="L101218_">Loans!$C$1219:$AE$1219</definedName>
    <definedName name="L101219_">Loans!$C$1220:$AE$1220</definedName>
    <definedName name="L101220_">Loans!$C$1221:$AE$1221</definedName>
    <definedName name="L101221_">Loans!$C$1222:$AE$1222</definedName>
    <definedName name="L101222_">Loans!$C$1223:$AE$1223</definedName>
    <definedName name="L101223_">Loans!$C$1224:$AE$1224</definedName>
    <definedName name="L101224_">Loans!$C$1225:$AE$1225</definedName>
    <definedName name="L101225_">Loans!$C$1226:$AE$1226</definedName>
    <definedName name="L101226_">Loans!$C$1227:$AE$1227</definedName>
    <definedName name="L101227_">Loans!$C$1228:$AE$1228</definedName>
    <definedName name="L101228_">Loans!$C$1229:$AE$1229</definedName>
    <definedName name="L101229_">Loans!$C$1230:$AE$1230</definedName>
    <definedName name="L101230_">Loans!$C$1231:$AE$1231</definedName>
    <definedName name="L101231_">Loans!$C$1232:$AE$1232</definedName>
    <definedName name="L101232_">Loans!$C$1233:$AE$1233</definedName>
    <definedName name="L101233_">Loans!$C$1234:$AE$1234</definedName>
    <definedName name="L101234_">Loans!$C$1235:$AE$1235</definedName>
    <definedName name="L101235_">Loans!$C$1236:$AE$1236</definedName>
    <definedName name="L101236_">Loans!$C$1237:$AE$1237</definedName>
    <definedName name="L101237_">Loans!$C$1238:$AE$1238</definedName>
    <definedName name="L101238_">Loans!$C$1239:$AE$1239</definedName>
    <definedName name="L101239_">Loans!$C$1240:$AE$1240</definedName>
    <definedName name="L101240_">Loans!$C$1241:$AE$1241</definedName>
    <definedName name="L101241_">Loans!$C$1242:$AE$1242</definedName>
    <definedName name="L101242_">Loans!$C$1243:$AE$1243</definedName>
    <definedName name="L101243_">Loans!$C$1244:$AE$1244</definedName>
    <definedName name="L101244_">Loans!$C$1245:$AE$1245</definedName>
    <definedName name="L101245_">Loans!$C$1246:$AE$1246</definedName>
    <definedName name="L101246_">Loans!$C$1247:$AE$1247</definedName>
    <definedName name="L101247_">Loans!$C$1248:$AE$1248</definedName>
    <definedName name="L101248_">Loans!$C$1249:$AE$1249</definedName>
    <definedName name="L101249_">Loans!$C$1250:$AE$1250</definedName>
    <definedName name="L101250_">Loans!$C$1251:$AE$1251</definedName>
    <definedName name="L101251_">Loans!$C$1252:$AE$1252</definedName>
    <definedName name="L101252_">Loans!$C$1253:$AE$1253</definedName>
    <definedName name="L101253_">Loans!$C$1254:$AE$1254</definedName>
    <definedName name="L101254_">Loans!$C$1255:$AE$1255</definedName>
    <definedName name="L101255_">Loans!$C$1256:$AE$1256</definedName>
    <definedName name="L101256_">Loans!$C$1257:$AE$1257</definedName>
    <definedName name="L101257_">Loans!$C$1258:$AE$1258</definedName>
    <definedName name="L101258_">Loans!$C$1259:$AE$1259</definedName>
    <definedName name="L101259_">Loans!$C$1260:$AE$1260</definedName>
    <definedName name="L101260_">Loans!$C$1261:$AE$1261</definedName>
    <definedName name="L101261_">Loans!$C$1262:$AE$1262</definedName>
    <definedName name="L101262_">Loans!$C$1263:$AE$1263</definedName>
    <definedName name="L101263_">Loans!$C$1264:$AE$1264</definedName>
    <definedName name="L101264_">Loans!$C$1265:$AE$1265</definedName>
    <definedName name="L101265_">Loans!$C$1266:$AE$1266</definedName>
    <definedName name="L101266_">Loans!$C$1267:$AE$1267</definedName>
    <definedName name="L101267_">Loans!$C$1268:$AE$1268</definedName>
    <definedName name="L101268_">Loans!$C$1269:$AE$1269</definedName>
    <definedName name="L101269_">Loans!$C$1270:$AE$1270</definedName>
    <definedName name="L101270_">Loans!$C$1271:$AE$1271</definedName>
    <definedName name="L101271_">Loans!$C$1272:$AE$1272</definedName>
    <definedName name="L101272_">Loans!$C$1273:$AE$1273</definedName>
    <definedName name="L101273_">Loans!$C$1274:$AE$1274</definedName>
    <definedName name="L101274_">Loans!$C$1275:$AE$1275</definedName>
    <definedName name="L101275_">Loans!$C$1276:$AE$1276</definedName>
    <definedName name="L101276_">Loans!$C$1277:$AE$1277</definedName>
    <definedName name="L101277_">Loans!$C$1278:$AE$1278</definedName>
    <definedName name="L101278_">Loans!$C$1279:$AE$1279</definedName>
    <definedName name="L101279_">Loans!$C$1280:$AE$1280</definedName>
    <definedName name="L101280_">Loans!$C$1281:$AE$1281</definedName>
    <definedName name="L101281_">Loans!$C$1282:$AE$1282</definedName>
    <definedName name="L101282_">Loans!$C$1283:$AE$1283</definedName>
    <definedName name="L101283_">Loans!$C$1284:$AE$1284</definedName>
    <definedName name="L101284_">Loans!$C$1285:$AE$1285</definedName>
    <definedName name="L101285_">Loans!$C$1286:$AE$1286</definedName>
    <definedName name="L101286_">Loans!$C$1287:$AE$1287</definedName>
    <definedName name="L101287_">Loans!$C$1288:$AE$1288</definedName>
    <definedName name="L101288_">Loans!$C$1289:$AE$1289</definedName>
    <definedName name="L101289_">Loans!$C$1290:$AE$1290</definedName>
    <definedName name="L101290_">Loans!$C$1291:$AE$1291</definedName>
    <definedName name="L101291_">Loans!$C$1292:$AE$1292</definedName>
    <definedName name="L101292_">Loans!$C$1293:$AE$1293</definedName>
    <definedName name="L101293_">Loans!$C$1294:$AE$1294</definedName>
    <definedName name="L101294_">Loans!$C$1295:$AE$1295</definedName>
    <definedName name="L101295_">Loans!$C$1296:$AE$1296</definedName>
    <definedName name="L101296_">Loans!$C$1297:$AE$1297</definedName>
    <definedName name="L101297_">Loans!$C$1298:$AE$1298</definedName>
    <definedName name="L101298_">Loans!$C$1299:$AE$1299</definedName>
    <definedName name="L101299_">Loans!$C$1300:$AE$1300</definedName>
    <definedName name="L101300_">Loans!$C$1301:$AE$1301</definedName>
    <definedName name="L101301_">Loans!$C$1302:$AE$1302</definedName>
    <definedName name="L101302_">Loans!$C$1303:$AE$1303</definedName>
    <definedName name="L101303_">Loans!$C$1304:$AE$1304</definedName>
    <definedName name="L101304_">Loans!$C$1305:$AE$1305</definedName>
    <definedName name="L101305_">Loans!$C$1306:$AE$1306</definedName>
    <definedName name="L101306_">Loans!$C$1307:$AE$1307</definedName>
    <definedName name="L101307_">Loans!$C$1308:$AE$1308</definedName>
    <definedName name="L101308_">Loans!$C$1309:$AE$1309</definedName>
    <definedName name="L101309_">Loans!$C$1310:$AE$1310</definedName>
    <definedName name="L101310_">Loans!$C$1311:$AE$1311</definedName>
    <definedName name="L101311_">Loans!$C$1312:$AE$1312</definedName>
    <definedName name="L101312_">Loans!$C$1313:$AE$1313</definedName>
    <definedName name="L101313_">Loans!$C$1314:$AE$1314</definedName>
    <definedName name="L101314_">Loans!$C$1315:$AE$1315</definedName>
    <definedName name="L101315_">Loans!$C$1316:$AE$1316</definedName>
    <definedName name="L101316_">Loans!$C$1317:$AE$1317</definedName>
    <definedName name="L101317_">Loans!$C$1318:$AE$1318</definedName>
    <definedName name="L101318_">Loans!$C$1319:$AE$1319</definedName>
    <definedName name="L101319_">Loans!$C$1320:$AE$1320</definedName>
    <definedName name="L101320_">Loans!$C$1321:$AE$1321</definedName>
    <definedName name="L101321_">Loans!$C$1322:$AE$1322</definedName>
    <definedName name="L101322_">Loans!$C$1323:$AE$1323</definedName>
    <definedName name="L101323_">Loans!$C$1324:$AE$1324</definedName>
    <definedName name="L101324_">Loans!$C$1325:$AE$1325</definedName>
    <definedName name="L101325_">Loans!$C$1326:$AE$1326</definedName>
    <definedName name="L101326_">Loans!$C$1327:$AE$1327</definedName>
    <definedName name="L101327_">Loans!$C$1328:$AE$1328</definedName>
    <definedName name="L101328_">Loans!$C$1329:$AE$1329</definedName>
    <definedName name="L101329_">Loans!$C$1330:$AE$1330</definedName>
    <definedName name="L101330_">Loans!$C$1331:$AE$1331</definedName>
    <definedName name="L101331_">Loans!$C$1332:$AE$1332</definedName>
    <definedName name="L101332_">Loans!$C$1333:$AE$1333</definedName>
    <definedName name="L101333_">Loans!$C$1334:$AE$1334</definedName>
    <definedName name="L101334_">Loans!$C$1335:$AE$1335</definedName>
    <definedName name="L101335_">Loans!$C$1336:$AE$1336</definedName>
    <definedName name="L101336_">Loans!$C$1337:$AE$1337</definedName>
    <definedName name="L101337_">Loans!$C$1338:$AE$1338</definedName>
    <definedName name="L101338_">Loans!$C$1339:$AE$1339</definedName>
    <definedName name="L101339_">Loans!$C$1340:$AE$1340</definedName>
    <definedName name="L101340_">Loans!$C$1341:$AE$1341</definedName>
    <definedName name="L101341_">Loans!$C$1342:$AE$1342</definedName>
    <definedName name="L101342_">Loans!$C$1343:$AE$1343</definedName>
    <definedName name="L101343_">Loans!$C$1344:$AE$1344</definedName>
    <definedName name="L101344_">Loans!$C$1345:$AE$1345</definedName>
    <definedName name="L101345_">Loans!$C$1346:$AE$1346</definedName>
    <definedName name="L101346_">Loans!$C$1347:$AE$1347</definedName>
    <definedName name="L101347_">Loans!$C$1348:$AE$1348</definedName>
    <definedName name="L101348_">Loans!$C$1349:$AE$1349</definedName>
    <definedName name="L101349_">Loans!$C$1350:$AE$1350</definedName>
    <definedName name="L101350_">Loans!$C$1351:$AE$1351</definedName>
    <definedName name="L101351_">Loans!$C$1352:$AE$1352</definedName>
    <definedName name="L101352_">Loans!$C$1353:$AE$1353</definedName>
    <definedName name="L101353_">Loans!$C$1354:$AE$1354</definedName>
    <definedName name="L101354_">Loans!$C$1355:$AE$1355</definedName>
    <definedName name="L101355_">Loans!$C$1356:$AE$1356</definedName>
    <definedName name="L101356_">Loans!$C$1357:$AE$1357</definedName>
    <definedName name="L101357_">Loans!$C$1358:$AE$1358</definedName>
    <definedName name="L101358_">Loans!$C$1359:$AE$1359</definedName>
    <definedName name="L101359_">Loans!$C$1360:$AE$1360</definedName>
    <definedName name="L101360_">Loans!$C$1361:$AE$1361</definedName>
    <definedName name="L101361_">Loans!$C$1362:$AE$1362</definedName>
    <definedName name="L101362_">Loans!$C$1363:$AE$1363</definedName>
    <definedName name="L101363_">Loans!$C$1364:$AE$1364</definedName>
    <definedName name="L101364_">Loans!$C$1365:$AE$1365</definedName>
    <definedName name="L101365_">Loans!$C$1366:$AE$1366</definedName>
    <definedName name="L101366_">Loans!$C$1367:$AE$1367</definedName>
    <definedName name="L101367_">Loans!$C$1368:$AE$1368</definedName>
    <definedName name="L101368_">Loans!$C$1369:$AE$1369</definedName>
    <definedName name="L101369_">Loans!$C$1370:$AE$1370</definedName>
    <definedName name="L101370_">Loans!$C$1371:$AE$1371</definedName>
    <definedName name="L101371_">Loans!$C$1372:$AE$1372</definedName>
    <definedName name="L101372_">Loans!$C$1373:$AE$1373</definedName>
    <definedName name="L101373_">Loans!$C$1374:$AE$1374</definedName>
    <definedName name="L101374_">Loans!$C$1375:$AE$1375</definedName>
    <definedName name="L101375_">Loans!$C$1376:$AE$1376</definedName>
    <definedName name="L101376_">Loans!$C$1377:$AE$1377</definedName>
    <definedName name="L101377_">Loans!$C$1378:$AE$1378</definedName>
    <definedName name="L101378_">Loans!$C$1379:$AE$1379</definedName>
    <definedName name="L101379_">Loans!$C$1380:$AE$1380</definedName>
    <definedName name="L101380_">Loans!$C$1381:$AE$1381</definedName>
    <definedName name="L101381_">Loans!$C$1382:$AE$1382</definedName>
    <definedName name="L101382_">Loans!$C$1383:$AE$1383</definedName>
    <definedName name="L101383_">Loans!$C$1384:$AE$1384</definedName>
    <definedName name="L101384_">Loans!$C$1385:$AE$1385</definedName>
    <definedName name="L101385_">Loans!$C$1386:$AE$1386</definedName>
    <definedName name="L101386_">Loans!$C$1387:$AE$1387</definedName>
    <definedName name="L101387_">Loans!$C$1388:$AE$1388</definedName>
    <definedName name="L101388_">Loans!$C$1389:$AE$1389</definedName>
    <definedName name="L101389_">Loans!$C$1390:$AE$1390</definedName>
    <definedName name="L101390_">Loans!$C$1391:$AE$1391</definedName>
    <definedName name="L101391_">Loans!$C$1392:$AE$1392</definedName>
    <definedName name="L101392_">Loans!$C$1393:$AE$1393</definedName>
    <definedName name="L101393_">Loans!$C$1394:$AE$1394</definedName>
    <definedName name="L101394_">Loans!$C$1395:$AE$1395</definedName>
    <definedName name="L101395_">Loans!$C$1396:$AE$1396</definedName>
    <definedName name="L101396_">Loans!$C$1397:$AE$1397</definedName>
    <definedName name="L101397_">Loans!$C$1398:$AE$1398</definedName>
    <definedName name="L101398_">Loans!$C$1399:$AE$1399</definedName>
    <definedName name="L101399_">Loans!$C$1400:$AE$1400</definedName>
    <definedName name="L101400_">Loans!$C$1401:$AE$1401</definedName>
    <definedName name="L101401_">Loans!$C$1402:$AE$1402</definedName>
    <definedName name="L101402_">Loans!$C$1403:$AE$1403</definedName>
    <definedName name="L101403_">Loans!$C$1404:$AE$1404</definedName>
    <definedName name="L101404_">Loans!$C$1405:$AE$1405</definedName>
    <definedName name="L101405_">Loans!$C$1406:$AE$1406</definedName>
    <definedName name="L101406_">Loans!$C$1407:$AE$1407</definedName>
    <definedName name="L101407_">Loans!$C$1408:$AE$1408</definedName>
    <definedName name="L101408_">Loans!$C$1409:$AE$1409</definedName>
    <definedName name="L101409_">Loans!$C$1410:$AE$1410</definedName>
    <definedName name="L101410_">Loans!$C$1411:$AE$1411</definedName>
    <definedName name="L101411_">Loans!$C$1412:$AE$1412</definedName>
    <definedName name="L101412_">Loans!$C$1413:$AE$1413</definedName>
    <definedName name="L101413_">Loans!$C$1414:$AE$1414</definedName>
    <definedName name="L101414_">Loans!$C$1415:$AE$1415</definedName>
    <definedName name="L101415_">Loans!$C$1416:$AE$1416</definedName>
    <definedName name="L101416_">Loans!$C$1417:$AE$1417</definedName>
    <definedName name="L101417_">Loans!$C$1418:$AE$1418</definedName>
    <definedName name="L101418_">Loans!$C$1419:$AE$1419</definedName>
    <definedName name="L101419_">Loans!$C$1420:$AE$1420</definedName>
    <definedName name="L101420_">Loans!$C$1421:$AE$1421</definedName>
    <definedName name="L101421_">Loans!$C$1422:$AE$1422</definedName>
    <definedName name="L101422_">Loans!$C$1423:$AE$1423</definedName>
    <definedName name="L101423_">Loans!$C$1424:$AE$1424</definedName>
    <definedName name="L101424_">Loans!$C$1425:$AE$1425</definedName>
    <definedName name="L101425_">Loans!$C$1426:$AE$1426</definedName>
    <definedName name="L101426_">Loans!$C$1427:$AE$1427</definedName>
    <definedName name="L101427_">Loans!$C$1428:$AE$1428</definedName>
    <definedName name="L101428_">Loans!$C$1429:$AE$1429</definedName>
    <definedName name="L101429_">Loans!$C$1430:$AE$1430</definedName>
    <definedName name="L101430_">Loans!$C$1431:$AE$1431</definedName>
    <definedName name="L101431_">Loans!$C$1432:$AE$1432</definedName>
    <definedName name="L101432_">Loans!$C$1433:$AE$1433</definedName>
    <definedName name="L101433_">Loans!$C$1434:$AE$1434</definedName>
    <definedName name="L101434_">Loans!$C$1435:$AE$1435</definedName>
    <definedName name="L101435_">Loans!$C$1436:$AE$1436</definedName>
    <definedName name="L101436_">Loans!$C$1437:$AE$1437</definedName>
    <definedName name="L101437_">Loans!$C$1438:$AE$1438</definedName>
    <definedName name="L101438_">Loans!$C$1439:$AE$1439</definedName>
    <definedName name="L101439_">Loans!$C$1440:$AE$1440</definedName>
    <definedName name="L101440_">Loans!$C$1441:$AE$1441</definedName>
    <definedName name="L101441_">Loans!$C$1442:$AE$1442</definedName>
    <definedName name="L101442_">Loans!$C$1443:$AE$1443</definedName>
    <definedName name="L101443_">Loans!$C$1444:$AE$1444</definedName>
    <definedName name="L101444_">Loans!$C$1445:$AE$1445</definedName>
    <definedName name="L101445_">Loans!$C$1446:$AE$1446</definedName>
    <definedName name="L101446_">Loans!$C$1447:$AE$1447</definedName>
    <definedName name="L101447_">Loans!$C$1448:$AE$1448</definedName>
    <definedName name="L101448_">Loans!$C$1449:$AE$1449</definedName>
    <definedName name="L101449_">Loans!$C$1450:$AE$1450</definedName>
    <definedName name="L101450_">Loans!$C$1451:$AE$1451</definedName>
    <definedName name="L101451_">Loans!$C$1452:$AE$1452</definedName>
    <definedName name="L101452_">Loans!$C$1453:$AE$1453</definedName>
    <definedName name="L101453_">Loans!$C$1454:$AE$1454</definedName>
    <definedName name="L101454_">Loans!$C$1455:$AE$1455</definedName>
    <definedName name="L101455_">Loans!$C$1456:$AE$1456</definedName>
    <definedName name="L101456_">Loans!$C$1457:$AE$1457</definedName>
    <definedName name="L101457_">Loans!$C$1458:$AE$1458</definedName>
    <definedName name="L101458_">Loans!$C$1459:$AE$1459</definedName>
    <definedName name="L101459_">Loans!$C$1460:$AE$1460</definedName>
    <definedName name="L101460_">Loans!$C$1461:$AE$1461</definedName>
    <definedName name="L101461_">Loans!$C$1462:$AE$1462</definedName>
    <definedName name="L101462_">Loans!$C$1463:$AE$1463</definedName>
    <definedName name="L101463_">Loans!$C$1464:$AE$1464</definedName>
    <definedName name="L101464_">Loans!$C$1465:$AE$1465</definedName>
    <definedName name="L101465_">Loans!$C$1466:$AE$1466</definedName>
    <definedName name="L101466_">Loans!$C$1467:$AE$1467</definedName>
    <definedName name="L101467_">Loans!$C$1468:$AE$1468</definedName>
    <definedName name="L101468_">Loans!$C$1469:$AE$1469</definedName>
    <definedName name="L101469_">Loans!$C$1470:$AE$1470</definedName>
    <definedName name="L101470_">Loans!$C$1471:$AE$1471</definedName>
    <definedName name="L101471_">Loans!$C$1472:$AE$1472</definedName>
    <definedName name="L101472_">Loans!$C$1473:$AE$1473</definedName>
    <definedName name="L101473_">Loans!$C$1474:$AE$1474</definedName>
    <definedName name="L101474_">Loans!$C$1475:$AE$1475</definedName>
    <definedName name="L101475_">Loans!$C$1476:$AE$1476</definedName>
    <definedName name="L101476_">Loans!$C$1477:$AE$1477</definedName>
    <definedName name="L101477_">Loans!$C$1478:$AE$1478</definedName>
    <definedName name="L101478_">Loans!$C$1479:$AE$1479</definedName>
    <definedName name="L101479_">Loans!$C$1480:$AE$1480</definedName>
    <definedName name="L101480_">Loans!$C$1481:$AE$1481</definedName>
    <definedName name="L101481_">Loans!$C$1482:$AE$1482</definedName>
    <definedName name="L101482_">Loans!$C$1483:$AE$1483</definedName>
    <definedName name="L101483_">Loans!$C$1484:$AE$1484</definedName>
    <definedName name="L101484_">Loans!$C$1485:$AE$1485</definedName>
    <definedName name="L101485_">Loans!$C$1486:$AE$1486</definedName>
    <definedName name="L101486_">Loans!$C$1487:$AE$1487</definedName>
    <definedName name="L101487_">Loans!$C$1488:$AE$1488</definedName>
    <definedName name="L101488_">Loans!$C$1489:$AE$1489</definedName>
    <definedName name="L101489_">Loans!$C$1490:$AE$1490</definedName>
    <definedName name="L101490_">Loans!$C$1491:$AE$1491</definedName>
    <definedName name="L101491_">Loans!$C$1492:$AE$1492</definedName>
    <definedName name="L101492_">Loans!$C$1493:$AE$1493</definedName>
    <definedName name="L101493_">Loans!$C$1494:$AE$1494</definedName>
    <definedName name="L101494_">Loans!$C$1495:$AE$1495</definedName>
    <definedName name="L101495_">Loans!$C$1496:$AE$1496</definedName>
    <definedName name="L101496_">Loans!$C$1497:$AE$1497</definedName>
    <definedName name="L101497_">Loans!$C$1498:$AE$1498</definedName>
    <definedName name="L101498_">Loans!$C$1499:$AE$1499</definedName>
    <definedName name="L101499_">Loans!$C$1500:$AE$1500</definedName>
    <definedName name="L101500_">Loans!$C$1501:$AE$1501</definedName>
    <definedName name="L101501_">Loans!$C$1502:$AE$1502</definedName>
    <definedName name="L101502_">Loans!$C$1503:$AE$1503</definedName>
    <definedName name="L101503_">Loans!$C$1504:$AE$1504</definedName>
    <definedName name="L101504_">Loans!$C$1505:$AE$1505</definedName>
    <definedName name="L101505_">Loans!$C$1506:$AE$1506</definedName>
    <definedName name="L101506_">Loans!$C$1507:$AE$1507</definedName>
    <definedName name="L101507_">Loans!$C$1508:$AE$1508</definedName>
    <definedName name="L101508_">Loans!$C$1509:$AE$1509</definedName>
    <definedName name="L101509_">Loans!$C$1510:$AE$1510</definedName>
    <definedName name="L101510_">Loans!$C$1511:$AE$1511</definedName>
    <definedName name="L101511_">Loans!$C$1512:$AE$1512</definedName>
    <definedName name="L101512_">Loans!$C$1513:$AE$1513</definedName>
    <definedName name="L101513_">Loans!$C$1514:$AE$1514</definedName>
    <definedName name="L101514_">Loans!$C$1515:$AE$1515</definedName>
    <definedName name="L101515_">Loans!$C$1516:$AE$1516</definedName>
    <definedName name="L101516_">Loans!$C$1517:$AE$1517</definedName>
    <definedName name="L101517_">Loans!$C$1518:$AE$1518</definedName>
    <definedName name="L101518_">Loans!$C$1519:$AE$1519</definedName>
    <definedName name="L101519_">Loans!$C$1520:$AE$1520</definedName>
    <definedName name="L101520_">Loans!$C$1521:$AE$1521</definedName>
    <definedName name="L101521_">Loans!$C$1522:$AE$1522</definedName>
    <definedName name="L101522_">Loans!$C$1523:$AE$1523</definedName>
    <definedName name="L101523_">Loans!$C$1524:$AE$1524</definedName>
    <definedName name="L101524_">Loans!$C$1525:$AE$1525</definedName>
    <definedName name="L101525_">Loans!$C$1526:$AE$1526</definedName>
    <definedName name="L101526_">Loans!$C$1527:$AE$1527</definedName>
    <definedName name="L101527_">Loans!$C$1528:$AE$1528</definedName>
    <definedName name="L101528_">Loans!$C$1529:$AE$1529</definedName>
    <definedName name="L101529_">Loans!$C$1530:$AE$1530</definedName>
    <definedName name="L101530_">Loans!$C$1531:$AE$1531</definedName>
    <definedName name="L101531_">Loans!$C$1532:$AE$1532</definedName>
    <definedName name="L101532_">Loans!$C$1533:$AE$1533</definedName>
    <definedName name="L101533_">Loans!$C$1534:$AE$1534</definedName>
    <definedName name="L101534_">Loans!$C$1535:$AE$1535</definedName>
    <definedName name="L101535_">Loans!$C$1536:$AE$1536</definedName>
    <definedName name="L101536_">Loans!$C$1537:$AE$1537</definedName>
    <definedName name="L101537_">Loans!$C$1538:$AE$1538</definedName>
    <definedName name="L101538_">Loans!$C$1539:$AE$1539</definedName>
    <definedName name="L101539_">Loans!$C$1540:$AE$1540</definedName>
    <definedName name="L101540_">Loans!$C$1541:$AE$1541</definedName>
    <definedName name="L101541_">Loans!$C$1542:$AE$1542</definedName>
    <definedName name="L101542_">Loans!$C$1543:$AE$1543</definedName>
    <definedName name="L101543_">Loans!$C$1544:$AE$1544</definedName>
    <definedName name="L101544_">Loans!$C$1545:$AE$1545</definedName>
    <definedName name="L101545_">Loans!$C$1546:$AE$1546</definedName>
    <definedName name="L101546_">Loans!$C$1547:$AE$1547</definedName>
    <definedName name="L101547_">Loans!$C$1548:$AE$1548</definedName>
    <definedName name="L101548_">Loans!$C$1549:$AE$1549</definedName>
    <definedName name="L101549_">Loans!$C$1550:$AE$1550</definedName>
    <definedName name="L101550_">Loans!$C$1551:$AE$1551</definedName>
    <definedName name="L101551_">Loans!$C$1552:$AE$1552</definedName>
    <definedName name="L101552_">Loans!$C$1553:$AE$1553</definedName>
    <definedName name="L101553_">Loans!$C$1554:$AE$1554</definedName>
    <definedName name="L101554_">Loans!$C$1555:$AE$1555</definedName>
    <definedName name="L101555_">Loans!$C$1556:$AE$1556</definedName>
    <definedName name="L101556_">Loans!$C$1557:$AE$1557</definedName>
    <definedName name="L101557_">Loans!$C$1558:$AE$1558</definedName>
    <definedName name="L101558_">Loans!$C$1559:$AE$1559</definedName>
    <definedName name="L101559_">Loans!$C$1560:$AE$1560</definedName>
    <definedName name="L101560_">Loans!$C$1561:$AE$1561</definedName>
    <definedName name="L101561_">Loans!$C$1562:$AE$1562</definedName>
    <definedName name="L101562_">Loans!$C$1563:$AE$1563</definedName>
    <definedName name="L101563_">Loans!$C$1564:$AE$1564</definedName>
    <definedName name="L101564_">Loans!$C$1565:$AE$1565</definedName>
    <definedName name="L101565_">Loans!$C$1566:$AE$1566</definedName>
    <definedName name="L101566_">Loans!$C$1567:$AE$1567</definedName>
    <definedName name="L101567_">Loans!$C$1568:$AE$1568</definedName>
    <definedName name="L101568_">Loans!$C$1569:$AE$1569</definedName>
    <definedName name="L101569_">Loans!$C$1570:$AE$1570</definedName>
    <definedName name="L101570_">Loans!$C$1571:$AE$1571</definedName>
    <definedName name="L101571_">Loans!$C$1572:$AE$1572</definedName>
    <definedName name="L101572_">Loans!$C$1573:$AE$1573</definedName>
    <definedName name="L101573_">Loans!$C$1574:$AE$1574</definedName>
    <definedName name="L101574_">Loans!$C$1575:$AE$1575</definedName>
    <definedName name="L101575_">Loans!$C$1576:$AE$1576</definedName>
    <definedName name="L101576_">Loans!$C$1577:$AE$1577</definedName>
    <definedName name="L101577_">Loans!$C$1578:$AE$1578</definedName>
    <definedName name="L101578_">Loans!$C$1579:$AE$1579</definedName>
    <definedName name="L101579_">Loans!$C$1580:$AE$1580</definedName>
    <definedName name="L101580_">Loans!$C$1581:$AE$1581</definedName>
    <definedName name="L101581_">Loans!$C$1582:$AE$1582</definedName>
    <definedName name="L101582_">Loans!$C$1583:$AE$1583</definedName>
    <definedName name="L101583_">Loans!$C$1584:$AE$1584</definedName>
    <definedName name="L101584_">Loans!$C$1585:$AE$1585</definedName>
    <definedName name="L101585_">Loans!$C$1586:$AE$1586</definedName>
    <definedName name="L101586_">Loans!$C$1587:$AE$1587</definedName>
    <definedName name="L101587_">Loans!$C$1588:$AE$1588</definedName>
    <definedName name="L101588_">Loans!$C$1589:$AE$1589</definedName>
    <definedName name="L101589_">Loans!$C$1590:$AE$1590</definedName>
    <definedName name="L101590_">Loans!$C$1591:$AE$1591</definedName>
    <definedName name="L101591_">Loans!$C$1592:$AE$1592</definedName>
    <definedName name="L101592_">Loans!$C$1593:$AE$1593</definedName>
    <definedName name="L101593_">Loans!$C$1594:$AE$1594</definedName>
    <definedName name="L101594_">Loans!$C$1595:$AE$1595</definedName>
    <definedName name="L101595_">Loans!$C$1596:$AE$1596</definedName>
    <definedName name="L101596_">Loans!$C$1597:$AE$1597</definedName>
    <definedName name="L101597_">Loans!$C$1598:$AE$1598</definedName>
    <definedName name="L101598_">Loans!$C$1599:$AE$1599</definedName>
    <definedName name="L101599_">Loans!$C$1600:$AE$1600</definedName>
    <definedName name="L101600_">Loans!$C$1601:$AE$1601</definedName>
    <definedName name="L101601_">Loans!$C$1602:$AE$1602</definedName>
    <definedName name="L101602_">Loans!$C$1603:$AE$1603</definedName>
    <definedName name="L101603_">Loans!$C$1604:$AE$1604</definedName>
    <definedName name="L101604_">Loans!$C$1605:$AE$1605</definedName>
    <definedName name="L101605_">Loans!$C$1606:$AE$1606</definedName>
    <definedName name="L101606_">Loans!$C$1607:$AE$1607</definedName>
    <definedName name="L101607_">Loans!$C$1608:$AE$1608</definedName>
    <definedName name="L101608_">Loans!$C$1609:$AE$1609</definedName>
    <definedName name="L101609_">Loans!$C$1610:$AE$1610</definedName>
    <definedName name="L101610_">Loans!$C$1611:$AE$1611</definedName>
    <definedName name="L101611_">Loans!$C$1612:$AE$1612</definedName>
    <definedName name="L101612_">Loans!$C$1613:$AE$1613</definedName>
    <definedName name="L101613_">Loans!$C$1614:$AE$1614</definedName>
    <definedName name="L101614_">Loans!$C$1615:$AE$1615</definedName>
    <definedName name="L101615_">Loans!$C$1616:$AE$1616</definedName>
    <definedName name="L101616_">Loans!$C$1617:$AE$1617</definedName>
    <definedName name="L101617_">Loans!$C$1618:$AE$1618</definedName>
    <definedName name="L101618_">Loans!$C$1619:$AE$1619</definedName>
    <definedName name="L101619_">Loans!$C$1620:$AE$1620</definedName>
    <definedName name="L101620_">Loans!$C$1621:$AE$1621</definedName>
    <definedName name="L101621_">Loans!$C$1622:$AE$1622</definedName>
    <definedName name="L101622_">Loans!$C$1623:$AE$1623</definedName>
    <definedName name="L101623_">Loans!$C$1624:$AE$1624</definedName>
    <definedName name="L101624_">Loans!$C$1625:$AE$1625</definedName>
    <definedName name="L101625_">Loans!$C$1626:$AE$1626</definedName>
    <definedName name="L101626_">Loans!$C$1627:$AE$1627</definedName>
    <definedName name="L101627_">Loans!$C$1628:$AE$1628</definedName>
    <definedName name="L101628_">Loans!$C$1629:$AE$1629</definedName>
    <definedName name="L101629_">Loans!$C$1630:$AE$1630</definedName>
    <definedName name="L101630_">Loans!$C$1631:$AE$1631</definedName>
    <definedName name="L101631_">Loans!$C$1632:$AE$1632</definedName>
    <definedName name="L101632_">Loans!$C$1633:$AE$1633</definedName>
    <definedName name="L101633_">Loans!$C$1634:$AE$1634</definedName>
    <definedName name="L101634_">Loans!$C$1635:$AE$1635</definedName>
    <definedName name="L101635_">Loans!$C$1636:$AE$1636</definedName>
    <definedName name="L101636_">Loans!$C$1637:$AE$1637</definedName>
    <definedName name="L101637_">Loans!$C$1638:$AE$1638</definedName>
    <definedName name="L101638_">Loans!$C$1639:$AE$1639</definedName>
    <definedName name="L101639_">Loans!$C$1640:$AE$1640</definedName>
    <definedName name="L101640_">Loans!$C$1641:$AE$1641</definedName>
    <definedName name="L101641_">Loans!$C$1642:$AE$1642</definedName>
    <definedName name="L101642_">Loans!$C$1643:$AE$1643</definedName>
    <definedName name="L101643_">Loans!$C$1644:$AE$1644</definedName>
    <definedName name="L101644_">Loans!$C$1645:$AE$1645</definedName>
    <definedName name="L101645_">Loans!$C$1646:$AE$1646</definedName>
    <definedName name="L101646_">Loans!$C$1647:$AE$1647</definedName>
    <definedName name="L101647_">Loans!$C$1648:$AE$1648</definedName>
    <definedName name="L101648_">Loans!$C$1649:$AE$1649</definedName>
    <definedName name="L101649_">Loans!$C$1650:$AE$1650</definedName>
    <definedName name="L101650_">Loans!$C$1651:$AE$1651</definedName>
    <definedName name="L101651_">Loans!$C$1652:$AE$1652</definedName>
    <definedName name="L101652_">Loans!$C$1653:$AE$1653</definedName>
    <definedName name="L101653_">Loans!$C$1654:$AE$1654</definedName>
    <definedName name="L101654_">Loans!$C$1655:$AE$1655</definedName>
    <definedName name="L101655_">Loans!$C$1656:$AE$1656</definedName>
    <definedName name="L101656_">Loans!$C$1657:$AE$1657</definedName>
    <definedName name="L101657_">Loans!$C$1658:$AE$1658</definedName>
    <definedName name="L101658_">Loans!$C$1659:$AE$1659</definedName>
    <definedName name="L101659_">Loans!$C$1660:$AE$1660</definedName>
    <definedName name="L101660_">Loans!$C$1661:$AE$1661</definedName>
    <definedName name="L101661_">Loans!$C$1662:$AE$1662</definedName>
    <definedName name="L101662_">Loans!$C$1663:$AE$1663</definedName>
    <definedName name="L101663_">Loans!$C$1664:$AE$1664</definedName>
    <definedName name="L101664_">Loans!$C$1665:$AE$1665</definedName>
    <definedName name="L101665_">Loans!$C$1666:$AE$1666</definedName>
    <definedName name="L101666_">Loans!$C$1667:$AE$1667</definedName>
    <definedName name="L101667_">Loans!$C$1668:$AE$1668</definedName>
    <definedName name="L101668_">Loans!$C$1669:$AE$1669</definedName>
    <definedName name="L101669_">Loans!$C$1670:$AE$1670</definedName>
    <definedName name="L101670_">Loans!$C$1671:$AE$1671</definedName>
    <definedName name="L101671_">Loans!$C$1672:$AE$1672</definedName>
    <definedName name="L101672_">Loans!$C$1673:$AE$1673</definedName>
    <definedName name="L101673_">Loans!$C$1674:$AE$1674</definedName>
    <definedName name="L101674_">Loans!$C$1675:$AE$1675</definedName>
    <definedName name="L101675_">Loans!$C$1676:$AE$1676</definedName>
    <definedName name="L101676_">Loans!$C$1677:$AE$1677</definedName>
    <definedName name="L101677_">Loans!$C$1678:$AE$1678</definedName>
    <definedName name="L101678_">Loans!$C$1679:$AE$1679</definedName>
    <definedName name="L101679_">Loans!$C$1680:$AE$1680</definedName>
    <definedName name="L101680_">Loans!$C$1681:$AE$1681</definedName>
    <definedName name="L101681_">Loans!$C$1682:$AE$1682</definedName>
    <definedName name="L101682_">Loans!$C$1683:$AE$1683</definedName>
    <definedName name="L101683_">Loans!$C$1684:$AE$1684</definedName>
    <definedName name="L101684_">Loans!$C$1685:$AE$1685</definedName>
    <definedName name="L101685_">Loans!$C$1686:$AE$1686</definedName>
    <definedName name="L101686_">Loans!$C$1687:$AE$1687</definedName>
    <definedName name="L101687_">Loans!$C$1688:$AE$1688</definedName>
    <definedName name="L101688_">Loans!$C$1689:$AE$1689</definedName>
    <definedName name="L101689_">Loans!$C$1690:$AE$1690</definedName>
    <definedName name="L101690_">Loans!$C$1691:$AE$1691</definedName>
    <definedName name="L101691_">Loans!$C$1692:$AE$1692</definedName>
    <definedName name="L101692_">Loans!$C$1693:$AE$1693</definedName>
    <definedName name="L101693_">Loans!$C$1694:$AE$1694</definedName>
    <definedName name="L101694_">Loans!$C$1695:$AE$1695</definedName>
    <definedName name="L101695_">Loans!$C$1696:$AE$1696</definedName>
    <definedName name="L101696_">Loans!$C$1697:$AE$1697</definedName>
    <definedName name="L101697_">Loans!$C$1698:$AE$1698</definedName>
    <definedName name="L101698_">Loans!$C$1699:$AE$1699</definedName>
    <definedName name="L101699_">Loans!$C$1700:$AE$1700</definedName>
    <definedName name="L101700_">Loans!$C$1701:$AE$1701</definedName>
    <definedName name="L101701_">Loans!$C$1702:$AE$1702</definedName>
    <definedName name="L101702_">Loans!$C$1703:$AE$1703</definedName>
    <definedName name="L101703_">Loans!$C$1704:$AE$1704</definedName>
    <definedName name="L101704_">Loans!$C$1705:$AE$1705</definedName>
    <definedName name="L101705_">Loans!$C$1706:$AE$1706</definedName>
    <definedName name="L101706_">Loans!$C$1707:$AE$1707</definedName>
    <definedName name="L101707_">Loans!$C$1708:$AE$1708</definedName>
    <definedName name="L101708_">Loans!$C$1709:$AE$1709</definedName>
    <definedName name="L101709_">Loans!$C$1710:$AE$1710</definedName>
    <definedName name="L101710_">Loans!$C$1711:$AE$1711</definedName>
    <definedName name="L101711_">Loans!$C$1712:$AE$1712</definedName>
    <definedName name="L101712_">Loans!$C$1713:$AE$1713</definedName>
    <definedName name="L101713_">Loans!$C$1714:$AE$1714</definedName>
    <definedName name="L101714_">Loans!$C$1715:$AE$1715</definedName>
    <definedName name="L101715_">Loans!$C$1716:$AE$1716</definedName>
    <definedName name="L101716_">Loans!$C$1717:$AE$1717</definedName>
    <definedName name="L101717_">Loans!$C$1718:$AE$1718</definedName>
    <definedName name="L101718_">Loans!$C$1719:$AE$1719</definedName>
    <definedName name="L101719_">Loans!$C$1720:$AE$1720</definedName>
    <definedName name="L101720_">Loans!$C$1721:$AE$1721</definedName>
    <definedName name="L101721_">Loans!$C$1722:$AE$1722</definedName>
    <definedName name="L101722_">Loans!$C$1723:$AE$1723</definedName>
    <definedName name="L101723_">Loans!$C$1724:$AE$1724</definedName>
    <definedName name="L101724_">Loans!$C$1725:$AE$1725</definedName>
    <definedName name="L101725_">Loans!$C$1726:$AE$1726</definedName>
    <definedName name="L101726_">Loans!$C$1727:$AE$1727</definedName>
    <definedName name="L101727_">Loans!$C$1728:$AE$1728</definedName>
    <definedName name="L101728_">Loans!$C$1729:$AE$1729</definedName>
    <definedName name="L101729_">Loans!$C$1730:$AE$1730</definedName>
    <definedName name="L101730_">Loans!$C$1731:$AE$1731</definedName>
    <definedName name="L101731_">Loans!$C$1732:$AE$1732</definedName>
    <definedName name="L101732_">Loans!$C$1733:$AE$1733</definedName>
    <definedName name="L101733_">Loans!$C$1734:$AE$1734</definedName>
    <definedName name="L101734_">Loans!$C$1735:$AE$1735</definedName>
    <definedName name="L101735_">Loans!$C$1736:$AE$1736</definedName>
    <definedName name="L101736_">Loans!$C$1737:$AE$1737</definedName>
    <definedName name="L101737_">Loans!$C$1738:$AE$1738</definedName>
    <definedName name="L101738_">Loans!$C$1739:$AE$1739</definedName>
    <definedName name="L101739_">Loans!$C$1740:$AE$1740</definedName>
    <definedName name="L101740_">Loans!$C$1741:$AE$1741</definedName>
    <definedName name="L101741_">Loans!$C$1742:$AE$1742</definedName>
    <definedName name="L101742_">Loans!$C$1743:$AE$1743</definedName>
    <definedName name="L101743_">Loans!$C$1744:$AE$1744</definedName>
    <definedName name="L101744_">Loans!$C$1745:$AE$1745</definedName>
    <definedName name="L101745_">Loans!$C$1746:$AE$1746</definedName>
    <definedName name="L101746_">Loans!$C$1747:$AE$1747</definedName>
    <definedName name="L101747_">Loans!$C$1748:$AE$1748</definedName>
    <definedName name="L101748_">Loans!$C$1749:$AE$1749</definedName>
    <definedName name="L101749_">Loans!$C$1750:$AE$1750</definedName>
    <definedName name="L101750_">Loans!$C$1751:$AE$1751</definedName>
    <definedName name="L101751_">Loans!$C$1752:$AE$1752</definedName>
    <definedName name="L101752_">Loans!$C$1753:$AE$1753</definedName>
    <definedName name="L101753_">Loans!$C$1754:$AE$1754</definedName>
    <definedName name="L101754_">Loans!$C$1755:$AE$1755</definedName>
    <definedName name="L101755_">Loans!$C$1756:$AE$1756</definedName>
    <definedName name="L101756_">Loans!$C$1757:$AE$1757</definedName>
    <definedName name="L101757_">Loans!$C$1758:$AE$1758</definedName>
    <definedName name="L101758_">Loans!$C$1759:$AE$1759</definedName>
    <definedName name="L101759_">Loans!$C$1760:$AE$1760</definedName>
    <definedName name="L101760_">Loans!$C$1761:$AE$1761</definedName>
    <definedName name="L101761_">Loans!$C$1762:$AE$1762</definedName>
    <definedName name="L101762_">Loans!$C$1763:$AE$1763</definedName>
    <definedName name="L101763_">Loans!$C$1764:$AE$1764</definedName>
    <definedName name="L101764_">Loans!$C$1765:$AE$1765</definedName>
    <definedName name="L101765_">Loans!$C$1766:$AE$1766</definedName>
    <definedName name="L101766_">Loans!$C$1767:$AE$1767</definedName>
    <definedName name="L101767_">Loans!$C$1768:$AE$1768</definedName>
    <definedName name="L101768_">Loans!$C$1769:$AE$1769</definedName>
    <definedName name="L101769_">Loans!$C$1770:$AE$1770</definedName>
    <definedName name="L101770_">Loans!$C$1771:$AE$1771</definedName>
    <definedName name="L101771_">Loans!$C$1772:$AE$1772</definedName>
    <definedName name="L101772_">Loans!$C$1773:$AE$1773</definedName>
    <definedName name="L101773_">Loans!$C$1774:$AE$1774</definedName>
    <definedName name="L101774_">Loans!$C$1775:$AE$1775</definedName>
    <definedName name="L101775_">Loans!$C$1776:$AE$1776</definedName>
    <definedName name="L101776_">Loans!$C$1777:$AE$1777</definedName>
    <definedName name="L101777_">Loans!$C$1778:$AE$1778</definedName>
    <definedName name="L101778_">Loans!$C$1779:$AE$1779</definedName>
    <definedName name="L101779_">Loans!$C$1780:$AE$1780</definedName>
    <definedName name="L101780_">Loans!$C$1781:$AE$1781</definedName>
    <definedName name="L101781_">Loans!$C$1782:$AE$1782</definedName>
    <definedName name="L101782_">Loans!$C$1783:$AE$1783</definedName>
    <definedName name="L101783_">Loans!$C$1784:$AE$1784</definedName>
    <definedName name="L101784_">Loans!$C$1785:$AE$1785</definedName>
    <definedName name="L101785_">Loans!$C$1786:$AE$1786</definedName>
    <definedName name="L101786_">Loans!$C$1787:$AE$1787</definedName>
    <definedName name="L101787_">Loans!$C$1788:$AE$1788</definedName>
    <definedName name="L101788_">Loans!$C$1789:$AE$1789</definedName>
    <definedName name="L101789_">Loans!$C$1790:$AE$1790</definedName>
    <definedName name="L101790_">Loans!$C$1791:$AE$1791</definedName>
    <definedName name="L101791_">Loans!$C$1792:$AE$1792</definedName>
    <definedName name="L101792_">Loans!$C$1793:$AE$1793</definedName>
    <definedName name="L101793_">Loans!$C$1794:$AE$1794</definedName>
    <definedName name="L101794_">Loans!$C$1795:$AE$1795</definedName>
    <definedName name="L101795_">Loans!$C$1796:$AE$1796</definedName>
    <definedName name="L101796_">Loans!$C$1797:$AE$1797</definedName>
    <definedName name="L101797_">Loans!$C$1798:$AE$1798</definedName>
    <definedName name="L101798_">Loans!$C$1799:$AE$1799</definedName>
    <definedName name="L101799_">Loans!$C$1800:$AE$1800</definedName>
    <definedName name="L101800_">Loans!$C$1801:$AE$1801</definedName>
    <definedName name="L101801_">Loans!$C$1802:$AE$1802</definedName>
    <definedName name="L101802_">Loans!$C$1803:$AE$1803</definedName>
    <definedName name="L101803_">Loans!$C$1804:$AE$1804</definedName>
    <definedName name="L101804_">Loans!$C$1805:$AE$1805</definedName>
    <definedName name="L101805_">Loans!$C$1806:$AE$1806</definedName>
    <definedName name="L101806_">Loans!$C$1807:$AE$1807</definedName>
    <definedName name="L101807_">Loans!$C$1808:$AE$1808</definedName>
    <definedName name="L101808_">Loans!$C$1809:$AE$1809</definedName>
    <definedName name="L101809_">Loans!$C$1810:$AE$1810</definedName>
    <definedName name="L101810_">Loans!$C$1811:$AE$1811</definedName>
    <definedName name="L101811_">Loans!$C$1812:$AE$1812</definedName>
    <definedName name="L101812_">Loans!$C$1813:$AE$1813</definedName>
    <definedName name="L101813_">Loans!$C$1814:$AE$1814</definedName>
    <definedName name="L101814_">Loans!$C$1815:$AE$1815</definedName>
    <definedName name="L101815_">Loans!$C$1816:$AE$1816</definedName>
    <definedName name="L101816_">Loans!$C$1817:$AE$1817</definedName>
    <definedName name="L101817_">Loans!$C$1818:$AE$1818</definedName>
    <definedName name="L101818_">Loans!$C$1819:$AE$1819</definedName>
    <definedName name="L101819_">Loans!$C$1820:$AE$1820</definedName>
    <definedName name="L101820_">Loans!$C$1821:$AE$1821</definedName>
    <definedName name="L101821_">Loans!$C$1822:$AE$1822</definedName>
    <definedName name="L101822_">Loans!$C$1823:$AE$1823</definedName>
    <definedName name="L101823_">Loans!$C$1824:$AE$1824</definedName>
    <definedName name="L101824_">Loans!$C$1825:$AE$1825</definedName>
    <definedName name="L101825_">Loans!$C$1826:$AE$1826</definedName>
    <definedName name="L101826_">Loans!$C$1827:$AE$1827</definedName>
    <definedName name="L101827_">Loans!$C$1828:$AE$1828</definedName>
    <definedName name="L101828_">Loans!$C$1829:$AE$1829</definedName>
    <definedName name="L101829_">Loans!$C$1830:$AE$1830</definedName>
    <definedName name="L101830_">Loans!$C$1831:$AE$1831</definedName>
    <definedName name="L101831_">Loans!$C$1832:$AE$1832</definedName>
    <definedName name="L101832_">Loans!$C$1833:$AE$1833</definedName>
    <definedName name="L101833_">Loans!$C$1834:$AE$1834</definedName>
    <definedName name="L101834_">Loans!$C$1835:$AE$1835</definedName>
    <definedName name="L101835_">Loans!$C$1836:$AE$1836</definedName>
    <definedName name="L101836_">Loans!$C$1837:$AE$1837</definedName>
    <definedName name="L101837_">Loans!$C$1838:$AE$1838</definedName>
    <definedName name="L101838_">Loans!$C$1839:$AE$1839</definedName>
    <definedName name="L101839_">Loans!$C$1840:$AE$1840</definedName>
    <definedName name="L101840_">Loans!$C$1841:$AE$1841</definedName>
    <definedName name="L101841_">Loans!$C$1842:$AE$1842</definedName>
    <definedName name="L101842_">Loans!$C$1843:$AE$1843</definedName>
    <definedName name="L101843_">Loans!$C$1844:$AE$1844</definedName>
    <definedName name="L101844_">Loans!$C$1845:$AE$1845</definedName>
    <definedName name="L101845_">Loans!$C$1846:$AE$1846</definedName>
    <definedName name="L101846_">Loans!$C$1847:$AE$1847</definedName>
    <definedName name="L101847_">Loans!$C$1848:$AE$1848</definedName>
    <definedName name="L101848_">Loans!$C$1849:$AE$1849</definedName>
    <definedName name="L101849_">Loans!$C$1850:$AE$1850</definedName>
    <definedName name="L101850_">Loans!$C$1851:$AE$1851</definedName>
    <definedName name="L101851_">Loans!$C$1852:$AE$1852</definedName>
    <definedName name="L101852_">Loans!$C$1853:$AE$1853</definedName>
    <definedName name="L101853_">Loans!$C$1854:$AE$1854</definedName>
    <definedName name="L101854_">Loans!$C$1855:$AE$1855</definedName>
    <definedName name="L101855_">Loans!$C$1856:$AE$1856</definedName>
    <definedName name="L101856_">Loans!$C$1857:$AE$1857</definedName>
    <definedName name="L101857_">Loans!$C$1858:$AE$1858</definedName>
    <definedName name="L101858_">Loans!$C$1859:$AE$1859</definedName>
    <definedName name="L101859_">Loans!$C$1860:$AE$1860</definedName>
    <definedName name="L101860_">Loans!$C$1861:$AE$1861</definedName>
    <definedName name="L101861_">Loans!$C$1862:$AE$1862</definedName>
    <definedName name="L101862_">Loans!$C$1863:$AE$1863</definedName>
    <definedName name="L101863_">Loans!$C$1864:$AE$1864</definedName>
    <definedName name="L101864_">Loans!$C$1865:$AE$1865</definedName>
    <definedName name="L101865_">Loans!$C$1866:$AE$1866</definedName>
    <definedName name="L101866_">Loans!$C$1867:$AE$1867</definedName>
    <definedName name="L101867_">Loans!$C$1868:$AE$1868</definedName>
    <definedName name="L101868_">Loans!$C$1869:$AE$1869</definedName>
    <definedName name="L101869_">Loans!$C$1870:$AE$1870</definedName>
    <definedName name="L101870_">Loans!$C$1871:$AE$1871</definedName>
    <definedName name="L101871_">Loans!$C$1872:$AE$1872</definedName>
    <definedName name="L101872_">Loans!$C$1873:$AE$1873</definedName>
    <definedName name="L101873_">Loans!$C$1874:$AE$1874</definedName>
    <definedName name="L101874_">Loans!$C$1875:$AE$1875</definedName>
    <definedName name="L101875_">Loans!$C$1876:$AE$1876</definedName>
    <definedName name="L101876_">Loans!$C$1877:$AE$1877</definedName>
    <definedName name="L101877_">Loans!$C$1878:$AE$1878</definedName>
    <definedName name="L101878_">Loans!$C$1879:$AE$1879</definedName>
    <definedName name="L101879_">Loans!$C$1880:$AE$1880</definedName>
    <definedName name="L101880_">Loans!$C$1881:$AE$1881</definedName>
    <definedName name="L101881_">Loans!$C$1882:$AE$1882</definedName>
    <definedName name="L101882_">Loans!$C$1883:$AE$1883</definedName>
    <definedName name="L101883_">Loans!$C$1884:$AE$1884</definedName>
    <definedName name="L101884_">Loans!$C$1885:$AE$1885</definedName>
    <definedName name="L101885_">Loans!$C$1886:$AE$1886</definedName>
    <definedName name="L101886_">Loans!$C$1887:$AE$1887</definedName>
    <definedName name="L101887_">Loans!$C$1888:$AE$1888</definedName>
    <definedName name="L101888_">Loans!$C$1889:$AE$1889</definedName>
    <definedName name="L101889_">Loans!$C$1890:$AE$1890</definedName>
    <definedName name="L101890_">Loans!$C$1891:$AE$1891</definedName>
    <definedName name="L101891_">Loans!$C$1892:$AE$1892</definedName>
    <definedName name="L101892_">Loans!$C$1893:$AE$1893</definedName>
    <definedName name="L101893_">Loans!$C$1894:$AE$1894</definedName>
    <definedName name="L101894_">Loans!$C$1895:$AE$1895</definedName>
    <definedName name="L101895_">Loans!$C$1896:$AE$1896</definedName>
    <definedName name="L101896_">Loans!$C$1897:$AE$1897</definedName>
    <definedName name="L101897_">Loans!$C$1898:$AE$1898</definedName>
    <definedName name="L101898_">Loans!$C$1899:$AE$1899</definedName>
    <definedName name="L101899_">Loans!$C$1900:$AE$1900</definedName>
    <definedName name="L101900_">Loans!$C$1901:$AE$1901</definedName>
    <definedName name="L101901_">Loans!$C$1902:$AE$1902</definedName>
    <definedName name="L101902_">Loans!$C$1903:$AE$1903</definedName>
    <definedName name="L101903_">Loans!$C$1904:$AE$1904</definedName>
    <definedName name="L101904_">Loans!$C$1905:$AE$1905</definedName>
    <definedName name="L101905_">Loans!$C$1906:$AE$1906</definedName>
    <definedName name="L101906_">Loans!$C$1907:$AE$1907</definedName>
    <definedName name="L101907_">Loans!$C$1908:$AE$1908</definedName>
    <definedName name="L101908_">Loans!$C$1909:$AE$1909</definedName>
    <definedName name="L101909_">Loans!$C$1910:$AE$1910</definedName>
    <definedName name="L101910_">Loans!$C$1911:$AE$1911</definedName>
    <definedName name="L101911_">Loans!$C$1912:$AE$1912</definedName>
    <definedName name="L101912_">Loans!$C$1913:$AE$1913</definedName>
    <definedName name="L101913_">Loans!$C$1914:$AE$1914</definedName>
    <definedName name="L101914_">Loans!$C$1915:$AE$1915</definedName>
    <definedName name="L101915_">Loans!$C$1916:$AE$1916</definedName>
    <definedName name="L101916_">Loans!$C$1917:$AE$1917</definedName>
    <definedName name="L101917_">Loans!$C$1918:$AE$1918</definedName>
    <definedName name="L101918_">Loans!$C$1919:$AE$1919</definedName>
    <definedName name="L101919_">Loans!$C$1920:$AE$1920</definedName>
    <definedName name="L101920_">Loans!$C$1921:$AE$1921</definedName>
    <definedName name="L101921_">Loans!$C$1922:$AE$1922</definedName>
    <definedName name="L101922_">Loans!$C$1923:$AE$1923</definedName>
    <definedName name="L101923_">Loans!$C$1924:$AE$1924</definedName>
    <definedName name="L101924_">Loans!$C$1925:$AE$1925</definedName>
    <definedName name="L101925_">Loans!$C$1926:$AE$1926</definedName>
    <definedName name="L101926_">Loans!$C$1927:$AE$1927</definedName>
    <definedName name="L101927_">Loans!$C$1928:$AE$1928</definedName>
    <definedName name="L101928_">Loans!$C$1929:$AE$1929</definedName>
    <definedName name="L101929_">Loans!$C$1930:$AE$1930</definedName>
    <definedName name="L101930_">Loans!$C$1931:$AE$1931</definedName>
    <definedName name="L101931_">Loans!$C$1932:$AE$1932</definedName>
    <definedName name="L101932_">Loans!$C$1933:$AE$1933</definedName>
    <definedName name="L101933_">Loans!$C$1934:$AE$1934</definedName>
    <definedName name="L101934_">Loans!$C$1935:$AE$1935</definedName>
    <definedName name="L101935_">Loans!$C$1936:$AE$1936</definedName>
    <definedName name="L101936_">Loans!$C$1937:$AE$1937</definedName>
    <definedName name="L101937_">Loans!$C$1938:$AE$1938</definedName>
    <definedName name="L101938_">Loans!$C$1939:$AE$1939</definedName>
    <definedName name="L101939_">Loans!$C$1940:$AE$1940</definedName>
    <definedName name="L101940_">Loans!$C$1941:$AE$1941</definedName>
    <definedName name="L101941_">Loans!$C$1942:$AE$1942</definedName>
    <definedName name="L101942_">Loans!$C$1943:$AE$1943</definedName>
    <definedName name="L101943_">Loans!$C$1944:$AE$1944</definedName>
    <definedName name="L101944_">Loans!$C$1945:$AE$1945</definedName>
    <definedName name="L101945_">Loans!$C$1946:$AE$1946</definedName>
    <definedName name="L101946_">Loans!$C$1947:$AE$1947</definedName>
    <definedName name="L101947_">Loans!$C$1948:$AE$1948</definedName>
    <definedName name="L101948_">Loans!$C$1949:$AE$1949</definedName>
    <definedName name="L101949_">Loans!$C$1950:$AE$1950</definedName>
    <definedName name="L101950_">Loans!$C$1951:$AE$1951</definedName>
    <definedName name="L101951_">Loans!$C$1952:$AE$1952</definedName>
    <definedName name="L101952_">Loans!$C$1953:$AE$1953</definedName>
    <definedName name="L101953_">Loans!$C$1954:$AE$1954</definedName>
    <definedName name="L101954_">Loans!$C$1955:$AE$1955</definedName>
    <definedName name="L101955_">Loans!$C$1956:$AE$1956</definedName>
    <definedName name="L101956_">Loans!$C$1957:$AE$1957</definedName>
    <definedName name="L101957_">Loans!$C$1958:$AE$1958</definedName>
    <definedName name="L101958_">Loans!$C$1959:$AE$1959</definedName>
    <definedName name="L101959_">Loans!$C$1960:$AE$1960</definedName>
    <definedName name="L101960_">Loans!$C$1961:$AE$1961</definedName>
    <definedName name="L101961_">Loans!$C$1962:$AE$1962</definedName>
    <definedName name="L101962_">Loans!$C$1963:$AE$1963</definedName>
    <definedName name="L101963_">Loans!$C$1964:$AE$1964</definedName>
    <definedName name="L101964_">Loans!$C$1965:$AE$1965</definedName>
    <definedName name="L101965_">Loans!$C$1966:$AE$1966</definedName>
    <definedName name="L101966_">Loans!$C$1967:$AE$1967</definedName>
    <definedName name="L101967_">Loans!$C$1968:$AE$1968</definedName>
    <definedName name="L101968_">Loans!$C$1969:$AE$1969</definedName>
    <definedName name="L101969_">Loans!$C$1970:$AE$1970</definedName>
    <definedName name="L101970_">Loans!$C$1971:$AE$1971</definedName>
    <definedName name="L101971_">Loans!$C$1972:$AE$1972</definedName>
    <definedName name="L101972_">Loans!$C$1973:$AE$1973</definedName>
    <definedName name="L101973_">Loans!$C$1974:$AE$1974</definedName>
    <definedName name="L101974_">Loans!$C$1975:$AE$1975</definedName>
    <definedName name="L101975_">Loans!$C$1976:$AE$1976</definedName>
    <definedName name="L101976_">Loans!$C$1977:$AE$1977</definedName>
    <definedName name="L101977_">Loans!$C$1978:$AE$1978</definedName>
    <definedName name="L101978_">Loans!$C$1979:$AE$1979</definedName>
    <definedName name="L101979_">Loans!$C$1980:$AE$1980</definedName>
    <definedName name="L101980_">Loans!$C$1981:$AE$1981</definedName>
    <definedName name="L101981_">Loans!$C$1982:$AE$1982</definedName>
    <definedName name="L101982_">Loans!$C$1983:$AE$1983</definedName>
    <definedName name="L101983_">Loans!$C$1984:$AE$1984</definedName>
    <definedName name="L101984_">Loans!$C$1985:$AE$1985</definedName>
    <definedName name="L101985_">Loans!$C$1986:$AE$1986</definedName>
    <definedName name="L101986_">Loans!$C$1987:$AE$1987</definedName>
    <definedName name="L101987_">Loans!$C$1988:$AE$1988</definedName>
    <definedName name="L101988_">Loans!$C$1989:$AE$1989</definedName>
    <definedName name="L101989_">Loans!$C$1990:$AE$1990</definedName>
    <definedName name="L101990_">Loans!$C$1991:$AE$1991</definedName>
    <definedName name="L101991_">Loans!$C$1992:$AE$1992</definedName>
    <definedName name="L101992_">Loans!$C$1993:$AE$1993</definedName>
    <definedName name="L101993_">Loans!$C$1994:$AE$1994</definedName>
    <definedName name="L101994_">Loans!$C$1995:$AE$1995</definedName>
    <definedName name="L101995_">Loans!$C$1996:$AE$1996</definedName>
    <definedName name="L101996_">Loans!$C$1997:$AE$1997</definedName>
    <definedName name="L101997_">Loans!$C$1998:$AE$1998</definedName>
    <definedName name="L101998_">Loans!$C$1999:$AE$1999</definedName>
    <definedName name="L101999_">Loans!$C$2000:$AE$2000</definedName>
    <definedName name="L102000_">Loans!$C$2001:$AE$2001</definedName>
    <definedName name="L102001_">Loans!$C$2002:$AE$2002</definedName>
    <definedName name="L102002_">Loans!$C$2003:$AE$2003</definedName>
    <definedName name="L102003_">Loans!$C$2004:$AE$2004</definedName>
    <definedName name="L102004_">Loans!$C$2005:$AE$2005</definedName>
    <definedName name="L102005_">Loans!$C$2006:$AE$2006</definedName>
    <definedName name="L102006_">Loans!$C$2007:$AE$2007</definedName>
    <definedName name="L102007_">Loans!$C$2008:$AE$2008</definedName>
    <definedName name="L102008_">Loans!$C$2009:$AE$2009</definedName>
    <definedName name="L102009_">Loans!$C$2010:$AE$2010</definedName>
    <definedName name="L102010_">Loans!$C$2011:$AE$2011</definedName>
    <definedName name="L102011_">Loans!$C$2012:$AE$2012</definedName>
    <definedName name="L102012_">Loans!$C$2013:$AE$2013</definedName>
    <definedName name="L102013_">Loans!$C$2014:$AE$2014</definedName>
    <definedName name="L102014_">Loans!$C$2015:$AE$2015</definedName>
    <definedName name="L102015_">Loans!$C$2016:$AE$2016</definedName>
    <definedName name="L102016_">Loans!$C$2017:$AE$2017</definedName>
    <definedName name="L102017_">Loans!$C$2018:$AE$2018</definedName>
    <definedName name="L102018_">Loans!$C$2019:$AE$2019</definedName>
    <definedName name="L102019_">Loans!$C$2020:$AE$2020</definedName>
    <definedName name="L102020_">Loans!$C$2021:$AE$2021</definedName>
    <definedName name="L102021_">Loans!$C$2022:$AE$2022</definedName>
    <definedName name="L102022_">Loans!$C$2023:$AE$2023</definedName>
    <definedName name="L102023_">Loans!$C$2024:$AE$2024</definedName>
    <definedName name="L102024_">Loans!$C$2025:$AE$2025</definedName>
    <definedName name="L102025_">Loans!$C$2026:$AE$2026</definedName>
    <definedName name="L102026_">Loans!$C$2027:$AE$2027</definedName>
    <definedName name="L102027_">Loans!$C$2028:$AE$2028</definedName>
    <definedName name="L102028_">Loans!$C$2029:$AE$2029</definedName>
    <definedName name="L102029_">Loans!$C$2030:$AE$2030</definedName>
    <definedName name="L102030_">Loans!$C$2031:$AE$2031</definedName>
    <definedName name="L102031_">Loans!$C$2032:$AE$2032</definedName>
    <definedName name="L102032_">Loans!$C$2033:$AE$2033</definedName>
    <definedName name="L102033_">Loans!$C$2034:$AE$2034</definedName>
    <definedName name="L102034_">Loans!$C$2035:$AE$2035</definedName>
    <definedName name="L102035_">Loans!$C$2036:$AE$2036</definedName>
    <definedName name="L102036_">Loans!$C$2037:$AE$2037</definedName>
    <definedName name="L102037_">Loans!$C$2038:$AE$2038</definedName>
    <definedName name="L102038_">Loans!$C$2039:$AE$2039</definedName>
    <definedName name="L102039_">Loans!$C$2040:$AE$2040</definedName>
    <definedName name="L102040_">Loans!$C$2041:$AE$2041</definedName>
    <definedName name="L102041_">Loans!$C$2042:$AE$2042</definedName>
    <definedName name="L102042_">Loans!$C$2043:$AE$2043</definedName>
    <definedName name="L102043_">Loans!$C$2044:$AE$2044</definedName>
    <definedName name="L102044_">Loans!$C$2045:$AE$2045</definedName>
    <definedName name="L102045_">Loans!$C$2046:$AE$2046</definedName>
    <definedName name="L102046_">Loans!$C$2047:$AE$2047</definedName>
    <definedName name="L102047_">Loans!$C$2048:$AE$2048</definedName>
    <definedName name="L102048_">Loans!$C$2049:$AE$2049</definedName>
    <definedName name="L102049_">Loans!$C$2050:$AE$2050</definedName>
    <definedName name="L102050_">Loans!$C$2051:$AE$2051</definedName>
    <definedName name="L102051_">Loans!$C$2052:$AE$2052</definedName>
    <definedName name="L102052_">Loans!$C$2053:$AE$2053</definedName>
    <definedName name="L102053_">Loans!$C$2054:$AE$2054</definedName>
    <definedName name="L102054_">Loans!$C$2055:$AE$2055</definedName>
    <definedName name="L102055_">Loans!$C$2056:$AE$2056</definedName>
    <definedName name="L102056_">Loans!$C$2057:$AE$2057</definedName>
    <definedName name="L102057_">Loans!$C$2058:$AE$2058</definedName>
    <definedName name="L102058_">Loans!$C$2059:$AE$2059</definedName>
    <definedName name="L102059_">Loans!$C$2060:$AE$2060</definedName>
    <definedName name="L102060_">Loans!$C$2061:$AE$2061</definedName>
    <definedName name="L102061_">Loans!$C$2062:$AE$2062</definedName>
    <definedName name="L102062_">Loans!$C$2063:$AE$2063</definedName>
    <definedName name="L102063_">Loans!$C$2064:$AE$2064</definedName>
    <definedName name="L102064_">Loans!$C$2065:$AE$2065</definedName>
    <definedName name="L102065_">Loans!$C$2066:$AE$2066</definedName>
    <definedName name="L102066_">Loans!$C$2067:$AE$2067</definedName>
    <definedName name="L102067_">Loans!$C$2068:$AE$2068</definedName>
    <definedName name="L102068_">Loans!$C$2069:$AE$2069</definedName>
    <definedName name="L102069_">Loans!$C$2070:$AE$2070</definedName>
    <definedName name="L102070_">Loans!$C$2071:$AE$2071</definedName>
    <definedName name="L102071_">Loans!$C$2072:$AE$2072</definedName>
    <definedName name="L102072_">Loans!$C$2073:$AE$2073</definedName>
    <definedName name="L102073_">Loans!$C$2074:$AE$2074</definedName>
    <definedName name="L102074_">Loans!$C$2075:$AE$2075</definedName>
    <definedName name="L102075_">Loans!$C$2076:$AE$2076</definedName>
    <definedName name="L102076_">Loans!$C$2077:$AE$2077</definedName>
    <definedName name="L102077_">Loans!$C$2078:$AE$2078</definedName>
    <definedName name="L102078_">Loans!$C$2079:$AE$2079</definedName>
    <definedName name="L102079_">Loans!$C$2080:$AE$2080</definedName>
    <definedName name="L102080_">Loans!$C$2081:$AE$2081</definedName>
    <definedName name="L102081_">Loans!$C$2082:$AE$2082</definedName>
    <definedName name="L102082_">Loans!$C$2083:$AE$2083</definedName>
    <definedName name="L102083_">Loans!$C$2084:$AE$2084</definedName>
    <definedName name="L102084_">Loans!$C$2085:$AE$2085</definedName>
    <definedName name="L102085_">Loans!$C$2086:$AE$2086</definedName>
    <definedName name="L102086_">Loans!$C$2087:$AE$2087</definedName>
    <definedName name="L102087_">Loans!$C$2088:$AE$2088</definedName>
    <definedName name="L102088_">Loans!$C$2089:$AE$2089</definedName>
    <definedName name="L102089_">Loans!$C$2090:$AE$2090</definedName>
    <definedName name="L102090_">Loans!$C$2091:$AE$2091</definedName>
    <definedName name="L102091_">Loans!$C$2092:$AE$2092</definedName>
    <definedName name="L102092_">Loans!$C$2093:$AE$2093</definedName>
    <definedName name="L102093_">Loans!$C$2094:$AE$2094</definedName>
    <definedName name="L102094_">Loans!$C$2095:$AE$2095</definedName>
    <definedName name="L102095_">Loans!$C$2096:$AE$2096</definedName>
    <definedName name="L102096_">Loans!$C$2097:$AE$2097</definedName>
    <definedName name="L102097_">Loans!$C$2098:$AE$2098</definedName>
    <definedName name="L102098_">Loans!$C$2099:$AE$2099</definedName>
    <definedName name="L102099_">Loans!$C$2100:$AE$2100</definedName>
    <definedName name="L102100_">Loans!$C$2101:$AE$2101</definedName>
    <definedName name="L102101_">Loans!$C$2102:$AE$2102</definedName>
    <definedName name="L102102_">Loans!$C$2103:$AE$2103</definedName>
    <definedName name="L102103_">Loans!$C$2104:$AE$2104</definedName>
    <definedName name="L102104_">Loans!$C$2105:$AE$2105</definedName>
    <definedName name="L102105_">Loans!$C$2106:$AE$2106</definedName>
    <definedName name="L102106_">Loans!$C$2107:$AE$2107</definedName>
    <definedName name="L102107_">Loans!$C$2108:$AE$2108</definedName>
    <definedName name="L102108_">Loans!$C$2109:$AE$2109</definedName>
    <definedName name="L102109_">Loans!$C$2110:$AE$2110</definedName>
    <definedName name="L102110_">Loans!$C$2111:$AE$2111</definedName>
    <definedName name="L102111_">Loans!$C$2112:$AE$2112</definedName>
    <definedName name="L102112_">Loans!$C$2113:$AE$2113</definedName>
    <definedName name="L102113_">Loans!$C$2114:$AE$2114</definedName>
    <definedName name="L102114_">Loans!$C$2115:$AE$2115</definedName>
    <definedName name="L102115_">Loans!$C$2116:$AE$2116</definedName>
    <definedName name="L102116_">Loans!$C$2117:$AE$2117</definedName>
    <definedName name="L102117_">Loans!$C$2118:$AE$2118</definedName>
    <definedName name="L102118_">Loans!$C$2119:$AE$2119</definedName>
    <definedName name="L102119_">Loans!$C$2120:$AE$2120</definedName>
    <definedName name="L102120_">Loans!$C$2121:$AE$2121</definedName>
    <definedName name="L102121_">Loans!$C$2122:$AE$2122</definedName>
    <definedName name="L102122_">Loans!$C$2123:$AE$2123</definedName>
    <definedName name="L102123_">Loans!$C$2124:$AE$2124</definedName>
    <definedName name="L102124_">Loans!$C$2125:$AE$2125</definedName>
    <definedName name="L102125_">Loans!$C$2126:$AE$2126</definedName>
    <definedName name="L102126_">Loans!$C$2127:$AE$2127</definedName>
    <definedName name="L102127_">Loans!$C$2128:$AE$2128</definedName>
    <definedName name="L102128_">Loans!$C$2129:$AE$2129</definedName>
    <definedName name="L102129_">Loans!$C$2130:$AE$2130</definedName>
    <definedName name="L102130_">Loans!$C$2131:$AE$2131</definedName>
    <definedName name="L102131_">Loans!$C$2132:$AE$2132</definedName>
    <definedName name="L102132_">Loans!$C$2133:$AE$2133</definedName>
    <definedName name="L102133_">Loans!$C$2134:$AE$2134</definedName>
    <definedName name="L102134_">Loans!$C$2135:$AE$2135</definedName>
    <definedName name="L102135_">Loans!$C$2136:$AE$2136</definedName>
    <definedName name="L102136_">Loans!$C$2137:$AE$2137</definedName>
    <definedName name="L102137_">Loans!$C$2138:$AE$2138</definedName>
    <definedName name="L102138_">Loans!$C$2139:$AE$2139</definedName>
    <definedName name="L102139_">Loans!$C$2140:$AE$2140</definedName>
    <definedName name="L102140_">Loans!$C$2141:$AE$2141</definedName>
    <definedName name="L102141_">Loans!$C$2142:$AE$2142</definedName>
    <definedName name="L102142_">Loans!$C$2143:$AE$2143</definedName>
    <definedName name="L102143_">Loans!$C$2144:$AE$2144</definedName>
    <definedName name="L102144_">Loans!$C$2145:$AE$2145</definedName>
    <definedName name="L102145_">Loans!$C$2146:$AE$2146</definedName>
    <definedName name="L102146_">Loans!$C$2147:$AE$2147</definedName>
    <definedName name="L102147_">Loans!$C$2148:$AE$2148</definedName>
    <definedName name="L102148_">Loans!$C$2149:$AE$2149</definedName>
    <definedName name="L102149_">Loans!$C$2150:$AE$2150</definedName>
    <definedName name="L102150_">Loans!$C$2151:$AE$2151</definedName>
    <definedName name="L102151_">Loans!$C$2152:$AE$2152</definedName>
    <definedName name="L102152_">Loans!$C$2153:$AE$2153</definedName>
    <definedName name="L102153_">Loans!$C$2154:$AE$2154</definedName>
    <definedName name="L102154_">Loans!$C$2155:$AE$2155</definedName>
    <definedName name="L102155_">Loans!$C$2156:$AE$2156</definedName>
    <definedName name="L102156_">Loans!$C$2157:$AE$2157</definedName>
    <definedName name="L102157_">Loans!$C$2158:$AE$2158</definedName>
    <definedName name="L102158_">Loans!$C$2159:$AE$2159</definedName>
    <definedName name="L102159_">Loans!$C$2160:$AE$2160</definedName>
    <definedName name="L102160_">Loans!$C$2161:$AE$2161</definedName>
    <definedName name="L102161_">Loans!$C$2162:$AE$2162</definedName>
    <definedName name="L102162_">Loans!$C$2163:$AE$2163</definedName>
    <definedName name="L102163_">Loans!$C$2164:$AE$2164</definedName>
    <definedName name="L102164_">Loans!$C$2165:$AE$2165</definedName>
    <definedName name="L102165_">Loans!$C$2166:$AE$2166</definedName>
    <definedName name="L102166_">Loans!$C$2167:$AE$2167</definedName>
    <definedName name="L102167_">Loans!$C$2168:$AE$2168</definedName>
    <definedName name="L102168_">Loans!$C$2169:$AE$2169</definedName>
    <definedName name="L102169_">Loans!$C$2170:$AE$2170</definedName>
    <definedName name="L102170_">Loans!$C$2171:$AE$2171</definedName>
    <definedName name="L102171_">Loans!$C$2172:$AE$2172</definedName>
    <definedName name="L102172_">Loans!$C$2173:$AE$2173</definedName>
    <definedName name="L102173_">Loans!$C$2174:$AE$2174</definedName>
    <definedName name="L102174_">Loans!$C$2175:$AE$2175</definedName>
    <definedName name="L102175_">Loans!$C$2176:$AE$2176</definedName>
    <definedName name="L102176_">Loans!$C$2177:$AE$2177</definedName>
    <definedName name="L102177_">Loans!$C$2178:$AE$2178</definedName>
    <definedName name="L102178_">Loans!$C$2179:$AE$2179</definedName>
    <definedName name="L102179_">Loans!$C$2180:$AE$2180</definedName>
    <definedName name="L102180_">Loans!$C$2181:$AE$2181</definedName>
    <definedName name="L102181_">Loans!$C$2182:$AE$2182</definedName>
    <definedName name="L102182_">Loans!$C$2183:$AE$2183</definedName>
    <definedName name="L102183_">Loans!$C$2184:$AE$2184</definedName>
    <definedName name="L102184_">Loans!$C$2185:$AE$2185</definedName>
    <definedName name="L102185_">Loans!$C$2186:$AE$2186</definedName>
    <definedName name="L102186_">Loans!$C$2187:$AE$2187</definedName>
    <definedName name="L102187_">Loans!$C$2188:$AE$2188</definedName>
    <definedName name="L102188_">Loans!$C$2189:$AE$2189</definedName>
    <definedName name="L102189_">Loans!$C$2190:$AE$2190</definedName>
    <definedName name="L102190_">Loans!$C$2191:$AE$2191</definedName>
    <definedName name="L102191_">Loans!$C$2192:$AE$2192</definedName>
    <definedName name="L102192_">Loans!$C$2193:$AE$2193</definedName>
    <definedName name="L102193_">Loans!$C$2194:$AE$2194</definedName>
    <definedName name="L102194_">Loans!$C$2195:$AE$2195</definedName>
    <definedName name="L102195_">Loans!$C$2196:$AE$2196</definedName>
    <definedName name="L102196_">Loans!$C$2197:$AE$2197</definedName>
    <definedName name="L102197_">Loans!$C$2198:$AE$2198</definedName>
    <definedName name="L102198_">Loans!$C$2199:$AE$2199</definedName>
    <definedName name="L102199_">Loans!$C$2200:$AE$2200</definedName>
    <definedName name="L102200_">Loans!$C$2201:$AE$2201</definedName>
    <definedName name="L102201_">Loans!$C$2202:$AE$2202</definedName>
    <definedName name="L102202_">Loans!$C$2203:$AE$2203</definedName>
    <definedName name="L102203_">Loans!$C$2204:$AE$2204</definedName>
    <definedName name="L102204_">Loans!$C$2205:$AE$2205</definedName>
    <definedName name="L102205_">Loans!$C$2206:$AE$2206</definedName>
    <definedName name="L102206_">Loans!$C$2207:$AE$2207</definedName>
    <definedName name="L102207_">Loans!$C$2208:$AE$2208</definedName>
    <definedName name="L102208_">Loans!$C$2209:$AE$2209</definedName>
    <definedName name="L102209_">Loans!$C$2210:$AE$2210</definedName>
    <definedName name="L102210_">Loans!$C$2211:$AE$2211</definedName>
    <definedName name="L102211_">Loans!$C$2212:$AE$2212</definedName>
    <definedName name="L102212_">Loans!$C$2213:$AE$2213</definedName>
    <definedName name="L102213_">Loans!$C$2214:$AE$2214</definedName>
    <definedName name="L102214_">Loans!$C$2215:$AE$2215</definedName>
    <definedName name="L102215_">Loans!$C$2216:$AE$2216</definedName>
    <definedName name="L102216_">Loans!$C$2217:$AE$2217</definedName>
    <definedName name="L102217_">Loans!$C$2218:$AE$2218</definedName>
    <definedName name="L102218_">Loans!$C$2219:$AE$2219</definedName>
    <definedName name="L102219_">Loans!$C$2220:$AE$2220</definedName>
    <definedName name="L102220_">Loans!$C$2221:$AE$2221</definedName>
    <definedName name="L102221_">Loans!$C$2222:$AE$2222</definedName>
    <definedName name="L102222_">Loans!$C$2223:$AE$2223</definedName>
    <definedName name="L102223_">Loans!$C$2224:$AE$2224</definedName>
    <definedName name="L102224_">Loans!$C$2225:$AE$2225</definedName>
    <definedName name="L102225_">Loans!$C$2226:$AE$2226</definedName>
    <definedName name="L102226_">Loans!$C$2227:$AE$2227</definedName>
    <definedName name="L102227_">Loans!$C$2228:$AE$2228</definedName>
    <definedName name="L102228_">Loans!$C$2229:$AE$2229</definedName>
    <definedName name="L102229_">Loans!$C$2230:$AE$2230</definedName>
    <definedName name="L102230_">Loans!$C$2231:$AE$2231</definedName>
    <definedName name="L102231_">Loans!$C$2232:$AE$2232</definedName>
    <definedName name="L102232_">Loans!$C$2233:$AE$2233</definedName>
    <definedName name="L102233_">Loans!$C$2234:$AE$2234</definedName>
    <definedName name="L102234_">Loans!$C$2235:$AE$2235</definedName>
    <definedName name="L102235_">Loans!$C$2236:$AE$2236</definedName>
    <definedName name="L102236_">Loans!$C$2237:$AE$2237</definedName>
    <definedName name="L102237_">Loans!$C$2238:$AE$2238</definedName>
    <definedName name="L102238_">Loans!$C$2239:$AE$2239</definedName>
    <definedName name="L102239_">Loans!$C$2240:$AE$2240</definedName>
    <definedName name="L102240_">Loans!$C$2241:$AE$2241</definedName>
    <definedName name="L102241_">Loans!$C$2242:$AE$2242</definedName>
    <definedName name="L102242_">Loans!$C$2243:$AE$2243</definedName>
    <definedName name="L102243_">Loans!$C$2244:$AE$2244</definedName>
    <definedName name="L102244_">Loans!$C$2245:$AE$2245</definedName>
    <definedName name="L102245_">Loans!$C$2246:$AE$2246</definedName>
    <definedName name="L102246_">Loans!$C$2247:$AE$2247</definedName>
    <definedName name="L102247_">Loans!$C$2248:$AE$2248</definedName>
    <definedName name="L102248_">Loans!$C$2249:$AE$2249</definedName>
    <definedName name="L102249_">Loans!$C$2250:$AE$2250</definedName>
    <definedName name="L102250_">Loans!$C$2251:$AE$2251</definedName>
    <definedName name="L102251_">Loans!$C$2252:$AE$2252</definedName>
    <definedName name="L102252_">Loans!$C$2253:$AE$2253</definedName>
    <definedName name="L102253_">Loans!$C$2254:$AE$2254</definedName>
    <definedName name="L102254_">Loans!$C$2255:$AE$2255</definedName>
    <definedName name="L102255_">Loans!$C$2256:$AE$2256</definedName>
    <definedName name="L102256_">Loans!$C$2257:$AE$2257</definedName>
    <definedName name="L102257_">Loans!$C$2258:$AE$2258</definedName>
    <definedName name="L102258_">Loans!$C$2259:$AE$2259</definedName>
    <definedName name="L102259_">Loans!$C$2260:$AE$2260</definedName>
    <definedName name="L102260_">Loans!$C$2261:$AE$2261</definedName>
    <definedName name="L102261_">Loans!$C$2262:$AE$2262</definedName>
    <definedName name="L102262_">Loans!$C$2263:$AE$2263</definedName>
    <definedName name="L102263_">Loans!$C$2264:$AE$2264</definedName>
    <definedName name="L102264_">Loans!$C$2265:$AE$2265</definedName>
    <definedName name="L102265_">Loans!$C$2266:$AE$2266</definedName>
    <definedName name="L102266_">Loans!$C$2267:$AE$2267</definedName>
    <definedName name="L102267_">Loans!$C$2268:$AE$2268</definedName>
    <definedName name="L102268_">Loans!$C$2269:$AE$2269</definedName>
    <definedName name="L102269_">Loans!$C$2270:$AE$2270</definedName>
    <definedName name="L102270_">Loans!$C$2271:$AE$2271</definedName>
    <definedName name="L102271_">Loans!$C$2272:$AE$2272</definedName>
    <definedName name="L102272_">Loans!$C$2273:$AE$2273</definedName>
    <definedName name="L102273_">Loans!$C$2274:$AE$2274</definedName>
    <definedName name="L102274_">Loans!$C$2275:$AE$2275</definedName>
    <definedName name="L102275_">Loans!$C$2276:$AE$2276</definedName>
    <definedName name="L102276_">Loans!$C$2277:$AE$2277</definedName>
    <definedName name="L102277_">Loans!$C$2278:$AE$2278</definedName>
    <definedName name="L102278_">Loans!$C$2279:$AE$2279</definedName>
    <definedName name="L102279_">Loans!$C$2280:$AE$2280</definedName>
    <definedName name="L102280_">Loans!$C$2281:$AE$2281</definedName>
    <definedName name="L102281_">Loans!$C$2282:$AE$2282</definedName>
    <definedName name="L102282_">Loans!$C$2283:$AE$2283</definedName>
    <definedName name="L102283_">Loans!$C$2284:$AE$2284</definedName>
    <definedName name="L102284_">Loans!$C$2285:$AE$2285</definedName>
    <definedName name="L102285_">Loans!$C$2286:$AE$2286</definedName>
    <definedName name="L102286_">Loans!$C$2287:$AE$2287</definedName>
    <definedName name="L102287_">Loans!$C$2288:$AE$2288</definedName>
    <definedName name="L102288_">Loans!$C$2289:$AE$2289</definedName>
    <definedName name="L102289_">Loans!$C$2290:$AE$2290</definedName>
    <definedName name="L102290_">Loans!$C$2291:$AE$2291</definedName>
    <definedName name="L102291_">Loans!$C$2292:$AE$2292</definedName>
    <definedName name="L102292_">Loans!$C$2293:$AE$2293</definedName>
    <definedName name="L102293_">Loans!$C$2294:$AE$2294</definedName>
    <definedName name="L102294_">Loans!$C$2295:$AE$2295</definedName>
    <definedName name="L102295_">Loans!$C$2296:$AE$2296</definedName>
    <definedName name="L102296_">Loans!$C$2297:$AE$2297</definedName>
    <definedName name="L102297_">Loans!$C$2298:$AE$2298</definedName>
    <definedName name="L102298_">Loans!$C$2299:$AE$2299</definedName>
    <definedName name="L102299_">Loans!$C$2300:$AE$2300</definedName>
    <definedName name="L102300_">Loans!$C$2301:$AE$2301</definedName>
    <definedName name="L102301_">Loans!$C$2302:$AE$2302</definedName>
    <definedName name="L102302_">Loans!$C$2303:$AE$2303</definedName>
    <definedName name="L102303_">Loans!$C$2304:$AE$2304</definedName>
    <definedName name="L102304_">Loans!$C$2305:$AE$2305</definedName>
    <definedName name="L102305_">Loans!$C$2306:$AE$2306</definedName>
    <definedName name="L102306_">Loans!$C$2307:$AE$2307</definedName>
    <definedName name="L102307_">Loans!$C$2308:$AE$2308</definedName>
    <definedName name="L102308_">Loans!$C$2309:$AE$2309</definedName>
    <definedName name="L102309_">Loans!$C$2310:$AE$2310</definedName>
    <definedName name="L102310_">Loans!$C$2311:$AE$2311</definedName>
    <definedName name="L102311_">Loans!$C$2312:$AE$2312</definedName>
    <definedName name="L102312_">Loans!$C$2313:$AE$2313</definedName>
    <definedName name="L102313_">Loans!$C$2314:$AE$2314</definedName>
    <definedName name="L102314_">Loans!$C$2315:$AE$2315</definedName>
    <definedName name="L102315_">Loans!$C$2316:$AE$2316</definedName>
    <definedName name="L102316_">Loans!$C$2317:$AE$2317</definedName>
    <definedName name="L102317_">Loans!$C$2318:$AE$2318</definedName>
    <definedName name="L102318_">Loans!$C$2319:$AE$2319</definedName>
    <definedName name="L102319_">Loans!$C$2320:$AE$2320</definedName>
    <definedName name="L102320_">Loans!$C$2321:$AE$2321</definedName>
    <definedName name="L102321_">Loans!$C$2322:$AE$2322</definedName>
    <definedName name="L102322_">Loans!$C$2323:$AE$2323</definedName>
    <definedName name="L102323_">Loans!$C$2324:$AE$2324</definedName>
    <definedName name="L102324_">Loans!$C$2325:$AE$2325</definedName>
    <definedName name="L102325_">Loans!$C$2326:$AE$2326</definedName>
    <definedName name="L102326_">Loans!$C$2327:$AE$2327</definedName>
    <definedName name="L102327_">Loans!$C$2328:$AE$2328</definedName>
    <definedName name="L102328_">Loans!$C$2329:$AE$2329</definedName>
    <definedName name="L102329_">Loans!$C$2330:$AE$2330</definedName>
    <definedName name="L102330_">Loans!$C$2331:$AE$2331</definedName>
    <definedName name="L102331_">Loans!$C$2332:$AE$2332</definedName>
    <definedName name="L102332_">Loans!$C$2333:$AE$2333</definedName>
    <definedName name="L102333_">Loans!$C$2334:$AE$2334</definedName>
    <definedName name="L102334_">Loans!$C$2335:$AE$2335</definedName>
    <definedName name="L102335_">Loans!$C$2336:$AE$2336</definedName>
    <definedName name="L102336_">Loans!$C$2337:$AE$2337</definedName>
    <definedName name="L102337_">Loans!$C$2338:$AE$2338</definedName>
    <definedName name="L102338_">Loans!$C$2339:$AE$2339</definedName>
    <definedName name="L102339_">Loans!$C$2340:$AE$2340</definedName>
    <definedName name="L102340_">Loans!$C$2341:$AE$2341</definedName>
    <definedName name="L102341_">Loans!$C$2342:$AE$2342</definedName>
    <definedName name="L102342_">Loans!$C$2343:$AE$2343</definedName>
    <definedName name="L102343_">Loans!$C$2344:$AE$2344</definedName>
    <definedName name="L102344_">Loans!$C$2345:$AE$2345</definedName>
    <definedName name="L102345_">Loans!$C$2346:$AE$2346</definedName>
    <definedName name="L102346_">Loans!$C$2347:$AE$2347</definedName>
    <definedName name="L102347_">Loans!$C$2348:$AE$2348</definedName>
    <definedName name="L102348_">Loans!$C$2349:$AE$2349</definedName>
    <definedName name="L102349_">Loans!$C$2350:$AE$2350</definedName>
    <definedName name="L102350_">Loans!$C$2351:$AE$2351</definedName>
    <definedName name="L102351_">Loans!$C$2352:$AE$2352</definedName>
    <definedName name="L102352_">Loans!$C$2353:$AE$2353</definedName>
    <definedName name="L102353_">Loans!$C$2354:$AE$2354</definedName>
    <definedName name="L102354_">Loans!$C$2355:$AE$2355</definedName>
    <definedName name="L102355_">Loans!$C$2356:$AE$2356</definedName>
    <definedName name="L102356_">Loans!$C$2357:$AE$2357</definedName>
    <definedName name="L102357_">Loans!$C$2358:$AE$2358</definedName>
    <definedName name="L102358_">Loans!$C$2359:$AE$2359</definedName>
    <definedName name="L102359_">Loans!$C$2360:$AE$2360</definedName>
    <definedName name="L102360_">Loans!$C$2361:$AE$2361</definedName>
    <definedName name="L102361_">Loans!$C$2362:$AE$2362</definedName>
    <definedName name="L102362_">Loans!$C$2363:$AE$2363</definedName>
    <definedName name="L102363_">Loans!$C$2364:$AE$2364</definedName>
    <definedName name="L102364_">Loans!$C$2365:$AE$2365</definedName>
    <definedName name="L102365_">Loans!$C$2366:$AE$2366</definedName>
    <definedName name="L102366_">Loans!$C$2367:$AE$2367</definedName>
    <definedName name="L102367_">Loans!$C$2368:$AE$2368</definedName>
    <definedName name="L102368_">Loans!$C$2369:$AE$2369</definedName>
    <definedName name="L102369_">Loans!$C$2370:$AE$2370</definedName>
    <definedName name="L102370_">Loans!$C$2371:$AE$2371</definedName>
    <definedName name="L102371_">Loans!$C$2372:$AE$2372</definedName>
    <definedName name="L102372_">Loans!$C$2373:$AE$2373</definedName>
    <definedName name="L102373_">Loans!$C$2374:$AE$2374</definedName>
    <definedName name="L102374_">Loans!$C$2375:$AE$2375</definedName>
    <definedName name="L102375_">Loans!$C$2376:$AE$2376</definedName>
    <definedName name="L102376_">Loans!$C$2377:$AE$2377</definedName>
    <definedName name="L102377_">Loans!$C$2378:$AE$2378</definedName>
    <definedName name="L102378_">Loans!$C$2379:$AE$2379</definedName>
    <definedName name="L102379_">Loans!$C$2380:$AE$2380</definedName>
    <definedName name="L102380_">Loans!$C$2381:$AE$2381</definedName>
    <definedName name="L102381_">Loans!$C$2382:$AE$2382</definedName>
    <definedName name="L102382_">Loans!$C$2383:$AE$2383</definedName>
    <definedName name="L102383_">Loans!$C$2384:$AE$2384</definedName>
    <definedName name="L102384_">Loans!$C$2385:$AE$2385</definedName>
    <definedName name="L102385_">Loans!$C$2386:$AE$2386</definedName>
    <definedName name="L102386_">Loans!$C$2387:$AE$2387</definedName>
    <definedName name="L102387_">Loans!$C$2388:$AE$2388</definedName>
    <definedName name="L102388_">Loans!$C$2389:$AE$2389</definedName>
    <definedName name="L102389_">Loans!$C$2390:$AE$2390</definedName>
    <definedName name="L102390_">Loans!$C$2391:$AE$2391</definedName>
    <definedName name="L102391_">Loans!$C$2392:$AE$2392</definedName>
    <definedName name="L102392_">Loans!$C$2393:$AE$2393</definedName>
    <definedName name="L102393_">Loans!$C$2394:$AE$2394</definedName>
    <definedName name="L102394_">Loans!$C$2395:$AE$2395</definedName>
    <definedName name="L102395_">Loans!$C$2396:$AE$2396</definedName>
    <definedName name="L102396_">Loans!$C$2397:$AE$2397</definedName>
    <definedName name="L102397_">Loans!$C$2398:$AE$2398</definedName>
    <definedName name="L102398_">Loans!$C$2399:$AE$2399</definedName>
    <definedName name="L102399_">Loans!$C$2400:$AE$2400</definedName>
    <definedName name="L102400_">Loans!$C$2401:$AE$2401</definedName>
    <definedName name="L102401_">Loans!$C$2402:$AE$2402</definedName>
    <definedName name="L102402_">Loans!$C$2403:$AE$2403</definedName>
    <definedName name="L102403_">Loans!$C$2404:$AE$2404</definedName>
    <definedName name="L102404_">Loans!$C$2405:$AE$2405</definedName>
    <definedName name="L102405_">Loans!$C$2406:$AE$2406</definedName>
    <definedName name="L102406_">Loans!$C$2407:$AE$2407</definedName>
    <definedName name="L102407_">Loans!$C$2408:$AE$2408</definedName>
    <definedName name="L102408_">Loans!$C$2409:$AE$2409</definedName>
    <definedName name="L102409_">Loans!$C$2410:$AE$2410</definedName>
    <definedName name="L102410_">Loans!$C$2411:$AE$2411</definedName>
    <definedName name="L102411_">Loans!$C$2412:$AE$2412</definedName>
    <definedName name="L102412_">Loans!$C$2413:$AE$2413</definedName>
    <definedName name="L102413_">Loans!$C$2414:$AE$2414</definedName>
    <definedName name="L102414_">Loans!$C$2415:$AE$2415</definedName>
    <definedName name="L102415_">Loans!$C$2416:$AE$2416</definedName>
    <definedName name="L102416_">Loans!$C$2417:$AE$2417</definedName>
    <definedName name="L102417_">Loans!$C$2418:$AE$2418</definedName>
    <definedName name="L102418_">Loans!$C$2419:$AE$2419</definedName>
    <definedName name="L102419_">Loans!$C$2420:$AE$2420</definedName>
    <definedName name="L102420_">Loans!$C$2421:$AE$2421</definedName>
    <definedName name="L102421_">Loans!$C$2422:$AE$2422</definedName>
    <definedName name="L102422_">Loans!$C$2423:$AE$2423</definedName>
    <definedName name="L102423_">Loans!$C$2424:$AE$2424</definedName>
    <definedName name="L102424_">Loans!$C$2425:$AE$2425</definedName>
    <definedName name="L102425_">Loans!$C$2426:$AE$2426</definedName>
    <definedName name="L102426_">Loans!$C$2427:$AE$2427</definedName>
    <definedName name="L102427_">Loans!$C$2428:$AE$2428</definedName>
    <definedName name="L102428_">Loans!$C$2429:$AE$2429</definedName>
    <definedName name="L102429_">Loans!$C$2430:$AE$2430</definedName>
    <definedName name="L102430_">Loans!$C$2431:$AE$2431</definedName>
    <definedName name="L102431_">Loans!$C$2432:$AE$2432</definedName>
    <definedName name="L102432_">Loans!$C$2433:$AE$2433</definedName>
    <definedName name="L102433_">Loans!$C$2434:$AE$2434</definedName>
    <definedName name="L102434_">Loans!$C$2435:$AE$2435</definedName>
    <definedName name="L102435_">Loans!$C$2436:$AE$2436</definedName>
    <definedName name="L102436_">Loans!$C$2437:$AE$2437</definedName>
    <definedName name="L102437_">Loans!$C$2438:$AE$2438</definedName>
    <definedName name="L102438_">Loans!$C$2439:$AE$2439</definedName>
    <definedName name="L102439_">Loans!$C$2440:$AE$2440</definedName>
    <definedName name="L102440_">Loans!$C$2441:$AE$2441</definedName>
    <definedName name="L102441_">Loans!$C$2442:$AE$2442</definedName>
    <definedName name="L102442_">Loans!$C$2443:$AE$2443</definedName>
    <definedName name="L102443_">Loans!$C$2444:$AE$2444</definedName>
    <definedName name="L102444_">Loans!$C$2445:$AE$2445</definedName>
    <definedName name="L102445_">Loans!$C$2446:$AE$2446</definedName>
    <definedName name="L102446_">Loans!$C$2447:$AE$2447</definedName>
    <definedName name="L102447_">Loans!$C$2448:$AE$2448</definedName>
    <definedName name="L102448_">Loans!$C$2449:$AE$2449</definedName>
    <definedName name="L102449_">Loans!$C$2450:$AE$2450</definedName>
    <definedName name="L102450_">Loans!$C$2451:$AE$2451</definedName>
    <definedName name="L102451_">Loans!$C$2452:$AE$2452</definedName>
    <definedName name="L102452_">Loans!$C$2453:$AE$2453</definedName>
    <definedName name="L102453_">Loans!$C$2454:$AE$2454</definedName>
    <definedName name="L102454_">Loans!$C$2455:$AE$2455</definedName>
    <definedName name="L102455_">Loans!$C$2456:$AE$2456</definedName>
    <definedName name="L102456_">Loans!$C$2457:$AE$2457</definedName>
    <definedName name="L102457_">Loans!$C$2458:$AE$2458</definedName>
    <definedName name="L102458_">Loans!$C$2459:$AE$2459</definedName>
    <definedName name="L102459_">Loans!$C$2460:$AE$2460</definedName>
    <definedName name="L102460_">Loans!$C$2461:$AE$2461</definedName>
    <definedName name="L102461_">Loans!$C$2462:$AE$2462</definedName>
    <definedName name="L102462_">Loans!$C$2463:$AE$2463</definedName>
    <definedName name="L102463_">Loans!$C$2464:$AE$2464</definedName>
    <definedName name="L102464_">Loans!$C$2465:$AE$2465</definedName>
    <definedName name="L102465_">Loans!$C$2466:$AE$2466</definedName>
    <definedName name="L102466_">Loans!$C$2467:$AE$2467</definedName>
    <definedName name="L102467_">Loans!$C$2468:$AE$2468</definedName>
    <definedName name="L102468_">Loans!$C$2469:$AE$2469</definedName>
    <definedName name="L102469_">Loans!$C$2470:$AE$2470</definedName>
    <definedName name="L102470_">Loans!$C$2471:$AE$2471</definedName>
    <definedName name="L102471_">Loans!$C$2472:$AE$2472</definedName>
    <definedName name="L102472_">Loans!$C$2473:$AE$2473</definedName>
    <definedName name="L102473_">Loans!$C$2474:$AE$2474</definedName>
    <definedName name="L102474_">Loans!$C$2475:$AE$2475</definedName>
    <definedName name="L102475_">Loans!$C$2476:$AE$2476</definedName>
    <definedName name="L102476_">Loans!$C$2477:$AE$2477</definedName>
    <definedName name="L102477_">Loans!$C$2478:$AE$2478</definedName>
    <definedName name="L102478_">Loans!$C$2479:$AE$2479</definedName>
    <definedName name="L102479_">Loans!$C$2480:$AE$2480</definedName>
    <definedName name="L102480_">Loans!$C$2481:$AE$2481</definedName>
    <definedName name="L102481_">Loans!$C$2482:$AE$2482</definedName>
    <definedName name="L102482_">Loans!$C$2483:$AE$2483</definedName>
    <definedName name="L102483_">Loans!$C$2484:$AE$2484</definedName>
    <definedName name="L102484_">Loans!$C$2485:$AE$2485</definedName>
    <definedName name="L102485_">Loans!$C$2486:$AE$2486</definedName>
    <definedName name="L102486_">Loans!$C$2487:$AE$2487</definedName>
    <definedName name="L102487_">Loans!$C$2488:$AE$2488</definedName>
    <definedName name="L102488_">Loans!$C$2489:$AE$2489</definedName>
    <definedName name="L102489_">Loans!$C$2490:$AE$2490</definedName>
    <definedName name="L102490_">Loans!$C$2491:$AE$2491</definedName>
    <definedName name="L102491_">Loans!$C$2492:$AE$2492</definedName>
    <definedName name="L102492_">Loans!$C$2493:$AE$2493</definedName>
    <definedName name="L102493_">Loans!$C$2494:$AE$2494</definedName>
    <definedName name="L102494_">Loans!$C$2495:$AE$2495</definedName>
    <definedName name="L102495_">Loans!$C$2496:$AE$2496</definedName>
    <definedName name="L102496_">Loans!$C$2497:$AE$2497</definedName>
    <definedName name="L102497_">Loans!$C$2498:$AE$2498</definedName>
    <definedName name="L102498_">Loans!$C$2499:$AE$2499</definedName>
    <definedName name="L102499_">Loans!$C$2500:$AE$2500</definedName>
    <definedName name="L102500_">Loans!$C$2501:$AE$2501</definedName>
    <definedName name="L102501_">Loans!$C$2502:$AE$2502</definedName>
    <definedName name="L102502_">Loans!$C$2503:$AE$2503</definedName>
    <definedName name="L102503_">Loans!$C$2504:$AE$2504</definedName>
    <definedName name="L102504_">Loans!$C$2505:$AE$2505</definedName>
    <definedName name="L102505_">Loans!$C$2506:$AE$2506</definedName>
    <definedName name="L102506_">Loans!$C$2507:$AE$2507</definedName>
    <definedName name="L102507_">Loans!$C$2508:$AE$2508</definedName>
    <definedName name="L102508_">Loans!$C$2509:$AE$2509</definedName>
    <definedName name="L102509_">Loans!$C$2510:$AE$2510</definedName>
    <definedName name="L102510_">Loans!$C$2511:$AE$2511</definedName>
    <definedName name="L102511_">Loans!$C$2512:$AE$2512</definedName>
    <definedName name="L102512_">Loans!$C$2513:$AE$2513</definedName>
    <definedName name="L102513_">Loans!$C$2514:$AE$2514</definedName>
    <definedName name="L102514_">Loans!$C$2515:$AE$2515</definedName>
    <definedName name="L102515_">Loans!$C$2516:$AE$2516</definedName>
    <definedName name="L102516_">Loans!$C$2517:$AE$2517</definedName>
    <definedName name="L102517_">Loans!$C$2518:$AE$2518</definedName>
    <definedName name="L102518_">Loans!$C$2519:$AE$2519</definedName>
    <definedName name="L102519_">Loans!$C$2520:$AE$2520</definedName>
    <definedName name="L102520_">Loans!$C$2521:$AE$2521</definedName>
    <definedName name="L102521_">Loans!$C$2522:$AE$2522</definedName>
    <definedName name="L102522_">Loans!$C$2523:$AE$2523</definedName>
    <definedName name="L102523_">Loans!$C$2524:$AE$2524</definedName>
    <definedName name="L102524_">Loans!$C$2525:$AE$2525</definedName>
    <definedName name="L102525_">Loans!$C$2526:$AE$2526</definedName>
    <definedName name="L102526_">Loans!$C$2527:$AE$2527</definedName>
    <definedName name="L102527_">Loans!$C$2528:$AE$2528</definedName>
    <definedName name="L102528_">Loans!$C$2529:$AE$2529</definedName>
    <definedName name="L102529_">Loans!$C$2530:$AE$2530</definedName>
    <definedName name="L102530_">Loans!$C$2531:$AE$2531</definedName>
    <definedName name="L102531_">Loans!$C$2532:$AE$2532</definedName>
    <definedName name="L102532_">Loans!$C$2533:$AE$2533</definedName>
    <definedName name="L102533_">Loans!$C$2534:$AE$2534</definedName>
    <definedName name="L102534_">Loans!$C$2535:$AE$2535</definedName>
    <definedName name="L102535_">Loans!$C$2536:$AE$2536</definedName>
    <definedName name="L102536_">Loans!$C$2537:$AE$2537</definedName>
    <definedName name="L102537_">Loans!$C$2538:$AE$2538</definedName>
    <definedName name="L102538_">Loans!$C$2539:$AE$2539</definedName>
    <definedName name="L102539_">Loans!$C$2540:$AE$2540</definedName>
    <definedName name="L102540_">Loans!$C$2541:$AE$2541</definedName>
    <definedName name="L102541_">Loans!$C$2542:$AE$2542</definedName>
    <definedName name="L102542_">Loans!$C$2543:$AE$2543</definedName>
    <definedName name="L102543_">Loans!$C$2544:$AE$2544</definedName>
    <definedName name="L102544_">Loans!$C$2545:$AE$2545</definedName>
    <definedName name="L102545_">Loans!$C$2546:$AE$2546</definedName>
    <definedName name="L102546_">Loans!$C$2547:$AE$2547</definedName>
    <definedName name="L102547_">Loans!$C$2548:$AE$2548</definedName>
    <definedName name="L102548_">Loans!$C$2549:$AE$2549</definedName>
    <definedName name="L102549_">Loans!$C$2550:$AE$2550</definedName>
    <definedName name="L102550_">Loans!$C$2551:$AE$2551</definedName>
    <definedName name="L102551_">Loans!$C$2552:$AE$2552</definedName>
    <definedName name="L102552_">Loans!$C$2553:$AE$2553</definedName>
    <definedName name="L102553_">Loans!$C$2554:$AE$2554</definedName>
    <definedName name="L102554_">Loans!$C$2555:$AE$2555</definedName>
    <definedName name="L102555_">Loans!$C$2556:$AE$2556</definedName>
    <definedName name="L102556_">Loans!$C$2557:$AE$2557</definedName>
    <definedName name="L102557_">Loans!$C$2558:$AE$2558</definedName>
    <definedName name="L102558_">Loans!$C$2559:$AE$2559</definedName>
    <definedName name="L102559_">Loans!$C$2560:$AE$2560</definedName>
    <definedName name="L102560_">Loans!$C$2561:$AE$2561</definedName>
    <definedName name="L102561_">Loans!$C$2562:$AE$2562</definedName>
    <definedName name="L102562_">Loans!$C$2563:$AE$2563</definedName>
    <definedName name="L102563_">Loans!$C$2564:$AE$2564</definedName>
    <definedName name="L102564_">Loans!$C$2565:$AE$2565</definedName>
    <definedName name="L102565_">Loans!$C$2566:$AE$2566</definedName>
    <definedName name="L102566_">Loans!$C$2567:$AE$2567</definedName>
    <definedName name="L102567_">Loans!$C$2568:$AE$2568</definedName>
    <definedName name="L102568_">Loans!$C$2569:$AE$2569</definedName>
    <definedName name="L102569_">Loans!$C$2570:$AE$2570</definedName>
    <definedName name="L102570_">Loans!$C$2571:$AE$2571</definedName>
    <definedName name="L102571_">Loans!$C$2572:$AE$2572</definedName>
    <definedName name="L102572_">Loans!$C$2573:$AE$2573</definedName>
    <definedName name="L102573_">Loans!$C$2574:$AE$2574</definedName>
    <definedName name="L102574_">Loans!$C$2575:$AE$2575</definedName>
    <definedName name="L102575_">Loans!$C$2576:$AE$2576</definedName>
    <definedName name="L102576_">Loans!$C$2577:$AE$2577</definedName>
    <definedName name="L102577_">Loans!$C$2578:$AE$2578</definedName>
    <definedName name="L102578_">Loans!$C$2579:$AE$2579</definedName>
    <definedName name="L102579_">Loans!$C$2580:$AE$2580</definedName>
    <definedName name="L102580_">Loans!$C$2581:$AE$2581</definedName>
    <definedName name="L102581_">Loans!$C$2582:$AE$2582</definedName>
    <definedName name="L102582_">Loans!$C$2583:$AE$2583</definedName>
    <definedName name="L102583_">Loans!$C$2584:$AE$2584</definedName>
    <definedName name="L102584_">Loans!$C$2585:$AE$2585</definedName>
    <definedName name="L102585_">Loans!$C$2586:$AE$2586</definedName>
    <definedName name="L102586_">Loans!$C$2587:$AE$2587</definedName>
    <definedName name="L102587_">Loans!$C$2588:$AE$2588</definedName>
    <definedName name="L102588_">Loans!$C$2589:$AE$2589</definedName>
    <definedName name="L102589_">Loans!$C$2590:$AE$2590</definedName>
    <definedName name="L102590_">Loans!$C$2591:$AE$2591</definedName>
    <definedName name="L102591_">Loans!$C$2592:$AE$2592</definedName>
    <definedName name="L102592_">Loans!$C$2593:$AE$2593</definedName>
    <definedName name="L102593_">Loans!$C$2594:$AE$2594</definedName>
    <definedName name="L102594_">Loans!$C$2595:$AE$2595</definedName>
    <definedName name="L102595_">Loans!$C$2596:$AE$2596</definedName>
    <definedName name="L102596_">Loans!$C$2597:$AE$2597</definedName>
    <definedName name="L102597_">Loans!$C$2598:$AE$2598</definedName>
    <definedName name="L102598_">Loans!$C$2599:$AE$2599</definedName>
    <definedName name="L102599_">Loans!$C$2600:$AE$2600</definedName>
    <definedName name="L102600_">Loans!$C$2601:$AE$2601</definedName>
    <definedName name="L102601_">Loans!$C$2602:$AE$2602</definedName>
    <definedName name="L102602_">Loans!$C$2603:$AE$2603</definedName>
    <definedName name="L102603_">Loans!$C$2604:$AE$2604</definedName>
    <definedName name="L102604_">Loans!$C$2605:$AE$2605</definedName>
    <definedName name="L102605_">Loans!$C$2606:$AE$2606</definedName>
    <definedName name="L102606_">Loans!$C$2607:$AE$2607</definedName>
    <definedName name="L102607_">Loans!$C$2608:$AE$2608</definedName>
    <definedName name="L102608_">Loans!$C$2609:$AE$2609</definedName>
    <definedName name="L102609_">Loans!$C$2610:$AE$2610</definedName>
    <definedName name="L102610_">Loans!$C$2611:$AE$2611</definedName>
    <definedName name="L102611_">Loans!$C$2612:$AE$2612</definedName>
    <definedName name="L102612_">Loans!$C$2613:$AE$2613</definedName>
    <definedName name="L102613_">Loans!$C$2614:$AE$2614</definedName>
    <definedName name="L102614_">Loans!$C$2615:$AE$2615</definedName>
    <definedName name="L102615_">Loans!$C$2616:$AE$2616</definedName>
    <definedName name="L102616_">Loans!$C$2617:$AE$2617</definedName>
    <definedName name="L102617_">Loans!$C$2618:$AE$2618</definedName>
    <definedName name="L102618_">Loans!$C$2619:$AE$2619</definedName>
    <definedName name="L102619_">Loans!$C$2620:$AE$2620</definedName>
    <definedName name="L102620_">Loans!$C$2621:$AE$2621</definedName>
    <definedName name="L102621_">Loans!$C$2622:$AE$2622</definedName>
    <definedName name="L102622_">Loans!$C$2623:$AE$2623</definedName>
    <definedName name="L102623_">Loans!$C$2624:$AE$2624</definedName>
    <definedName name="L102624_">Loans!$C$2625:$AE$2625</definedName>
    <definedName name="L102625_">Loans!$C$2626:$AE$2626</definedName>
    <definedName name="L102626_">Loans!$C$2627:$AE$2627</definedName>
    <definedName name="L102627_">Loans!$C$2628:$AE$2628</definedName>
    <definedName name="L102628_">Loans!$C$2629:$AE$2629</definedName>
    <definedName name="L102629_">Loans!$C$2630:$AE$2630</definedName>
    <definedName name="L102630_">Loans!$C$2631:$AE$2631</definedName>
    <definedName name="L102631_">Loans!$C$2632:$AE$2632</definedName>
    <definedName name="L102632_">Loans!$C$2633:$AE$2633</definedName>
    <definedName name="L102633_">Loans!$C$2634:$AE$2634</definedName>
    <definedName name="L102634_">Loans!$C$2635:$AE$2635</definedName>
    <definedName name="L102635_">Loans!$C$2636:$AE$2636</definedName>
    <definedName name="L102636_">Loans!$C$2637:$AE$2637</definedName>
    <definedName name="L102637_">Loans!$C$2638:$AE$2638</definedName>
    <definedName name="L102638_">Loans!$C$2639:$AE$2639</definedName>
    <definedName name="L102639_">Loans!$C$2640:$AE$2640</definedName>
    <definedName name="L102640_">Loans!$C$2641:$AE$2641</definedName>
    <definedName name="L102641_">Loans!$C$2642:$AE$2642</definedName>
    <definedName name="L102642_">Loans!$C$2643:$AE$2643</definedName>
    <definedName name="L102643_">Loans!$C$2644:$AE$2644</definedName>
    <definedName name="L102644_">Loans!$C$2645:$AE$2645</definedName>
    <definedName name="L102645_">Loans!$C$2646:$AE$2646</definedName>
    <definedName name="L102646_">Loans!$C$2647:$AE$2647</definedName>
    <definedName name="L102647_">Loans!$C$2648:$AE$2648</definedName>
    <definedName name="L102648_">Loans!$C$2649:$AE$2649</definedName>
    <definedName name="L102649_">Loans!$C$2650:$AE$2650</definedName>
    <definedName name="L102650_">Loans!$C$2651:$AE$2651</definedName>
    <definedName name="L102651_">Loans!$C$2652:$AE$2652</definedName>
    <definedName name="L102652_">Loans!$C$2653:$AE$2653</definedName>
    <definedName name="L102653_">Loans!$C$2654:$AE$2654</definedName>
    <definedName name="L102654_">Loans!$C$2655:$AE$2655</definedName>
    <definedName name="L102655_">Loans!$C$2656:$AE$2656</definedName>
    <definedName name="L102656_">Loans!$C$2657:$AE$2657</definedName>
    <definedName name="L102657_">Loans!$C$2658:$AE$2658</definedName>
    <definedName name="L102658_">Loans!$C$2659:$AE$2659</definedName>
    <definedName name="L102659_">Loans!$C$2660:$AE$2660</definedName>
    <definedName name="L102660_">Loans!$C$2661:$AE$2661</definedName>
    <definedName name="L102661_">Loans!$C$2662:$AE$2662</definedName>
    <definedName name="L102662_">Loans!$C$2663:$AE$2663</definedName>
    <definedName name="L102663_">Loans!$C$2664:$AE$2664</definedName>
    <definedName name="L102664_">Loans!$C$2665:$AE$2665</definedName>
    <definedName name="L102665_">Loans!$C$2666:$AE$2666</definedName>
    <definedName name="L102666_">Loans!$C$2667:$AE$2667</definedName>
    <definedName name="L102667_">Loans!$C$2668:$AE$2668</definedName>
    <definedName name="L102668_">Loans!$C$2669:$AE$2669</definedName>
    <definedName name="L102669_">Loans!$C$2670:$AE$2670</definedName>
    <definedName name="L102670_">Loans!$C$2671:$AE$2671</definedName>
    <definedName name="L102671_">Loans!$C$2672:$AE$2672</definedName>
    <definedName name="L102672_">Loans!$C$2673:$AE$2673</definedName>
    <definedName name="L102673_">Loans!$C$2674:$AE$2674</definedName>
    <definedName name="L102674_">Loans!$C$2675:$AE$2675</definedName>
    <definedName name="L102675_">Loans!$C$2676:$AE$2676</definedName>
    <definedName name="L102676_">Loans!$C$2677:$AE$2677</definedName>
    <definedName name="L102677_">Loans!$C$2678:$AE$2678</definedName>
    <definedName name="L102678_">Loans!$C$2679:$AE$2679</definedName>
    <definedName name="L102679_">Loans!$C$2680:$AE$2680</definedName>
    <definedName name="L102680_">Loans!$C$2681:$AE$2681</definedName>
    <definedName name="L102681_">Loans!$C$2682:$AE$2682</definedName>
    <definedName name="L102682_">Loans!$C$2683:$AE$2683</definedName>
    <definedName name="L102683_">Loans!$C$2684:$AE$2684</definedName>
    <definedName name="L102684_">Loans!$C$2685:$AE$2685</definedName>
    <definedName name="L102685_">Loans!$C$2686:$AE$2686</definedName>
    <definedName name="L102686_">Loans!$C$2687:$AE$2687</definedName>
    <definedName name="L102687_">Loans!$C$2688:$AE$2688</definedName>
    <definedName name="L102688_">Loans!$C$2689:$AE$2689</definedName>
    <definedName name="L102689_">Loans!$C$2690:$AE$2690</definedName>
    <definedName name="L102690_">Loans!$C$2691:$AE$2691</definedName>
    <definedName name="L102691_">Loans!$C$2692:$AE$2692</definedName>
    <definedName name="L102692_">Loans!$C$2693:$AE$2693</definedName>
    <definedName name="L102693_">Loans!$C$2694:$AE$2694</definedName>
    <definedName name="L102694_">Loans!$C$2695:$AE$2695</definedName>
    <definedName name="L102695_">Loans!$C$2696:$AE$2696</definedName>
    <definedName name="L102696_">Loans!$C$2697:$AE$2697</definedName>
    <definedName name="L102697_">Loans!$C$2698:$AE$2698</definedName>
    <definedName name="L102698_">Loans!$C$2699:$AE$2699</definedName>
    <definedName name="L102699_">Loans!$C$2700:$AE$2700</definedName>
    <definedName name="L102700_">Loans!$C$2701:$AE$2701</definedName>
    <definedName name="L102701_">Loans!$C$2702:$AE$2702</definedName>
    <definedName name="L102702_">Loans!$C$2703:$AE$2703</definedName>
    <definedName name="L102703_">Loans!$C$2704:$AE$2704</definedName>
    <definedName name="L102704_">Loans!$C$2705:$AE$2705</definedName>
    <definedName name="L102705_">Loans!$C$2706:$AE$2706</definedName>
    <definedName name="L102706_">Loans!$C$2707:$AE$2707</definedName>
    <definedName name="L102707_">Loans!$C$2708:$AE$2708</definedName>
    <definedName name="L102708_">Loans!$C$2709:$AE$2709</definedName>
    <definedName name="L102709_">Loans!$C$2710:$AE$2710</definedName>
    <definedName name="L102710_">Loans!$C$2711:$AE$2711</definedName>
    <definedName name="L102711_">Loans!$C$2712:$AE$2712</definedName>
    <definedName name="L102712_">Loans!$C$2713:$AE$2713</definedName>
    <definedName name="L102713_">Loans!$C$2714:$AE$2714</definedName>
    <definedName name="L102714_">Loans!$C$2715:$AE$2715</definedName>
    <definedName name="L102715_">Loans!$C$2716:$AE$2716</definedName>
    <definedName name="L102716_">Loans!$C$2717:$AE$2717</definedName>
    <definedName name="L102717_">Loans!$C$2718:$AE$2718</definedName>
    <definedName name="L102718_">Loans!$C$2719:$AE$2719</definedName>
    <definedName name="L102719_">Loans!$C$2720:$AE$2720</definedName>
    <definedName name="L102720_">Loans!$C$2721:$AE$2721</definedName>
    <definedName name="L102721_">Loans!$C$2722:$AE$2722</definedName>
    <definedName name="L102722_">Loans!$C$2723:$AE$2723</definedName>
    <definedName name="L102723_">Loans!$C$2724:$AE$2724</definedName>
    <definedName name="L102724_">Loans!$C$2725:$AE$2725</definedName>
    <definedName name="L102725_">Loans!$C$2726:$AE$2726</definedName>
    <definedName name="L102726_">Loans!$C$2727:$AE$2727</definedName>
    <definedName name="L102727_">Loans!$C$2728:$AE$2728</definedName>
    <definedName name="L102728_">Loans!$C$2729:$AE$2729</definedName>
    <definedName name="L102729_">Loans!$C$2730:$AE$2730</definedName>
    <definedName name="L102730_">Loans!$C$2731:$AE$2731</definedName>
    <definedName name="L102731_">Loans!$C$2732:$AE$2732</definedName>
    <definedName name="L102732_">Loans!$C$2733:$AE$2733</definedName>
    <definedName name="L102733_">Loans!$C$2734:$AE$2734</definedName>
    <definedName name="L102734_">Loans!$C$2735:$AE$2735</definedName>
    <definedName name="L102735_">Loans!$C$2736:$AE$2736</definedName>
    <definedName name="L102736_">Loans!$C$2737:$AE$2737</definedName>
    <definedName name="L102737_">Loans!$C$2738:$AE$2738</definedName>
    <definedName name="L102738_">Loans!$C$2739:$AE$2739</definedName>
    <definedName name="L102739_">Loans!$C$2740:$AE$2740</definedName>
    <definedName name="L102740_">Loans!$C$2741:$AE$2741</definedName>
    <definedName name="L102741_">Loans!$C$2742:$AE$2742</definedName>
    <definedName name="L102742_">Loans!$C$2743:$AE$2743</definedName>
    <definedName name="L102743_">Loans!$C$2744:$AE$2744</definedName>
    <definedName name="L102744_">Loans!$C$2745:$AE$2745</definedName>
    <definedName name="L102745_">Loans!$C$2746:$AE$2746</definedName>
    <definedName name="L102746_">Loans!$C$2747:$AE$2747</definedName>
    <definedName name="L102747_">Loans!$C$2748:$AE$2748</definedName>
    <definedName name="L102748_">Loans!$C$2749:$AE$2749</definedName>
    <definedName name="L102749_">Loans!$C$2750:$AE$2750</definedName>
    <definedName name="L102750_">Loans!$C$2751:$AE$2751</definedName>
    <definedName name="L102751_">Loans!$C$2752:$AE$2752</definedName>
    <definedName name="L102752_">Loans!$C$2753:$AE$2753</definedName>
    <definedName name="L102753_">Loans!$C$2754:$AE$2754</definedName>
    <definedName name="L102754_">Loans!$C$2755:$AE$2755</definedName>
    <definedName name="L102755_">Loans!$C$2756:$AE$2756</definedName>
    <definedName name="L102756_">Loans!$C$2757:$AE$2757</definedName>
    <definedName name="L102757_">Loans!$C$2758:$AE$2758</definedName>
    <definedName name="L102758_">Loans!$C$2759:$AE$2759</definedName>
    <definedName name="L102759_">Loans!$C$2760:$AE$2760</definedName>
    <definedName name="L102760_">Loans!$C$2761:$AE$2761</definedName>
    <definedName name="L102761_">Loans!$C$2762:$AE$2762</definedName>
    <definedName name="L102762_">Loans!$C$2763:$AE$2763</definedName>
    <definedName name="L102763_">Loans!$C$2764:$AE$2764</definedName>
    <definedName name="L102764_">Loans!$C$2765:$AE$2765</definedName>
    <definedName name="L102765_">Loans!$C$2766:$AE$2766</definedName>
    <definedName name="L102766_">Loans!$C$2767:$AE$2767</definedName>
    <definedName name="L102767_">Loans!$C$2768:$AE$2768</definedName>
    <definedName name="L102768_">Loans!$C$2769:$AE$2769</definedName>
    <definedName name="L102769_">Loans!$C$2770:$AE$2770</definedName>
    <definedName name="L102770_">Loans!$C$2771:$AE$2771</definedName>
    <definedName name="L102771_">Loans!$C$2772:$AE$2772</definedName>
    <definedName name="L102772_">Loans!$C$2773:$AE$2773</definedName>
    <definedName name="L102773_">Loans!$C$2774:$AE$2774</definedName>
    <definedName name="L102774_">Loans!$C$2775:$AE$2775</definedName>
    <definedName name="L102775_">Loans!$C$2776:$AE$2776</definedName>
    <definedName name="L102776_">Loans!$C$2777:$AE$2777</definedName>
    <definedName name="L102777_">Loans!$C$2778:$AE$2778</definedName>
    <definedName name="L102778_">Loans!$C$2779:$AE$2779</definedName>
    <definedName name="L102779_">Loans!$C$2780:$AE$2780</definedName>
    <definedName name="L102780_">Loans!$C$2781:$AE$2781</definedName>
    <definedName name="L102781_">Loans!$C$2782:$AE$2782</definedName>
    <definedName name="L102782_">Loans!$C$2783:$AE$2783</definedName>
    <definedName name="L102783_">Loans!$C$2784:$AE$2784</definedName>
    <definedName name="L102784_">Loans!$C$2785:$AE$2785</definedName>
    <definedName name="L102785_">Loans!$C$2786:$AE$2786</definedName>
    <definedName name="L102786_">Loans!$C$2787:$AE$2787</definedName>
    <definedName name="L102787_">Loans!$C$2788:$AE$2788</definedName>
    <definedName name="L102788_">Loans!$C$2789:$AE$2789</definedName>
    <definedName name="L102789_">Loans!$C$2790:$AE$2790</definedName>
    <definedName name="L102790_">Loans!$C$2791:$AE$2791</definedName>
    <definedName name="L102791_">Loans!$C$2792:$AE$2792</definedName>
    <definedName name="L102792_">Loans!$C$2793:$AE$2793</definedName>
    <definedName name="L102793_">Loans!$C$2794:$AE$2794</definedName>
    <definedName name="L102794_">Loans!$C$2795:$AE$2795</definedName>
    <definedName name="L102795_">Loans!$C$2796:$AE$2796</definedName>
    <definedName name="L102796_">Loans!$C$2797:$AE$2797</definedName>
    <definedName name="L102797_">Loans!$C$2798:$AE$2798</definedName>
    <definedName name="L102798_">Loans!$C$2799:$AE$2799</definedName>
    <definedName name="L102799_">Loans!$C$2800:$AE$2800</definedName>
    <definedName name="L102800_">Loans!$C$2801:$AE$2801</definedName>
    <definedName name="L102801_">Loans!$C$2802:$AE$2802</definedName>
    <definedName name="L102802_">Loans!$C$2803:$AE$2803</definedName>
    <definedName name="L102803_">Loans!$C$2804:$AE$2804</definedName>
    <definedName name="L102804_">Loans!$C$2805:$AE$2805</definedName>
    <definedName name="L102805_">Loans!$C$2806:$AE$2806</definedName>
    <definedName name="L102806_">Loans!$C$2807:$AE$2807</definedName>
    <definedName name="L102807_">Loans!$C$2808:$AE$2808</definedName>
    <definedName name="L102808_">Loans!$C$2809:$AE$2809</definedName>
    <definedName name="L102809_">Loans!$C$2810:$AE$2810</definedName>
    <definedName name="L102810_">Loans!$C$2811:$AE$2811</definedName>
    <definedName name="L102811_">Loans!$C$2812:$AE$2812</definedName>
    <definedName name="L102812_">Loans!$C$2813:$AE$2813</definedName>
    <definedName name="L102813_">Loans!$C$2814:$AE$2814</definedName>
    <definedName name="L102814_">Loans!$C$2815:$AE$2815</definedName>
    <definedName name="L102815_">Loans!$C$2816:$AE$2816</definedName>
    <definedName name="L102816_">Loans!$C$2817:$AE$2817</definedName>
    <definedName name="L102817_">Loans!$C$2818:$AE$2818</definedName>
    <definedName name="L102818_">Loans!$C$2819:$AE$2819</definedName>
    <definedName name="L102819_">Loans!$C$2820:$AE$2820</definedName>
    <definedName name="L102820_">Loans!$C$2821:$AE$2821</definedName>
    <definedName name="L102821_">Loans!$C$2822:$AE$2822</definedName>
    <definedName name="L102822_">Loans!$C$2823:$AE$2823</definedName>
    <definedName name="L102823_">Loans!$C$2824:$AE$2824</definedName>
    <definedName name="L102824_">Loans!$C$2825:$AE$2825</definedName>
    <definedName name="L102825_">Loans!$C$2826:$AE$2826</definedName>
    <definedName name="L102826_">Loans!$C$2827:$AE$2827</definedName>
    <definedName name="L102827_">Loans!$C$2828:$AE$2828</definedName>
    <definedName name="L102828_">Loans!$C$2829:$AE$2829</definedName>
    <definedName name="L102829_">Loans!$C$2830:$AE$2830</definedName>
    <definedName name="L102830_">Loans!$C$2831:$AE$2831</definedName>
    <definedName name="L102831_">Loans!$C$2832:$AE$2832</definedName>
    <definedName name="L102832_">Loans!$C$2833:$AE$2833</definedName>
    <definedName name="L102833_">Loans!$C$2834:$AE$2834</definedName>
    <definedName name="L102834_">Loans!$C$2835:$AE$2835</definedName>
    <definedName name="L102835_">Loans!$C$2836:$AE$2836</definedName>
    <definedName name="L102836_">Loans!$C$2837:$AE$2837</definedName>
    <definedName name="L102837_">Loans!$C$2838:$AE$2838</definedName>
    <definedName name="L102838_">Loans!$C$2839:$AE$2839</definedName>
    <definedName name="L102839_">Loans!$C$2840:$AE$2840</definedName>
    <definedName name="L102840_">Loans!$C$2841:$AE$2841</definedName>
    <definedName name="L102841_">Loans!$C$2842:$AE$2842</definedName>
    <definedName name="L102842_">Loans!$C$2843:$AE$2843</definedName>
    <definedName name="L102843_">Loans!$C$2844:$AE$2844</definedName>
    <definedName name="L102844_">Loans!$C$2845:$AE$2845</definedName>
    <definedName name="L102845_">Loans!$C$2846:$AE$2846</definedName>
    <definedName name="L102846_">Loans!$C$2847:$AE$2847</definedName>
    <definedName name="L102847_">Loans!$C$2848:$AE$2848</definedName>
    <definedName name="L102848_">Loans!$C$2849:$AE$2849</definedName>
    <definedName name="L102849_">Loans!$C$2850:$AE$2850</definedName>
    <definedName name="L102850_">Loans!$C$2851:$AE$2851</definedName>
    <definedName name="L102851_">Loans!$C$2852:$AE$2852</definedName>
    <definedName name="L102852_">Loans!$C$2853:$AE$2853</definedName>
    <definedName name="L102853_">Loans!$C$2854:$AE$2854</definedName>
    <definedName name="L102854_">Loans!$C$2855:$AE$2855</definedName>
    <definedName name="L102855_">Loans!$C$2856:$AE$2856</definedName>
    <definedName name="L102856_">Loans!$C$2857:$AE$2857</definedName>
    <definedName name="L102857_">Loans!$C$2858:$AE$2858</definedName>
    <definedName name="L102858_">Loans!$C$2859:$AE$2859</definedName>
    <definedName name="L102859_">Loans!$C$2860:$AE$2860</definedName>
    <definedName name="L102860_">Loans!$C$2861:$AE$2861</definedName>
    <definedName name="L102861_">Loans!$C$2862:$AE$2862</definedName>
    <definedName name="L102862_">Loans!$C$2863:$AE$2863</definedName>
    <definedName name="L102863_">Loans!$C$2864:$AE$2864</definedName>
    <definedName name="L102864_">Loans!$C$2865:$AE$2865</definedName>
    <definedName name="L102865_">Loans!$C$2866:$AE$2866</definedName>
    <definedName name="L102866_">Loans!$C$2867:$AE$2867</definedName>
    <definedName name="L102867_">Loans!$C$2868:$AE$2868</definedName>
    <definedName name="L102868_">Loans!$C$2869:$AE$2869</definedName>
    <definedName name="L102869_">Loans!$C$2870:$AE$2870</definedName>
    <definedName name="L102870_">Loans!$C$2871:$AE$2871</definedName>
    <definedName name="L102871_">Loans!$C$2872:$AE$2872</definedName>
    <definedName name="L102872_">Loans!$C$2873:$AE$2873</definedName>
    <definedName name="L102873_">Loans!$C$2874:$AE$2874</definedName>
    <definedName name="L102874_">Loans!$C$2875:$AE$2875</definedName>
    <definedName name="L102875_">Loans!$C$2876:$AE$2876</definedName>
    <definedName name="L102876_">Loans!$C$2877:$AE$2877</definedName>
    <definedName name="L102877_">Loans!$C$2878:$AE$2878</definedName>
    <definedName name="L102878_">Loans!$C$2879:$AE$2879</definedName>
    <definedName name="L102879_">Loans!$C$2880:$AE$2880</definedName>
    <definedName name="L102880_">Loans!$C$2881:$AE$2881</definedName>
    <definedName name="L102881_">Loans!$C$2882:$AE$2882</definedName>
    <definedName name="L102882_">Loans!$C$2883:$AE$2883</definedName>
    <definedName name="L102883_">Loans!$C$2884:$AE$2884</definedName>
    <definedName name="L102884_">Loans!$C$2885:$AE$2885</definedName>
    <definedName name="L102885_">Loans!$C$2886:$AE$2886</definedName>
    <definedName name="L102886_">Loans!$C$2887:$AE$2887</definedName>
    <definedName name="L102887_">Loans!$C$2888:$AE$2888</definedName>
    <definedName name="L102888_">Loans!$C$2889:$AE$2889</definedName>
    <definedName name="L102889_">Loans!$C$2890:$AE$2890</definedName>
    <definedName name="L102890_">Loans!$C$2891:$AE$2891</definedName>
    <definedName name="L102891_">Loans!$C$2892:$AE$2892</definedName>
    <definedName name="L102892_">Loans!$C$2893:$AE$2893</definedName>
    <definedName name="L102893_">Loans!$C$2894:$AE$2894</definedName>
    <definedName name="L102894_">Loans!$C$2895:$AE$2895</definedName>
    <definedName name="L102895_">Loans!$C$2896:$AE$2896</definedName>
    <definedName name="L102896_">Loans!$C$2897:$AE$2897</definedName>
    <definedName name="L102897_">Loans!$C$2898:$AE$2898</definedName>
    <definedName name="L102898_">Loans!$C$2899:$AE$2899</definedName>
    <definedName name="L102899_">Loans!$C$2900:$AE$2900</definedName>
    <definedName name="L102900_">Loans!$C$2901:$AE$2901</definedName>
    <definedName name="L102901_">Loans!$C$2902:$AE$2902</definedName>
    <definedName name="L102902_">Loans!$C$2903:$AE$2903</definedName>
    <definedName name="L102903_">Loans!$C$2904:$AE$2904</definedName>
    <definedName name="L102904_">Loans!$C$2905:$AE$2905</definedName>
    <definedName name="L102905_">Loans!$C$2906:$AE$2906</definedName>
    <definedName name="L102906_">Loans!$C$2907:$AE$2907</definedName>
    <definedName name="L102907_">Loans!$C$2908:$AE$2908</definedName>
    <definedName name="L102908_">Loans!$C$2909:$AE$2909</definedName>
    <definedName name="L102909_">Loans!$C$2910:$AE$2910</definedName>
    <definedName name="L102910_">Loans!$C$2911:$AE$2911</definedName>
    <definedName name="L102911_">Loans!$C$2912:$AE$2912</definedName>
    <definedName name="L102912_">Loans!$C$2913:$AE$2913</definedName>
    <definedName name="L102913_">Loans!$C$2914:$AE$2914</definedName>
    <definedName name="L102914_">Loans!$C$2915:$AE$2915</definedName>
    <definedName name="L102915_">Loans!$C$2916:$AE$2916</definedName>
    <definedName name="L102916_">Loans!$C$2917:$AE$2917</definedName>
    <definedName name="L102917_">Loans!$C$2918:$AE$2918</definedName>
    <definedName name="L102918_">Loans!$C$2919:$AE$2919</definedName>
    <definedName name="L102919_">Loans!$C$2920:$AE$2920</definedName>
    <definedName name="L102920_">Loans!$C$2921:$AE$2921</definedName>
    <definedName name="L102921_">Loans!$C$2922:$AE$2922</definedName>
    <definedName name="L102922_">Loans!$C$2923:$AE$2923</definedName>
    <definedName name="L102923_">Loans!$C$2924:$AE$2924</definedName>
    <definedName name="L102924_">Loans!$C$2925:$AE$2925</definedName>
    <definedName name="L102925_">Loans!$C$2926:$AE$2926</definedName>
    <definedName name="L102926_">Loans!$C$2927:$AE$2927</definedName>
    <definedName name="L102927_">Loans!$C$2928:$AE$2928</definedName>
    <definedName name="L102928_">Loans!$C$2929:$AE$2929</definedName>
    <definedName name="L102929_">Loans!$C$2930:$AE$2930</definedName>
    <definedName name="L102930_">Loans!$C$2931:$AE$2931</definedName>
    <definedName name="L102931_">Loans!$C$2932:$AE$2932</definedName>
    <definedName name="L102932_">Loans!$C$2933:$AE$2933</definedName>
    <definedName name="L102933_">Loans!$C$2934:$AE$2934</definedName>
    <definedName name="L102934_">Loans!$C$2935:$AE$2935</definedName>
    <definedName name="L102935_">Loans!$C$2936:$AE$2936</definedName>
    <definedName name="L102936_">Loans!$C$2937:$AE$2937</definedName>
    <definedName name="L102937_">Loans!$C$2938:$AE$2938</definedName>
    <definedName name="L102938_">Loans!$C$2939:$AE$2939</definedName>
    <definedName name="L102939_">Loans!$C$2940:$AE$2940</definedName>
    <definedName name="L102940_">Loans!$C$2941:$AE$2941</definedName>
    <definedName name="L102941_">Loans!$C$2942:$AE$2942</definedName>
    <definedName name="L102942_">Loans!$C$2943:$AE$2943</definedName>
    <definedName name="L102943_">Loans!$C$2944:$AE$2944</definedName>
    <definedName name="L102944_">Loans!$C$2945:$AE$2945</definedName>
    <definedName name="L102945_">Loans!$C$2946:$AE$2946</definedName>
    <definedName name="L102946_">Loans!$C$2947:$AE$2947</definedName>
    <definedName name="L102947_">Loans!$C$2948:$AE$2948</definedName>
    <definedName name="L102948_">Loans!$C$2949:$AE$2949</definedName>
    <definedName name="L102949_">Loans!$C$2950:$AE$2950</definedName>
    <definedName name="L102950_">Loans!$C$2951:$AE$2951</definedName>
    <definedName name="L102951_">Loans!$C$2952:$AE$2952</definedName>
    <definedName name="L102952_">Loans!$C$2953:$AE$2953</definedName>
    <definedName name="L102953_">Loans!$C$2954:$AE$2954</definedName>
    <definedName name="L102954_">Loans!$C$2955:$AE$2955</definedName>
    <definedName name="L102955_">Loans!$C$2956:$AE$2956</definedName>
    <definedName name="L102956_">Loans!$C$2957:$AE$2957</definedName>
    <definedName name="L102957_">Loans!$C$2958:$AE$2958</definedName>
    <definedName name="L102958_">Loans!$C$2959:$AE$2959</definedName>
    <definedName name="L102959_">Loans!$C$2960:$AE$2960</definedName>
    <definedName name="L102960_">Loans!$C$2961:$AE$2961</definedName>
    <definedName name="L102961_">Loans!$C$2962:$AE$2962</definedName>
    <definedName name="L102962_">Loans!$C$2963:$AE$2963</definedName>
    <definedName name="L102963_">Loans!$C$2964:$AE$2964</definedName>
    <definedName name="L102964_">Loans!$C$2965:$AE$2965</definedName>
    <definedName name="L102965_">Loans!$C$2966:$AE$2966</definedName>
    <definedName name="L102966_">Loans!$C$2967:$AE$2967</definedName>
    <definedName name="L102967_">Loans!$C$2968:$AE$2968</definedName>
    <definedName name="L102968_">Loans!$C$2969:$AE$2969</definedName>
    <definedName name="L102969_">Loans!$C$2970:$AE$2970</definedName>
    <definedName name="L102970_">Loans!$C$2971:$AE$2971</definedName>
    <definedName name="L102971_">Loans!$C$2972:$AE$2972</definedName>
    <definedName name="L102972_">Loans!$C$2973:$AE$2973</definedName>
    <definedName name="L102973_">Loans!$C$2974:$AE$2974</definedName>
    <definedName name="L102974_">Loans!$C$2975:$AE$2975</definedName>
    <definedName name="L102975_">Loans!$C$2976:$AE$2976</definedName>
    <definedName name="L102976_">Loans!$C$2977:$AE$2977</definedName>
    <definedName name="L102977_">Loans!$C$2978:$AE$2978</definedName>
    <definedName name="L102978_">Loans!$C$2979:$AE$2979</definedName>
    <definedName name="L102979_">Loans!$C$2980:$AE$2980</definedName>
    <definedName name="L102980_">Loans!$C$2981:$AE$2981</definedName>
    <definedName name="L102981_">Loans!$C$2982:$AE$2982</definedName>
    <definedName name="L102982_">Loans!$C$2983:$AE$2983</definedName>
    <definedName name="L102983_">Loans!$C$2984:$AE$2984</definedName>
    <definedName name="L102984_">Loans!$C$2985:$AE$2985</definedName>
    <definedName name="L102985_">Loans!$C$2986:$AE$2986</definedName>
    <definedName name="L102986_">Loans!$C$2987:$AE$2987</definedName>
    <definedName name="L102987_">Loans!$C$2988:$AE$2988</definedName>
    <definedName name="L102988_">Loans!$C$2989:$AE$2989</definedName>
    <definedName name="L102989_">Loans!$C$2990:$AE$2990</definedName>
    <definedName name="L102990_">Loans!$C$2991:$AE$2991</definedName>
    <definedName name="L102991_">Loans!$C$2992:$AE$2992</definedName>
    <definedName name="L102992_">Loans!$C$2993:$AE$2993</definedName>
    <definedName name="L102993_">Loans!$C$2994:$AE$2994</definedName>
    <definedName name="L102994_">Loans!$C$2995:$AE$2995</definedName>
    <definedName name="L102995_">Loans!$C$2996:$AE$2996</definedName>
    <definedName name="L102996_">Loans!$C$2997:$AE$2997</definedName>
    <definedName name="L102997_">Loans!$C$2998:$AE$2998</definedName>
    <definedName name="L102998_">Loans!$C$2999:$AE$2999</definedName>
    <definedName name="L102999_">Loans!$C$3000:$AE$3000</definedName>
    <definedName name="L103000_">Loans!$C$3001:$AE$3001</definedName>
    <definedName name="L103001_">Loans!$C$3002:$AE$3002</definedName>
    <definedName name="L103002_">Loans!$C$3003:$AE$3003</definedName>
    <definedName name="L103003_">Loans!$C$3004:$AE$3004</definedName>
    <definedName name="L103004_">Loans!$C$3005:$AE$3005</definedName>
    <definedName name="L103005_">Loans!$C$3006:$AE$3006</definedName>
    <definedName name="L103006_">Loans!$C$3007:$AE$3007</definedName>
    <definedName name="L103007_">Loans!$C$3008:$AE$3008</definedName>
    <definedName name="L103008_">Loans!$C$3009:$AE$3009</definedName>
    <definedName name="L103009_">Loans!$C$3010:$AE$3010</definedName>
    <definedName name="L103010_">Loans!$C$3011:$AE$3011</definedName>
    <definedName name="L103011_">Loans!$C$3012:$AE$3012</definedName>
    <definedName name="L103012_">Loans!$C$3013:$AE$3013</definedName>
    <definedName name="L103013_">Loans!$C$3014:$AE$3014</definedName>
    <definedName name="L103014_">Loans!$C$3015:$AE$3015</definedName>
    <definedName name="L103015_">Loans!$C$3016:$AE$3016</definedName>
    <definedName name="L103016_">Loans!$C$3017:$AE$3017</definedName>
    <definedName name="L103017_">Loans!$C$3018:$AE$3018</definedName>
    <definedName name="L103018_">Loans!$C$3019:$AE$3019</definedName>
    <definedName name="L103019_">Loans!$C$3020:$AE$3020</definedName>
    <definedName name="L103020_">Loans!$C$3021:$AE$3021</definedName>
    <definedName name="L103021_">Loans!$C$3022:$AE$3022</definedName>
    <definedName name="L103022_">Loans!$C$3023:$AE$3023</definedName>
    <definedName name="L103023_">Loans!$C$3024:$AE$3024</definedName>
    <definedName name="L103024_">Loans!$C$3025:$AE$3025</definedName>
    <definedName name="L103025_">Loans!$C$3026:$AE$3026</definedName>
    <definedName name="L103026_">Loans!$C$3027:$AE$3027</definedName>
    <definedName name="L103027_">Loans!$C$3028:$AE$3028</definedName>
    <definedName name="L103028_">Loans!$C$3029:$AE$3029</definedName>
    <definedName name="L103029_">Loans!$C$3030:$AE$3030</definedName>
    <definedName name="L103030_">Loans!$C$3031:$AE$3031</definedName>
    <definedName name="L103031_">Loans!$C$3032:$AE$3032</definedName>
    <definedName name="L103032_">Loans!$C$3033:$AE$3033</definedName>
    <definedName name="L103033_">Loans!$C$3034:$AE$3034</definedName>
    <definedName name="L103034_">Loans!$C$3035:$AE$3035</definedName>
    <definedName name="L103035_">Loans!$C$3036:$AE$3036</definedName>
    <definedName name="L103036_">Loans!$C$3037:$AE$3037</definedName>
    <definedName name="L103037_">Loans!$C$3038:$AE$3038</definedName>
    <definedName name="L103038_">Loans!$C$3039:$AE$3039</definedName>
    <definedName name="L103039_">Loans!$C$3040:$AE$3040</definedName>
    <definedName name="L103040_">Loans!$C$3041:$AE$3041</definedName>
    <definedName name="L103041_">Loans!$C$3042:$AE$3042</definedName>
    <definedName name="L103042_">Loans!$C$3043:$AE$3043</definedName>
    <definedName name="L103043_">Loans!$C$3044:$AE$3044</definedName>
    <definedName name="L103044_">Loans!$C$3045:$AE$3045</definedName>
    <definedName name="L103045_">Loans!$C$3046:$AE$3046</definedName>
    <definedName name="L103046_">Loans!$C$3047:$AE$3047</definedName>
    <definedName name="L103047_">Loans!$C$3048:$AE$3048</definedName>
    <definedName name="L103048_">Loans!$C$3049:$AE$3049</definedName>
    <definedName name="L103049_">Loans!$C$3050:$AE$3050</definedName>
    <definedName name="L103050_">Loans!$C$3051:$AE$3051</definedName>
    <definedName name="L103051_">Loans!$C$3052:$AE$3052</definedName>
    <definedName name="L103052_">Loans!$C$3053:$AE$3053</definedName>
    <definedName name="L103053_">Loans!$C$3054:$AE$3054</definedName>
    <definedName name="L103054_">Loans!$C$3055:$AE$3055</definedName>
    <definedName name="L103055_">Loans!$C$3056:$AE$3056</definedName>
    <definedName name="L103056_">Loans!$C$3057:$AE$3057</definedName>
    <definedName name="L103057_">Loans!$C$3058:$AE$3058</definedName>
    <definedName name="L103058_">Loans!$C$3059:$AE$3059</definedName>
    <definedName name="L103059_">Loans!$C$3060:$AE$3060</definedName>
    <definedName name="L103060_">Loans!$C$3061:$AE$3061</definedName>
    <definedName name="L103061_">Loans!$C$3062:$AE$3062</definedName>
    <definedName name="L103062_">Loans!$C$3063:$AE$3063</definedName>
    <definedName name="L103063_">Loans!$C$3064:$AE$3064</definedName>
    <definedName name="L103064_">Loans!$C$3065:$AE$3065</definedName>
    <definedName name="L103065_">Loans!$C$3066:$AE$3066</definedName>
    <definedName name="L103066_">Loans!$C$3067:$AE$3067</definedName>
    <definedName name="L103067_">Loans!$C$3068:$AE$3068</definedName>
    <definedName name="L103068_">Loans!$C$3069:$AE$3069</definedName>
    <definedName name="L103069_">Loans!$C$3070:$AE$3070</definedName>
    <definedName name="L103070_">Loans!$C$3071:$AE$3071</definedName>
    <definedName name="L103071_">Loans!$C$3072:$AE$3072</definedName>
    <definedName name="L103072_">Loans!$C$3073:$AE$3073</definedName>
    <definedName name="L103073_">Loans!$C$3074:$AE$3074</definedName>
    <definedName name="L103074_">Loans!$C$3075:$AE$3075</definedName>
    <definedName name="L103075_">Loans!$C$3076:$AE$3076</definedName>
    <definedName name="L103076_">Loans!$C$3077:$AE$3077</definedName>
    <definedName name="L103077_">Loans!$C$3078:$AE$3078</definedName>
    <definedName name="L103078_">Loans!$C$3079:$AE$3079</definedName>
    <definedName name="L103079_">Loans!$C$3080:$AE$3080</definedName>
    <definedName name="L103080_">Loans!$C$3081:$AE$3081</definedName>
    <definedName name="L103081_">Loans!$C$3082:$AE$3082</definedName>
    <definedName name="L103082_">Loans!$C$3083:$AE$3083</definedName>
    <definedName name="L103083_">Loans!$C$3084:$AE$3084</definedName>
    <definedName name="L103084_">Loans!$C$3085:$AE$3085</definedName>
    <definedName name="L103085_">Loans!$C$3086:$AE$3086</definedName>
    <definedName name="L103086_">Loans!$C$3087:$AE$3087</definedName>
    <definedName name="L103087_">Loans!$C$3088:$AE$3088</definedName>
    <definedName name="L103088_">Loans!$C$3089:$AE$3089</definedName>
    <definedName name="L103089_">Loans!$C$3090:$AE$3090</definedName>
    <definedName name="L103090_">Loans!$C$3091:$AE$3091</definedName>
    <definedName name="L103091_">Loans!$C$3092:$AE$3092</definedName>
    <definedName name="L103092_">Loans!$C$3093:$AE$3093</definedName>
    <definedName name="L103093_">Loans!$C$3094:$AE$3094</definedName>
    <definedName name="L103094_">Loans!$C$3095:$AE$3095</definedName>
    <definedName name="L103095_">Loans!$C$3096:$AE$3096</definedName>
    <definedName name="L103096_">Loans!$C$3097:$AE$3097</definedName>
    <definedName name="L103097_">Loans!$C$3098:$AE$3098</definedName>
    <definedName name="L103098_">Loans!$C$3099:$AE$3099</definedName>
    <definedName name="L103099_">Loans!$C$3100:$AE$3100</definedName>
    <definedName name="L103100_">Loans!$C$3101:$AE$3101</definedName>
    <definedName name="L103101_">Loans!$C$3102:$AE$3102</definedName>
    <definedName name="L103102_">Loans!$C$3103:$AE$3103</definedName>
    <definedName name="L103103_">Loans!$C$3104:$AE$3104</definedName>
    <definedName name="L103104_">Loans!$C$3105:$AE$3105</definedName>
    <definedName name="L103105_">Loans!$C$3106:$AE$3106</definedName>
    <definedName name="L103106_">Loans!$C$3107:$AE$3107</definedName>
    <definedName name="L103107_">Loans!$C$3108:$AE$3108</definedName>
    <definedName name="L103108_">Loans!$C$3109:$AE$3109</definedName>
    <definedName name="L103109_">Loans!$C$3110:$AE$3110</definedName>
    <definedName name="L103110_">Loans!$C$3111:$AE$3111</definedName>
    <definedName name="L103111_">Loans!$C$3112:$AE$3112</definedName>
    <definedName name="L103112_">Loans!$C$3113:$AE$3113</definedName>
    <definedName name="L103113_">Loans!$C$3114:$AE$3114</definedName>
    <definedName name="L103114_">Loans!$C$3115:$AE$3115</definedName>
    <definedName name="L103115_">Loans!$C$3116:$AE$3116</definedName>
    <definedName name="L103116_">Loans!$C$3117:$AE$3117</definedName>
    <definedName name="L103117_">Loans!$C$3118:$AE$3118</definedName>
    <definedName name="L103118_">Loans!$C$3119:$AE$3119</definedName>
    <definedName name="L103119_">Loans!$C$3120:$AE$3120</definedName>
    <definedName name="L103120_">Loans!$C$3121:$AE$3121</definedName>
    <definedName name="L103121_">Loans!$C$3122:$AE$3122</definedName>
    <definedName name="L103122_">Loans!$C$3123:$AE$3123</definedName>
    <definedName name="L103123_">Loans!$C$3124:$AE$3124</definedName>
    <definedName name="L103124_">Loans!$C$3125:$AE$3125</definedName>
    <definedName name="L103125_">Loans!$C$3126:$AE$3126</definedName>
    <definedName name="L103126_">Loans!$C$3127:$AE$3127</definedName>
    <definedName name="L103127_">Loans!$C$3128:$AE$3128</definedName>
    <definedName name="L103128_">Loans!$C$3129:$AE$3129</definedName>
    <definedName name="L103129_">Loans!$C$3130:$AE$3130</definedName>
    <definedName name="L103130_">Loans!$C$3131:$AE$3131</definedName>
    <definedName name="L103131_">Loans!$C$3132:$AE$3132</definedName>
    <definedName name="L103132_">Loans!$C$3133:$AE$3133</definedName>
    <definedName name="L103133_">Loans!$C$3134:$AE$3134</definedName>
    <definedName name="L103134_">Loans!$C$3135:$AE$3135</definedName>
    <definedName name="L103135_">Loans!$C$3136:$AE$3136</definedName>
    <definedName name="L103136_">Loans!$C$3137:$AE$3137</definedName>
    <definedName name="L103137_">Loans!$C$3138:$AE$3138</definedName>
    <definedName name="L103138_">Loans!$C$3139:$AE$3139</definedName>
    <definedName name="L103139_">Loans!$C$3140:$AE$3140</definedName>
    <definedName name="L103140_">Loans!$C$3141:$AE$3141</definedName>
    <definedName name="L103141_">Loans!$C$3142:$AE$3142</definedName>
    <definedName name="L103142_">Loans!$C$3143:$AE$3143</definedName>
    <definedName name="L103143_">Loans!$C$3144:$AE$3144</definedName>
    <definedName name="L103144_">Loans!$C$3145:$AE$3145</definedName>
    <definedName name="L103145_">Loans!$C$3146:$AE$3146</definedName>
    <definedName name="L103146_">Loans!$C$3147:$AE$3147</definedName>
    <definedName name="L103147_">Loans!$C$3148:$AE$3148</definedName>
    <definedName name="L103148_">Loans!$C$3149:$AE$3149</definedName>
    <definedName name="L103149_">Loans!$C$3150:$AE$3150</definedName>
    <definedName name="L103150_">Loans!$C$3151:$AE$3151</definedName>
    <definedName name="L103151_">Loans!$C$3152:$AE$3152</definedName>
    <definedName name="L103152_">Loans!$C$3153:$AE$3153</definedName>
    <definedName name="L103153_">Loans!$C$3154:$AE$3154</definedName>
    <definedName name="L103154_">Loans!$C$3155:$AE$3155</definedName>
    <definedName name="L103155_">Loans!$C$3156:$AE$3156</definedName>
    <definedName name="L103156_">Loans!$C$3157:$AE$3157</definedName>
    <definedName name="L103157_">Loans!$C$3158:$AE$3158</definedName>
    <definedName name="L103158_">Loans!$C$3159:$AE$3159</definedName>
    <definedName name="L103159_">Loans!$C$3160:$AE$3160</definedName>
    <definedName name="L103160_">Loans!$C$3161:$AE$3161</definedName>
    <definedName name="L103161_">Loans!$C$3162:$AE$3162</definedName>
    <definedName name="L103162_">Loans!$C$3163:$AE$3163</definedName>
    <definedName name="L103163_">Loans!$C$3164:$AE$3164</definedName>
    <definedName name="L103164_">Loans!$C$3165:$AE$3165</definedName>
    <definedName name="L103165_">Loans!$C$3166:$AE$3166</definedName>
    <definedName name="L103166_">Loans!$C$3167:$AE$3167</definedName>
    <definedName name="L103167_">Loans!$C$3168:$AE$3168</definedName>
    <definedName name="L103168_">Loans!$C$3169:$AE$3169</definedName>
    <definedName name="L103169_">Loans!$C$3170:$AE$3170</definedName>
    <definedName name="L103170_">Loans!$C$3171:$AE$3171</definedName>
    <definedName name="L103171_">Loans!$C$3172:$AE$3172</definedName>
    <definedName name="L103172_">Loans!$C$3173:$AE$3173</definedName>
    <definedName name="L103173_">Loans!$C$3174:$AE$3174</definedName>
    <definedName name="L103174_">Loans!$C$3175:$AE$3175</definedName>
    <definedName name="L103175_">Loans!$C$3176:$AE$3176</definedName>
    <definedName name="L103176_">Loans!$C$3177:$AE$3177</definedName>
    <definedName name="L103177_">Loans!$C$3178:$AE$3178</definedName>
    <definedName name="L103178_">Loans!$C$3179:$AE$3179</definedName>
    <definedName name="L103179_">Loans!$C$3180:$AE$3180</definedName>
    <definedName name="L103180_">Loans!$C$3181:$AE$3181</definedName>
    <definedName name="L103181_">Loans!$C$3182:$AE$3182</definedName>
    <definedName name="L103182_">Loans!$C$3183:$AE$3183</definedName>
    <definedName name="L103183_">Loans!$C$3184:$AE$3184</definedName>
    <definedName name="L103184_">Loans!$C$3185:$AE$3185</definedName>
    <definedName name="L103185_">Loans!$C$3186:$AE$3186</definedName>
    <definedName name="L103186_">Loans!$C$3187:$AE$3187</definedName>
    <definedName name="L103187_">Loans!$C$3188:$AE$3188</definedName>
    <definedName name="L103188_">Loans!$C$3189:$AE$3189</definedName>
    <definedName name="L103189_">Loans!$C$3190:$AE$3190</definedName>
    <definedName name="L103190_">Loans!$C$3191:$AE$3191</definedName>
    <definedName name="L103191_">Loans!$C$3192:$AE$3192</definedName>
    <definedName name="L103192_">Loans!$C$3193:$AE$3193</definedName>
    <definedName name="L103193_">Loans!$C$3194:$AE$3194</definedName>
    <definedName name="L103194_">Loans!$C$3195:$AE$3195</definedName>
    <definedName name="L103195_">Loans!$C$3196:$AE$3196</definedName>
    <definedName name="L103196_">Loans!$C$3197:$AE$3197</definedName>
    <definedName name="L103197_">Loans!$C$3198:$AE$3198</definedName>
    <definedName name="L103198_">Loans!$C$3199:$AE$3199</definedName>
    <definedName name="L103199_">Loans!$C$3200:$AE$3200</definedName>
    <definedName name="L103200_">Loans!$C$3201:$AE$3201</definedName>
    <definedName name="L103201_">Loans!$C$3202:$AE$3202</definedName>
    <definedName name="L103202_">Loans!$C$3203:$AE$3203</definedName>
    <definedName name="L103203_">Loans!$C$3204:$AE$3204</definedName>
    <definedName name="L103204_">Loans!$C$3205:$AE$3205</definedName>
    <definedName name="L103205_">Loans!$C$3206:$AE$3206</definedName>
    <definedName name="L103206_">Loans!$C$3207:$AE$3207</definedName>
    <definedName name="L103207_">Loans!$C$3208:$AE$3208</definedName>
    <definedName name="L103208_">Loans!$C$3209:$AE$3209</definedName>
    <definedName name="L103209_">Loans!$C$3210:$AE$3210</definedName>
    <definedName name="L103210_">Loans!$C$3211:$AE$3211</definedName>
    <definedName name="L103211_">Loans!$C$3212:$AE$3212</definedName>
    <definedName name="L103212_">Loans!$C$3213:$AE$3213</definedName>
    <definedName name="L103213_">Loans!$C$3214:$AE$3214</definedName>
    <definedName name="L103214_">Loans!$C$3215:$AE$3215</definedName>
    <definedName name="L103215_">Loans!$C$3216:$AE$3216</definedName>
    <definedName name="L103216_">Loans!$C$3217:$AE$3217</definedName>
    <definedName name="L103217_">Loans!$C$3218:$AE$3218</definedName>
    <definedName name="L103218_">Loans!$C$3219:$AE$3219</definedName>
    <definedName name="L103219_">Loans!$C$3220:$AE$3220</definedName>
    <definedName name="L103220_">Loans!$C$3221:$AE$3221</definedName>
    <definedName name="L103221_">Loans!$C$3222:$AE$3222</definedName>
    <definedName name="L103222_">Loans!$C$3223:$AE$3223</definedName>
    <definedName name="L103223_">Loans!$C$3224:$AE$3224</definedName>
    <definedName name="L103224_">Loans!$C$3225:$AE$3225</definedName>
    <definedName name="L103225_">Loans!$C$3226:$AE$3226</definedName>
    <definedName name="L103226_">Loans!$C$3227:$AE$3227</definedName>
    <definedName name="L103227_">Loans!$C$3228:$AE$3228</definedName>
    <definedName name="L103228_">Loans!$C$3229:$AE$3229</definedName>
    <definedName name="L103229_">Loans!$C$3230:$AE$3230</definedName>
    <definedName name="L103230_">Loans!$C$3231:$AE$3231</definedName>
    <definedName name="L103231_">Loans!$C$3232:$AE$3232</definedName>
    <definedName name="L103232_">Loans!$C$3233:$AE$3233</definedName>
    <definedName name="L103233_">Loans!$C$3234:$AE$3234</definedName>
    <definedName name="L103234_">Loans!$C$3235:$AE$3235</definedName>
    <definedName name="L103235_">Loans!$C$3236:$AE$3236</definedName>
    <definedName name="L103236_">Loans!$C$3237:$AE$3237</definedName>
    <definedName name="L103237_">Loans!$C$3238:$AE$3238</definedName>
    <definedName name="L103238_">Loans!$C$3239:$AE$3239</definedName>
    <definedName name="L103239_">Loans!$C$3240:$AE$3240</definedName>
    <definedName name="L103240_">Loans!$C$3241:$AE$3241</definedName>
    <definedName name="L103241_">Loans!$C$3242:$AE$3242</definedName>
    <definedName name="L103242_">Loans!$C$3243:$AE$3243</definedName>
    <definedName name="L103243_">Loans!$C$3244:$AE$3244</definedName>
    <definedName name="L103244_">Loans!$C$3245:$AE$3245</definedName>
    <definedName name="L103245_">Loans!$C$3246:$AE$3246</definedName>
    <definedName name="L103246_">Loans!$C$3247:$AE$3247</definedName>
    <definedName name="L103247_">Loans!$C$3248:$AE$3248</definedName>
    <definedName name="L103248_">Loans!$C$3249:$AE$3249</definedName>
    <definedName name="L103249_">Loans!$C$3250:$AE$3250</definedName>
    <definedName name="L103250_">Loans!$C$3251:$AE$3251</definedName>
    <definedName name="L103251_">Loans!$C$3252:$AE$3252</definedName>
    <definedName name="L103252_">Loans!$C$3253:$AE$3253</definedName>
    <definedName name="L103253_">Loans!$C$3254:$AE$3254</definedName>
    <definedName name="L103254_">Loans!$C$3255:$AE$3255</definedName>
    <definedName name="L103255_">Loans!$C$3256:$AE$3256</definedName>
    <definedName name="L103256_">Loans!$C$3257:$AE$3257</definedName>
    <definedName name="L103257_">Loans!$C$3258:$AE$3258</definedName>
    <definedName name="L103258_">Loans!$C$3259:$AE$3259</definedName>
    <definedName name="L103259_">Loans!$C$3260:$AE$3260</definedName>
    <definedName name="L103260_">Loans!$C$3261:$AE$3261</definedName>
    <definedName name="L103261_">Loans!$C$3262:$AE$3262</definedName>
    <definedName name="L103262_">Loans!$C$3263:$AE$3263</definedName>
    <definedName name="L103263_">Loans!$C$3264:$AE$3264</definedName>
    <definedName name="L103264_">Loans!$C$3265:$AE$3265</definedName>
    <definedName name="L103265_">Loans!$C$3266:$AE$3266</definedName>
    <definedName name="L103266_">Loans!$C$3267:$AE$3267</definedName>
    <definedName name="L103267_">Loans!$C$3268:$AE$3268</definedName>
    <definedName name="L103268_">Loans!$C$3269:$AE$3269</definedName>
    <definedName name="L103269_">Loans!$C$3270:$AE$3270</definedName>
    <definedName name="L103270_">Loans!$C$3271:$AE$3271</definedName>
    <definedName name="L103271_">Loans!$C$3272:$AE$3272</definedName>
    <definedName name="L103272_">Loans!$C$3273:$AE$3273</definedName>
    <definedName name="L103273_">Loans!$C$3274:$AE$3274</definedName>
    <definedName name="L103274_">Loans!$C$3275:$AE$3275</definedName>
    <definedName name="L103275_">Loans!$C$3276:$AE$3276</definedName>
    <definedName name="L103276_">Loans!$C$3277:$AE$3277</definedName>
    <definedName name="L103277_">Loans!$C$3278:$AE$3278</definedName>
    <definedName name="L103278_">Loans!$C$3279:$AE$3279</definedName>
    <definedName name="L103279_">Loans!$C$3280:$AE$3280</definedName>
    <definedName name="L103280_">Loans!$C$3281:$AE$3281</definedName>
    <definedName name="L103281_">Loans!$C$3282:$AE$3282</definedName>
    <definedName name="L103282_">Loans!$C$3283:$AE$3283</definedName>
    <definedName name="L103283_">Loans!$C$3284:$AE$3284</definedName>
    <definedName name="L103284_">Loans!$C$3285:$AE$3285</definedName>
    <definedName name="L103285_">Loans!$C$3286:$AE$3286</definedName>
    <definedName name="L103286_">Loans!$C$3287:$AE$3287</definedName>
    <definedName name="L103287_">Loans!$C$3288:$AE$3288</definedName>
    <definedName name="L103288_">Loans!$C$3289:$AE$3289</definedName>
    <definedName name="L103289_">Loans!$C$3290:$AE$3290</definedName>
    <definedName name="L103290_">Loans!$C$3291:$AE$3291</definedName>
    <definedName name="L103291_">Loans!$C$3292:$AE$3292</definedName>
    <definedName name="L103292_">Loans!$C$3293:$AE$3293</definedName>
    <definedName name="L103293_">Loans!$C$3294:$AE$3294</definedName>
    <definedName name="L103294_">Loans!$C$3295:$AE$3295</definedName>
    <definedName name="L103295_">Loans!$C$3296:$AE$3296</definedName>
    <definedName name="L103296_">Loans!$C$3297:$AE$3297</definedName>
    <definedName name="L103297_">Loans!$C$3298:$AE$3298</definedName>
    <definedName name="L103298_">Loans!$C$3299:$AE$3299</definedName>
    <definedName name="L103299_">Loans!$C$3300:$AE$3300</definedName>
    <definedName name="L103300_">Loans!$C$3301:$AE$3301</definedName>
    <definedName name="L103301_">Loans!$C$3302:$AE$3302</definedName>
    <definedName name="L103302_">Loans!$C$3303:$AE$3303</definedName>
    <definedName name="L103303_">Loans!$C$3304:$AE$3304</definedName>
    <definedName name="L103304_">Loans!$C$3305:$AE$3305</definedName>
    <definedName name="L103305_">Loans!$C$3306:$AE$3306</definedName>
    <definedName name="L103306_">Loans!$C$3307:$AE$3307</definedName>
    <definedName name="L103307_">Loans!$C$3308:$AE$3308</definedName>
    <definedName name="L103308_">Loans!$C$3309:$AE$3309</definedName>
    <definedName name="L103309_">Loans!$C$3310:$AE$3310</definedName>
    <definedName name="L103310_">Loans!$C$3311:$AE$3311</definedName>
    <definedName name="L103311_">Loans!$C$3312:$AE$3312</definedName>
    <definedName name="L103312_">Loans!$C$3313:$AE$3313</definedName>
    <definedName name="L103313_">Loans!$C$3314:$AE$3314</definedName>
    <definedName name="L103314_">Loans!$C$3315:$AE$3315</definedName>
    <definedName name="L103315_">Loans!$C$3316:$AE$3316</definedName>
    <definedName name="L103316_">Loans!$C$3317:$AE$3317</definedName>
    <definedName name="L103317_">Loans!$C$3318:$AE$3318</definedName>
    <definedName name="L103318_">Loans!$C$3319:$AE$3319</definedName>
    <definedName name="L103319_">Loans!$C$3320:$AE$3320</definedName>
    <definedName name="L103320_">Loans!$C$3321:$AE$3321</definedName>
    <definedName name="L103321_">Loans!$C$3322:$AE$3322</definedName>
    <definedName name="L103322_">Loans!$C$3323:$AE$3323</definedName>
    <definedName name="L103323_">Loans!$C$3324:$AE$3324</definedName>
    <definedName name="L103324_">Loans!$C$3325:$AE$3325</definedName>
    <definedName name="L103325_">Loans!$C$3326:$AE$3326</definedName>
    <definedName name="L103326_">Loans!$C$3327:$AE$3327</definedName>
    <definedName name="L103327_">Loans!$C$3328:$AE$3328</definedName>
    <definedName name="L103328_">Loans!$C$3329:$AE$3329</definedName>
    <definedName name="L103329_">Loans!$C$3330:$AE$3330</definedName>
    <definedName name="L103330_">Loans!$C$3331:$AE$3331</definedName>
    <definedName name="L103331_">Loans!$C$3332:$AE$3332</definedName>
    <definedName name="L103332_">Loans!$C$3333:$AE$3333</definedName>
    <definedName name="L103333_">Loans!$C$3334:$AE$3334</definedName>
    <definedName name="L103334_">Loans!$C$3335:$AE$3335</definedName>
    <definedName name="L103335_">Loans!$C$3336:$AE$3336</definedName>
    <definedName name="L103336_">Loans!$C$3337:$AE$3337</definedName>
    <definedName name="L103337_">Loans!$C$3338:$AE$3338</definedName>
    <definedName name="L103338_">Loans!$C$3339:$AE$3339</definedName>
    <definedName name="L103339_">Loans!$C$3340:$AE$3340</definedName>
    <definedName name="L103340_">Loans!$C$3341:$AE$3341</definedName>
    <definedName name="L103341_">Loans!$C$3342:$AE$3342</definedName>
    <definedName name="L103342_">Loans!$C$3343:$AE$3343</definedName>
    <definedName name="L103343_">Loans!$C$3344:$AE$3344</definedName>
    <definedName name="L103344_">Loans!$C$3345:$AE$3345</definedName>
    <definedName name="L103345_">Loans!$C$3346:$AE$3346</definedName>
    <definedName name="L103346_">Loans!$C$3347:$AE$3347</definedName>
    <definedName name="L103347_">Loans!$C$3348:$AE$3348</definedName>
    <definedName name="L103348_">Loans!$C$3349:$AE$3349</definedName>
    <definedName name="L103349_">Loans!$C$3350:$AE$3350</definedName>
    <definedName name="L103350_">Loans!$C$3351:$AE$3351</definedName>
    <definedName name="L103351_">Loans!$C$3352:$AE$3352</definedName>
    <definedName name="L103352_">Loans!$C$3353:$AE$3353</definedName>
    <definedName name="L103353_">Loans!$C$3354:$AE$3354</definedName>
    <definedName name="L103354_">Loans!$C$3355:$AE$3355</definedName>
    <definedName name="L103355_">Loans!$C$3356:$AE$3356</definedName>
    <definedName name="L103356_">Loans!$C$3357:$AE$3357</definedName>
    <definedName name="L103357_">Loans!$C$3358:$AE$3358</definedName>
    <definedName name="L103358_">Loans!$C$3359:$AE$3359</definedName>
    <definedName name="L103359_">Loans!$C$3360:$AE$3360</definedName>
    <definedName name="L103360_">Loans!$C$3361:$AE$3361</definedName>
    <definedName name="L103361_">Loans!$C$3362:$AE$3362</definedName>
    <definedName name="L103362_">Loans!$C$3363:$AE$3363</definedName>
    <definedName name="L103363_">Loans!$C$3364:$AE$3364</definedName>
    <definedName name="L103364_">Loans!$C$3365:$AE$3365</definedName>
    <definedName name="L103365_">Loans!$C$3366:$AE$3366</definedName>
    <definedName name="L103366_">Loans!$C$3367:$AE$3367</definedName>
    <definedName name="L103367_">Loans!$C$3368:$AE$3368</definedName>
    <definedName name="L103368_">Loans!$C$3369:$AE$3369</definedName>
    <definedName name="L103369_">Loans!$C$3370:$AE$3370</definedName>
    <definedName name="L103370_">Loans!$C$3371:$AE$3371</definedName>
    <definedName name="L103371_">Loans!$C$3372:$AE$3372</definedName>
    <definedName name="L103372_">Loans!$C$3373:$AE$3373</definedName>
    <definedName name="L103373_">Loans!$C$3374:$AE$3374</definedName>
    <definedName name="L103374_">Loans!$C$3375:$AE$3375</definedName>
    <definedName name="L103375_">Loans!$C$3376:$AE$3376</definedName>
    <definedName name="L103376_">Loans!$C$3377:$AE$3377</definedName>
    <definedName name="L103377_">Loans!$C$3378:$AE$3378</definedName>
    <definedName name="L103378_">Loans!$C$3379:$AE$3379</definedName>
    <definedName name="L103379_">Loans!$C$3380:$AE$3380</definedName>
    <definedName name="L103380_">Loans!$C$3381:$AE$3381</definedName>
    <definedName name="L103381_">Loans!$C$3382:$AE$3382</definedName>
    <definedName name="L103382_">Loans!$C$3383:$AE$3383</definedName>
    <definedName name="L103383_">Loans!$C$3384:$AE$3384</definedName>
    <definedName name="L103384_">Loans!$C$3385:$AE$3385</definedName>
    <definedName name="L103385_">Loans!$C$3386:$AE$3386</definedName>
    <definedName name="L103386_">Loans!$C$3387:$AE$3387</definedName>
    <definedName name="L103387_">Loans!$C$3388:$AE$3388</definedName>
    <definedName name="L103388_">Loans!$C$3389:$AE$3389</definedName>
    <definedName name="L103389_">Loans!$C$3390:$AE$3390</definedName>
    <definedName name="L103390_">Loans!$C$3391:$AE$3391</definedName>
    <definedName name="L103391_">Loans!$C$3392:$AE$3392</definedName>
    <definedName name="L103392_">Loans!$C$3393:$AE$3393</definedName>
    <definedName name="L103393_">Loans!$C$3394:$AE$3394</definedName>
    <definedName name="L103394_">Loans!$C$3395:$AE$3395</definedName>
    <definedName name="L103395_">Loans!$C$3396:$AE$3396</definedName>
    <definedName name="L103396_">Loans!$C$3397:$AE$3397</definedName>
    <definedName name="L103397_">Loans!$C$3398:$AE$3398</definedName>
    <definedName name="L103398_">Loans!$C$3399:$AE$3399</definedName>
    <definedName name="L103399_">Loans!$C$3400:$AE$3400</definedName>
    <definedName name="L103400_">Loans!$C$3401:$AE$3401</definedName>
    <definedName name="L103401_">Loans!$C$3402:$AE$3402</definedName>
    <definedName name="L103402_">Loans!$C$3403:$AE$3403</definedName>
    <definedName name="L103403_">Loans!$C$3404:$AE$3404</definedName>
    <definedName name="L103404_">Loans!$C$3405:$AE$3405</definedName>
    <definedName name="L103405_">Loans!$C$3406:$AE$3406</definedName>
    <definedName name="L103406_">Loans!$C$3407:$AE$3407</definedName>
    <definedName name="L103407_">Loans!$C$3408:$AE$3408</definedName>
    <definedName name="L103408_">Loans!$C$3409:$AE$3409</definedName>
    <definedName name="L103409_">Loans!$C$3410:$AE$3410</definedName>
    <definedName name="L103410_">Loans!$C$3411:$AE$3411</definedName>
    <definedName name="L103411_">Loans!$C$3412:$AE$3412</definedName>
    <definedName name="L103412_">Loans!$C$3413:$AE$3413</definedName>
    <definedName name="L103413_">Loans!$C$3414:$AE$3414</definedName>
    <definedName name="L103414_">Loans!$C$3415:$AE$3415</definedName>
    <definedName name="L103415_">Loans!$C$3416:$AE$3416</definedName>
    <definedName name="L103416_">Loans!$C$3417:$AE$3417</definedName>
    <definedName name="L103417_">Loans!$C$3418:$AE$3418</definedName>
    <definedName name="L103418_">Loans!$C$3419:$AE$3419</definedName>
    <definedName name="L103419_">Loans!$C$3420:$AE$3420</definedName>
    <definedName name="L103420_">Loans!$C$3421:$AE$3421</definedName>
    <definedName name="L103421_">Loans!$C$3422:$AE$3422</definedName>
    <definedName name="L103422_">Loans!$C$3423:$AE$3423</definedName>
    <definedName name="L103423_">Loans!$C$3424:$AE$3424</definedName>
    <definedName name="L103424_">Loans!$C$3425:$AE$3425</definedName>
    <definedName name="L103425_">Loans!$C$3426:$AE$3426</definedName>
    <definedName name="L103426_">Loans!$C$3427:$AE$3427</definedName>
    <definedName name="L103427_">Loans!$C$3428:$AE$3428</definedName>
    <definedName name="L103428_">Loans!$C$3429:$AE$3429</definedName>
    <definedName name="L103429_">Loans!$C$3430:$AE$3430</definedName>
    <definedName name="L103430_">Loans!$C$3431:$AE$3431</definedName>
    <definedName name="L103431_">Loans!$C$3432:$AE$3432</definedName>
    <definedName name="L103432_">Loans!$C$3433:$AE$3433</definedName>
    <definedName name="L103433_">Loans!$C$3434:$AE$3434</definedName>
    <definedName name="L103434_">Loans!$C$3435:$AE$3435</definedName>
    <definedName name="L103435_">Loans!$C$3436:$AE$3436</definedName>
    <definedName name="L103436_">Loans!$C$3437:$AE$3437</definedName>
    <definedName name="L103437_">Loans!$C$3438:$AE$3438</definedName>
    <definedName name="L103438_">Loans!$C$3439:$AE$3439</definedName>
    <definedName name="L103439_">Loans!$C$3440:$AE$3440</definedName>
    <definedName name="L103440_">Loans!$C$3441:$AE$3441</definedName>
    <definedName name="L103441_">Loans!$C$3442:$AE$3442</definedName>
    <definedName name="L103442_">Loans!$C$3443:$AE$3443</definedName>
    <definedName name="L103443_">Loans!$C$3444:$AE$3444</definedName>
    <definedName name="L103444_">Loans!$C$3445:$AE$3445</definedName>
    <definedName name="L103445_">Loans!$C$3446:$AE$3446</definedName>
    <definedName name="L103446_">Loans!$C$3447:$AE$3447</definedName>
    <definedName name="L103447_">Loans!$C$3448:$AE$3448</definedName>
    <definedName name="L103448_">Loans!$C$3449:$AE$3449</definedName>
    <definedName name="L103449_">Loans!$C$3450:$AE$3450</definedName>
    <definedName name="L103450_">Loans!$C$3451:$AE$3451</definedName>
    <definedName name="L103451_">Loans!$C$3452:$AE$3452</definedName>
    <definedName name="L103452_">Loans!$C$3453:$AE$3453</definedName>
    <definedName name="L103453_">Loans!$C$3454:$AE$3454</definedName>
    <definedName name="L103454_">Loans!$C$3455:$AE$3455</definedName>
    <definedName name="L103455_">Loans!$C$3456:$AE$3456</definedName>
    <definedName name="L103456_">Loans!$C$3457:$AE$3457</definedName>
    <definedName name="L103457_">Loans!$C$3458:$AE$3458</definedName>
    <definedName name="L103458_">Loans!$C$3459:$AE$3459</definedName>
    <definedName name="L103459_">Loans!$C$3460:$AE$3460</definedName>
    <definedName name="L103460_">Loans!$C$3461:$AE$3461</definedName>
    <definedName name="L103461_">Loans!$C$3462:$AE$3462</definedName>
    <definedName name="L103462_">Loans!$C$3463:$AE$3463</definedName>
    <definedName name="L103463_">Loans!$C$3464:$AE$3464</definedName>
    <definedName name="L103464_">Loans!$C$3465:$AE$3465</definedName>
    <definedName name="L103465_">Loans!$C$3466:$AE$3466</definedName>
    <definedName name="L103466_">Loans!$C$3467:$AE$3467</definedName>
    <definedName name="L103467_">Loans!$C$3468:$AE$3468</definedName>
    <definedName name="L103468_">Loans!$C$3469:$AE$3469</definedName>
    <definedName name="L103469_">Loans!$C$3470:$AE$3470</definedName>
    <definedName name="L103470_">Loans!$C$3471:$AE$3471</definedName>
    <definedName name="L103471_">Loans!$C$3472:$AE$3472</definedName>
    <definedName name="L103472_">Loans!$C$3473:$AE$3473</definedName>
    <definedName name="L103473_">Loans!$C$3474:$AE$3474</definedName>
    <definedName name="L103474_">Loans!$C$3475:$AE$3475</definedName>
    <definedName name="L103475_">Loans!$C$3476:$AE$3476</definedName>
    <definedName name="L103476_">Loans!$C$3477:$AE$3477</definedName>
    <definedName name="L103477_">Loans!$C$3478:$AE$3478</definedName>
    <definedName name="L103478_">Loans!$C$3479:$AE$3479</definedName>
    <definedName name="L103479_">Loans!$C$3480:$AE$3480</definedName>
    <definedName name="L103480_">Loans!$C$3481:$AE$3481</definedName>
    <definedName name="L103481_">Loans!$C$3482:$AE$3482</definedName>
    <definedName name="L103482_">Loans!$C$3483:$AE$3483</definedName>
    <definedName name="L103483_">Loans!$C$3484:$AE$3484</definedName>
    <definedName name="L103484_">Loans!$C$3485:$AE$3485</definedName>
    <definedName name="L103485_">Loans!$C$3486:$AE$3486</definedName>
    <definedName name="L103486_">Loans!$C$3487:$AE$3487</definedName>
    <definedName name="L103487_">Loans!$C$3488:$AE$3488</definedName>
    <definedName name="L103488_">Loans!$C$3489:$AE$3489</definedName>
    <definedName name="L103489_">Loans!$C$3490:$AE$3490</definedName>
    <definedName name="L103490_">Loans!$C$3491:$AE$3491</definedName>
    <definedName name="L103491_">Loans!$C$3492:$AE$3492</definedName>
    <definedName name="L103492_">Loans!$C$3493:$AE$3493</definedName>
    <definedName name="L103493_">Loans!$C$3494:$AE$3494</definedName>
    <definedName name="L103494_">Loans!$C$3495:$AE$3495</definedName>
    <definedName name="L103495_">Loans!$C$3496:$AE$3496</definedName>
    <definedName name="L103496_">Loans!$C$3497:$AE$3497</definedName>
    <definedName name="L103497_">Loans!$C$3498:$AE$3498</definedName>
    <definedName name="L103498_">Loans!$C$3499:$AE$3499</definedName>
    <definedName name="L103499_">Loans!$C$3500:$AE$3500</definedName>
    <definedName name="L103500_">Loans!$C$3501:$AE$3501</definedName>
    <definedName name="L103501_">Loans!$C$3502:$AE$3502</definedName>
    <definedName name="L103502_">Loans!$C$3503:$AE$3503</definedName>
    <definedName name="L103503_">Loans!$C$3504:$AE$3504</definedName>
    <definedName name="L103504_">Loans!$C$3505:$AE$3505</definedName>
    <definedName name="L103505_">Loans!$C$3506:$AE$3506</definedName>
    <definedName name="L103506_">Loans!$C$3507:$AE$3507</definedName>
    <definedName name="L103507_">Loans!$C$3508:$AE$3508</definedName>
    <definedName name="L103508_">Loans!$C$3509:$AE$3509</definedName>
    <definedName name="L103509_">Loans!$C$3510:$AE$3510</definedName>
    <definedName name="L103510_">Loans!$C$3511:$AE$3511</definedName>
    <definedName name="L103511_">Loans!$C$3512:$AE$3512</definedName>
    <definedName name="L103512_">Loans!$C$3513:$AE$3513</definedName>
    <definedName name="L103513_">Loans!$C$3514:$AE$3514</definedName>
    <definedName name="L103514_">Loans!$C$3515:$AE$3515</definedName>
    <definedName name="L103515_">Loans!$C$3516:$AE$3516</definedName>
    <definedName name="L103516_">Loans!$C$3517:$AE$3517</definedName>
    <definedName name="L103517_">Loans!$C$3518:$AE$3518</definedName>
    <definedName name="L103518_">Loans!$C$3519:$AE$3519</definedName>
    <definedName name="L103519_">Loans!$C$3520:$AE$3520</definedName>
    <definedName name="L103520_">Loans!$C$3521:$AE$3521</definedName>
    <definedName name="L103521_">Loans!$C$3522:$AE$3522</definedName>
    <definedName name="L103522_">Loans!$C$3523:$AE$3523</definedName>
    <definedName name="L103523_">Loans!$C$3524:$AE$3524</definedName>
    <definedName name="L103524_">Loans!$C$3525:$AE$3525</definedName>
    <definedName name="L103525_">Loans!$C$3526:$AE$3526</definedName>
    <definedName name="L103526_">Loans!$C$3527:$AE$3527</definedName>
    <definedName name="L103527_">Loans!$C$3528:$AE$3528</definedName>
    <definedName name="L103528_">Loans!$C$3529:$AE$3529</definedName>
    <definedName name="L103529_">Loans!$C$3530:$AE$3530</definedName>
    <definedName name="L103530_">Loans!$C$3531:$AE$3531</definedName>
    <definedName name="L103531_">Loans!$C$3532:$AE$3532</definedName>
    <definedName name="L103532_">Loans!$C$3533:$AE$3533</definedName>
    <definedName name="L103533_">Loans!$C$3534:$AE$3534</definedName>
    <definedName name="L103534_">Loans!$C$3535:$AE$3535</definedName>
    <definedName name="L103535_">Loans!$C$3536:$AE$3536</definedName>
    <definedName name="L103536_">Loans!$C$3537:$AE$3537</definedName>
    <definedName name="L103537_">Loans!$C$3538:$AE$3538</definedName>
    <definedName name="L103538_">Loans!$C$3539:$AE$3539</definedName>
    <definedName name="L103539_">Loans!$C$3540:$AE$3540</definedName>
    <definedName name="L103540_">Loans!$C$3541:$AE$3541</definedName>
    <definedName name="L103541_">Loans!$C$3542:$AE$3542</definedName>
    <definedName name="L103542_">Loans!$C$3543:$AE$3543</definedName>
    <definedName name="L103543_">Loans!$C$3544:$AE$3544</definedName>
    <definedName name="L103544_">Loans!$C$3545:$AE$3545</definedName>
    <definedName name="L103545_">Loans!$C$3546:$AE$3546</definedName>
    <definedName name="L103546_">Loans!$C$3547:$AE$3547</definedName>
    <definedName name="L103547_">Loans!$C$3548:$AE$3548</definedName>
    <definedName name="L103548_">Loans!$C$3549:$AE$3549</definedName>
    <definedName name="L103549_">Loans!$C$3550:$AE$3550</definedName>
    <definedName name="L103550_">Loans!$C$3551:$AE$3551</definedName>
    <definedName name="L103551_">Loans!$C$3552:$AE$3552</definedName>
    <definedName name="L103552_">Loans!$C$3553:$AE$3553</definedName>
    <definedName name="L103553_">Loans!$C$3554:$AE$3554</definedName>
    <definedName name="L103554_">Loans!$C$3555:$AE$3555</definedName>
    <definedName name="L103555_">Loans!$C$3556:$AE$3556</definedName>
    <definedName name="L103556_">Loans!$C$3557:$AE$3557</definedName>
    <definedName name="L103557_">Loans!$C$3558:$AE$3558</definedName>
    <definedName name="L103558_">Loans!$C$3559:$AE$3559</definedName>
    <definedName name="L103559_">Loans!$C$3560:$AE$3560</definedName>
    <definedName name="L103560_">Loans!$C$3561:$AE$3561</definedName>
    <definedName name="L103561_">Loans!$C$3562:$AE$3562</definedName>
    <definedName name="L103562_">Loans!$C$3563:$AE$3563</definedName>
    <definedName name="L103563_">Loans!$C$3564:$AE$3564</definedName>
    <definedName name="L103564_">Loans!$C$3565:$AE$3565</definedName>
    <definedName name="L103565_">Loans!$C$3566:$AE$3566</definedName>
    <definedName name="L103566_">Loans!$C$3567:$AE$3567</definedName>
    <definedName name="L103567_">Loans!$C$3568:$AE$3568</definedName>
    <definedName name="L103568_">Loans!$C$3569:$AE$3569</definedName>
    <definedName name="L103569_">Loans!$C$3570:$AE$3570</definedName>
    <definedName name="L103570_">Loans!$C$3571:$AE$3571</definedName>
    <definedName name="L103571_">Loans!$C$3572:$AE$3572</definedName>
    <definedName name="L103572_">Loans!$C$3573:$AE$3573</definedName>
    <definedName name="L103573_">Loans!$C$3574:$AE$3574</definedName>
    <definedName name="L103574_">Loans!$C$3575:$AE$3575</definedName>
    <definedName name="L103575_">Loans!$C$3576:$AE$3576</definedName>
    <definedName name="L103576_">Loans!$C$3577:$AE$3577</definedName>
    <definedName name="L103577_">Loans!$C$3578:$AE$3578</definedName>
    <definedName name="L103578_">Loans!$C$3579:$AE$3579</definedName>
    <definedName name="L103579_">Loans!$C$3580:$AE$3580</definedName>
    <definedName name="L103580_">Loans!$C$3581:$AE$3581</definedName>
    <definedName name="L103581_">Loans!$C$3582:$AE$3582</definedName>
    <definedName name="L103582_">Loans!$C$3583:$AE$3583</definedName>
    <definedName name="L103583_">Loans!$C$3584:$AE$3584</definedName>
    <definedName name="L103584_">Loans!$C$3585:$AE$3585</definedName>
    <definedName name="L103585_">Loans!$C$3586:$AE$3586</definedName>
    <definedName name="L103586_">Loans!$C$3587:$AE$3587</definedName>
    <definedName name="L103587_">Loans!$C$3588:$AE$3588</definedName>
    <definedName name="L103588_">Loans!$C$3589:$AE$3589</definedName>
    <definedName name="L103589_">Loans!$C$3590:$AE$3590</definedName>
    <definedName name="L103590_">Loans!$C$3591:$AE$3591</definedName>
    <definedName name="L103591_">Loans!$C$3592:$AE$3592</definedName>
    <definedName name="L103592_">Loans!$C$3593:$AE$3593</definedName>
    <definedName name="L103593_">Loans!$C$3594:$AE$3594</definedName>
    <definedName name="L103594_">Loans!$C$3595:$AE$3595</definedName>
    <definedName name="L103595_">Loans!$C$3596:$AE$3596</definedName>
    <definedName name="L103596_">Loans!$C$3597:$AE$3597</definedName>
    <definedName name="L103597_">Loans!$C$3598:$AE$3598</definedName>
    <definedName name="L103598_">Loans!$C$3599:$AE$3599</definedName>
    <definedName name="L103599_">Loans!$C$3600:$AE$3600</definedName>
    <definedName name="L103600_">Loans!$C$3601:$AE$3601</definedName>
    <definedName name="L103601_">Loans!$C$3602:$AE$3602</definedName>
    <definedName name="L103602_">Loans!$C$3603:$AE$3603</definedName>
    <definedName name="L103603_">Loans!$C$3604:$AE$3604</definedName>
    <definedName name="L103604_">Loans!$C$3605:$AE$3605</definedName>
    <definedName name="L103605_">Loans!$C$3606:$AE$3606</definedName>
    <definedName name="L103606_">Loans!$C$3607:$AE$3607</definedName>
    <definedName name="L103607_">Loans!$C$3608:$AE$3608</definedName>
    <definedName name="L103608_">Loans!$C$3609:$AE$3609</definedName>
    <definedName name="L103609_">Loans!$C$3610:$AE$3610</definedName>
    <definedName name="L103610_">Loans!$C$3611:$AE$3611</definedName>
    <definedName name="L103611_">Loans!$C$3612:$AE$3612</definedName>
    <definedName name="L103612_">Loans!$C$3613:$AE$3613</definedName>
    <definedName name="L103613_">Loans!$C$3614:$AE$3614</definedName>
    <definedName name="L103614_">Loans!$C$3615:$AE$3615</definedName>
    <definedName name="L103615_">Loans!$C$3616:$AE$3616</definedName>
    <definedName name="L103616_">Loans!$C$3617:$AE$3617</definedName>
    <definedName name="L103617_">Loans!$C$3618:$AE$3618</definedName>
    <definedName name="L103618_">Loans!$C$3619:$AE$3619</definedName>
    <definedName name="L103619_">Loans!$C$3620:$AE$3620</definedName>
    <definedName name="L103620_">Loans!$C$3621:$AE$3621</definedName>
    <definedName name="L103621_">Loans!$C$3622:$AE$3622</definedName>
    <definedName name="L103622_">Loans!$C$3623:$AE$3623</definedName>
    <definedName name="L103623_">Loans!$C$3624:$AE$3624</definedName>
    <definedName name="L103624_">Loans!$C$3625:$AE$3625</definedName>
    <definedName name="L103625_">Loans!$C$3626:$AE$3626</definedName>
    <definedName name="L103626_">Loans!$C$3627:$AE$3627</definedName>
    <definedName name="L103627_">Loans!$C$3628:$AE$3628</definedName>
    <definedName name="L103628_">Loans!$C$3629:$AE$3629</definedName>
    <definedName name="L103629_">Loans!$C$3630:$AE$3630</definedName>
    <definedName name="L103630_">Loans!$C$3631:$AE$3631</definedName>
    <definedName name="L103631_">Loans!$C$3632:$AE$3632</definedName>
    <definedName name="L103632_">Loans!$C$3633:$AE$3633</definedName>
    <definedName name="L103633_">Loans!$C$3634:$AE$3634</definedName>
    <definedName name="L103634_">Loans!$C$3635:$AE$3635</definedName>
    <definedName name="L103635_">Loans!$C$3636:$AE$3636</definedName>
    <definedName name="L103636_">Loans!$C$3637:$AE$3637</definedName>
    <definedName name="L103637_">Loans!$C$3638:$AE$3638</definedName>
    <definedName name="L103638_">Loans!$C$3639:$AE$3639</definedName>
    <definedName name="L103639_">Loans!$C$3640:$AE$3640</definedName>
    <definedName name="L103640_">Loans!$C$3641:$AE$3641</definedName>
    <definedName name="L103641_">Loans!$C$3642:$AE$3642</definedName>
    <definedName name="L103642_">Loans!$C$3643:$AE$3643</definedName>
    <definedName name="L103643_">Loans!$C$3644:$AE$3644</definedName>
    <definedName name="L103644_">Loans!$C$3645:$AE$3645</definedName>
    <definedName name="L103645_">Loans!$C$3646:$AE$3646</definedName>
    <definedName name="L103646_">Loans!$C$3647:$AE$3647</definedName>
    <definedName name="L103647_">Loans!$C$3648:$AE$3648</definedName>
    <definedName name="L103648_">Loans!$C$3649:$AE$3649</definedName>
    <definedName name="L103649_">Loans!$C$3650:$AE$3650</definedName>
    <definedName name="L103650_">Loans!$C$3651:$AE$3651</definedName>
    <definedName name="L103651_">Loans!$C$3652:$AE$3652</definedName>
    <definedName name="L103652_">Loans!$C$3653:$AE$3653</definedName>
    <definedName name="L103653_">Loans!$C$3654:$AE$3654</definedName>
    <definedName name="L103654_">Loans!$C$3655:$AE$3655</definedName>
    <definedName name="L103655_">Loans!$C$3656:$AE$3656</definedName>
    <definedName name="L103656_">Loans!$C$3657:$AE$3657</definedName>
    <definedName name="L103657_">Loans!$C$3658:$AE$3658</definedName>
    <definedName name="L103658_">Loans!$C$3659:$AE$3659</definedName>
    <definedName name="L103659_">Loans!$C$3660:$AE$3660</definedName>
    <definedName name="L103660_">Loans!$C$3661:$AE$3661</definedName>
    <definedName name="L103661_">Loans!$C$3662:$AE$3662</definedName>
    <definedName name="L103662_">Loans!$C$3663:$AE$3663</definedName>
    <definedName name="L103663_">Loans!$C$3664:$AE$3664</definedName>
    <definedName name="L103664_">Loans!$C$3665:$AE$3665</definedName>
    <definedName name="L103665_">Loans!$C$3666:$AE$3666</definedName>
    <definedName name="L103666_">Loans!$C$3667:$AE$3667</definedName>
    <definedName name="L103667_">Loans!$C$3668:$AE$3668</definedName>
    <definedName name="L103668_">Loans!$C$3669:$AE$3669</definedName>
    <definedName name="L103669_">Loans!$C$3670:$AE$3670</definedName>
    <definedName name="L103670_">Loans!$C$3671:$AE$3671</definedName>
    <definedName name="L103671_">Loans!$C$3672:$AE$3672</definedName>
    <definedName name="L103672_">Loans!$C$3673:$AE$3673</definedName>
    <definedName name="L103673_">Loans!$C$3674:$AE$3674</definedName>
    <definedName name="L103674_">Loans!$C$3675:$AE$3675</definedName>
    <definedName name="L103675_">Loans!$C$3676:$AE$3676</definedName>
    <definedName name="L103676_">Loans!$C$3677:$AE$3677</definedName>
    <definedName name="L103677_">Loans!$C$3678:$AE$3678</definedName>
    <definedName name="L103678_">Loans!$C$3679:$AE$3679</definedName>
    <definedName name="L103679_">Loans!$C$3680:$AE$3680</definedName>
    <definedName name="L103680_">Loans!$C$3681:$AE$3681</definedName>
    <definedName name="L103681_">Loans!$C$3682:$AE$3682</definedName>
    <definedName name="L103682_">Loans!$C$3683:$AE$3683</definedName>
    <definedName name="L103683_">Loans!$C$3684:$AE$3684</definedName>
    <definedName name="L103684_">Loans!$C$3685:$AE$3685</definedName>
    <definedName name="L103685_">Loans!$C$3686:$AE$3686</definedName>
    <definedName name="L103686_">Loans!$C$3687:$AE$3687</definedName>
    <definedName name="L103687_">Loans!$C$3688:$AE$3688</definedName>
    <definedName name="L103688_">Loans!$C$3689:$AE$3689</definedName>
    <definedName name="L103689_">Loans!$C$3690:$AE$3690</definedName>
    <definedName name="L103690_">Loans!$C$3691:$AE$3691</definedName>
    <definedName name="L103691_">Loans!$C$3692:$AE$3692</definedName>
    <definedName name="L103692_">Loans!$C$3693:$AE$3693</definedName>
    <definedName name="L103693_">Loans!$C$3694:$AE$3694</definedName>
    <definedName name="L103694_">Loans!$C$3695:$AE$3695</definedName>
    <definedName name="L103695_">Loans!$C$3696:$AE$3696</definedName>
    <definedName name="L103696_">Loans!$C$3697:$AE$3697</definedName>
    <definedName name="L103697_">Loans!$C$3698:$AE$3698</definedName>
    <definedName name="L103698_">Loans!$C$3699:$AE$3699</definedName>
    <definedName name="L103699_">Loans!$C$3700:$AE$3700</definedName>
    <definedName name="L103700_">Loans!$C$3701:$AE$3701</definedName>
    <definedName name="L103701_">Loans!$C$3702:$AE$3702</definedName>
    <definedName name="L103702_">Loans!$C$3703:$AE$3703</definedName>
    <definedName name="L103703_">Loans!$C$3704:$AE$3704</definedName>
    <definedName name="L103704_">Loans!$C$3705:$AE$3705</definedName>
    <definedName name="L103705_">Loans!$C$3706:$AE$3706</definedName>
    <definedName name="L103706_">Loans!$C$3707:$AE$3707</definedName>
    <definedName name="L103707_">Loans!$C$3708:$AE$3708</definedName>
    <definedName name="L103708_">Loans!$C$3709:$AE$3709</definedName>
    <definedName name="L103709_">Loans!$C$3710:$AE$3710</definedName>
    <definedName name="L103710_">Loans!$C$3711:$AE$3711</definedName>
    <definedName name="L103711_">Loans!$C$3712:$AE$3712</definedName>
    <definedName name="L103712_">Loans!$C$3713:$AE$3713</definedName>
    <definedName name="L103713_">Loans!$C$3714:$AE$3714</definedName>
    <definedName name="L103714_">Loans!$C$3715:$AE$3715</definedName>
    <definedName name="L103715_">Loans!$C$3716:$AE$3716</definedName>
    <definedName name="L103716_">Loans!$C$3717:$AE$3717</definedName>
    <definedName name="L103717_">Loans!$C$3718:$AE$3718</definedName>
    <definedName name="L103718_">Loans!$C$3719:$AE$3719</definedName>
    <definedName name="L103719_">Loans!$C$3720:$AE$3720</definedName>
    <definedName name="L103720_">Loans!$C$3721:$AE$3721</definedName>
    <definedName name="L103721_">Loans!$C$3722:$AE$3722</definedName>
    <definedName name="L103722_">Loans!$C$3723:$AE$3723</definedName>
    <definedName name="L103723_">Loans!$C$3724:$AE$3724</definedName>
    <definedName name="L103724_">Loans!$C$3725:$AE$3725</definedName>
    <definedName name="L103725_">Loans!$C$3726:$AE$3726</definedName>
    <definedName name="L103726_">Loans!$C$3727:$AE$3727</definedName>
    <definedName name="L103727_">Loans!$C$3728:$AE$3728</definedName>
    <definedName name="L103728_">Loans!$C$3729:$AE$3729</definedName>
    <definedName name="L103729_">Loans!$C$3730:$AE$3730</definedName>
    <definedName name="L103730_">Loans!$C$3731:$AE$3731</definedName>
    <definedName name="L103731_">Loans!$C$3732:$AE$3732</definedName>
    <definedName name="L103732_">Loans!$C$3733:$AE$3733</definedName>
    <definedName name="L103733_">Loans!$C$3734:$AE$3734</definedName>
    <definedName name="L103734_">Loans!$C$3735:$AE$3735</definedName>
    <definedName name="L103735_">Loans!$C$3736:$AE$3736</definedName>
    <definedName name="L103736_">Loans!$C$3737:$AE$3737</definedName>
    <definedName name="L103737_">Loans!$C$3738:$AE$3738</definedName>
    <definedName name="L103738_">Loans!$C$3739:$AE$3739</definedName>
    <definedName name="L103739_">Loans!$C$3740:$AE$3740</definedName>
    <definedName name="L103740_">Loans!$C$3741:$AE$3741</definedName>
    <definedName name="L103741_">Loans!$C$3742:$AE$3742</definedName>
    <definedName name="L103742_">Loans!$C$3743:$AE$3743</definedName>
    <definedName name="L103743_">Loans!$C$3744:$AE$3744</definedName>
    <definedName name="L103744_">Loans!$C$3745:$AE$3745</definedName>
    <definedName name="L103745_">Loans!$C$3746:$AE$3746</definedName>
    <definedName name="L103746_">Loans!$C$3747:$AE$3747</definedName>
    <definedName name="L103747_">Loans!$C$3748:$AE$3748</definedName>
    <definedName name="L103748_">Loans!$C$3749:$AE$3749</definedName>
    <definedName name="L103749_">Loans!$C$3750:$AE$3750</definedName>
    <definedName name="L103750_">Loans!$C$3751:$AE$3751</definedName>
    <definedName name="L103751_">Loans!$C$3752:$AE$3752</definedName>
    <definedName name="L103752_">Loans!$C$3753:$AE$3753</definedName>
    <definedName name="L103753_">Loans!$C$3754:$AE$3754</definedName>
    <definedName name="L103754_">Loans!$C$3755:$AE$3755</definedName>
    <definedName name="L103755_">Loans!$C$3756:$AE$3756</definedName>
    <definedName name="L103756_">Loans!$C$3757:$AE$3757</definedName>
    <definedName name="L103757_">Loans!$C$3758:$AE$3758</definedName>
    <definedName name="L103758_">Loans!$C$3759:$AE$3759</definedName>
    <definedName name="L103759_">Loans!$C$3760:$AE$3760</definedName>
    <definedName name="L103760_">Loans!$C$3761:$AE$3761</definedName>
    <definedName name="L103761_">Loans!$C$3762:$AE$3762</definedName>
    <definedName name="L103762_">Loans!$C$3763:$AE$3763</definedName>
    <definedName name="L103763_">Loans!$C$3764:$AE$3764</definedName>
    <definedName name="L103764_">Loans!$C$3765:$AE$3765</definedName>
    <definedName name="L103765_">Loans!$C$3766:$AE$3766</definedName>
    <definedName name="L103766_">Loans!$C$3767:$AE$3767</definedName>
    <definedName name="L103767_">Loans!$C$3768:$AE$3768</definedName>
    <definedName name="L103768_">Loans!$C$3769:$AE$3769</definedName>
    <definedName name="L103769_">Loans!$C$3770:$AE$3770</definedName>
    <definedName name="L103770_">Loans!$C$3771:$AE$3771</definedName>
    <definedName name="L103771_">Loans!$C$3772:$AE$3772</definedName>
    <definedName name="L103772_">Loans!$C$3773:$AE$3773</definedName>
    <definedName name="L103773_">Loans!$C$3774:$AE$3774</definedName>
    <definedName name="L103774_">Loans!$C$3775:$AE$3775</definedName>
    <definedName name="L103775_">Loans!$C$3776:$AE$3776</definedName>
    <definedName name="L103776_">Loans!$C$3777:$AE$3777</definedName>
    <definedName name="L103777_">Loans!$C$3778:$AE$3778</definedName>
    <definedName name="L103778_">Loans!$C$3779:$AE$3779</definedName>
    <definedName name="L103779_">Loans!$C$3780:$AE$3780</definedName>
    <definedName name="L103780_">Loans!$C$3781:$AE$3781</definedName>
    <definedName name="L103781_">Loans!$C$3782:$AE$3782</definedName>
    <definedName name="L103782_">Loans!$C$3783:$AE$3783</definedName>
    <definedName name="L103783_">Loans!$C$3784:$AE$3784</definedName>
    <definedName name="L103784_">Loans!$C$3785:$AE$3785</definedName>
    <definedName name="L103785_">Loans!$C$3786:$AE$3786</definedName>
    <definedName name="L103786_">Loans!$C$3787:$AE$3787</definedName>
    <definedName name="L103787_">Loans!$C$3788:$AE$3788</definedName>
    <definedName name="L103788_">Loans!$C$3789:$AE$3789</definedName>
    <definedName name="L103789_">Loans!$C$3790:$AE$3790</definedName>
    <definedName name="L103790_">Loans!$C$3791:$AE$3791</definedName>
    <definedName name="L103791_">Loans!$C$3792:$AE$3792</definedName>
    <definedName name="L103792_">Loans!$C$3793:$AE$3793</definedName>
    <definedName name="L103793_">Loans!$C$3794:$AE$3794</definedName>
    <definedName name="L103794_">Loans!$C$3795:$AE$3795</definedName>
    <definedName name="L103795_">Loans!$C$3796:$AE$3796</definedName>
    <definedName name="L103796_">Loans!$C$3797:$AE$3797</definedName>
    <definedName name="L103797_">Loans!$C$3798:$AE$3798</definedName>
    <definedName name="L103798_">Loans!$C$3799:$AE$3799</definedName>
    <definedName name="L103799_">Loans!$C$3800:$AE$3800</definedName>
    <definedName name="L103800_">Loans!$C$3801:$AE$3801</definedName>
    <definedName name="L103801_">Loans!$C$3802:$AE$3802</definedName>
    <definedName name="L103802_">Loans!$C$3803:$AE$3803</definedName>
    <definedName name="L103803_">Loans!$C$3804:$AE$3804</definedName>
    <definedName name="L103804_">Loans!$C$3805:$AE$3805</definedName>
    <definedName name="L103805_">Loans!$C$3806:$AE$3806</definedName>
    <definedName name="L103806_">Loans!$C$3807:$AE$3807</definedName>
    <definedName name="L103807_">Loans!$C$3808:$AE$3808</definedName>
    <definedName name="L103808_">Loans!$C$3809:$AE$3809</definedName>
    <definedName name="L103809_">Loans!$C$3810:$AE$3810</definedName>
    <definedName name="L103810_">Loans!$C$3811:$AE$3811</definedName>
    <definedName name="L103811_">Loans!$C$3812:$AE$3812</definedName>
    <definedName name="L103812_">Loans!$C$3813:$AE$3813</definedName>
    <definedName name="L103813_">Loans!$C$3814:$AE$3814</definedName>
    <definedName name="L103814_">Loans!$C$3815:$AE$3815</definedName>
    <definedName name="L103815_">Loans!$C$3816:$AE$3816</definedName>
    <definedName name="L103816_">Loans!$C$3817:$AE$3817</definedName>
    <definedName name="L103817_">Loans!$C$3818:$AE$3818</definedName>
    <definedName name="L103818_">Loans!$C$3819:$AE$3819</definedName>
    <definedName name="L103819_">Loans!$C$3820:$AE$3820</definedName>
    <definedName name="L103820_">Loans!$C$3821:$AE$3821</definedName>
    <definedName name="L103821_">Loans!$C$3822:$AE$3822</definedName>
    <definedName name="L103822_">Loans!$C$3823:$AE$3823</definedName>
    <definedName name="L103823_">Loans!$C$3824:$AE$3824</definedName>
    <definedName name="L103824_">Loans!$C$3825:$AE$3825</definedName>
    <definedName name="L103825_">Loans!$C$3826:$AE$3826</definedName>
    <definedName name="L103826_">Loans!$C$3827:$AE$3827</definedName>
    <definedName name="L103827_">Loans!$C$3828:$AE$3828</definedName>
    <definedName name="L103828_">Loans!$C$3829:$AE$3829</definedName>
    <definedName name="L103829_">Loans!$C$3830:$AE$3830</definedName>
    <definedName name="L103830_">Loans!$C$3831:$AE$3831</definedName>
    <definedName name="L103831_">Loans!$C$3832:$AE$3832</definedName>
    <definedName name="L103832_">Loans!$C$3833:$AE$3833</definedName>
    <definedName name="L103833_">Loans!$C$3834:$AE$3834</definedName>
    <definedName name="L103834_">Loans!$C$3835:$AE$3835</definedName>
    <definedName name="L103835_">Loans!$C$3836:$AE$3836</definedName>
    <definedName name="L103836_">Loans!$C$3837:$AE$3837</definedName>
    <definedName name="L103837_">Loans!$C$3838:$AE$3838</definedName>
    <definedName name="L103838_">Loans!$C$3839:$AE$3839</definedName>
    <definedName name="L103839_">Loans!$C$3840:$AE$3840</definedName>
    <definedName name="L103840_">Loans!$C$3841:$AE$3841</definedName>
    <definedName name="L103841_">Loans!$C$3842:$AE$3842</definedName>
    <definedName name="L103842_">Loans!$C$3843:$AE$3843</definedName>
    <definedName name="L103843_">Loans!$C$3844:$AE$3844</definedName>
    <definedName name="L103844_">Loans!$C$3845:$AE$3845</definedName>
    <definedName name="L103845_">Loans!$C$3846:$AE$3846</definedName>
    <definedName name="L103846_">Loans!$C$3847:$AE$3847</definedName>
    <definedName name="L103847_">Loans!$C$3848:$AE$3848</definedName>
    <definedName name="L103848_">Loans!$C$3849:$AE$3849</definedName>
    <definedName name="L103849_">Loans!$C$3850:$AE$3850</definedName>
    <definedName name="L103850_">Loans!$C$3851:$AE$3851</definedName>
    <definedName name="L103851_">Loans!$C$3852:$AE$3852</definedName>
    <definedName name="L103852_">Loans!$C$3853:$AE$3853</definedName>
    <definedName name="L103853_">Loans!$C$3854:$AE$3854</definedName>
    <definedName name="L103854_">Loans!$C$3855:$AE$3855</definedName>
    <definedName name="L103855_">Loans!$C$3856:$AE$3856</definedName>
    <definedName name="L103856_">Loans!$C$3857:$AE$3857</definedName>
    <definedName name="L103857_">Loans!$C$3858:$AE$3858</definedName>
    <definedName name="L103858_">Loans!$C$3859:$AE$3859</definedName>
    <definedName name="L103859_">Loans!$C$3860:$AE$3860</definedName>
    <definedName name="L103860_">Loans!$C$3861:$AE$3861</definedName>
    <definedName name="L103861_">Loans!$C$3862:$AE$3862</definedName>
    <definedName name="L103862_">Loans!$C$3863:$AE$3863</definedName>
    <definedName name="L103863_">Loans!$C$3864:$AE$3864</definedName>
    <definedName name="L103864_">Loans!$C$3865:$AE$3865</definedName>
    <definedName name="L103865_">Loans!$C$3866:$AE$3866</definedName>
    <definedName name="L103866_">Loans!$C$3867:$AE$3867</definedName>
    <definedName name="L103867_">Loans!$C$3868:$AE$3868</definedName>
    <definedName name="L103868_">Loans!$C$3869:$AE$3869</definedName>
    <definedName name="L103869_">Loans!$C$3870:$AE$3870</definedName>
    <definedName name="L103870_">Loans!$C$3871:$AE$3871</definedName>
    <definedName name="L103871_">Loans!$C$3872:$AE$3872</definedName>
    <definedName name="L103872_">Loans!$C$3873:$AE$3873</definedName>
    <definedName name="L103873_">Loans!$C$3874:$AE$3874</definedName>
    <definedName name="L103874_">Loans!$C$3875:$AE$3875</definedName>
    <definedName name="L103875_">Loans!$C$3876:$AE$3876</definedName>
    <definedName name="L103876_">Loans!$C$3877:$AE$3877</definedName>
    <definedName name="L103877_">Loans!$C$3878:$AE$3878</definedName>
    <definedName name="L103878_">Loans!$C$3879:$AE$3879</definedName>
    <definedName name="L103879_">Loans!$C$3880:$AE$3880</definedName>
    <definedName name="L103880_">Loans!$C$3881:$AE$3881</definedName>
    <definedName name="L103881_">Loans!$C$3882:$AE$3882</definedName>
    <definedName name="L103882_">Loans!$C$3883:$AE$3883</definedName>
    <definedName name="L103883_">Loans!$C$3884:$AE$3884</definedName>
    <definedName name="L103884_">Loans!$C$3885:$AE$3885</definedName>
    <definedName name="L103885_">Loans!$C$3886:$AE$3886</definedName>
    <definedName name="L103886_">Loans!$C$3887:$AE$3887</definedName>
    <definedName name="L103887_">Loans!$C$3888:$AE$3888</definedName>
    <definedName name="L103888_">Loans!$C$3889:$AE$3889</definedName>
    <definedName name="L103889_">Loans!$C$3890:$AE$3890</definedName>
    <definedName name="L103890_">Loans!$C$3891:$AE$3891</definedName>
    <definedName name="L103891_">Loans!$C$3892:$AE$3892</definedName>
    <definedName name="L103892_">Loans!$C$3893:$AE$3893</definedName>
    <definedName name="L103893_">Loans!$C$3894:$AE$3894</definedName>
    <definedName name="L103894_">Loans!$C$3895:$AE$3895</definedName>
    <definedName name="L103895_">Loans!$C$3896:$AE$3896</definedName>
    <definedName name="L103896_">Loans!$C$3897:$AE$3897</definedName>
    <definedName name="L103897_">Loans!$C$3898:$AE$3898</definedName>
    <definedName name="L103898_">Loans!$C$3899:$AE$3899</definedName>
    <definedName name="L103899_">Loans!$C$3900:$AE$3900</definedName>
    <definedName name="L103900_">Loans!$C$3901:$AE$3901</definedName>
    <definedName name="L103901_">Loans!$C$3902:$AE$3902</definedName>
    <definedName name="L103902_">Loans!$C$3903:$AE$3903</definedName>
    <definedName name="L103903_">Loans!$C$3904:$AE$3904</definedName>
    <definedName name="L103904_">Loans!$C$3905:$AE$3905</definedName>
    <definedName name="L103905_">Loans!$C$3906:$AE$3906</definedName>
    <definedName name="L103906_">Loans!$C$3907:$AE$3907</definedName>
    <definedName name="L103907_">Loans!$C$3908:$AE$3908</definedName>
    <definedName name="L103908_">Loans!$C$3909:$AE$3909</definedName>
    <definedName name="L103909_">Loans!$C$3910:$AE$3910</definedName>
    <definedName name="L103910_">Loans!$C$3911:$AE$3911</definedName>
    <definedName name="L103911_">Loans!$C$3912:$AE$3912</definedName>
    <definedName name="L103912_">Loans!$C$3913:$AE$3913</definedName>
    <definedName name="L103913_">Loans!$C$3914:$AE$3914</definedName>
    <definedName name="L103914_">Loans!$C$3915:$AE$3915</definedName>
    <definedName name="L103915_">Loans!$C$3916:$AE$3916</definedName>
    <definedName name="L103916_">Loans!$C$3917:$AE$3917</definedName>
    <definedName name="L103917_">Loans!$C$3918:$AE$3918</definedName>
    <definedName name="L103918_">Loans!$C$3919:$AE$3919</definedName>
    <definedName name="L103919_">Loans!$C$3920:$AE$3920</definedName>
    <definedName name="L103920_">Loans!$C$3921:$AE$3921</definedName>
    <definedName name="L103921_">Loans!$C$3922:$AE$3922</definedName>
    <definedName name="L103922_">Loans!$C$3923:$AE$3923</definedName>
    <definedName name="L103923_">Loans!$C$3924:$AE$3924</definedName>
    <definedName name="L103924_">Loans!$C$3925:$AE$3925</definedName>
    <definedName name="L103925_">Loans!$C$3926:$AE$3926</definedName>
    <definedName name="L103926_">Loans!$C$3927:$AE$3927</definedName>
    <definedName name="L103927_">Loans!$C$3928:$AE$3928</definedName>
    <definedName name="L103928_">Loans!$C$3929:$AE$3929</definedName>
    <definedName name="L103929_">Loans!$C$3930:$AE$3930</definedName>
    <definedName name="L103930_">Loans!$C$3931:$AE$3931</definedName>
    <definedName name="L103931_">Loans!$C$3932:$AE$3932</definedName>
    <definedName name="L103932_">Loans!$C$3933:$AE$3933</definedName>
    <definedName name="L103933_">Loans!$C$3934:$AE$3934</definedName>
    <definedName name="L103934_">Loans!$C$3935:$AE$3935</definedName>
    <definedName name="L103935_">Loans!$C$3936:$AE$3936</definedName>
    <definedName name="L103936_">Loans!$C$3937:$AE$3937</definedName>
    <definedName name="L103937_">Loans!$C$3938:$AE$3938</definedName>
    <definedName name="L103938_">Loans!$C$3939:$AE$3939</definedName>
    <definedName name="L103939_">Loans!$C$3940:$AE$3940</definedName>
    <definedName name="L103940_">Loans!$C$3941:$AE$3941</definedName>
    <definedName name="L103941_">Loans!$C$3942:$AE$3942</definedName>
    <definedName name="L103942_">Loans!$C$3943:$AE$3943</definedName>
    <definedName name="L103943_">Loans!$C$3944:$AE$3944</definedName>
    <definedName name="L103944_">Loans!$C$3945:$AE$3945</definedName>
    <definedName name="L103945_">Loans!$C$3946:$AE$3946</definedName>
    <definedName name="L103946_">Loans!$C$3947:$AE$3947</definedName>
    <definedName name="L103947_">Loans!$C$3948:$AE$3948</definedName>
    <definedName name="L103948_">Loans!$C$3949:$AE$3949</definedName>
    <definedName name="L103949_">Loans!$C$3950:$AE$3950</definedName>
    <definedName name="L103950_">Loans!$C$3951:$AE$3951</definedName>
    <definedName name="L103951_">Loans!$C$3952:$AE$3952</definedName>
    <definedName name="L103952_">Loans!$C$3953:$AE$3953</definedName>
    <definedName name="L103953_">Loans!$C$3954:$AE$3954</definedName>
    <definedName name="L103954_">Loans!$C$3955:$AE$3955</definedName>
    <definedName name="L103955_">Loans!$C$3956:$AE$3956</definedName>
    <definedName name="L103956_">Loans!$C$3957:$AE$3957</definedName>
    <definedName name="L103957_">Loans!$C$3958:$AE$3958</definedName>
    <definedName name="L103958_">Loans!$C$3959:$AE$3959</definedName>
    <definedName name="L103959_">Loans!$C$3960:$AE$3960</definedName>
    <definedName name="L103960_">Loans!$C$3961:$AE$3961</definedName>
    <definedName name="L103961_">Loans!$C$3962:$AE$3962</definedName>
    <definedName name="L103962_">Loans!$C$3963:$AE$3963</definedName>
    <definedName name="L103963_">Loans!$C$3964:$AE$3964</definedName>
    <definedName name="L103964_">Loans!$C$3965:$AE$3965</definedName>
    <definedName name="L103965_">Loans!$C$3966:$AE$3966</definedName>
    <definedName name="L103966_">Loans!$C$3967:$AE$3967</definedName>
    <definedName name="L103967_">Loans!$C$3968:$AE$3968</definedName>
    <definedName name="L103968_">Loans!$C$3969:$AE$3969</definedName>
    <definedName name="L103969_">Loans!$C$3970:$AE$3970</definedName>
    <definedName name="L103970_">Loans!$C$3971:$AE$3971</definedName>
    <definedName name="L103971_">Loans!$C$3972:$AE$3972</definedName>
    <definedName name="L103972_">Loans!$C$3973:$AE$3973</definedName>
    <definedName name="L103973_">Loans!$C$3974:$AE$3974</definedName>
    <definedName name="L103974_">Loans!$C$3975:$AE$3975</definedName>
    <definedName name="L103975_">Loans!$C$3976:$AE$3976</definedName>
    <definedName name="L103976_">Loans!$C$3977:$AE$3977</definedName>
    <definedName name="L103977_">Loans!$C$3978:$AE$3978</definedName>
    <definedName name="L103978_">Loans!$C$3979:$AE$3979</definedName>
    <definedName name="L103979_">Loans!$C$3980:$AE$3980</definedName>
    <definedName name="L103980_">Loans!$C$3981:$AE$3981</definedName>
    <definedName name="L103981_">Loans!$C$3982:$AE$3982</definedName>
    <definedName name="L103982_">Loans!$C$3983:$AE$3983</definedName>
    <definedName name="L103983_">Loans!$C$3984:$AE$3984</definedName>
    <definedName name="L103984_">Loans!$C$3985:$AE$3985</definedName>
    <definedName name="L103985_">Loans!$C$3986:$AE$3986</definedName>
    <definedName name="L103986_">Loans!$C$3987:$AE$3987</definedName>
    <definedName name="L103987_">Loans!$C$3988:$AE$3988</definedName>
    <definedName name="L103988_">Loans!$C$3989:$AE$3989</definedName>
    <definedName name="L103989_">Loans!$C$3990:$AE$3990</definedName>
    <definedName name="L103990_">Loans!$C$3991:$AE$3991</definedName>
    <definedName name="L103991_">Loans!$C$3992:$AE$3992</definedName>
    <definedName name="L103992_">Loans!$C$3993:$AE$3993</definedName>
    <definedName name="L103993_">Loans!$C$3994:$AE$3994</definedName>
    <definedName name="L103994_">Loans!$C$3995:$AE$3995</definedName>
    <definedName name="L103995_">Loans!$C$3996:$AE$3996</definedName>
    <definedName name="L103996_">Loans!$C$3997:$AE$3997</definedName>
    <definedName name="L103997_">Loans!$C$3998:$AE$3998</definedName>
    <definedName name="L103998_">Loans!$C$3999:$AE$3999</definedName>
    <definedName name="L103999_">Loans!$C$4000:$AE$4000</definedName>
    <definedName name="L104000_">Loans!$C$4001:$AE$4001</definedName>
    <definedName name="L104001_">Loans!$C$4002:$AE$4002</definedName>
    <definedName name="L104002_">Loans!$C$4003:$AE$4003</definedName>
    <definedName name="L104003_">Loans!$C$4004:$AE$4004</definedName>
    <definedName name="L104004_">Loans!$C$4005:$AE$4005</definedName>
    <definedName name="L104005_">Loans!$C$4006:$AE$4006</definedName>
    <definedName name="L104006_">Loans!$C$4007:$AE$4007</definedName>
    <definedName name="L104007_">Loans!$C$4008:$AE$4008</definedName>
    <definedName name="L104008_">Loans!$C$4009:$AE$4009</definedName>
    <definedName name="L104009_">Loans!$C$4010:$AE$4010</definedName>
    <definedName name="L104010_">Loans!$C$4011:$AE$4011</definedName>
    <definedName name="L104011_">Loans!$C$4012:$AE$4012</definedName>
    <definedName name="L104012_">Loans!$C$4013:$AE$4013</definedName>
    <definedName name="L104013_">Loans!$C$4014:$AE$4014</definedName>
    <definedName name="L104014_">Loans!$C$4015:$AE$4015</definedName>
    <definedName name="L104015_">Loans!$C$4016:$AE$4016</definedName>
    <definedName name="L104016_">Loans!$C$4017:$AE$4017</definedName>
    <definedName name="L104017_">Loans!$C$4018:$AE$4018</definedName>
    <definedName name="L104018_">Loans!$C$4019:$AE$4019</definedName>
    <definedName name="L104019_">Loans!$C$4020:$AE$4020</definedName>
    <definedName name="L104020_">Loans!$C$4021:$AE$4021</definedName>
    <definedName name="L104021_">Loans!$C$4022:$AE$4022</definedName>
    <definedName name="L104022_">Loans!$C$4023:$AE$4023</definedName>
    <definedName name="L104023_">Loans!$C$4024:$AE$4024</definedName>
    <definedName name="L104024_">Loans!$C$4025:$AE$4025</definedName>
    <definedName name="L104025_">Loans!$C$4026:$AE$4026</definedName>
    <definedName name="L104026_">Loans!$C$4027:$AE$4027</definedName>
    <definedName name="L104027_">Loans!$C$4028:$AE$4028</definedName>
    <definedName name="L104028_">Loans!$C$4029:$AE$4029</definedName>
    <definedName name="L104029_">Loans!$C$4030:$AE$4030</definedName>
    <definedName name="L104030_">Loans!$C$4031:$AE$4031</definedName>
    <definedName name="L104031_">Loans!$C$4032:$AE$4032</definedName>
    <definedName name="L104032_">Loans!$C$4033:$AE$4033</definedName>
    <definedName name="L104033_">Loans!$C$4034:$AE$4034</definedName>
    <definedName name="L104034_">Loans!$C$4035:$AE$4035</definedName>
    <definedName name="L104035_">Loans!$C$4036:$AE$4036</definedName>
    <definedName name="L104036_">Loans!$C$4037:$AE$4037</definedName>
    <definedName name="L104037_">Loans!$C$4038:$AE$4038</definedName>
    <definedName name="L104038_">Loans!$C$4039:$AE$4039</definedName>
    <definedName name="L104039_">Loans!$C$4040:$AE$4040</definedName>
    <definedName name="L104040_">Loans!$C$4041:$AE$4041</definedName>
    <definedName name="L104041_">Loans!$C$4042:$AE$4042</definedName>
    <definedName name="L104042_">Loans!$C$4043:$AE$4043</definedName>
    <definedName name="L104043_">Loans!$C$4044:$AE$4044</definedName>
    <definedName name="L104044_">Loans!$C$4045:$AE$4045</definedName>
    <definedName name="L104045_">Loans!$C$4046:$AE$4046</definedName>
    <definedName name="L104046_">Loans!$C$4047:$AE$4047</definedName>
    <definedName name="L104047_">Loans!$C$4048:$AE$4048</definedName>
    <definedName name="L104048_">Loans!$C$4049:$AE$4049</definedName>
    <definedName name="L104049_">Loans!$C$4050:$AE$4050</definedName>
    <definedName name="L104050_">Loans!$C$4051:$AE$4051</definedName>
    <definedName name="L104051_">Loans!$C$4052:$AE$4052</definedName>
    <definedName name="L104052_">Loans!$C$4053:$AE$4053</definedName>
    <definedName name="L104053_">Loans!$C$4054:$AE$4054</definedName>
    <definedName name="L104054_">Loans!$C$4055:$AE$4055</definedName>
    <definedName name="L104055_">Loans!$C$4056:$AE$4056</definedName>
    <definedName name="L104056_">Loans!$C$4057:$AE$4057</definedName>
    <definedName name="L104057_">Loans!$C$4058:$AE$4058</definedName>
    <definedName name="L104058_">Loans!$C$4059:$AE$4059</definedName>
    <definedName name="L104059_">Loans!$C$4060:$AE$4060</definedName>
    <definedName name="L104060_">Loans!$C$4061:$AE$4061</definedName>
    <definedName name="L104061_">Loans!$C$4062:$AE$4062</definedName>
    <definedName name="L104062_">Loans!$C$4063:$AE$4063</definedName>
    <definedName name="L104063_">Loans!$C$4064:$AE$4064</definedName>
    <definedName name="L104064_">Loans!$C$4065:$AE$4065</definedName>
    <definedName name="L104065_">Loans!$C$4066:$AE$4066</definedName>
    <definedName name="L104066_">Loans!$C$4067:$AE$4067</definedName>
    <definedName name="L104067_">Loans!$C$4068:$AE$4068</definedName>
    <definedName name="L104068_">Loans!$C$4069:$AE$4069</definedName>
    <definedName name="L104069_">Loans!$C$4070:$AE$4070</definedName>
    <definedName name="L104070_">Loans!$C$4071:$AE$4071</definedName>
    <definedName name="L104071_">Loans!$C$4072:$AE$4072</definedName>
    <definedName name="L104072_">Loans!$C$4073:$AE$4073</definedName>
    <definedName name="L104073_">Loans!$C$4074:$AE$4074</definedName>
    <definedName name="L104074_">Loans!$C$4075:$AE$4075</definedName>
    <definedName name="L104075_">Loans!$C$4076:$AE$4076</definedName>
    <definedName name="L104076_">Loans!$C$4077:$AE$4077</definedName>
    <definedName name="L104077_">Loans!$C$4078:$AE$4078</definedName>
    <definedName name="L104078_">Loans!$C$4079:$AE$4079</definedName>
    <definedName name="L104079_">Loans!$C$4080:$AE$4080</definedName>
    <definedName name="L104080_">Loans!$C$4081:$AE$4081</definedName>
    <definedName name="L104081_">Loans!$C$4082:$AE$4082</definedName>
    <definedName name="L104082_">Loans!$C$4083:$AE$4083</definedName>
    <definedName name="L104083_">Loans!$C$4084:$AE$4084</definedName>
    <definedName name="L104084_">Loans!$C$4085:$AE$4085</definedName>
    <definedName name="L104085_">Loans!$C$4086:$AE$4086</definedName>
    <definedName name="L104086_">Loans!$C$4087:$AE$4087</definedName>
    <definedName name="L104087_">Loans!$C$4088:$AE$4088</definedName>
    <definedName name="L104088_">Loans!$C$4089:$AE$4089</definedName>
    <definedName name="L104089_">Loans!$C$4090:$AE$4090</definedName>
    <definedName name="L104090_">Loans!$C$4091:$AE$4091</definedName>
    <definedName name="L104091_">Loans!$C$4092:$AE$4092</definedName>
    <definedName name="L104092_">Loans!$C$4093:$AE$4093</definedName>
    <definedName name="L104093_">Loans!$C$4094:$AE$4094</definedName>
    <definedName name="L104094_">Loans!$C$4095:$AE$4095</definedName>
    <definedName name="L104095_">Loans!$C$4096:$AE$4096</definedName>
    <definedName name="L104096_">Loans!$C$4097:$AE$4097</definedName>
    <definedName name="L104097_">Loans!$C$4098:$AE$4098</definedName>
    <definedName name="L104098_">Loans!$C$4099:$AE$4099</definedName>
    <definedName name="L104099_">Loans!$C$4100:$AE$4100</definedName>
    <definedName name="L104100_">Loans!$C$4101:$AE$4101</definedName>
    <definedName name="L104101_">Loans!$C$4102:$AE$4102</definedName>
    <definedName name="L104102_">Loans!$C$4103:$AE$4103</definedName>
    <definedName name="L104103_">Loans!$C$4104:$AE$4104</definedName>
    <definedName name="L104104_">Loans!$C$4105:$AE$4105</definedName>
    <definedName name="L104105_">Loans!$C$4106:$AE$4106</definedName>
    <definedName name="L104106_">Loans!$C$4107:$AE$4107</definedName>
    <definedName name="L104107_">Loans!$C$4108:$AE$4108</definedName>
    <definedName name="L104108_">Loans!$C$4109:$AE$4109</definedName>
    <definedName name="L104109_">Loans!$C$4110:$AE$4110</definedName>
    <definedName name="L104110_">Loans!$C$4111:$AE$4111</definedName>
    <definedName name="L104111_">Loans!$C$4112:$AE$4112</definedName>
    <definedName name="L104112_">Loans!$C$4113:$AE$4113</definedName>
    <definedName name="L104113_">Loans!$C$4114:$AE$4114</definedName>
    <definedName name="L104114_">Loans!$C$4115:$AE$4115</definedName>
    <definedName name="L104115_">Loans!$C$4116:$AE$4116</definedName>
    <definedName name="L104116_">Loans!$C$4117:$AE$4117</definedName>
    <definedName name="L104117_">Loans!$C$4118:$AE$4118</definedName>
    <definedName name="L104118_">Loans!$C$4119:$AE$4119</definedName>
    <definedName name="L104119_">Loans!$C$4120:$AE$4120</definedName>
    <definedName name="L104120_">Loans!$C$4121:$AE$4121</definedName>
    <definedName name="L104121_">Loans!$C$4122:$AE$4122</definedName>
    <definedName name="L104122_">Loans!$C$4123:$AE$4123</definedName>
    <definedName name="L104123_">Loans!$C$4124:$AE$4124</definedName>
    <definedName name="L104124_">Loans!$C$4125:$AE$4125</definedName>
    <definedName name="L104125_">Loans!$C$4126:$AE$4126</definedName>
    <definedName name="L104126_">Loans!$C$4127:$AE$4127</definedName>
    <definedName name="L104127_">Loans!$C$4128:$AE$4128</definedName>
    <definedName name="L104128_">Loans!$C$4129:$AE$4129</definedName>
    <definedName name="L104129_">Loans!$C$4130:$AE$4130</definedName>
    <definedName name="L104130_">Loans!$C$4131:$AE$4131</definedName>
    <definedName name="L104131_">Loans!$C$4132:$AE$4132</definedName>
    <definedName name="L104132_">Loans!$C$4133:$AE$4133</definedName>
    <definedName name="L104133_">Loans!$C$4134:$AE$4134</definedName>
    <definedName name="L104134_">Loans!$C$4135:$AE$4135</definedName>
    <definedName name="L104135_">Loans!$C$4136:$AE$4136</definedName>
    <definedName name="L104136_">Loans!$C$4137:$AE$4137</definedName>
    <definedName name="L104137_">Loans!$C$4138:$AE$4138</definedName>
    <definedName name="L104138_">Loans!$C$4139:$AE$4139</definedName>
    <definedName name="L104139_">Loans!$C$4140:$AE$4140</definedName>
    <definedName name="L104140_">Loans!$C$4141:$AE$4141</definedName>
    <definedName name="L104141_">Loans!$C$4142:$AE$4142</definedName>
    <definedName name="L104142_">Loans!$C$4143:$AE$4143</definedName>
    <definedName name="L104143_">Loans!$C$4144:$AE$4144</definedName>
    <definedName name="L104144_">Loans!$C$4145:$AE$4145</definedName>
    <definedName name="L104145_">Loans!$C$4146:$AE$4146</definedName>
    <definedName name="L104146_">Loans!$C$4147:$AE$4147</definedName>
    <definedName name="L104147_">Loans!$C$4148:$AE$4148</definedName>
    <definedName name="L104148_">Loans!$C$4149:$AE$4149</definedName>
    <definedName name="L104149_">Loans!$C$4150:$AE$4150</definedName>
    <definedName name="L104150_">Loans!$C$4151:$AE$4151</definedName>
    <definedName name="L104151_">Loans!$C$4152:$AE$4152</definedName>
    <definedName name="L104152_">Loans!$C$4153:$AE$4153</definedName>
    <definedName name="L104153_">Loans!$C$4154:$AE$4154</definedName>
    <definedName name="L104154_">Loans!$C$4155:$AE$4155</definedName>
    <definedName name="L104155_">Loans!$C$4156:$AE$4156</definedName>
    <definedName name="L104156_">Loans!$C$4157:$AE$4157</definedName>
    <definedName name="L104157_">Loans!$C$4158:$AE$4158</definedName>
    <definedName name="L104158_">Loans!$C$4159:$AE$4159</definedName>
    <definedName name="L104159_">Loans!$C$4160:$AE$4160</definedName>
    <definedName name="L104160_">Loans!$C$4161:$AE$4161</definedName>
    <definedName name="L104161_">Loans!$C$4162:$AE$4162</definedName>
    <definedName name="L104162_">Loans!$C$4163:$AE$4163</definedName>
    <definedName name="L104163_">Loans!$C$4164:$AE$4164</definedName>
    <definedName name="L104164_">Loans!$C$4165:$AE$4165</definedName>
    <definedName name="L104165_">Loans!$C$4166:$AE$4166</definedName>
    <definedName name="L104166_">Loans!$C$4167:$AE$4167</definedName>
    <definedName name="L104167_">Loans!$C$4168:$AE$4168</definedName>
    <definedName name="L104168_">Loans!$C$4169:$AE$4169</definedName>
    <definedName name="L104169_">Loans!$C$4170:$AE$4170</definedName>
    <definedName name="L104170_">Loans!$C$4171:$AE$4171</definedName>
    <definedName name="L104171_">Loans!$C$4172:$AE$4172</definedName>
    <definedName name="L104172_">Loans!$C$4173:$AE$4173</definedName>
    <definedName name="L104173_">Loans!$C$4174:$AE$4174</definedName>
    <definedName name="L104174_">Loans!$C$4175:$AE$4175</definedName>
    <definedName name="L104175_">Loans!$C$4176:$AE$4176</definedName>
    <definedName name="L104176_">Loans!$C$4177:$AE$4177</definedName>
    <definedName name="L104177_">Loans!$C$4178:$AE$4178</definedName>
    <definedName name="L104178_">Loans!$C$4179:$AE$4179</definedName>
    <definedName name="L104179_">Loans!$C$4180:$AE$4180</definedName>
    <definedName name="L104180_">Loans!$C$4181:$AE$4181</definedName>
    <definedName name="L104181_">Loans!$C$4182:$AE$4182</definedName>
    <definedName name="L104182_">Loans!$C$4183:$AE$4183</definedName>
    <definedName name="L104183_">Loans!$C$4184:$AE$4184</definedName>
    <definedName name="L104184_">Loans!$C$4185:$AE$4185</definedName>
    <definedName name="L104185_">Loans!$C$4186:$AE$4186</definedName>
    <definedName name="L104186_">Loans!$C$4187:$AE$4187</definedName>
    <definedName name="L104187_">Loans!$C$4188:$AE$4188</definedName>
    <definedName name="L104188_">Loans!$C$4189:$AE$4189</definedName>
    <definedName name="L104189_">Loans!$C$4190:$AE$4190</definedName>
    <definedName name="L104190_">Loans!$C$4191:$AE$4191</definedName>
    <definedName name="L104191_">Loans!$C$4192:$AE$4192</definedName>
    <definedName name="L104192_">Loans!$C$4193:$AE$4193</definedName>
    <definedName name="L104193_">Loans!$C$4194:$AE$4194</definedName>
    <definedName name="L104194_">Loans!$C$4195:$AE$4195</definedName>
    <definedName name="L104195_">Loans!$C$4196:$AE$4196</definedName>
    <definedName name="L104196_">Loans!$C$4197:$AE$4197</definedName>
    <definedName name="L104197_">Loans!$C$4198:$AE$4198</definedName>
    <definedName name="L104198_">Loans!$C$4199:$AE$4199</definedName>
    <definedName name="L104199_">Loans!$C$4200:$AE$4200</definedName>
    <definedName name="L104200_">Loans!$C$4201:$AE$4201</definedName>
    <definedName name="L104201_">Loans!$C$4202:$AE$4202</definedName>
    <definedName name="L104202_">Loans!$C$4203:$AE$4203</definedName>
    <definedName name="L104203_">Loans!$C$4204:$AE$4204</definedName>
    <definedName name="L104204_">Loans!$C$4205:$AE$4205</definedName>
    <definedName name="L104205_">Loans!$C$4206:$AE$4206</definedName>
    <definedName name="L104206_">Loans!$C$4207:$AE$4207</definedName>
    <definedName name="L104207_">Loans!$C$4208:$AE$4208</definedName>
    <definedName name="L104208_">Loans!$C$4209:$AE$4209</definedName>
    <definedName name="L104209_">Loans!$C$4210:$AE$4210</definedName>
    <definedName name="L104210_">Loans!$C$4211:$AE$4211</definedName>
    <definedName name="L104211_">Loans!$C$4212:$AE$4212</definedName>
    <definedName name="L104212_">Loans!$C$4213:$AE$4213</definedName>
    <definedName name="L104213_">Loans!$C$4214:$AE$4214</definedName>
    <definedName name="L104214_">Loans!$C$4215:$AE$4215</definedName>
    <definedName name="L104215_">Loans!$C$4216:$AE$4216</definedName>
    <definedName name="L104216_">Loans!$C$4217:$AE$4217</definedName>
    <definedName name="L104217_">Loans!$C$4218:$AE$4218</definedName>
    <definedName name="L104218_">Loans!$C$4219:$AE$4219</definedName>
    <definedName name="L104219_">Loans!$C$4220:$AE$4220</definedName>
    <definedName name="L104220_">Loans!$C$4221:$AE$4221</definedName>
    <definedName name="L104221_">Loans!$C$4222:$AE$4222</definedName>
    <definedName name="L104222_">Loans!$C$4223:$AE$4223</definedName>
    <definedName name="L104223_">Loans!$C$4224:$AE$4224</definedName>
    <definedName name="L104224_">Loans!$C$4225:$AE$4225</definedName>
    <definedName name="L104225_">Loans!$C$4226:$AE$4226</definedName>
    <definedName name="L104226_">Loans!$C$4227:$AE$4227</definedName>
    <definedName name="L104227_">Loans!$C$4228:$AE$4228</definedName>
    <definedName name="L104228_">Loans!$C$4229:$AE$4229</definedName>
    <definedName name="L104229_">Loans!$C$4230:$AE$4230</definedName>
    <definedName name="L104230_">Loans!$C$4231:$AE$4231</definedName>
    <definedName name="L104231_">Loans!$C$4232:$AE$4232</definedName>
    <definedName name="L104232_">Loans!$C$4233:$AE$4233</definedName>
    <definedName name="L104233_">Loans!$C$4234:$AE$4234</definedName>
    <definedName name="L104234_">Loans!$C$4235:$AE$4235</definedName>
    <definedName name="L104235_">Loans!$C$4236:$AE$4236</definedName>
    <definedName name="L104236_">Loans!$C$4237:$AE$4237</definedName>
    <definedName name="L104237_">Loans!$C$4238:$AE$4238</definedName>
    <definedName name="L104238_">Loans!$C$4239:$AE$4239</definedName>
    <definedName name="L104239_">Loans!$C$4240:$AE$4240</definedName>
    <definedName name="L104240_">Loans!$C$4241:$AE$4241</definedName>
    <definedName name="L104241_">Loans!$C$4242:$AE$4242</definedName>
    <definedName name="L104242_">Loans!$C$4243:$AE$4243</definedName>
    <definedName name="L104243_">Loans!$C$4244:$AE$4244</definedName>
    <definedName name="L104244_">Loans!$C$4245:$AE$4245</definedName>
    <definedName name="L104245_">Loans!$C$4246:$AE$4246</definedName>
    <definedName name="L104246_">Loans!$C$4247:$AE$4247</definedName>
    <definedName name="L104247_">Loans!$C$4248:$AE$4248</definedName>
    <definedName name="L104248_">Loans!$C$4249:$AE$4249</definedName>
    <definedName name="L104249_">Loans!$C$4250:$AE$4250</definedName>
    <definedName name="L104250_">Loans!$C$4251:$AE$4251</definedName>
    <definedName name="L104251_">Loans!$C$4252:$AE$4252</definedName>
    <definedName name="L104252_">Loans!$C$4253:$AE$4253</definedName>
    <definedName name="L104253_">Loans!$C$4254:$AE$4254</definedName>
    <definedName name="L104254_">Loans!$C$4255:$AE$4255</definedName>
    <definedName name="L104255_">Loans!$C$4256:$AE$4256</definedName>
    <definedName name="L104256_">Loans!$C$4257:$AE$4257</definedName>
    <definedName name="L104257_">Loans!$C$4258:$AE$4258</definedName>
    <definedName name="L104258_">Loans!$C$4259:$AE$4259</definedName>
    <definedName name="L104259_">Loans!$C$4260:$AE$4260</definedName>
    <definedName name="L104260_">Loans!$C$4261:$AE$4261</definedName>
    <definedName name="L104261_">Loans!$C$4262:$AE$4262</definedName>
    <definedName name="L104262_">Loans!$C$4263:$AE$4263</definedName>
    <definedName name="L104263_">Loans!$C$4264:$AE$4264</definedName>
    <definedName name="L104264_">Loans!$C$4265:$AE$4265</definedName>
    <definedName name="L104265_">Loans!$C$4266:$AE$4266</definedName>
    <definedName name="L104266_">Loans!$C$4267:$AE$4267</definedName>
    <definedName name="L104267_">Loans!$C$4268:$AE$4268</definedName>
    <definedName name="L104268_">Loans!$C$4269:$AE$4269</definedName>
    <definedName name="L104269_">Loans!$C$4270:$AE$4270</definedName>
    <definedName name="L104270_">Loans!$C$4271:$AE$4271</definedName>
    <definedName name="L104271_">Loans!$C$4272:$AE$4272</definedName>
    <definedName name="L104272_">Loans!$C$4273:$AE$4273</definedName>
    <definedName name="L104273_">Loans!$C$4274:$AE$4274</definedName>
    <definedName name="L104274_">Loans!$C$4275:$AE$4275</definedName>
    <definedName name="L104275_">Loans!$C$4276:$AE$4276</definedName>
    <definedName name="L104276_">Loans!$C$4277:$AE$4277</definedName>
    <definedName name="L104277_">Loans!$C$4278:$AE$4278</definedName>
    <definedName name="L104278_">Loans!$C$4279:$AE$4279</definedName>
    <definedName name="L104279_">Loans!$C$4280:$AE$4280</definedName>
    <definedName name="L104280_">Loans!$C$4281:$AE$4281</definedName>
    <definedName name="L104281_">Loans!$C$4282:$AE$4282</definedName>
    <definedName name="L104282_">Loans!$C$4283:$AE$4283</definedName>
    <definedName name="L104283_">Loans!$C$4284:$AE$4284</definedName>
    <definedName name="L104284_">Loans!$C$4285:$AE$4285</definedName>
    <definedName name="L104285_">Loans!$C$4286:$AE$4286</definedName>
    <definedName name="L104286_">Loans!$C$4287:$AE$4287</definedName>
    <definedName name="L104287_">Loans!$C$4288:$AE$4288</definedName>
    <definedName name="L104288_">Loans!$C$4289:$AE$4289</definedName>
    <definedName name="L104289_">Loans!$C$4290:$AE$4290</definedName>
    <definedName name="L104290_">Loans!$C$4291:$AE$4291</definedName>
    <definedName name="L104291_">Loans!$C$4292:$AE$4292</definedName>
    <definedName name="L104292_">Loans!$C$4293:$AE$4293</definedName>
    <definedName name="L104293_">Loans!$C$4294:$AE$4294</definedName>
    <definedName name="L104294_">Loans!$C$4295:$AE$4295</definedName>
    <definedName name="L104295_">Loans!$C$4296:$AE$4296</definedName>
    <definedName name="L104296_">Loans!$C$4297:$AE$4297</definedName>
    <definedName name="L104297_">Loans!$C$4298:$AE$4298</definedName>
    <definedName name="L104298_">Loans!$C$4299:$AE$4299</definedName>
    <definedName name="L104299_">Loans!$C$4300:$AE$4300</definedName>
    <definedName name="L104300_">Loans!$C$4301:$AE$4301</definedName>
    <definedName name="L104301_">Loans!$C$4302:$AE$4302</definedName>
    <definedName name="L104302_">Loans!$C$4303:$AE$4303</definedName>
    <definedName name="L104303_">Loans!$C$4304:$AE$4304</definedName>
    <definedName name="L104304_">Loans!$C$4305:$AE$4305</definedName>
    <definedName name="L104305_">Loans!$C$4306:$AE$4306</definedName>
    <definedName name="L104306_">Loans!$C$4307:$AE$4307</definedName>
    <definedName name="L104307_">Loans!$C$4308:$AE$4308</definedName>
    <definedName name="L104308_">Loans!$C$4309:$AE$4309</definedName>
    <definedName name="L104309_">Loans!$C$4310:$AE$4310</definedName>
    <definedName name="L104310_">Loans!$C$4311:$AE$4311</definedName>
    <definedName name="L104311_">Loans!$C$4312:$AE$4312</definedName>
    <definedName name="L104312_">Loans!$C$4313:$AE$4313</definedName>
    <definedName name="L104313_">Loans!$C$4314:$AE$4314</definedName>
    <definedName name="L104314_">Loans!$C$4315:$AE$4315</definedName>
    <definedName name="L104315_">Loans!$C$4316:$AE$4316</definedName>
    <definedName name="L104316_">Loans!$C$4317:$AE$4317</definedName>
    <definedName name="L104317_">Loans!$C$4318:$AE$4318</definedName>
    <definedName name="L104318_">Loans!$C$4319:$AE$4319</definedName>
    <definedName name="L104319_">Loans!$C$4320:$AE$4320</definedName>
    <definedName name="L104320_">Loans!$C$4321:$AE$4321</definedName>
    <definedName name="L104321_">Loans!$C$4322:$AE$4322</definedName>
    <definedName name="L104322_">Loans!$C$4323:$AE$4323</definedName>
    <definedName name="L104323_">Loans!$C$4324:$AE$4324</definedName>
    <definedName name="L104324_">Loans!$C$4325:$AE$4325</definedName>
    <definedName name="L104325_">Loans!$C$4326:$AE$4326</definedName>
    <definedName name="L104326_">Loans!$C$4327:$AE$4327</definedName>
    <definedName name="L104327_">Loans!$C$4328:$AE$4328</definedName>
    <definedName name="L104328_">Loans!$C$4329:$AE$4329</definedName>
    <definedName name="L104329_">Loans!$C$4330:$AE$4330</definedName>
    <definedName name="L104330_">Loans!$C$4331:$AE$4331</definedName>
    <definedName name="L104331_">Loans!$C$4332:$AE$4332</definedName>
    <definedName name="L104332_">Loans!$C$4333:$AE$4333</definedName>
    <definedName name="L104333_">Loans!$C$4334:$AE$4334</definedName>
    <definedName name="L104334_">Loans!$C$4335:$AE$4335</definedName>
    <definedName name="L104335_">Loans!$C$4336:$AE$4336</definedName>
    <definedName name="L104336_">Loans!$C$4337:$AE$4337</definedName>
    <definedName name="L104337_">Loans!$C$4338:$AE$4338</definedName>
    <definedName name="L104338_">Loans!$C$4339:$AE$4339</definedName>
    <definedName name="L104339_">Loans!$C$4340:$AE$4340</definedName>
    <definedName name="L104340_">Loans!$C$4341:$AE$4341</definedName>
    <definedName name="L104341_">Loans!$C$4342:$AE$4342</definedName>
    <definedName name="L104342_">Loans!$C$4343:$AE$4343</definedName>
    <definedName name="L104343_">Loans!$C$4344:$AE$4344</definedName>
    <definedName name="L104344_">Loans!$C$4345:$AE$4345</definedName>
    <definedName name="L104345_">Loans!$C$4346:$AE$4346</definedName>
    <definedName name="L104346_">Loans!$C$4347:$AE$4347</definedName>
    <definedName name="L104347_">Loans!$C$4348:$AE$4348</definedName>
    <definedName name="L104348_">Loans!$C$4349:$AE$4349</definedName>
    <definedName name="L104349_">Loans!$C$4350:$AE$4350</definedName>
    <definedName name="L104350_">Loans!$C$4351:$AE$4351</definedName>
    <definedName name="L104351_">Loans!$C$4352:$AE$4352</definedName>
    <definedName name="L104352_">Loans!$C$4353:$AE$4353</definedName>
    <definedName name="L104353_">Loans!$C$4354:$AE$4354</definedName>
    <definedName name="L104354_">Loans!$C$4355:$AE$4355</definedName>
    <definedName name="L104355_">Loans!$C$4356:$AE$4356</definedName>
    <definedName name="L104356_">Loans!$C$4357:$AE$4357</definedName>
    <definedName name="L104357_">Loans!$C$4358:$AE$4358</definedName>
    <definedName name="L104358_">Loans!$C$4359:$AE$4359</definedName>
    <definedName name="L104359_">Loans!$C$4360:$AE$4360</definedName>
    <definedName name="L104360_">Loans!$C$4361:$AE$4361</definedName>
    <definedName name="L104361_">Loans!$C$4362:$AE$4362</definedName>
    <definedName name="L104362_">Loans!$C$4363:$AE$4363</definedName>
    <definedName name="L104363_">Loans!$C$4364:$AE$4364</definedName>
    <definedName name="L104364_">Loans!$C$4365:$AE$4365</definedName>
    <definedName name="L104365_">Loans!$C$4366:$AE$4366</definedName>
    <definedName name="L104366_">Loans!$C$4367:$AE$4367</definedName>
    <definedName name="L104367_">Loans!$C$4368:$AE$4368</definedName>
    <definedName name="L104368_">Loans!$C$4369:$AE$4369</definedName>
    <definedName name="L104369_">Loans!$C$4370:$AE$4370</definedName>
    <definedName name="L104370_">Loans!$C$4371:$AE$4371</definedName>
    <definedName name="L104371_">Loans!$C$4372:$AE$4372</definedName>
    <definedName name="L104372_">Loans!$C$4373:$AE$4373</definedName>
    <definedName name="L104373_">Loans!$C$4374:$AE$4374</definedName>
    <definedName name="L104374_">Loans!$C$4375:$AE$4375</definedName>
    <definedName name="L104375_">Loans!$C$4376:$AE$4376</definedName>
    <definedName name="L104376_">Loans!$C$4377:$AE$4377</definedName>
    <definedName name="L104377_">Loans!$C$4378:$AE$4378</definedName>
    <definedName name="L104378_">Loans!$C$4379:$AE$4379</definedName>
    <definedName name="L104379_">Loans!$C$4380:$AE$4380</definedName>
    <definedName name="L104380_">Loans!$C$4381:$AE$4381</definedName>
    <definedName name="L104381_">Loans!$C$4382:$AE$4382</definedName>
    <definedName name="L104382_">Loans!$C$4383:$AE$4383</definedName>
    <definedName name="L104383_">Loans!$C$4384:$AE$4384</definedName>
    <definedName name="L104384_">Loans!$C$4385:$AE$4385</definedName>
    <definedName name="L104385_">Loans!$C$4386:$AE$4386</definedName>
    <definedName name="L104386_">Loans!$C$4387:$AE$4387</definedName>
    <definedName name="L104387_">Loans!$C$4388:$AE$4388</definedName>
    <definedName name="L104388_">Loans!$C$4389:$AE$4389</definedName>
    <definedName name="L104389_">Loans!$C$4390:$AE$4390</definedName>
    <definedName name="L104390_">Loans!$C$4391:$AE$4391</definedName>
    <definedName name="L104391_">Loans!$C$4392:$AE$4392</definedName>
    <definedName name="L104392_">Loans!$C$4393:$AE$4393</definedName>
    <definedName name="L104393_">Loans!$C$4394:$AE$4394</definedName>
    <definedName name="L104394_">Loans!$C$4395:$AE$4395</definedName>
    <definedName name="L104395_">Loans!$C$4396:$AE$4396</definedName>
    <definedName name="L104396_">Loans!$C$4397:$AE$4397</definedName>
    <definedName name="L104397_">Loans!$C$4398:$AE$4398</definedName>
    <definedName name="L104398_">Loans!$C$4399:$AE$4399</definedName>
    <definedName name="L104399_">Loans!$C$4400:$AE$4400</definedName>
    <definedName name="L104400_">Loans!$C$4401:$AE$4401</definedName>
    <definedName name="L104401_">Loans!$C$4402:$AE$4402</definedName>
    <definedName name="L104402_">Loans!$C$4403:$AE$4403</definedName>
    <definedName name="L104403_">Loans!$C$4404:$AE$4404</definedName>
    <definedName name="L104404_">Loans!$C$4405:$AE$4405</definedName>
    <definedName name="L104405_">Loans!$C$4406:$AE$4406</definedName>
    <definedName name="L104406_">Loans!$C$4407:$AE$4407</definedName>
    <definedName name="L104407_">Loans!$C$4408:$AE$4408</definedName>
    <definedName name="L104408_">Loans!$C$4409:$AE$4409</definedName>
    <definedName name="L104409_">Loans!$C$4410:$AE$4410</definedName>
    <definedName name="L104410_">Loans!$C$4411:$AE$4411</definedName>
    <definedName name="L104411_">Loans!$C$4412:$AE$4412</definedName>
    <definedName name="L104412_">Loans!$C$4413:$AE$4413</definedName>
    <definedName name="L104413_">Loans!$C$4414:$AE$4414</definedName>
    <definedName name="L104414_">Loans!$C$4415:$AE$4415</definedName>
    <definedName name="L104415_">Loans!$C$4416:$AE$4416</definedName>
    <definedName name="L104416_">Loans!$C$4417:$AE$4417</definedName>
    <definedName name="L104417_">Loans!$C$4418:$AE$4418</definedName>
    <definedName name="L104418_">Loans!$C$4419:$AE$4419</definedName>
    <definedName name="L104419_">Loans!$C$4420:$AE$4420</definedName>
    <definedName name="L104420_">Loans!$C$4421:$AE$4421</definedName>
    <definedName name="L104421_">Loans!$C$4422:$AE$4422</definedName>
    <definedName name="L104422_">Loans!$C$4423:$AE$4423</definedName>
    <definedName name="L104423_">Loans!$C$4424:$AE$4424</definedName>
    <definedName name="L104424_">Loans!$C$4425:$AE$4425</definedName>
    <definedName name="L104425_">Loans!$C$4426:$AE$4426</definedName>
    <definedName name="L104426_">Loans!$C$4427:$AE$4427</definedName>
    <definedName name="L104427_">Loans!$C$4428:$AE$4428</definedName>
    <definedName name="L104428_">Loans!$C$4429:$AE$4429</definedName>
    <definedName name="L104429_">Loans!$C$4430:$AE$4430</definedName>
    <definedName name="L104430_">Loans!$C$4431:$AE$4431</definedName>
    <definedName name="L104431_">Loans!$C$4432:$AE$4432</definedName>
    <definedName name="L104432_">Loans!$C$4433:$AE$4433</definedName>
    <definedName name="L104433_">Loans!$C$4434:$AE$4434</definedName>
    <definedName name="L104434_">Loans!$C$4435:$AE$4435</definedName>
    <definedName name="L104435_">Loans!$C$4436:$AE$4436</definedName>
    <definedName name="L104436_">Loans!$C$4437:$AE$4437</definedName>
    <definedName name="L104437_">Loans!$C$4438:$AE$4438</definedName>
    <definedName name="L104438_">Loans!$C$4439:$AE$4439</definedName>
    <definedName name="L104439_">Loans!$C$4440:$AE$4440</definedName>
    <definedName name="L104440_">Loans!$C$4441:$AE$4441</definedName>
    <definedName name="L104441_">Loans!$C$4442:$AE$4442</definedName>
    <definedName name="L104442_">Loans!$C$4443:$AE$4443</definedName>
    <definedName name="L104443_">Loans!$C$4444:$AE$4444</definedName>
    <definedName name="L104444_">Loans!$C$4445:$AE$4445</definedName>
    <definedName name="L104445_">Loans!$C$4446:$AE$4446</definedName>
    <definedName name="L104446_">Loans!$C$4447:$AE$4447</definedName>
    <definedName name="L104447_">Loans!$C$4448:$AE$4448</definedName>
    <definedName name="L104448_">Loans!$C$4449:$AE$4449</definedName>
    <definedName name="L104449_">Loans!$C$4450:$AE$4450</definedName>
    <definedName name="L104450_">Loans!$C$4451:$AE$4451</definedName>
    <definedName name="L104451_">Loans!$C$4452:$AE$4452</definedName>
    <definedName name="L104452_">Loans!$C$4453:$AE$4453</definedName>
    <definedName name="L104453_">Loans!$C$4454:$AE$4454</definedName>
    <definedName name="L104454_">Loans!$C$4455:$AE$4455</definedName>
    <definedName name="L104455_">Loans!$C$4456:$AE$4456</definedName>
    <definedName name="L104456_">Loans!$C$4457:$AE$4457</definedName>
    <definedName name="L104457_">Loans!$C$4458:$AE$4458</definedName>
    <definedName name="L104458_">Loans!$C$4459:$AE$4459</definedName>
    <definedName name="L104459_">Loans!$C$4460:$AE$4460</definedName>
    <definedName name="L104460_">Loans!$C$4461:$AE$4461</definedName>
    <definedName name="L104461_">Loans!$C$4462:$AE$4462</definedName>
    <definedName name="L104462_">Loans!$C$4463:$AE$4463</definedName>
    <definedName name="L104463_">Loans!$C$4464:$AE$4464</definedName>
    <definedName name="L104464_">Loans!$C$4465:$AE$4465</definedName>
    <definedName name="L104465_">Loans!$C$4466:$AE$4466</definedName>
    <definedName name="L104466_">Loans!$C$4467:$AE$4467</definedName>
    <definedName name="L104467_">Loans!$C$4468:$AE$4468</definedName>
    <definedName name="L104468_">Loans!$C$4469:$AE$4469</definedName>
    <definedName name="L104469_">Loans!$C$4470:$AE$4470</definedName>
    <definedName name="L104470_">Loans!$C$4471:$AE$4471</definedName>
    <definedName name="L104471_">Loans!$C$4472:$AE$4472</definedName>
    <definedName name="L104472_">Loans!$C$4473:$AE$4473</definedName>
    <definedName name="L104473_">Loans!$C$4474:$AE$4474</definedName>
    <definedName name="L104474_">Loans!$C$4475:$AE$4475</definedName>
    <definedName name="L104475_">Loans!$C$4476:$AE$4476</definedName>
    <definedName name="L104476_">Loans!$C$4477:$AE$4477</definedName>
    <definedName name="L104477_">Loans!$C$4478:$AE$4478</definedName>
    <definedName name="L104478_">Loans!$C$4479:$AE$4479</definedName>
    <definedName name="L104479_">Loans!$C$4480:$AE$4480</definedName>
    <definedName name="L104480_">Loans!$C$4481:$AE$4481</definedName>
    <definedName name="L104481_">Loans!$C$4482:$AE$4482</definedName>
    <definedName name="L104482_">Loans!$C$4483:$AE$4483</definedName>
    <definedName name="L104483_">Loans!$C$4484:$AE$4484</definedName>
    <definedName name="L104484_">Loans!$C$4485:$AE$4485</definedName>
    <definedName name="L104485_">Loans!$C$4486:$AE$4486</definedName>
    <definedName name="L104486_">Loans!$C$4487:$AE$4487</definedName>
    <definedName name="L104487_">Loans!$C$4488:$AE$4488</definedName>
    <definedName name="L104488_">Loans!$C$4489:$AE$4489</definedName>
    <definedName name="L104489_">Loans!$C$4490:$AE$4490</definedName>
    <definedName name="L104490_">Loans!$C$4491:$AE$4491</definedName>
    <definedName name="L104491_">Loans!$C$4492:$AE$4492</definedName>
    <definedName name="L104492_">Loans!$C$4493:$AE$4493</definedName>
    <definedName name="L104493_">Loans!$C$4494:$AE$4494</definedName>
    <definedName name="L104494_">Loans!$C$4495:$AE$4495</definedName>
    <definedName name="L104495_">Loans!$C$4496:$AE$4496</definedName>
    <definedName name="L104496_">Loans!$C$4497:$AE$4497</definedName>
    <definedName name="L104497_">Loans!$C$4498:$AE$4498</definedName>
    <definedName name="L104498_">Loans!$C$4499:$AE$4499</definedName>
    <definedName name="L104499_">Loans!$C$4500:$AE$4500</definedName>
    <definedName name="L104500_">Loans!$C$4501:$AE$4501</definedName>
    <definedName name="L104501_">Loans!$C$4502:$AE$4502</definedName>
    <definedName name="L104502_">Loans!$C$4503:$AE$4503</definedName>
    <definedName name="L104503_">Loans!$C$4504:$AE$4504</definedName>
    <definedName name="L104504_">Loans!$C$4505:$AE$4505</definedName>
    <definedName name="L104505_">Loans!$C$4506:$AE$4506</definedName>
    <definedName name="L104506_">Loans!$C$4507:$AE$4507</definedName>
    <definedName name="L104507_">Loans!$C$4508:$AE$4508</definedName>
    <definedName name="L104508_">Loans!$C$4509:$AE$4509</definedName>
    <definedName name="L104509_">Loans!$C$4510:$AE$4510</definedName>
    <definedName name="L104510_">Loans!$C$4511:$AE$4511</definedName>
    <definedName name="L104511_">Loans!$C$4512:$AE$4512</definedName>
    <definedName name="L104512_">Loans!$C$4513:$AE$4513</definedName>
    <definedName name="L104513_">Loans!$C$4514:$AE$4514</definedName>
    <definedName name="L104514_">Loans!$C$4515:$AE$4515</definedName>
    <definedName name="L104515_">Loans!$C$4516:$AE$4516</definedName>
    <definedName name="L104516_">Loans!$C$4517:$AE$4517</definedName>
    <definedName name="L104517_">Loans!$C$4518:$AE$4518</definedName>
    <definedName name="L104518_">Loans!$C$4519:$AE$4519</definedName>
    <definedName name="L104519_">Loans!$C$4520:$AE$4520</definedName>
    <definedName name="L104520_">Loans!$C$4521:$AE$4521</definedName>
    <definedName name="L104521_">Loans!$C$4522:$AE$4522</definedName>
    <definedName name="L104522_">Loans!$C$4523:$AE$4523</definedName>
    <definedName name="L104523_">Loans!$C$4524:$AE$4524</definedName>
    <definedName name="L104524_">Loans!$C$4525:$AE$4525</definedName>
    <definedName name="L104525_">Loans!$C$4526:$AE$4526</definedName>
    <definedName name="L104526_">Loans!$C$4527:$AE$4527</definedName>
    <definedName name="L104527_">Loans!$C$4528:$AE$4528</definedName>
    <definedName name="L104528_">Loans!$C$4529:$AE$4529</definedName>
    <definedName name="L104529_">Loans!$C$4530:$AE$4530</definedName>
    <definedName name="L104530_">Loans!$C$4531:$AE$4531</definedName>
    <definedName name="L104531_">Loans!$C$4532:$AE$4532</definedName>
    <definedName name="L104532_">Loans!$C$4533:$AE$4533</definedName>
    <definedName name="L104533_">Loans!$C$4534:$AE$4534</definedName>
    <definedName name="L104534_">Loans!$C$4535:$AE$4535</definedName>
    <definedName name="L104535_">Loans!$C$4536:$AE$4536</definedName>
    <definedName name="L104536_">Loans!$C$4537:$AE$4537</definedName>
    <definedName name="L104537_">Loans!$C$4538:$AE$4538</definedName>
    <definedName name="L104538_">Loans!$C$4539:$AE$4539</definedName>
    <definedName name="L104539_">Loans!$C$4540:$AE$4540</definedName>
    <definedName name="L104540_">Loans!$C$4541:$AE$4541</definedName>
    <definedName name="L104541_">Loans!$C$4542:$AE$4542</definedName>
    <definedName name="L104542_">Loans!$C$4543:$AE$4543</definedName>
    <definedName name="L104543_">Loans!$C$4544:$AE$4544</definedName>
    <definedName name="L104544_">Loans!$C$4545:$AE$4545</definedName>
    <definedName name="L104545_">Loans!$C$4546:$AE$4546</definedName>
    <definedName name="L104546_">Loans!$C$4547:$AE$4547</definedName>
    <definedName name="L104547_">Loans!$C$4548:$AE$4548</definedName>
    <definedName name="L104548_">Loans!$C$4549:$AE$4549</definedName>
    <definedName name="L104549_">Loans!$C$4550:$AE$4550</definedName>
    <definedName name="L104550_">Loans!$C$4551:$AE$4551</definedName>
    <definedName name="L104551_">Loans!$C$4552:$AE$4552</definedName>
    <definedName name="L104552_">Loans!$C$4553:$AE$4553</definedName>
    <definedName name="L104553_">Loans!$C$4554:$AE$4554</definedName>
    <definedName name="L104554_">Loans!$C$4555:$AE$4555</definedName>
    <definedName name="L104555_">Loans!$C$4556:$AE$4556</definedName>
    <definedName name="L104556_">Loans!$C$4557:$AE$4557</definedName>
    <definedName name="L104557_">Loans!$C$4558:$AE$4558</definedName>
    <definedName name="L104558_">Loans!$C$4559:$AE$4559</definedName>
    <definedName name="L104559_">Loans!$C$4560:$AE$4560</definedName>
    <definedName name="L104560_">Loans!$C$4561:$AE$4561</definedName>
    <definedName name="L104561_">Loans!$C$4562:$AE$4562</definedName>
    <definedName name="L104562_">Loans!$C$4563:$AE$4563</definedName>
    <definedName name="L104563_">Loans!$C$4564:$AE$4564</definedName>
    <definedName name="L104564_">Loans!$C$4565:$AE$4565</definedName>
    <definedName name="L104565_">Loans!$C$4566:$AE$4566</definedName>
    <definedName name="L104566_">Loans!$C$4567:$AE$4567</definedName>
    <definedName name="L104567_">Loans!$C$4568:$AE$4568</definedName>
    <definedName name="L104568_">Loans!$C$4569:$AE$4569</definedName>
    <definedName name="L104569_">Loans!$C$4570:$AE$4570</definedName>
    <definedName name="L104570_">Loans!$C$4571:$AE$4571</definedName>
    <definedName name="L104571_">Loans!$C$4572:$AE$4572</definedName>
    <definedName name="L104572_">Loans!$C$4573:$AE$4573</definedName>
    <definedName name="L104573_">Loans!$C$4574:$AE$4574</definedName>
    <definedName name="L104574_">Loans!$C$4575:$AE$4575</definedName>
    <definedName name="L104575_">Loans!$C$4576:$AE$4576</definedName>
    <definedName name="L104576_">Loans!$C$4577:$AE$4577</definedName>
    <definedName name="L104577_">Loans!$C$4578:$AE$4578</definedName>
    <definedName name="L104578_">Loans!$C$4579:$AE$4579</definedName>
    <definedName name="L104579_">Loans!$C$4580:$AE$4580</definedName>
    <definedName name="L104580_">Loans!$C$4581:$AE$4581</definedName>
    <definedName name="L104581_">Loans!$C$4582:$AE$4582</definedName>
    <definedName name="L104582_">Loans!$C$4583:$AE$4583</definedName>
    <definedName name="L104583_">Loans!$C$4584:$AE$4584</definedName>
    <definedName name="L104584_">Loans!$C$4585:$AE$4585</definedName>
    <definedName name="L104585_">Loans!$C$4586:$AE$4586</definedName>
    <definedName name="L104586_">Loans!$C$4587:$AE$4587</definedName>
    <definedName name="L104587_">Loans!$C$4588:$AE$4588</definedName>
    <definedName name="L104588_">Loans!$C$4589:$AE$4589</definedName>
    <definedName name="L104589_">Loans!$C$4590:$AE$4590</definedName>
    <definedName name="L104590_">Loans!$C$4591:$AE$4591</definedName>
    <definedName name="L104591_">Loans!$C$4592:$AE$4592</definedName>
    <definedName name="L104592_">Loans!$C$4593:$AE$4593</definedName>
    <definedName name="L104593_">Loans!$C$4594:$AE$4594</definedName>
    <definedName name="L104594_">Loans!$C$4595:$AE$4595</definedName>
    <definedName name="L104595_">Loans!$C$4596:$AE$4596</definedName>
    <definedName name="L104596_">Loans!$C$4597:$AE$4597</definedName>
    <definedName name="L104597_">Loans!$C$4598:$AE$4598</definedName>
    <definedName name="L104598_">Loans!$C$4599:$AE$4599</definedName>
    <definedName name="L104599_">Loans!$C$4600:$AE$4600</definedName>
    <definedName name="L104600_">Loans!$C$4601:$AE$4601</definedName>
    <definedName name="L104601_">Loans!$C$4602:$AE$4602</definedName>
    <definedName name="L104602_">Loans!$C$4603:$AE$4603</definedName>
    <definedName name="L104603_">Loans!$C$4604:$AE$4604</definedName>
    <definedName name="L104604_">Loans!$C$4605:$AE$4605</definedName>
    <definedName name="L104605_">Loans!$C$4606:$AE$4606</definedName>
    <definedName name="L104606_">Loans!$C$4607:$AE$4607</definedName>
    <definedName name="L104607_">Loans!$C$4608:$AE$4608</definedName>
    <definedName name="L104608_">Loans!$C$4609:$AE$4609</definedName>
    <definedName name="L104609_">Loans!$C$4610:$AE$4610</definedName>
    <definedName name="L104610_">Loans!$C$4611:$AE$4611</definedName>
    <definedName name="L104611_">Loans!$C$4612:$AE$4612</definedName>
    <definedName name="L104612_">Loans!$C$4613:$AE$4613</definedName>
    <definedName name="L104613_">Loans!$C$4614:$AE$4614</definedName>
    <definedName name="L104614_">Loans!$C$4615:$AE$4615</definedName>
    <definedName name="L104615_">Loans!$C$4616:$AE$4616</definedName>
    <definedName name="L104616_">Loans!$C$4617:$AE$4617</definedName>
    <definedName name="L104617_">Loans!$C$4618:$AE$4618</definedName>
    <definedName name="L104618_">Loans!$C$4619:$AE$4619</definedName>
    <definedName name="L104619_">Loans!$C$4620:$AE$4620</definedName>
    <definedName name="L104620_">Loans!$C$4621:$AE$4621</definedName>
    <definedName name="L104621_">Loans!$C$4622:$AE$4622</definedName>
    <definedName name="L104622_">Loans!$C$4623:$AE$4623</definedName>
    <definedName name="L104623_">Loans!$C$4624:$AE$4624</definedName>
    <definedName name="L104624_">Loans!$C$4625:$AE$4625</definedName>
    <definedName name="L104625_">Loans!$C$4626:$AE$4626</definedName>
    <definedName name="L104626_">Loans!$C$4627:$AE$4627</definedName>
    <definedName name="L104627_">Loans!$C$4628:$AE$4628</definedName>
    <definedName name="L104628_">Loans!$C$4629:$AE$4629</definedName>
    <definedName name="L104629_">Loans!$C$4630:$AE$4630</definedName>
    <definedName name="L104630_">Loans!$C$4631:$AE$4631</definedName>
    <definedName name="L104631_">Loans!$C$4632:$AE$4632</definedName>
    <definedName name="L104632_">Loans!$C$4633:$AE$4633</definedName>
    <definedName name="L104633_">Loans!$C$4634:$AE$4634</definedName>
    <definedName name="L104634_">Loans!$C$4635:$AE$4635</definedName>
    <definedName name="L104635_">Loans!$C$4636:$AE$4636</definedName>
    <definedName name="L104636_">Loans!$C$4637:$AE$4637</definedName>
    <definedName name="L104637_">Loans!$C$4638:$AE$4638</definedName>
    <definedName name="L104638_">Loans!$C$4639:$AE$4639</definedName>
    <definedName name="L104639_">Loans!$C$4640:$AE$4640</definedName>
    <definedName name="L104640_">Loans!$C$4641:$AE$4641</definedName>
    <definedName name="L104641_">Loans!$C$4642:$AE$4642</definedName>
    <definedName name="L104642_">Loans!$C$4643:$AE$4643</definedName>
    <definedName name="L104643_">Loans!$C$4644:$AE$4644</definedName>
    <definedName name="L104644_">Loans!$C$4645:$AE$4645</definedName>
    <definedName name="L104645_">Loans!$C$4646:$AE$4646</definedName>
    <definedName name="L104646_">Loans!$C$4647:$AE$4647</definedName>
    <definedName name="L104647_">Loans!$C$4648:$AE$4648</definedName>
    <definedName name="L104648_">Loans!$C$4649:$AE$4649</definedName>
    <definedName name="L104649_">Loans!$C$4650:$AE$4650</definedName>
    <definedName name="L104650_">Loans!$C$4651:$AE$4651</definedName>
    <definedName name="L104651_">Loans!$C$4652:$AE$4652</definedName>
    <definedName name="L104652_">Loans!$C$4653:$AE$4653</definedName>
    <definedName name="L104653_">Loans!$C$4654:$AE$4654</definedName>
    <definedName name="L104654_">Loans!$C$4655:$AE$4655</definedName>
    <definedName name="L104655_">Loans!$C$4656:$AE$4656</definedName>
    <definedName name="L104656_">Loans!$C$4657:$AE$4657</definedName>
    <definedName name="L104657_">Loans!$C$4658:$AE$4658</definedName>
    <definedName name="L104658_">Loans!$C$4659:$AE$4659</definedName>
    <definedName name="L104659_">Loans!$C$4660:$AE$4660</definedName>
    <definedName name="L104660_">Loans!$C$4661:$AE$4661</definedName>
    <definedName name="L104661_">Loans!$C$4662:$AE$4662</definedName>
    <definedName name="L104662_">Loans!$C$4663:$AE$4663</definedName>
    <definedName name="L104663_">Loans!$C$4664:$AE$4664</definedName>
    <definedName name="L104664_">Loans!$C$4665:$AE$4665</definedName>
    <definedName name="L104665_">Loans!$C$4666:$AE$4666</definedName>
    <definedName name="L104666_">Loans!$C$4667:$AE$4667</definedName>
    <definedName name="L104667_">Loans!$C$4668:$AE$4668</definedName>
    <definedName name="L104668_">Loans!$C$4669:$AE$4669</definedName>
    <definedName name="L104669_">Loans!$C$4670:$AE$4670</definedName>
    <definedName name="L104670_">Loans!$C$4671:$AE$4671</definedName>
    <definedName name="L104671_">Loans!$C$4672:$AE$4672</definedName>
    <definedName name="L104672_">Loans!$C$4673:$AE$4673</definedName>
    <definedName name="L104673_">Loans!$C$4674:$AE$4674</definedName>
    <definedName name="L104674_">Loans!$C$4675:$AE$4675</definedName>
    <definedName name="L104675_">Loans!$C$4676:$AE$4676</definedName>
    <definedName name="L104676_">Loans!$C$4677:$AE$4677</definedName>
    <definedName name="L104677_">Loans!$C$4678:$AE$4678</definedName>
    <definedName name="L104678_">Loans!$C$4679:$AE$4679</definedName>
    <definedName name="L104679_">Loans!$C$4680:$AE$4680</definedName>
    <definedName name="L104680_">Loans!$C$4681:$AE$4681</definedName>
    <definedName name="L104681_">Loans!$C$4682:$AE$4682</definedName>
    <definedName name="L104682_">Loans!$C$4683:$AE$4683</definedName>
    <definedName name="L104683_">Loans!$C$4684:$AE$4684</definedName>
    <definedName name="L104684_">Loans!$C$4685:$AE$4685</definedName>
    <definedName name="L104685_">Loans!$C$4686:$AE$4686</definedName>
    <definedName name="L104686_">Loans!$C$4687:$AE$4687</definedName>
    <definedName name="L104687_">Loans!$C$4688:$AE$4688</definedName>
    <definedName name="L104688_">Loans!$C$4689:$AE$4689</definedName>
    <definedName name="L104689_">Loans!$C$4690:$AE$4690</definedName>
    <definedName name="L104690_">Loans!$C$4691:$AE$4691</definedName>
    <definedName name="L104691_">Loans!$C$4692:$AE$4692</definedName>
    <definedName name="L104692_">Loans!$C$4693:$AE$4693</definedName>
    <definedName name="L104693_">Loans!$C$4694:$AE$4694</definedName>
    <definedName name="L104694_">Loans!$C$4695:$AE$4695</definedName>
    <definedName name="L104695_">Loans!$C$4696:$AE$4696</definedName>
    <definedName name="L104696_">Loans!$C$4697:$AE$4697</definedName>
    <definedName name="L104697_">Loans!$C$4698:$AE$4698</definedName>
    <definedName name="L104698_">Loans!$C$4699:$AE$4699</definedName>
    <definedName name="L104699_">Loans!$C$4700:$AE$4700</definedName>
    <definedName name="L104700_">Loans!$C$4701:$AE$4701</definedName>
    <definedName name="L104701_">Loans!$C$4702:$AE$4702</definedName>
    <definedName name="L104702_">Loans!$C$4703:$AE$4703</definedName>
    <definedName name="L104703_">Loans!$C$4704:$AE$4704</definedName>
    <definedName name="L104704_">Loans!$C$4705:$AE$4705</definedName>
    <definedName name="L104705_">Loans!$C$4706:$AE$4706</definedName>
    <definedName name="L104706_">Loans!$C$4707:$AE$4707</definedName>
    <definedName name="L104707_">Loans!$C$4708:$AE$4708</definedName>
    <definedName name="L104708_">Loans!$C$4709:$AE$4709</definedName>
    <definedName name="L104709_">Loans!$C$4710:$AE$4710</definedName>
    <definedName name="L104710_">Loans!$C$4711:$AE$4711</definedName>
    <definedName name="L104711_">Loans!$C$4712:$AE$4712</definedName>
    <definedName name="L104712_">Loans!$C$4713:$AE$4713</definedName>
    <definedName name="L104713_">Loans!$C$4714:$AE$4714</definedName>
    <definedName name="L104714_">Loans!$C$4715:$AE$4715</definedName>
    <definedName name="L104715_">Loans!$C$4716:$AE$4716</definedName>
    <definedName name="L104716_">Loans!$C$4717:$AE$4717</definedName>
    <definedName name="L104717_">Loans!$C$4718:$AE$4718</definedName>
    <definedName name="L104718_">Loans!$C$4719:$AE$4719</definedName>
    <definedName name="L104719_">Loans!$C$4720:$AE$4720</definedName>
    <definedName name="L104720_">Loans!$C$4721:$AE$4721</definedName>
    <definedName name="L104721_">Loans!$C$4722:$AE$4722</definedName>
    <definedName name="L104722_">Loans!$C$4723:$AE$4723</definedName>
    <definedName name="L104723_">Loans!$C$4724:$AE$4724</definedName>
    <definedName name="L104724_">Loans!$C$4725:$AE$4725</definedName>
    <definedName name="L104725_">Loans!$C$4726:$AE$4726</definedName>
    <definedName name="L104726_">Loans!$C$4727:$AE$4727</definedName>
    <definedName name="L104727_">Loans!$C$4728:$AE$4728</definedName>
    <definedName name="L104728_">Loans!$C$4729:$AE$4729</definedName>
    <definedName name="L104729_">Loans!$C$4730:$AE$4730</definedName>
    <definedName name="L104730_">Loans!$C$4731:$AE$4731</definedName>
    <definedName name="L104731_">Loans!$C$4732:$AE$4732</definedName>
    <definedName name="L104732_">Loans!$C$4733:$AE$4733</definedName>
    <definedName name="L104733_">Loans!$C$4734:$AE$4734</definedName>
    <definedName name="L104734_">Loans!$C$4735:$AE$4735</definedName>
    <definedName name="L104735_">Loans!$C$4736:$AE$4736</definedName>
    <definedName name="L104736_">Loans!$C$4737:$AE$4737</definedName>
    <definedName name="L104737_">Loans!$C$4738:$AE$4738</definedName>
    <definedName name="L104738_">Loans!$C$4739:$AE$4739</definedName>
    <definedName name="L104739_">Loans!$C$4740:$AE$4740</definedName>
    <definedName name="L104740_">Loans!$C$4741:$AE$4741</definedName>
    <definedName name="L104741_">Loans!$C$4742:$AE$4742</definedName>
    <definedName name="L104742_">Loans!$C$4743:$AE$4743</definedName>
    <definedName name="L104743_">Loans!$C$4744:$AE$4744</definedName>
    <definedName name="L104744_">Loans!$C$4745:$AE$4745</definedName>
    <definedName name="L104745_">Loans!$C$4746:$AE$4746</definedName>
    <definedName name="L104746_">Loans!$C$4747:$AE$4747</definedName>
    <definedName name="L104747_">Loans!$C$4748:$AE$4748</definedName>
    <definedName name="L104748_">Loans!$C$4749:$AE$4749</definedName>
    <definedName name="L104749_">Loans!$C$4750:$AE$4750</definedName>
    <definedName name="L104750_">Loans!$C$4751:$AE$4751</definedName>
    <definedName name="L104751_">Loans!$C$4752:$AE$4752</definedName>
    <definedName name="L104752_">Loans!$C$4753:$AE$4753</definedName>
    <definedName name="L104753_">Loans!$C$4754:$AE$4754</definedName>
    <definedName name="L104754_">Loans!$C$4755:$AE$4755</definedName>
    <definedName name="L104755_">Loans!$C$4756:$AE$4756</definedName>
    <definedName name="L104756_">Loans!$C$4757:$AE$4757</definedName>
    <definedName name="L104757_">Loans!$C$4758:$AE$4758</definedName>
    <definedName name="L104758_">Loans!$C$4759:$AE$4759</definedName>
    <definedName name="L104759_">Loans!$C$4760:$AE$4760</definedName>
    <definedName name="L104760_">Loans!$C$4761:$AE$4761</definedName>
    <definedName name="L104761_">Loans!$C$4762:$AE$4762</definedName>
    <definedName name="L104762_">Loans!$C$4763:$AE$4763</definedName>
    <definedName name="L104763_">Loans!$C$4764:$AE$4764</definedName>
    <definedName name="L104764_">Loans!$C$4765:$AE$4765</definedName>
    <definedName name="L104765_">Loans!$C$4766:$AE$4766</definedName>
    <definedName name="L104766_">Loans!$C$4767:$AE$4767</definedName>
    <definedName name="L104767_">Loans!$C$4768:$AE$4768</definedName>
    <definedName name="L104768_">Loans!$C$4769:$AE$4769</definedName>
    <definedName name="L104769_">Loans!$C$4770:$AE$4770</definedName>
    <definedName name="L104770_">Loans!$C$4771:$AE$4771</definedName>
    <definedName name="L104771_">Loans!$C$4772:$AE$4772</definedName>
    <definedName name="L104772_">Loans!$C$4773:$AE$4773</definedName>
    <definedName name="L104773_">Loans!$C$4774:$AE$4774</definedName>
    <definedName name="L104774_">Loans!$C$4775:$AE$4775</definedName>
    <definedName name="L104775_">Loans!$C$4776:$AE$4776</definedName>
    <definedName name="L104776_">Loans!$C$4777:$AE$4777</definedName>
    <definedName name="L104777_">Loans!$C$4778:$AE$4778</definedName>
    <definedName name="L104778_">Loans!$C$4779:$AE$4779</definedName>
    <definedName name="L104779_">Loans!$C$4780:$AE$4780</definedName>
    <definedName name="L104780_">Loans!$C$4781:$AE$4781</definedName>
    <definedName name="L104781_">Loans!$C$4782:$AE$4782</definedName>
    <definedName name="L104782_">Loans!$C$4783:$AE$4783</definedName>
    <definedName name="L104783_">Loans!$C$4784:$AE$4784</definedName>
    <definedName name="L104784_">Loans!$C$4785:$AE$4785</definedName>
    <definedName name="L104785_">Loans!$C$4786:$AE$4786</definedName>
    <definedName name="L104786_">Loans!$C$4787:$AE$4787</definedName>
    <definedName name="L104787_">Loans!$C$4788:$AE$4788</definedName>
    <definedName name="L104788_">Loans!$C$4789:$AE$4789</definedName>
    <definedName name="L104789_">Loans!$C$4790:$AE$4790</definedName>
    <definedName name="L104790_">Loans!$C$4791:$AE$4791</definedName>
    <definedName name="L104791_">Loans!$C$4792:$AE$4792</definedName>
    <definedName name="L104792_">Loans!$C$4793:$AE$4793</definedName>
    <definedName name="L104793_">Loans!$C$4794:$AE$4794</definedName>
    <definedName name="L104794_">Loans!$C$4795:$AE$4795</definedName>
    <definedName name="L104795_">Loans!$C$4796:$AE$4796</definedName>
    <definedName name="L104796_">Loans!$C$4797:$AE$4797</definedName>
    <definedName name="L104797_">Loans!$C$4798:$AE$4798</definedName>
    <definedName name="L104798_">Loans!$C$4799:$AE$4799</definedName>
    <definedName name="L104799_">Loans!$C$4800:$AE$4800</definedName>
    <definedName name="L104800_">Loans!$C$4801:$AE$4801</definedName>
    <definedName name="L104801_">Loans!$C$4802:$AE$4802</definedName>
    <definedName name="L104802_">Loans!$C$4803:$AE$4803</definedName>
    <definedName name="L104803_">Loans!$C$4804:$AE$4804</definedName>
    <definedName name="L104804_">Loans!$C$4805:$AE$4805</definedName>
    <definedName name="L104805_">Loans!$C$4806:$AE$4806</definedName>
    <definedName name="L104806_">Loans!$C$4807:$AE$4807</definedName>
    <definedName name="L104807_">Loans!$C$4808:$AE$4808</definedName>
    <definedName name="L104808_">Loans!$C$4809:$AE$4809</definedName>
    <definedName name="L104809_">Loans!$C$4810:$AE$4810</definedName>
    <definedName name="L104810_">Loans!$C$4811:$AE$4811</definedName>
    <definedName name="L104811_">Loans!$C$4812:$AE$4812</definedName>
    <definedName name="L104812_">Loans!$C$4813:$AE$4813</definedName>
    <definedName name="L104813_">Loans!$C$4814:$AE$4814</definedName>
    <definedName name="L104814_">Loans!$C$4815:$AE$4815</definedName>
    <definedName name="L104815_">Loans!$C$4816:$AE$4816</definedName>
    <definedName name="L104816_">Loans!$C$4817:$AE$4817</definedName>
    <definedName name="L104817_">Loans!$C$4818:$AE$4818</definedName>
    <definedName name="L104818_">Loans!$C$4819:$AE$4819</definedName>
    <definedName name="L104819_">Loans!$C$4820:$AE$4820</definedName>
    <definedName name="L104820_">Loans!$C$4821:$AE$4821</definedName>
    <definedName name="L104821_">Loans!$C$4822:$AE$4822</definedName>
    <definedName name="L104822_">Loans!$C$4823:$AE$4823</definedName>
    <definedName name="L104823_">Loans!$C$4824:$AE$4824</definedName>
    <definedName name="L104824_">Loans!$C$4825:$AE$4825</definedName>
    <definedName name="L104825_">Loans!$C$4826:$AE$4826</definedName>
    <definedName name="L104826_">Loans!$C$4827:$AE$4827</definedName>
    <definedName name="L104827_">Loans!$C$4828:$AE$4828</definedName>
    <definedName name="L104828_">Loans!$C$4829:$AE$4829</definedName>
    <definedName name="L104829_">Loans!$C$4830:$AE$4830</definedName>
    <definedName name="L104830_">Loans!$C$4831:$AE$4831</definedName>
    <definedName name="L104831_">Loans!$C$4832:$AE$4832</definedName>
    <definedName name="L104832_">Loans!$C$4833:$AE$4833</definedName>
    <definedName name="L104833_">Loans!$C$4834:$AE$4834</definedName>
    <definedName name="L104834_">Loans!$C$4835:$AE$4835</definedName>
    <definedName name="L104835_">Loans!$C$4836:$AE$4836</definedName>
    <definedName name="L104836_">Loans!$C$4837:$AE$4837</definedName>
    <definedName name="L104837_">Loans!$C$4838:$AE$4838</definedName>
    <definedName name="L104838_">Loans!$C$4839:$AE$4839</definedName>
    <definedName name="L104839_">Loans!$C$4840:$AE$4840</definedName>
    <definedName name="L104840_">Loans!$C$4841:$AE$4841</definedName>
    <definedName name="L104841_">Loans!$C$4842:$AE$4842</definedName>
    <definedName name="L104842_">Loans!$C$4843:$AE$4843</definedName>
    <definedName name="L104843_">Loans!$C$4844:$AE$4844</definedName>
    <definedName name="L104844_">Loans!$C$4845:$AE$4845</definedName>
    <definedName name="L104845_">Loans!$C$4846:$AE$4846</definedName>
    <definedName name="L104846_">Loans!$C$4847:$AE$4847</definedName>
    <definedName name="L104847_">Loans!$C$4848:$AE$4848</definedName>
    <definedName name="L104848_">Loans!$C$4849:$AE$4849</definedName>
    <definedName name="L104849_">Loans!$C$4850:$AE$4850</definedName>
    <definedName name="L104850_">Loans!$C$4851:$AE$4851</definedName>
    <definedName name="L104851_">Loans!$C$4852:$AE$4852</definedName>
    <definedName name="L104852_">Loans!$C$4853:$AE$4853</definedName>
    <definedName name="L104853_">Loans!$C$4854:$AE$4854</definedName>
    <definedName name="L104854_">Loans!$C$4855:$AE$4855</definedName>
    <definedName name="L104855_">Loans!$C$4856:$AE$4856</definedName>
    <definedName name="L104856_">Loans!$C$4857:$AE$4857</definedName>
    <definedName name="L104857_">Loans!$C$4858:$AE$4858</definedName>
    <definedName name="L104858_">Loans!$C$4859:$AE$4859</definedName>
    <definedName name="L104859_">Loans!$C$4860:$AE$4860</definedName>
    <definedName name="L104860_">Loans!$C$4861:$AE$4861</definedName>
    <definedName name="L104861_">Loans!$C$4862:$AE$4862</definedName>
    <definedName name="L104862_">Loans!$C$4863:$AE$4863</definedName>
    <definedName name="L104863_">Loans!$C$4864:$AE$4864</definedName>
    <definedName name="L104864_">Loans!$C$4865:$AE$4865</definedName>
    <definedName name="L104865_">Loans!$C$4866:$AE$4866</definedName>
    <definedName name="L104866_">Loans!$C$4867:$AE$4867</definedName>
    <definedName name="L104867_">Loans!$C$4868:$AE$4868</definedName>
    <definedName name="L104868_">Loans!$C$4869:$AE$4869</definedName>
    <definedName name="L104869_">Loans!$C$4870:$AE$4870</definedName>
    <definedName name="L104870_">Loans!$C$4871:$AE$4871</definedName>
    <definedName name="L104871_">Loans!$C$4872:$AE$4872</definedName>
    <definedName name="L104872_">Loans!$C$4873:$AE$4873</definedName>
    <definedName name="L104873_">Loans!$C$4874:$AE$4874</definedName>
    <definedName name="L104874_">Loans!$C$4875:$AE$4875</definedName>
    <definedName name="L104875_">Loans!$C$4876:$AE$4876</definedName>
    <definedName name="L104876_">Loans!$C$4877:$AE$4877</definedName>
    <definedName name="L104877_">Loans!$C$4878:$AE$4878</definedName>
    <definedName name="L104878_">Loans!$C$4879:$AE$4879</definedName>
    <definedName name="L104879_">Loans!$C$4880:$AE$4880</definedName>
    <definedName name="L104880_">Loans!$C$4881:$AE$4881</definedName>
    <definedName name="L104881_">Loans!$C$4882:$AE$4882</definedName>
    <definedName name="L104882_">Loans!$C$4883:$AE$4883</definedName>
    <definedName name="L104883_">Loans!$C$4884:$AE$4884</definedName>
    <definedName name="L104884_">Loans!$C$4885:$AE$4885</definedName>
    <definedName name="L104885_">Loans!$C$4886:$AE$4886</definedName>
    <definedName name="L104886_">Loans!$C$4887:$AE$4887</definedName>
    <definedName name="L104887_">Loans!$C$4888:$AE$4888</definedName>
    <definedName name="L104888_">Loans!$C$4889:$AE$4889</definedName>
    <definedName name="L104889_">Loans!$C$4890:$AE$4890</definedName>
    <definedName name="L104890_">Loans!$C$4891:$AE$4891</definedName>
    <definedName name="L104891_">Loans!$C$4892:$AE$4892</definedName>
    <definedName name="L104892_">Loans!$C$4893:$AE$4893</definedName>
    <definedName name="L104893_">Loans!$C$4894:$AE$4894</definedName>
    <definedName name="L104894_">Loans!$C$4895:$AE$4895</definedName>
    <definedName name="L104895_">Loans!$C$4896:$AE$4896</definedName>
    <definedName name="L104896_">Loans!$C$4897:$AE$4897</definedName>
    <definedName name="L104897_">Loans!$C$4898:$AE$4898</definedName>
    <definedName name="L104898_">Loans!$C$4899:$AE$4899</definedName>
    <definedName name="L104899_">Loans!$C$4900:$AE$4900</definedName>
    <definedName name="L104900_">Loans!$C$4901:$AE$4901</definedName>
    <definedName name="L104901_">Loans!$C$4902:$AE$4902</definedName>
    <definedName name="L104902_">Loans!$C$4903:$AE$4903</definedName>
    <definedName name="L104903_">Loans!$C$4904:$AE$4904</definedName>
    <definedName name="L104904_">Loans!$C$4905:$AE$4905</definedName>
    <definedName name="L104905_">Loans!$C$4906:$AE$4906</definedName>
    <definedName name="L104906_">Loans!$C$4907:$AE$4907</definedName>
    <definedName name="L104907_">Loans!$C$4908:$AE$4908</definedName>
    <definedName name="L104908_">Loans!$C$4909:$AE$4909</definedName>
    <definedName name="L104909_">Loans!$C$4910:$AE$4910</definedName>
    <definedName name="L104910_">Loans!$C$4911:$AE$4911</definedName>
    <definedName name="L104911_">Loans!$C$4912:$AE$4912</definedName>
    <definedName name="L104912_">Loans!$C$4913:$AE$4913</definedName>
    <definedName name="L104913_">Loans!$C$4914:$AE$4914</definedName>
    <definedName name="L104914_">Loans!$C$4915:$AE$4915</definedName>
    <definedName name="L104915_">Loans!$C$4916:$AE$4916</definedName>
    <definedName name="L104916_">Loans!$C$4917:$AE$4917</definedName>
    <definedName name="L104917_">Loans!$C$4918:$AE$4918</definedName>
    <definedName name="L104918_">Loans!$C$4919:$AE$4919</definedName>
    <definedName name="L104919_">Loans!$C$4920:$AE$4920</definedName>
    <definedName name="L104920_">Loans!$C$4921:$AE$4921</definedName>
    <definedName name="L104921_">Loans!$C$4922:$AE$4922</definedName>
    <definedName name="L104922_">Loans!$C$4923:$AE$4923</definedName>
    <definedName name="L104923_">Loans!$C$4924:$AE$4924</definedName>
    <definedName name="L104924_">Loans!$C$4925:$AE$4925</definedName>
    <definedName name="L104925_">Loans!$C$4926:$AE$4926</definedName>
    <definedName name="L104926_">Loans!$C$4927:$AE$4927</definedName>
    <definedName name="L104927_">Loans!$C$4928:$AE$4928</definedName>
    <definedName name="L104928_">Loans!$C$4929:$AE$4929</definedName>
    <definedName name="L104929_">Loans!$C$4930:$AE$4930</definedName>
    <definedName name="L104930_">Loans!$C$4931:$AE$4931</definedName>
    <definedName name="L104931_">Loans!$C$4932:$AE$4932</definedName>
    <definedName name="L104932_">Loans!$C$4933:$AE$4933</definedName>
    <definedName name="L104933_">Loans!$C$4934:$AE$4934</definedName>
    <definedName name="L104934_">Loans!$C$4935:$AE$4935</definedName>
    <definedName name="L104935_">Loans!$C$4936:$AE$4936</definedName>
    <definedName name="L104936_">Loans!$C$4937:$AE$4937</definedName>
    <definedName name="L104937_">Loans!$C$4938:$AE$4938</definedName>
    <definedName name="L104938_">Loans!$C$4939:$AE$4939</definedName>
    <definedName name="L104939_">Loans!$C$4940:$AE$4940</definedName>
    <definedName name="L104940_">Loans!$C$4941:$AE$4941</definedName>
    <definedName name="L104941_">Loans!$C$4942:$AE$4942</definedName>
    <definedName name="L104942_">Loans!$C$4943:$AE$4943</definedName>
    <definedName name="L104943_">Loans!$C$4944:$AE$4944</definedName>
    <definedName name="L104944_">Loans!$C$4945:$AE$4945</definedName>
    <definedName name="L104945_">Loans!$C$4946:$AE$4946</definedName>
    <definedName name="L104946_">Loans!$C$4947:$AE$4947</definedName>
    <definedName name="L104947_">Loans!$C$4948:$AE$4948</definedName>
    <definedName name="L104948_">Loans!$C$4949:$AE$4949</definedName>
    <definedName name="L104949_">Loans!$C$4950:$AE$4950</definedName>
    <definedName name="L104950_">Loans!$C$4951:$AE$4951</definedName>
    <definedName name="L104951_">Loans!$C$4952:$AE$4952</definedName>
    <definedName name="L104952_">Loans!$C$4953:$AE$4953</definedName>
    <definedName name="L104953_">Loans!$C$4954:$AE$4954</definedName>
    <definedName name="L104954_">Loans!$C$4955:$AE$4955</definedName>
    <definedName name="L104955_">Loans!$C$4956:$AE$4956</definedName>
    <definedName name="L104956_">Loans!$C$4957:$AE$4957</definedName>
    <definedName name="L104957_">Loans!$C$4958:$AE$4958</definedName>
    <definedName name="L104958_">Loans!$C$4959:$AE$4959</definedName>
    <definedName name="L104959_">Loans!$C$4960:$AE$4960</definedName>
    <definedName name="L104960_">Loans!$C$4961:$AE$4961</definedName>
    <definedName name="L104961_">Loans!$C$4962:$AE$4962</definedName>
    <definedName name="L104962_">Loans!$C$4963:$AE$4963</definedName>
    <definedName name="L104963_">Loans!$C$4964:$AE$4964</definedName>
    <definedName name="L104964_">Loans!$C$4965:$AE$4965</definedName>
    <definedName name="L104965_">Loans!$C$4966:$AE$4966</definedName>
    <definedName name="L104966_">Loans!$C$4967:$AE$4967</definedName>
    <definedName name="L104967_">Loans!$C$4968:$AE$4968</definedName>
    <definedName name="L104968_">Loans!$C$4969:$AE$4969</definedName>
    <definedName name="L104969_">Loans!$C$4970:$AE$4970</definedName>
    <definedName name="L104970_">Loans!$C$4971:$AE$4971</definedName>
    <definedName name="L104971_">Loans!$C$4972:$AE$4972</definedName>
    <definedName name="L104972_">Loans!$C$4973:$AE$4973</definedName>
    <definedName name="L104973_">Loans!$C$4974:$AE$4974</definedName>
    <definedName name="L104974_">Loans!$C$4975:$AE$4975</definedName>
    <definedName name="L104975_">Loans!$C$4976:$AE$4976</definedName>
    <definedName name="L104976_">Loans!$C$4977:$AE$4977</definedName>
    <definedName name="L104977_">Loans!$C$4978:$AE$4978</definedName>
    <definedName name="L104978_">Loans!$C$4979:$AE$4979</definedName>
    <definedName name="L104979_">Loans!$C$4980:$AE$4980</definedName>
    <definedName name="L104980_">Loans!$C$4981:$AE$4981</definedName>
    <definedName name="L104981_">Loans!$C$4982:$AE$4982</definedName>
    <definedName name="L104982_">Loans!$C$4983:$AE$4983</definedName>
    <definedName name="L104983_">Loans!$C$4984:$AE$4984</definedName>
    <definedName name="L104984_">Loans!$C$4985:$AE$4985</definedName>
    <definedName name="L104985_">Loans!$C$4986:$AE$4986</definedName>
    <definedName name="L104986_">Loans!$C$4987:$AE$4987</definedName>
    <definedName name="L104987_">Loans!$C$4988:$AE$4988</definedName>
    <definedName name="L104988_">Loans!$C$4989:$AE$4989</definedName>
    <definedName name="L104989_">Loans!$C$4990:$AE$4990</definedName>
    <definedName name="L104990_">Loans!$C$4991:$AE$4991</definedName>
    <definedName name="L104991_">Loans!$C$4992:$AE$4992</definedName>
    <definedName name="L104992_">Loans!$C$4993:$AE$4993</definedName>
    <definedName name="L104993_">Loans!$C$4994:$AE$4994</definedName>
    <definedName name="L104994_">Loans!$C$4995:$AE$4995</definedName>
    <definedName name="L104995_">Loans!$C$4996:$AE$4996</definedName>
    <definedName name="L104996_">Loans!$C$4997:$AE$4997</definedName>
    <definedName name="L104997_">Loans!$C$4998:$AE$4998</definedName>
    <definedName name="L104998_">Loans!$C$4999:$AE$4999</definedName>
    <definedName name="L104999_">Loans!$C$5000:$AE$5000</definedName>
    <definedName name="L105000_">Loans!$C$5001:$AE$5001</definedName>
    <definedName name="Married">Loans!$H$3:$H$5001</definedName>
    <definedName name="No">Loans!$AD$3:$AD$5001</definedName>
    <definedName name="Non_Graduate">Loans!$I$3:$I$5001</definedName>
    <definedName name="Personal">Loans!$R$3:$R$5001</definedName>
    <definedName name="Salaried">Loans!$J$3:$J$5001</definedName>
    <definedName name="Slicer_application_year">#N/A</definedName>
    <definedName name="Slicer_Branch">#N/A</definedName>
    <definedName name="Slicer_Branch1">#N/A</definedName>
    <definedName name="Slicer_City">#N/A</definedName>
    <definedName name="Slicer_Employment_Type">#N/A</definedName>
    <definedName name="Slicer_Employment_Type1">#N/A</definedName>
    <definedName name="Slicer_Loan_Status">#N/A</definedName>
    <definedName name="Slicer_Loan_Status1">#N/A</definedName>
    <definedName name="Slicer_Loan_Type">#N/A</definedName>
    <definedName name="Slicer_Loan_Type1">#N/A</definedName>
    <definedName name="Slicer_Marital_Status">#N/A</definedName>
    <definedName name="Slicer_State">#N/A</definedName>
    <definedName name="Slicer_State1">#N/A</definedName>
    <definedName name="South">Loans!$AE$3:$AE$5001</definedName>
    <definedName name="Vikas_Sharma">Loans!$D$3:$D$5001</definedName>
  </definedNames>
  <calcPr calcId="191029"/>
  <pivotCaches>
    <pivotCache cacheId="42"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Q6" i="8"/>
  <c r="M6" i="8"/>
  <c r="E6" i="8"/>
  <c r="B6" i="8"/>
  <c r="D14" i="7"/>
  <c r="F10" i="11"/>
  <c r="F6" i="11"/>
  <c r="B13" i="11"/>
  <c r="B12" i="11"/>
  <c r="B3" i="11"/>
  <c r="G16" i="11"/>
  <c r="I6" i="8" l="1"/>
  <c r="D13" i="7"/>
  <c r="AJ4"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L2" i="1"/>
  <c r="P3" i="1"/>
  <c r="P2"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J18" i="3"/>
  <c r="J15" i="3"/>
  <c r="J12" i="3"/>
  <c r="J9" i="3"/>
  <c r="J3" i="3"/>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B4252" i="1"/>
  <c r="AB4253" i="1"/>
  <c r="AB4254" i="1"/>
  <c r="AB4255" i="1"/>
  <c r="AB4256" i="1"/>
  <c r="AB4257" i="1"/>
  <c r="AB4258" i="1"/>
  <c r="AB4259" i="1"/>
  <c r="AB4260" i="1"/>
  <c r="AB4261" i="1"/>
  <c r="AB4262" i="1"/>
  <c r="AB4263" i="1"/>
  <c r="AB4264" i="1"/>
  <c r="AB4265" i="1"/>
  <c r="AB4266" i="1"/>
  <c r="AB4267" i="1"/>
  <c r="AB4268" i="1"/>
  <c r="AB4269" i="1"/>
  <c r="AB4270" i="1"/>
  <c r="AB4271" i="1"/>
  <c r="AB4272" i="1"/>
  <c r="AB4273" i="1"/>
  <c r="AB4274" i="1"/>
  <c r="AB4275" i="1"/>
  <c r="AB4276" i="1"/>
  <c r="AB4277" i="1"/>
  <c r="AB4278" i="1"/>
  <c r="AB4279" i="1"/>
  <c r="AB4280" i="1"/>
  <c r="AB4281" i="1"/>
  <c r="AB4282" i="1"/>
  <c r="AB4283" i="1"/>
  <c r="AB4284" i="1"/>
  <c r="AB4285" i="1"/>
  <c r="AB4286" i="1"/>
  <c r="AB4287" i="1"/>
  <c r="AB4288" i="1"/>
  <c r="AB4289" i="1"/>
  <c r="AB4290" i="1"/>
  <c r="AB4291" i="1"/>
  <c r="AB4292" i="1"/>
  <c r="AB4293" i="1"/>
  <c r="AB4294" i="1"/>
  <c r="AB4295" i="1"/>
  <c r="AB4296" i="1"/>
  <c r="AB4297" i="1"/>
  <c r="AB4298" i="1"/>
  <c r="AB4299" i="1"/>
  <c r="AB4300" i="1"/>
  <c r="AB4301" i="1"/>
  <c r="AB4302" i="1"/>
  <c r="AB4303" i="1"/>
  <c r="AB4304" i="1"/>
  <c r="AB4305" i="1"/>
  <c r="AB4306" i="1"/>
  <c r="AB4307" i="1"/>
  <c r="AB4308" i="1"/>
  <c r="AB4309" i="1"/>
  <c r="AB4310" i="1"/>
  <c r="AB4311" i="1"/>
  <c r="AB4312" i="1"/>
  <c r="AB4313" i="1"/>
  <c r="AB4314" i="1"/>
  <c r="AB4315" i="1"/>
  <c r="AB4316" i="1"/>
  <c r="AB4317" i="1"/>
  <c r="AB4318" i="1"/>
  <c r="AB4319" i="1"/>
  <c r="AB4320" i="1"/>
  <c r="AB4321" i="1"/>
  <c r="AB4322" i="1"/>
  <c r="AB4323" i="1"/>
  <c r="AB4324" i="1"/>
  <c r="AB4325" i="1"/>
  <c r="AB4326" i="1"/>
  <c r="AB4327" i="1"/>
  <c r="AB4328" i="1"/>
  <c r="AB4329" i="1"/>
  <c r="AB4330" i="1"/>
  <c r="AB4331" i="1"/>
  <c r="AB4332" i="1"/>
  <c r="AB4333" i="1"/>
  <c r="AB4334" i="1"/>
  <c r="AB4335" i="1"/>
  <c r="AB4336" i="1"/>
  <c r="AB4337" i="1"/>
  <c r="AB4338" i="1"/>
  <c r="AB4339" i="1"/>
  <c r="AB4340" i="1"/>
  <c r="AB4341" i="1"/>
  <c r="AB4342" i="1"/>
  <c r="AB4343" i="1"/>
  <c r="AB4344" i="1"/>
  <c r="AB4345" i="1"/>
  <c r="AB4346" i="1"/>
  <c r="AB4347" i="1"/>
  <c r="AB4348" i="1"/>
  <c r="AB4349" i="1"/>
  <c r="AB4350" i="1"/>
  <c r="AB4351" i="1"/>
  <c r="AB4352" i="1"/>
  <c r="AB4353" i="1"/>
  <c r="AB4354" i="1"/>
  <c r="AB4355" i="1"/>
  <c r="AB4356" i="1"/>
  <c r="AB4357" i="1"/>
  <c r="AB4358" i="1"/>
  <c r="AB4359" i="1"/>
  <c r="AB4360" i="1"/>
  <c r="AB4361" i="1"/>
  <c r="AB4362" i="1"/>
  <c r="AB4363" i="1"/>
  <c r="AB4364" i="1"/>
  <c r="AB4365" i="1"/>
  <c r="AB4366" i="1"/>
  <c r="AB4367" i="1"/>
  <c r="AB4368" i="1"/>
  <c r="AB4369" i="1"/>
  <c r="AB4370" i="1"/>
  <c r="AB4371" i="1"/>
  <c r="AB4372" i="1"/>
  <c r="AB4373" i="1"/>
  <c r="AB4374" i="1"/>
  <c r="AB4375" i="1"/>
  <c r="AB4376" i="1"/>
  <c r="AB4377" i="1"/>
  <c r="AB4378" i="1"/>
  <c r="AB4379" i="1"/>
  <c r="AB4380" i="1"/>
  <c r="AB4381" i="1"/>
  <c r="AB4382" i="1"/>
  <c r="AB4383" i="1"/>
  <c r="AB4384" i="1"/>
  <c r="AB4385" i="1"/>
  <c r="AB4386" i="1"/>
  <c r="AB4387" i="1"/>
  <c r="AB4388" i="1"/>
  <c r="AB4389" i="1"/>
  <c r="AB4390" i="1"/>
  <c r="AB4391" i="1"/>
  <c r="AB4392" i="1"/>
  <c r="AB4393" i="1"/>
  <c r="AB4394" i="1"/>
  <c r="AB4395" i="1"/>
  <c r="AB4396" i="1"/>
  <c r="AB4397" i="1"/>
  <c r="AB4398" i="1"/>
  <c r="AB4399" i="1"/>
  <c r="AB4400" i="1"/>
  <c r="AB4401" i="1"/>
  <c r="AB4402" i="1"/>
  <c r="AB4403" i="1"/>
  <c r="AB4404" i="1"/>
  <c r="AB4405" i="1"/>
  <c r="AB4406" i="1"/>
  <c r="AB4407" i="1"/>
  <c r="AB4408" i="1"/>
  <c r="AB4409" i="1"/>
  <c r="AB4410" i="1"/>
  <c r="AB4411" i="1"/>
  <c r="AB4412" i="1"/>
  <c r="AB4413" i="1"/>
  <c r="AB4414" i="1"/>
  <c r="AB4415" i="1"/>
  <c r="AB4416" i="1"/>
  <c r="AB4417" i="1"/>
  <c r="AB4418" i="1"/>
  <c r="AB4419" i="1"/>
  <c r="AB4420" i="1"/>
  <c r="AB4421" i="1"/>
  <c r="AB4422" i="1"/>
  <c r="AB4423" i="1"/>
  <c r="AB4424" i="1"/>
  <c r="AB4425" i="1"/>
  <c r="AB4426" i="1"/>
  <c r="AB4427" i="1"/>
  <c r="AB4428" i="1"/>
  <c r="AB4429" i="1"/>
  <c r="AB4430" i="1"/>
  <c r="AB4431" i="1"/>
  <c r="AB4432" i="1"/>
  <c r="AB4433" i="1"/>
  <c r="AB4434" i="1"/>
  <c r="AB4435" i="1"/>
  <c r="AB4436" i="1"/>
  <c r="AB4437" i="1"/>
  <c r="AB4438" i="1"/>
  <c r="AB4439" i="1"/>
  <c r="AB4440" i="1"/>
  <c r="AB4441" i="1"/>
  <c r="AB4442" i="1"/>
  <c r="AB4443" i="1"/>
  <c r="AB4444" i="1"/>
  <c r="AB4445" i="1"/>
  <c r="AB4446" i="1"/>
  <c r="AB4447" i="1"/>
  <c r="AB4448" i="1"/>
  <c r="AB4449" i="1"/>
  <c r="AB4450" i="1"/>
  <c r="AB4451" i="1"/>
  <c r="AB4452" i="1"/>
  <c r="AB4453" i="1"/>
  <c r="AB4454" i="1"/>
  <c r="AB4455" i="1"/>
  <c r="AB4456" i="1"/>
  <c r="AB4457" i="1"/>
  <c r="AB4458" i="1"/>
  <c r="AB4459" i="1"/>
  <c r="AB4460" i="1"/>
  <c r="AB4461" i="1"/>
  <c r="AB4462" i="1"/>
  <c r="AB4463" i="1"/>
  <c r="AB4464" i="1"/>
  <c r="AB4465" i="1"/>
  <c r="AB4466" i="1"/>
  <c r="AB4467" i="1"/>
  <c r="AB4468" i="1"/>
  <c r="AB4469" i="1"/>
  <c r="AB4470" i="1"/>
  <c r="AB4471" i="1"/>
  <c r="AB4472" i="1"/>
  <c r="AB4473" i="1"/>
  <c r="AB4474" i="1"/>
  <c r="AB4475" i="1"/>
  <c r="AB4476" i="1"/>
  <c r="AB4477" i="1"/>
  <c r="AB4478" i="1"/>
  <c r="AB4479" i="1"/>
  <c r="AB4480" i="1"/>
  <c r="AB4481" i="1"/>
  <c r="AB4482" i="1"/>
  <c r="AB4483" i="1"/>
  <c r="AB4484" i="1"/>
  <c r="AB4485" i="1"/>
  <c r="AB4486" i="1"/>
  <c r="AB4487" i="1"/>
  <c r="AB4488" i="1"/>
  <c r="AB4489" i="1"/>
  <c r="AB4490" i="1"/>
  <c r="AB4491" i="1"/>
  <c r="AB4492" i="1"/>
  <c r="AB4493" i="1"/>
  <c r="AB4494" i="1"/>
  <c r="AB4495" i="1"/>
  <c r="AB4496" i="1"/>
  <c r="AB4497" i="1"/>
  <c r="AB4498" i="1"/>
  <c r="AB4499" i="1"/>
  <c r="AB4500" i="1"/>
  <c r="AB4501" i="1"/>
  <c r="AB4502" i="1"/>
  <c r="AB4503" i="1"/>
  <c r="AB4504" i="1"/>
  <c r="AB4505" i="1"/>
  <c r="AB4506" i="1"/>
  <c r="AB4507" i="1"/>
  <c r="AB4508" i="1"/>
  <c r="AB4509" i="1"/>
  <c r="AB4510" i="1"/>
  <c r="AB4511" i="1"/>
  <c r="AB4512" i="1"/>
  <c r="AB4513" i="1"/>
  <c r="AB4514" i="1"/>
  <c r="AB4515" i="1"/>
  <c r="AB4516" i="1"/>
  <c r="AB4517" i="1"/>
  <c r="AB4518" i="1"/>
  <c r="AB4519" i="1"/>
  <c r="AB4520" i="1"/>
  <c r="AB4521" i="1"/>
  <c r="AB4522" i="1"/>
  <c r="AB4523" i="1"/>
  <c r="AB4524" i="1"/>
  <c r="AB4525" i="1"/>
  <c r="AB4526" i="1"/>
  <c r="AB4527" i="1"/>
  <c r="AB4528" i="1"/>
  <c r="AB4529" i="1"/>
  <c r="AB4530" i="1"/>
  <c r="AB4531" i="1"/>
  <c r="AB4532" i="1"/>
  <c r="AB4533" i="1"/>
  <c r="AB4534" i="1"/>
  <c r="AB4535" i="1"/>
  <c r="AB4536" i="1"/>
  <c r="AB4537" i="1"/>
  <c r="AB4538" i="1"/>
  <c r="AB4539" i="1"/>
  <c r="AB4540" i="1"/>
  <c r="AB4541" i="1"/>
  <c r="AB4542" i="1"/>
  <c r="AB4543" i="1"/>
  <c r="AB4544" i="1"/>
  <c r="AB4545" i="1"/>
  <c r="AB4546" i="1"/>
  <c r="AB4547" i="1"/>
  <c r="AB4548" i="1"/>
  <c r="AB4549" i="1"/>
  <c r="AB4550" i="1"/>
  <c r="AB4551" i="1"/>
  <c r="AB4552" i="1"/>
  <c r="AB4553" i="1"/>
  <c r="AB4554" i="1"/>
  <c r="AB4555" i="1"/>
  <c r="AB4556" i="1"/>
  <c r="AB4557" i="1"/>
  <c r="AB4558" i="1"/>
  <c r="AB4559" i="1"/>
  <c r="AB4560" i="1"/>
  <c r="AB4561" i="1"/>
  <c r="AB4562" i="1"/>
  <c r="AB4563" i="1"/>
  <c r="AB4564" i="1"/>
  <c r="AB4565" i="1"/>
  <c r="AB4566" i="1"/>
  <c r="AB4567" i="1"/>
  <c r="AB4568" i="1"/>
  <c r="AB4569" i="1"/>
  <c r="AB4570" i="1"/>
  <c r="AB4571" i="1"/>
  <c r="AB4572" i="1"/>
  <c r="AB4573" i="1"/>
  <c r="AB4574" i="1"/>
  <c r="AB4575" i="1"/>
  <c r="AB4576" i="1"/>
  <c r="AB4577" i="1"/>
  <c r="AB4578" i="1"/>
  <c r="AB4579" i="1"/>
  <c r="AB4580" i="1"/>
  <c r="AB4581" i="1"/>
  <c r="AB4582" i="1"/>
  <c r="AB4583" i="1"/>
  <c r="AB4584" i="1"/>
  <c r="AB4585" i="1"/>
  <c r="AB4586" i="1"/>
  <c r="AB4587" i="1"/>
  <c r="AB4588" i="1"/>
  <c r="AB4589" i="1"/>
  <c r="AB4590" i="1"/>
  <c r="AB4591" i="1"/>
  <c r="AB4592" i="1"/>
  <c r="AB4593" i="1"/>
  <c r="AB4594" i="1"/>
  <c r="AB4595" i="1"/>
  <c r="AB4596" i="1"/>
  <c r="AB4597" i="1"/>
  <c r="AB4598" i="1"/>
  <c r="AB4599" i="1"/>
  <c r="AB4600" i="1"/>
  <c r="AB4601" i="1"/>
  <c r="AB4602" i="1"/>
  <c r="AB4603" i="1"/>
  <c r="AB4604" i="1"/>
  <c r="AB4605" i="1"/>
  <c r="AB4606" i="1"/>
  <c r="AB4607" i="1"/>
  <c r="AB4608" i="1"/>
  <c r="AB4609" i="1"/>
  <c r="AB4610" i="1"/>
  <c r="AB4611" i="1"/>
  <c r="AB4612" i="1"/>
  <c r="AB4613" i="1"/>
  <c r="AB4614" i="1"/>
  <c r="AB4615" i="1"/>
  <c r="AB4616" i="1"/>
  <c r="AB4617" i="1"/>
  <c r="AB4618" i="1"/>
  <c r="AB4619" i="1"/>
  <c r="AB4620" i="1"/>
  <c r="AB4621" i="1"/>
  <c r="AB4622" i="1"/>
  <c r="AB4623" i="1"/>
  <c r="AB4624" i="1"/>
  <c r="AB4625" i="1"/>
  <c r="AB4626" i="1"/>
  <c r="AB4627" i="1"/>
  <c r="AB4628" i="1"/>
  <c r="AB4629" i="1"/>
  <c r="AB4630" i="1"/>
  <c r="AB4631" i="1"/>
  <c r="AB4632" i="1"/>
  <c r="AB4633" i="1"/>
  <c r="AB4634" i="1"/>
  <c r="AB4635" i="1"/>
  <c r="AB4636" i="1"/>
  <c r="AB4637" i="1"/>
  <c r="AB4638" i="1"/>
  <c r="AB4639" i="1"/>
  <c r="AB4640" i="1"/>
  <c r="AB4641" i="1"/>
  <c r="AB4642" i="1"/>
  <c r="AB4643" i="1"/>
  <c r="AB4644" i="1"/>
  <c r="AB4645" i="1"/>
  <c r="AB4646" i="1"/>
  <c r="AB4647" i="1"/>
  <c r="AB4648" i="1"/>
  <c r="AB4649" i="1"/>
  <c r="AB4650" i="1"/>
  <c r="AB4651" i="1"/>
  <c r="AB4652" i="1"/>
  <c r="AB4653" i="1"/>
  <c r="AB4654" i="1"/>
  <c r="AB4655" i="1"/>
  <c r="AB4656" i="1"/>
  <c r="AB4657" i="1"/>
  <c r="AB4658" i="1"/>
  <c r="AB4659" i="1"/>
  <c r="AB4660" i="1"/>
  <c r="AB4661" i="1"/>
  <c r="AB4662" i="1"/>
  <c r="AB4663" i="1"/>
  <c r="AB4664" i="1"/>
  <c r="AB4665" i="1"/>
  <c r="AB4666" i="1"/>
  <c r="AB4667" i="1"/>
  <c r="AB4668" i="1"/>
  <c r="AB4669" i="1"/>
  <c r="AB4670" i="1"/>
  <c r="AB4671" i="1"/>
  <c r="AB4672" i="1"/>
  <c r="AB4673" i="1"/>
  <c r="AB4674" i="1"/>
  <c r="AB4675" i="1"/>
  <c r="AB4676" i="1"/>
  <c r="AB4677" i="1"/>
  <c r="AB4678" i="1"/>
  <c r="AB4679" i="1"/>
  <c r="AB4680" i="1"/>
  <c r="AB4681" i="1"/>
  <c r="AB4682" i="1"/>
  <c r="AB4683" i="1"/>
  <c r="AB4684" i="1"/>
  <c r="AB4685" i="1"/>
  <c r="AB4686" i="1"/>
  <c r="AB4687" i="1"/>
  <c r="AB4688" i="1"/>
  <c r="AB4689" i="1"/>
  <c r="AB4690" i="1"/>
  <c r="AB4691" i="1"/>
  <c r="AB4692" i="1"/>
  <c r="AB4693" i="1"/>
  <c r="AB4694" i="1"/>
  <c r="AB4695" i="1"/>
  <c r="AB4696" i="1"/>
  <c r="AB4697" i="1"/>
  <c r="AB4698" i="1"/>
  <c r="AB4699" i="1"/>
  <c r="AB4700" i="1"/>
  <c r="AB4701" i="1"/>
  <c r="AB4702" i="1"/>
  <c r="AB4703" i="1"/>
  <c r="AB4704" i="1"/>
  <c r="AB4705" i="1"/>
  <c r="AB4706" i="1"/>
  <c r="AB4707" i="1"/>
  <c r="AB4708" i="1"/>
  <c r="AB4709" i="1"/>
  <c r="AB4710" i="1"/>
  <c r="AB4711" i="1"/>
  <c r="AB4712" i="1"/>
  <c r="AB4713" i="1"/>
  <c r="AB4714" i="1"/>
  <c r="AB4715" i="1"/>
  <c r="AB4716" i="1"/>
  <c r="AB4717" i="1"/>
  <c r="AB4718" i="1"/>
  <c r="AB4719" i="1"/>
  <c r="AB4720" i="1"/>
  <c r="AB4721" i="1"/>
  <c r="AB4722" i="1"/>
  <c r="AB4723" i="1"/>
  <c r="AB4724" i="1"/>
  <c r="AB4725" i="1"/>
  <c r="AB4726" i="1"/>
  <c r="AB4727" i="1"/>
  <c r="AB4728" i="1"/>
  <c r="AB4729" i="1"/>
  <c r="AB4730" i="1"/>
  <c r="AB4731" i="1"/>
  <c r="AB4732" i="1"/>
  <c r="AB4733" i="1"/>
  <c r="AB4734" i="1"/>
  <c r="AB4735" i="1"/>
  <c r="AB4736" i="1"/>
  <c r="AB4737" i="1"/>
  <c r="AB4738" i="1"/>
  <c r="AB4739" i="1"/>
  <c r="AB4740" i="1"/>
  <c r="AB4741" i="1"/>
  <c r="AB4742" i="1"/>
  <c r="AB4743" i="1"/>
  <c r="AB4744" i="1"/>
  <c r="AB4745" i="1"/>
  <c r="AB4746" i="1"/>
  <c r="AB4747" i="1"/>
  <c r="AB4748" i="1"/>
  <c r="AB4749" i="1"/>
  <c r="AB4750" i="1"/>
  <c r="AB4751" i="1"/>
  <c r="AB4752" i="1"/>
  <c r="AB4753" i="1"/>
  <c r="AB4754" i="1"/>
  <c r="AB4755" i="1"/>
  <c r="AB4756" i="1"/>
  <c r="AB4757" i="1"/>
  <c r="AB4758" i="1"/>
  <c r="AB4759" i="1"/>
  <c r="AB4760" i="1"/>
  <c r="AB4761" i="1"/>
  <c r="AB4762" i="1"/>
  <c r="AB4763" i="1"/>
  <c r="AB4764" i="1"/>
  <c r="AB4765" i="1"/>
  <c r="AB4766" i="1"/>
  <c r="AB4767" i="1"/>
  <c r="AB4768" i="1"/>
  <c r="AB4769" i="1"/>
  <c r="AB4770" i="1"/>
  <c r="AB4771" i="1"/>
  <c r="AB4772" i="1"/>
  <c r="AB4773" i="1"/>
  <c r="AB4774" i="1"/>
  <c r="AB4775" i="1"/>
  <c r="AB4776" i="1"/>
  <c r="AB4777" i="1"/>
  <c r="AB4778" i="1"/>
  <c r="AB4779" i="1"/>
  <c r="AB4780" i="1"/>
  <c r="AB4781" i="1"/>
  <c r="AB4782" i="1"/>
  <c r="AB4783" i="1"/>
  <c r="AB4784" i="1"/>
  <c r="AB4785" i="1"/>
  <c r="AB4786" i="1"/>
  <c r="AB4787" i="1"/>
  <c r="AB4788" i="1"/>
  <c r="AB4789" i="1"/>
  <c r="AB4790" i="1"/>
  <c r="AB4791" i="1"/>
  <c r="AB4792" i="1"/>
  <c r="AB4793" i="1"/>
  <c r="AB4794" i="1"/>
  <c r="AB4795" i="1"/>
  <c r="AB4796" i="1"/>
  <c r="AB4797" i="1"/>
  <c r="AB4798" i="1"/>
  <c r="AB4799" i="1"/>
  <c r="AB4800" i="1"/>
  <c r="AB4801" i="1"/>
  <c r="AB4802" i="1"/>
  <c r="AB4803" i="1"/>
  <c r="AB4804" i="1"/>
  <c r="AB4805" i="1"/>
  <c r="AB4806" i="1"/>
  <c r="AB4807" i="1"/>
  <c r="AB4808" i="1"/>
  <c r="AB4809" i="1"/>
  <c r="AB4810" i="1"/>
  <c r="AB4811" i="1"/>
  <c r="AB4812" i="1"/>
  <c r="AB4813" i="1"/>
  <c r="AB4814" i="1"/>
  <c r="AB4815" i="1"/>
  <c r="AB4816" i="1"/>
  <c r="AB4817" i="1"/>
  <c r="AB4818" i="1"/>
  <c r="AB4819" i="1"/>
  <c r="AB4820" i="1"/>
  <c r="AB4821" i="1"/>
  <c r="AB4822" i="1"/>
  <c r="AB4823" i="1"/>
  <c r="AB4824" i="1"/>
  <c r="AB4825" i="1"/>
  <c r="AB4826" i="1"/>
  <c r="AB4827" i="1"/>
  <c r="AB4828" i="1"/>
  <c r="AB4829" i="1"/>
  <c r="AB4830" i="1"/>
  <c r="AB4831" i="1"/>
  <c r="AB4832" i="1"/>
  <c r="AB4833" i="1"/>
  <c r="AB4834" i="1"/>
  <c r="AB4835" i="1"/>
  <c r="AB4836" i="1"/>
  <c r="AB4837" i="1"/>
  <c r="AB4838" i="1"/>
  <c r="AB4839" i="1"/>
  <c r="AB4840" i="1"/>
  <c r="AB4841" i="1"/>
  <c r="AB4842" i="1"/>
  <c r="AB4843" i="1"/>
  <c r="AB4844" i="1"/>
  <c r="AB4845" i="1"/>
  <c r="AB4846" i="1"/>
  <c r="AB4847" i="1"/>
  <c r="AB4848" i="1"/>
  <c r="AB4849" i="1"/>
  <c r="AB4850" i="1"/>
  <c r="AB4851" i="1"/>
  <c r="AB4852" i="1"/>
  <c r="AB4853" i="1"/>
  <c r="AB4854" i="1"/>
  <c r="AB4855" i="1"/>
  <c r="AB4856" i="1"/>
  <c r="AB4857" i="1"/>
  <c r="AB4858" i="1"/>
  <c r="AB4859" i="1"/>
  <c r="AB4860" i="1"/>
  <c r="AB4861" i="1"/>
  <c r="AB4862" i="1"/>
  <c r="AB4863" i="1"/>
  <c r="AB4864" i="1"/>
  <c r="AB4865" i="1"/>
  <c r="AB4866" i="1"/>
  <c r="AB4867" i="1"/>
  <c r="AB4868" i="1"/>
  <c r="AB4869" i="1"/>
  <c r="AB4870" i="1"/>
  <c r="AB4871" i="1"/>
  <c r="AB4872" i="1"/>
  <c r="AB4873" i="1"/>
  <c r="AB4874" i="1"/>
  <c r="AB4875" i="1"/>
  <c r="AB4876" i="1"/>
  <c r="AB4877" i="1"/>
  <c r="AB4878" i="1"/>
  <c r="AB4879" i="1"/>
  <c r="AB4880" i="1"/>
  <c r="AB4881" i="1"/>
  <c r="AB4882" i="1"/>
  <c r="AB4883" i="1"/>
  <c r="AB4884" i="1"/>
  <c r="AB4885" i="1"/>
  <c r="AB4886" i="1"/>
  <c r="AB4887" i="1"/>
  <c r="AB4888" i="1"/>
  <c r="AB4889" i="1"/>
  <c r="AB4890" i="1"/>
  <c r="AB4891" i="1"/>
  <c r="AB4892" i="1"/>
  <c r="AB4893" i="1"/>
  <c r="AB4894" i="1"/>
  <c r="AB4895" i="1"/>
  <c r="AB4896" i="1"/>
  <c r="AB4897" i="1"/>
  <c r="AB4898" i="1"/>
  <c r="AB4899" i="1"/>
  <c r="AB4900" i="1"/>
  <c r="AB4901" i="1"/>
  <c r="AB4902" i="1"/>
  <c r="AB4903" i="1"/>
  <c r="AB4904" i="1"/>
  <c r="AB4905" i="1"/>
  <c r="AB4906" i="1"/>
  <c r="AB4907" i="1"/>
  <c r="AB4908" i="1"/>
  <c r="AB4909" i="1"/>
  <c r="AB4910" i="1"/>
  <c r="AB4911" i="1"/>
  <c r="AB4912" i="1"/>
  <c r="AB4913" i="1"/>
  <c r="AB4914" i="1"/>
  <c r="AB4915" i="1"/>
  <c r="AB4916" i="1"/>
  <c r="AB4917" i="1"/>
  <c r="AB4918" i="1"/>
  <c r="AB4919" i="1"/>
  <c r="AB4920" i="1"/>
  <c r="AB4921" i="1"/>
  <c r="AB4922" i="1"/>
  <c r="AB4923" i="1"/>
  <c r="AB4924" i="1"/>
  <c r="AB4925" i="1"/>
  <c r="AB4926" i="1"/>
  <c r="AB4927" i="1"/>
  <c r="AB4928" i="1"/>
  <c r="AB4929" i="1"/>
  <c r="AB4930" i="1"/>
  <c r="AB4931" i="1"/>
  <c r="AB4932" i="1"/>
  <c r="AB4933" i="1"/>
  <c r="AB4934" i="1"/>
  <c r="AB4935" i="1"/>
  <c r="AB4936" i="1"/>
  <c r="AB4937" i="1"/>
  <c r="AB4938" i="1"/>
  <c r="AB4939" i="1"/>
  <c r="AB4940" i="1"/>
  <c r="AB4941" i="1"/>
  <c r="AB4942" i="1"/>
  <c r="AB4943" i="1"/>
  <c r="AB4944" i="1"/>
  <c r="AB4945" i="1"/>
  <c r="AB4946" i="1"/>
  <c r="AB4947" i="1"/>
  <c r="AB4948" i="1"/>
  <c r="AB4949" i="1"/>
  <c r="AB4950" i="1"/>
  <c r="AB4951" i="1"/>
  <c r="AB4952" i="1"/>
  <c r="AB4953" i="1"/>
  <c r="AB4954" i="1"/>
  <c r="AB4955" i="1"/>
  <c r="AB4956" i="1"/>
  <c r="AB4957" i="1"/>
  <c r="AB4958" i="1"/>
  <c r="AB4959" i="1"/>
  <c r="AB4960" i="1"/>
  <c r="AB4961" i="1"/>
  <c r="AB4962" i="1"/>
  <c r="AB4963" i="1"/>
  <c r="AB4964" i="1"/>
  <c r="AB4965" i="1"/>
  <c r="AB4966" i="1"/>
  <c r="AB4967" i="1"/>
  <c r="AB4968" i="1"/>
  <c r="AB4969" i="1"/>
  <c r="AB4970" i="1"/>
  <c r="AB4971" i="1"/>
  <c r="AB4972" i="1"/>
  <c r="AB4973" i="1"/>
  <c r="AB4974" i="1"/>
  <c r="AB4975" i="1"/>
  <c r="AB4976" i="1"/>
  <c r="AB4977" i="1"/>
  <c r="AB4978" i="1"/>
  <c r="AB4979" i="1"/>
  <c r="AB4980" i="1"/>
  <c r="AB4981" i="1"/>
  <c r="AB4982" i="1"/>
  <c r="AB4983" i="1"/>
  <c r="AB4984" i="1"/>
  <c r="AB4985" i="1"/>
  <c r="AB4986" i="1"/>
  <c r="AB4987" i="1"/>
  <c r="AB4988" i="1"/>
  <c r="AB4989" i="1"/>
  <c r="AB4990" i="1"/>
  <c r="AB4991" i="1"/>
  <c r="AB4992" i="1"/>
  <c r="AB4993" i="1"/>
  <c r="AB4994" i="1"/>
  <c r="AB4995" i="1"/>
  <c r="AB4996" i="1"/>
  <c r="AB4997" i="1"/>
  <c r="AB4998" i="1"/>
  <c r="AB4999" i="1"/>
  <c r="AB5000" i="1"/>
  <c r="AB5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AN498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189" i="1" l="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J6" i="3" l="1"/>
  <c r="AN4986"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<sst xmlns="http://schemas.openxmlformats.org/spreadsheetml/2006/main" count="65234" uniqueCount="10282">
  <si>
    <t>Loan_ID</t>
  </si>
  <si>
    <t>Customer_ID</t>
  </si>
  <si>
    <t>Customer_Name</t>
  </si>
  <si>
    <t>Gender</t>
  </si>
  <si>
    <t>Age</t>
  </si>
  <si>
    <t>Marital_Status</t>
  </si>
  <si>
    <t>Education</t>
  </si>
  <si>
    <t>Employment_Type</t>
  </si>
  <si>
    <t>Annual_Income</t>
  </si>
  <si>
    <t>Credit_Score</t>
  </si>
  <si>
    <t>Loan_Type</t>
  </si>
  <si>
    <t>Loan_Amount</t>
  </si>
  <si>
    <t>Interest_Rate</t>
  </si>
  <si>
    <t>Loan_Term_Months</t>
  </si>
  <si>
    <t>EMI</t>
  </si>
  <si>
    <t>State</t>
  </si>
  <si>
    <t>City</t>
  </si>
  <si>
    <t>Application_Date</t>
  </si>
  <si>
    <t>Loan_Status</t>
  </si>
  <si>
    <t>Default_Status</t>
  </si>
  <si>
    <t>Branch</t>
  </si>
  <si>
    <t>L100001</t>
  </si>
  <si>
    <t>C200001</t>
  </si>
  <si>
    <t>Vikas Sharma</t>
  </si>
  <si>
    <t>Married</t>
  </si>
  <si>
    <t>Non-Graduate</t>
  </si>
  <si>
    <t>Salaried</t>
  </si>
  <si>
    <t>Personal</t>
  </si>
  <si>
    <t>Gujarat</t>
  </si>
  <si>
    <t>Ahmedabad</t>
  </si>
  <si>
    <t>No</t>
  </si>
  <si>
    <t>South</t>
  </si>
  <si>
    <t>L100002</t>
  </si>
  <si>
    <t>C200002</t>
  </si>
  <si>
    <t>Amit Sharma</t>
  </si>
  <si>
    <t>Female</t>
  </si>
  <si>
    <t>Single</t>
  </si>
  <si>
    <t>Government</t>
  </si>
  <si>
    <t>Home</t>
  </si>
  <si>
    <t>Delhi</t>
  </si>
  <si>
    <t>New Delhi</t>
  </si>
  <si>
    <t>Pending</t>
  </si>
  <si>
    <t>Yes</t>
  </si>
  <si>
    <t>North</t>
  </si>
  <si>
    <t>L100003</t>
  </si>
  <si>
    <t>C200003</t>
  </si>
  <si>
    <t>Karan Rao</t>
  </si>
  <si>
    <t>Male</t>
  </si>
  <si>
    <t>Graduate</t>
  </si>
  <si>
    <t>Self-Employed</t>
  </si>
  <si>
    <t>Karnataka</t>
  </si>
  <si>
    <t>Bengaluru</t>
  </si>
  <si>
    <t>Rejected</t>
  </si>
  <si>
    <t>L100004</t>
  </si>
  <si>
    <t>C200004</t>
  </si>
  <si>
    <t>Amit Verma</t>
  </si>
  <si>
    <t>L100005</t>
  </si>
  <si>
    <t>C200005</t>
  </si>
  <si>
    <t>Pooja Singh</t>
  </si>
  <si>
    <t>Rajasthan</t>
  </si>
  <si>
    <t>Jaipur</t>
  </si>
  <si>
    <t>Approved</t>
  </si>
  <si>
    <t>West</t>
  </si>
  <si>
    <t>L100006</t>
  </si>
  <si>
    <t>C200006</t>
  </si>
  <si>
    <t>Rohit Patel</t>
  </si>
  <si>
    <t>East</t>
  </si>
  <si>
    <t>L100007</t>
  </si>
  <si>
    <t>C200007</t>
  </si>
  <si>
    <t>Anjali Singh</t>
  </si>
  <si>
    <t>Business</t>
  </si>
  <si>
    <t>L100008</t>
  </si>
  <si>
    <t>C200008</t>
  </si>
  <si>
    <t>L100009</t>
  </si>
  <si>
    <t>C200009</t>
  </si>
  <si>
    <t>Priya Mehta</t>
  </si>
  <si>
    <t>L100010</t>
  </si>
  <si>
    <t>C200010</t>
  </si>
  <si>
    <t>Priya Verma</t>
  </si>
  <si>
    <t>L100011</t>
  </si>
  <si>
    <t>C200011</t>
  </si>
  <si>
    <t>Priya Sharma</t>
  </si>
  <si>
    <t>Car</t>
  </si>
  <si>
    <t>L100012</t>
  </si>
  <si>
    <t>C200012</t>
  </si>
  <si>
    <t>Tamil Nadu</t>
  </si>
  <si>
    <t>Chennai</t>
  </si>
  <si>
    <t>L100013</t>
  </si>
  <si>
    <t>C200013</t>
  </si>
  <si>
    <t>Amit Gupta</t>
  </si>
  <si>
    <t>L100014</t>
  </si>
  <si>
    <t>C200014</t>
  </si>
  <si>
    <t>L100015</t>
  </si>
  <si>
    <t>C200015</t>
  </si>
  <si>
    <t>Karan Mehta</t>
  </si>
  <si>
    <t>UP</t>
  </si>
  <si>
    <t>Lucknow</t>
  </si>
  <si>
    <t>L100016</t>
  </si>
  <si>
    <t>C200016</t>
  </si>
  <si>
    <t>Rohit Verma</t>
  </si>
  <si>
    <t>L100017</t>
  </si>
  <si>
    <t>C200017</t>
  </si>
  <si>
    <t>Karan Gupta</t>
  </si>
  <si>
    <t>L100018</t>
  </si>
  <si>
    <t>C200018</t>
  </si>
  <si>
    <t>Maharashtra</t>
  </si>
  <si>
    <t>Mumbai</t>
  </si>
  <si>
    <t>L100019</t>
  </si>
  <si>
    <t>C200019</t>
  </si>
  <si>
    <t>Vikas Mehta</t>
  </si>
  <si>
    <t>L100020</t>
  </si>
  <si>
    <t>C200020</t>
  </si>
  <si>
    <t>Neha Patel</t>
  </si>
  <si>
    <t>L100021</t>
  </si>
  <si>
    <t>C200021</t>
  </si>
  <si>
    <t>Rahul Das</t>
  </si>
  <si>
    <t>L100022</t>
  </si>
  <si>
    <t>C200022</t>
  </si>
  <si>
    <t>Pooja Rao</t>
  </si>
  <si>
    <t>L100023</t>
  </si>
  <si>
    <t>C200023</t>
  </si>
  <si>
    <t>Rohit Singh</t>
  </si>
  <si>
    <t>L100024</t>
  </si>
  <si>
    <t>C200024</t>
  </si>
  <si>
    <t>Amit Rao</t>
  </si>
  <si>
    <t xml:space="preserve">UP </t>
  </si>
  <si>
    <t>L100025</t>
  </si>
  <si>
    <t>C200025</t>
  </si>
  <si>
    <t>L100026</t>
  </si>
  <si>
    <t>C200026</t>
  </si>
  <si>
    <t>Amit Patel</t>
  </si>
  <si>
    <t>L100027</t>
  </si>
  <si>
    <t>C200027</t>
  </si>
  <si>
    <t>Karan Verma</t>
  </si>
  <si>
    <t>L100028</t>
  </si>
  <si>
    <t>C200028</t>
  </si>
  <si>
    <t>Rahul Patel</t>
  </si>
  <si>
    <t>L100029</t>
  </si>
  <si>
    <t>C200029</t>
  </si>
  <si>
    <t>Neha Sharma</t>
  </si>
  <si>
    <t>L100030</t>
  </si>
  <si>
    <t>C200030</t>
  </si>
  <si>
    <t>Neha Mehta</t>
  </si>
  <si>
    <t>L100031</t>
  </si>
  <si>
    <t>C200031</t>
  </si>
  <si>
    <t>Rohit Mehta</t>
  </si>
  <si>
    <t>L100032</t>
  </si>
  <si>
    <t>C200032</t>
  </si>
  <si>
    <t>Karan Sharma</t>
  </si>
  <si>
    <t>L100033</t>
  </si>
  <si>
    <t>C200033</t>
  </si>
  <si>
    <t>Rahul Singh</t>
  </si>
  <si>
    <t>L100034</t>
  </si>
  <si>
    <t>C200034</t>
  </si>
  <si>
    <t>Priya Singh</t>
  </si>
  <si>
    <t>L100035</t>
  </si>
  <si>
    <t>C200035</t>
  </si>
  <si>
    <t>Karan Das</t>
  </si>
  <si>
    <t>L100036</t>
  </si>
  <si>
    <t>C200036</t>
  </si>
  <si>
    <t>Anjali Patel</t>
  </si>
  <si>
    <t>L100037</t>
  </si>
  <si>
    <t>C200037</t>
  </si>
  <si>
    <t>Neha Verma</t>
  </si>
  <si>
    <t>L100038</t>
  </si>
  <si>
    <t>C200038</t>
  </si>
  <si>
    <t>Vikas Singh</t>
  </si>
  <si>
    <t>L100039</t>
  </si>
  <si>
    <t>C200039</t>
  </si>
  <si>
    <t>Pooja Mehta</t>
  </si>
  <si>
    <t>L100040</t>
  </si>
  <si>
    <t>C200040</t>
  </si>
  <si>
    <t>Vikas Gupta</t>
  </si>
  <si>
    <t>L100041</t>
  </si>
  <si>
    <t>C200041</t>
  </si>
  <si>
    <t>L100042</t>
  </si>
  <si>
    <t>C200042</t>
  </si>
  <si>
    <t>Neha Singh</t>
  </si>
  <si>
    <t>L100043</t>
  </si>
  <si>
    <t>C200043</t>
  </si>
  <si>
    <t>Priya Rao</t>
  </si>
  <si>
    <t>L100044</t>
  </si>
  <si>
    <t>C200044</t>
  </si>
  <si>
    <t>Vikas Verma</t>
  </si>
  <si>
    <t>L100045</t>
  </si>
  <si>
    <t>C200045</t>
  </si>
  <si>
    <t>L100046</t>
  </si>
  <si>
    <t>C200046</t>
  </si>
  <si>
    <t>L100047</t>
  </si>
  <si>
    <t>C200047</t>
  </si>
  <si>
    <t>L100048</t>
  </si>
  <si>
    <t>C200048</t>
  </si>
  <si>
    <t>L100049</t>
  </si>
  <si>
    <t>C200049</t>
  </si>
  <si>
    <t>L100050</t>
  </si>
  <si>
    <t>C200050</t>
  </si>
  <si>
    <t>Karan Singh</t>
  </si>
  <si>
    <t>L100051</t>
  </si>
  <si>
    <t>C200051</t>
  </si>
  <si>
    <t>Pooja Verma</t>
  </si>
  <si>
    <t>L100052</t>
  </si>
  <si>
    <t>C200052</t>
  </si>
  <si>
    <t>L100053</t>
  </si>
  <si>
    <t>C200053</t>
  </si>
  <si>
    <t>Neha Das</t>
  </si>
  <si>
    <t>L100054</t>
  </si>
  <si>
    <t>C200054</t>
  </si>
  <si>
    <t>Rohit Sharma</t>
  </si>
  <si>
    <t>L100055</t>
  </si>
  <si>
    <t>C200055</t>
  </si>
  <si>
    <t>L100056</t>
  </si>
  <si>
    <t>C200056</t>
  </si>
  <si>
    <t>L100057</t>
  </si>
  <si>
    <t>C200057</t>
  </si>
  <si>
    <t>Rohit Das</t>
  </si>
  <si>
    <t>L100058</t>
  </si>
  <si>
    <t>C200058</t>
  </si>
  <si>
    <t>Neha Rao</t>
  </si>
  <si>
    <t>L100059</t>
  </si>
  <si>
    <t>C200059</t>
  </si>
  <si>
    <t>L100060</t>
  </si>
  <si>
    <t>C200060</t>
  </si>
  <si>
    <t>L100061</t>
  </si>
  <si>
    <t>C200061</t>
  </si>
  <si>
    <t>L100062</t>
  </si>
  <si>
    <t>C200062</t>
  </si>
  <si>
    <t>Anjali Das</t>
  </si>
  <si>
    <t>L100063</t>
  </si>
  <si>
    <t>C200063</t>
  </si>
  <si>
    <t>Pooja Gupta</t>
  </si>
  <si>
    <t>L100064</t>
  </si>
  <si>
    <t>C200064</t>
  </si>
  <si>
    <t>L100065</t>
  </si>
  <si>
    <t>C200065</t>
  </si>
  <si>
    <t>Rohit Rao</t>
  </si>
  <si>
    <t>L100066</t>
  </si>
  <si>
    <t>C200066</t>
  </si>
  <si>
    <t>L100067</t>
  </si>
  <si>
    <t>C200067</t>
  </si>
  <si>
    <t>Sneha Sharma</t>
  </si>
  <si>
    <t>L100068</t>
  </si>
  <si>
    <t>C200068</t>
  </si>
  <si>
    <t>Amit Singh</t>
  </si>
  <si>
    <t>L100069</t>
  </si>
  <si>
    <t>C200069</t>
  </si>
  <si>
    <t>L100070</t>
  </si>
  <si>
    <t>C200070</t>
  </si>
  <si>
    <t>L100071</t>
  </si>
  <si>
    <t>C200071</t>
  </si>
  <si>
    <t>Anjali Rao</t>
  </si>
  <si>
    <t>L100072</t>
  </si>
  <si>
    <t>C200072</t>
  </si>
  <si>
    <t>L100073</t>
  </si>
  <si>
    <t>C200073</t>
  </si>
  <si>
    <t>L100074</t>
  </si>
  <si>
    <t>C200074</t>
  </si>
  <si>
    <t>L100075</t>
  </si>
  <si>
    <t>C200075</t>
  </si>
  <si>
    <t>L100076</t>
  </si>
  <si>
    <t>C200076</t>
  </si>
  <si>
    <t>L100077</t>
  </si>
  <si>
    <t>C200077</t>
  </si>
  <si>
    <t>Rahul Mehta</t>
  </si>
  <si>
    <t>L100078</t>
  </si>
  <si>
    <t>C200078</t>
  </si>
  <si>
    <t>Pooja Patel</t>
  </si>
  <si>
    <t>L100079</t>
  </si>
  <si>
    <t>C200079</t>
  </si>
  <si>
    <t>L100080</t>
  </si>
  <si>
    <t>C200080</t>
  </si>
  <si>
    <t>Sneha Verma</t>
  </si>
  <si>
    <t>L100081</t>
  </si>
  <si>
    <t>C200081</t>
  </si>
  <si>
    <t>L100082</t>
  </si>
  <si>
    <t>C200082</t>
  </si>
  <si>
    <t>L100083</t>
  </si>
  <si>
    <t>C200083</t>
  </si>
  <si>
    <t>L100084</t>
  </si>
  <si>
    <t>C200084</t>
  </si>
  <si>
    <t>Sneha Mehta</t>
  </si>
  <si>
    <t>L100085</t>
  </si>
  <si>
    <t>C200085</t>
  </si>
  <si>
    <t>L100086</t>
  </si>
  <si>
    <t>C200086</t>
  </si>
  <si>
    <t>Sneha Singh</t>
  </si>
  <si>
    <t>L100087</t>
  </si>
  <si>
    <t>C200087</t>
  </si>
  <si>
    <t>L100088</t>
  </si>
  <si>
    <t>C200088</t>
  </si>
  <si>
    <t>L100089</t>
  </si>
  <si>
    <t>C200089</t>
  </si>
  <si>
    <t>L100090</t>
  </si>
  <si>
    <t>C200090</t>
  </si>
  <si>
    <t>Rahul Rao</t>
  </si>
  <si>
    <t>L100091</t>
  </si>
  <si>
    <t>C200091</t>
  </si>
  <si>
    <t>Vikas Patel</t>
  </si>
  <si>
    <t>L100092</t>
  </si>
  <si>
    <t>C200092</t>
  </si>
  <si>
    <t>L100093</t>
  </si>
  <si>
    <t>C200093</t>
  </si>
  <si>
    <t>L100094</t>
  </si>
  <si>
    <t>C200094</t>
  </si>
  <si>
    <t>L100095</t>
  </si>
  <si>
    <t>C200095</t>
  </si>
  <si>
    <t>L100096</t>
  </si>
  <si>
    <t>C200096</t>
  </si>
  <si>
    <t>L100097</t>
  </si>
  <si>
    <t>C200097</t>
  </si>
  <si>
    <t>Anjali Verma</t>
  </si>
  <si>
    <t>L100098</t>
  </si>
  <si>
    <t>C200098</t>
  </si>
  <si>
    <t>L100099</t>
  </si>
  <si>
    <t>C200099</t>
  </si>
  <si>
    <t>Sneha Gupta</t>
  </si>
  <si>
    <t>L100100</t>
  </si>
  <si>
    <t>C200100</t>
  </si>
  <si>
    <t>L100101</t>
  </si>
  <si>
    <t>C200101</t>
  </si>
  <si>
    <t>L100102</t>
  </si>
  <si>
    <t>C200102</t>
  </si>
  <si>
    <t>L100103</t>
  </si>
  <si>
    <t>C200103</t>
  </si>
  <si>
    <t>L100104</t>
  </si>
  <si>
    <t>C200104</t>
  </si>
  <si>
    <t>Neha Gupta</t>
  </si>
  <si>
    <t>L100105</t>
  </si>
  <si>
    <t>C200105</t>
  </si>
  <si>
    <t>Rahul Gupta</t>
  </si>
  <si>
    <t>L100106</t>
  </si>
  <si>
    <t>C200106</t>
  </si>
  <si>
    <t>L100107</t>
  </si>
  <si>
    <t>C200107</t>
  </si>
  <si>
    <t>Sneha Patel</t>
  </si>
  <si>
    <t>L100108</t>
  </si>
  <si>
    <t>C200108</t>
  </si>
  <si>
    <t>L100109</t>
  </si>
  <si>
    <t>C200109</t>
  </si>
  <si>
    <t>L100110</t>
  </si>
  <si>
    <t>C200110</t>
  </si>
  <si>
    <t>L100111</t>
  </si>
  <si>
    <t>C200111</t>
  </si>
  <si>
    <t xml:space="preserve">Tamil Nadu </t>
  </si>
  <si>
    <t>L100112</t>
  </si>
  <si>
    <t>C200112</t>
  </si>
  <si>
    <t>L100113</t>
  </si>
  <si>
    <t>C200113</t>
  </si>
  <si>
    <t>L100114</t>
  </si>
  <si>
    <t>C200114</t>
  </si>
  <si>
    <t>L100115</t>
  </si>
  <si>
    <t>C200115</t>
  </si>
  <si>
    <t>L100116</t>
  </si>
  <si>
    <t>C200116</t>
  </si>
  <si>
    <t>L100117</t>
  </si>
  <si>
    <t>C200117</t>
  </si>
  <si>
    <t>L100118</t>
  </si>
  <si>
    <t>C200118</t>
  </si>
  <si>
    <t>L100119</t>
  </si>
  <si>
    <t>C200119</t>
  </si>
  <si>
    <t>L100120</t>
  </si>
  <si>
    <t>C200120</t>
  </si>
  <si>
    <t>Vikas Das</t>
  </si>
  <si>
    <t>L100121</t>
  </si>
  <si>
    <t>C200121</t>
  </si>
  <si>
    <t>L100122</t>
  </si>
  <si>
    <t>C200122</t>
  </si>
  <si>
    <t>Rohit Gupta</t>
  </si>
  <si>
    <t>L100123</t>
  </si>
  <si>
    <t>C200123</t>
  </si>
  <si>
    <t>L100124</t>
  </si>
  <si>
    <t>C200124</t>
  </si>
  <si>
    <t>L100125</t>
  </si>
  <si>
    <t>C200125</t>
  </si>
  <si>
    <t>Sneha Das</t>
  </si>
  <si>
    <t>L100126</t>
  </si>
  <si>
    <t>C200126</t>
  </si>
  <si>
    <t>L100127</t>
  </si>
  <si>
    <t>C200127</t>
  </si>
  <si>
    <t>L100128</t>
  </si>
  <si>
    <t>C200128</t>
  </si>
  <si>
    <t>L100129</t>
  </si>
  <si>
    <t>C200129</t>
  </si>
  <si>
    <t>L100130</t>
  </si>
  <si>
    <t>C200130</t>
  </si>
  <si>
    <t>L100131</t>
  </si>
  <si>
    <t>C200131</t>
  </si>
  <si>
    <t>L100132</t>
  </si>
  <si>
    <t>C200132</t>
  </si>
  <si>
    <t>L100133</t>
  </si>
  <si>
    <t>C200133</t>
  </si>
  <si>
    <t>L100134</t>
  </si>
  <si>
    <t>C200134</t>
  </si>
  <si>
    <t>Anjali Gupta</t>
  </si>
  <si>
    <t>L100135</t>
  </si>
  <si>
    <t>C200135</t>
  </si>
  <si>
    <t>L100136</t>
  </si>
  <si>
    <t>C200136</t>
  </si>
  <si>
    <t>L100137</t>
  </si>
  <si>
    <t>C200137</t>
  </si>
  <si>
    <t>L100138</t>
  </si>
  <si>
    <t>C200138</t>
  </si>
  <si>
    <t>L100139</t>
  </si>
  <si>
    <t>C200139</t>
  </si>
  <si>
    <t>Pooja Sharma</t>
  </si>
  <si>
    <t>L100140</t>
  </si>
  <si>
    <t>C200140</t>
  </si>
  <si>
    <t>Pooja Das</t>
  </si>
  <si>
    <t>L100141</t>
  </si>
  <si>
    <t>C200141</t>
  </si>
  <si>
    <t>L100142</t>
  </si>
  <si>
    <t>C200142</t>
  </si>
  <si>
    <t>L100143</t>
  </si>
  <si>
    <t>C200143</t>
  </si>
  <si>
    <t>L100144</t>
  </si>
  <si>
    <t>C200144</t>
  </si>
  <si>
    <t>L100145</t>
  </si>
  <si>
    <t>C200145</t>
  </si>
  <si>
    <t>L100146</t>
  </si>
  <si>
    <t>C200146</t>
  </si>
  <si>
    <t>L100147</t>
  </si>
  <si>
    <t>C200147</t>
  </si>
  <si>
    <t>L100148</t>
  </si>
  <si>
    <t>C200148</t>
  </si>
  <si>
    <t>L100149</t>
  </si>
  <si>
    <t>C200149</t>
  </si>
  <si>
    <t>L100150</t>
  </si>
  <si>
    <t>C200150</t>
  </si>
  <si>
    <t>L100151</t>
  </si>
  <si>
    <t>C200151</t>
  </si>
  <si>
    <t>L100152</t>
  </si>
  <si>
    <t>C200152</t>
  </si>
  <si>
    <t>L100153</t>
  </si>
  <si>
    <t>C200153</t>
  </si>
  <si>
    <t>Anjali Mehta</t>
  </si>
  <si>
    <t>L100154</t>
  </si>
  <si>
    <t>C200154</t>
  </si>
  <si>
    <t>L100155</t>
  </si>
  <si>
    <t>C200155</t>
  </si>
  <si>
    <t>L100156</t>
  </si>
  <si>
    <t>C200156</t>
  </si>
  <si>
    <t>L100157</t>
  </si>
  <si>
    <t>C200157</t>
  </si>
  <si>
    <t>L100158</t>
  </si>
  <si>
    <t>C200158</t>
  </si>
  <si>
    <t>L100159</t>
  </si>
  <si>
    <t>C200159</t>
  </si>
  <si>
    <t>L100160</t>
  </si>
  <si>
    <t>C200160</t>
  </si>
  <si>
    <t>L100161</t>
  </si>
  <si>
    <t>C200161</t>
  </si>
  <si>
    <t>L100162</t>
  </si>
  <si>
    <t>C200162</t>
  </si>
  <si>
    <t>L100163</t>
  </si>
  <si>
    <t>C200163</t>
  </si>
  <si>
    <t>Anjali Sharma</t>
  </si>
  <si>
    <t>L100164</t>
  </si>
  <si>
    <t>C200164</t>
  </si>
  <si>
    <t>L100165</t>
  </si>
  <si>
    <t>C200165</t>
  </si>
  <si>
    <t>L100166</t>
  </si>
  <si>
    <t>C200166</t>
  </si>
  <si>
    <t>Priya Gupta</t>
  </si>
  <si>
    <t>L100167</t>
  </si>
  <si>
    <t>C200167</t>
  </si>
  <si>
    <t>L100168</t>
  </si>
  <si>
    <t>C200168</t>
  </si>
  <si>
    <t>L100169</t>
  </si>
  <si>
    <t>C200169</t>
  </si>
  <si>
    <t>Rahul Sharma</t>
  </si>
  <si>
    <t>L100170</t>
  </si>
  <si>
    <t>C200170</t>
  </si>
  <si>
    <t>L100171</t>
  </si>
  <si>
    <t>C200171</t>
  </si>
  <si>
    <t>L100172</t>
  </si>
  <si>
    <t>C200172</t>
  </si>
  <si>
    <t>L100173</t>
  </si>
  <si>
    <t>C200173</t>
  </si>
  <si>
    <t>L100174</t>
  </si>
  <si>
    <t>C200174</t>
  </si>
  <si>
    <t>L100175</t>
  </si>
  <si>
    <t>C200175</t>
  </si>
  <si>
    <t>L100176</t>
  </si>
  <si>
    <t>C200176</t>
  </si>
  <si>
    <t>L100177</t>
  </si>
  <si>
    <t>C200177</t>
  </si>
  <si>
    <t>L100178</t>
  </si>
  <si>
    <t>C200178</t>
  </si>
  <si>
    <t>L100179</t>
  </si>
  <si>
    <t>C200179</t>
  </si>
  <si>
    <t>Amit Mehta</t>
  </si>
  <si>
    <t>L100180</t>
  </si>
  <si>
    <t>C200180</t>
  </si>
  <si>
    <t>L100181</t>
  </si>
  <si>
    <t>C200181</t>
  </si>
  <si>
    <t>L100182</t>
  </si>
  <si>
    <t>C200182</t>
  </si>
  <si>
    <t>L100183</t>
  </si>
  <si>
    <t>C200183</t>
  </si>
  <si>
    <t>L100184</t>
  </si>
  <si>
    <t>C200184</t>
  </si>
  <si>
    <t>L100185</t>
  </si>
  <si>
    <t>C200185</t>
  </si>
  <si>
    <t>L100186</t>
  </si>
  <si>
    <t>C200186</t>
  </si>
  <si>
    <t>L100187</t>
  </si>
  <si>
    <t>C200187</t>
  </si>
  <si>
    <t>L100188</t>
  </si>
  <si>
    <t>C200188</t>
  </si>
  <si>
    <t>L100189</t>
  </si>
  <si>
    <t>C200189</t>
  </si>
  <si>
    <t>L100190</t>
  </si>
  <si>
    <t>C200190</t>
  </si>
  <si>
    <t>L100191</t>
  </si>
  <si>
    <t>C200191</t>
  </si>
  <si>
    <t>L100192</t>
  </si>
  <si>
    <t>C200192</t>
  </si>
  <si>
    <t>L100193</t>
  </si>
  <si>
    <t>C200193</t>
  </si>
  <si>
    <t>L100194</t>
  </si>
  <si>
    <t>C200194</t>
  </si>
  <si>
    <t>L100195</t>
  </si>
  <si>
    <t>C200195</t>
  </si>
  <si>
    <t>L100196</t>
  </si>
  <si>
    <t>C200196</t>
  </si>
  <si>
    <t>L100197</t>
  </si>
  <si>
    <t>C200197</t>
  </si>
  <si>
    <t>L100198</t>
  </si>
  <si>
    <t>C200198</t>
  </si>
  <si>
    <t>L100199</t>
  </si>
  <si>
    <t>C200199</t>
  </si>
  <si>
    <t>L100200</t>
  </si>
  <si>
    <t>C200200</t>
  </si>
  <si>
    <t>L100201</t>
  </si>
  <si>
    <t>C200201</t>
  </si>
  <si>
    <t>L100202</t>
  </si>
  <si>
    <t>C200202</t>
  </si>
  <si>
    <t>L100203</t>
  </si>
  <si>
    <t>C200203</t>
  </si>
  <si>
    <t>L100204</t>
  </si>
  <si>
    <t>C200204</t>
  </si>
  <si>
    <t>L100205</t>
  </si>
  <si>
    <t>C200205</t>
  </si>
  <si>
    <t>L100206</t>
  </si>
  <si>
    <t>C200206</t>
  </si>
  <si>
    <t>L100207</t>
  </si>
  <si>
    <t>C200207</t>
  </si>
  <si>
    <t>L100208</t>
  </si>
  <si>
    <t>C200208</t>
  </si>
  <si>
    <t>L100209</t>
  </si>
  <si>
    <t>C200209</t>
  </si>
  <si>
    <t>L100210</t>
  </si>
  <si>
    <t>C200210</t>
  </si>
  <si>
    <t>L100211</t>
  </si>
  <si>
    <t>C200211</t>
  </si>
  <si>
    <t>L100212</t>
  </si>
  <si>
    <t>C200212</t>
  </si>
  <si>
    <t>L100213</t>
  </si>
  <si>
    <t>C200213</t>
  </si>
  <si>
    <t>L100214</t>
  </si>
  <si>
    <t>C200214</t>
  </si>
  <si>
    <t>L100215</t>
  </si>
  <si>
    <t>C200215</t>
  </si>
  <si>
    <t>L100216</t>
  </si>
  <si>
    <t>C200216</t>
  </si>
  <si>
    <t>L100217</t>
  </si>
  <si>
    <t>C200217</t>
  </si>
  <si>
    <t>L100218</t>
  </si>
  <si>
    <t>C200218</t>
  </si>
  <si>
    <t>L100219</t>
  </si>
  <si>
    <t>C200219</t>
  </si>
  <si>
    <t>L100220</t>
  </si>
  <si>
    <t>C200220</t>
  </si>
  <si>
    <t>Rahul Verma</t>
  </si>
  <si>
    <t>L100221</t>
  </si>
  <si>
    <t>C200221</t>
  </si>
  <si>
    <t>Amit Das</t>
  </si>
  <si>
    <t xml:space="preserve">Rajasthan </t>
  </si>
  <si>
    <t>L100222</t>
  </si>
  <si>
    <t>C200222</t>
  </si>
  <si>
    <t>L100223</t>
  </si>
  <si>
    <t>C200223</t>
  </si>
  <si>
    <t>L100224</t>
  </si>
  <si>
    <t>C200224</t>
  </si>
  <si>
    <t>L100225</t>
  </si>
  <si>
    <t>C200225</t>
  </si>
  <si>
    <t>L100226</t>
  </si>
  <si>
    <t>C200226</t>
  </si>
  <si>
    <t>Sneha Rao</t>
  </si>
  <si>
    <t>L100227</t>
  </si>
  <si>
    <t>C200227</t>
  </si>
  <si>
    <t>L100228</t>
  </si>
  <si>
    <t>C200228</t>
  </si>
  <si>
    <t>L100229</t>
  </si>
  <si>
    <t>C200229</t>
  </si>
  <si>
    <t>L100230</t>
  </si>
  <si>
    <t>C200230</t>
  </si>
  <si>
    <t>L100231</t>
  </si>
  <si>
    <t>C200231</t>
  </si>
  <si>
    <t>L100232</t>
  </si>
  <si>
    <t>C200232</t>
  </si>
  <si>
    <t>L100233</t>
  </si>
  <si>
    <t>C200233</t>
  </si>
  <si>
    <t>L100234</t>
  </si>
  <si>
    <t>C200234</t>
  </si>
  <si>
    <t>L100235</t>
  </si>
  <si>
    <t>C200235</t>
  </si>
  <si>
    <t>L100236</t>
  </si>
  <si>
    <t>C200236</t>
  </si>
  <si>
    <t>L100237</t>
  </si>
  <si>
    <t>C200237</t>
  </si>
  <si>
    <t>L100238</t>
  </si>
  <si>
    <t>C200238</t>
  </si>
  <si>
    <t>L100239</t>
  </si>
  <si>
    <t>C200239</t>
  </si>
  <si>
    <t>L100240</t>
  </si>
  <si>
    <t>C200240</t>
  </si>
  <si>
    <t>L100241</t>
  </si>
  <si>
    <t>C200241</t>
  </si>
  <si>
    <t>L100242</t>
  </si>
  <si>
    <t>C200242</t>
  </si>
  <si>
    <t>L100243</t>
  </si>
  <si>
    <t>C200243</t>
  </si>
  <si>
    <t>L100244</t>
  </si>
  <si>
    <t>C200244</t>
  </si>
  <si>
    <t>L100245</t>
  </si>
  <si>
    <t>C200245</t>
  </si>
  <si>
    <t>L100246</t>
  </si>
  <si>
    <t>C200246</t>
  </si>
  <si>
    <t>L100247</t>
  </si>
  <si>
    <t>C200247</t>
  </si>
  <si>
    <t>L100248</t>
  </si>
  <si>
    <t>C200248</t>
  </si>
  <si>
    <t>L100249</t>
  </si>
  <si>
    <t>C200249</t>
  </si>
  <si>
    <t>L100250</t>
  </si>
  <si>
    <t>C200250</t>
  </si>
  <si>
    <t>L100251</t>
  </si>
  <si>
    <t>C200251</t>
  </si>
  <si>
    <t>Vikas Rao</t>
  </si>
  <si>
    <t>L100252</t>
  </si>
  <si>
    <t>C200252</t>
  </si>
  <si>
    <t>L100253</t>
  </si>
  <si>
    <t>C200253</t>
  </si>
  <si>
    <t>L100254</t>
  </si>
  <si>
    <t>C200254</t>
  </si>
  <si>
    <t>L100255</t>
  </si>
  <si>
    <t>C200255</t>
  </si>
  <si>
    <t>L100256</t>
  </si>
  <si>
    <t>C200256</t>
  </si>
  <si>
    <t>L100257</t>
  </si>
  <si>
    <t>C200257</t>
  </si>
  <si>
    <t>L100258</t>
  </si>
  <si>
    <t>C200258</t>
  </si>
  <si>
    <t>L100259</t>
  </si>
  <si>
    <t>C200259</t>
  </si>
  <si>
    <t>L100260</t>
  </si>
  <si>
    <t>C200260</t>
  </si>
  <si>
    <t>L100261</t>
  </si>
  <si>
    <t>C200261</t>
  </si>
  <si>
    <t>Karan Patel</t>
  </si>
  <si>
    <t>L100262</t>
  </si>
  <si>
    <t>C200262</t>
  </si>
  <si>
    <t>L100263</t>
  </si>
  <si>
    <t>C200263</t>
  </si>
  <si>
    <t>L100264</t>
  </si>
  <si>
    <t>C200264</t>
  </si>
  <si>
    <t>L100265</t>
  </si>
  <si>
    <t>C200265</t>
  </si>
  <si>
    <t>L100266</t>
  </si>
  <si>
    <t>C200266</t>
  </si>
  <si>
    <t>L100267</t>
  </si>
  <si>
    <t>C200267</t>
  </si>
  <si>
    <t>L100268</t>
  </si>
  <si>
    <t>C200268</t>
  </si>
  <si>
    <t>L100269</t>
  </si>
  <si>
    <t>C200269</t>
  </si>
  <si>
    <t>L100270</t>
  </si>
  <si>
    <t>C200270</t>
  </si>
  <si>
    <t>L100271</t>
  </si>
  <si>
    <t>C200271</t>
  </si>
  <si>
    <t>L100272</t>
  </si>
  <si>
    <t>C200272</t>
  </si>
  <si>
    <t>L100273</t>
  </si>
  <si>
    <t>C200273</t>
  </si>
  <si>
    <t>L100274</t>
  </si>
  <si>
    <t>C200274</t>
  </si>
  <si>
    <t>L100275</t>
  </si>
  <si>
    <t>C200275</t>
  </si>
  <si>
    <t>L100276</t>
  </si>
  <si>
    <t>C200276</t>
  </si>
  <si>
    <t>L100277</t>
  </si>
  <si>
    <t>C200277</t>
  </si>
  <si>
    <t>L100278</t>
  </si>
  <si>
    <t>C200278</t>
  </si>
  <si>
    <t>L100279</t>
  </si>
  <si>
    <t>C200279</t>
  </si>
  <si>
    <t>L100280</t>
  </si>
  <si>
    <t>C200280</t>
  </si>
  <si>
    <t>L100281</t>
  </si>
  <si>
    <t>C200281</t>
  </si>
  <si>
    <t>L100282</t>
  </si>
  <si>
    <t>C200282</t>
  </si>
  <si>
    <t>L100283</t>
  </si>
  <si>
    <t>C200283</t>
  </si>
  <si>
    <t>L100284</t>
  </si>
  <si>
    <t>C200284</t>
  </si>
  <si>
    <t>L100285</t>
  </si>
  <si>
    <t>C200285</t>
  </si>
  <si>
    <t>L100286</t>
  </si>
  <si>
    <t>C200286</t>
  </si>
  <si>
    <t>L100287</t>
  </si>
  <si>
    <t>C200287</t>
  </si>
  <si>
    <t>L100288</t>
  </si>
  <si>
    <t>C200288</t>
  </si>
  <si>
    <t>L100289</t>
  </si>
  <si>
    <t>C200289</t>
  </si>
  <si>
    <t>L100290</t>
  </si>
  <si>
    <t>C200290</t>
  </si>
  <si>
    <t>L100291</t>
  </si>
  <si>
    <t>C200291</t>
  </si>
  <si>
    <t>L100292</t>
  </si>
  <si>
    <t>C200292</t>
  </si>
  <si>
    <t>L100293</t>
  </si>
  <si>
    <t>C200293</t>
  </si>
  <si>
    <t>L100294</t>
  </si>
  <si>
    <t>C200294</t>
  </si>
  <si>
    <t>L100295</t>
  </si>
  <si>
    <t>C200295</t>
  </si>
  <si>
    <t>L100296</t>
  </si>
  <si>
    <t>C200296</t>
  </si>
  <si>
    <t>L100297</t>
  </si>
  <si>
    <t>C200297</t>
  </si>
  <si>
    <t>L100298</t>
  </si>
  <si>
    <t>C200298</t>
  </si>
  <si>
    <t>L100299</t>
  </si>
  <si>
    <t>C200299</t>
  </si>
  <si>
    <t>L100300</t>
  </si>
  <si>
    <t>C200300</t>
  </si>
  <si>
    <t>L100301</t>
  </si>
  <si>
    <t>C200301</t>
  </si>
  <si>
    <t>L100302</t>
  </si>
  <si>
    <t>C200302</t>
  </si>
  <si>
    <t>L100303</t>
  </si>
  <si>
    <t>C200303</t>
  </si>
  <si>
    <t>L100304</t>
  </si>
  <si>
    <t>C200304</t>
  </si>
  <si>
    <t>L100305</t>
  </si>
  <si>
    <t>C200305</t>
  </si>
  <si>
    <t>L100306</t>
  </si>
  <si>
    <t>C200306</t>
  </si>
  <si>
    <t>L100307</t>
  </si>
  <si>
    <t>C200307</t>
  </si>
  <si>
    <t>L100308</t>
  </si>
  <si>
    <t>C200308</t>
  </si>
  <si>
    <t>L100309</t>
  </si>
  <si>
    <t>C200309</t>
  </si>
  <si>
    <t>L100310</t>
  </si>
  <si>
    <t>C200310</t>
  </si>
  <si>
    <t>L100311</t>
  </si>
  <si>
    <t>C200311</t>
  </si>
  <si>
    <t>L100312</t>
  </si>
  <si>
    <t>C200312</t>
  </si>
  <si>
    <t>L100313</t>
  </si>
  <si>
    <t>C200313</t>
  </si>
  <si>
    <t>L100314</t>
  </si>
  <si>
    <t>C200314</t>
  </si>
  <si>
    <t>Priya Patel</t>
  </si>
  <si>
    <t>L100315</t>
  </si>
  <si>
    <t>C200315</t>
  </si>
  <si>
    <t>L100316</t>
  </si>
  <si>
    <t>C200316</t>
  </si>
  <si>
    <t>L100317</t>
  </si>
  <si>
    <t>C200317</t>
  </si>
  <si>
    <t>L100318</t>
  </si>
  <si>
    <t>C200318</t>
  </si>
  <si>
    <t>L100319</t>
  </si>
  <si>
    <t>C200319</t>
  </si>
  <si>
    <t>L100320</t>
  </si>
  <si>
    <t>C200320</t>
  </si>
  <si>
    <t xml:space="preserve">Delhi </t>
  </si>
  <si>
    <t>L100321</t>
  </si>
  <si>
    <t>C200321</t>
  </si>
  <si>
    <t>L100322</t>
  </si>
  <si>
    <t>C200322</t>
  </si>
  <si>
    <t>L100323</t>
  </si>
  <si>
    <t>C200323</t>
  </si>
  <si>
    <t>L100324</t>
  </si>
  <si>
    <t>C200324</t>
  </si>
  <si>
    <t>L100325</t>
  </si>
  <si>
    <t>C200325</t>
  </si>
  <si>
    <t>L100326</t>
  </si>
  <si>
    <t>C200326</t>
  </si>
  <si>
    <t>L100327</t>
  </si>
  <si>
    <t>C200327</t>
  </si>
  <si>
    <t>L100328</t>
  </si>
  <si>
    <t>C200328</t>
  </si>
  <si>
    <t>L100329</t>
  </si>
  <si>
    <t>C200329</t>
  </si>
  <si>
    <t>L100330</t>
  </si>
  <si>
    <t>C200330</t>
  </si>
  <si>
    <t>L100331</t>
  </si>
  <si>
    <t>C200331</t>
  </si>
  <si>
    <t>L100332</t>
  </si>
  <si>
    <t>C200332</t>
  </si>
  <si>
    <t>L100333</t>
  </si>
  <si>
    <t>C200333</t>
  </si>
  <si>
    <t>L100334</t>
  </si>
  <si>
    <t>C200334</t>
  </si>
  <si>
    <t>L100335</t>
  </si>
  <si>
    <t>C200335</t>
  </si>
  <si>
    <t>L100336</t>
  </si>
  <si>
    <t>C200336</t>
  </si>
  <si>
    <t>L100337</t>
  </si>
  <si>
    <t>C200337</t>
  </si>
  <si>
    <t>L100338</t>
  </si>
  <si>
    <t>C200338</t>
  </si>
  <si>
    <t>L100339</t>
  </si>
  <si>
    <t>C200339</t>
  </si>
  <si>
    <t>L100340</t>
  </si>
  <si>
    <t>C200340</t>
  </si>
  <si>
    <t>L100341</t>
  </si>
  <si>
    <t>C200341</t>
  </si>
  <si>
    <t>L100342</t>
  </si>
  <si>
    <t>C200342</t>
  </si>
  <si>
    <t>L100343</t>
  </si>
  <si>
    <t>C200343</t>
  </si>
  <si>
    <t>L100344</t>
  </si>
  <si>
    <t>C200344</t>
  </si>
  <si>
    <t>L100345</t>
  </si>
  <si>
    <t>C200345</t>
  </si>
  <si>
    <t>L100346</t>
  </si>
  <si>
    <t>C200346</t>
  </si>
  <si>
    <t>L100347</t>
  </si>
  <si>
    <t>C200347</t>
  </si>
  <si>
    <t>L100348</t>
  </si>
  <si>
    <t>C200348</t>
  </si>
  <si>
    <t>L100349</t>
  </si>
  <si>
    <t>C200349</t>
  </si>
  <si>
    <t>L100350</t>
  </si>
  <si>
    <t>C200350</t>
  </si>
  <si>
    <t>L100351</t>
  </si>
  <si>
    <t>C200351</t>
  </si>
  <si>
    <t>L100352</t>
  </si>
  <si>
    <t>C200352</t>
  </si>
  <si>
    <t>L100353</t>
  </si>
  <si>
    <t>C200353</t>
  </si>
  <si>
    <t>L100354</t>
  </si>
  <si>
    <t>C200354</t>
  </si>
  <si>
    <t>L100355</t>
  </si>
  <si>
    <t>C200355</t>
  </si>
  <si>
    <t>L100356</t>
  </si>
  <si>
    <t>C200356</t>
  </si>
  <si>
    <t>L100357</t>
  </si>
  <si>
    <t>C200357</t>
  </si>
  <si>
    <t>L100358</t>
  </si>
  <si>
    <t>C200358</t>
  </si>
  <si>
    <t>L100359</t>
  </si>
  <si>
    <t>C200359</t>
  </si>
  <si>
    <t>L100360</t>
  </si>
  <si>
    <t>C200360</t>
  </si>
  <si>
    <t>L100361</t>
  </si>
  <si>
    <t>C200361</t>
  </si>
  <si>
    <t>L100362</t>
  </si>
  <si>
    <t>C200362</t>
  </si>
  <si>
    <t>L100363</t>
  </si>
  <si>
    <t>C200363</t>
  </si>
  <si>
    <t>L100364</t>
  </si>
  <si>
    <t>C200364</t>
  </si>
  <si>
    <t>L100365</t>
  </si>
  <si>
    <t>C200365</t>
  </si>
  <si>
    <t>L100366</t>
  </si>
  <si>
    <t>C200366</t>
  </si>
  <si>
    <t>L100367</t>
  </si>
  <si>
    <t>C200367</t>
  </si>
  <si>
    <t>L100368</t>
  </si>
  <si>
    <t>C200368</t>
  </si>
  <si>
    <t>L100369</t>
  </si>
  <si>
    <t>C200369</t>
  </si>
  <si>
    <t>L100370</t>
  </si>
  <si>
    <t>C200370</t>
  </si>
  <si>
    <t>L100371</t>
  </si>
  <si>
    <t>C200371</t>
  </si>
  <si>
    <t>L100372</t>
  </si>
  <si>
    <t>C200372</t>
  </si>
  <si>
    <t>L100373</t>
  </si>
  <si>
    <t>C200373</t>
  </si>
  <si>
    <t>L100374</t>
  </si>
  <si>
    <t>C200374</t>
  </si>
  <si>
    <t>L100375</t>
  </si>
  <si>
    <t>C200375</t>
  </si>
  <si>
    <t>L100376</t>
  </si>
  <si>
    <t>C200376</t>
  </si>
  <si>
    <t>L100377</t>
  </si>
  <si>
    <t>C200377</t>
  </si>
  <si>
    <t>L100378</t>
  </si>
  <si>
    <t>C200378</t>
  </si>
  <si>
    <t>L100379</t>
  </si>
  <si>
    <t>C200379</t>
  </si>
  <si>
    <t>L100380</t>
  </si>
  <si>
    <t>C200380</t>
  </si>
  <si>
    <t>L100381</t>
  </si>
  <si>
    <t>C200381</t>
  </si>
  <si>
    <t>L100382</t>
  </si>
  <si>
    <t>C200382</t>
  </si>
  <si>
    <t>L100383</t>
  </si>
  <si>
    <t>C200383</t>
  </si>
  <si>
    <t>L100384</t>
  </si>
  <si>
    <t>C200384</t>
  </si>
  <si>
    <t>L100385</t>
  </si>
  <si>
    <t>C200385</t>
  </si>
  <si>
    <t>L100386</t>
  </si>
  <si>
    <t>C200386</t>
  </si>
  <si>
    <t>L100387</t>
  </si>
  <si>
    <t>C200387</t>
  </si>
  <si>
    <t>L100388</t>
  </si>
  <si>
    <t>C200388</t>
  </si>
  <si>
    <t>L100389</t>
  </si>
  <si>
    <t>C200389</t>
  </si>
  <si>
    <t>L100390</t>
  </si>
  <si>
    <t>C200390</t>
  </si>
  <si>
    <t>L100391</t>
  </si>
  <si>
    <t>C200391</t>
  </si>
  <si>
    <t>L100392</t>
  </si>
  <si>
    <t>C200392</t>
  </si>
  <si>
    <t>L100393</t>
  </si>
  <si>
    <t>C200393</t>
  </si>
  <si>
    <t>L100394</t>
  </si>
  <si>
    <t>C200394</t>
  </si>
  <si>
    <t>L100395</t>
  </si>
  <si>
    <t>C200395</t>
  </si>
  <si>
    <t>L100396</t>
  </si>
  <si>
    <t>C200396</t>
  </si>
  <si>
    <t>L100397</t>
  </si>
  <si>
    <t>C200397</t>
  </si>
  <si>
    <t>L100398</t>
  </si>
  <si>
    <t>C200398</t>
  </si>
  <si>
    <t>L100399</t>
  </si>
  <si>
    <t>C200399</t>
  </si>
  <si>
    <t>L100400</t>
  </si>
  <si>
    <t>C200400</t>
  </si>
  <si>
    <t>L100401</t>
  </si>
  <si>
    <t>C200401</t>
  </si>
  <si>
    <t>L100402</t>
  </si>
  <si>
    <t>C200402</t>
  </si>
  <si>
    <t>L100403</t>
  </si>
  <si>
    <t>C200403</t>
  </si>
  <si>
    <t>L100404</t>
  </si>
  <si>
    <t>C200404</t>
  </si>
  <si>
    <t>L100405</t>
  </si>
  <si>
    <t>C200405</t>
  </si>
  <si>
    <t>L100406</t>
  </si>
  <si>
    <t>C200406</t>
  </si>
  <si>
    <t>L100407</t>
  </si>
  <si>
    <t>C200407</t>
  </si>
  <si>
    <t>L100408</t>
  </si>
  <si>
    <t>C200408</t>
  </si>
  <si>
    <t>L100409</t>
  </si>
  <si>
    <t>C200409</t>
  </si>
  <si>
    <t>L100410</t>
  </si>
  <si>
    <t>C200410</t>
  </si>
  <si>
    <t>L100411</t>
  </si>
  <si>
    <t>C200411</t>
  </si>
  <si>
    <t>L100412</t>
  </si>
  <si>
    <t>C200412</t>
  </si>
  <si>
    <t>L100413</t>
  </si>
  <si>
    <t>C200413</t>
  </si>
  <si>
    <t>L100414</t>
  </si>
  <si>
    <t>C200414</t>
  </si>
  <si>
    <t>L100415</t>
  </si>
  <si>
    <t>C200415</t>
  </si>
  <si>
    <t>L100416</t>
  </si>
  <si>
    <t>C200416</t>
  </si>
  <si>
    <t>L100417</t>
  </si>
  <si>
    <t>C200417</t>
  </si>
  <si>
    <t>L100418</t>
  </si>
  <si>
    <t>C200418</t>
  </si>
  <si>
    <t>L100419</t>
  </si>
  <si>
    <t>C200419</t>
  </si>
  <si>
    <t>L100420</t>
  </si>
  <si>
    <t>C200420</t>
  </si>
  <si>
    <t>L100421</t>
  </si>
  <si>
    <t>C200421</t>
  </si>
  <si>
    <t>L100422</t>
  </si>
  <si>
    <t>C200422</t>
  </si>
  <si>
    <t>L100423</t>
  </si>
  <si>
    <t>C200423</t>
  </si>
  <si>
    <t>L100424</t>
  </si>
  <si>
    <t>C200424</t>
  </si>
  <si>
    <t>L100425</t>
  </si>
  <si>
    <t>C200425</t>
  </si>
  <si>
    <t>L100426</t>
  </si>
  <si>
    <t>C200426</t>
  </si>
  <si>
    <t>L100427</t>
  </si>
  <si>
    <t>C200427</t>
  </si>
  <si>
    <t>L100428</t>
  </si>
  <si>
    <t>C200428</t>
  </si>
  <si>
    <t>L100429</t>
  </si>
  <si>
    <t>C200429</t>
  </si>
  <si>
    <t>L100430</t>
  </si>
  <si>
    <t>C200430</t>
  </si>
  <si>
    <t>L100431</t>
  </si>
  <si>
    <t>C200431</t>
  </si>
  <si>
    <t>L100432</t>
  </si>
  <si>
    <t>C200432</t>
  </si>
  <si>
    <t>L100433</t>
  </si>
  <si>
    <t>C200433</t>
  </si>
  <si>
    <t>L100434</t>
  </si>
  <si>
    <t>C200434</t>
  </si>
  <si>
    <t>L100435</t>
  </si>
  <si>
    <t>C200435</t>
  </si>
  <si>
    <t>L100436</t>
  </si>
  <si>
    <t>C200436</t>
  </si>
  <si>
    <t>L100437</t>
  </si>
  <si>
    <t>C200437</t>
  </si>
  <si>
    <t>L100438</t>
  </si>
  <si>
    <t>C200438</t>
  </si>
  <si>
    <t>L100439</t>
  </si>
  <si>
    <t>C200439</t>
  </si>
  <si>
    <t>L100440</t>
  </si>
  <si>
    <t>C200440</t>
  </si>
  <si>
    <t>L100441</t>
  </si>
  <si>
    <t>C200441</t>
  </si>
  <si>
    <t>L100442</t>
  </si>
  <si>
    <t>C200442</t>
  </si>
  <si>
    <t>L100443</t>
  </si>
  <si>
    <t>C200443</t>
  </si>
  <si>
    <t>L100444</t>
  </si>
  <si>
    <t>C200444</t>
  </si>
  <si>
    <t>L100445</t>
  </si>
  <si>
    <t>C200445</t>
  </si>
  <si>
    <t>L100446</t>
  </si>
  <si>
    <t>C200446</t>
  </si>
  <si>
    <t>L100447</t>
  </si>
  <si>
    <t>C200447</t>
  </si>
  <si>
    <t>L100448</t>
  </si>
  <si>
    <t>C200448</t>
  </si>
  <si>
    <t>L100449</t>
  </si>
  <si>
    <t>C200449</t>
  </si>
  <si>
    <t>L100450</t>
  </si>
  <si>
    <t>C200450</t>
  </si>
  <si>
    <t>L100451</t>
  </si>
  <si>
    <t>C200451</t>
  </si>
  <si>
    <t>L100452</t>
  </si>
  <si>
    <t>C200452</t>
  </si>
  <si>
    <t>L100453</t>
  </si>
  <si>
    <t>C200453</t>
  </si>
  <si>
    <t>L100454</t>
  </si>
  <si>
    <t>C200454</t>
  </si>
  <si>
    <t>L100455</t>
  </si>
  <si>
    <t>C200455</t>
  </si>
  <si>
    <t>L100456</t>
  </si>
  <si>
    <t>C200456</t>
  </si>
  <si>
    <t>L100457</t>
  </si>
  <si>
    <t>C200457</t>
  </si>
  <si>
    <t>L100458</t>
  </si>
  <si>
    <t>C200458</t>
  </si>
  <si>
    <t>L100459</t>
  </si>
  <si>
    <t>C200459</t>
  </si>
  <si>
    <t>L100460</t>
  </si>
  <si>
    <t>C200460</t>
  </si>
  <si>
    <t>L100461</t>
  </si>
  <si>
    <t>C200461</t>
  </si>
  <si>
    <t>L100462</t>
  </si>
  <si>
    <t>C200462</t>
  </si>
  <si>
    <t>L100463</t>
  </si>
  <si>
    <t>C200463</t>
  </si>
  <si>
    <t>L100464</t>
  </si>
  <si>
    <t>C200464</t>
  </si>
  <si>
    <t>L100465</t>
  </si>
  <si>
    <t>C200465</t>
  </si>
  <si>
    <t>L100466</t>
  </si>
  <si>
    <t>C200466</t>
  </si>
  <si>
    <t>L100467</t>
  </si>
  <si>
    <t>C200467</t>
  </si>
  <si>
    <t>L100468</t>
  </si>
  <si>
    <t>C200468</t>
  </si>
  <si>
    <t>L100469</t>
  </si>
  <si>
    <t>C200469</t>
  </si>
  <si>
    <t>L100470</t>
  </si>
  <si>
    <t>C200470</t>
  </si>
  <si>
    <t>L100471</t>
  </si>
  <si>
    <t>C200471</t>
  </si>
  <si>
    <t>L100472</t>
  </si>
  <si>
    <t>C200472</t>
  </si>
  <si>
    <t>L100473</t>
  </si>
  <si>
    <t>C200473</t>
  </si>
  <si>
    <t>L100474</t>
  </si>
  <si>
    <t>C200474</t>
  </si>
  <si>
    <t>L100475</t>
  </si>
  <si>
    <t>C200475</t>
  </si>
  <si>
    <t>L100476</t>
  </si>
  <si>
    <t>C200476</t>
  </si>
  <si>
    <t>L100477</t>
  </si>
  <si>
    <t>C200477</t>
  </si>
  <si>
    <t>L100478</t>
  </si>
  <si>
    <t>C200478</t>
  </si>
  <si>
    <t>L100479</t>
  </si>
  <si>
    <t>C200479</t>
  </si>
  <si>
    <t>L100480</t>
  </si>
  <si>
    <t>C200480</t>
  </si>
  <si>
    <t>L100481</t>
  </si>
  <si>
    <t>C200481</t>
  </si>
  <si>
    <t>L100482</t>
  </si>
  <si>
    <t>C200482</t>
  </si>
  <si>
    <t>L100483</t>
  </si>
  <si>
    <t>C200483</t>
  </si>
  <si>
    <t>L100484</t>
  </si>
  <si>
    <t>C200484</t>
  </si>
  <si>
    <t>L100485</t>
  </si>
  <si>
    <t>C200485</t>
  </si>
  <si>
    <t>L100486</t>
  </si>
  <si>
    <t>C200486</t>
  </si>
  <si>
    <t>L100487</t>
  </si>
  <si>
    <t>C200487</t>
  </si>
  <si>
    <t>L100488</t>
  </si>
  <si>
    <t>C200488</t>
  </si>
  <si>
    <t>L100489</t>
  </si>
  <si>
    <t>C200489</t>
  </si>
  <si>
    <t>L100490</t>
  </si>
  <si>
    <t>C200490</t>
  </si>
  <si>
    <t>L100491</t>
  </si>
  <si>
    <t>C200491</t>
  </si>
  <si>
    <t>L100492</t>
  </si>
  <si>
    <t>C200492</t>
  </si>
  <si>
    <t>L100493</t>
  </si>
  <si>
    <t>C200493</t>
  </si>
  <si>
    <t>L100494</t>
  </si>
  <si>
    <t>C200494</t>
  </si>
  <si>
    <t>L100495</t>
  </si>
  <si>
    <t>C200495</t>
  </si>
  <si>
    <t>L100496</t>
  </si>
  <si>
    <t>C200496</t>
  </si>
  <si>
    <t>L100497</t>
  </si>
  <si>
    <t>C200497</t>
  </si>
  <si>
    <t>L100498</t>
  </si>
  <si>
    <t>C200498</t>
  </si>
  <si>
    <t>L100499</t>
  </si>
  <si>
    <t>C200499</t>
  </si>
  <si>
    <t>L100500</t>
  </si>
  <si>
    <t>C200500</t>
  </si>
  <si>
    <t>L100501</t>
  </si>
  <si>
    <t>C200501</t>
  </si>
  <si>
    <t>L100502</t>
  </si>
  <si>
    <t>C200502</t>
  </si>
  <si>
    <t>L100503</t>
  </si>
  <si>
    <t>C200503</t>
  </si>
  <si>
    <t>L100504</t>
  </si>
  <si>
    <t>C200504</t>
  </si>
  <si>
    <t>L100505</t>
  </si>
  <si>
    <t>C200505</t>
  </si>
  <si>
    <t>L100506</t>
  </si>
  <si>
    <t>C200506</t>
  </si>
  <si>
    <t>L100507</t>
  </si>
  <si>
    <t>C200507</t>
  </si>
  <si>
    <t>L100508</t>
  </si>
  <si>
    <t>C200508</t>
  </si>
  <si>
    <t>L100509</t>
  </si>
  <si>
    <t>C200509</t>
  </si>
  <si>
    <t>L100510</t>
  </si>
  <si>
    <t>C200510</t>
  </si>
  <si>
    <t>L100511</t>
  </si>
  <si>
    <t>C200511</t>
  </si>
  <si>
    <t>L100512</t>
  </si>
  <si>
    <t>C200512</t>
  </si>
  <si>
    <t>L100513</t>
  </si>
  <si>
    <t>C200513</t>
  </si>
  <si>
    <t>L100514</t>
  </si>
  <si>
    <t>C200514</t>
  </si>
  <si>
    <t>L100515</t>
  </si>
  <si>
    <t>C200515</t>
  </si>
  <si>
    <t>L100516</t>
  </si>
  <si>
    <t>C200516</t>
  </si>
  <si>
    <t>L100517</t>
  </si>
  <si>
    <t>C200517</t>
  </si>
  <si>
    <t>L100518</t>
  </si>
  <si>
    <t>C200518</t>
  </si>
  <si>
    <t>L100519</t>
  </si>
  <si>
    <t>C200519</t>
  </si>
  <si>
    <t>L100520</t>
  </si>
  <si>
    <t>C200520</t>
  </si>
  <si>
    <t>L100521</t>
  </si>
  <si>
    <t>C200521</t>
  </si>
  <si>
    <t>L100522</t>
  </si>
  <si>
    <t>C200522</t>
  </si>
  <si>
    <t>L100523</t>
  </si>
  <si>
    <t>C200523</t>
  </si>
  <si>
    <t>L100524</t>
  </si>
  <si>
    <t>C200524</t>
  </si>
  <si>
    <t>L100525</t>
  </si>
  <si>
    <t>C200525</t>
  </si>
  <si>
    <t>L100526</t>
  </si>
  <si>
    <t>C200526</t>
  </si>
  <si>
    <t>L100527</t>
  </si>
  <si>
    <t>C200527</t>
  </si>
  <si>
    <t>L100528</t>
  </si>
  <si>
    <t>C200528</t>
  </si>
  <si>
    <t>L100529</t>
  </si>
  <si>
    <t>C200529</t>
  </si>
  <si>
    <t>L100530</t>
  </si>
  <si>
    <t>C200530</t>
  </si>
  <si>
    <t>L100531</t>
  </si>
  <si>
    <t>C200531</t>
  </si>
  <si>
    <t>L100532</t>
  </si>
  <si>
    <t>C200532</t>
  </si>
  <si>
    <t>L100533</t>
  </si>
  <si>
    <t>C200533</t>
  </si>
  <si>
    <t>L100534</t>
  </si>
  <si>
    <t>C200534</t>
  </si>
  <si>
    <t>L100535</t>
  </si>
  <si>
    <t>C200535</t>
  </si>
  <si>
    <t>L100536</t>
  </si>
  <si>
    <t>C200536</t>
  </si>
  <si>
    <t>L100537</t>
  </si>
  <si>
    <t>C200537</t>
  </si>
  <si>
    <t>L100538</t>
  </si>
  <si>
    <t>C200538</t>
  </si>
  <si>
    <t>L100539</t>
  </si>
  <si>
    <t>C200539</t>
  </si>
  <si>
    <t>L100540</t>
  </si>
  <si>
    <t>C200540</t>
  </si>
  <si>
    <t>L100541</t>
  </si>
  <si>
    <t>C200541</t>
  </si>
  <si>
    <t>L100542</t>
  </si>
  <si>
    <t>C200542</t>
  </si>
  <si>
    <t>L100543</t>
  </si>
  <si>
    <t>C200543</t>
  </si>
  <si>
    <t>L100544</t>
  </si>
  <si>
    <t>C200544</t>
  </si>
  <si>
    <t>L100545</t>
  </si>
  <si>
    <t>C200545</t>
  </si>
  <si>
    <t>L100546</t>
  </si>
  <si>
    <t>C200546</t>
  </si>
  <si>
    <t>L100547</t>
  </si>
  <si>
    <t>C200547</t>
  </si>
  <si>
    <t>L100548</t>
  </si>
  <si>
    <t>C200548</t>
  </si>
  <si>
    <t>L100549</t>
  </si>
  <si>
    <t>C200549</t>
  </si>
  <si>
    <t>L100550</t>
  </si>
  <si>
    <t>C200550</t>
  </si>
  <si>
    <t>L100551</t>
  </si>
  <si>
    <t>C200551</t>
  </si>
  <si>
    <t>L100552</t>
  </si>
  <si>
    <t>C200552</t>
  </si>
  <si>
    <t>L100553</t>
  </si>
  <si>
    <t>C200553</t>
  </si>
  <si>
    <t>L100554</t>
  </si>
  <si>
    <t>C200554</t>
  </si>
  <si>
    <t>L100555</t>
  </si>
  <si>
    <t>C200555</t>
  </si>
  <si>
    <t>L100556</t>
  </si>
  <si>
    <t>C200556</t>
  </si>
  <si>
    <t>L100557</t>
  </si>
  <si>
    <t>C200557</t>
  </si>
  <si>
    <t>L100558</t>
  </si>
  <si>
    <t>C200558</t>
  </si>
  <si>
    <t>L100559</t>
  </si>
  <si>
    <t>C200559</t>
  </si>
  <si>
    <t>L100560</t>
  </si>
  <si>
    <t>C200560</t>
  </si>
  <si>
    <t>L100561</t>
  </si>
  <si>
    <t>C200561</t>
  </si>
  <si>
    <t>L100562</t>
  </si>
  <si>
    <t>C200562</t>
  </si>
  <si>
    <t>L100563</t>
  </si>
  <si>
    <t>C200563</t>
  </si>
  <si>
    <t>L100564</t>
  </si>
  <si>
    <t>C200564</t>
  </si>
  <si>
    <t>L100565</t>
  </si>
  <si>
    <t>C200565</t>
  </si>
  <si>
    <t>L100566</t>
  </si>
  <si>
    <t>C200566</t>
  </si>
  <si>
    <t>L100567</t>
  </si>
  <si>
    <t>C200567</t>
  </si>
  <si>
    <t>L100568</t>
  </si>
  <si>
    <t>C200568</t>
  </si>
  <si>
    <t>L100569</t>
  </si>
  <si>
    <t>C200569</t>
  </si>
  <si>
    <t>L100570</t>
  </si>
  <si>
    <t>C200570</t>
  </si>
  <si>
    <t>Priya Das</t>
  </si>
  <si>
    <t>L100571</t>
  </si>
  <si>
    <t>C200571</t>
  </si>
  <si>
    <t>L100572</t>
  </si>
  <si>
    <t>C200572</t>
  </si>
  <si>
    <t>L100573</t>
  </si>
  <si>
    <t>C200573</t>
  </si>
  <si>
    <t xml:space="preserve">Maharashtra </t>
  </si>
  <si>
    <t>L100574</t>
  </si>
  <si>
    <t>C200574</t>
  </si>
  <si>
    <t>L100575</t>
  </si>
  <si>
    <t>C200575</t>
  </si>
  <si>
    <t>L100576</t>
  </si>
  <si>
    <t>C200576</t>
  </si>
  <si>
    <t>L100577</t>
  </si>
  <si>
    <t>C200577</t>
  </si>
  <si>
    <t>L100578</t>
  </si>
  <si>
    <t>C200578</t>
  </si>
  <si>
    <t>L100579</t>
  </si>
  <si>
    <t>C200579</t>
  </si>
  <si>
    <t>L100580</t>
  </si>
  <si>
    <t>C200580</t>
  </si>
  <si>
    <t>L100581</t>
  </si>
  <si>
    <t>C200581</t>
  </si>
  <si>
    <t>L100582</t>
  </si>
  <si>
    <t>C200582</t>
  </si>
  <si>
    <t>L100583</t>
  </si>
  <si>
    <t>C200583</t>
  </si>
  <si>
    <t>L100584</t>
  </si>
  <si>
    <t>C200584</t>
  </si>
  <si>
    <t>L100585</t>
  </si>
  <si>
    <t>C200585</t>
  </si>
  <si>
    <t>L100586</t>
  </si>
  <si>
    <t>C200586</t>
  </si>
  <si>
    <t>L100587</t>
  </si>
  <si>
    <t>C200587</t>
  </si>
  <si>
    <t>L100588</t>
  </si>
  <si>
    <t>C200588</t>
  </si>
  <si>
    <t>L100589</t>
  </si>
  <si>
    <t>C200589</t>
  </si>
  <si>
    <t>L100590</t>
  </si>
  <si>
    <t>C200590</t>
  </si>
  <si>
    <t>L100591</t>
  </si>
  <si>
    <t>C200591</t>
  </si>
  <si>
    <t>L100592</t>
  </si>
  <si>
    <t>C200592</t>
  </si>
  <si>
    <t>L100593</t>
  </si>
  <si>
    <t>C200593</t>
  </si>
  <si>
    <t>L100594</t>
  </si>
  <si>
    <t>C200594</t>
  </si>
  <si>
    <t>L100595</t>
  </si>
  <si>
    <t>C200595</t>
  </si>
  <si>
    <t>L100596</t>
  </si>
  <si>
    <t>C200596</t>
  </si>
  <si>
    <t>L100597</t>
  </si>
  <si>
    <t>C200597</t>
  </si>
  <si>
    <t>L100598</t>
  </si>
  <si>
    <t>C200598</t>
  </si>
  <si>
    <t>L100599</t>
  </si>
  <si>
    <t>C200599</t>
  </si>
  <si>
    <t>L100600</t>
  </si>
  <si>
    <t>C200600</t>
  </si>
  <si>
    <t>L100601</t>
  </si>
  <si>
    <t>C200601</t>
  </si>
  <si>
    <t>L100602</t>
  </si>
  <si>
    <t>C200602</t>
  </si>
  <si>
    <t>L100603</t>
  </si>
  <si>
    <t>C200603</t>
  </si>
  <si>
    <t>L100604</t>
  </si>
  <si>
    <t>C200604</t>
  </si>
  <si>
    <t>L100605</t>
  </si>
  <si>
    <t>C200605</t>
  </si>
  <si>
    <t>L100606</t>
  </si>
  <si>
    <t>C200606</t>
  </si>
  <si>
    <t>L100607</t>
  </si>
  <si>
    <t>C200607</t>
  </si>
  <si>
    <t>L100608</t>
  </si>
  <si>
    <t>C200608</t>
  </si>
  <si>
    <t>L100609</t>
  </si>
  <si>
    <t>C200609</t>
  </si>
  <si>
    <t>L100610</t>
  </si>
  <si>
    <t>C200610</t>
  </si>
  <si>
    <t>L100611</t>
  </si>
  <si>
    <t>C200611</t>
  </si>
  <si>
    <t>L100612</t>
  </si>
  <si>
    <t>C200612</t>
  </si>
  <si>
    <t>L100613</t>
  </si>
  <si>
    <t>C200613</t>
  </si>
  <si>
    <t>L100614</t>
  </si>
  <si>
    <t>C200614</t>
  </si>
  <si>
    <t>L100615</t>
  </si>
  <si>
    <t>C200615</t>
  </si>
  <si>
    <t>L100616</t>
  </si>
  <si>
    <t>C200616</t>
  </si>
  <si>
    <t>L100617</t>
  </si>
  <si>
    <t>C200617</t>
  </si>
  <si>
    <t>L100618</t>
  </si>
  <si>
    <t>C200618</t>
  </si>
  <si>
    <t>L100619</t>
  </si>
  <si>
    <t>C200619</t>
  </si>
  <si>
    <t>L100620</t>
  </si>
  <si>
    <t>C200620</t>
  </si>
  <si>
    <t>L100621</t>
  </si>
  <si>
    <t>C200621</t>
  </si>
  <si>
    <t xml:space="preserve">Karnataka </t>
  </si>
  <si>
    <t>L100622</t>
  </si>
  <si>
    <t>C200622</t>
  </si>
  <si>
    <t>L100623</t>
  </si>
  <si>
    <t>C200623</t>
  </si>
  <si>
    <t>L100624</t>
  </si>
  <si>
    <t>C200624</t>
  </si>
  <si>
    <t>L100625</t>
  </si>
  <si>
    <t>C200625</t>
  </si>
  <si>
    <t>L100626</t>
  </si>
  <si>
    <t>C200626</t>
  </si>
  <si>
    <t>L100627</t>
  </si>
  <si>
    <t>C200627</t>
  </si>
  <si>
    <t>L100628</t>
  </si>
  <si>
    <t>C200628</t>
  </si>
  <si>
    <t>L100629</t>
  </si>
  <si>
    <t>C200629</t>
  </si>
  <si>
    <t>L100630</t>
  </si>
  <si>
    <t>C200630</t>
  </si>
  <si>
    <t>L100631</t>
  </si>
  <si>
    <t>C200631</t>
  </si>
  <si>
    <t>L100632</t>
  </si>
  <si>
    <t>C200632</t>
  </si>
  <si>
    <t>L100633</t>
  </si>
  <si>
    <t>C200633</t>
  </si>
  <si>
    <t>L100634</t>
  </si>
  <si>
    <t>C200634</t>
  </si>
  <si>
    <t>L100635</t>
  </si>
  <si>
    <t>C200635</t>
  </si>
  <si>
    <t>L100636</t>
  </si>
  <si>
    <t>C200636</t>
  </si>
  <si>
    <t>L100637</t>
  </si>
  <si>
    <t>C200637</t>
  </si>
  <si>
    <t>L100638</t>
  </si>
  <si>
    <t>C200638</t>
  </si>
  <si>
    <t>L100639</t>
  </si>
  <si>
    <t>C200639</t>
  </si>
  <si>
    <t>L100640</t>
  </si>
  <si>
    <t>C200640</t>
  </si>
  <si>
    <t>L100641</t>
  </si>
  <si>
    <t>C200641</t>
  </si>
  <si>
    <t>L100642</t>
  </si>
  <si>
    <t>C200642</t>
  </si>
  <si>
    <t>L100643</t>
  </si>
  <si>
    <t>C200643</t>
  </si>
  <si>
    <t>L100644</t>
  </si>
  <si>
    <t>C200644</t>
  </si>
  <si>
    <t>L100645</t>
  </si>
  <si>
    <t>C200645</t>
  </si>
  <si>
    <t>L100646</t>
  </si>
  <si>
    <t>C200646</t>
  </si>
  <si>
    <t>L100647</t>
  </si>
  <si>
    <t>C200647</t>
  </si>
  <si>
    <t>L100648</t>
  </si>
  <si>
    <t>C200648</t>
  </si>
  <si>
    <t>L100649</t>
  </si>
  <si>
    <t>C200649</t>
  </si>
  <si>
    <t>L100650</t>
  </si>
  <si>
    <t>C200650</t>
  </si>
  <si>
    <t>L100651</t>
  </si>
  <si>
    <t>C200651</t>
  </si>
  <si>
    <t>L100652</t>
  </si>
  <si>
    <t>C200652</t>
  </si>
  <si>
    <t>L100653</t>
  </si>
  <si>
    <t>C200653</t>
  </si>
  <si>
    <t>L100654</t>
  </si>
  <si>
    <t>C200654</t>
  </si>
  <si>
    <t>L100655</t>
  </si>
  <si>
    <t>C200655</t>
  </si>
  <si>
    <t>L100656</t>
  </si>
  <si>
    <t>C200656</t>
  </si>
  <si>
    <t>L100657</t>
  </si>
  <si>
    <t>C200657</t>
  </si>
  <si>
    <t>L100658</t>
  </si>
  <si>
    <t>C200658</t>
  </si>
  <si>
    <t>L100659</t>
  </si>
  <si>
    <t>C200659</t>
  </si>
  <si>
    <t>L100660</t>
  </si>
  <si>
    <t>C200660</t>
  </si>
  <si>
    <t>L100661</t>
  </si>
  <si>
    <t>C200661</t>
  </si>
  <si>
    <t>L100662</t>
  </si>
  <si>
    <t>C200662</t>
  </si>
  <si>
    <t>L100663</t>
  </si>
  <si>
    <t>C200663</t>
  </si>
  <si>
    <t>L100664</t>
  </si>
  <si>
    <t>C200664</t>
  </si>
  <si>
    <t>L100665</t>
  </si>
  <si>
    <t>C200665</t>
  </si>
  <si>
    <t>L100666</t>
  </si>
  <si>
    <t>C200666</t>
  </si>
  <si>
    <t>L100667</t>
  </si>
  <si>
    <t>C200667</t>
  </si>
  <si>
    <t>L100668</t>
  </si>
  <si>
    <t>C200668</t>
  </si>
  <si>
    <t>L100669</t>
  </si>
  <si>
    <t>C200669</t>
  </si>
  <si>
    <t>L100670</t>
  </si>
  <si>
    <t>C200670</t>
  </si>
  <si>
    <t>L100671</t>
  </si>
  <si>
    <t>C200671</t>
  </si>
  <si>
    <t>L100672</t>
  </si>
  <si>
    <t>C200672</t>
  </si>
  <si>
    <t>L100673</t>
  </si>
  <si>
    <t>C200673</t>
  </si>
  <si>
    <t>L100674</t>
  </si>
  <si>
    <t>C200674</t>
  </si>
  <si>
    <t>L100675</t>
  </si>
  <si>
    <t>C200675</t>
  </si>
  <si>
    <t>L100676</t>
  </si>
  <si>
    <t>C200676</t>
  </si>
  <si>
    <t>L100677</t>
  </si>
  <si>
    <t>C200677</t>
  </si>
  <si>
    <t>L100678</t>
  </si>
  <si>
    <t>C200678</t>
  </si>
  <si>
    <t>L100679</t>
  </si>
  <si>
    <t>C200679</t>
  </si>
  <si>
    <t>L100680</t>
  </si>
  <si>
    <t>C200680</t>
  </si>
  <si>
    <t>L100681</t>
  </si>
  <si>
    <t>C200681</t>
  </si>
  <si>
    <t>L100682</t>
  </si>
  <si>
    <t>C200682</t>
  </si>
  <si>
    <t>L100683</t>
  </si>
  <si>
    <t>C200683</t>
  </si>
  <si>
    <t>L100684</t>
  </si>
  <si>
    <t>C200684</t>
  </si>
  <si>
    <t>L100685</t>
  </si>
  <si>
    <t>C200685</t>
  </si>
  <si>
    <t>L100686</t>
  </si>
  <si>
    <t>C200686</t>
  </si>
  <si>
    <t>L100687</t>
  </si>
  <si>
    <t>C200687</t>
  </si>
  <si>
    <t>L100688</t>
  </si>
  <si>
    <t>C200688</t>
  </si>
  <si>
    <t>L100689</t>
  </si>
  <si>
    <t>C200689</t>
  </si>
  <si>
    <t>L100690</t>
  </si>
  <si>
    <t>C200690</t>
  </si>
  <si>
    <t>L100691</t>
  </si>
  <si>
    <t>C200691</t>
  </si>
  <si>
    <t>L100692</t>
  </si>
  <si>
    <t>C200692</t>
  </si>
  <si>
    <t>L100693</t>
  </si>
  <si>
    <t>C200693</t>
  </si>
  <si>
    <t>L100694</t>
  </si>
  <si>
    <t>C200694</t>
  </si>
  <si>
    <t>L100695</t>
  </si>
  <si>
    <t>C200695</t>
  </si>
  <si>
    <t>L100696</t>
  </si>
  <si>
    <t>C200696</t>
  </si>
  <si>
    <t>L100697</t>
  </si>
  <si>
    <t>C200697</t>
  </si>
  <si>
    <t>L100698</t>
  </si>
  <si>
    <t>C200698</t>
  </si>
  <si>
    <t>L100699</t>
  </si>
  <si>
    <t>C200699</t>
  </si>
  <si>
    <t>L100700</t>
  </si>
  <si>
    <t>C200700</t>
  </si>
  <si>
    <t>L100701</t>
  </si>
  <si>
    <t>C200701</t>
  </si>
  <si>
    <t>L100702</t>
  </si>
  <si>
    <t>C200702</t>
  </si>
  <si>
    <t>L100703</t>
  </si>
  <si>
    <t>C200703</t>
  </si>
  <si>
    <t>L100704</t>
  </si>
  <si>
    <t>C200704</t>
  </si>
  <si>
    <t>L100705</t>
  </si>
  <si>
    <t>C200705</t>
  </si>
  <si>
    <t>L100706</t>
  </si>
  <si>
    <t>C200706</t>
  </si>
  <si>
    <t>L100707</t>
  </si>
  <si>
    <t>C200707</t>
  </si>
  <si>
    <t>L100708</t>
  </si>
  <si>
    <t>C200708</t>
  </si>
  <si>
    <t>L100709</t>
  </si>
  <si>
    <t>C200709</t>
  </si>
  <si>
    <t>L100710</t>
  </si>
  <si>
    <t>C200710</t>
  </si>
  <si>
    <t>L100711</t>
  </si>
  <si>
    <t>C200711</t>
  </si>
  <si>
    <t>L100712</t>
  </si>
  <si>
    <t>C200712</t>
  </si>
  <si>
    <t>L100713</t>
  </si>
  <si>
    <t>C200713</t>
  </si>
  <si>
    <t>L100714</t>
  </si>
  <si>
    <t>C200714</t>
  </si>
  <si>
    <t>L100715</t>
  </si>
  <si>
    <t>C200715</t>
  </si>
  <si>
    <t>L100716</t>
  </si>
  <si>
    <t>C200716</t>
  </si>
  <si>
    <t>L100717</t>
  </si>
  <si>
    <t>C200717</t>
  </si>
  <si>
    <t>L100718</t>
  </si>
  <si>
    <t>C200718</t>
  </si>
  <si>
    <t>L100719</t>
  </si>
  <si>
    <t>C200719</t>
  </si>
  <si>
    <t>L100720</t>
  </si>
  <si>
    <t>C200720</t>
  </si>
  <si>
    <t>L100721</t>
  </si>
  <si>
    <t>C200721</t>
  </si>
  <si>
    <t>L100722</t>
  </si>
  <si>
    <t>C200722</t>
  </si>
  <si>
    <t>L100723</t>
  </si>
  <si>
    <t>C200723</t>
  </si>
  <si>
    <t>L100724</t>
  </si>
  <si>
    <t>C200724</t>
  </si>
  <si>
    <t>L100725</t>
  </si>
  <si>
    <t>C200725</t>
  </si>
  <si>
    <t>L100726</t>
  </si>
  <si>
    <t>C200726</t>
  </si>
  <si>
    <t>L100727</t>
  </si>
  <si>
    <t>C200727</t>
  </si>
  <si>
    <t>L100728</t>
  </si>
  <si>
    <t>C200728</t>
  </si>
  <si>
    <t>L100729</t>
  </si>
  <si>
    <t>C200729</t>
  </si>
  <si>
    <t>L100730</t>
  </si>
  <si>
    <t>C200730</t>
  </si>
  <si>
    <t>L100731</t>
  </si>
  <si>
    <t>C200731</t>
  </si>
  <si>
    <t>L100732</t>
  </si>
  <si>
    <t>C200732</t>
  </si>
  <si>
    <t>L100733</t>
  </si>
  <si>
    <t>C200733</t>
  </si>
  <si>
    <t>L100734</t>
  </si>
  <si>
    <t>C200734</t>
  </si>
  <si>
    <t>L100735</t>
  </si>
  <si>
    <t>C200735</t>
  </si>
  <si>
    <t>L100736</t>
  </si>
  <si>
    <t>C200736</t>
  </si>
  <si>
    <t>L100737</t>
  </si>
  <si>
    <t>C200737</t>
  </si>
  <si>
    <t>L100738</t>
  </si>
  <si>
    <t>C200738</t>
  </si>
  <si>
    <t>L100739</t>
  </si>
  <si>
    <t>C200739</t>
  </si>
  <si>
    <t>L100740</t>
  </si>
  <si>
    <t>C200740</t>
  </si>
  <si>
    <t>L100741</t>
  </si>
  <si>
    <t>C200741</t>
  </si>
  <si>
    <t>L100742</t>
  </si>
  <si>
    <t>C200742</t>
  </si>
  <si>
    <t>L100743</t>
  </si>
  <si>
    <t>C200743</t>
  </si>
  <si>
    <t>L100744</t>
  </si>
  <si>
    <t>C200744</t>
  </si>
  <si>
    <t>L100745</t>
  </si>
  <si>
    <t>C200745</t>
  </si>
  <si>
    <t>L100746</t>
  </si>
  <si>
    <t>C200746</t>
  </si>
  <si>
    <t>L100747</t>
  </si>
  <si>
    <t>C200747</t>
  </si>
  <si>
    <t>L100748</t>
  </si>
  <si>
    <t>C200748</t>
  </si>
  <si>
    <t>L100749</t>
  </si>
  <si>
    <t>C200749</t>
  </si>
  <si>
    <t>L100750</t>
  </si>
  <si>
    <t>C200750</t>
  </si>
  <si>
    <t>L100751</t>
  </si>
  <si>
    <t>C200751</t>
  </si>
  <si>
    <t>L100752</t>
  </si>
  <si>
    <t>C200752</t>
  </si>
  <si>
    <t>L100753</t>
  </si>
  <si>
    <t>C200753</t>
  </si>
  <si>
    <t>L100754</t>
  </si>
  <si>
    <t>C200754</t>
  </si>
  <si>
    <t>L100755</t>
  </si>
  <si>
    <t>C200755</t>
  </si>
  <si>
    <t>L100756</t>
  </si>
  <si>
    <t>C200756</t>
  </si>
  <si>
    <t>L100757</t>
  </si>
  <si>
    <t>C200757</t>
  </si>
  <si>
    <t>L100758</t>
  </si>
  <si>
    <t>C200758</t>
  </si>
  <si>
    <t>L100759</t>
  </si>
  <si>
    <t>C200759</t>
  </si>
  <si>
    <t>L100760</t>
  </si>
  <si>
    <t>C200760</t>
  </si>
  <si>
    <t>L100761</t>
  </si>
  <si>
    <t>C200761</t>
  </si>
  <si>
    <t>L100762</t>
  </si>
  <si>
    <t>C200762</t>
  </si>
  <si>
    <t>L100763</t>
  </si>
  <si>
    <t>C200763</t>
  </si>
  <si>
    <t>L100764</t>
  </si>
  <si>
    <t>C200764</t>
  </si>
  <si>
    <t>L100765</t>
  </si>
  <si>
    <t>C200765</t>
  </si>
  <si>
    <t>L100766</t>
  </si>
  <si>
    <t>C200766</t>
  </si>
  <si>
    <t>L100767</t>
  </si>
  <si>
    <t>C200767</t>
  </si>
  <si>
    <t>L100768</t>
  </si>
  <si>
    <t>C200768</t>
  </si>
  <si>
    <t>L100769</t>
  </si>
  <si>
    <t>C200769</t>
  </si>
  <si>
    <t>L100770</t>
  </si>
  <si>
    <t>C200770</t>
  </si>
  <si>
    <t>L100771</t>
  </si>
  <si>
    <t>C200771</t>
  </si>
  <si>
    <t>L100772</t>
  </si>
  <si>
    <t>C200772</t>
  </si>
  <si>
    <t>L100773</t>
  </si>
  <si>
    <t>C200773</t>
  </si>
  <si>
    <t>L100774</t>
  </si>
  <si>
    <t>C200774</t>
  </si>
  <si>
    <t>L100775</t>
  </si>
  <si>
    <t>C200775</t>
  </si>
  <si>
    <t>L100776</t>
  </si>
  <si>
    <t>C200776</t>
  </si>
  <si>
    <t>L100777</t>
  </si>
  <si>
    <t>C200777</t>
  </si>
  <si>
    <t>L100778</t>
  </si>
  <si>
    <t>C200778</t>
  </si>
  <si>
    <t>L100779</t>
  </si>
  <si>
    <t>C200779</t>
  </si>
  <si>
    <t>L100780</t>
  </si>
  <si>
    <t>C200780</t>
  </si>
  <si>
    <t>L100781</t>
  </si>
  <si>
    <t>C200781</t>
  </si>
  <si>
    <t>L100782</t>
  </si>
  <si>
    <t>C200782</t>
  </si>
  <si>
    <t>L100783</t>
  </si>
  <si>
    <t>C200783</t>
  </si>
  <si>
    <t>L100784</t>
  </si>
  <si>
    <t>C200784</t>
  </si>
  <si>
    <t>L100785</t>
  </si>
  <si>
    <t>C200785</t>
  </si>
  <si>
    <t>L100786</t>
  </si>
  <si>
    <t>C200786</t>
  </si>
  <si>
    <t>L100787</t>
  </si>
  <si>
    <t>C200787</t>
  </si>
  <si>
    <t>L100788</t>
  </si>
  <si>
    <t>C200788</t>
  </si>
  <si>
    <t>L100789</t>
  </si>
  <si>
    <t>C200789</t>
  </si>
  <si>
    <t>L100790</t>
  </si>
  <si>
    <t>C200790</t>
  </si>
  <si>
    <t>L100791</t>
  </si>
  <si>
    <t>C200791</t>
  </si>
  <si>
    <t>L100792</t>
  </si>
  <si>
    <t>C200792</t>
  </si>
  <si>
    <t>L100793</t>
  </si>
  <si>
    <t>C200793</t>
  </si>
  <si>
    <t>L100794</t>
  </si>
  <si>
    <t>C200794</t>
  </si>
  <si>
    <t>L100795</t>
  </si>
  <si>
    <t>C200795</t>
  </si>
  <si>
    <t>L100796</t>
  </si>
  <si>
    <t>C200796</t>
  </si>
  <si>
    <t>L100797</t>
  </si>
  <si>
    <t>C200797</t>
  </si>
  <si>
    <t>L100798</t>
  </si>
  <si>
    <t>C200798</t>
  </si>
  <si>
    <t>L100799</t>
  </si>
  <si>
    <t>C200799</t>
  </si>
  <si>
    <t>L100800</t>
  </si>
  <si>
    <t>C200800</t>
  </si>
  <si>
    <t>L100801</t>
  </si>
  <si>
    <t>C200801</t>
  </si>
  <si>
    <t>L100802</t>
  </si>
  <si>
    <t>C200802</t>
  </si>
  <si>
    <t>L100803</t>
  </si>
  <si>
    <t>C200803</t>
  </si>
  <si>
    <t>L100804</t>
  </si>
  <si>
    <t>C200804</t>
  </si>
  <si>
    <t>L100805</t>
  </si>
  <si>
    <t>C200805</t>
  </si>
  <si>
    <t>L100806</t>
  </si>
  <si>
    <t>C200806</t>
  </si>
  <si>
    <t>L100807</t>
  </si>
  <si>
    <t>C200807</t>
  </si>
  <si>
    <t>L100808</t>
  </si>
  <si>
    <t>C200808</t>
  </si>
  <si>
    <t>L100809</t>
  </si>
  <si>
    <t>C200809</t>
  </si>
  <si>
    <t>L100810</t>
  </si>
  <si>
    <t>C200810</t>
  </si>
  <si>
    <t>L100811</t>
  </si>
  <si>
    <t>C200811</t>
  </si>
  <si>
    <t>L100812</t>
  </si>
  <si>
    <t>C200812</t>
  </si>
  <si>
    <t>L100813</t>
  </si>
  <si>
    <t>C200813</t>
  </si>
  <si>
    <t>L100814</t>
  </si>
  <si>
    <t>C200814</t>
  </si>
  <si>
    <t>L100815</t>
  </si>
  <si>
    <t>C200815</t>
  </si>
  <si>
    <t>L100816</t>
  </si>
  <si>
    <t>C200816</t>
  </si>
  <si>
    <t>L100817</t>
  </si>
  <si>
    <t>C200817</t>
  </si>
  <si>
    <t>L100818</t>
  </si>
  <si>
    <t>C200818</t>
  </si>
  <si>
    <t>L100819</t>
  </si>
  <si>
    <t>C200819</t>
  </si>
  <si>
    <t>L100820</t>
  </si>
  <si>
    <t>C200820</t>
  </si>
  <si>
    <t>L100821</t>
  </si>
  <si>
    <t>C200821</t>
  </si>
  <si>
    <t>L100822</t>
  </si>
  <si>
    <t>C200822</t>
  </si>
  <si>
    <t>L100823</t>
  </si>
  <si>
    <t>C200823</t>
  </si>
  <si>
    <t>L100824</t>
  </si>
  <si>
    <t>C200824</t>
  </si>
  <si>
    <t>L100825</t>
  </si>
  <si>
    <t>C200825</t>
  </si>
  <si>
    <t>L100826</t>
  </si>
  <si>
    <t>C200826</t>
  </si>
  <si>
    <t>L100827</t>
  </si>
  <si>
    <t>C200827</t>
  </si>
  <si>
    <t>L100828</t>
  </si>
  <si>
    <t>C200828</t>
  </si>
  <si>
    <t>L100829</t>
  </si>
  <si>
    <t>C200829</t>
  </si>
  <si>
    <t>L100830</t>
  </si>
  <si>
    <t>C200830</t>
  </si>
  <si>
    <t>L100831</t>
  </si>
  <si>
    <t>C200831</t>
  </si>
  <si>
    <t>L100832</t>
  </si>
  <si>
    <t>C200832</t>
  </si>
  <si>
    <t>L100833</t>
  </si>
  <si>
    <t>C200833</t>
  </si>
  <si>
    <t>L100834</t>
  </si>
  <si>
    <t>C200834</t>
  </si>
  <si>
    <t>L100835</t>
  </si>
  <si>
    <t>C200835</t>
  </si>
  <si>
    <t>L100836</t>
  </si>
  <si>
    <t>C200836</t>
  </si>
  <si>
    <t>L100837</t>
  </si>
  <si>
    <t>C200837</t>
  </si>
  <si>
    <t>L100838</t>
  </si>
  <si>
    <t>C200838</t>
  </si>
  <si>
    <t>L100839</t>
  </si>
  <si>
    <t>C200839</t>
  </si>
  <si>
    <t>L100840</t>
  </si>
  <si>
    <t>C200840</t>
  </si>
  <si>
    <t>L100841</t>
  </si>
  <si>
    <t>C200841</t>
  </si>
  <si>
    <t>L100842</t>
  </si>
  <si>
    <t>C200842</t>
  </si>
  <si>
    <t>L100843</t>
  </si>
  <si>
    <t>C200843</t>
  </si>
  <si>
    <t>L100844</t>
  </si>
  <si>
    <t>C200844</t>
  </si>
  <si>
    <t>L100845</t>
  </si>
  <si>
    <t>C200845</t>
  </si>
  <si>
    <t>L100846</t>
  </si>
  <si>
    <t>C200846</t>
  </si>
  <si>
    <t>L100847</t>
  </si>
  <si>
    <t>C200847</t>
  </si>
  <si>
    <t>L100848</t>
  </si>
  <si>
    <t>C200848</t>
  </si>
  <si>
    <t>L100849</t>
  </si>
  <si>
    <t>C200849</t>
  </si>
  <si>
    <t>L100850</t>
  </si>
  <si>
    <t>C200850</t>
  </si>
  <si>
    <t>L100851</t>
  </si>
  <si>
    <t>C200851</t>
  </si>
  <si>
    <t>L100852</t>
  </si>
  <si>
    <t>C200852</t>
  </si>
  <si>
    <t>L100853</t>
  </si>
  <si>
    <t>C200853</t>
  </si>
  <si>
    <t>L100854</t>
  </si>
  <si>
    <t>C200854</t>
  </si>
  <si>
    <t>L100855</t>
  </si>
  <si>
    <t>C200855</t>
  </si>
  <si>
    <t>L100856</t>
  </si>
  <si>
    <t>C200856</t>
  </si>
  <si>
    <t>L100857</t>
  </si>
  <si>
    <t>C200857</t>
  </si>
  <si>
    <t>L100858</t>
  </si>
  <si>
    <t>C200858</t>
  </si>
  <si>
    <t>L100859</t>
  </si>
  <si>
    <t>C200859</t>
  </si>
  <si>
    <t>L100860</t>
  </si>
  <si>
    <t>C200860</t>
  </si>
  <si>
    <t>L100861</t>
  </si>
  <si>
    <t>C200861</t>
  </si>
  <si>
    <t>L100862</t>
  </si>
  <si>
    <t>C200862</t>
  </si>
  <si>
    <t>L100863</t>
  </si>
  <si>
    <t>C200863</t>
  </si>
  <si>
    <t>L100864</t>
  </si>
  <si>
    <t>C200864</t>
  </si>
  <si>
    <t>L100865</t>
  </si>
  <si>
    <t>C200865</t>
  </si>
  <si>
    <t>L100866</t>
  </si>
  <si>
    <t>C200866</t>
  </si>
  <si>
    <t>L100867</t>
  </si>
  <si>
    <t>C200867</t>
  </si>
  <si>
    <t>L100868</t>
  </si>
  <si>
    <t>C200868</t>
  </si>
  <si>
    <t>L100869</t>
  </si>
  <si>
    <t>C200869</t>
  </si>
  <si>
    <t>L100870</t>
  </si>
  <si>
    <t>C200870</t>
  </si>
  <si>
    <t>L100871</t>
  </si>
  <si>
    <t>C200871</t>
  </si>
  <si>
    <t>L100872</t>
  </si>
  <si>
    <t>C200872</t>
  </si>
  <si>
    <t>L100873</t>
  </si>
  <si>
    <t>C200873</t>
  </si>
  <si>
    <t>L100874</t>
  </si>
  <si>
    <t>C200874</t>
  </si>
  <si>
    <t>L100875</t>
  </si>
  <si>
    <t>C200875</t>
  </si>
  <si>
    <t>L100876</t>
  </si>
  <si>
    <t>C200876</t>
  </si>
  <si>
    <t>L100877</t>
  </si>
  <si>
    <t>C200877</t>
  </si>
  <si>
    <t>L100878</t>
  </si>
  <si>
    <t>C200878</t>
  </si>
  <si>
    <t>L100879</t>
  </si>
  <si>
    <t>C200879</t>
  </si>
  <si>
    <t>L100880</t>
  </si>
  <si>
    <t>C200880</t>
  </si>
  <si>
    <t>L100881</t>
  </si>
  <si>
    <t>C200881</t>
  </si>
  <si>
    <t>L100882</t>
  </si>
  <si>
    <t>C200882</t>
  </si>
  <si>
    <t>L100883</t>
  </si>
  <si>
    <t>C200883</t>
  </si>
  <si>
    <t>L100884</t>
  </si>
  <si>
    <t>C200884</t>
  </si>
  <si>
    <t>L100885</t>
  </si>
  <si>
    <t>C200885</t>
  </si>
  <si>
    <t>L100886</t>
  </si>
  <si>
    <t>C200886</t>
  </si>
  <si>
    <t>L100887</t>
  </si>
  <si>
    <t>C200887</t>
  </si>
  <si>
    <t>L100888</t>
  </si>
  <si>
    <t>C200888</t>
  </si>
  <si>
    <t>L100889</t>
  </si>
  <si>
    <t>C200889</t>
  </si>
  <si>
    <t>L100890</t>
  </si>
  <si>
    <t>C200890</t>
  </si>
  <si>
    <t>L100891</t>
  </si>
  <si>
    <t>C200891</t>
  </si>
  <si>
    <t>L100892</t>
  </si>
  <si>
    <t>C200892</t>
  </si>
  <si>
    <t>L100893</t>
  </si>
  <si>
    <t>C200893</t>
  </si>
  <si>
    <t>L100894</t>
  </si>
  <si>
    <t>C200894</t>
  </si>
  <si>
    <t>L100895</t>
  </si>
  <si>
    <t>C200895</t>
  </si>
  <si>
    <t>L100896</t>
  </si>
  <si>
    <t>C200896</t>
  </si>
  <si>
    <t>L100897</t>
  </si>
  <si>
    <t>C200897</t>
  </si>
  <si>
    <t>L100898</t>
  </si>
  <si>
    <t>C200898</t>
  </si>
  <si>
    <t>L100899</t>
  </si>
  <si>
    <t>C200899</t>
  </si>
  <si>
    <t>L100900</t>
  </si>
  <si>
    <t>C200900</t>
  </si>
  <si>
    <t>L100901</t>
  </si>
  <si>
    <t>C200901</t>
  </si>
  <si>
    <t>L100902</t>
  </si>
  <si>
    <t>C200902</t>
  </si>
  <si>
    <t>L100903</t>
  </si>
  <si>
    <t>C200903</t>
  </si>
  <si>
    <t>L100904</t>
  </si>
  <si>
    <t>C200904</t>
  </si>
  <si>
    <t>L100905</t>
  </si>
  <si>
    <t>C200905</t>
  </si>
  <si>
    <t>L100906</t>
  </si>
  <si>
    <t>C200906</t>
  </si>
  <si>
    <t>L100907</t>
  </si>
  <si>
    <t>C200907</t>
  </si>
  <si>
    <t>L100908</t>
  </si>
  <si>
    <t>C200908</t>
  </si>
  <si>
    <t>L100909</t>
  </si>
  <si>
    <t>C200909</t>
  </si>
  <si>
    <t>L100910</t>
  </si>
  <si>
    <t>C200910</t>
  </si>
  <si>
    <t>L100911</t>
  </si>
  <si>
    <t>C200911</t>
  </si>
  <si>
    <t>L100912</t>
  </si>
  <si>
    <t>C200912</t>
  </si>
  <si>
    <t>L100913</t>
  </si>
  <si>
    <t>C200913</t>
  </si>
  <si>
    <t>L100914</t>
  </si>
  <si>
    <t>C200914</t>
  </si>
  <si>
    <t>L100915</t>
  </si>
  <si>
    <t>C200915</t>
  </si>
  <si>
    <t>L100916</t>
  </si>
  <si>
    <t>C200916</t>
  </si>
  <si>
    <t>L100917</t>
  </si>
  <si>
    <t>C200917</t>
  </si>
  <si>
    <t>L100918</t>
  </si>
  <si>
    <t>C200918</t>
  </si>
  <si>
    <t>L100919</t>
  </si>
  <si>
    <t>C200919</t>
  </si>
  <si>
    <t>L100920</t>
  </si>
  <si>
    <t>C200920</t>
  </si>
  <si>
    <t>L100921</t>
  </si>
  <si>
    <t>C200921</t>
  </si>
  <si>
    <t>L100922</t>
  </si>
  <si>
    <t>C200922</t>
  </si>
  <si>
    <t>L100923</t>
  </si>
  <si>
    <t>C200923</t>
  </si>
  <si>
    <t>L100924</t>
  </si>
  <si>
    <t>C200924</t>
  </si>
  <si>
    <t>L100925</t>
  </si>
  <si>
    <t>C200925</t>
  </si>
  <si>
    <t>L100926</t>
  </si>
  <si>
    <t>C200926</t>
  </si>
  <si>
    <t>L100927</t>
  </si>
  <si>
    <t>C200927</t>
  </si>
  <si>
    <t>L100928</t>
  </si>
  <si>
    <t>C200928</t>
  </si>
  <si>
    <t>L100929</t>
  </si>
  <si>
    <t>C200929</t>
  </si>
  <si>
    <t>L100930</t>
  </si>
  <si>
    <t>C200930</t>
  </si>
  <si>
    <t>L100931</t>
  </si>
  <si>
    <t>C200931</t>
  </si>
  <si>
    <t>L100932</t>
  </si>
  <si>
    <t>C200932</t>
  </si>
  <si>
    <t>L100933</t>
  </si>
  <si>
    <t>C200933</t>
  </si>
  <si>
    <t>L100934</t>
  </si>
  <si>
    <t>C200934</t>
  </si>
  <si>
    <t>L100935</t>
  </si>
  <si>
    <t>C200935</t>
  </si>
  <si>
    <t>L100936</t>
  </si>
  <si>
    <t>C200936</t>
  </si>
  <si>
    <t>L100937</t>
  </si>
  <si>
    <t>C200937</t>
  </si>
  <si>
    <t>L100938</t>
  </si>
  <si>
    <t>C200938</t>
  </si>
  <si>
    <t>L100939</t>
  </si>
  <si>
    <t>C200939</t>
  </si>
  <si>
    <t>L100940</t>
  </si>
  <si>
    <t>C200940</t>
  </si>
  <si>
    <t>L100941</t>
  </si>
  <si>
    <t>C200941</t>
  </si>
  <si>
    <t>L100942</t>
  </si>
  <si>
    <t>C200942</t>
  </si>
  <si>
    <t>L100943</t>
  </si>
  <si>
    <t>C200943</t>
  </si>
  <si>
    <t>L100944</t>
  </si>
  <si>
    <t>C200944</t>
  </si>
  <si>
    <t>L100945</t>
  </si>
  <si>
    <t>C200945</t>
  </si>
  <si>
    <t>L100946</t>
  </si>
  <si>
    <t>C200946</t>
  </si>
  <si>
    <t>L100947</t>
  </si>
  <si>
    <t>C200947</t>
  </si>
  <si>
    <t>L100948</t>
  </si>
  <si>
    <t>C200948</t>
  </si>
  <si>
    <t>L100949</t>
  </si>
  <si>
    <t>C200949</t>
  </si>
  <si>
    <t>L100950</t>
  </si>
  <si>
    <t>C200950</t>
  </si>
  <si>
    <t>L100951</t>
  </si>
  <si>
    <t>C200951</t>
  </si>
  <si>
    <t>L100952</t>
  </si>
  <si>
    <t>C200952</t>
  </si>
  <si>
    <t>L100953</t>
  </si>
  <si>
    <t>C200953</t>
  </si>
  <si>
    <t>L100954</t>
  </si>
  <si>
    <t>C200954</t>
  </si>
  <si>
    <t>L100955</t>
  </si>
  <si>
    <t>C200955</t>
  </si>
  <si>
    <t>L100956</t>
  </si>
  <si>
    <t>C200956</t>
  </si>
  <si>
    <t>L100957</t>
  </si>
  <si>
    <t>C200957</t>
  </si>
  <si>
    <t>L100958</t>
  </si>
  <si>
    <t>C200958</t>
  </si>
  <si>
    <t>L100959</t>
  </si>
  <si>
    <t>C200959</t>
  </si>
  <si>
    <t>L100960</t>
  </si>
  <si>
    <t>C200960</t>
  </si>
  <si>
    <t>L100961</t>
  </si>
  <si>
    <t>C200961</t>
  </si>
  <si>
    <t>L100962</t>
  </si>
  <si>
    <t>C200962</t>
  </si>
  <si>
    <t>L100963</t>
  </si>
  <si>
    <t>C200963</t>
  </si>
  <si>
    <t>L100964</t>
  </si>
  <si>
    <t>C200964</t>
  </si>
  <si>
    <t>L100965</t>
  </si>
  <si>
    <t>C200965</t>
  </si>
  <si>
    <t>L100966</t>
  </si>
  <si>
    <t>C200966</t>
  </si>
  <si>
    <t>L100967</t>
  </si>
  <si>
    <t>C200967</t>
  </si>
  <si>
    <t>L100968</t>
  </si>
  <si>
    <t>C200968</t>
  </si>
  <si>
    <t>L100969</t>
  </si>
  <si>
    <t>C200969</t>
  </si>
  <si>
    <t>L100970</t>
  </si>
  <si>
    <t>C200970</t>
  </si>
  <si>
    <t>L100971</t>
  </si>
  <si>
    <t>C200971</t>
  </si>
  <si>
    <t>L100972</t>
  </si>
  <si>
    <t>C200972</t>
  </si>
  <si>
    <t>L100973</t>
  </si>
  <si>
    <t>C200973</t>
  </si>
  <si>
    <t>L100974</t>
  </si>
  <si>
    <t>C200974</t>
  </si>
  <si>
    <t>L100975</t>
  </si>
  <si>
    <t>C200975</t>
  </si>
  <si>
    <t>L100976</t>
  </si>
  <si>
    <t>C200976</t>
  </si>
  <si>
    <t>L100977</t>
  </si>
  <si>
    <t>C200977</t>
  </si>
  <si>
    <t>L100978</t>
  </si>
  <si>
    <t>C200978</t>
  </si>
  <si>
    <t>L100979</t>
  </si>
  <si>
    <t>C200979</t>
  </si>
  <si>
    <t>L100980</t>
  </si>
  <si>
    <t>C200980</t>
  </si>
  <si>
    <t>L100981</t>
  </si>
  <si>
    <t>C200981</t>
  </si>
  <si>
    <t>L100982</t>
  </si>
  <si>
    <t>C200982</t>
  </si>
  <si>
    <t>L100983</t>
  </si>
  <si>
    <t>C200983</t>
  </si>
  <si>
    <t>L100984</t>
  </si>
  <si>
    <t>C200984</t>
  </si>
  <si>
    <t>L100985</t>
  </si>
  <si>
    <t>C200985</t>
  </si>
  <si>
    <t>L100986</t>
  </si>
  <si>
    <t>C200986</t>
  </si>
  <si>
    <t>L100987</t>
  </si>
  <si>
    <t>C200987</t>
  </si>
  <si>
    <t>L100988</t>
  </si>
  <si>
    <t>C200988</t>
  </si>
  <si>
    <t>L100989</t>
  </si>
  <si>
    <t>C200989</t>
  </si>
  <si>
    <t xml:space="preserve">Gujarat </t>
  </si>
  <si>
    <t>L100990</t>
  </si>
  <si>
    <t>C200990</t>
  </si>
  <si>
    <t>L100991</t>
  </si>
  <si>
    <t>C200991</t>
  </si>
  <si>
    <t>L100992</t>
  </si>
  <si>
    <t>C200992</t>
  </si>
  <si>
    <t>L100993</t>
  </si>
  <si>
    <t>C200993</t>
  </si>
  <si>
    <t>L100994</t>
  </si>
  <si>
    <t>C200994</t>
  </si>
  <si>
    <t>L100995</t>
  </si>
  <si>
    <t>C200995</t>
  </si>
  <si>
    <t>L100996</t>
  </si>
  <si>
    <t>C200996</t>
  </si>
  <si>
    <t>L100997</t>
  </si>
  <si>
    <t>C200997</t>
  </si>
  <si>
    <t>L100998</t>
  </si>
  <si>
    <t>C200998</t>
  </si>
  <si>
    <t>L100999</t>
  </si>
  <si>
    <t>C200999</t>
  </si>
  <si>
    <t>L101000</t>
  </si>
  <si>
    <t>C201000</t>
  </si>
  <si>
    <t>L101001</t>
  </si>
  <si>
    <t>C201001</t>
  </si>
  <si>
    <t>L101002</t>
  </si>
  <si>
    <t>C201002</t>
  </si>
  <si>
    <t>L101003</t>
  </si>
  <si>
    <t>C201003</t>
  </si>
  <si>
    <t>L101004</t>
  </si>
  <si>
    <t>C201004</t>
  </si>
  <si>
    <t>L101005</t>
  </si>
  <si>
    <t>C201005</t>
  </si>
  <si>
    <t>L101006</t>
  </si>
  <si>
    <t>C201006</t>
  </si>
  <si>
    <t>L101007</t>
  </si>
  <si>
    <t>C201007</t>
  </si>
  <si>
    <t>L101008</t>
  </si>
  <si>
    <t>C201008</t>
  </si>
  <si>
    <t>L101009</t>
  </si>
  <si>
    <t>C201009</t>
  </si>
  <si>
    <t>L101010</t>
  </si>
  <si>
    <t>C201010</t>
  </si>
  <si>
    <t>L101011</t>
  </si>
  <si>
    <t>C201011</t>
  </si>
  <si>
    <t>L101012</t>
  </si>
  <si>
    <t>C201012</t>
  </si>
  <si>
    <t>L101013</t>
  </si>
  <si>
    <t>C201013</t>
  </si>
  <si>
    <t>L101014</t>
  </si>
  <si>
    <t>C201014</t>
  </si>
  <si>
    <t>L101015</t>
  </si>
  <si>
    <t>C201015</t>
  </si>
  <si>
    <t>L101016</t>
  </si>
  <si>
    <t>C201016</t>
  </si>
  <si>
    <t>L101017</t>
  </si>
  <si>
    <t>C201017</t>
  </si>
  <si>
    <t>L101018</t>
  </si>
  <si>
    <t>C201018</t>
  </si>
  <si>
    <t>L101019</t>
  </si>
  <si>
    <t>C201019</t>
  </si>
  <si>
    <t>L101020</t>
  </si>
  <si>
    <t>C201020</t>
  </si>
  <si>
    <t>L101021</t>
  </si>
  <si>
    <t>C201021</t>
  </si>
  <si>
    <t>L101022</t>
  </si>
  <si>
    <t>C201022</t>
  </si>
  <si>
    <t>L101023</t>
  </si>
  <si>
    <t>C201023</t>
  </si>
  <si>
    <t>L101024</t>
  </si>
  <si>
    <t>C201024</t>
  </si>
  <si>
    <t>L101025</t>
  </si>
  <si>
    <t>C201025</t>
  </si>
  <si>
    <t>L101026</t>
  </si>
  <si>
    <t>C201026</t>
  </si>
  <si>
    <t>L101027</t>
  </si>
  <si>
    <t>C201027</t>
  </si>
  <si>
    <t>L101028</t>
  </si>
  <si>
    <t>C201028</t>
  </si>
  <si>
    <t>L101029</t>
  </si>
  <si>
    <t>C201029</t>
  </si>
  <si>
    <t>L101030</t>
  </si>
  <si>
    <t>C201030</t>
  </si>
  <si>
    <t>L101031</t>
  </si>
  <si>
    <t>C201031</t>
  </si>
  <si>
    <t>L101032</t>
  </si>
  <si>
    <t>C201032</t>
  </si>
  <si>
    <t>L101033</t>
  </si>
  <si>
    <t>C201033</t>
  </si>
  <si>
    <t>L101034</t>
  </si>
  <si>
    <t>C201034</t>
  </si>
  <si>
    <t>L101035</t>
  </si>
  <si>
    <t>C201035</t>
  </si>
  <si>
    <t>L101036</t>
  </si>
  <si>
    <t>C201036</t>
  </si>
  <si>
    <t>L101037</t>
  </si>
  <si>
    <t>C201037</t>
  </si>
  <si>
    <t>L101038</t>
  </si>
  <si>
    <t>C201038</t>
  </si>
  <si>
    <t>L101039</t>
  </si>
  <si>
    <t>C201039</t>
  </si>
  <si>
    <t>L101040</t>
  </si>
  <si>
    <t>C201040</t>
  </si>
  <si>
    <t>L101041</t>
  </si>
  <si>
    <t>C201041</t>
  </si>
  <si>
    <t>L101042</t>
  </si>
  <si>
    <t>C201042</t>
  </si>
  <si>
    <t>L101043</t>
  </si>
  <si>
    <t>C201043</t>
  </si>
  <si>
    <t>L101044</t>
  </si>
  <si>
    <t>C201044</t>
  </si>
  <si>
    <t>L101045</t>
  </si>
  <si>
    <t>C201045</t>
  </si>
  <si>
    <t>L101046</t>
  </si>
  <si>
    <t>C201046</t>
  </si>
  <si>
    <t>L101047</t>
  </si>
  <si>
    <t>C201047</t>
  </si>
  <si>
    <t>L101048</t>
  </si>
  <si>
    <t>C201048</t>
  </si>
  <si>
    <t>L101049</t>
  </si>
  <si>
    <t>C201049</t>
  </si>
  <si>
    <t>L101050</t>
  </si>
  <si>
    <t>C201050</t>
  </si>
  <si>
    <t>L101051</t>
  </si>
  <si>
    <t>C201051</t>
  </si>
  <si>
    <t>L101052</t>
  </si>
  <si>
    <t>C201052</t>
  </si>
  <si>
    <t>L101053</t>
  </si>
  <si>
    <t>C201053</t>
  </si>
  <si>
    <t>L101054</t>
  </si>
  <si>
    <t>C201054</t>
  </si>
  <si>
    <t>L101055</t>
  </si>
  <si>
    <t>C201055</t>
  </si>
  <si>
    <t>L101056</t>
  </si>
  <si>
    <t>C201056</t>
  </si>
  <si>
    <t>L101057</t>
  </si>
  <si>
    <t>C201057</t>
  </si>
  <si>
    <t>L101058</t>
  </si>
  <si>
    <t>C201058</t>
  </si>
  <si>
    <t>L101059</t>
  </si>
  <si>
    <t>C201059</t>
  </si>
  <si>
    <t>L101060</t>
  </si>
  <si>
    <t>C201060</t>
  </si>
  <si>
    <t>L101061</t>
  </si>
  <si>
    <t>C201061</t>
  </si>
  <si>
    <t>L101062</t>
  </si>
  <si>
    <t>C201062</t>
  </si>
  <si>
    <t>L101063</t>
  </si>
  <si>
    <t>C201063</t>
  </si>
  <si>
    <t>L101064</t>
  </si>
  <si>
    <t>C201064</t>
  </si>
  <si>
    <t>L101065</t>
  </si>
  <si>
    <t>C201065</t>
  </si>
  <si>
    <t>L101066</t>
  </si>
  <si>
    <t>C201066</t>
  </si>
  <si>
    <t>L101067</t>
  </si>
  <si>
    <t>C201067</t>
  </si>
  <si>
    <t>L101068</t>
  </si>
  <si>
    <t>C201068</t>
  </si>
  <si>
    <t>L101069</t>
  </si>
  <si>
    <t>C201069</t>
  </si>
  <si>
    <t>L101070</t>
  </si>
  <si>
    <t>C201070</t>
  </si>
  <si>
    <t>L101071</t>
  </si>
  <si>
    <t>C201071</t>
  </si>
  <si>
    <t>L101072</t>
  </si>
  <si>
    <t>C201072</t>
  </si>
  <si>
    <t>L101073</t>
  </si>
  <si>
    <t>C201073</t>
  </si>
  <si>
    <t>L101074</t>
  </si>
  <si>
    <t>C201074</t>
  </si>
  <si>
    <t>L101075</t>
  </si>
  <si>
    <t>C201075</t>
  </si>
  <si>
    <t>L101076</t>
  </si>
  <si>
    <t>C201076</t>
  </si>
  <si>
    <t>L101077</t>
  </si>
  <si>
    <t>C201077</t>
  </si>
  <si>
    <t>L101078</t>
  </si>
  <si>
    <t>C201078</t>
  </si>
  <si>
    <t>L101079</t>
  </si>
  <si>
    <t>C201079</t>
  </si>
  <si>
    <t>L101080</t>
  </si>
  <si>
    <t>C201080</t>
  </si>
  <si>
    <t>L101081</t>
  </si>
  <si>
    <t>C201081</t>
  </si>
  <si>
    <t>L101082</t>
  </si>
  <si>
    <t>C201082</t>
  </si>
  <si>
    <t>L101083</t>
  </si>
  <si>
    <t>C201083</t>
  </si>
  <si>
    <t>L101084</t>
  </si>
  <si>
    <t>C201084</t>
  </si>
  <si>
    <t>L101085</t>
  </si>
  <si>
    <t>C201085</t>
  </si>
  <si>
    <t>L101086</t>
  </si>
  <si>
    <t>C201086</t>
  </si>
  <si>
    <t>L101087</t>
  </si>
  <si>
    <t>C201087</t>
  </si>
  <si>
    <t>L101088</t>
  </si>
  <si>
    <t>C201088</t>
  </si>
  <si>
    <t>L101089</t>
  </si>
  <si>
    <t>C201089</t>
  </si>
  <si>
    <t>L101090</t>
  </si>
  <si>
    <t>C201090</t>
  </si>
  <si>
    <t>L101091</t>
  </si>
  <si>
    <t>C201091</t>
  </si>
  <si>
    <t>L101092</t>
  </si>
  <si>
    <t>C201092</t>
  </si>
  <si>
    <t>L101093</t>
  </si>
  <si>
    <t>C201093</t>
  </si>
  <si>
    <t>L101094</t>
  </si>
  <si>
    <t>C201094</t>
  </si>
  <si>
    <t>L101095</t>
  </si>
  <si>
    <t>C201095</t>
  </si>
  <si>
    <t>L101096</t>
  </si>
  <si>
    <t>C201096</t>
  </si>
  <si>
    <t>L101097</t>
  </si>
  <si>
    <t>C201097</t>
  </si>
  <si>
    <t>L101098</t>
  </si>
  <si>
    <t>C201098</t>
  </si>
  <si>
    <t>L101099</t>
  </si>
  <si>
    <t>C201099</t>
  </si>
  <si>
    <t>L101100</t>
  </si>
  <si>
    <t>C201100</t>
  </si>
  <si>
    <t>L101101</t>
  </si>
  <si>
    <t>C201101</t>
  </si>
  <si>
    <t>L101102</t>
  </si>
  <si>
    <t>C201102</t>
  </si>
  <si>
    <t>L101103</t>
  </si>
  <si>
    <t>C201103</t>
  </si>
  <si>
    <t>L101104</t>
  </si>
  <si>
    <t>C201104</t>
  </si>
  <si>
    <t>L101105</t>
  </si>
  <si>
    <t>C201105</t>
  </si>
  <si>
    <t>L101106</t>
  </si>
  <si>
    <t>C201106</t>
  </si>
  <si>
    <t>L101107</t>
  </si>
  <si>
    <t>C201107</t>
  </si>
  <si>
    <t>L101108</t>
  </si>
  <si>
    <t>C201108</t>
  </si>
  <si>
    <t>L101109</t>
  </si>
  <si>
    <t>C201109</t>
  </si>
  <si>
    <t>L101110</t>
  </si>
  <si>
    <t>C201110</t>
  </si>
  <si>
    <t>L101111</t>
  </si>
  <si>
    <t>C201111</t>
  </si>
  <si>
    <t>L101112</t>
  </si>
  <si>
    <t>C201112</t>
  </si>
  <si>
    <t>L101113</t>
  </si>
  <si>
    <t>C201113</t>
  </si>
  <si>
    <t>L101114</t>
  </si>
  <si>
    <t>C201114</t>
  </si>
  <si>
    <t>L101115</t>
  </si>
  <si>
    <t>C201115</t>
  </si>
  <si>
    <t>L101116</t>
  </si>
  <si>
    <t>C201116</t>
  </si>
  <si>
    <t>L101117</t>
  </si>
  <si>
    <t>C201117</t>
  </si>
  <si>
    <t>L101118</t>
  </si>
  <si>
    <t>C201118</t>
  </si>
  <si>
    <t>L101119</t>
  </si>
  <si>
    <t>C201119</t>
  </si>
  <si>
    <t>L101120</t>
  </si>
  <si>
    <t>C201120</t>
  </si>
  <si>
    <t>L101121</t>
  </si>
  <si>
    <t>C201121</t>
  </si>
  <si>
    <t>L101122</t>
  </si>
  <si>
    <t>C201122</t>
  </si>
  <si>
    <t>L101123</t>
  </si>
  <si>
    <t>C201123</t>
  </si>
  <si>
    <t>L101124</t>
  </si>
  <si>
    <t>C201124</t>
  </si>
  <si>
    <t>L101125</t>
  </si>
  <si>
    <t>C201125</t>
  </si>
  <si>
    <t>L101126</t>
  </si>
  <si>
    <t>C201126</t>
  </si>
  <si>
    <t>L101127</t>
  </si>
  <si>
    <t>C201127</t>
  </si>
  <si>
    <t>L101128</t>
  </si>
  <si>
    <t>C201128</t>
  </si>
  <si>
    <t>L101129</t>
  </si>
  <si>
    <t>C201129</t>
  </si>
  <si>
    <t>L101130</t>
  </si>
  <si>
    <t>C201130</t>
  </si>
  <si>
    <t>L101131</t>
  </si>
  <si>
    <t>C201131</t>
  </si>
  <si>
    <t>L101132</t>
  </si>
  <si>
    <t>C201132</t>
  </si>
  <si>
    <t>L101133</t>
  </si>
  <si>
    <t>C201133</t>
  </si>
  <si>
    <t>L101134</t>
  </si>
  <si>
    <t>C201134</t>
  </si>
  <si>
    <t>L101135</t>
  </si>
  <si>
    <t>C201135</t>
  </si>
  <si>
    <t>L101136</t>
  </si>
  <si>
    <t>C201136</t>
  </si>
  <si>
    <t>L101137</t>
  </si>
  <si>
    <t>C201137</t>
  </si>
  <si>
    <t>L101138</t>
  </si>
  <si>
    <t>C201138</t>
  </si>
  <si>
    <t>L101139</t>
  </si>
  <si>
    <t>C201139</t>
  </si>
  <si>
    <t>L101140</t>
  </si>
  <si>
    <t>C201140</t>
  </si>
  <si>
    <t>L101141</t>
  </si>
  <si>
    <t>C201141</t>
  </si>
  <si>
    <t>L101142</t>
  </si>
  <si>
    <t>C201142</t>
  </si>
  <si>
    <t>L101143</t>
  </si>
  <si>
    <t>C201143</t>
  </si>
  <si>
    <t>L101144</t>
  </si>
  <si>
    <t>C201144</t>
  </si>
  <si>
    <t>L101145</t>
  </si>
  <si>
    <t>C201145</t>
  </si>
  <si>
    <t>L101146</t>
  </si>
  <si>
    <t>C201146</t>
  </si>
  <si>
    <t>L101147</t>
  </si>
  <si>
    <t>C201147</t>
  </si>
  <si>
    <t>L101148</t>
  </si>
  <si>
    <t>C201148</t>
  </si>
  <si>
    <t>L101149</t>
  </si>
  <si>
    <t>C201149</t>
  </si>
  <si>
    <t>L101150</t>
  </si>
  <si>
    <t>C201150</t>
  </si>
  <si>
    <t>L101151</t>
  </si>
  <si>
    <t>C201151</t>
  </si>
  <si>
    <t>L101152</t>
  </si>
  <si>
    <t>C201152</t>
  </si>
  <si>
    <t>L101153</t>
  </si>
  <si>
    <t>C201153</t>
  </si>
  <si>
    <t>L101154</t>
  </si>
  <si>
    <t>C201154</t>
  </si>
  <si>
    <t>L101155</t>
  </si>
  <si>
    <t>C201155</t>
  </si>
  <si>
    <t>L101156</t>
  </si>
  <si>
    <t>C201156</t>
  </si>
  <si>
    <t>L101157</t>
  </si>
  <si>
    <t>C201157</t>
  </si>
  <si>
    <t>L101158</t>
  </si>
  <si>
    <t>C201158</t>
  </si>
  <si>
    <t>L101159</t>
  </si>
  <si>
    <t>C201159</t>
  </si>
  <si>
    <t>L101160</t>
  </si>
  <si>
    <t>C201160</t>
  </si>
  <si>
    <t>L101161</t>
  </si>
  <si>
    <t>C201161</t>
  </si>
  <si>
    <t>L101162</t>
  </si>
  <si>
    <t>C201162</t>
  </si>
  <si>
    <t>L101163</t>
  </si>
  <si>
    <t>C201163</t>
  </si>
  <si>
    <t>L101164</t>
  </si>
  <si>
    <t>C201164</t>
  </si>
  <si>
    <t>L101165</t>
  </si>
  <si>
    <t>C201165</t>
  </si>
  <si>
    <t>L101166</t>
  </si>
  <si>
    <t>C201166</t>
  </si>
  <si>
    <t>L101167</t>
  </si>
  <si>
    <t>C201167</t>
  </si>
  <si>
    <t>L101168</t>
  </si>
  <si>
    <t>C201168</t>
  </si>
  <si>
    <t>L101169</t>
  </si>
  <si>
    <t>C201169</t>
  </si>
  <si>
    <t>L101170</t>
  </si>
  <si>
    <t>C201170</t>
  </si>
  <si>
    <t>L101171</t>
  </si>
  <si>
    <t>C201171</t>
  </si>
  <si>
    <t>L101172</t>
  </si>
  <si>
    <t>C201172</t>
  </si>
  <si>
    <t>L101173</t>
  </si>
  <si>
    <t>C201173</t>
  </si>
  <si>
    <t>L101174</t>
  </si>
  <si>
    <t>C201174</t>
  </si>
  <si>
    <t>L101175</t>
  </si>
  <si>
    <t>C201175</t>
  </si>
  <si>
    <t>L101176</t>
  </si>
  <si>
    <t>C201176</t>
  </si>
  <si>
    <t>L101177</t>
  </si>
  <si>
    <t>C201177</t>
  </si>
  <si>
    <t>L101178</t>
  </si>
  <si>
    <t>C201178</t>
  </si>
  <si>
    <t>L101179</t>
  </si>
  <si>
    <t>C201179</t>
  </si>
  <si>
    <t>L101180</t>
  </si>
  <si>
    <t>C201180</t>
  </si>
  <si>
    <t>L101181</t>
  </si>
  <si>
    <t>C201181</t>
  </si>
  <si>
    <t>L101182</t>
  </si>
  <si>
    <t>C201182</t>
  </si>
  <si>
    <t>L101183</t>
  </si>
  <si>
    <t>C201183</t>
  </si>
  <si>
    <t>L101184</t>
  </si>
  <si>
    <t>C201184</t>
  </si>
  <si>
    <t>L101185</t>
  </si>
  <si>
    <t>C201185</t>
  </si>
  <si>
    <t>L101186</t>
  </si>
  <si>
    <t>C201186</t>
  </si>
  <si>
    <t>L101187</t>
  </si>
  <si>
    <t>C201187</t>
  </si>
  <si>
    <t>L101188</t>
  </si>
  <si>
    <t>C201188</t>
  </si>
  <si>
    <t>L101189</t>
  </si>
  <si>
    <t>C201189</t>
  </si>
  <si>
    <t>L101190</t>
  </si>
  <si>
    <t>C201190</t>
  </si>
  <si>
    <t>L101191</t>
  </si>
  <si>
    <t>C201191</t>
  </si>
  <si>
    <t>L101192</t>
  </si>
  <si>
    <t>C201192</t>
  </si>
  <si>
    <t>L101193</t>
  </si>
  <si>
    <t>C201193</t>
  </si>
  <si>
    <t>L101194</t>
  </si>
  <si>
    <t>C201194</t>
  </si>
  <si>
    <t>L101195</t>
  </si>
  <si>
    <t>C201195</t>
  </si>
  <si>
    <t>L101196</t>
  </si>
  <si>
    <t>C201196</t>
  </si>
  <si>
    <t>L101197</t>
  </si>
  <si>
    <t>C201197</t>
  </si>
  <si>
    <t>L101198</t>
  </si>
  <si>
    <t>C201198</t>
  </si>
  <si>
    <t>L101199</t>
  </si>
  <si>
    <t>C201199</t>
  </si>
  <si>
    <t>L101200</t>
  </si>
  <si>
    <t>C201200</t>
  </si>
  <si>
    <t>L101201</t>
  </si>
  <si>
    <t>C201201</t>
  </si>
  <si>
    <t>L101202</t>
  </si>
  <si>
    <t>C201202</t>
  </si>
  <si>
    <t>L101203</t>
  </si>
  <si>
    <t>C201203</t>
  </si>
  <si>
    <t>L101204</t>
  </si>
  <si>
    <t>C201204</t>
  </si>
  <si>
    <t>L101205</t>
  </si>
  <si>
    <t>C201205</t>
  </si>
  <si>
    <t>L101206</t>
  </si>
  <si>
    <t>C201206</t>
  </si>
  <si>
    <t>L101207</t>
  </si>
  <si>
    <t>C201207</t>
  </si>
  <si>
    <t>L101208</t>
  </si>
  <si>
    <t>C201208</t>
  </si>
  <si>
    <t>L101209</t>
  </si>
  <si>
    <t>C201209</t>
  </si>
  <si>
    <t>L101210</t>
  </si>
  <si>
    <t>C201210</t>
  </si>
  <si>
    <t>L101211</t>
  </si>
  <si>
    <t>C201211</t>
  </si>
  <si>
    <t>L101212</t>
  </si>
  <si>
    <t>C201212</t>
  </si>
  <si>
    <t>L101213</t>
  </si>
  <si>
    <t>C201213</t>
  </si>
  <si>
    <t>L101214</t>
  </si>
  <si>
    <t>C201214</t>
  </si>
  <si>
    <t>L101215</t>
  </si>
  <si>
    <t>C201215</t>
  </si>
  <si>
    <t>L101216</t>
  </si>
  <si>
    <t>C201216</t>
  </si>
  <si>
    <t>L101217</t>
  </si>
  <si>
    <t>C201217</t>
  </si>
  <si>
    <t>L101218</t>
  </si>
  <si>
    <t>C201218</t>
  </si>
  <si>
    <t>L101219</t>
  </si>
  <si>
    <t>C201219</t>
  </si>
  <si>
    <t>L101220</t>
  </si>
  <si>
    <t>C201220</t>
  </si>
  <si>
    <t>L101221</t>
  </si>
  <si>
    <t>C201221</t>
  </si>
  <si>
    <t>L101222</t>
  </si>
  <si>
    <t>C201222</t>
  </si>
  <si>
    <t>L101223</t>
  </si>
  <si>
    <t>C201223</t>
  </si>
  <si>
    <t>L101224</t>
  </si>
  <si>
    <t>C201224</t>
  </si>
  <si>
    <t>L101225</t>
  </si>
  <si>
    <t>C201225</t>
  </si>
  <si>
    <t>L101226</t>
  </si>
  <si>
    <t>C201226</t>
  </si>
  <si>
    <t>L101227</t>
  </si>
  <si>
    <t>C201227</t>
  </si>
  <si>
    <t>L101228</t>
  </si>
  <si>
    <t>C201228</t>
  </si>
  <si>
    <t>L101229</t>
  </si>
  <si>
    <t>C201229</t>
  </si>
  <si>
    <t>L101230</t>
  </si>
  <si>
    <t>C201230</t>
  </si>
  <si>
    <t>L101231</t>
  </si>
  <si>
    <t>C201231</t>
  </si>
  <si>
    <t>L101232</t>
  </si>
  <si>
    <t>C201232</t>
  </si>
  <si>
    <t>L101233</t>
  </si>
  <si>
    <t>C201233</t>
  </si>
  <si>
    <t>L101234</t>
  </si>
  <si>
    <t>C201234</t>
  </si>
  <si>
    <t>L101235</t>
  </si>
  <si>
    <t>C201235</t>
  </si>
  <si>
    <t>L101236</t>
  </si>
  <si>
    <t>C201236</t>
  </si>
  <si>
    <t>L101237</t>
  </si>
  <si>
    <t>C201237</t>
  </si>
  <si>
    <t>L101238</t>
  </si>
  <si>
    <t>C201238</t>
  </si>
  <si>
    <t>L101239</t>
  </si>
  <si>
    <t>C201239</t>
  </si>
  <si>
    <t>L101240</t>
  </si>
  <si>
    <t>C201240</t>
  </si>
  <si>
    <t>L101241</t>
  </si>
  <si>
    <t>C201241</t>
  </si>
  <si>
    <t>L101242</t>
  </si>
  <si>
    <t>C201242</t>
  </si>
  <si>
    <t>L101243</t>
  </si>
  <si>
    <t>C201243</t>
  </si>
  <si>
    <t>L101244</t>
  </si>
  <si>
    <t>C201244</t>
  </si>
  <si>
    <t>L101245</t>
  </si>
  <si>
    <t>C201245</t>
  </si>
  <si>
    <t>L101246</t>
  </si>
  <si>
    <t>C201246</t>
  </si>
  <si>
    <t>L101247</t>
  </si>
  <si>
    <t>C201247</t>
  </si>
  <si>
    <t>L101248</t>
  </si>
  <si>
    <t>C201248</t>
  </si>
  <si>
    <t>L101249</t>
  </si>
  <si>
    <t>C201249</t>
  </si>
  <si>
    <t>L101250</t>
  </si>
  <si>
    <t>C201250</t>
  </si>
  <si>
    <t>L101251</t>
  </si>
  <si>
    <t>C201251</t>
  </si>
  <si>
    <t>L101252</t>
  </si>
  <si>
    <t>C201252</t>
  </si>
  <si>
    <t>L101253</t>
  </si>
  <si>
    <t>C201253</t>
  </si>
  <si>
    <t>L101254</t>
  </si>
  <si>
    <t>C201254</t>
  </si>
  <si>
    <t>L101255</t>
  </si>
  <si>
    <t>C201255</t>
  </si>
  <si>
    <t>L101256</t>
  </si>
  <si>
    <t>C201256</t>
  </si>
  <si>
    <t>L101257</t>
  </si>
  <si>
    <t>C201257</t>
  </si>
  <si>
    <t>L101258</t>
  </si>
  <si>
    <t>C201258</t>
  </si>
  <si>
    <t>L101259</t>
  </si>
  <si>
    <t>C201259</t>
  </si>
  <si>
    <t>L101260</t>
  </si>
  <si>
    <t>C201260</t>
  </si>
  <si>
    <t>L101261</t>
  </si>
  <si>
    <t>C201261</t>
  </si>
  <si>
    <t>L101262</t>
  </si>
  <si>
    <t>C201262</t>
  </si>
  <si>
    <t>L101263</t>
  </si>
  <si>
    <t>C201263</t>
  </si>
  <si>
    <t>L101264</t>
  </si>
  <si>
    <t>C201264</t>
  </si>
  <si>
    <t>L101265</t>
  </si>
  <si>
    <t>C201265</t>
  </si>
  <si>
    <t>L101266</t>
  </si>
  <si>
    <t>C201266</t>
  </si>
  <si>
    <t>L101267</t>
  </si>
  <si>
    <t>C201267</t>
  </si>
  <si>
    <t>L101268</t>
  </si>
  <si>
    <t>C201268</t>
  </si>
  <si>
    <t>L101269</t>
  </si>
  <si>
    <t>C201269</t>
  </si>
  <si>
    <t>L101270</t>
  </si>
  <si>
    <t>C201270</t>
  </si>
  <si>
    <t>L101271</t>
  </si>
  <si>
    <t>C201271</t>
  </si>
  <si>
    <t>L101272</t>
  </si>
  <si>
    <t>C201272</t>
  </si>
  <si>
    <t>L101273</t>
  </si>
  <si>
    <t>C201273</t>
  </si>
  <si>
    <t>L101274</t>
  </si>
  <si>
    <t>C201274</t>
  </si>
  <si>
    <t>L101275</t>
  </si>
  <si>
    <t>C201275</t>
  </si>
  <si>
    <t>L101276</t>
  </si>
  <si>
    <t>C201276</t>
  </si>
  <si>
    <t>L101277</t>
  </si>
  <si>
    <t>C201277</t>
  </si>
  <si>
    <t>L101278</t>
  </si>
  <si>
    <t>C201278</t>
  </si>
  <si>
    <t>L101279</t>
  </si>
  <si>
    <t>C201279</t>
  </si>
  <si>
    <t>L101280</t>
  </si>
  <si>
    <t>C201280</t>
  </si>
  <si>
    <t>L101281</t>
  </si>
  <si>
    <t>C201281</t>
  </si>
  <si>
    <t>L101282</t>
  </si>
  <si>
    <t>C201282</t>
  </si>
  <si>
    <t>L101283</t>
  </si>
  <si>
    <t>C201283</t>
  </si>
  <si>
    <t>L101284</t>
  </si>
  <si>
    <t>C201284</t>
  </si>
  <si>
    <t>L101285</t>
  </si>
  <si>
    <t>C201285</t>
  </si>
  <si>
    <t>L101286</t>
  </si>
  <si>
    <t>C201286</t>
  </si>
  <si>
    <t>L101287</t>
  </si>
  <si>
    <t>C201287</t>
  </si>
  <si>
    <t>L101288</t>
  </si>
  <si>
    <t>C201288</t>
  </si>
  <si>
    <t>L101289</t>
  </si>
  <si>
    <t>C201289</t>
  </si>
  <si>
    <t>L101290</t>
  </si>
  <si>
    <t>C201290</t>
  </si>
  <si>
    <t>L101291</t>
  </si>
  <si>
    <t>C201291</t>
  </si>
  <si>
    <t>L101292</t>
  </si>
  <si>
    <t>C201292</t>
  </si>
  <si>
    <t>L101293</t>
  </si>
  <si>
    <t>C201293</t>
  </si>
  <si>
    <t>L101294</t>
  </si>
  <si>
    <t>C201294</t>
  </si>
  <si>
    <t>L101295</t>
  </si>
  <si>
    <t>C201295</t>
  </si>
  <si>
    <t>L101296</t>
  </si>
  <si>
    <t>C201296</t>
  </si>
  <si>
    <t>L101297</t>
  </si>
  <si>
    <t>C201297</t>
  </si>
  <si>
    <t>L101298</t>
  </si>
  <si>
    <t>C201298</t>
  </si>
  <si>
    <t>L101299</t>
  </si>
  <si>
    <t>C201299</t>
  </si>
  <si>
    <t>L101300</t>
  </si>
  <si>
    <t>C201300</t>
  </si>
  <si>
    <t>L101301</t>
  </si>
  <si>
    <t>C201301</t>
  </si>
  <si>
    <t>L101302</t>
  </si>
  <si>
    <t>C201302</t>
  </si>
  <si>
    <t>L101303</t>
  </si>
  <si>
    <t>C201303</t>
  </si>
  <si>
    <t>L101304</t>
  </si>
  <si>
    <t>C201304</t>
  </si>
  <si>
    <t>L101305</t>
  </si>
  <si>
    <t>C201305</t>
  </si>
  <si>
    <t>L101306</t>
  </si>
  <si>
    <t>C201306</t>
  </si>
  <si>
    <t>L101307</t>
  </si>
  <si>
    <t>C201307</t>
  </si>
  <si>
    <t>L101308</t>
  </si>
  <si>
    <t>C201308</t>
  </si>
  <si>
    <t>L101309</t>
  </si>
  <si>
    <t>C201309</t>
  </si>
  <si>
    <t>L101310</t>
  </si>
  <si>
    <t>C201310</t>
  </si>
  <si>
    <t>L101311</t>
  </si>
  <si>
    <t>C201311</t>
  </si>
  <si>
    <t>L101312</t>
  </si>
  <si>
    <t>C201312</t>
  </si>
  <si>
    <t>L101313</t>
  </si>
  <si>
    <t>C201313</t>
  </si>
  <si>
    <t>L101314</t>
  </si>
  <si>
    <t>C201314</t>
  </si>
  <si>
    <t>L101315</t>
  </si>
  <si>
    <t>C201315</t>
  </si>
  <si>
    <t>L101316</t>
  </si>
  <si>
    <t>C201316</t>
  </si>
  <si>
    <t>L101317</t>
  </si>
  <si>
    <t>C201317</t>
  </si>
  <si>
    <t>L101318</t>
  </si>
  <si>
    <t>C201318</t>
  </si>
  <si>
    <t>L101319</t>
  </si>
  <si>
    <t>C201319</t>
  </si>
  <si>
    <t>L101320</t>
  </si>
  <si>
    <t>C201320</t>
  </si>
  <si>
    <t>L101321</t>
  </si>
  <si>
    <t>C201321</t>
  </si>
  <si>
    <t>L101322</t>
  </si>
  <si>
    <t>C201322</t>
  </si>
  <si>
    <t>L101323</t>
  </si>
  <si>
    <t>C201323</t>
  </si>
  <si>
    <t>L101324</t>
  </si>
  <si>
    <t>C201324</t>
  </si>
  <si>
    <t>L101325</t>
  </si>
  <si>
    <t>C201325</t>
  </si>
  <si>
    <t>L101326</t>
  </si>
  <si>
    <t>C201326</t>
  </si>
  <si>
    <t>L101327</t>
  </si>
  <si>
    <t>C201327</t>
  </si>
  <si>
    <t>L101328</t>
  </si>
  <si>
    <t>C201328</t>
  </si>
  <si>
    <t>L101329</t>
  </si>
  <si>
    <t>C201329</t>
  </si>
  <si>
    <t>L101330</t>
  </si>
  <si>
    <t>C201330</t>
  </si>
  <si>
    <t>L101331</t>
  </si>
  <si>
    <t>C201331</t>
  </si>
  <si>
    <t>L101332</t>
  </si>
  <si>
    <t>C201332</t>
  </si>
  <si>
    <t>L101333</t>
  </si>
  <si>
    <t>C201333</t>
  </si>
  <si>
    <t>L101334</t>
  </si>
  <si>
    <t>C201334</t>
  </si>
  <si>
    <t>L101335</t>
  </si>
  <si>
    <t>C201335</t>
  </si>
  <si>
    <t>L101336</t>
  </si>
  <si>
    <t>C201336</t>
  </si>
  <si>
    <t>L101337</t>
  </si>
  <si>
    <t>C201337</t>
  </si>
  <si>
    <t>L101338</t>
  </si>
  <si>
    <t>C201338</t>
  </si>
  <si>
    <t>L101339</t>
  </si>
  <si>
    <t>C201339</t>
  </si>
  <si>
    <t>L101340</t>
  </si>
  <si>
    <t>C201340</t>
  </si>
  <si>
    <t>L101341</t>
  </si>
  <si>
    <t>C201341</t>
  </si>
  <si>
    <t>L101342</t>
  </si>
  <si>
    <t>C201342</t>
  </si>
  <si>
    <t>L101343</t>
  </si>
  <si>
    <t>C201343</t>
  </si>
  <si>
    <t>L101344</t>
  </si>
  <si>
    <t>C201344</t>
  </si>
  <si>
    <t>L101345</t>
  </si>
  <si>
    <t>C201345</t>
  </si>
  <si>
    <t>L101346</t>
  </si>
  <si>
    <t>C201346</t>
  </si>
  <si>
    <t>L101347</t>
  </si>
  <si>
    <t>C201347</t>
  </si>
  <si>
    <t>L101348</t>
  </si>
  <si>
    <t>C201348</t>
  </si>
  <si>
    <t>L101349</t>
  </si>
  <si>
    <t>C201349</t>
  </si>
  <si>
    <t>L101350</t>
  </si>
  <si>
    <t>C201350</t>
  </si>
  <si>
    <t>L101351</t>
  </si>
  <si>
    <t>C201351</t>
  </si>
  <si>
    <t>L101352</t>
  </si>
  <si>
    <t>C201352</t>
  </si>
  <si>
    <t>L101353</t>
  </si>
  <si>
    <t>C201353</t>
  </si>
  <si>
    <t>L101354</t>
  </si>
  <si>
    <t>C201354</t>
  </si>
  <si>
    <t>L101355</t>
  </si>
  <si>
    <t>C201355</t>
  </si>
  <si>
    <t>L101356</t>
  </si>
  <si>
    <t>C201356</t>
  </si>
  <si>
    <t>L101357</t>
  </si>
  <si>
    <t>C201357</t>
  </si>
  <si>
    <t>L101358</t>
  </si>
  <si>
    <t>C201358</t>
  </si>
  <si>
    <t>L101359</t>
  </si>
  <si>
    <t>C201359</t>
  </si>
  <si>
    <t>L101360</t>
  </si>
  <si>
    <t>C201360</t>
  </si>
  <si>
    <t>L101361</t>
  </si>
  <si>
    <t>C201361</t>
  </si>
  <si>
    <t>L101362</t>
  </si>
  <si>
    <t>C201362</t>
  </si>
  <si>
    <t>L101363</t>
  </si>
  <si>
    <t>C201363</t>
  </si>
  <si>
    <t>L101364</t>
  </si>
  <si>
    <t>C201364</t>
  </si>
  <si>
    <t>L101365</t>
  </si>
  <si>
    <t>C201365</t>
  </si>
  <si>
    <t>L101366</t>
  </si>
  <si>
    <t>C201366</t>
  </si>
  <si>
    <t>L101367</t>
  </si>
  <si>
    <t>C201367</t>
  </si>
  <si>
    <t>L101368</t>
  </si>
  <si>
    <t>C201368</t>
  </si>
  <si>
    <t>L101369</t>
  </si>
  <si>
    <t>C201369</t>
  </si>
  <si>
    <t>L101370</t>
  </si>
  <si>
    <t>C201370</t>
  </si>
  <si>
    <t>L101371</t>
  </si>
  <si>
    <t>C201371</t>
  </si>
  <si>
    <t>L101372</t>
  </si>
  <si>
    <t>C201372</t>
  </si>
  <si>
    <t>L101373</t>
  </si>
  <si>
    <t>C201373</t>
  </si>
  <si>
    <t>L101374</t>
  </si>
  <si>
    <t>C201374</t>
  </si>
  <si>
    <t>L101375</t>
  </si>
  <si>
    <t>C201375</t>
  </si>
  <si>
    <t>L101376</t>
  </si>
  <si>
    <t>C201376</t>
  </si>
  <si>
    <t>L101377</t>
  </si>
  <si>
    <t>C201377</t>
  </si>
  <si>
    <t>L101378</t>
  </si>
  <si>
    <t>C201378</t>
  </si>
  <si>
    <t>L101379</t>
  </si>
  <si>
    <t>C201379</t>
  </si>
  <si>
    <t>L101380</t>
  </si>
  <si>
    <t>C201380</t>
  </si>
  <si>
    <t>L101381</t>
  </si>
  <si>
    <t>C201381</t>
  </si>
  <si>
    <t>L101382</t>
  </si>
  <si>
    <t>C201382</t>
  </si>
  <si>
    <t>L101383</t>
  </si>
  <si>
    <t>C201383</t>
  </si>
  <si>
    <t>L101384</t>
  </si>
  <si>
    <t>C201384</t>
  </si>
  <si>
    <t>L101385</t>
  </si>
  <si>
    <t>C201385</t>
  </si>
  <si>
    <t>L101386</t>
  </si>
  <si>
    <t>C201386</t>
  </si>
  <si>
    <t>L101387</t>
  </si>
  <si>
    <t>C201387</t>
  </si>
  <si>
    <t>L101388</t>
  </si>
  <si>
    <t>C201388</t>
  </si>
  <si>
    <t>L101389</t>
  </si>
  <si>
    <t>C201389</t>
  </si>
  <si>
    <t>L101390</t>
  </si>
  <si>
    <t>C201390</t>
  </si>
  <si>
    <t>L101391</t>
  </si>
  <si>
    <t>C201391</t>
  </si>
  <si>
    <t>L101392</t>
  </si>
  <si>
    <t>C201392</t>
  </si>
  <si>
    <t>L101393</t>
  </si>
  <si>
    <t>C201393</t>
  </si>
  <si>
    <t>L101394</t>
  </si>
  <si>
    <t>C201394</t>
  </si>
  <si>
    <t>L101395</t>
  </si>
  <si>
    <t>C201395</t>
  </si>
  <si>
    <t>L101396</t>
  </si>
  <si>
    <t>C201396</t>
  </si>
  <si>
    <t>L101397</t>
  </si>
  <si>
    <t>C201397</t>
  </si>
  <si>
    <t>L101398</t>
  </si>
  <si>
    <t>C201398</t>
  </si>
  <si>
    <t>L101399</t>
  </si>
  <si>
    <t>C201399</t>
  </si>
  <si>
    <t>L101400</t>
  </si>
  <si>
    <t>C201400</t>
  </si>
  <si>
    <t>L101401</t>
  </si>
  <si>
    <t>C201401</t>
  </si>
  <si>
    <t>L101402</t>
  </si>
  <si>
    <t>C201402</t>
  </si>
  <si>
    <t>L101403</t>
  </si>
  <si>
    <t>C201403</t>
  </si>
  <si>
    <t>L101404</t>
  </si>
  <si>
    <t>C201404</t>
  </si>
  <si>
    <t>L101405</t>
  </si>
  <si>
    <t>C201405</t>
  </si>
  <si>
    <t>L101406</t>
  </si>
  <si>
    <t>C201406</t>
  </si>
  <si>
    <t>L101407</t>
  </si>
  <si>
    <t>C201407</t>
  </si>
  <si>
    <t>L101408</t>
  </si>
  <si>
    <t>C201408</t>
  </si>
  <si>
    <t>L101409</t>
  </si>
  <si>
    <t>C201409</t>
  </si>
  <si>
    <t>L101410</t>
  </si>
  <si>
    <t>C201410</t>
  </si>
  <si>
    <t>L101411</t>
  </si>
  <si>
    <t>C201411</t>
  </si>
  <si>
    <t>L101412</t>
  </si>
  <si>
    <t>C201412</t>
  </si>
  <si>
    <t>L101413</t>
  </si>
  <si>
    <t>C201413</t>
  </si>
  <si>
    <t>L101414</t>
  </si>
  <si>
    <t>C201414</t>
  </si>
  <si>
    <t>L101415</t>
  </si>
  <si>
    <t>C201415</t>
  </si>
  <si>
    <t>L101416</t>
  </si>
  <si>
    <t>C201416</t>
  </si>
  <si>
    <t>L101417</t>
  </si>
  <si>
    <t>C201417</t>
  </si>
  <si>
    <t>L101418</t>
  </si>
  <si>
    <t>C201418</t>
  </si>
  <si>
    <t>L101419</t>
  </si>
  <si>
    <t>C201419</t>
  </si>
  <si>
    <t>L101420</t>
  </si>
  <si>
    <t>C201420</t>
  </si>
  <si>
    <t>L101421</t>
  </si>
  <si>
    <t>C201421</t>
  </si>
  <si>
    <t>L101422</t>
  </si>
  <si>
    <t>C201422</t>
  </si>
  <si>
    <t>L101423</t>
  </si>
  <si>
    <t>C201423</t>
  </si>
  <si>
    <t>L101424</t>
  </si>
  <si>
    <t>C201424</t>
  </si>
  <si>
    <t>L101425</t>
  </si>
  <si>
    <t>C201425</t>
  </si>
  <si>
    <t>L101426</t>
  </si>
  <si>
    <t>C201426</t>
  </si>
  <si>
    <t>L101427</t>
  </si>
  <si>
    <t>C201427</t>
  </si>
  <si>
    <t>L101428</t>
  </si>
  <si>
    <t>C201428</t>
  </si>
  <si>
    <t>L101429</t>
  </si>
  <si>
    <t>C201429</t>
  </si>
  <si>
    <t>L101430</t>
  </si>
  <si>
    <t>C201430</t>
  </si>
  <si>
    <t>L101431</t>
  </si>
  <si>
    <t>C201431</t>
  </si>
  <si>
    <t>L101432</t>
  </si>
  <si>
    <t>C201432</t>
  </si>
  <si>
    <t>L101433</t>
  </si>
  <si>
    <t>C201433</t>
  </si>
  <si>
    <t>L101434</t>
  </si>
  <si>
    <t>C201434</t>
  </si>
  <si>
    <t>L101435</t>
  </si>
  <si>
    <t>C201435</t>
  </si>
  <si>
    <t>L101436</t>
  </si>
  <si>
    <t>C201436</t>
  </si>
  <si>
    <t>L101437</t>
  </si>
  <si>
    <t>C201437</t>
  </si>
  <si>
    <t>L101438</t>
  </si>
  <si>
    <t>C201438</t>
  </si>
  <si>
    <t>L101439</t>
  </si>
  <si>
    <t>C201439</t>
  </si>
  <si>
    <t>L101440</t>
  </si>
  <si>
    <t>C201440</t>
  </si>
  <si>
    <t>L101441</t>
  </si>
  <si>
    <t>C201441</t>
  </si>
  <si>
    <t>L101442</t>
  </si>
  <si>
    <t>C201442</t>
  </si>
  <si>
    <t>L101443</t>
  </si>
  <si>
    <t>C201443</t>
  </si>
  <si>
    <t>L101444</t>
  </si>
  <si>
    <t>C201444</t>
  </si>
  <si>
    <t>L101445</t>
  </si>
  <si>
    <t>C201445</t>
  </si>
  <si>
    <t>L101446</t>
  </si>
  <si>
    <t>C201446</t>
  </si>
  <si>
    <t>L101447</t>
  </si>
  <si>
    <t>C201447</t>
  </si>
  <si>
    <t>L101448</t>
  </si>
  <si>
    <t>C201448</t>
  </si>
  <si>
    <t>L101449</t>
  </si>
  <si>
    <t>C201449</t>
  </si>
  <si>
    <t>L101450</t>
  </si>
  <si>
    <t>C201450</t>
  </si>
  <si>
    <t>L101451</t>
  </si>
  <si>
    <t>C201451</t>
  </si>
  <si>
    <t>L101452</t>
  </si>
  <si>
    <t>C201452</t>
  </si>
  <si>
    <t>L101453</t>
  </si>
  <si>
    <t>C201453</t>
  </si>
  <si>
    <t>L101454</t>
  </si>
  <si>
    <t>C201454</t>
  </si>
  <si>
    <t>L101455</t>
  </si>
  <si>
    <t>C201455</t>
  </si>
  <si>
    <t>L101456</t>
  </si>
  <si>
    <t>C201456</t>
  </si>
  <si>
    <t>L101457</t>
  </si>
  <si>
    <t>C201457</t>
  </si>
  <si>
    <t>L101458</t>
  </si>
  <si>
    <t>C201458</t>
  </si>
  <si>
    <t>L101459</t>
  </si>
  <si>
    <t>C201459</t>
  </si>
  <si>
    <t>L101460</t>
  </si>
  <si>
    <t>C201460</t>
  </si>
  <si>
    <t>L101461</t>
  </si>
  <si>
    <t>C201461</t>
  </si>
  <si>
    <t>L101462</t>
  </si>
  <si>
    <t>C201462</t>
  </si>
  <si>
    <t>L101463</t>
  </si>
  <si>
    <t>C201463</t>
  </si>
  <si>
    <t>L101464</t>
  </si>
  <si>
    <t>C201464</t>
  </si>
  <si>
    <t>L101465</t>
  </si>
  <si>
    <t>C201465</t>
  </si>
  <si>
    <t>L101466</t>
  </si>
  <si>
    <t>C201466</t>
  </si>
  <si>
    <t>L101467</t>
  </si>
  <si>
    <t>C201467</t>
  </si>
  <si>
    <t>L101468</t>
  </si>
  <si>
    <t>C201468</t>
  </si>
  <si>
    <t>L101469</t>
  </si>
  <si>
    <t>C201469</t>
  </si>
  <si>
    <t>L101470</t>
  </si>
  <si>
    <t>C201470</t>
  </si>
  <si>
    <t>L101471</t>
  </si>
  <si>
    <t>C201471</t>
  </si>
  <si>
    <t>L101472</t>
  </si>
  <si>
    <t>C201472</t>
  </si>
  <si>
    <t>L101473</t>
  </si>
  <si>
    <t>C201473</t>
  </si>
  <si>
    <t>L101474</t>
  </si>
  <si>
    <t>C201474</t>
  </si>
  <si>
    <t>L101475</t>
  </si>
  <si>
    <t>C201475</t>
  </si>
  <si>
    <t>L101476</t>
  </si>
  <si>
    <t>C201476</t>
  </si>
  <si>
    <t>L101477</t>
  </si>
  <si>
    <t>C201477</t>
  </si>
  <si>
    <t>L101478</t>
  </si>
  <si>
    <t>C201478</t>
  </si>
  <si>
    <t>L101479</t>
  </si>
  <si>
    <t>C201479</t>
  </si>
  <si>
    <t>L101480</t>
  </si>
  <si>
    <t>C201480</t>
  </si>
  <si>
    <t>L101481</t>
  </si>
  <si>
    <t>C201481</t>
  </si>
  <si>
    <t>L101482</t>
  </si>
  <si>
    <t>C201482</t>
  </si>
  <si>
    <t>L101483</t>
  </si>
  <si>
    <t>C201483</t>
  </si>
  <si>
    <t>L101484</t>
  </si>
  <si>
    <t>C201484</t>
  </si>
  <si>
    <t>L101485</t>
  </si>
  <si>
    <t>C201485</t>
  </si>
  <si>
    <t>L101486</t>
  </si>
  <si>
    <t>C201486</t>
  </si>
  <si>
    <t>L101487</t>
  </si>
  <si>
    <t>C201487</t>
  </si>
  <si>
    <t>L101488</t>
  </si>
  <si>
    <t>C201488</t>
  </si>
  <si>
    <t>L101489</t>
  </si>
  <si>
    <t>C201489</t>
  </si>
  <si>
    <t>L101490</t>
  </si>
  <si>
    <t>C201490</t>
  </si>
  <si>
    <t>L101491</t>
  </si>
  <si>
    <t>C201491</t>
  </si>
  <si>
    <t>L101492</t>
  </si>
  <si>
    <t>C201492</t>
  </si>
  <si>
    <t>L101493</t>
  </si>
  <si>
    <t>C201493</t>
  </si>
  <si>
    <t>L101494</t>
  </si>
  <si>
    <t>C201494</t>
  </si>
  <si>
    <t>L101495</t>
  </si>
  <si>
    <t>C201495</t>
  </si>
  <si>
    <t>L101496</t>
  </si>
  <si>
    <t>C201496</t>
  </si>
  <si>
    <t>L101497</t>
  </si>
  <si>
    <t>C201497</t>
  </si>
  <si>
    <t>L101498</t>
  </si>
  <si>
    <t>C201498</t>
  </si>
  <si>
    <t>L101499</t>
  </si>
  <si>
    <t>C201499</t>
  </si>
  <si>
    <t>L101500</t>
  </si>
  <si>
    <t>C201500</t>
  </si>
  <si>
    <t>L101501</t>
  </si>
  <si>
    <t>C201501</t>
  </si>
  <si>
    <t>L101502</t>
  </si>
  <si>
    <t>C201502</t>
  </si>
  <si>
    <t>L101503</t>
  </si>
  <si>
    <t>C201503</t>
  </si>
  <si>
    <t>L101504</t>
  </si>
  <si>
    <t>C201504</t>
  </si>
  <si>
    <t>L101505</t>
  </si>
  <si>
    <t>C201505</t>
  </si>
  <si>
    <t>L101506</t>
  </si>
  <si>
    <t>C201506</t>
  </si>
  <si>
    <t>L101507</t>
  </si>
  <si>
    <t>C201507</t>
  </si>
  <si>
    <t>L101508</t>
  </si>
  <si>
    <t>C201508</t>
  </si>
  <si>
    <t>L101509</t>
  </si>
  <si>
    <t>C201509</t>
  </si>
  <si>
    <t>L101510</t>
  </si>
  <si>
    <t>C201510</t>
  </si>
  <si>
    <t>L101511</t>
  </si>
  <si>
    <t>C201511</t>
  </si>
  <si>
    <t>L101512</t>
  </si>
  <si>
    <t>C201512</t>
  </si>
  <si>
    <t>L101513</t>
  </si>
  <si>
    <t>C201513</t>
  </si>
  <si>
    <t>L101514</t>
  </si>
  <si>
    <t>C201514</t>
  </si>
  <si>
    <t>L101515</t>
  </si>
  <si>
    <t>C201515</t>
  </si>
  <si>
    <t>L101516</t>
  </si>
  <si>
    <t>C201516</t>
  </si>
  <si>
    <t>L101517</t>
  </si>
  <si>
    <t>C201517</t>
  </si>
  <si>
    <t>L101518</t>
  </si>
  <si>
    <t>C201518</t>
  </si>
  <si>
    <t>L101519</t>
  </si>
  <si>
    <t>C201519</t>
  </si>
  <si>
    <t>L101520</t>
  </si>
  <si>
    <t>C201520</t>
  </si>
  <si>
    <t>L101521</t>
  </si>
  <si>
    <t>C201521</t>
  </si>
  <si>
    <t>L101522</t>
  </si>
  <si>
    <t>C201522</t>
  </si>
  <si>
    <t>L101523</t>
  </si>
  <si>
    <t>C201523</t>
  </si>
  <si>
    <t>L101524</t>
  </si>
  <si>
    <t>C201524</t>
  </si>
  <si>
    <t>L101525</t>
  </si>
  <si>
    <t>C201525</t>
  </si>
  <si>
    <t>L101526</t>
  </si>
  <si>
    <t>C201526</t>
  </si>
  <si>
    <t>L101527</t>
  </si>
  <si>
    <t>C201527</t>
  </si>
  <si>
    <t>L101528</t>
  </si>
  <si>
    <t>C201528</t>
  </si>
  <si>
    <t>L101529</t>
  </si>
  <si>
    <t>C201529</t>
  </si>
  <si>
    <t>L101530</t>
  </si>
  <si>
    <t>C201530</t>
  </si>
  <si>
    <t>L101531</t>
  </si>
  <si>
    <t>C201531</t>
  </si>
  <si>
    <t>L101532</t>
  </si>
  <si>
    <t>C201532</t>
  </si>
  <si>
    <t>L101533</t>
  </si>
  <si>
    <t>C201533</t>
  </si>
  <si>
    <t>L101534</t>
  </si>
  <si>
    <t>C201534</t>
  </si>
  <si>
    <t>L101535</t>
  </si>
  <si>
    <t>C201535</t>
  </si>
  <si>
    <t>L101536</t>
  </si>
  <si>
    <t>C201536</t>
  </si>
  <si>
    <t>L101537</t>
  </si>
  <si>
    <t>C201537</t>
  </si>
  <si>
    <t>L101538</t>
  </si>
  <si>
    <t>C201538</t>
  </si>
  <si>
    <t>L101539</t>
  </si>
  <si>
    <t>C201539</t>
  </si>
  <si>
    <t>L101540</t>
  </si>
  <si>
    <t>C201540</t>
  </si>
  <si>
    <t>L101541</t>
  </si>
  <si>
    <t>C201541</t>
  </si>
  <si>
    <t>L101542</t>
  </si>
  <si>
    <t>C201542</t>
  </si>
  <si>
    <t>L101543</t>
  </si>
  <si>
    <t>C201543</t>
  </si>
  <si>
    <t>L101544</t>
  </si>
  <si>
    <t>C201544</t>
  </si>
  <si>
    <t>L101545</t>
  </si>
  <si>
    <t>C201545</t>
  </si>
  <si>
    <t>L101546</t>
  </si>
  <si>
    <t>C201546</t>
  </si>
  <si>
    <t>L101547</t>
  </si>
  <si>
    <t>C201547</t>
  </si>
  <si>
    <t>L101548</t>
  </si>
  <si>
    <t>C201548</t>
  </si>
  <si>
    <t>L101549</t>
  </si>
  <si>
    <t>C201549</t>
  </si>
  <si>
    <t>L101550</t>
  </si>
  <si>
    <t>C201550</t>
  </si>
  <si>
    <t>L101551</t>
  </si>
  <si>
    <t>C201551</t>
  </si>
  <si>
    <t>L101552</t>
  </si>
  <si>
    <t>C201552</t>
  </si>
  <si>
    <t>L101553</t>
  </si>
  <si>
    <t>C201553</t>
  </si>
  <si>
    <t>L101554</t>
  </si>
  <si>
    <t>C201554</t>
  </si>
  <si>
    <t>L101555</t>
  </si>
  <si>
    <t>C201555</t>
  </si>
  <si>
    <t>L101556</t>
  </si>
  <si>
    <t>C201556</t>
  </si>
  <si>
    <t>L101557</t>
  </si>
  <si>
    <t>C201557</t>
  </si>
  <si>
    <t>L101558</t>
  </si>
  <si>
    <t>C201558</t>
  </si>
  <si>
    <t>L101559</t>
  </si>
  <si>
    <t>C201559</t>
  </si>
  <si>
    <t>L101560</t>
  </si>
  <si>
    <t>C201560</t>
  </si>
  <si>
    <t>L101561</t>
  </si>
  <si>
    <t>C201561</t>
  </si>
  <si>
    <t>L101562</t>
  </si>
  <si>
    <t>C201562</t>
  </si>
  <si>
    <t>L101563</t>
  </si>
  <si>
    <t>C201563</t>
  </si>
  <si>
    <t>L101564</t>
  </si>
  <si>
    <t>C201564</t>
  </si>
  <si>
    <t>L101565</t>
  </si>
  <si>
    <t>C201565</t>
  </si>
  <si>
    <t>L101566</t>
  </si>
  <si>
    <t>C201566</t>
  </si>
  <si>
    <t>L101567</t>
  </si>
  <si>
    <t>C201567</t>
  </si>
  <si>
    <t>L101568</t>
  </si>
  <si>
    <t>C201568</t>
  </si>
  <si>
    <t>L101569</t>
  </si>
  <si>
    <t>C201569</t>
  </si>
  <si>
    <t>L101570</t>
  </si>
  <si>
    <t>C201570</t>
  </si>
  <si>
    <t>L101571</t>
  </si>
  <si>
    <t>C201571</t>
  </si>
  <si>
    <t>L101572</t>
  </si>
  <si>
    <t>C201572</t>
  </si>
  <si>
    <t>L101573</t>
  </si>
  <si>
    <t>C201573</t>
  </si>
  <si>
    <t>L101574</t>
  </si>
  <si>
    <t>C201574</t>
  </si>
  <si>
    <t>L101575</t>
  </si>
  <si>
    <t>C201575</t>
  </si>
  <si>
    <t>L101576</t>
  </si>
  <si>
    <t>C201576</t>
  </si>
  <si>
    <t>L101577</t>
  </si>
  <si>
    <t>C201577</t>
  </si>
  <si>
    <t>L101578</t>
  </si>
  <si>
    <t>C201578</t>
  </si>
  <si>
    <t>L101579</t>
  </si>
  <si>
    <t>C201579</t>
  </si>
  <si>
    <t>L101580</t>
  </si>
  <si>
    <t>C201580</t>
  </si>
  <si>
    <t>L101581</t>
  </si>
  <si>
    <t>C201581</t>
  </si>
  <si>
    <t>L101582</t>
  </si>
  <si>
    <t>C201582</t>
  </si>
  <si>
    <t>L101583</t>
  </si>
  <si>
    <t>C201583</t>
  </si>
  <si>
    <t>L101584</t>
  </si>
  <si>
    <t>C201584</t>
  </si>
  <si>
    <t>L101585</t>
  </si>
  <si>
    <t>C201585</t>
  </si>
  <si>
    <t>L101586</t>
  </si>
  <si>
    <t>C201586</t>
  </si>
  <si>
    <t>L101587</t>
  </si>
  <si>
    <t>C201587</t>
  </si>
  <si>
    <t>L101588</t>
  </si>
  <si>
    <t>C201588</t>
  </si>
  <si>
    <t>L101589</t>
  </si>
  <si>
    <t>C201589</t>
  </si>
  <si>
    <t>L101590</t>
  </si>
  <si>
    <t>C201590</t>
  </si>
  <si>
    <t>L101591</t>
  </si>
  <si>
    <t>C201591</t>
  </si>
  <si>
    <t>L101592</t>
  </si>
  <si>
    <t>C201592</t>
  </si>
  <si>
    <t>L101593</t>
  </si>
  <si>
    <t>C201593</t>
  </si>
  <si>
    <t>L101594</t>
  </si>
  <si>
    <t>C201594</t>
  </si>
  <si>
    <t>L101595</t>
  </si>
  <si>
    <t>C201595</t>
  </si>
  <si>
    <t>L101596</t>
  </si>
  <si>
    <t>C201596</t>
  </si>
  <si>
    <t>L101597</t>
  </si>
  <si>
    <t>C201597</t>
  </si>
  <si>
    <t>L101598</t>
  </si>
  <si>
    <t>C201598</t>
  </si>
  <si>
    <t>L101599</t>
  </si>
  <si>
    <t>C201599</t>
  </si>
  <si>
    <t>L101600</t>
  </si>
  <si>
    <t>C201600</t>
  </si>
  <si>
    <t>L101601</t>
  </si>
  <si>
    <t>C201601</t>
  </si>
  <si>
    <t>L101602</t>
  </si>
  <si>
    <t>C201602</t>
  </si>
  <si>
    <t>L101603</t>
  </si>
  <si>
    <t>C201603</t>
  </si>
  <si>
    <t>L101604</t>
  </si>
  <si>
    <t>C201604</t>
  </si>
  <si>
    <t>L101605</t>
  </si>
  <si>
    <t>C201605</t>
  </si>
  <si>
    <t>L101606</t>
  </si>
  <si>
    <t>C201606</t>
  </si>
  <si>
    <t>L101607</t>
  </si>
  <si>
    <t>C201607</t>
  </si>
  <si>
    <t>L101608</t>
  </si>
  <si>
    <t>C201608</t>
  </si>
  <si>
    <t>L101609</t>
  </si>
  <si>
    <t>C201609</t>
  </si>
  <si>
    <t>L101610</t>
  </si>
  <si>
    <t>C201610</t>
  </si>
  <si>
    <t>L101611</t>
  </si>
  <si>
    <t>C201611</t>
  </si>
  <si>
    <t>L101612</t>
  </si>
  <si>
    <t>C201612</t>
  </si>
  <si>
    <t>L101613</t>
  </si>
  <si>
    <t>C201613</t>
  </si>
  <si>
    <t>L101614</t>
  </si>
  <si>
    <t>C201614</t>
  </si>
  <si>
    <t>L101615</t>
  </si>
  <si>
    <t>C201615</t>
  </si>
  <si>
    <t>L101616</t>
  </si>
  <si>
    <t>C201616</t>
  </si>
  <si>
    <t>L101617</t>
  </si>
  <si>
    <t>C201617</t>
  </si>
  <si>
    <t>L101618</t>
  </si>
  <si>
    <t>C201618</t>
  </si>
  <si>
    <t>L101619</t>
  </si>
  <si>
    <t>C201619</t>
  </si>
  <si>
    <t>L101620</t>
  </si>
  <si>
    <t>C201620</t>
  </si>
  <si>
    <t>L101621</t>
  </si>
  <si>
    <t>C201621</t>
  </si>
  <si>
    <t>L101622</t>
  </si>
  <si>
    <t>C201622</t>
  </si>
  <si>
    <t>L101623</t>
  </si>
  <si>
    <t>C201623</t>
  </si>
  <si>
    <t>L101624</t>
  </si>
  <si>
    <t>C201624</t>
  </si>
  <si>
    <t>L101625</t>
  </si>
  <si>
    <t>C201625</t>
  </si>
  <si>
    <t>L101626</t>
  </si>
  <si>
    <t>C201626</t>
  </si>
  <si>
    <t>L101627</t>
  </si>
  <si>
    <t>C201627</t>
  </si>
  <si>
    <t>L101628</t>
  </si>
  <si>
    <t>C201628</t>
  </si>
  <si>
    <t>L101629</t>
  </si>
  <si>
    <t>C201629</t>
  </si>
  <si>
    <t>L101630</t>
  </si>
  <si>
    <t>C201630</t>
  </si>
  <si>
    <t>L101631</t>
  </si>
  <si>
    <t>C201631</t>
  </si>
  <si>
    <t>L101632</t>
  </si>
  <si>
    <t>C201632</t>
  </si>
  <si>
    <t>L101633</t>
  </si>
  <si>
    <t>C201633</t>
  </si>
  <si>
    <t>L101634</t>
  </si>
  <si>
    <t>C201634</t>
  </si>
  <si>
    <t>L101635</t>
  </si>
  <si>
    <t>C201635</t>
  </si>
  <si>
    <t>L101636</t>
  </si>
  <si>
    <t>C201636</t>
  </si>
  <si>
    <t>L101637</t>
  </si>
  <si>
    <t>C201637</t>
  </si>
  <si>
    <t>L101638</t>
  </si>
  <si>
    <t>C201638</t>
  </si>
  <si>
    <t>L101639</t>
  </si>
  <si>
    <t>C201639</t>
  </si>
  <si>
    <t>L101640</t>
  </si>
  <si>
    <t>C201640</t>
  </si>
  <si>
    <t>L101641</t>
  </si>
  <si>
    <t>C201641</t>
  </si>
  <si>
    <t>L101642</t>
  </si>
  <si>
    <t>C201642</t>
  </si>
  <si>
    <t>L101643</t>
  </si>
  <si>
    <t>C201643</t>
  </si>
  <si>
    <t>L101644</t>
  </si>
  <si>
    <t>C201644</t>
  </si>
  <si>
    <t>L101645</t>
  </si>
  <si>
    <t>C201645</t>
  </si>
  <si>
    <t>L101646</t>
  </si>
  <si>
    <t>C201646</t>
  </si>
  <si>
    <t>L101647</t>
  </si>
  <si>
    <t>C201647</t>
  </si>
  <si>
    <t>L101648</t>
  </si>
  <si>
    <t>C201648</t>
  </si>
  <si>
    <t>L101649</t>
  </si>
  <si>
    <t>C201649</t>
  </si>
  <si>
    <t>L101650</t>
  </si>
  <si>
    <t>C201650</t>
  </si>
  <si>
    <t>L101651</t>
  </si>
  <si>
    <t>C201651</t>
  </si>
  <si>
    <t>L101652</t>
  </si>
  <si>
    <t>C201652</t>
  </si>
  <si>
    <t>L101653</t>
  </si>
  <si>
    <t>C201653</t>
  </si>
  <si>
    <t>L101654</t>
  </si>
  <si>
    <t>C201654</t>
  </si>
  <si>
    <t>L101655</t>
  </si>
  <si>
    <t>C201655</t>
  </si>
  <si>
    <t>L101656</t>
  </si>
  <si>
    <t>C201656</t>
  </si>
  <si>
    <t>L101657</t>
  </si>
  <si>
    <t>C201657</t>
  </si>
  <si>
    <t>L101658</t>
  </si>
  <si>
    <t>C201658</t>
  </si>
  <si>
    <t>L101659</t>
  </si>
  <si>
    <t>C201659</t>
  </si>
  <si>
    <t>L101660</t>
  </si>
  <si>
    <t>C201660</t>
  </si>
  <si>
    <t>L101661</t>
  </si>
  <si>
    <t>C201661</t>
  </si>
  <si>
    <t>L101662</t>
  </si>
  <si>
    <t>C201662</t>
  </si>
  <si>
    <t>L101663</t>
  </si>
  <si>
    <t>C201663</t>
  </si>
  <si>
    <t>L101664</t>
  </si>
  <si>
    <t>C201664</t>
  </si>
  <si>
    <t>L101665</t>
  </si>
  <si>
    <t>C201665</t>
  </si>
  <si>
    <t>L101666</t>
  </si>
  <si>
    <t>C201666</t>
  </si>
  <si>
    <t>L101667</t>
  </si>
  <si>
    <t>C201667</t>
  </si>
  <si>
    <t>L101668</t>
  </si>
  <si>
    <t>C201668</t>
  </si>
  <si>
    <t>L101669</t>
  </si>
  <si>
    <t>C201669</t>
  </si>
  <si>
    <t>L101670</t>
  </si>
  <si>
    <t>C201670</t>
  </si>
  <si>
    <t>L101671</t>
  </si>
  <si>
    <t>C201671</t>
  </si>
  <si>
    <t>L101672</t>
  </si>
  <si>
    <t>C201672</t>
  </si>
  <si>
    <t>L101673</t>
  </si>
  <si>
    <t>C201673</t>
  </si>
  <si>
    <t>L101674</t>
  </si>
  <si>
    <t>C201674</t>
  </si>
  <si>
    <t>L101675</t>
  </si>
  <si>
    <t>C201675</t>
  </si>
  <si>
    <t>L101676</t>
  </si>
  <si>
    <t>C201676</t>
  </si>
  <si>
    <t>L101677</t>
  </si>
  <si>
    <t>C201677</t>
  </si>
  <si>
    <t>L101678</t>
  </si>
  <si>
    <t>C201678</t>
  </si>
  <si>
    <t>L101679</t>
  </si>
  <si>
    <t>C201679</t>
  </si>
  <si>
    <t>L101680</t>
  </si>
  <si>
    <t>C201680</t>
  </si>
  <si>
    <t>L101681</t>
  </si>
  <si>
    <t>C201681</t>
  </si>
  <si>
    <t>L101682</t>
  </si>
  <si>
    <t>C201682</t>
  </si>
  <si>
    <t>L101683</t>
  </si>
  <si>
    <t>C201683</t>
  </si>
  <si>
    <t>L101684</t>
  </si>
  <si>
    <t>C201684</t>
  </si>
  <si>
    <t>L101685</t>
  </si>
  <si>
    <t>C201685</t>
  </si>
  <si>
    <t>L101686</t>
  </si>
  <si>
    <t>C201686</t>
  </si>
  <si>
    <t>L101687</t>
  </si>
  <si>
    <t>C201687</t>
  </si>
  <si>
    <t>L101688</t>
  </si>
  <si>
    <t>C201688</t>
  </si>
  <si>
    <t>L101689</t>
  </si>
  <si>
    <t>C201689</t>
  </si>
  <si>
    <t>L101690</t>
  </si>
  <si>
    <t>C201690</t>
  </si>
  <si>
    <t>L101691</t>
  </si>
  <si>
    <t>C201691</t>
  </si>
  <si>
    <t>L101692</t>
  </si>
  <si>
    <t>C201692</t>
  </si>
  <si>
    <t>L101693</t>
  </si>
  <si>
    <t>C201693</t>
  </si>
  <si>
    <t>L101694</t>
  </si>
  <si>
    <t>C201694</t>
  </si>
  <si>
    <t>L101695</t>
  </si>
  <si>
    <t>C201695</t>
  </si>
  <si>
    <t>L101696</t>
  </si>
  <si>
    <t>C201696</t>
  </si>
  <si>
    <t>L101697</t>
  </si>
  <si>
    <t>C201697</t>
  </si>
  <si>
    <t>L101698</t>
  </si>
  <si>
    <t>C201698</t>
  </si>
  <si>
    <t>L101699</t>
  </si>
  <si>
    <t>C201699</t>
  </si>
  <si>
    <t>L101700</t>
  </si>
  <si>
    <t>C201700</t>
  </si>
  <si>
    <t>L101701</t>
  </si>
  <si>
    <t>C201701</t>
  </si>
  <si>
    <t>L101702</t>
  </si>
  <si>
    <t>C201702</t>
  </si>
  <si>
    <t>L101703</t>
  </si>
  <si>
    <t>C201703</t>
  </si>
  <si>
    <t>L101704</t>
  </si>
  <si>
    <t>C201704</t>
  </si>
  <si>
    <t>L101705</t>
  </si>
  <si>
    <t>C201705</t>
  </si>
  <si>
    <t>L101706</t>
  </si>
  <si>
    <t>C201706</t>
  </si>
  <si>
    <t>L101707</t>
  </si>
  <si>
    <t>C201707</t>
  </si>
  <si>
    <t>L101708</t>
  </si>
  <si>
    <t>C201708</t>
  </si>
  <si>
    <t>L101709</t>
  </si>
  <si>
    <t>C201709</t>
  </si>
  <si>
    <t>L101710</t>
  </si>
  <si>
    <t>C201710</t>
  </si>
  <si>
    <t>L101711</t>
  </si>
  <si>
    <t>C201711</t>
  </si>
  <si>
    <t>L101712</t>
  </si>
  <si>
    <t>C201712</t>
  </si>
  <si>
    <t>L101713</t>
  </si>
  <si>
    <t>C201713</t>
  </si>
  <si>
    <t>L101714</t>
  </si>
  <si>
    <t>C201714</t>
  </si>
  <si>
    <t>L101715</t>
  </si>
  <si>
    <t>C201715</t>
  </si>
  <si>
    <t>L101716</t>
  </si>
  <si>
    <t>C201716</t>
  </si>
  <si>
    <t>L101717</t>
  </si>
  <si>
    <t>C201717</t>
  </si>
  <si>
    <t>L101718</t>
  </si>
  <si>
    <t>C201718</t>
  </si>
  <si>
    <t>L101719</t>
  </si>
  <si>
    <t>C201719</t>
  </si>
  <si>
    <t>L101720</t>
  </si>
  <si>
    <t>C201720</t>
  </si>
  <si>
    <t>L101721</t>
  </si>
  <si>
    <t>C201721</t>
  </si>
  <si>
    <t>L101722</t>
  </si>
  <si>
    <t>C201722</t>
  </si>
  <si>
    <t>L101723</t>
  </si>
  <si>
    <t>C201723</t>
  </si>
  <si>
    <t>L101724</t>
  </si>
  <si>
    <t>C201724</t>
  </si>
  <si>
    <t>L101725</t>
  </si>
  <si>
    <t>C201725</t>
  </si>
  <si>
    <t>L101726</t>
  </si>
  <si>
    <t>C201726</t>
  </si>
  <si>
    <t>L101727</t>
  </si>
  <si>
    <t>C201727</t>
  </si>
  <si>
    <t>L101728</t>
  </si>
  <si>
    <t>C201728</t>
  </si>
  <si>
    <t>L101729</t>
  </si>
  <si>
    <t>C201729</t>
  </si>
  <si>
    <t>L101730</t>
  </si>
  <si>
    <t>C201730</t>
  </si>
  <si>
    <t>L101731</t>
  </si>
  <si>
    <t>C201731</t>
  </si>
  <si>
    <t>L101732</t>
  </si>
  <si>
    <t>C201732</t>
  </si>
  <si>
    <t>L101733</t>
  </si>
  <si>
    <t>C201733</t>
  </si>
  <si>
    <t>L101734</t>
  </si>
  <si>
    <t>C201734</t>
  </si>
  <si>
    <t>L101735</t>
  </si>
  <si>
    <t>C201735</t>
  </si>
  <si>
    <t>L101736</t>
  </si>
  <si>
    <t>C201736</t>
  </si>
  <si>
    <t>L101737</t>
  </si>
  <si>
    <t>C201737</t>
  </si>
  <si>
    <t>L101738</t>
  </si>
  <si>
    <t>C201738</t>
  </si>
  <si>
    <t>L101739</t>
  </si>
  <si>
    <t>C201739</t>
  </si>
  <si>
    <t>L101740</t>
  </si>
  <si>
    <t>C201740</t>
  </si>
  <si>
    <t>L101741</t>
  </si>
  <si>
    <t>C201741</t>
  </si>
  <si>
    <t>L101742</t>
  </si>
  <si>
    <t>C201742</t>
  </si>
  <si>
    <t>L101743</t>
  </si>
  <si>
    <t>C201743</t>
  </si>
  <si>
    <t>L101744</t>
  </si>
  <si>
    <t>C201744</t>
  </si>
  <si>
    <t>L101745</t>
  </si>
  <si>
    <t>C201745</t>
  </si>
  <si>
    <t>L101746</t>
  </si>
  <si>
    <t>C201746</t>
  </si>
  <si>
    <t>L101747</t>
  </si>
  <si>
    <t>C201747</t>
  </si>
  <si>
    <t>L101748</t>
  </si>
  <si>
    <t>C201748</t>
  </si>
  <si>
    <t>L101749</t>
  </si>
  <si>
    <t>C201749</t>
  </si>
  <si>
    <t>L101750</t>
  </si>
  <si>
    <t>C201750</t>
  </si>
  <si>
    <t>L101751</t>
  </si>
  <si>
    <t>C201751</t>
  </si>
  <si>
    <t>L101752</t>
  </si>
  <si>
    <t>C201752</t>
  </si>
  <si>
    <t>L101753</t>
  </si>
  <si>
    <t>C201753</t>
  </si>
  <si>
    <t>L101754</t>
  </si>
  <si>
    <t>C201754</t>
  </si>
  <si>
    <t>L101755</t>
  </si>
  <si>
    <t>C201755</t>
  </si>
  <si>
    <t>L101756</t>
  </si>
  <si>
    <t>C201756</t>
  </si>
  <si>
    <t>L101757</t>
  </si>
  <si>
    <t>C201757</t>
  </si>
  <si>
    <t>L101758</t>
  </si>
  <si>
    <t>C201758</t>
  </si>
  <si>
    <t>L101759</t>
  </si>
  <si>
    <t>C201759</t>
  </si>
  <si>
    <t>L101760</t>
  </si>
  <si>
    <t>C201760</t>
  </si>
  <si>
    <t>L101761</t>
  </si>
  <si>
    <t>C201761</t>
  </si>
  <si>
    <t>L101762</t>
  </si>
  <si>
    <t>C201762</t>
  </si>
  <si>
    <t>L101763</t>
  </si>
  <si>
    <t>C201763</t>
  </si>
  <si>
    <t>L101764</t>
  </si>
  <si>
    <t>C201764</t>
  </si>
  <si>
    <t>L101765</t>
  </si>
  <si>
    <t>C201765</t>
  </si>
  <si>
    <t>L101766</t>
  </si>
  <si>
    <t>C201766</t>
  </si>
  <si>
    <t>L101767</t>
  </si>
  <si>
    <t>C201767</t>
  </si>
  <si>
    <t>L101768</t>
  </si>
  <si>
    <t>C201768</t>
  </si>
  <si>
    <t>L101769</t>
  </si>
  <si>
    <t>C201769</t>
  </si>
  <si>
    <t>L101770</t>
  </si>
  <si>
    <t>C201770</t>
  </si>
  <si>
    <t>L101771</t>
  </si>
  <si>
    <t>C201771</t>
  </si>
  <si>
    <t>L101772</t>
  </si>
  <si>
    <t>C201772</t>
  </si>
  <si>
    <t>L101773</t>
  </si>
  <si>
    <t>C201773</t>
  </si>
  <si>
    <t>L101774</t>
  </si>
  <si>
    <t>C201774</t>
  </si>
  <si>
    <t>L101775</t>
  </si>
  <si>
    <t>C201775</t>
  </si>
  <si>
    <t>L101776</t>
  </si>
  <si>
    <t>C201776</t>
  </si>
  <si>
    <t>L101777</t>
  </si>
  <si>
    <t>C201777</t>
  </si>
  <si>
    <t>L101778</t>
  </si>
  <si>
    <t>C201778</t>
  </si>
  <si>
    <t>L101779</t>
  </si>
  <si>
    <t>C201779</t>
  </si>
  <si>
    <t>L101780</t>
  </si>
  <si>
    <t>C201780</t>
  </si>
  <si>
    <t>L101781</t>
  </si>
  <si>
    <t>C201781</t>
  </si>
  <si>
    <t>L101782</t>
  </si>
  <si>
    <t>C201782</t>
  </si>
  <si>
    <t>L101783</t>
  </si>
  <si>
    <t>C201783</t>
  </si>
  <si>
    <t>L101784</t>
  </si>
  <si>
    <t>C201784</t>
  </si>
  <si>
    <t>L101785</t>
  </si>
  <si>
    <t>C201785</t>
  </si>
  <si>
    <t>L101786</t>
  </si>
  <si>
    <t>C201786</t>
  </si>
  <si>
    <t>L101787</t>
  </si>
  <si>
    <t>C201787</t>
  </si>
  <si>
    <t>L101788</t>
  </si>
  <si>
    <t>C201788</t>
  </si>
  <si>
    <t>L101789</t>
  </si>
  <si>
    <t>C201789</t>
  </si>
  <si>
    <t>L101790</t>
  </si>
  <si>
    <t>C201790</t>
  </si>
  <si>
    <t>L101791</t>
  </si>
  <si>
    <t>C201791</t>
  </si>
  <si>
    <t>L101792</t>
  </si>
  <si>
    <t>C201792</t>
  </si>
  <si>
    <t>L101793</t>
  </si>
  <si>
    <t>C201793</t>
  </si>
  <si>
    <t>L101794</t>
  </si>
  <si>
    <t>C201794</t>
  </si>
  <si>
    <t>L101795</t>
  </si>
  <si>
    <t>C201795</t>
  </si>
  <si>
    <t>L101796</t>
  </si>
  <si>
    <t>C201796</t>
  </si>
  <si>
    <t>L101797</t>
  </si>
  <si>
    <t>C201797</t>
  </si>
  <si>
    <t>L101798</t>
  </si>
  <si>
    <t>C201798</t>
  </si>
  <si>
    <t>L101799</t>
  </si>
  <si>
    <t>C201799</t>
  </si>
  <si>
    <t>L101800</t>
  </si>
  <si>
    <t>C201800</t>
  </si>
  <si>
    <t>L101801</t>
  </si>
  <si>
    <t>C201801</t>
  </si>
  <si>
    <t>L101802</t>
  </si>
  <si>
    <t>C201802</t>
  </si>
  <si>
    <t>L101803</t>
  </si>
  <si>
    <t>C201803</t>
  </si>
  <si>
    <t>L101804</t>
  </si>
  <si>
    <t>C201804</t>
  </si>
  <si>
    <t>L101805</t>
  </si>
  <si>
    <t>C201805</t>
  </si>
  <si>
    <t>L101806</t>
  </si>
  <si>
    <t>C201806</t>
  </si>
  <si>
    <t>L101807</t>
  </si>
  <si>
    <t>C201807</t>
  </si>
  <si>
    <t>L101808</t>
  </si>
  <si>
    <t>C201808</t>
  </si>
  <si>
    <t>L101809</t>
  </si>
  <si>
    <t>C201809</t>
  </si>
  <si>
    <t>L101810</t>
  </si>
  <si>
    <t>C201810</t>
  </si>
  <si>
    <t>L101811</t>
  </si>
  <si>
    <t>C201811</t>
  </si>
  <si>
    <t>L101812</t>
  </si>
  <si>
    <t>C201812</t>
  </si>
  <si>
    <t>L101813</t>
  </si>
  <si>
    <t>C201813</t>
  </si>
  <si>
    <t>L101814</t>
  </si>
  <si>
    <t>C201814</t>
  </si>
  <si>
    <t>L101815</t>
  </si>
  <si>
    <t>C201815</t>
  </si>
  <si>
    <t>L101816</t>
  </si>
  <si>
    <t>C201816</t>
  </si>
  <si>
    <t>L101817</t>
  </si>
  <si>
    <t>C201817</t>
  </si>
  <si>
    <t>L101818</t>
  </si>
  <si>
    <t>C201818</t>
  </si>
  <si>
    <t>L101819</t>
  </si>
  <si>
    <t>C201819</t>
  </si>
  <si>
    <t>L101820</t>
  </si>
  <si>
    <t>C201820</t>
  </si>
  <si>
    <t>L101821</t>
  </si>
  <si>
    <t>C201821</t>
  </si>
  <si>
    <t>L101822</t>
  </si>
  <si>
    <t>C201822</t>
  </si>
  <si>
    <t>L101823</t>
  </si>
  <si>
    <t>C201823</t>
  </si>
  <si>
    <t>L101824</t>
  </si>
  <si>
    <t>C201824</t>
  </si>
  <si>
    <t>L101825</t>
  </si>
  <si>
    <t>C201825</t>
  </si>
  <si>
    <t>L101826</t>
  </si>
  <si>
    <t>C201826</t>
  </si>
  <si>
    <t>L101827</t>
  </si>
  <si>
    <t>C201827</t>
  </si>
  <si>
    <t>L101828</t>
  </si>
  <si>
    <t>C201828</t>
  </si>
  <si>
    <t>L101829</t>
  </si>
  <si>
    <t>C201829</t>
  </si>
  <si>
    <t>L101830</t>
  </si>
  <si>
    <t>C201830</t>
  </si>
  <si>
    <t>L101831</t>
  </si>
  <si>
    <t>C201831</t>
  </si>
  <si>
    <t>L101832</t>
  </si>
  <si>
    <t>C201832</t>
  </si>
  <si>
    <t>L101833</t>
  </si>
  <si>
    <t>C201833</t>
  </si>
  <si>
    <t>L101834</t>
  </si>
  <si>
    <t>C201834</t>
  </si>
  <si>
    <t>L101835</t>
  </si>
  <si>
    <t>C201835</t>
  </si>
  <si>
    <t>L101836</t>
  </si>
  <si>
    <t>C201836</t>
  </si>
  <si>
    <t>L101837</t>
  </si>
  <si>
    <t>C201837</t>
  </si>
  <si>
    <t>L101838</t>
  </si>
  <si>
    <t>C201838</t>
  </si>
  <si>
    <t>L101839</t>
  </si>
  <si>
    <t>C201839</t>
  </si>
  <si>
    <t>L101840</t>
  </si>
  <si>
    <t>C201840</t>
  </si>
  <si>
    <t>L101841</t>
  </si>
  <si>
    <t>C201841</t>
  </si>
  <si>
    <t>L101842</t>
  </si>
  <si>
    <t>C201842</t>
  </si>
  <si>
    <t>L101843</t>
  </si>
  <si>
    <t>C201843</t>
  </si>
  <si>
    <t>L101844</t>
  </si>
  <si>
    <t>C201844</t>
  </si>
  <si>
    <t>L101845</t>
  </si>
  <si>
    <t>C201845</t>
  </si>
  <si>
    <t>L101846</t>
  </si>
  <si>
    <t>C201846</t>
  </si>
  <si>
    <t>L101847</t>
  </si>
  <si>
    <t>C201847</t>
  </si>
  <si>
    <t>L101848</t>
  </si>
  <si>
    <t>C201848</t>
  </si>
  <si>
    <t>L101849</t>
  </si>
  <si>
    <t>C201849</t>
  </si>
  <si>
    <t>L101850</t>
  </si>
  <si>
    <t>C201850</t>
  </si>
  <si>
    <t>L101851</t>
  </si>
  <si>
    <t>C201851</t>
  </si>
  <si>
    <t>L101852</t>
  </si>
  <si>
    <t>C201852</t>
  </si>
  <si>
    <t>L101853</t>
  </si>
  <si>
    <t>C201853</t>
  </si>
  <si>
    <t>L101854</t>
  </si>
  <si>
    <t>C201854</t>
  </si>
  <si>
    <t>L101855</t>
  </si>
  <si>
    <t>C201855</t>
  </si>
  <si>
    <t>L101856</t>
  </si>
  <si>
    <t>C201856</t>
  </si>
  <si>
    <t>L101857</t>
  </si>
  <si>
    <t>C201857</t>
  </si>
  <si>
    <t>L101858</t>
  </si>
  <si>
    <t>C201858</t>
  </si>
  <si>
    <t>L101859</t>
  </si>
  <si>
    <t>C201859</t>
  </si>
  <si>
    <t>L101860</t>
  </si>
  <si>
    <t>C201860</t>
  </si>
  <si>
    <t>L101861</t>
  </si>
  <si>
    <t>C201861</t>
  </si>
  <si>
    <t>L101862</t>
  </si>
  <si>
    <t>C201862</t>
  </si>
  <si>
    <t>L101863</t>
  </si>
  <si>
    <t>C201863</t>
  </si>
  <si>
    <t>L101864</t>
  </si>
  <si>
    <t>C201864</t>
  </si>
  <si>
    <t>L101865</t>
  </si>
  <si>
    <t>C201865</t>
  </si>
  <si>
    <t>L101866</t>
  </si>
  <si>
    <t>C201866</t>
  </si>
  <si>
    <t>L101867</t>
  </si>
  <si>
    <t>C201867</t>
  </si>
  <si>
    <t>L101868</t>
  </si>
  <si>
    <t>C201868</t>
  </si>
  <si>
    <t>L101869</t>
  </si>
  <si>
    <t>C201869</t>
  </si>
  <si>
    <t>L101870</t>
  </si>
  <si>
    <t>C201870</t>
  </si>
  <si>
    <t>L101871</t>
  </si>
  <si>
    <t>C201871</t>
  </si>
  <si>
    <t>L101872</t>
  </si>
  <si>
    <t>C201872</t>
  </si>
  <si>
    <t>L101873</t>
  </si>
  <si>
    <t>C201873</t>
  </si>
  <si>
    <t>L101874</t>
  </si>
  <si>
    <t>C201874</t>
  </si>
  <si>
    <t>L101875</t>
  </si>
  <si>
    <t>C201875</t>
  </si>
  <si>
    <t>L101876</t>
  </si>
  <si>
    <t>C201876</t>
  </si>
  <si>
    <t>L101877</t>
  </si>
  <si>
    <t>C201877</t>
  </si>
  <si>
    <t>L101878</t>
  </si>
  <si>
    <t>C201878</t>
  </si>
  <si>
    <t>L101879</t>
  </si>
  <si>
    <t>C201879</t>
  </si>
  <si>
    <t>L101880</t>
  </si>
  <si>
    <t>C201880</t>
  </si>
  <si>
    <t>L101881</t>
  </si>
  <si>
    <t>C201881</t>
  </si>
  <si>
    <t>L101882</t>
  </si>
  <si>
    <t>C201882</t>
  </si>
  <si>
    <t>L101883</t>
  </si>
  <si>
    <t>C201883</t>
  </si>
  <si>
    <t>L101884</t>
  </si>
  <si>
    <t>C201884</t>
  </si>
  <si>
    <t>L101885</t>
  </si>
  <si>
    <t>C201885</t>
  </si>
  <si>
    <t>L101886</t>
  </si>
  <si>
    <t>C201886</t>
  </si>
  <si>
    <t>L101887</t>
  </si>
  <si>
    <t>C201887</t>
  </si>
  <si>
    <t>L101888</t>
  </si>
  <si>
    <t>C201888</t>
  </si>
  <si>
    <t>L101889</t>
  </si>
  <si>
    <t>C201889</t>
  </si>
  <si>
    <t>L101890</t>
  </si>
  <si>
    <t>C201890</t>
  </si>
  <si>
    <t>L101891</t>
  </si>
  <si>
    <t>C201891</t>
  </si>
  <si>
    <t>L101892</t>
  </si>
  <si>
    <t>C201892</t>
  </si>
  <si>
    <t>L101893</t>
  </si>
  <si>
    <t>C201893</t>
  </si>
  <si>
    <t>L101894</t>
  </si>
  <si>
    <t>C201894</t>
  </si>
  <si>
    <t>L101895</t>
  </si>
  <si>
    <t>C201895</t>
  </si>
  <si>
    <t>L101896</t>
  </si>
  <si>
    <t>C201896</t>
  </si>
  <si>
    <t>L101897</t>
  </si>
  <si>
    <t>C201897</t>
  </si>
  <si>
    <t>L101898</t>
  </si>
  <si>
    <t>C201898</t>
  </si>
  <si>
    <t>L101899</t>
  </si>
  <si>
    <t>C201899</t>
  </si>
  <si>
    <t>L101900</t>
  </si>
  <si>
    <t>C201900</t>
  </si>
  <si>
    <t>L101901</t>
  </si>
  <si>
    <t>C201901</t>
  </si>
  <si>
    <t>L101902</t>
  </si>
  <si>
    <t>C201902</t>
  </si>
  <si>
    <t>L101903</t>
  </si>
  <si>
    <t>C201903</t>
  </si>
  <si>
    <t>L101904</t>
  </si>
  <si>
    <t>C201904</t>
  </si>
  <si>
    <t>L101905</t>
  </si>
  <si>
    <t>C201905</t>
  </si>
  <si>
    <t>L101906</t>
  </si>
  <si>
    <t>C201906</t>
  </si>
  <si>
    <t>L101907</t>
  </si>
  <si>
    <t>C201907</t>
  </si>
  <si>
    <t>L101908</t>
  </si>
  <si>
    <t>C201908</t>
  </si>
  <si>
    <t>L101909</t>
  </si>
  <si>
    <t>C201909</t>
  </si>
  <si>
    <t>L101910</t>
  </si>
  <si>
    <t>C201910</t>
  </si>
  <si>
    <t>L101911</t>
  </si>
  <si>
    <t>C201911</t>
  </si>
  <si>
    <t>L101912</t>
  </si>
  <si>
    <t>C201912</t>
  </si>
  <si>
    <t>L101913</t>
  </si>
  <si>
    <t>C201913</t>
  </si>
  <si>
    <t>L101914</t>
  </si>
  <si>
    <t>C201914</t>
  </si>
  <si>
    <t>L101915</t>
  </si>
  <si>
    <t>C201915</t>
  </si>
  <si>
    <t>L101916</t>
  </si>
  <si>
    <t>C201916</t>
  </si>
  <si>
    <t>L101917</t>
  </si>
  <si>
    <t>C201917</t>
  </si>
  <si>
    <t>L101918</t>
  </si>
  <si>
    <t>C201918</t>
  </si>
  <si>
    <t>L101919</t>
  </si>
  <si>
    <t>C201919</t>
  </si>
  <si>
    <t>L101920</t>
  </si>
  <si>
    <t>C201920</t>
  </si>
  <si>
    <t>L101921</t>
  </si>
  <si>
    <t>C201921</t>
  </si>
  <si>
    <t>L101922</t>
  </si>
  <si>
    <t>C201922</t>
  </si>
  <si>
    <t>L101923</t>
  </si>
  <si>
    <t>C201923</t>
  </si>
  <si>
    <t>L101924</t>
  </si>
  <si>
    <t>C201924</t>
  </si>
  <si>
    <t>L101925</t>
  </si>
  <si>
    <t>C201925</t>
  </si>
  <si>
    <t>L101926</t>
  </si>
  <si>
    <t>C201926</t>
  </si>
  <si>
    <t>L101927</t>
  </si>
  <si>
    <t>C201927</t>
  </si>
  <si>
    <t>L101928</t>
  </si>
  <si>
    <t>C201928</t>
  </si>
  <si>
    <t>L101929</t>
  </si>
  <si>
    <t>C201929</t>
  </si>
  <si>
    <t>L101930</t>
  </si>
  <si>
    <t>C201930</t>
  </si>
  <si>
    <t>L101931</t>
  </si>
  <si>
    <t>C201931</t>
  </si>
  <si>
    <t>L101932</t>
  </si>
  <si>
    <t>C201932</t>
  </si>
  <si>
    <t>L101933</t>
  </si>
  <si>
    <t>C201933</t>
  </si>
  <si>
    <t>L101934</t>
  </si>
  <si>
    <t>C201934</t>
  </si>
  <si>
    <t>L101935</t>
  </si>
  <si>
    <t>C201935</t>
  </si>
  <si>
    <t>L101936</t>
  </si>
  <si>
    <t>C201936</t>
  </si>
  <si>
    <t>L101937</t>
  </si>
  <si>
    <t>C201937</t>
  </si>
  <si>
    <t>L101938</t>
  </si>
  <si>
    <t>C201938</t>
  </si>
  <si>
    <t>L101939</t>
  </si>
  <si>
    <t>C201939</t>
  </si>
  <si>
    <t>L101940</t>
  </si>
  <si>
    <t>C201940</t>
  </si>
  <si>
    <t>L101941</t>
  </si>
  <si>
    <t>C201941</t>
  </si>
  <si>
    <t>L101942</t>
  </si>
  <si>
    <t>C201942</t>
  </si>
  <si>
    <t>L101943</t>
  </si>
  <si>
    <t>C201943</t>
  </si>
  <si>
    <t>L101944</t>
  </si>
  <si>
    <t>C201944</t>
  </si>
  <si>
    <t>L101945</t>
  </si>
  <si>
    <t>C201945</t>
  </si>
  <si>
    <t>L101946</t>
  </si>
  <si>
    <t>C201946</t>
  </si>
  <si>
    <t>L101947</t>
  </si>
  <si>
    <t>C201947</t>
  </si>
  <si>
    <t>L101948</t>
  </si>
  <si>
    <t>C201948</t>
  </si>
  <si>
    <t>L101949</t>
  </si>
  <si>
    <t>C201949</t>
  </si>
  <si>
    <t>L101950</t>
  </si>
  <si>
    <t>C201950</t>
  </si>
  <si>
    <t>L101951</t>
  </si>
  <si>
    <t>C201951</t>
  </si>
  <si>
    <t>L101952</t>
  </si>
  <si>
    <t>C201952</t>
  </si>
  <si>
    <t>L101953</t>
  </si>
  <si>
    <t>C201953</t>
  </si>
  <si>
    <t>L101954</t>
  </si>
  <si>
    <t>C201954</t>
  </si>
  <si>
    <t>L101955</t>
  </si>
  <si>
    <t>C201955</t>
  </si>
  <si>
    <t>L101956</t>
  </si>
  <si>
    <t>C201956</t>
  </si>
  <si>
    <t>L101957</t>
  </si>
  <si>
    <t>C201957</t>
  </si>
  <si>
    <t>L101958</t>
  </si>
  <si>
    <t>C201958</t>
  </si>
  <si>
    <t>L101959</t>
  </si>
  <si>
    <t>C201959</t>
  </si>
  <si>
    <t>L101960</t>
  </si>
  <si>
    <t>C201960</t>
  </si>
  <si>
    <t>L101961</t>
  </si>
  <si>
    <t>C201961</t>
  </si>
  <si>
    <t>L101962</t>
  </si>
  <si>
    <t>C201962</t>
  </si>
  <si>
    <t>L101963</t>
  </si>
  <si>
    <t>C201963</t>
  </si>
  <si>
    <t>L101964</t>
  </si>
  <si>
    <t>C201964</t>
  </si>
  <si>
    <t>L101965</t>
  </si>
  <si>
    <t>C201965</t>
  </si>
  <si>
    <t>L101966</t>
  </si>
  <si>
    <t>C201966</t>
  </si>
  <si>
    <t>L101967</t>
  </si>
  <si>
    <t>C201967</t>
  </si>
  <si>
    <t>L101968</t>
  </si>
  <si>
    <t>C201968</t>
  </si>
  <si>
    <t>L101969</t>
  </si>
  <si>
    <t>C201969</t>
  </si>
  <si>
    <t>L101970</t>
  </si>
  <si>
    <t>C201970</t>
  </si>
  <si>
    <t>L101971</t>
  </si>
  <si>
    <t>C201971</t>
  </si>
  <si>
    <t>L101972</t>
  </si>
  <si>
    <t>C201972</t>
  </si>
  <si>
    <t>L101973</t>
  </si>
  <si>
    <t>C201973</t>
  </si>
  <si>
    <t>L101974</t>
  </si>
  <si>
    <t>C201974</t>
  </si>
  <si>
    <t>L101975</t>
  </si>
  <si>
    <t>C201975</t>
  </si>
  <si>
    <t>L101976</t>
  </si>
  <si>
    <t>C201976</t>
  </si>
  <si>
    <t>L101977</t>
  </si>
  <si>
    <t>C201977</t>
  </si>
  <si>
    <t>L101978</t>
  </si>
  <si>
    <t>C201978</t>
  </si>
  <si>
    <t>L101979</t>
  </si>
  <si>
    <t>C201979</t>
  </si>
  <si>
    <t>L101980</t>
  </si>
  <si>
    <t>C201980</t>
  </si>
  <si>
    <t>L101981</t>
  </si>
  <si>
    <t>C201981</t>
  </si>
  <si>
    <t>L101982</t>
  </si>
  <si>
    <t>C201982</t>
  </si>
  <si>
    <t>L101983</t>
  </si>
  <si>
    <t>C201983</t>
  </si>
  <si>
    <t>L101984</t>
  </si>
  <si>
    <t>C201984</t>
  </si>
  <si>
    <t>L101985</t>
  </si>
  <si>
    <t>C201985</t>
  </si>
  <si>
    <t>L101986</t>
  </si>
  <si>
    <t>C201986</t>
  </si>
  <si>
    <t>L101987</t>
  </si>
  <si>
    <t>C201987</t>
  </si>
  <si>
    <t>L101988</t>
  </si>
  <si>
    <t>C201988</t>
  </si>
  <si>
    <t>L101989</t>
  </si>
  <si>
    <t>C201989</t>
  </si>
  <si>
    <t>L101990</t>
  </si>
  <si>
    <t>C201990</t>
  </si>
  <si>
    <t>L101991</t>
  </si>
  <si>
    <t>C201991</t>
  </si>
  <si>
    <t>L101992</t>
  </si>
  <si>
    <t>C201992</t>
  </si>
  <si>
    <t>L101993</t>
  </si>
  <si>
    <t>C201993</t>
  </si>
  <si>
    <t>L101994</t>
  </si>
  <si>
    <t>C201994</t>
  </si>
  <si>
    <t>L101995</t>
  </si>
  <si>
    <t>C201995</t>
  </si>
  <si>
    <t>L101996</t>
  </si>
  <si>
    <t>C201996</t>
  </si>
  <si>
    <t>L101997</t>
  </si>
  <si>
    <t>C201997</t>
  </si>
  <si>
    <t>L101998</t>
  </si>
  <si>
    <t>C201998</t>
  </si>
  <si>
    <t>L101999</t>
  </si>
  <si>
    <t>C201999</t>
  </si>
  <si>
    <t>L102000</t>
  </si>
  <si>
    <t>C202000</t>
  </si>
  <si>
    <t>L102001</t>
  </si>
  <si>
    <t>C202001</t>
  </si>
  <si>
    <t>L102002</t>
  </si>
  <si>
    <t>C202002</t>
  </si>
  <si>
    <t>L102003</t>
  </si>
  <si>
    <t>C202003</t>
  </si>
  <si>
    <t>L102004</t>
  </si>
  <si>
    <t>C202004</t>
  </si>
  <si>
    <t>L102005</t>
  </si>
  <si>
    <t>C202005</t>
  </si>
  <si>
    <t>L102006</t>
  </si>
  <si>
    <t>C202006</t>
  </si>
  <si>
    <t>L102007</t>
  </si>
  <si>
    <t>C202007</t>
  </si>
  <si>
    <t>L102008</t>
  </si>
  <si>
    <t>C202008</t>
  </si>
  <si>
    <t>L102009</t>
  </si>
  <si>
    <t>C202009</t>
  </si>
  <si>
    <t>L102010</t>
  </si>
  <si>
    <t>C202010</t>
  </si>
  <si>
    <t>L102011</t>
  </si>
  <si>
    <t>C202011</t>
  </si>
  <si>
    <t>L102012</t>
  </si>
  <si>
    <t>C202012</t>
  </si>
  <si>
    <t>L102013</t>
  </si>
  <si>
    <t>C202013</t>
  </si>
  <si>
    <t>L102014</t>
  </si>
  <si>
    <t>C202014</t>
  </si>
  <si>
    <t>L102015</t>
  </si>
  <si>
    <t>C202015</t>
  </si>
  <si>
    <t>L102016</t>
  </si>
  <si>
    <t>C202016</t>
  </si>
  <si>
    <t>L102017</t>
  </si>
  <si>
    <t>C202017</t>
  </si>
  <si>
    <t>L102018</t>
  </si>
  <si>
    <t>C202018</t>
  </si>
  <si>
    <t>L102019</t>
  </si>
  <si>
    <t>C202019</t>
  </si>
  <si>
    <t>L102020</t>
  </si>
  <si>
    <t>C202020</t>
  </si>
  <si>
    <t>L102021</t>
  </si>
  <si>
    <t>C202021</t>
  </si>
  <si>
    <t>L102022</t>
  </si>
  <si>
    <t>C202022</t>
  </si>
  <si>
    <t>L102023</t>
  </si>
  <si>
    <t>C202023</t>
  </si>
  <si>
    <t>L102024</t>
  </si>
  <si>
    <t>C202024</t>
  </si>
  <si>
    <t>L102025</t>
  </si>
  <si>
    <t>C202025</t>
  </si>
  <si>
    <t>L102026</t>
  </si>
  <si>
    <t>C202026</t>
  </si>
  <si>
    <t>L102027</t>
  </si>
  <si>
    <t>C202027</t>
  </si>
  <si>
    <t>L102028</t>
  </si>
  <si>
    <t>C202028</t>
  </si>
  <si>
    <t>L102029</t>
  </si>
  <si>
    <t>C202029</t>
  </si>
  <si>
    <t>L102030</t>
  </si>
  <si>
    <t>C202030</t>
  </si>
  <si>
    <t>L102031</t>
  </si>
  <si>
    <t>C202031</t>
  </si>
  <si>
    <t>L102032</t>
  </si>
  <si>
    <t>C202032</t>
  </si>
  <si>
    <t>L102033</t>
  </si>
  <si>
    <t>C202033</t>
  </si>
  <si>
    <t>L102034</t>
  </si>
  <si>
    <t>C202034</t>
  </si>
  <si>
    <t>L102035</t>
  </si>
  <si>
    <t>C202035</t>
  </si>
  <si>
    <t>L102036</t>
  </si>
  <si>
    <t>C202036</t>
  </si>
  <si>
    <t>L102037</t>
  </si>
  <si>
    <t>C202037</t>
  </si>
  <si>
    <t>L102038</t>
  </si>
  <si>
    <t>C202038</t>
  </si>
  <si>
    <t>L102039</t>
  </si>
  <si>
    <t>C202039</t>
  </si>
  <si>
    <t>L102040</t>
  </si>
  <si>
    <t>C202040</t>
  </si>
  <si>
    <t>L102041</t>
  </si>
  <si>
    <t>C202041</t>
  </si>
  <si>
    <t>L102042</t>
  </si>
  <si>
    <t>C202042</t>
  </si>
  <si>
    <t>L102043</t>
  </si>
  <si>
    <t>C202043</t>
  </si>
  <si>
    <t>L102044</t>
  </si>
  <si>
    <t>C202044</t>
  </si>
  <si>
    <t>L102045</t>
  </si>
  <si>
    <t>C202045</t>
  </si>
  <si>
    <t>L102046</t>
  </si>
  <si>
    <t>C202046</t>
  </si>
  <si>
    <t>L102047</t>
  </si>
  <si>
    <t>C202047</t>
  </si>
  <si>
    <t>L102048</t>
  </si>
  <si>
    <t>C202048</t>
  </si>
  <si>
    <t>L102049</t>
  </si>
  <si>
    <t>C202049</t>
  </si>
  <si>
    <t>L102050</t>
  </si>
  <si>
    <t>C202050</t>
  </si>
  <si>
    <t>L102051</t>
  </si>
  <si>
    <t>C202051</t>
  </si>
  <si>
    <t>L102052</t>
  </si>
  <si>
    <t>C202052</t>
  </si>
  <si>
    <t>L102053</t>
  </si>
  <si>
    <t>C202053</t>
  </si>
  <si>
    <t>L102054</t>
  </si>
  <si>
    <t>C202054</t>
  </si>
  <si>
    <t>L102055</t>
  </si>
  <si>
    <t>C202055</t>
  </si>
  <si>
    <t>L102056</t>
  </si>
  <si>
    <t>C202056</t>
  </si>
  <si>
    <t>L102057</t>
  </si>
  <si>
    <t>C202057</t>
  </si>
  <si>
    <t>L102058</t>
  </si>
  <si>
    <t>C202058</t>
  </si>
  <si>
    <t>L102059</t>
  </si>
  <si>
    <t>C202059</t>
  </si>
  <si>
    <t>L102060</t>
  </si>
  <si>
    <t>C202060</t>
  </si>
  <si>
    <t>L102061</t>
  </si>
  <si>
    <t>C202061</t>
  </si>
  <si>
    <t>L102062</t>
  </si>
  <si>
    <t>C202062</t>
  </si>
  <si>
    <t>L102063</t>
  </si>
  <si>
    <t>C202063</t>
  </si>
  <si>
    <t>L102064</t>
  </si>
  <si>
    <t>C202064</t>
  </si>
  <si>
    <t>L102065</t>
  </si>
  <si>
    <t>C202065</t>
  </si>
  <si>
    <t>L102066</t>
  </si>
  <si>
    <t>C202066</t>
  </si>
  <si>
    <t>L102067</t>
  </si>
  <si>
    <t>C202067</t>
  </si>
  <si>
    <t>L102068</t>
  </si>
  <si>
    <t>C202068</t>
  </si>
  <si>
    <t>L102069</t>
  </si>
  <si>
    <t>C202069</t>
  </si>
  <si>
    <t>L102070</t>
  </si>
  <si>
    <t>C202070</t>
  </si>
  <si>
    <t>L102071</t>
  </si>
  <si>
    <t>C202071</t>
  </si>
  <si>
    <t>L102072</t>
  </si>
  <si>
    <t>C202072</t>
  </si>
  <si>
    <t>L102073</t>
  </si>
  <si>
    <t>C202073</t>
  </si>
  <si>
    <t>L102074</t>
  </si>
  <si>
    <t>C202074</t>
  </si>
  <si>
    <t>L102075</t>
  </si>
  <si>
    <t>C202075</t>
  </si>
  <si>
    <t>L102076</t>
  </si>
  <si>
    <t>C202076</t>
  </si>
  <si>
    <t>L102077</t>
  </si>
  <si>
    <t>C202077</t>
  </si>
  <si>
    <t>L102078</t>
  </si>
  <si>
    <t>C202078</t>
  </si>
  <si>
    <t>L102079</t>
  </si>
  <si>
    <t>C202079</t>
  </si>
  <si>
    <t>L102080</t>
  </si>
  <si>
    <t>C202080</t>
  </si>
  <si>
    <t>L102081</t>
  </si>
  <si>
    <t>C202081</t>
  </si>
  <si>
    <t>L102082</t>
  </si>
  <si>
    <t>C202082</t>
  </si>
  <si>
    <t>L102083</t>
  </si>
  <si>
    <t>C202083</t>
  </si>
  <si>
    <t>L102084</t>
  </si>
  <si>
    <t>C202084</t>
  </si>
  <si>
    <t>L102085</t>
  </si>
  <si>
    <t>C202085</t>
  </si>
  <si>
    <t>L102086</t>
  </si>
  <si>
    <t>C202086</t>
  </si>
  <si>
    <t>L102087</t>
  </si>
  <si>
    <t>C202087</t>
  </si>
  <si>
    <t>L102088</t>
  </si>
  <si>
    <t>C202088</t>
  </si>
  <si>
    <t>L102089</t>
  </si>
  <si>
    <t>C202089</t>
  </si>
  <si>
    <t>L102090</t>
  </si>
  <si>
    <t>C202090</t>
  </si>
  <si>
    <t>L102091</t>
  </si>
  <si>
    <t>C202091</t>
  </si>
  <si>
    <t>L102092</t>
  </si>
  <si>
    <t>C202092</t>
  </si>
  <si>
    <t>L102093</t>
  </si>
  <si>
    <t>C202093</t>
  </si>
  <si>
    <t>L102094</t>
  </si>
  <si>
    <t>C202094</t>
  </si>
  <si>
    <t>L102095</t>
  </si>
  <si>
    <t>C202095</t>
  </si>
  <si>
    <t>L102096</t>
  </si>
  <si>
    <t>C202096</t>
  </si>
  <si>
    <t>L102097</t>
  </si>
  <si>
    <t>C202097</t>
  </si>
  <si>
    <t>L102098</t>
  </si>
  <si>
    <t>C202098</t>
  </si>
  <si>
    <t>L102099</t>
  </si>
  <si>
    <t>C202099</t>
  </si>
  <si>
    <t>L102100</t>
  </si>
  <si>
    <t>C202100</t>
  </si>
  <si>
    <t>L102101</t>
  </si>
  <si>
    <t>C202101</t>
  </si>
  <si>
    <t>L102102</t>
  </si>
  <si>
    <t>C202102</t>
  </si>
  <si>
    <t>L102103</t>
  </si>
  <si>
    <t>C202103</t>
  </si>
  <si>
    <t>L102104</t>
  </si>
  <si>
    <t>C202104</t>
  </si>
  <si>
    <t>L102105</t>
  </si>
  <si>
    <t>C202105</t>
  </si>
  <si>
    <t>L102106</t>
  </si>
  <si>
    <t>C202106</t>
  </si>
  <si>
    <t>L102107</t>
  </si>
  <si>
    <t>C202107</t>
  </si>
  <si>
    <t>L102108</t>
  </si>
  <si>
    <t>C202108</t>
  </si>
  <si>
    <t>L102109</t>
  </si>
  <si>
    <t>C202109</t>
  </si>
  <si>
    <t>L102110</t>
  </si>
  <si>
    <t>C202110</t>
  </si>
  <si>
    <t>L102111</t>
  </si>
  <si>
    <t>C202111</t>
  </si>
  <si>
    <t>L102112</t>
  </si>
  <si>
    <t>C202112</t>
  </si>
  <si>
    <t>L102113</t>
  </si>
  <si>
    <t>C202113</t>
  </si>
  <si>
    <t>L102114</t>
  </si>
  <si>
    <t>C202114</t>
  </si>
  <si>
    <t>L102115</t>
  </si>
  <si>
    <t>C202115</t>
  </si>
  <si>
    <t>L102116</t>
  </si>
  <si>
    <t>C202116</t>
  </si>
  <si>
    <t>L102117</t>
  </si>
  <si>
    <t>C202117</t>
  </si>
  <si>
    <t>L102118</t>
  </si>
  <si>
    <t>C202118</t>
  </si>
  <si>
    <t>L102119</t>
  </si>
  <si>
    <t>C202119</t>
  </si>
  <si>
    <t>L102120</t>
  </si>
  <si>
    <t>C202120</t>
  </si>
  <si>
    <t>L102121</t>
  </si>
  <si>
    <t>C202121</t>
  </si>
  <si>
    <t>L102122</t>
  </si>
  <si>
    <t>C202122</t>
  </si>
  <si>
    <t>L102123</t>
  </si>
  <si>
    <t>C202123</t>
  </si>
  <si>
    <t>L102124</t>
  </si>
  <si>
    <t>C202124</t>
  </si>
  <si>
    <t>L102125</t>
  </si>
  <si>
    <t>C202125</t>
  </si>
  <si>
    <t>L102126</t>
  </si>
  <si>
    <t>C202126</t>
  </si>
  <si>
    <t>L102127</t>
  </si>
  <si>
    <t>C202127</t>
  </si>
  <si>
    <t>L102128</t>
  </si>
  <si>
    <t>C202128</t>
  </si>
  <si>
    <t>L102129</t>
  </si>
  <si>
    <t>C202129</t>
  </si>
  <si>
    <t>L102130</t>
  </si>
  <si>
    <t>C202130</t>
  </si>
  <si>
    <t>L102131</t>
  </si>
  <si>
    <t>C202131</t>
  </si>
  <si>
    <t>L102132</t>
  </si>
  <si>
    <t>C202132</t>
  </si>
  <si>
    <t>L102133</t>
  </si>
  <si>
    <t>C202133</t>
  </si>
  <si>
    <t>L102134</t>
  </si>
  <si>
    <t>C202134</t>
  </si>
  <si>
    <t>L102135</t>
  </si>
  <si>
    <t>C202135</t>
  </si>
  <si>
    <t>L102136</t>
  </si>
  <si>
    <t>C202136</t>
  </si>
  <si>
    <t>L102137</t>
  </si>
  <si>
    <t>C202137</t>
  </si>
  <si>
    <t>L102138</t>
  </si>
  <si>
    <t>C202138</t>
  </si>
  <si>
    <t>L102139</t>
  </si>
  <si>
    <t>C202139</t>
  </si>
  <si>
    <t>L102140</t>
  </si>
  <si>
    <t>C202140</t>
  </si>
  <si>
    <t>L102141</t>
  </si>
  <si>
    <t>C202141</t>
  </si>
  <si>
    <t>L102142</t>
  </si>
  <si>
    <t>C202142</t>
  </si>
  <si>
    <t>L102143</t>
  </si>
  <si>
    <t>C202143</t>
  </si>
  <si>
    <t>L102144</t>
  </si>
  <si>
    <t>C202144</t>
  </si>
  <si>
    <t>L102145</t>
  </si>
  <si>
    <t>C202145</t>
  </si>
  <si>
    <t>L102146</t>
  </si>
  <si>
    <t>C202146</t>
  </si>
  <si>
    <t>L102147</t>
  </si>
  <si>
    <t>C202147</t>
  </si>
  <si>
    <t>L102148</t>
  </si>
  <si>
    <t>C202148</t>
  </si>
  <si>
    <t>L102149</t>
  </si>
  <si>
    <t>C202149</t>
  </si>
  <si>
    <t>L102150</t>
  </si>
  <si>
    <t>C202150</t>
  </si>
  <si>
    <t>L102151</t>
  </si>
  <si>
    <t>C202151</t>
  </si>
  <si>
    <t>L102152</t>
  </si>
  <si>
    <t>C202152</t>
  </si>
  <si>
    <t>L102153</t>
  </si>
  <si>
    <t>C202153</t>
  </si>
  <si>
    <t>L102154</t>
  </si>
  <si>
    <t>C202154</t>
  </si>
  <si>
    <t>L102155</t>
  </si>
  <si>
    <t>C202155</t>
  </si>
  <si>
    <t>L102156</t>
  </si>
  <si>
    <t>C202156</t>
  </si>
  <si>
    <t>L102157</t>
  </si>
  <si>
    <t>C202157</t>
  </si>
  <si>
    <t>L102158</t>
  </si>
  <si>
    <t>C202158</t>
  </si>
  <si>
    <t>L102159</t>
  </si>
  <si>
    <t>C202159</t>
  </si>
  <si>
    <t>L102160</t>
  </si>
  <si>
    <t>C202160</t>
  </si>
  <si>
    <t>L102161</t>
  </si>
  <si>
    <t>C202161</t>
  </si>
  <si>
    <t>L102162</t>
  </si>
  <si>
    <t>C202162</t>
  </si>
  <si>
    <t>L102163</t>
  </si>
  <si>
    <t>C202163</t>
  </si>
  <si>
    <t>L102164</t>
  </si>
  <si>
    <t>C202164</t>
  </si>
  <si>
    <t>L102165</t>
  </si>
  <si>
    <t>C202165</t>
  </si>
  <si>
    <t>L102166</t>
  </si>
  <si>
    <t>C202166</t>
  </si>
  <si>
    <t>L102167</t>
  </si>
  <si>
    <t>C202167</t>
  </si>
  <si>
    <t>L102168</t>
  </si>
  <si>
    <t>C202168</t>
  </si>
  <si>
    <t>L102169</t>
  </si>
  <si>
    <t>C202169</t>
  </si>
  <si>
    <t>L102170</t>
  </si>
  <si>
    <t>C202170</t>
  </si>
  <si>
    <t>L102171</t>
  </si>
  <si>
    <t>C202171</t>
  </si>
  <si>
    <t>L102172</t>
  </si>
  <si>
    <t>C202172</t>
  </si>
  <si>
    <t>L102173</t>
  </si>
  <si>
    <t>C202173</t>
  </si>
  <si>
    <t>L102174</t>
  </si>
  <si>
    <t>C202174</t>
  </si>
  <si>
    <t>L102175</t>
  </si>
  <si>
    <t>C202175</t>
  </si>
  <si>
    <t>L102176</t>
  </si>
  <si>
    <t>C202176</t>
  </si>
  <si>
    <t>L102177</t>
  </si>
  <si>
    <t>C202177</t>
  </si>
  <si>
    <t>L102178</t>
  </si>
  <si>
    <t>C202178</t>
  </si>
  <si>
    <t>L102179</t>
  </si>
  <si>
    <t>C202179</t>
  </si>
  <si>
    <t>L102180</t>
  </si>
  <si>
    <t>C202180</t>
  </si>
  <si>
    <t>L102181</t>
  </si>
  <si>
    <t>C202181</t>
  </si>
  <si>
    <t>L102182</t>
  </si>
  <si>
    <t>C202182</t>
  </si>
  <si>
    <t>L102183</t>
  </si>
  <si>
    <t>C202183</t>
  </si>
  <si>
    <t>L102184</t>
  </si>
  <si>
    <t>C202184</t>
  </si>
  <si>
    <t>L102185</t>
  </si>
  <si>
    <t>C202185</t>
  </si>
  <si>
    <t>L102186</t>
  </si>
  <si>
    <t>C202186</t>
  </si>
  <si>
    <t>L102187</t>
  </si>
  <si>
    <t>C202187</t>
  </si>
  <si>
    <t>L102188</t>
  </si>
  <si>
    <t>C202188</t>
  </si>
  <si>
    <t>L102189</t>
  </si>
  <si>
    <t>C202189</t>
  </si>
  <si>
    <t>L102190</t>
  </si>
  <si>
    <t>C202190</t>
  </si>
  <si>
    <t>L102191</t>
  </si>
  <si>
    <t>C202191</t>
  </si>
  <si>
    <t>L102192</t>
  </si>
  <si>
    <t>C202192</t>
  </si>
  <si>
    <t>L102193</t>
  </si>
  <si>
    <t>C202193</t>
  </si>
  <si>
    <t>L102194</t>
  </si>
  <si>
    <t>C202194</t>
  </si>
  <si>
    <t>L102195</t>
  </si>
  <si>
    <t>C202195</t>
  </si>
  <si>
    <t>L102196</t>
  </si>
  <si>
    <t>C202196</t>
  </si>
  <si>
    <t>L102197</t>
  </si>
  <si>
    <t>C202197</t>
  </si>
  <si>
    <t>L102198</t>
  </si>
  <si>
    <t>C202198</t>
  </si>
  <si>
    <t>L102199</t>
  </si>
  <si>
    <t>C202199</t>
  </si>
  <si>
    <t>L102200</t>
  </si>
  <si>
    <t>C202200</t>
  </si>
  <si>
    <t>L102201</t>
  </si>
  <si>
    <t>C202201</t>
  </si>
  <si>
    <t>L102202</t>
  </si>
  <si>
    <t>C202202</t>
  </si>
  <si>
    <t>L102203</t>
  </si>
  <si>
    <t>C202203</t>
  </si>
  <si>
    <t>L102204</t>
  </si>
  <si>
    <t>C202204</t>
  </si>
  <si>
    <t>L102205</t>
  </si>
  <si>
    <t>C202205</t>
  </si>
  <si>
    <t>L102206</t>
  </si>
  <si>
    <t>C202206</t>
  </si>
  <si>
    <t>L102207</t>
  </si>
  <si>
    <t>C202207</t>
  </si>
  <si>
    <t>L102208</t>
  </si>
  <si>
    <t>C202208</t>
  </si>
  <si>
    <t>L102209</t>
  </si>
  <si>
    <t>C202209</t>
  </si>
  <si>
    <t>L102210</t>
  </si>
  <si>
    <t>C202210</t>
  </si>
  <si>
    <t>L102211</t>
  </si>
  <si>
    <t>C202211</t>
  </si>
  <si>
    <t>L102212</t>
  </si>
  <si>
    <t>C202212</t>
  </si>
  <si>
    <t>L102213</t>
  </si>
  <si>
    <t>C202213</t>
  </si>
  <si>
    <t>L102214</t>
  </si>
  <si>
    <t>C202214</t>
  </si>
  <si>
    <t>L102215</t>
  </si>
  <si>
    <t>C202215</t>
  </si>
  <si>
    <t>L102216</t>
  </si>
  <si>
    <t>C202216</t>
  </si>
  <si>
    <t>L102217</t>
  </si>
  <si>
    <t>C202217</t>
  </si>
  <si>
    <t>L102218</t>
  </si>
  <si>
    <t>C202218</t>
  </si>
  <si>
    <t>L102219</t>
  </si>
  <si>
    <t>C202219</t>
  </si>
  <si>
    <t>L102220</t>
  </si>
  <si>
    <t>C202220</t>
  </si>
  <si>
    <t>L102221</t>
  </si>
  <si>
    <t>C202221</t>
  </si>
  <si>
    <t>L102222</t>
  </si>
  <si>
    <t>C202222</t>
  </si>
  <si>
    <t>L102223</t>
  </si>
  <si>
    <t>C202223</t>
  </si>
  <si>
    <t>L102224</t>
  </si>
  <si>
    <t>C202224</t>
  </si>
  <si>
    <t>L102225</t>
  </si>
  <si>
    <t>C202225</t>
  </si>
  <si>
    <t>L102226</t>
  </si>
  <si>
    <t>C202226</t>
  </si>
  <si>
    <t>L102227</t>
  </si>
  <si>
    <t>C202227</t>
  </si>
  <si>
    <t>L102228</t>
  </si>
  <si>
    <t>C202228</t>
  </si>
  <si>
    <t>L102229</t>
  </si>
  <si>
    <t>C202229</t>
  </si>
  <si>
    <t>L102230</t>
  </si>
  <si>
    <t>C202230</t>
  </si>
  <si>
    <t>L102231</t>
  </si>
  <si>
    <t>C202231</t>
  </si>
  <si>
    <t>L102232</t>
  </si>
  <si>
    <t>C202232</t>
  </si>
  <si>
    <t>L102233</t>
  </si>
  <si>
    <t>C202233</t>
  </si>
  <si>
    <t>L102234</t>
  </si>
  <si>
    <t>C202234</t>
  </si>
  <si>
    <t>L102235</t>
  </si>
  <si>
    <t>C202235</t>
  </si>
  <si>
    <t>L102236</t>
  </si>
  <si>
    <t>C202236</t>
  </si>
  <si>
    <t>L102237</t>
  </si>
  <si>
    <t>C202237</t>
  </si>
  <si>
    <t>L102238</t>
  </si>
  <si>
    <t>C202238</t>
  </si>
  <si>
    <t>L102239</t>
  </si>
  <si>
    <t>C202239</t>
  </si>
  <si>
    <t>L102240</t>
  </si>
  <si>
    <t>C202240</t>
  </si>
  <si>
    <t>L102241</t>
  </si>
  <si>
    <t>C202241</t>
  </si>
  <si>
    <t>L102242</t>
  </si>
  <si>
    <t>C202242</t>
  </si>
  <si>
    <t>L102243</t>
  </si>
  <si>
    <t>C202243</t>
  </si>
  <si>
    <t>L102244</t>
  </si>
  <si>
    <t>C202244</t>
  </si>
  <si>
    <t>L102245</t>
  </si>
  <si>
    <t>C202245</t>
  </si>
  <si>
    <t>L102246</t>
  </si>
  <si>
    <t>C202246</t>
  </si>
  <si>
    <t>L102247</t>
  </si>
  <si>
    <t>C202247</t>
  </si>
  <si>
    <t>L102248</t>
  </si>
  <si>
    <t>C202248</t>
  </si>
  <si>
    <t>L102249</t>
  </si>
  <si>
    <t>C202249</t>
  </si>
  <si>
    <t>L102250</t>
  </si>
  <si>
    <t>C202250</t>
  </si>
  <si>
    <t>L102251</t>
  </si>
  <si>
    <t>C202251</t>
  </si>
  <si>
    <t>L102252</t>
  </si>
  <si>
    <t>C202252</t>
  </si>
  <si>
    <t>L102253</t>
  </si>
  <si>
    <t>C202253</t>
  </si>
  <si>
    <t>L102254</t>
  </si>
  <si>
    <t>C202254</t>
  </si>
  <si>
    <t>L102255</t>
  </si>
  <si>
    <t>C202255</t>
  </si>
  <si>
    <t>L102256</t>
  </si>
  <si>
    <t>C202256</t>
  </si>
  <si>
    <t>L102257</t>
  </si>
  <si>
    <t>C202257</t>
  </si>
  <si>
    <t>L102258</t>
  </si>
  <si>
    <t>C202258</t>
  </si>
  <si>
    <t>L102259</t>
  </si>
  <si>
    <t>C202259</t>
  </si>
  <si>
    <t>L102260</t>
  </si>
  <si>
    <t>C202260</t>
  </si>
  <si>
    <t>L102261</t>
  </si>
  <si>
    <t>C202261</t>
  </si>
  <si>
    <t>L102262</t>
  </si>
  <si>
    <t>C202262</t>
  </si>
  <si>
    <t>L102263</t>
  </si>
  <si>
    <t>C202263</t>
  </si>
  <si>
    <t>L102264</t>
  </si>
  <si>
    <t>C202264</t>
  </si>
  <si>
    <t>L102265</t>
  </si>
  <si>
    <t>C202265</t>
  </si>
  <si>
    <t>L102266</t>
  </si>
  <si>
    <t>C202266</t>
  </si>
  <si>
    <t>L102267</t>
  </si>
  <si>
    <t>C202267</t>
  </si>
  <si>
    <t>L102268</t>
  </si>
  <si>
    <t>C202268</t>
  </si>
  <si>
    <t>L102269</t>
  </si>
  <si>
    <t>C202269</t>
  </si>
  <si>
    <t>L102270</t>
  </si>
  <si>
    <t>C202270</t>
  </si>
  <si>
    <t>L102271</t>
  </si>
  <si>
    <t>C202271</t>
  </si>
  <si>
    <t>L102272</t>
  </si>
  <si>
    <t>C202272</t>
  </si>
  <si>
    <t>L102273</t>
  </si>
  <si>
    <t>C202273</t>
  </si>
  <si>
    <t>L102274</t>
  </si>
  <si>
    <t>C202274</t>
  </si>
  <si>
    <t>L102275</t>
  </si>
  <si>
    <t>C202275</t>
  </si>
  <si>
    <t>L102276</t>
  </si>
  <si>
    <t>C202276</t>
  </si>
  <si>
    <t>L102277</t>
  </si>
  <si>
    <t>C202277</t>
  </si>
  <si>
    <t>L102278</t>
  </si>
  <si>
    <t>C202278</t>
  </si>
  <si>
    <t>L102279</t>
  </si>
  <si>
    <t>C202279</t>
  </si>
  <si>
    <t>L102280</t>
  </si>
  <si>
    <t>C202280</t>
  </si>
  <si>
    <t>L102281</t>
  </si>
  <si>
    <t>C202281</t>
  </si>
  <si>
    <t>L102282</t>
  </si>
  <si>
    <t>C202282</t>
  </si>
  <si>
    <t>L102283</t>
  </si>
  <si>
    <t>C202283</t>
  </si>
  <si>
    <t>L102284</t>
  </si>
  <si>
    <t>C202284</t>
  </si>
  <si>
    <t>L102285</t>
  </si>
  <si>
    <t>C202285</t>
  </si>
  <si>
    <t>L102286</t>
  </si>
  <si>
    <t>C202286</t>
  </si>
  <si>
    <t>L102287</t>
  </si>
  <si>
    <t>C202287</t>
  </si>
  <si>
    <t>L102288</t>
  </si>
  <si>
    <t>C202288</t>
  </si>
  <si>
    <t>L102289</t>
  </si>
  <si>
    <t>C202289</t>
  </si>
  <si>
    <t>L102290</t>
  </si>
  <si>
    <t>C202290</t>
  </si>
  <si>
    <t>L102291</t>
  </si>
  <si>
    <t>C202291</t>
  </si>
  <si>
    <t>L102292</t>
  </si>
  <si>
    <t>C202292</t>
  </si>
  <si>
    <t>L102293</t>
  </si>
  <si>
    <t>C202293</t>
  </si>
  <si>
    <t>L102294</t>
  </si>
  <si>
    <t>C202294</t>
  </si>
  <si>
    <t>L102295</t>
  </si>
  <si>
    <t>C202295</t>
  </si>
  <si>
    <t>L102296</t>
  </si>
  <si>
    <t>C202296</t>
  </si>
  <si>
    <t>L102297</t>
  </si>
  <si>
    <t>C202297</t>
  </si>
  <si>
    <t>L102298</t>
  </si>
  <si>
    <t>C202298</t>
  </si>
  <si>
    <t>L102299</t>
  </si>
  <si>
    <t>C202299</t>
  </si>
  <si>
    <t>L102300</t>
  </si>
  <si>
    <t>C202300</t>
  </si>
  <si>
    <t>L102301</t>
  </si>
  <si>
    <t>C202301</t>
  </si>
  <si>
    <t>L102302</t>
  </si>
  <si>
    <t>C202302</t>
  </si>
  <si>
    <t>L102303</t>
  </si>
  <si>
    <t>C202303</t>
  </si>
  <si>
    <t>L102304</t>
  </si>
  <si>
    <t>C202304</t>
  </si>
  <si>
    <t>L102305</t>
  </si>
  <si>
    <t>C202305</t>
  </si>
  <si>
    <t>L102306</t>
  </si>
  <si>
    <t>C202306</t>
  </si>
  <si>
    <t>L102307</t>
  </si>
  <si>
    <t>C202307</t>
  </si>
  <si>
    <t>L102308</t>
  </si>
  <si>
    <t>C202308</t>
  </si>
  <si>
    <t>L102309</t>
  </si>
  <si>
    <t>C202309</t>
  </si>
  <si>
    <t>L102310</t>
  </si>
  <si>
    <t>C202310</t>
  </si>
  <si>
    <t>L102311</t>
  </si>
  <si>
    <t>C202311</t>
  </si>
  <si>
    <t>L102312</t>
  </si>
  <si>
    <t>C202312</t>
  </si>
  <si>
    <t>L102313</t>
  </si>
  <si>
    <t>C202313</t>
  </si>
  <si>
    <t>L102314</t>
  </si>
  <si>
    <t>C202314</t>
  </si>
  <si>
    <t>L102315</t>
  </si>
  <si>
    <t>C202315</t>
  </si>
  <si>
    <t>L102316</t>
  </si>
  <si>
    <t>C202316</t>
  </si>
  <si>
    <t>L102317</t>
  </si>
  <si>
    <t>C202317</t>
  </si>
  <si>
    <t>L102318</t>
  </si>
  <si>
    <t>C202318</t>
  </si>
  <si>
    <t>L102319</t>
  </si>
  <si>
    <t>C202319</t>
  </si>
  <si>
    <t>L102320</t>
  </si>
  <si>
    <t>C202320</t>
  </si>
  <si>
    <t>L102321</t>
  </si>
  <si>
    <t>C202321</t>
  </si>
  <si>
    <t>L102322</t>
  </si>
  <si>
    <t>C202322</t>
  </si>
  <si>
    <t>L102323</t>
  </si>
  <si>
    <t>C202323</t>
  </si>
  <si>
    <t>L102324</t>
  </si>
  <si>
    <t>C202324</t>
  </si>
  <si>
    <t>L102325</t>
  </si>
  <si>
    <t>C202325</t>
  </si>
  <si>
    <t>L102326</t>
  </si>
  <si>
    <t>C202326</t>
  </si>
  <si>
    <t>L102327</t>
  </si>
  <si>
    <t>C202327</t>
  </si>
  <si>
    <t>L102328</t>
  </si>
  <si>
    <t>C202328</t>
  </si>
  <si>
    <t>L102329</t>
  </si>
  <si>
    <t>C202329</t>
  </si>
  <si>
    <t>L102330</t>
  </si>
  <si>
    <t>C202330</t>
  </si>
  <si>
    <t>L102331</t>
  </si>
  <si>
    <t>C202331</t>
  </si>
  <si>
    <t>L102332</t>
  </si>
  <si>
    <t>C202332</t>
  </si>
  <si>
    <t>L102333</t>
  </si>
  <si>
    <t>C202333</t>
  </si>
  <si>
    <t>L102334</t>
  </si>
  <si>
    <t>C202334</t>
  </si>
  <si>
    <t>L102335</t>
  </si>
  <si>
    <t>C202335</t>
  </si>
  <si>
    <t>L102336</t>
  </si>
  <si>
    <t>C202336</t>
  </si>
  <si>
    <t>L102337</t>
  </si>
  <si>
    <t>C202337</t>
  </si>
  <si>
    <t>L102338</t>
  </si>
  <si>
    <t>C202338</t>
  </si>
  <si>
    <t>L102339</t>
  </si>
  <si>
    <t>C202339</t>
  </si>
  <si>
    <t>L102340</t>
  </si>
  <si>
    <t>C202340</t>
  </si>
  <si>
    <t>L102341</t>
  </si>
  <si>
    <t>C202341</t>
  </si>
  <si>
    <t>L102342</t>
  </si>
  <si>
    <t>C202342</t>
  </si>
  <si>
    <t>L102343</t>
  </si>
  <si>
    <t>C202343</t>
  </si>
  <si>
    <t>L102344</t>
  </si>
  <si>
    <t>C202344</t>
  </si>
  <si>
    <t>L102345</t>
  </si>
  <si>
    <t>C202345</t>
  </si>
  <si>
    <t>L102346</t>
  </si>
  <si>
    <t>C202346</t>
  </si>
  <si>
    <t>L102347</t>
  </si>
  <si>
    <t>C202347</t>
  </si>
  <si>
    <t>L102348</t>
  </si>
  <si>
    <t>C202348</t>
  </si>
  <si>
    <t>L102349</t>
  </si>
  <si>
    <t>C202349</t>
  </si>
  <si>
    <t>L102350</t>
  </si>
  <si>
    <t>C202350</t>
  </si>
  <si>
    <t>L102351</t>
  </si>
  <si>
    <t>C202351</t>
  </si>
  <si>
    <t>L102352</t>
  </si>
  <si>
    <t>C202352</t>
  </si>
  <si>
    <t>L102353</t>
  </si>
  <si>
    <t>C202353</t>
  </si>
  <si>
    <t>L102354</t>
  </si>
  <si>
    <t>C202354</t>
  </si>
  <si>
    <t>L102355</t>
  </si>
  <si>
    <t>C202355</t>
  </si>
  <si>
    <t>L102356</t>
  </si>
  <si>
    <t>C202356</t>
  </si>
  <si>
    <t>L102357</t>
  </si>
  <si>
    <t>C202357</t>
  </si>
  <si>
    <t>L102358</t>
  </si>
  <si>
    <t>C202358</t>
  </si>
  <si>
    <t>L102359</t>
  </si>
  <si>
    <t>C202359</t>
  </si>
  <si>
    <t>L102360</t>
  </si>
  <si>
    <t>C202360</t>
  </si>
  <si>
    <t>L102361</t>
  </si>
  <si>
    <t>C202361</t>
  </si>
  <si>
    <t>L102362</t>
  </si>
  <si>
    <t>C202362</t>
  </si>
  <si>
    <t>L102363</t>
  </si>
  <si>
    <t>C202363</t>
  </si>
  <si>
    <t>L102364</t>
  </si>
  <si>
    <t>C202364</t>
  </si>
  <si>
    <t>L102365</t>
  </si>
  <si>
    <t>C202365</t>
  </si>
  <si>
    <t>L102366</t>
  </si>
  <si>
    <t>C202366</t>
  </si>
  <si>
    <t>L102367</t>
  </si>
  <si>
    <t>C202367</t>
  </si>
  <si>
    <t>L102368</t>
  </si>
  <si>
    <t>C202368</t>
  </si>
  <si>
    <t>L102369</t>
  </si>
  <si>
    <t>C202369</t>
  </si>
  <si>
    <t>L102370</t>
  </si>
  <si>
    <t>C202370</t>
  </si>
  <si>
    <t>L102371</t>
  </si>
  <si>
    <t>C202371</t>
  </si>
  <si>
    <t>L102372</t>
  </si>
  <si>
    <t>C202372</t>
  </si>
  <si>
    <t>L102373</t>
  </si>
  <si>
    <t>C202373</t>
  </si>
  <si>
    <t>L102374</t>
  </si>
  <si>
    <t>C202374</t>
  </si>
  <si>
    <t>L102375</t>
  </si>
  <si>
    <t>C202375</t>
  </si>
  <si>
    <t>L102376</t>
  </si>
  <si>
    <t>C202376</t>
  </si>
  <si>
    <t>L102377</t>
  </si>
  <si>
    <t>C202377</t>
  </si>
  <si>
    <t>L102378</t>
  </si>
  <si>
    <t>C202378</t>
  </si>
  <si>
    <t>L102379</t>
  </si>
  <si>
    <t>C202379</t>
  </si>
  <si>
    <t>L102380</t>
  </si>
  <si>
    <t>C202380</t>
  </si>
  <si>
    <t>L102381</t>
  </si>
  <si>
    <t>C202381</t>
  </si>
  <si>
    <t>L102382</t>
  </si>
  <si>
    <t>C202382</t>
  </si>
  <si>
    <t>L102383</t>
  </si>
  <si>
    <t>C202383</t>
  </si>
  <si>
    <t>L102384</t>
  </si>
  <si>
    <t>C202384</t>
  </si>
  <si>
    <t>L102385</t>
  </si>
  <si>
    <t>C202385</t>
  </si>
  <si>
    <t>L102386</t>
  </si>
  <si>
    <t>C202386</t>
  </si>
  <si>
    <t>L102387</t>
  </si>
  <si>
    <t>C202387</t>
  </si>
  <si>
    <t>L102388</t>
  </si>
  <si>
    <t>C202388</t>
  </si>
  <si>
    <t>L102389</t>
  </si>
  <si>
    <t>C202389</t>
  </si>
  <si>
    <t>L102390</t>
  </si>
  <si>
    <t>C202390</t>
  </si>
  <si>
    <t>L102391</t>
  </si>
  <si>
    <t>C202391</t>
  </si>
  <si>
    <t>L102392</t>
  </si>
  <si>
    <t>C202392</t>
  </si>
  <si>
    <t>L102393</t>
  </si>
  <si>
    <t>C202393</t>
  </si>
  <si>
    <t>L102394</t>
  </si>
  <si>
    <t>C202394</t>
  </si>
  <si>
    <t>L102395</t>
  </si>
  <si>
    <t>C202395</t>
  </si>
  <si>
    <t>L102396</t>
  </si>
  <si>
    <t>C202396</t>
  </si>
  <si>
    <t>L102397</t>
  </si>
  <si>
    <t>C202397</t>
  </si>
  <si>
    <t>L102398</t>
  </si>
  <si>
    <t>C202398</t>
  </si>
  <si>
    <t>L102399</t>
  </si>
  <si>
    <t>C202399</t>
  </si>
  <si>
    <t>L102400</t>
  </si>
  <si>
    <t>C202400</t>
  </si>
  <si>
    <t>L102401</t>
  </si>
  <si>
    <t>C202401</t>
  </si>
  <si>
    <t>L102402</t>
  </si>
  <si>
    <t>C202402</t>
  </si>
  <si>
    <t>L102403</t>
  </si>
  <si>
    <t>C202403</t>
  </si>
  <si>
    <t>L102404</t>
  </si>
  <si>
    <t>C202404</t>
  </si>
  <si>
    <t>L102405</t>
  </si>
  <si>
    <t>C202405</t>
  </si>
  <si>
    <t>L102406</t>
  </si>
  <si>
    <t>C202406</t>
  </si>
  <si>
    <t>L102407</t>
  </si>
  <si>
    <t>C202407</t>
  </si>
  <si>
    <t>L102408</t>
  </si>
  <si>
    <t>C202408</t>
  </si>
  <si>
    <t>L102409</t>
  </si>
  <si>
    <t>C202409</t>
  </si>
  <si>
    <t>L102410</t>
  </si>
  <si>
    <t>C202410</t>
  </si>
  <si>
    <t>L102411</t>
  </si>
  <si>
    <t>C202411</t>
  </si>
  <si>
    <t>L102412</t>
  </si>
  <si>
    <t>C202412</t>
  </si>
  <si>
    <t>L102413</t>
  </si>
  <si>
    <t>C202413</t>
  </si>
  <si>
    <t>L102414</t>
  </si>
  <si>
    <t>C202414</t>
  </si>
  <si>
    <t>L102415</t>
  </si>
  <si>
    <t>C202415</t>
  </si>
  <si>
    <t>L102416</t>
  </si>
  <si>
    <t>C202416</t>
  </si>
  <si>
    <t>L102417</t>
  </si>
  <si>
    <t>C202417</t>
  </si>
  <si>
    <t>L102418</t>
  </si>
  <si>
    <t>C202418</t>
  </si>
  <si>
    <t>L102419</t>
  </si>
  <si>
    <t>C202419</t>
  </si>
  <si>
    <t>L102420</t>
  </si>
  <si>
    <t>C202420</t>
  </si>
  <si>
    <t>L102421</t>
  </si>
  <si>
    <t>C202421</t>
  </si>
  <si>
    <t>L102422</t>
  </si>
  <si>
    <t>C202422</t>
  </si>
  <si>
    <t>L102423</t>
  </si>
  <si>
    <t>C202423</t>
  </si>
  <si>
    <t>L102424</t>
  </si>
  <si>
    <t>C202424</t>
  </si>
  <si>
    <t>L102425</t>
  </si>
  <si>
    <t>C202425</t>
  </si>
  <si>
    <t>L102426</t>
  </si>
  <si>
    <t>C202426</t>
  </si>
  <si>
    <t>L102427</t>
  </si>
  <si>
    <t>C202427</t>
  </si>
  <si>
    <t>L102428</t>
  </si>
  <si>
    <t>C202428</t>
  </si>
  <si>
    <t>L102429</t>
  </si>
  <si>
    <t>C202429</t>
  </si>
  <si>
    <t>L102430</t>
  </si>
  <si>
    <t>C202430</t>
  </si>
  <si>
    <t>L102431</t>
  </si>
  <si>
    <t>C202431</t>
  </si>
  <si>
    <t>L102432</t>
  </si>
  <si>
    <t>C202432</t>
  </si>
  <si>
    <t>L102433</t>
  </si>
  <si>
    <t>C202433</t>
  </si>
  <si>
    <t>L102434</t>
  </si>
  <si>
    <t>C202434</t>
  </si>
  <si>
    <t>L102435</t>
  </si>
  <si>
    <t>C202435</t>
  </si>
  <si>
    <t>L102436</t>
  </si>
  <si>
    <t>C202436</t>
  </si>
  <si>
    <t>L102437</t>
  </si>
  <si>
    <t>C202437</t>
  </si>
  <si>
    <t>L102438</t>
  </si>
  <si>
    <t>C202438</t>
  </si>
  <si>
    <t>L102439</t>
  </si>
  <si>
    <t>C202439</t>
  </si>
  <si>
    <t>L102440</t>
  </si>
  <si>
    <t>C202440</t>
  </si>
  <si>
    <t>L102441</t>
  </si>
  <si>
    <t>C202441</t>
  </si>
  <si>
    <t>L102442</t>
  </si>
  <si>
    <t>C202442</t>
  </si>
  <si>
    <t>L102443</t>
  </si>
  <si>
    <t>C202443</t>
  </si>
  <si>
    <t>L102444</t>
  </si>
  <si>
    <t>C202444</t>
  </si>
  <si>
    <t>L102445</t>
  </si>
  <si>
    <t>C202445</t>
  </si>
  <si>
    <t>L102446</t>
  </si>
  <si>
    <t>C202446</t>
  </si>
  <si>
    <t>L102447</t>
  </si>
  <si>
    <t>C202447</t>
  </si>
  <si>
    <t>L102448</t>
  </si>
  <si>
    <t>C202448</t>
  </si>
  <si>
    <t>L102449</t>
  </si>
  <si>
    <t>C202449</t>
  </si>
  <si>
    <t>L102450</t>
  </si>
  <si>
    <t>C202450</t>
  </si>
  <si>
    <t>L102451</t>
  </si>
  <si>
    <t>C202451</t>
  </si>
  <si>
    <t>L102452</t>
  </si>
  <si>
    <t>C202452</t>
  </si>
  <si>
    <t>L102453</t>
  </si>
  <si>
    <t>C202453</t>
  </si>
  <si>
    <t>L102454</t>
  </si>
  <si>
    <t>C202454</t>
  </si>
  <si>
    <t>L102455</t>
  </si>
  <si>
    <t>C202455</t>
  </si>
  <si>
    <t>L102456</t>
  </si>
  <si>
    <t>C202456</t>
  </si>
  <si>
    <t>L102457</t>
  </si>
  <si>
    <t>C202457</t>
  </si>
  <si>
    <t>L102458</t>
  </si>
  <si>
    <t>C202458</t>
  </si>
  <si>
    <t>L102459</t>
  </si>
  <si>
    <t>C202459</t>
  </si>
  <si>
    <t>L102460</t>
  </si>
  <si>
    <t>C202460</t>
  </si>
  <si>
    <t>L102461</t>
  </si>
  <si>
    <t>C202461</t>
  </si>
  <si>
    <t>L102462</t>
  </si>
  <si>
    <t>C202462</t>
  </si>
  <si>
    <t>L102463</t>
  </si>
  <si>
    <t>C202463</t>
  </si>
  <si>
    <t>L102464</t>
  </si>
  <si>
    <t>C202464</t>
  </si>
  <si>
    <t>L102465</t>
  </si>
  <si>
    <t>C202465</t>
  </si>
  <si>
    <t>L102466</t>
  </si>
  <si>
    <t>C202466</t>
  </si>
  <si>
    <t>L102467</t>
  </si>
  <si>
    <t>C202467</t>
  </si>
  <si>
    <t>L102468</t>
  </si>
  <si>
    <t>C202468</t>
  </si>
  <si>
    <t>L102469</t>
  </si>
  <si>
    <t>C202469</t>
  </si>
  <si>
    <t>L102470</t>
  </si>
  <si>
    <t>C202470</t>
  </si>
  <si>
    <t>L102471</t>
  </si>
  <si>
    <t>C202471</t>
  </si>
  <si>
    <t>L102472</t>
  </si>
  <si>
    <t>C202472</t>
  </si>
  <si>
    <t>L102473</t>
  </si>
  <si>
    <t>C202473</t>
  </si>
  <si>
    <t>L102474</t>
  </si>
  <si>
    <t>C202474</t>
  </si>
  <si>
    <t>L102475</t>
  </si>
  <si>
    <t>C202475</t>
  </si>
  <si>
    <t>L102476</t>
  </si>
  <si>
    <t>C202476</t>
  </si>
  <si>
    <t>L102477</t>
  </si>
  <si>
    <t>C202477</t>
  </si>
  <si>
    <t>L102478</t>
  </si>
  <si>
    <t>C202478</t>
  </si>
  <si>
    <t>L102479</t>
  </si>
  <si>
    <t>C202479</t>
  </si>
  <si>
    <t>L102480</t>
  </si>
  <si>
    <t>C202480</t>
  </si>
  <si>
    <t>L102481</t>
  </si>
  <si>
    <t>C202481</t>
  </si>
  <si>
    <t>L102482</t>
  </si>
  <si>
    <t>C202482</t>
  </si>
  <si>
    <t>L102483</t>
  </si>
  <si>
    <t>C202483</t>
  </si>
  <si>
    <t>L102484</t>
  </si>
  <si>
    <t>C202484</t>
  </si>
  <si>
    <t>L102485</t>
  </si>
  <si>
    <t>C202485</t>
  </si>
  <si>
    <t>L102486</t>
  </si>
  <si>
    <t>C202486</t>
  </si>
  <si>
    <t>L102487</t>
  </si>
  <si>
    <t>C202487</t>
  </si>
  <si>
    <t>L102488</t>
  </si>
  <si>
    <t>C202488</t>
  </si>
  <si>
    <t>L102489</t>
  </si>
  <si>
    <t>C202489</t>
  </si>
  <si>
    <t>L102490</t>
  </si>
  <si>
    <t>C202490</t>
  </si>
  <si>
    <t>L102491</t>
  </si>
  <si>
    <t>C202491</t>
  </si>
  <si>
    <t>L102492</t>
  </si>
  <si>
    <t>C202492</t>
  </si>
  <si>
    <t>L102493</t>
  </si>
  <si>
    <t>C202493</t>
  </si>
  <si>
    <t>L102494</t>
  </si>
  <si>
    <t>C202494</t>
  </si>
  <si>
    <t>L102495</t>
  </si>
  <si>
    <t>C202495</t>
  </si>
  <si>
    <t>L102496</t>
  </si>
  <si>
    <t>C202496</t>
  </si>
  <si>
    <t>L102497</t>
  </si>
  <si>
    <t>C202497</t>
  </si>
  <si>
    <t>L102498</t>
  </si>
  <si>
    <t>C202498</t>
  </si>
  <si>
    <t>L102499</t>
  </si>
  <si>
    <t>C202499</t>
  </si>
  <si>
    <t>L102500</t>
  </si>
  <si>
    <t>C202500</t>
  </si>
  <si>
    <t>L102501</t>
  </si>
  <si>
    <t>C202501</t>
  </si>
  <si>
    <t>L102502</t>
  </si>
  <si>
    <t>C202502</t>
  </si>
  <si>
    <t>L102503</t>
  </si>
  <si>
    <t>C202503</t>
  </si>
  <si>
    <t>L102504</t>
  </si>
  <si>
    <t>C202504</t>
  </si>
  <si>
    <t>L102505</t>
  </si>
  <si>
    <t>C202505</t>
  </si>
  <si>
    <t>L102506</t>
  </si>
  <si>
    <t>C202506</t>
  </si>
  <si>
    <t>L102507</t>
  </si>
  <si>
    <t>C202507</t>
  </si>
  <si>
    <t>L102508</t>
  </si>
  <si>
    <t>C202508</t>
  </si>
  <si>
    <t>L102509</t>
  </si>
  <si>
    <t>C202509</t>
  </si>
  <si>
    <t>L102510</t>
  </si>
  <si>
    <t>C202510</t>
  </si>
  <si>
    <t>L102511</t>
  </si>
  <si>
    <t>C202511</t>
  </si>
  <si>
    <t>L102512</t>
  </si>
  <si>
    <t>C202512</t>
  </si>
  <si>
    <t>L102513</t>
  </si>
  <si>
    <t>C202513</t>
  </si>
  <si>
    <t>L102514</t>
  </si>
  <si>
    <t>C202514</t>
  </si>
  <si>
    <t>L102515</t>
  </si>
  <si>
    <t>C202515</t>
  </si>
  <si>
    <t>L102516</t>
  </si>
  <si>
    <t>C202516</t>
  </si>
  <si>
    <t>L102517</t>
  </si>
  <si>
    <t>C202517</t>
  </si>
  <si>
    <t>L102518</t>
  </si>
  <si>
    <t>C202518</t>
  </si>
  <si>
    <t>L102519</t>
  </si>
  <si>
    <t>C202519</t>
  </si>
  <si>
    <t>L102520</t>
  </si>
  <si>
    <t>C202520</t>
  </si>
  <si>
    <t>L102521</t>
  </si>
  <si>
    <t>C202521</t>
  </si>
  <si>
    <t>L102522</t>
  </si>
  <si>
    <t>C202522</t>
  </si>
  <si>
    <t>L102523</t>
  </si>
  <si>
    <t>C202523</t>
  </si>
  <si>
    <t>L102524</t>
  </si>
  <si>
    <t>C202524</t>
  </si>
  <si>
    <t>L102525</t>
  </si>
  <si>
    <t>C202525</t>
  </si>
  <si>
    <t>L102526</t>
  </si>
  <si>
    <t>C202526</t>
  </si>
  <si>
    <t>L102527</t>
  </si>
  <si>
    <t>C202527</t>
  </si>
  <si>
    <t>L102528</t>
  </si>
  <si>
    <t>C202528</t>
  </si>
  <si>
    <t>L102529</t>
  </si>
  <si>
    <t>C202529</t>
  </si>
  <si>
    <t>L102530</t>
  </si>
  <si>
    <t>C202530</t>
  </si>
  <si>
    <t>L102531</t>
  </si>
  <si>
    <t>C202531</t>
  </si>
  <si>
    <t>L102532</t>
  </si>
  <si>
    <t>C202532</t>
  </si>
  <si>
    <t>L102533</t>
  </si>
  <si>
    <t>C202533</t>
  </si>
  <si>
    <t>L102534</t>
  </si>
  <si>
    <t>C202534</t>
  </si>
  <si>
    <t>L102535</t>
  </si>
  <si>
    <t>C202535</t>
  </si>
  <si>
    <t>L102536</t>
  </si>
  <si>
    <t>C202536</t>
  </si>
  <si>
    <t>L102537</t>
  </si>
  <si>
    <t>C202537</t>
  </si>
  <si>
    <t>L102538</t>
  </si>
  <si>
    <t>C202538</t>
  </si>
  <si>
    <t>L102539</t>
  </si>
  <si>
    <t>C202539</t>
  </si>
  <si>
    <t>L102540</t>
  </si>
  <si>
    <t>C202540</t>
  </si>
  <si>
    <t>L102541</t>
  </si>
  <si>
    <t>C202541</t>
  </si>
  <si>
    <t>L102542</t>
  </si>
  <si>
    <t>C202542</t>
  </si>
  <si>
    <t>L102543</t>
  </si>
  <si>
    <t>C202543</t>
  </si>
  <si>
    <t>L102544</t>
  </si>
  <si>
    <t>C202544</t>
  </si>
  <si>
    <t>L102545</t>
  </si>
  <si>
    <t>C202545</t>
  </si>
  <si>
    <t>L102546</t>
  </si>
  <si>
    <t>C202546</t>
  </si>
  <si>
    <t>L102547</t>
  </si>
  <si>
    <t>C202547</t>
  </si>
  <si>
    <t>L102548</t>
  </si>
  <si>
    <t>C202548</t>
  </si>
  <si>
    <t>L102549</t>
  </si>
  <si>
    <t>C202549</t>
  </si>
  <si>
    <t>L102550</t>
  </si>
  <si>
    <t>C202550</t>
  </si>
  <si>
    <t>L102551</t>
  </si>
  <si>
    <t>C202551</t>
  </si>
  <si>
    <t>L102552</t>
  </si>
  <si>
    <t>C202552</t>
  </si>
  <si>
    <t>L102553</t>
  </si>
  <si>
    <t>C202553</t>
  </si>
  <si>
    <t>L102554</t>
  </si>
  <si>
    <t>C202554</t>
  </si>
  <si>
    <t>L102555</t>
  </si>
  <si>
    <t>C202555</t>
  </si>
  <si>
    <t>L102556</t>
  </si>
  <si>
    <t>C202556</t>
  </si>
  <si>
    <t>L102557</t>
  </si>
  <si>
    <t>C202557</t>
  </si>
  <si>
    <t>L102558</t>
  </si>
  <si>
    <t>C202558</t>
  </si>
  <si>
    <t>L102559</t>
  </si>
  <si>
    <t>C202559</t>
  </si>
  <si>
    <t>L102560</t>
  </si>
  <si>
    <t>C202560</t>
  </si>
  <si>
    <t>L102561</t>
  </si>
  <si>
    <t>C202561</t>
  </si>
  <si>
    <t>L102562</t>
  </si>
  <si>
    <t>C202562</t>
  </si>
  <si>
    <t>L102563</t>
  </si>
  <si>
    <t>C202563</t>
  </si>
  <si>
    <t>L102564</t>
  </si>
  <si>
    <t>C202564</t>
  </si>
  <si>
    <t>L102565</t>
  </si>
  <si>
    <t>C202565</t>
  </si>
  <si>
    <t>L102566</t>
  </si>
  <si>
    <t>C202566</t>
  </si>
  <si>
    <t>L102567</t>
  </si>
  <si>
    <t>C202567</t>
  </si>
  <si>
    <t>L102568</t>
  </si>
  <si>
    <t>C202568</t>
  </si>
  <si>
    <t>L102569</t>
  </si>
  <si>
    <t>C202569</t>
  </si>
  <si>
    <t>L102570</t>
  </si>
  <si>
    <t>C202570</t>
  </si>
  <si>
    <t>L102571</t>
  </si>
  <si>
    <t>C202571</t>
  </si>
  <si>
    <t>L102572</t>
  </si>
  <si>
    <t>C202572</t>
  </si>
  <si>
    <t>L102573</t>
  </si>
  <si>
    <t>C202573</t>
  </si>
  <si>
    <t>L102574</t>
  </si>
  <si>
    <t>C202574</t>
  </si>
  <si>
    <t>L102575</t>
  </si>
  <si>
    <t>C202575</t>
  </si>
  <si>
    <t>L102576</t>
  </si>
  <si>
    <t>C202576</t>
  </si>
  <si>
    <t>L102577</t>
  </si>
  <si>
    <t>C202577</t>
  </si>
  <si>
    <t>L102578</t>
  </si>
  <si>
    <t>C202578</t>
  </si>
  <si>
    <t>L102579</t>
  </si>
  <si>
    <t>C202579</t>
  </si>
  <si>
    <t>L102580</t>
  </si>
  <si>
    <t>C202580</t>
  </si>
  <si>
    <t>L102581</t>
  </si>
  <si>
    <t>C202581</t>
  </si>
  <si>
    <t>L102582</t>
  </si>
  <si>
    <t>C202582</t>
  </si>
  <si>
    <t>L102583</t>
  </si>
  <si>
    <t>C202583</t>
  </si>
  <si>
    <t>L102584</t>
  </si>
  <si>
    <t>C202584</t>
  </si>
  <si>
    <t>L102585</t>
  </si>
  <si>
    <t>C202585</t>
  </si>
  <si>
    <t>L102586</t>
  </si>
  <si>
    <t>C202586</t>
  </si>
  <si>
    <t>L102587</t>
  </si>
  <si>
    <t>C202587</t>
  </si>
  <si>
    <t>L102588</t>
  </si>
  <si>
    <t>C202588</t>
  </si>
  <si>
    <t>L102589</t>
  </si>
  <si>
    <t>C202589</t>
  </si>
  <si>
    <t>L102590</t>
  </si>
  <si>
    <t>C202590</t>
  </si>
  <si>
    <t>L102591</t>
  </si>
  <si>
    <t>C202591</t>
  </si>
  <si>
    <t>L102592</t>
  </si>
  <si>
    <t>C202592</t>
  </si>
  <si>
    <t>L102593</t>
  </si>
  <si>
    <t>C202593</t>
  </si>
  <si>
    <t>L102594</t>
  </si>
  <si>
    <t>C202594</t>
  </si>
  <si>
    <t>L102595</t>
  </si>
  <si>
    <t>C202595</t>
  </si>
  <si>
    <t>L102596</t>
  </si>
  <si>
    <t>C202596</t>
  </si>
  <si>
    <t>L102597</t>
  </si>
  <si>
    <t>C202597</t>
  </si>
  <si>
    <t>L102598</t>
  </si>
  <si>
    <t>C202598</t>
  </si>
  <si>
    <t>L102599</t>
  </si>
  <si>
    <t>C202599</t>
  </si>
  <si>
    <t>L102600</t>
  </si>
  <si>
    <t>C202600</t>
  </si>
  <si>
    <t>L102601</t>
  </si>
  <si>
    <t>C202601</t>
  </si>
  <si>
    <t>L102602</t>
  </si>
  <si>
    <t>C202602</t>
  </si>
  <si>
    <t>L102603</t>
  </si>
  <si>
    <t>C202603</t>
  </si>
  <si>
    <t>L102604</t>
  </si>
  <si>
    <t>C202604</t>
  </si>
  <si>
    <t>L102605</t>
  </si>
  <si>
    <t>C202605</t>
  </si>
  <si>
    <t>L102606</t>
  </si>
  <si>
    <t>C202606</t>
  </si>
  <si>
    <t>L102607</t>
  </si>
  <si>
    <t>C202607</t>
  </si>
  <si>
    <t>L102608</t>
  </si>
  <si>
    <t>C202608</t>
  </si>
  <si>
    <t>L102609</t>
  </si>
  <si>
    <t>C202609</t>
  </si>
  <si>
    <t>L102610</t>
  </si>
  <si>
    <t>C202610</t>
  </si>
  <si>
    <t>L102611</t>
  </si>
  <si>
    <t>C202611</t>
  </si>
  <si>
    <t>L102612</t>
  </si>
  <si>
    <t>C202612</t>
  </si>
  <si>
    <t>L102613</t>
  </si>
  <si>
    <t>C202613</t>
  </si>
  <si>
    <t>L102614</t>
  </si>
  <si>
    <t>C202614</t>
  </si>
  <si>
    <t>L102615</t>
  </si>
  <si>
    <t>C202615</t>
  </si>
  <si>
    <t>L102616</t>
  </si>
  <si>
    <t>C202616</t>
  </si>
  <si>
    <t>L102617</t>
  </si>
  <si>
    <t>C202617</t>
  </si>
  <si>
    <t>L102618</t>
  </si>
  <si>
    <t>C202618</t>
  </si>
  <si>
    <t>L102619</t>
  </si>
  <si>
    <t>C202619</t>
  </si>
  <si>
    <t>L102620</t>
  </si>
  <si>
    <t>C202620</t>
  </si>
  <si>
    <t>L102621</t>
  </si>
  <si>
    <t>C202621</t>
  </si>
  <si>
    <t>L102622</t>
  </si>
  <si>
    <t>C202622</t>
  </si>
  <si>
    <t>L102623</t>
  </si>
  <si>
    <t>C202623</t>
  </si>
  <si>
    <t>L102624</t>
  </si>
  <si>
    <t>C202624</t>
  </si>
  <si>
    <t>L102625</t>
  </si>
  <si>
    <t>C202625</t>
  </si>
  <si>
    <t>L102626</t>
  </si>
  <si>
    <t>C202626</t>
  </si>
  <si>
    <t>L102627</t>
  </si>
  <si>
    <t>C202627</t>
  </si>
  <si>
    <t>L102628</t>
  </si>
  <si>
    <t>C202628</t>
  </si>
  <si>
    <t>L102629</t>
  </si>
  <si>
    <t>C202629</t>
  </si>
  <si>
    <t>L102630</t>
  </si>
  <si>
    <t>C202630</t>
  </si>
  <si>
    <t>L102631</t>
  </si>
  <si>
    <t>C202631</t>
  </si>
  <si>
    <t>L102632</t>
  </si>
  <si>
    <t>C202632</t>
  </si>
  <si>
    <t>L102633</t>
  </si>
  <si>
    <t>C202633</t>
  </si>
  <si>
    <t>L102634</t>
  </si>
  <si>
    <t>C202634</t>
  </si>
  <si>
    <t>L102635</t>
  </si>
  <si>
    <t>C202635</t>
  </si>
  <si>
    <t>L102636</t>
  </si>
  <si>
    <t>C202636</t>
  </si>
  <si>
    <t>L102637</t>
  </si>
  <si>
    <t>C202637</t>
  </si>
  <si>
    <t>L102638</t>
  </si>
  <si>
    <t>C202638</t>
  </si>
  <si>
    <t>L102639</t>
  </si>
  <si>
    <t>C202639</t>
  </si>
  <si>
    <t>L102640</t>
  </si>
  <si>
    <t>C202640</t>
  </si>
  <si>
    <t>L102641</t>
  </si>
  <si>
    <t>C202641</t>
  </si>
  <si>
    <t>L102642</t>
  </si>
  <si>
    <t>C202642</t>
  </si>
  <si>
    <t>L102643</t>
  </si>
  <si>
    <t>C202643</t>
  </si>
  <si>
    <t>L102644</t>
  </si>
  <si>
    <t>C202644</t>
  </si>
  <si>
    <t>L102645</t>
  </si>
  <si>
    <t>C202645</t>
  </si>
  <si>
    <t>L102646</t>
  </si>
  <si>
    <t>C202646</t>
  </si>
  <si>
    <t>L102647</t>
  </si>
  <si>
    <t>C202647</t>
  </si>
  <si>
    <t>L102648</t>
  </si>
  <si>
    <t>C202648</t>
  </si>
  <si>
    <t>L102649</t>
  </si>
  <si>
    <t>C202649</t>
  </si>
  <si>
    <t>L102650</t>
  </si>
  <si>
    <t>C202650</t>
  </si>
  <si>
    <t>L102651</t>
  </si>
  <si>
    <t>C202651</t>
  </si>
  <si>
    <t>L102652</t>
  </si>
  <si>
    <t>C202652</t>
  </si>
  <si>
    <t>L102653</t>
  </si>
  <si>
    <t>C202653</t>
  </si>
  <si>
    <t>L102654</t>
  </si>
  <si>
    <t>C202654</t>
  </si>
  <si>
    <t>L102655</t>
  </si>
  <si>
    <t>C202655</t>
  </si>
  <si>
    <t>L102656</t>
  </si>
  <si>
    <t>C202656</t>
  </si>
  <si>
    <t>L102657</t>
  </si>
  <si>
    <t>C202657</t>
  </si>
  <si>
    <t>L102658</t>
  </si>
  <si>
    <t>C202658</t>
  </si>
  <si>
    <t>L102659</t>
  </si>
  <si>
    <t>C202659</t>
  </si>
  <si>
    <t>L102660</t>
  </si>
  <si>
    <t>C202660</t>
  </si>
  <si>
    <t>L102661</t>
  </si>
  <si>
    <t>C202661</t>
  </si>
  <si>
    <t>L102662</t>
  </si>
  <si>
    <t>C202662</t>
  </si>
  <si>
    <t>L102663</t>
  </si>
  <si>
    <t>C202663</t>
  </si>
  <si>
    <t>L102664</t>
  </si>
  <si>
    <t>C202664</t>
  </si>
  <si>
    <t>L102665</t>
  </si>
  <si>
    <t>C202665</t>
  </si>
  <si>
    <t>L102666</t>
  </si>
  <si>
    <t>C202666</t>
  </si>
  <si>
    <t>L102667</t>
  </si>
  <si>
    <t>C202667</t>
  </si>
  <si>
    <t>L102668</t>
  </si>
  <si>
    <t>C202668</t>
  </si>
  <si>
    <t>L102669</t>
  </si>
  <si>
    <t>C202669</t>
  </si>
  <si>
    <t>L102670</t>
  </si>
  <si>
    <t>C202670</t>
  </si>
  <si>
    <t>L102671</t>
  </si>
  <si>
    <t>C202671</t>
  </si>
  <si>
    <t>L102672</t>
  </si>
  <si>
    <t>C202672</t>
  </si>
  <si>
    <t>L102673</t>
  </si>
  <si>
    <t>C202673</t>
  </si>
  <si>
    <t>L102674</t>
  </si>
  <si>
    <t>C202674</t>
  </si>
  <si>
    <t>L102675</t>
  </si>
  <si>
    <t>C202675</t>
  </si>
  <si>
    <t>L102676</t>
  </si>
  <si>
    <t>C202676</t>
  </si>
  <si>
    <t>L102677</t>
  </si>
  <si>
    <t>C202677</t>
  </si>
  <si>
    <t>L102678</t>
  </si>
  <si>
    <t>C202678</t>
  </si>
  <si>
    <t>L102679</t>
  </si>
  <si>
    <t>C202679</t>
  </si>
  <si>
    <t>L102680</t>
  </si>
  <si>
    <t>C202680</t>
  </si>
  <si>
    <t>L102681</t>
  </si>
  <si>
    <t>C202681</t>
  </si>
  <si>
    <t>L102682</t>
  </si>
  <si>
    <t>C202682</t>
  </si>
  <si>
    <t>L102683</t>
  </si>
  <si>
    <t>C202683</t>
  </si>
  <si>
    <t>L102684</t>
  </si>
  <si>
    <t>C202684</t>
  </si>
  <si>
    <t>L102685</t>
  </si>
  <si>
    <t>C202685</t>
  </si>
  <si>
    <t>L102686</t>
  </si>
  <si>
    <t>C202686</t>
  </si>
  <si>
    <t>L102687</t>
  </si>
  <si>
    <t>C202687</t>
  </si>
  <si>
    <t>L102688</t>
  </si>
  <si>
    <t>C202688</t>
  </si>
  <si>
    <t>L102689</t>
  </si>
  <si>
    <t>C202689</t>
  </si>
  <si>
    <t>L102690</t>
  </si>
  <si>
    <t>C202690</t>
  </si>
  <si>
    <t>L102691</t>
  </si>
  <si>
    <t>C202691</t>
  </si>
  <si>
    <t>L102692</t>
  </si>
  <si>
    <t>C202692</t>
  </si>
  <si>
    <t>L102693</t>
  </si>
  <si>
    <t>C202693</t>
  </si>
  <si>
    <t>L102694</t>
  </si>
  <si>
    <t>C202694</t>
  </si>
  <si>
    <t>L102695</t>
  </si>
  <si>
    <t>C202695</t>
  </si>
  <si>
    <t>L102696</t>
  </si>
  <si>
    <t>C202696</t>
  </si>
  <si>
    <t>L102697</t>
  </si>
  <si>
    <t>C202697</t>
  </si>
  <si>
    <t>L102698</t>
  </si>
  <si>
    <t>C202698</t>
  </si>
  <si>
    <t>L102699</t>
  </si>
  <si>
    <t>C202699</t>
  </si>
  <si>
    <t>L102700</t>
  </si>
  <si>
    <t>C202700</t>
  </si>
  <si>
    <t>L102701</t>
  </si>
  <si>
    <t>C202701</t>
  </si>
  <si>
    <t>L102702</t>
  </si>
  <si>
    <t>C202702</t>
  </si>
  <si>
    <t>L102703</t>
  </si>
  <si>
    <t>C202703</t>
  </si>
  <si>
    <t>L102704</t>
  </si>
  <si>
    <t>C202704</t>
  </si>
  <si>
    <t>L102705</t>
  </si>
  <si>
    <t>C202705</t>
  </si>
  <si>
    <t>L102706</t>
  </si>
  <si>
    <t>C202706</t>
  </si>
  <si>
    <t>L102707</t>
  </si>
  <si>
    <t>C202707</t>
  </si>
  <si>
    <t>L102708</t>
  </si>
  <si>
    <t>C202708</t>
  </si>
  <si>
    <t>L102709</t>
  </si>
  <si>
    <t>C202709</t>
  </si>
  <si>
    <t>L102710</t>
  </si>
  <si>
    <t>C202710</t>
  </si>
  <si>
    <t>L102711</t>
  </si>
  <si>
    <t>C202711</t>
  </si>
  <si>
    <t>L102712</t>
  </si>
  <si>
    <t>C202712</t>
  </si>
  <si>
    <t>L102713</t>
  </si>
  <si>
    <t>C202713</t>
  </si>
  <si>
    <t>L102714</t>
  </si>
  <si>
    <t>C202714</t>
  </si>
  <si>
    <t>L102715</t>
  </si>
  <si>
    <t>C202715</t>
  </si>
  <si>
    <t>L102716</t>
  </si>
  <si>
    <t>C202716</t>
  </si>
  <si>
    <t>L102717</t>
  </si>
  <si>
    <t>C202717</t>
  </si>
  <si>
    <t>L102718</t>
  </si>
  <si>
    <t>C202718</t>
  </si>
  <si>
    <t>L102719</t>
  </si>
  <si>
    <t>C202719</t>
  </si>
  <si>
    <t>L102720</t>
  </si>
  <si>
    <t>C202720</t>
  </si>
  <si>
    <t>L102721</t>
  </si>
  <si>
    <t>C202721</t>
  </si>
  <si>
    <t>L102722</t>
  </si>
  <si>
    <t>C202722</t>
  </si>
  <si>
    <t>L102723</t>
  </si>
  <si>
    <t>C202723</t>
  </si>
  <si>
    <t>L102724</t>
  </si>
  <si>
    <t>C202724</t>
  </si>
  <si>
    <t>L102725</t>
  </si>
  <si>
    <t>C202725</t>
  </si>
  <si>
    <t>L102726</t>
  </si>
  <si>
    <t>C202726</t>
  </si>
  <si>
    <t>L102727</t>
  </si>
  <si>
    <t>C202727</t>
  </si>
  <si>
    <t>L102728</t>
  </si>
  <si>
    <t>C202728</t>
  </si>
  <si>
    <t>L102729</t>
  </si>
  <si>
    <t>C202729</t>
  </si>
  <si>
    <t>L102730</t>
  </si>
  <si>
    <t>C202730</t>
  </si>
  <si>
    <t>L102731</t>
  </si>
  <si>
    <t>C202731</t>
  </si>
  <si>
    <t>L102732</t>
  </si>
  <si>
    <t>C202732</t>
  </si>
  <si>
    <t>L102733</t>
  </si>
  <si>
    <t>C202733</t>
  </si>
  <si>
    <t>L102734</t>
  </si>
  <si>
    <t>C202734</t>
  </si>
  <si>
    <t>L102735</t>
  </si>
  <si>
    <t>C202735</t>
  </si>
  <si>
    <t>L102736</t>
  </si>
  <si>
    <t>C202736</t>
  </si>
  <si>
    <t>L102737</t>
  </si>
  <si>
    <t>C202737</t>
  </si>
  <si>
    <t>L102738</t>
  </si>
  <si>
    <t>C202738</t>
  </si>
  <si>
    <t>L102739</t>
  </si>
  <si>
    <t>C202739</t>
  </si>
  <si>
    <t>L102740</t>
  </si>
  <si>
    <t>C202740</t>
  </si>
  <si>
    <t>L102741</t>
  </si>
  <si>
    <t>C202741</t>
  </si>
  <si>
    <t>L102742</t>
  </si>
  <si>
    <t>C202742</t>
  </si>
  <si>
    <t>L102743</t>
  </si>
  <si>
    <t>C202743</t>
  </si>
  <si>
    <t>L102744</t>
  </si>
  <si>
    <t>C202744</t>
  </si>
  <si>
    <t>L102745</t>
  </si>
  <si>
    <t>C202745</t>
  </si>
  <si>
    <t>L102746</t>
  </si>
  <si>
    <t>C202746</t>
  </si>
  <si>
    <t>L102747</t>
  </si>
  <si>
    <t>C202747</t>
  </si>
  <si>
    <t>L102748</t>
  </si>
  <si>
    <t>C202748</t>
  </si>
  <si>
    <t>L102749</t>
  </si>
  <si>
    <t>C202749</t>
  </si>
  <si>
    <t>L102750</t>
  </si>
  <si>
    <t>C202750</t>
  </si>
  <si>
    <t>L102751</t>
  </si>
  <si>
    <t>C202751</t>
  </si>
  <si>
    <t>L102752</t>
  </si>
  <si>
    <t>C202752</t>
  </si>
  <si>
    <t>L102753</t>
  </si>
  <si>
    <t>C202753</t>
  </si>
  <si>
    <t>L102754</t>
  </si>
  <si>
    <t>C202754</t>
  </si>
  <si>
    <t>L102755</t>
  </si>
  <si>
    <t>C202755</t>
  </si>
  <si>
    <t>L102756</t>
  </si>
  <si>
    <t>C202756</t>
  </si>
  <si>
    <t>L102757</t>
  </si>
  <si>
    <t>C202757</t>
  </si>
  <si>
    <t>L102758</t>
  </si>
  <si>
    <t>C202758</t>
  </si>
  <si>
    <t>L102759</t>
  </si>
  <si>
    <t>C202759</t>
  </si>
  <si>
    <t>L102760</t>
  </si>
  <si>
    <t>C202760</t>
  </si>
  <si>
    <t>L102761</t>
  </si>
  <si>
    <t>C202761</t>
  </si>
  <si>
    <t>L102762</t>
  </si>
  <si>
    <t>C202762</t>
  </si>
  <si>
    <t>L102763</t>
  </si>
  <si>
    <t>C202763</t>
  </si>
  <si>
    <t>L102764</t>
  </si>
  <si>
    <t>C202764</t>
  </si>
  <si>
    <t>L102765</t>
  </si>
  <si>
    <t>C202765</t>
  </si>
  <si>
    <t>L102766</t>
  </si>
  <si>
    <t>C202766</t>
  </si>
  <si>
    <t>L102767</t>
  </si>
  <si>
    <t>C202767</t>
  </si>
  <si>
    <t>L102768</t>
  </si>
  <si>
    <t>C202768</t>
  </si>
  <si>
    <t>L102769</t>
  </si>
  <si>
    <t>C202769</t>
  </si>
  <si>
    <t>L102770</t>
  </si>
  <si>
    <t>C202770</t>
  </si>
  <si>
    <t>L102771</t>
  </si>
  <si>
    <t>C202771</t>
  </si>
  <si>
    <t>L102772</t>
  </si>
  <si>
    <t>C202772</t>
  </si>
  <si>
    <t>L102773</t>
  </si>
  <si>
    <t>C202773</t>
  </si>
  <si>
    <t>L102774</t>
  </si>
  <si>
    <t>C202774</t>
  </si>
  <si>
    <t>L102775</t>
  </si>
  <si>
    <t>C202775</t>
  </si>
  <si>
    <t>L102776</t>
  </si>
  <si>
    <t>C202776</t>
  </si>
  <si>
    <t>L102777</t>
  </si>
  <si>
    <t>C202777</t>
  </si>
  <si>
    <t>L102778</t>
  </si>
  <si>
    <t>C202778</t>
  </si>
  <si>
    <t>L102779</t>
  </si>
  <si>
    <t>C202779</t>
  </si>
  <si>
    <t>L102780</t>
  </si>
  <si>
    <t>C202780</t>
  </si>
  <si>
    <t>L102781</t>
  </si>
  <si>
    <t>C202781</t>
  </si>
  <si>
    <t>L102782</t>
  </si>
  <si>
    <t>C202782</t>
  </si>
  <si>
    <t>L102783</t>
  </si>
  <si>
    <t>C202783</t>
  </si>
  <si>
    <t>L102784</t>
  </si>
  <si>
    <t>C202784</t>
  </si>
  <si>
    <t>L102785</t>
  </si>
  <si>
    <t>C202785</t>
  </si>
  <si>
    <t>L102786</t>
  </si>
  <si>
    <t>C202786</t>
  </si>
  <si>
    <t>L102787</t>
  </si>
  <si>
    <t>C202787</t>
  </si>
  <si>
    <t>L102788</t>
  </si>
  <si>
    <t>C202788</t>
  </si>
  <si>
    <t>L102789</t>
  </si>
  <si>
    <t>C202789</t>
  </si>
  <si>
    <t>L102790</t>
  </si>
  <si>
    <t>C202790</t>
  </si>
  <si>
    <t>L102791</t>
  </si>
  <si>
    <t>C202791</t>
  </si>
  <si>
    <t>L102792</t>
  </si>
  <si>
    <t>C202792</t>
  </si>
  <si>
    <t>L102793</t>
  </si>
  <si>
    <t>C202793</t>
  </si>
  <si>
    <t>L102794</t>
  </si>
  <si>
    <t>C202794</t>
  </si>
  <si>
    <t>L102795</t>
  </si>
  <si>
    <t>C202795</t>
  </si>
  <si>
    <t>L102796</t>
  </si>
  <si>
    <t>C202796</t>
  </si>
  <si>
    <t>L102797</t>
  </si>
  <si>
    <t>C202797</t>
  </si>
  <si>
    <t>L102798</t>
  </si>
  <si>
    <t>C202798</t>
  </si>
  <si>
    <t>L102799</t>
  </si>
  <si>
    <t>C202799</t>
  </si>
  <si>
    <t>L102800</t>
  </si>
  <si>
    <t>C202800</t>
  </si>
  <si>
    <t>L102801</t>
  </si>
  <si>
    <t>C202801</t>
  </si>
  <si>
    <t>L102802</t>
  </si>
  <si>
    <t>C202802</t>
  </si>
  <si>
    <t>L102803</t>
  </si>
  <si>
    <t>C202803</t>
  </si>
  <si>
    <t>L102804</t>
  </si>
  <si>
    <t>C202804</t>
  </si>
  <si>
    <t>L102805</t>
  </si>
  <si>
    <t>C202805</t>
  </si>
  <si>
    <t>L102806</t>
  </si>
  <si>
    <t>C202806</t>
  </si>
  <si>
    <t>L102807</t>
  </si>
  <si>
    <t>C202807</t>
  </si>
  <si>
    <t>L102808</t>
  </si>
  <si>
    <t>C202808</t>
  </si>
  <si>
    <t>L102809</t>
  </si>
  <si>
    <t>C202809</t>
  </si>
  <si>
    <t>L102810</t>
  </si>
  <si>
    <t>C202810</t>
  </si>
  <si>
    <t>L102811</t>
  </si>
  <si>
    <t>C202811</t>
  </si>
  <si>
    <t>L102812</t>
  </si>
  <si>
    <t>C202812</t>
  </si>
  <si>
    <t>L102813</t>
  </si>
  <si>
    <t>C202813</t>
  </si>
  <si>
    <t>L102814</t>
  </si>
  <si>
    <t>C202814</t>
  </si>
  <si>
    <t>L102815</t>
  </si>
  <si>
    <t>C202815</t>
  </si>
  <si>
    <t>L102816</t>
  </si>
  <si>
    <t>C202816</t>
  </si>
  <si>
    <t>L102817</t>
  </si>
  <si>
    <t>C202817</t>
  </si>
  <si>
    <t>L102818</t>
  </si>
  <si>
    <t>C202818</t>
  </si>
  <si>
    <t>L102819</t>
  </si>
  <si>
    <t>C202819</t>
  </si>
  <si>
    <t>L102820</t>
  </si>
  <si>
    <t>C202820</t>
  </si>
  <si>
    <t>L102821</t>
  </si>
  <si>
    <t>C202821</t>
  </si>
  <si>
    <t>L102822</t>
  </si>
  <si>
    <t>C202822</t>
  </si>
  <si>
    <t>L102823</t>
  </si>
  <si>
    <t>C202823</t>
  </si>
  <si>
    <t>L102824</t>
  </si>
  <si>
    <t>C202824</t>
  </si>
  <si>
    <t>L102825</t>
  </si>
  <si>
    <t>C202825</t>
  </si>
  <si>
    <t>L102826</t>
  </si>
  <si>
    <t>C202826</t>
  </si>
  <si>
    <t>L102827</t>
  </si>
  <si>
    <t>C202827</t>
  </si>
  <si>
    <t>L102828</t>
  </si>
  <si>
    <t>C202828</t>
  </si>
  <si>
    <t>L102829</t>
  </si>
  <si>
    <t>C202829</t>
  </si>
  <si>
    <t>L102830</t>
  </si>
  <si>
    <t>C202830</t>
  </si>
  <si>
    <t>L102831</t>
  </si>
  <si>
    <t>C202831</t>
  </si>
  <si>
    <t>L102832</t>
  </si>
  <si>
    <t>C202832</t>
  </si>
  <si>
    <t>L102833</t>
  </si>
  <si>
    <t>C202833</t>
  </si>
  <si>
    <t>L102834</t>
  </si>
  <si>
    <t>C202834</t>
  </si>
  <si>
    <t>L102835</t>
  </si>
  <si>
    <t>C202835</t>
  </si>
  <si>
    <t>L102836</t>
  </si>
  <si>
    <t>C202836</t>
  </si>
  <si>
    <t>L102837</t>
  </si>
  <si>
    <t>C202837</t>
  </si>
  <si>
    <t>L102838</t>
  </si>
  <si>
    <t>C202838</t>
  </si>
  <si>
    <t>L102839</t>
  </si>
  <si>
    <t>C202839</t>
  </si>
  <si>
    <t>L102840</t>
  </si>
  <si>
    <t>C202840</t>
  </si>
  <si>
    <t>L102841</t>
  </si>
  <si>
    <t>C202841</t>
  </si>
  <si>
    <t>L102842</t>
  </si>
  <si>
    <t>C202842</t>
  </si>
  <si>
    <t>L102843</t>
  </si>
  <si>
    <t>C202843</t>
  </si>
  <si>
    <t>L102844</t>
  </si>
  <si>
    <t>C202844</t>
  </si>
  <si>
    <t>L102845</t>
  </si>
  <si>
    <t>C202845</t>
  </si>
  <si>
    <t>L102846</t>
  </si>
  <si>
    <t>C202846</t>
  </si>
  <si>
    <t>L102847</t>
  </si>
  <si>
    <t>C202847</t>
  </si>
  <si>
    <t>L102848</t>
  </si>
  <si>
    <t>C202848</t>
  </si>
  <si>
    <t>L102849</t>
  </si>
  <si>
    <t>C202849</t>
  </si>
  <si>
    <t>L102850</t>
  </si>
  <si>
    <t>C202850</t>
  </si>
  <si>
    <t>L102851</t>
  </si>
  <si>
    <t>C202851</t>
  </si>
  <si>
    <t>L102852</t>
  </si>
  <si>
    <t>C202852</t>
  </si>
  <si>
    <t>L102853</t>
  </si>
  <si>
    <t>C202853</t>
  </si>
  <si>
    <t>L102854</t>
  </si>
  <si>
    <t>C202854</t>
  </si>
  <si>
    <t>L102855</t>
  </si>
  <si>
    <t>C202855</t>
  </si>
  <si>
    <t>L102856</t>
  </si>
  <si>
    <t>C202856</t>
  </si>
  <si>
    <t>L102857</t>
  </si>
  <si>
    <t>C202857</t>
  </si>
  <si>
    <t>L102858</t>
  </si>
  <si>
    <t>C202858</t>
  </si>
  <si>
    <t>L102859</t>
  </si>
  <si>
    <t>C202859</t>
  </si>
  <si>
    <t>L102860</t>
  </si>
  <si>
    <t>C202860</t>
  </si>
  <si>
    <t>L102861</t>
  </si>
  <si>
    <t>C202861</t>
  </si>
  <si>
    <t>L102862</t>
  </si>
  <si>
    <t>C202862</t>
  </si>
  <si>
    <t>L102863</t>
  </si>
  <si>
    <t>C202863</t>
  </si>
  <si>
    <t>L102864</t>
  </si>
  <si>
    <t>C202864</t>
  </si>
  <si>
    <t>L102865</t>
  </si>
  <si>
    <t>C202865</t>
  </si>
  <si>
    <t>L102866</t>
  </si>
  <si>
    <t>C202866</t>
  </si>
  <si>
    <t>L102867</t>
  </si>
  <si>
    <t>C202867</t>
  </si>
  <si>
    <t>L102868</t>
  </si>
  <si>
    <t>C202868</t>
  </si>
  <si>
    <t>L102869</t>
  </si>
  <si>
    <t>C202869</t>
  </si>
  <si>
    <t>L102870</t>
  </si>
  <si>
    <t>C202870</t>
  </si>
  <si>
    <t>L102871</t>
  </si>
  <si>
    <t>C202871</t>
  </si>
  <si>
    <t>L102872</t>
  </si>
  <si>
    <t>C202872</t>
  </si>
  <si>
    <t>L102873</t>
  </si>
  <si>
    <t>C202873</t>
  </si>
  <si>
    <t>L102874</t>
  </si>
  <si>
    <t>C202874</t>
  </si>
  <si>
    <t>L102875</t>
  </si>
  <si>
    <t>C202875</t>
  </si>
  <si>
    <t>L102876</t>
  </si>
  <si>
    <t>C202876</t>
  </si>
  <si>
    <t>L102877</t>
  </si>
  <si>
    <t>C202877</t>
  </si>
  <si>
    <t>L102878</t>
  </si>
  <si>
    <t>C202878</t>
  </si>
  <si>
    <t>L102879</t>
  </si>
  <si>
    <t>C202879</t>
  </si>
  <si>
    <t>L102880</t>
  </si>
  <si>
    <t>C202880</t>
  </si>
  <si>
    <t>L102881</t>
  </si>
  <si>
    <t>C202881</t>
  </si>
  <si>
    <t>L102882</t>
  </si>
  <si>
    <t>C202882</t>
  </si>
  <si>
    <t>L102883</t>
  </si>
  <si>
    <t>C202883</t>
  </si>
  <si>
    <t>L102884</t>
  </si>
  <si>
    <t>C202884</t>
  </si>
  <si>
    <t>L102885</t>
  </si>
  <si>
    <t>C202885</t>
  </si>
  <si>
    <t>L102886</t>
  </si>
  <si>
    <t>C202886</t>
  </si>
  <si>
    <t>L102887</t>
  </si>
  <si>
    <t>C202887</t>
  </si>
  <si>
    <t>L102888</t>
  </si>
  <si>
    <t>C202888</t>
  </si>
  <si>
    <t>L102889</t>
  </si>
  <si>
    <t>C202889</t>
  </si>
  <si>
    <t>L102890</t>
  </si>
  <si>
    <t>C202890</t>
  </si>
  <si>
    <t>L102891</t>
  </si>
  <si>
    <t>C202891</t>
  </si>
  <si>
    <t>L102892</t>
  </si>
  <si>
    <t>C202892</t>
  </si>
  <si>
    <t>L102893</t>
  </si>
  <si>
    <t>C202893</t>
  </si>
  <si>
    <t>L102894</t>
  </si>
  <si>
    <t>C202894</t>
  </si>
  <si>
    <t>L102895</t>
  </si>
  <si>
    <t>C202895</t>
  </si>
  <si>
    <t>L102896</t>
  </si>
  <si>
    <t>C202896</t>
  </si>
  <si>
    <t>L102897</t>
  </si>
  <si>
    <t>C202897</t>
  </si>
  <si>
    <t>L102898</t>
  </si>
  <si>
    <t>C202898</t>
  </si>
  <si>
    <t>L102899</t>
  </si>
  <si>
    <t>C202899</t>
  </si>
  <si>
    <t>L102900</t>
  </si>
  <si>
    <t>C202900</t>
  </si>
  <si>
    <t>L102901</t>
  </si>
  <si>
    <t>C202901</t>
  </si>
  <si>
    <t>L102902</t>
  </si>
  <si>
    <t>C202902</t>
  </si>
  <si>
    <t>L102903</t>
  </si>
  <si>
    <t>C202903</t>
  </si>
  <si>
    <t>L102904</t>
  </si>
  <si>
    <t>C202904</t>
  </si>
  <si>
    <t>L102905</t>
  </si>
  <si>
    <t>C202905</t>
  </si>
  <si>
    <t>L102906</t>
  </si>
  <si>
    <t>C202906</t>
  </si>
  <si>
    <t>L102907</t>
  </si>
  <si>
    <t>C202907</t>
  </si>
  <si>
    <t>L102908</t>
  </si>
  <si>
    <t>C202908</t>
  </si>
  <si>
    <t>L102909</t>
  </si>
  <si>
    <t>C202909</t>
  </si>
  <si>
    <t>L102910</t>
  </si>
  <si>
    <t>C202910</t>
  </si>
  <si>
    <t>L102911</t>
  </si>
  <si>
    <t>C202911</t>
  </si>
  <si>
    <t>L102912</t>
  </si>
  <si>
    <t>C202912</t>
  </si>
  <si>
    <t>L102913</t>
  </si>
  <si>
    <t>C202913</t>
  </si>
  <si>
    <t>L102914</t>
  </si>
  <si>
    <t>C202914</t>
  </si>
  <si>
    <t>L102915</t>
  </si>
  <si>
    <t>C202915</t>
  </si>
  <si>
    <t>L102916</t>
  </si>
  <si>
    <t>C202916</t>
  </si>
  <si>
    <t>L102917</t>
  </si>
  <si>
    <t>C202917</t>
  </si>
  <si>
    <t>L102918</t>
  </si>
  <si>
    <t>C202918</t>
  </si>
  <si>
    <t>L102919</t>
  </si>
  <si>
    <t>C202919</t>
  </si>
  <si>
    <t>L102920</t>
  </si>
  <si>
    <t>C202920</t>
  </si>
  <si>
    <t>L102921</t>
  </si>
  <si>
    <t>C202921</t>
  </si>
  <si>
    <t>L102922</t>
  </si>
  <si>
    <t>C202922</t>
  </si>
  <si>
    <t>L102923</t>
  </si>
  <si>
    <t>C202923</t>
  </si>
  <si>
    <t>L102924</t>
  </si>
  <si>
    <t>C202924</t>
  </si>
  <si>
    <t>L102925</t>
  </si>
  <si>
    <t>C202925</t>
  </si>
  <si>
    <t>L102926</t>
  </si>
  <si>
    <t>C202926</t>
  </si>
  <si>
    <t>L102927</t>
  </si>
  <si>
    <t>C202927</t>
  </si>
  <si>
    <t>L102928</t>
  </si>
  <si>
    <t>C202928</t>
  </si>
  <si>
    <t>L102929</t>
  </si>
  <si>
    <t>C202929</t>
  </si>
  <si>
    <t>L102930</t>
  </si>
  <si>
    <t>C202930</t>
  </si>
  <si>
    <t>L102931</t>
  </si>
  <si>
    <t>C202931</t>
  </si>
  <si>
    <t>L102932</t>
  </si>
  <si>
    <t>C202932</t>
  </si>
  <si>
    <t>L102933</t>
  </si>
  <si>
    <t>C202933</t>
  </si>
  <si>
    <t>L102934</t>
  </si>
  <si>
    <t>C202934</t>
  </si>
  <si>
    <t>L102935</t>
  </si>
  <si>
    <t>C202935</t>
  </si>
  <si>
    <t>L102936</t>
  </si>
  <si>
    <t>C202936</t>
  </si>
  <si>
    <t>L102937</t>
  </si>
  <si>
    <t>C202937</t>
  </si>
  <si>
    <t>L102938</t>
  </si>
  <si>
    <t>C202938</t>
  </si>
  <si>
    <t>L102939</t>
  </si>
  <si>
    <t>C202939</t>
  </si>
  <si>
    <t>L102940</t>
  </si>
  <si>
    <t>C202940</t>
  </si>
  <si>
    <t>L102941</t>
  </si>
  <si>
    <t>C202941</t>
  </si>
  <si>
    <t>L102942</t>
  </si>
  <si>
    <t>C202942</t>
  </si>
  <si>
    <t>L102943</t>
  </si>
  <si>
    <t>C202943</t>
  </si>
  <si>
    <t>L102944</t>
  </si>
  <si>
    <t>C202944</t>
  </si>
  <si>
    <t>L102945</t>
  </si>
  <si>
    <t>C202945</t>
  </si>
  <si>
    <t>L102946</t>
  </si>
  <si>
    <t>C202946</t>
  </si>
  <si>
    <t>L102947</t>
  </si>
  <si>
    <t>C202947</t>
  </si>
  <si>
    <t>L102948</t>
  </si>
  <si>
    <t>C202948</t>
  </si>
  <si>
    <t>L102949</t>
  </si>
  <si>
    <t>C202949</t>
  </si>
  <si>
    <t>L102950</t>
  </si>
  <si>
    <t>C202950</t>
  </si>
  <si>
    <t>L102951</t>
  </si>
  <si>
    <t>C202951</t>
  </si>
  <si>
    <t>L102952</t>
  </si>
  <si>
    <t>C202952</t>
  </si>
  <si>
    <t>L102953</t>
  </si>
  <si>
    <t>C202953</t>
  </si>
  <si>
    <t>L102954</t>
  </si>
  <si>
    <t>C202954</t>
  </si>
  <si>
    <t>L102955</t>
  </si>
  <si>
    <t>C202955</t>
  </si>
  <si>
    <t>L102956</t>
  </si>
  <si>
    <t>C202956</t>
  </si>
  <si>
    <t>L102957</t>
  </si>
  <si>
    <t>C202957</t>
  </si>
  <si>
    <t>L102958</t>
  </si>
  <si>
    <t>C202958</t>
  </si>
  <si>
    <t>L102959</t>
  </si>
  <si>
    <t>C202959</t>
  </si>
  <si>
    <t>L102960</t>
  </si>
  <si>
    <t>C202960</t>
  </si>
  <si>
    <t>L102961</t>
  </si>
  <si>
    <t>C202961</t>
  </si>
  <si>
    <t>L102962</t>
  </si>
  <si>
    <t>C202962</t>
  </si>
  <si>
    <t>L102963</t>
  </si>
  <si>
    <t>C202963</t>
  </si>
  <si>
    <t>L102964</t>
  </si>
  <si>
    <t>C202964</t>
  </si>
  <si>
    <t>L102965</t>
  </si>
  <si>
    <t>C202965</t>
  </si>
  <si>
    <t>L102966</t>
  </si>
  <si>
    <t>C202966</t>
  </si>
  <si>
    <t>L102967</t>
  </si>
  <si>
    <t>C202967</t>
  </si>
  <si>
    <t>L102968</t>
  </si>
  <si>
    <t>C202968</t>
  </si>
  <si>
    <t>L102969</t>
  </si>
  <si>
    <t>C202969</t>
  </si>
  <si>
    <t>L102970</t>
  </si>
  <si>
    <t>C202970</t>
  </si>
  <si>
    <t>L102971</t>
  </si>
  <si>
    <t>C202971</t>
  </si>
  <si>
    <t>L102972</t>
  </si>
  <si>
    <t>C202972</t>
  </si>
  <si>
    <t>L102973</t>
  </si>
  <si>
    <t>C202973</t>
  </si>
  <si>
    <t>L102974</t>
  </si>
  <si>
    <t>C202974</t>
  </si>
  <si>
    <t>L102975</t>
  </si>
  <si>
    <t>C202975</t>
  </si>
  <si>
    <t>L102976</t>
  </si>
  <si>
    <t>C202976</t>
  </si>
  <si>
    <t>L102977</t>
  </si>
  <si>
    <t>C202977</t>
  </si>
  <si>
    <t>L102978</t>
  </si>
  <si>
    <t>C202978</t>
  </si>
  <si>
    <t>L102979</t>
  </si>
  <si>
    <t>C202979</t>
  </si>
  <si>
    <t>L102980</t>
  </si>
  <si>
    <t>C202980</t>
  </si>
  <si>
    <t>L102981</t>
  </si>
  <si>
    <t>C202981</t>
  </si>
  <si>
    <t>L102982</t>
  </si>
  <si>
    <t>C202982</t>
  </si>
  <si>
    <t>L102983</t>
  </si>
  <si>
    <t>C202983</t>
  </si>
  <si>
    <t>L102984</t>
  </si>
  <si>
    <t>C202984</t>
  </si>
  <si>
    <t>L102985</t>
  </si>
  <si>
    <t>C202985</t>
  </si>
  <si>
    <t>L102986</t>
  </si>
  <si>
    <t>C202986</t>
  </si>
  <si>
    <t>L102987</t>
  </si>
  <si>
    <t>C202987</t>
  </si>
  <si>
    <t>L102988</t>
  </si>
  <si>
    <t>C202988</t>
  </si>
  <si>
    <t>L102989</t>
  </si>
  <si>
    <t>C202989</t>
  </si>
  <si>
    <t>L102990</t>
  </si>
  <si>
    <t>C202990</t>
  </si>
  <si>
    <t>L102991</t>
  </si>
  <si>
    <t>C202991</t>
  </si>
  <si>
    <t>L102992</t>
  </si>
  <si>
    <t>C202992</t>
  </si>
  <si>
    <t>L102993</t>
  </si>
  <si>
    <t>C202993</t>
  </si>
  <si>
    <t>L102994</t>
  </si>
  <si>
    <t>C202994</t>
  </si>
  <si>
    <t>L102995</t>
  </si>
  <si>
    <t>C202995</t>
  </si>
  <si>
    <t>L102996</t>
  </si>
  <si>
    <t>C202996</t>
  </si>
  <si>
    <t>L102997</t>
  </si>
  <si>
    <t>C202997</t>
  </si>
  <si>
    <t>L102998</t>
  </si>
  <si>
    <t>C202998</t>
  </si>
  <si>
    <t>L102999</t>
  </si>
  <si>
    <t>C202999</t>
  </si>
  <si>
    <t>L103000</t>
  </si>
  <si>
    <t>C203000</t>
  </si>
  <si>
    <t>L103001</t>
  </si>
  <si>
    <t>C203001</t>
  </si>
  <si>
    <t>L103002</t>
  </si>
  <si>
    <t>C203002</t>
  </si>
  <si>
    <t>L103003</t>
  </si>
  <si>
    <t>C203003</t>
  </si>
  <si>
    <t>L103004</t>
  </si>
  <si>
    <t>C203004</t>
  </si>
  <si>
    <t>L103005</t>
  </si>
  <si>
    <t>C203005</t>
  </si>
  <si>
    <t>L103006</t>
  </si>
  <si>
    <t>C203006</t>
  </si>
  <si>
    <t>L103007</t>
  </si>
  <si>
    <t>C203007</t>
  </si>
  <si>
    <t>L103008</t>
  </si>
  <si>
    <t>C203008</t>
  </si>
  <si>
    <t>L103009</t>
  </si>
  <si>
    <t>C203009</t>
  </si>
  <si>
    <t>L103010</t>
  </si>
  <si>
    <t>C203010</t>
  </si>
  <si>
    <t>L103011</t>
  </si>
  <si>
    <t>C203011</t>
  </si>
  <si>
    <t>L103012</t>
  </si>
  <si>
    <t>C203012</t>
  </si>
  <si>
    <t>L103013</t>
  </si>
  <si>
    <t>C203013</t>
  </si>
  <si>
    <t>L103014</t>
  </si>
  <si>
    <t>C203014</t>
  </si>
  <si>
    <t>L103015</t>
  </si>
  <si>
    <t>C203015</t>
  </si>
  <si>
    <t>L103016</t>
  </si>
  <si>
    <t>C203016</t>
  </si>
  <si>
    <t>L103017</t>
  </si>
  <si>
    <t>C203017</t>
  </si>
  <si>
    <t>L103018</t>
  </si>
  <si>
    <t>C203018</t>
  </si>
  <si>
    <t>L103019</t>
  </si>
  <si>
    <t>C203019</t>
  </si>
  <si>
    <t>L103020</t>
  </si>
  <si>
    <t>C203020</t>
  </si>
  <si>
    <t>L103021</t>
  </si>
  <si>
    <t>C203021</t>
  </si>
  <si>
    <t>L103022</t>
  </si>
  <si>
    <t>C203022</t>
  </si>
  <si>
    <t>L103023</t>
  </si>
  <si>
    <t>C203023</t>
  </si>
  <si>
    <t>L103024</t>
  </si>
  <si>
    <t>C203024</t>
  </si>
  <si>
    <t>L103025</t>
  </si>
  <si>
    <t>C203025</t>
  </si>
  <si>
    <t>L103026</t>
  </si>
  <si>
    <t>C203026</t>
  </si>
  <si>
    <t>L103027</t>
  </si>
  <si>
    <t>C203027</t>
  </si>
  <si>
    <t>L103028</t>
  </si>
  <si>
    <t>C203028</t>
  </si>
  <si>
    <t>L103029</t>
  </si>
  <si>
    <t>C203029</t>
  </si>
  <si>
    <t>L103030</t>
  </si>
  <si>
    <t>C203030</t>
  </si>
  <si>
    <t>L103031</t>
  </si>
  <si>
    <t>C203031</t>
  </si>
  <si>
    <t>L103032</t>
  </si>
  <si>
    <t>C203032</t>
  </si>
  <si>
    <t>L103033</t>
  </si>
  <si>
    <t>C203033</t>
  </si>
  <si>
    <t>L103034</t>
  </si>
  <si>
    <t>C203034</t>
  </si>
  <si>
    <t>L103035</t>
  </si>
  <si>
    <t>C203035</t>
  </si>
  <si>
    <t>L103036</t>
  </si>
  <si>
    <t>C203036</t>
  </si>
  <si>
    <t>L103037</t>
  </si>
  <si>
    <t>C203037</t>
  </si>
  <si>
    <t>L103038</t>
  </si>
  <si>
    <t>C203038</t>
  </si>
  <si>
    <t>L103039</t>
  </si>
  <si>
    <t>C203039</t>
  </si>
  <si>
    <t>L103040</t>
  </si>
  <si>
    <t>C203040</t>
  </si>
  <si>
    <t>L103041</t>
  </si>
  <si>
    <t>C203041</t>
  </si>
  <si>
    <t>L103042</t>
  </si>
  <si>
    <t>C203042</t>
  </si>
  <si>
    <t>L103043</t>
  </si>
  <si>
    <t>C203043</t>
  </si>
  <si>
    <t>L103044</t>
  </si>
  <si>
    <t>C203044</t>
  </si>
  <si>
    <t>L103045</t>
  </si>
  <si>
    <t>C203045</t>
  </si>
  <si>
    <t>L103046</t>
  </si>
  <si>
    <t>C203046</t>
  </si>
  <si>
    <t>L103047</t>
  </si>
  <si>
    <t>C203047</t>
  </si>
  <si>
    <t>L103048</t>
  </si>
  <si>
    <t>C203048</t>
  </si>
  <si>
    <t>L103049</t>
  </si>
  <si>
    <t>C203049</t>
  </si>
  <si>
    <t>L103050</t>
  </si>
  <si>
    <t>C203050</t>
  </si>
  <si>
    <t>L103051</t>
  </si>
  <si>
    <t>C203051</t>
  </si>
  <si>
    <t>L103052</t>
  </si>
  <si>
    <t>C203052</t>
  </si>
  <si>
    <t>L103053</t>
  </si>
  <si>
    <t>C203053</t>
  </si>
  <si>
    <t>L103054</t>
  </si>
  <si>
    <t>C203054</t>
  </si>
  <si>
    <t>L103055</t>
  </si>
  <si>
    <t>C203055</t>
  </si>
  <si>
    <t>L103056</t>
  </si>
  <si>
    <t>C203056</t>
  </si>
  <si>
    <t>L103057</t>
  </si>
  <si>
    <t>C203057</t>
  </si>
  <si>
    <t>L103058</t>
  </si>
  <si>
    <t>C203058</t>
  </si>
  <si>
    <t>L103059</t>
  </si>
  <si>
    <t>C203059</t>
  </si>
  <si>
    <t>L103060</t>
  </si>
  <si>
    <t>C203060</t>
  </si>
  <si>
    <t>L103061</t>
  </si>
  <si>
    <t>C203061</t>
  </si>
  <si>
    <t>L103062</t>
  </si>
  <si>
    <t>C203062</t>
  </si>
  <si>
    <t>L103063</t>
  </si>
  <si>
    <t>C203063</t>
  </si>
  <si>
    <t>L103064</t>
  </si>
  <si>
    <t>C203064</t>
  </si>
  <si>
    <t>L103065</t>
  </si>
  <si>
    <t>C203065</t>
  </si>
  <si>
    <t>L103066</t>
  </si>
  <si>
    <t>C203066</t>
  </si>
  <si>
    <t>L103067</t>
  </si>
  <si>
    <t>C203067</t>
  </si>
  <si>
    <t>L103068</t>
  </si>
  <si>
    <t>C203068</t>
  </si>
  <si>
    <t>L103069</t>
  </si>
  <si>
    <t>C203069</t>
  </si>
  <si>
    <t>L103070</t>
  </si>
  <si>
    <t>C203070</t>
  </si>
  <si>
    <t>L103071</t>
  </si>
  <si>
    <t>C203071</t>
  </si>
  <si>
    <t>L103072</t>
  </si>
  <si>
    <t>C203072</t>
  </si>
  <si>
    <t>L103073</t>
  </si>
  <si>
    <t>C203073</t>
  </si>
  <si>
    <t>L103074</t>
  </si>
  <si>
    <t>C203074</t>
  </si>
  <si>
    <t>L103075</t>
  </si>
  <si>
    <t>C203075</t>
  </si>
  <si>
    <t>L103076</t>
  </si>
  <si>
    <t>C203076</t>
  </si>
  <si>
    <t>L103077</t>
  </si>
  <si>
    <t>C203077</t>
  </si>
  <si>
    <t>L103078</t>
  </si>
  <si>
    <t>C203078</t>
  </si>
  <si>
    <t>L103079</t>
  </si>
  <si>
    <t>C203079</t>
  </si>
  <si>
    <t>L103080</t>
  </si>
  <si>
    <t>C203080</t>
  </si>
  <si>
    <t>L103081</t>
  </si>
  <si>
    <t>C203081</t>
  </si>
  <si>
    <t>L103082</t>
  </si>
  <si>
    <t>C203082</t>
  </si>
  <si>
    <t>L103083</t>
  </si>
  <si>
    <t>C203083</t>
  </si>
  <si>
    <t>L103084</t>
  </si>
  <si>
    <t>C203084</t>
  </si>
  <si>
    <t>L103085</t>
  </si>
  <si>
    <t>C203085</t>
  </si>
  <si>
    <t>L103086</t>
  </si>
  <si>
    <t>C203086</t>
  </si>
  <si>
    <t>L103087</t>
  </si>
  <si>
    <t>C203087</t>
  </si>
  <si>
    <t>L103088</t>
  </si>
  <si>
    <t>C203088</t>
  </si>
  <si>
    <t>L103089</t>
  </si>
  <si>
    <t>C203089</t>
  </si>
  <si>
    <t>L103090</t>
  </si>
  <si>
    <t>C203090</t>
  </si>
  <si>
    <t>L103091</t>
  </si>
  <si>
    <t>C203091</t>
  </si>
  <si>
    <t>L103092</t>
  </si>
  <si>
    <t>C203092</t>
  </si>
  <si>
    <t>L103093</t>
  </si>
  <si>
    <t>C203093</t>
  </si>
  <si>
    <t>L103094</t>
  </si>
  <si>
    <t>C203094</t>
  </si>
  <si>
    <t>L103095</t>
  </si>
  <si>
    <t>C203095</t>
  </si>
  <si>
    <t>L103096</t>
  </si>
  <si>
    <t>C203096</t>
  </si>
  <si>
    <t>L103097</t>
  </si>
  <si>
    <t>C203097</t>
  </si>
  <si>
    <t>L103098</t>
  </si>
  <si>
    <t>C203098</t>
  </si>
  <si>
    <t>L103099</t>
  </si>
  <si>
    <t>C203099</t>
  </si>
  <si>
    <t>L103100</t>
  </si>
  <si>
    <t>C203100</t>
  </si>
  <si>
    <t>L103101</t>
  </si>
  <si>
    <t>C203101</t>
  </si>
  <si>
    <t>L103102</t>
  </si>
  <si>
    <t>C203102</t>
  </si>
  <si>
    <t>L103103</t>
  </si>
  <si>
    <t>C203103</t>
  </si>
  <si>
    <t>L103104</t>
  </si>
  <si>
    <t>C203104</t>
  </si>
  <si>
    <t>L103105</t>
  </si>
  <si>
    <t>C203105</t>
  </si>
  <si>
    <t>L103106</t>
  </si>
  <si>
    <t>C203106</t>
  </si>
  <si>
    <t>L103107</t>
  </si>
  <si>
    <t>C203107</t>
  </si>
  <si>
    <t>L103108</t>
  </si>
  <si>
    <t>C203108</t>
  </si>
  <si>
    <t>L103109</t>
  </si>
  <si>
    <t>C203109</t>
  </si>
  <si>
    <t>L103110</t>
  </si>
  <si>
    <t>C203110</t>
  </si>
  <si>
    <t>L103111</t>
  </si>
  <si>
    <t>C203111</t>
  </si>
  <si>
    <t>L103112</t>
  </si>
  <si>
    <t>C203112</t>
  </si>
  <si>
    <t>L103113</t>
  </si>
  <si>
    <t>C203113</t>
  </si>
  <si>
    <t>L103114</t>
  </si>
  <si>
    <t>C203114</t>
  </si>
  <si>
    <t>L103115</t>
  </si>
  <si>
    <t>C203115</t>
  </si>
  <si>
    <t>L103116</t>
  </si>
  <si>
    <t>C203116</t>
  </si>
  <si>
    <t>L103117</t>
  </si>
  <si>
    <t>C203117</t>
  </si>
  <si>
    <t>L103118</t>
  </si>
  <si>
    <t>C203118</t>
  </si>
  <si>
    <t>L103119</t>
  </si>
  <si>
    <t>C203119</t>
  </si>
  <si>
    <t>L103120</t>
  </si>
  <si>
    <t>C203120</t>
  </si>
  <si>
    <t>L103121</t>
  </si>
  <si>
    <t>C203121</t>
  </si>
  <si>
    <t>L103122</t>
  </si>
  <si>
    <t>C203122</t>
  </si>
  <si>
    <t>L103123</t>
  </si>
  <si>
    <t>C203123</t>
  </si>
  <si>
    <t>L103124</t>
  </si>
  <si>
    <t>C203124</t>
  </si>
  <si>
    <t>L103125</t>
  </si>
  <si>
    <t>C203125</t>
  </si>
  <si>
    <t>L103126</t>
  </si>
  <si>
    <t>C203126</t>
  </si>
  <si>
    <t>L103127</t>
  </si>
  <si>
    <t>C203127</t>
  </si>
  <si>
    <t>L103128</t>
  </si>
  <si>
    <t>C203128</t>
  </si>
  <si>
    <t>L103129</t>
  </si>
  <si>
    <t>C203129</t>
  </si>
  <si>
    <t>L103130</t>
  </si>
  <si>
    <t>C203130</t>
  </si>
  <si>
    <t>L103131</t>
  </si>
  <si>
    <t>C203131</t>
  </si>
  <si>
    <t>L103132</t>
  </si>
  <si>
    <t>C203132</t>
  </si>
  <si>
    <t>L103133</t>
  </si>
  <si>
    <t>C203133</t>
  </si>
  <si>
    <t>L103134</t>
  </si>
  <si>
    <t>C203134</t>
  </si>
  <si>
    <t>L103135</t>
  </si>
  <si>
    <t>C203135</t>
  </si>
  <si>
    <t>L103136</t>
  </si>
  <si>
    <t>C203136</t>
  </si>
  <si>
    <t>L103137</t>
  </si>
  <si>
    <t>C203137</t>
  </si>
  <si>
    <t>L103138</t>
  </si>
  <si>
    <t>C203138</t>
  </si>
  <si>
    <t>L103139</t>
  </si>
  <si>
    <t>C203139</t>
  </si>
  <si>
    <t>L103140</t>
  </si>
  <si>
    <t>C203140</t>
  </si>
  <si>
    <t>L103141</t>
  </si>
  <si>
    <t>C203141</t>
  </si>
  <si>
    <t>L103142</t>
  </si>
  <si>
    <t>C203142</t>
  </si>
  <si>
    <t>L103143</t>
  </si>
  <si>
    <t>C203143</t>
  </si>
  <si>
    <t>L103144</t>
  </si>
  <si>
    <t>C203144</t>
  </si>
  <si>
    <t>L103145</t>
  </si>
  <si>
    <t>C203145</t>
  </si>
  <si>
    <t>L103146</t>
  </si>
  <si>
    <t>C203146</t>
  </si>
  <si>
    <t>L103147</t>
  </si>
  <si>
    <t>C203147</t>
  </si>
  <si>
    <t>L103148</t>
  </si>
  <si>
    <t>C203148</t>
  </si>
  <si>
    <t>L103149</t>
  </si>
  <si>
    <t>C203149</t>
  </si>
  <si>
    <t>L103150</t>
  </si>
  <si>
    <t>C203150</t>
  </si>
  <si>
    <t>L103151</t>
  </si>
  <si>
    <t>C203151</t>
  </si>
  <si>
    <t>L103152</t>
  </si>
  <si>
    <t>C203152</t>
  </si>
  <si>
    <t>L103153</t>
  </si>
  <si>
    <t>C203153</t>
  </si>
  <si>
    <t>L103154</t>
  </si>
  <si>
    <t>C203154</t>
  </si>
  <si>
    <t>L103155</t>
  </si>
  <si>
    <t>C203155</t>
  </si>
  <si>
    <t>L103156</t>
  </si>
  <si>
    <t>C203156</t>
  </si>
  <si>
    <t>L103157</t>
  </si>
  <si>
    <t>C203157</t>
  </si>
  <si>
    <t>L103158</t>
  </si>
  <si>
    <t>C203158</t>
  </si>
  <si>
    <t>L103159</t>
  </si>
  <si>
    <t>C203159</t>
  </si>
  <si>
    <t>L103160</t>
  </si>
  <si>
    <t>C203160</t>
  </si>
  <si>
    <t>L103161</t>
  </si>
  <si>
    <t>C203161</t>
  </si>
  <si>
    <t>L103162</t>
  </si>
  <si>
    <t>C203162</t>
  </si>
  <si>
    <t>L103163</t>
  </si>
  <si>
    <t>C203163</t>
  </si>
  <si>
    <t>L103164</t>
  </si>
  <si>
    <t>C203164</t>
  </si>
  <si>
    <t>L103165</t>
  </si>
  <si>
    <t>C203165</t>
  </si>
  <si>
    <t>L103166</t>
  </si>
  <si>
    <t>C203166</t>
  </si>
  <si>
    <t>L103167</t>
  </si>
  <si>
    <t>C203167</t>
  </si>
  <si>
    <t>L103168</t>
  </si>
  <si>
    <t>C203168</t>
  </si>
  <si>
    <t>L103169</t>
  </si>
  <si>
    <t>C203169</t>
  </si>
  <si>
    <t>L103170</t>
  </si>
  <si>
    <t>C203170</t>
  </si>
  <si>
    <t>L103171</t>
  </si>
  <si>
    <t>C203171</t>
  </si>
  <si>
    <t>L103172</t>
  </si>
  <si>
    <t>C203172</t>
  </si>
  <si>
    <t>L103173</t>
  </si>
  <si>
    <t>C203173</t>
  </si>
  <si>
    <t>L103174</t>
  </si>
  <si>
    <t>C203174</t>
  </si>
  <si>
    <t>L103175</t>
  </si>
  <si>
    <t>C203175</t>
  </si>
  <si>
    <t>L103176</t>
  </si>
  <si>
    <t>C203176</t>
  </si>
  <si>
    <t>L103177</t>
  </si>
  <si>
    <t>C203177</t>
  </si>
  <si>
    <t>L103178</t>
  </si>
  <si>
    <t>C203178</t>
  </si>
  <si>
    <t>L103179</t>
  </si>
  <si>
    <t>C203179</t>
  </si>
  <si>
    <t>L103180</t>
  </si>
  <si>
    <t>C203180</t>
  </si>
  <si>
    <t>L103181</t>
  </si>
  <si>
    <t>C203181</t>
  </si>
  <si>
    <t>L103182</t>
  </si>
  <si>
    <t>C203182</t>
  </si>
  <si>
    <t>L103183</t>
  </si>
  <si>
    <t>C203183</t>
  </si>
  <si>
    <t>L103184</t>
  </si>
  <si>
    <t>C203184</t>
  </si>
  <si>
    <t>L103185</t>
  </si>
  <si>
    <t>C203185</t>
  </si>
  <si>
    <t>L103186</t>
  </si>
  <si>
    <t>C203186</t>
  </si>
  <si>
    <t>L103187</t>
  </si>
  <si>
    <t>C203187</t>
  </si>
  <si>
    <t>L103188</t>
  </si>
  <si>
    <t>C203188</t>
  </si>
  <si>
    <t>L103189</t>
  </si>
  <si>
    <t>C203189</t>
  </si>
  <si>
    <t>L103190</t>
  </si>
  <si>
    <t>C203190</t>
  </si>
  <si>
    <t>L103191</t>
  </si>
  <si>
    <t>C203191</t>
  </si>
  <si>
    <t>L103192</t>
  </si>
  <si>
    <t>C203192</t>
  </si>
  <si>
    <t>L103193</t>
  </si>
  <si>
    <t>C203193</t>
  </si>
  <si>
    <t>L103194</t>
  </si>
  <si>
    <t>C203194</t>
  </si>
  <si>
    <t>L103195</t>
  </si>
  <si>
    <t>C203195</t>
  </si>
  <si>
    <t>L103196</t>
  </si>
  <si>
    <t>C203196</t>
  </si>
  <si>
    <t>L103197</t>
  </si>
  <si>
    <t>C203197</t>
  </si>
  <si>
    <t>L103198</t>
  </si>
  <si>
    <t>C203198</t>
  </si>
  <si>
    <t>L103199</t>
  </si>
  <si>
    <t>C203199</t>
  </si>
  <si>
    <t>L103200</t>
  </si>
  <si>
    <t>C203200</t>
  </si>
  <si>
    <t>L103201</t>
  </si>
  <si>
    <t>C203201</t>
  </si>
  <si>
    <t>L103202</t>
  </si>
  <si>
    <t>C203202</t>
  </si>
  <si>
    <t>L103203</t>
  </si>
  <si>
    <t>C203203</t>
  </si>
  <si>
    <t>L103204</t>
  </si>
  <si>
    <t>C203204</t>
  </si>
  <si>
    <t>L103205</t>
  </si>
  <si>
    <t>C203205</t>
  </si>
  <si>
    <t>L103206</t>
  </si>
  <si>
    <t>C203206</t>
  </si>
  <si>
    <t>L103207</t>
  </si>
  <si>
    <t>C203207</t>
  </si>
  <si>
    <t>L103208</t>
  </si>
  <si>
    <t>C203208</t>
  </si>
  <si>
    <t>L103209</t>
  </si>
  <si>
    <t>C203209</t>
  </si>
  <si>
    <t>L103210</t>
  </si>
  <si>
    <t>C203210</t>
  </si>
  <si>
    <t>L103211</t>
  </si>
  <si>
    <t>C203211</t>
  </si>
  <si>
    <t>L103212</t>
  </si>
  <si>
    <t>C203212</t>
  </si>
  <si>
    <t>L103213</t>
  </si>
  <si>
    <t>C203213</t>
  </si>
  <si>
    <t>L103214</t>
  </si>
  <si>
    <t>C203214</t>
  </si>
  <si>
    <t>L103215</t>
  </si>
  <si>
    <t>C203215</t>
  </si>
  <si>
    <t>L103216</t>
  </si>
  <si>
    <t>C203216</t>
  </si>
  <si>
    <t>L103217</t>
  </si>
  <si>
    <t>C203217</t>
  </si>
  <si>
    <t>L103218</t>
  </si>
  <si>
    <t>C203218</t>
  </si>
  <si>
    <t>L103219</t>
  </si>
  <si>
    <t>C203219</t>
  </si>
  <si>
    <t>L103220</t>
  </si>
  <si>
    <t>C203220</t>
  </si>
  <si>
    <t>L103221</t>
  </si>
  <si>
    <t>C203221</t>
  </si>
  <si>
    <t>L103222</t>
  </si>
  <si>
    <t>C203222</t>
  </si>
  <si>
    <t>L103223</t>
  </si>
  <si>
    <t>C203223</t>
  </si>
  <si>
    <t>L103224</t>
  </si>
  <si>
    <t>C203224</t>
  </si>
  <si>
    <t>L103225</t>
  </si>
  <si>
    <t>C203225</t>
  </si>
  <si>
    <t>L103226</t>
  </si>
  <si>
    <t>C203226</t>
  </si>
  <si>
    <t>L103227</t>
  </si>
  <si>
    <t>C203227</t>
  </si>
  <si>
    <t>L103228</t>
  </si>
  <si>
    <t>C203228</t>
  </si>
  <si>
    <t>L103229</t>
  </si>
  <si>
    <t>C203229</t>
  </si>
  <si>
    <t>L103230</t>
  </si>
  <si>
    <t>C203230</t>
  </si>
  <si>
    <t>L103231</t>
  </si>
  <si>
    <t>C203231</t>
  </si>
  <si>
    <t>L103232</t>
  </si>
  <si>
    <t>C203232</t>
  </si>
  <si>
    <t>L103233</t>
  </si>
  <si>
    <t>C203233</t>
  </si>
  <si>
    <t>L103234</t>
  </si>
  <si>
    <t>C203234</t>
  </si>
  <si>
    <t>L103235</t>
  </si>
  <si>
    <t>C203235</t>
  </si>
  <si>
    <t>L103236</t>
  </si>
  <si>
    <t>C203236</t>
  </si>
  <si>
    <t>L103237</t>
  </si>
  <si>
    <t>C203237</t>
  </si>
  <si>
    <t>L103238</t>
  </si>
  <si>
    <t>C203238</t>
  </si>
  <si>
    <t>L103239</t>
  </si>
  <si>
    <t>C203239</t>
  </si>
  <si>
    <t>L103240</t>
  </si>
  <si>
    <t>C203240</t>
  </si>
  <si>
    <t>L103241</t>
  </si>
  <si>
    <t>C203241</t>
  </si>
  <si>
    <t>L103242</t>
  </si>
  <si>
    <t>C203242</t>
  </si>
  <si>
    <t>L103243</t>
  </si>
  <si>
    <t>C203243</t>
  </si>
  <si>
    <t>L103244</t>
  </si>
  <si>
    <t>C203244</t>
  </si>
  <si>
    <t>L103245</t>
  </si>
  <si>
    <t>C203245</t>
  </si>
  <si>
    <t>L103246</t>
  </si>
  <si>
    <t>C203246</t>
  </si>
  <si>
    <t>L103247</t>
  </si>
  <si>
    <t>C203247</t>
  </si>
  <si>
    <t>L103248</t>
  </si>
  <si>
    <t>C203248</t>
  </si>
  <si>
    <t>L103249</t>
  </si>
  <si>
    <t>C203249</t>
  </si>
  <si>
    <t>L103250</t>
  </si>
  <si>
    <t>C203250</t>
  </si>
  <si>
    <t>L103251</t>
  </si>
  <si>
    <t>C203251</t>
  </si>
  <si>
    <t>L103252</t>
  </si>
  <si>
    <t>C203252</t>
  </si>
  <si>
    <t>L103253</t>
  </si>
  <si>
    <t>C203253</t>
  </si>
  <si>
    <t>L103254</t>
  </si>
  <si>
    <t>C203254</t>
  </si>
  <si>
    <t>L103255</t>
  </si>
  <si>
    <t>C203255</t>
  </si>
  <si>
    <t>L103256</t>
  </si>
  <si>
    <t>C203256</t>
  </si>
  <si>
    <t>L103257</t>
  </si>
  <si>
    <t>C203257</t>
  </si>
  <si>
    <t>L103258</t>
  </si>
  <si>
    <t>C203258</t>
  </si>
  <si>
    <t>L103259</t>
  </si>
  <si>
    <t>C203259</t>
  </si>
  <si>
    <t>L103260</t>
  </si>
  <si>
    <t>C203260</t>
  </si>
  <si>
    <t>L103261</t>
  </si>
  <si>
    <t>C203261</t>
  </si>
  <si>
    <t>L103262</t>
  </si>
  <si>
    <t>C203262</t>
  </si>
  <si>
    <t>L103263</t>
  </si>
  <si>
    <t>C203263</t>
  </si>
  <si>
    <t>L103264</t>
  </si>
  <si>
    <t>C203264</t>
  </si>
  <si>
    <t>L103265</t>
  </si>
  <si>
    <t>C203265</t>
  </si>
  <si>
    <t>L103266</t>
  </si>
  <si>
    <t>C203266</t>
  </si>
  <si>
    <t>L103267</t>
  </si>
  <si>
    <t>C203267</t>
  </si>
  <si>
    <t>L103268</t>
  </si>
  <si>
    <t>C203268</t>
  </si>
  <si>
    <t>L103269</t>
  </si>
  <si>
    <t>C203269</t>
  </si>
  <si>
    <t>L103270</t>
  </si>
  <si>
    <t>C203270</t>
  </si>
  <si>
    <t>L103271</t>
  </si>
  <si>
    <t>C203271</t>
  </si>
  <si>
    <t>L103272</t>
  </si>
  <si>
    <t>C203272</t>
  </si>
  <si>
    <t>L103273</t>
  </si>
  <si>
    <t>C203273</t>
  </si>
  <si>
    <t>L103274</t>
  </si>
  <si>
    <t>C203274</t>
  </si>
  <si>
    <t>L103275</t>
  </si>
  <si>
    <t>C203275</t>
  </si>
  <si>
    <t>L103276</t>
  </si>
  <si>
    <t>C203276</t>
  </si>
  <si>
    <t>L103277</t>
  </si>
  <si>
    <t>C203277</t>
  </si>
  <si>
    <t>L103278</t>
  </si>
  <si>
    <t>C203278</t>
  </si>
  <si>
    <t>L103279</t>
  </si>
  <si>
    <t>C203279</t>
  </si>
  <si>
    <t>L103280</t>
  </si>
  <si>
    <t>C203280</t>
  </si>
  <si>
    <t>L103281</t>
  </si>
  <si>
    <t>C203281</t>
  </si>
  <si>
    <t>L103282</t>
  </si>
  <si>
    <t>C203282</t>
  </si>
  <si>
    <t>L103283</t>
  </si>
  <si>
    <t>C203283</t>
  </si>
  <si>
    <t>L103284</t>
  </si>
  <si>
    <t>C203284</t>
  </si>
  <si>
    <t>L103285</t>
  </si>
  <si>
    <t>C203285</t>
  </si>
  <si>
    <t>L103286</t>
  </si>
  <si>
    <t>C203286</t>
  </si>
  <si>
    <t>L103287</t>
  </si>
  <si>
    <t>C203287</t>
  </si>
  <si>
    <t>L103288</t>
  </si>
  <si>
    <t>C203288</t>
  </si>
  <si>
    <t>L103289</t>
  </si>
  <si>
    <t>C203289</t>
  </si>
  <si>
    <t>L103290</t>
  </si>
  <si>
    <t>C203290</t>
  </si>
  <si>
    <t>L103291</t>
  </si>
  <si>
    <t>C203291</t>
  </si>
  <si>
    <t>L103292</t>
  </si>
  <si>
    <t>C203292</t>
  </si>
  <si>
    <t>L103293</t>
  </si>
  <si>
    <t>C203293</t>
  </si>
  <si>
    <t>L103294</t>
  </si>
  <si>
    <t>C203294</t>
  </si>
  <si>
    <t>L103295</t>
  </si>
  <si>
    <t>C203295</t>
  </si>
  <si>
    <t>L103296</t>
  </si>
  <si>
    <t>C203296</t>
  </si>
  <si>
    <t>L103297</t>
  </si>
  <si>
    <t>C203297</t>
  </si>
  <si>
    <t>L103298</t>
  </si>
  <si>
    <t>C203298</t>
  </si>
  <si>
    <t>L103299</t>
  </si>
  <si>
    <t>C203299</t>
  </si>
  <si>
    <t>L103300</t>
  </si>
  <si>
    <t>C203300</t>
  </si>
  <si>
    <t>L103301</t>
  </si>
  <si>
    <t>C203301</t>
  </si>
  <si>
    <t>L103302</t>
  </si>
  <si>
    <t>C203302</t>
  </si>
  <si>
    <t>L103303</t>
  </si>
  <si>
    <t>C203303</t>
  </si>
  <si>
    <t>L103304</t>
  </si>
  <si>
    <t>C203304</t>
  </si>
  <si>
    <t>L103305</t>
  </si>
  <si>
    <t>C203305</t>
  </si>
  <si>
    <t>L103306</t>
  </si>
  <si>
    <t>C203306</t>
  </si>
  <si>
    <t>L103307</t>
  </si>
  <si>
    <t>C203307</t>
  </si>
  <si>
    <t>L103308</t>
  </si>
  <si>
    <t>C203308</t>
  </si>
  <si>
    <t>L103309</t>
  </si>
  <si>
    <t>C203309</t>
  </si>
  <si>
    <t>L103310</t>
  </si>
  <si>
    <t>C203310</t>
  </si>
  <si>
    <t>L103311</t>
  </si>
  <si>
    <t>C203311</t>
  </si>
  <si>
    <t>L103312</t>
  </si>
  <si>
    <t>C203312</t>
  </si>
  <si>
    <t>L103313</t>
  </si>
  <si>
    <t>C203313</t>
  </si>
  <si>
    <t>L103314</t>
  </si>
  <si>
    <t>C203314</t>
  </si>
  <si>
    <t>L103315</t>
  </si>
  <si>
    <t>C203315</t>
  </si>
  <si>
    <t>L103316</t>
  </si>
  <si>
    <t>C203316</t>
  </si>
  <si>
    <t>L103317</t>
  </si>
  <si>
    <t>C203317</t>
  </si>
  <si>
    <t>L103318</t>
  </si>
  <si>
    <t>C203318</t>
  </si>
  <si>
    <t>L103319</t>
  </si>
  <si>
    <t>C203319</t>
  </si>
  <si>
    <t>L103320</t>
  </si>
  <si>
    <t>C203320</t>
  </si>
  <si>
    <t>L103321</t>
  </si>
  <si>
    <t>C203321</t>
  </si>
  <si>
    <t>L103322</t>
  </si>
  <si>
    <t>C203322</t>
  </si>
  <si>
    <t>L103323</t>
  </si>
  <si>
    <t>C203323</t>
  </si>
  <si>
    <t>L103324</t>
  </si>
  <si>
    <t>C203324</t>
  </si>
  <si>
    <t>L103325</t>
  </si>
  <si>
    <t>C203325</t>
  </si>
  <si>
    <t>L103326</t>
  </si>
  <si>
    <t>C203326</t>
  </si>
  <si>
    <t>L103327</t>
  </si>
  <si>
    <t>C203327</t>
  </si>
  <si>
    <t>L103328</t>
  </si>
  <si>
    <t>C203328</t>
  </si>
  <si>
    <t>L103329</t>
  </si>
  <si>
    <t>C203329</t>
  </si>
  <si>
    <t>L103330</t>
  </si>
  <si>
    <t>C203330</t>
  </si>
  <si>
    <t>L103331</t>
  </si>
  <si>
    <t>C203331</t>
  </si>
  <si>
    <t>L103332</t>
  </si>
  <si>
    <t>C203332</t>
  </si>
  <si>
    <t>L103333</t>
  </si>
  <si>
    <t>C203333</t>
  </si>
  <si>
    <t>L103334</t>
  </si>
  <si>
    <t>C203334</t>
  </si>
  <si>
    <t>L103335</t>
  </si>
  <si>
    <t>C203335</t>
  </si>
  <si>
    <t>L103336</t>
  </si>
  <si>
    <t>C203336</t>
  </si>
  <si>
    <t>L103337</t>
  </si>
  <si>
    <t>C203337</t>
  </si>
  <si>
    <t>L103338</t>
  </si>
  <si>
    <t>C203338</t>
  </si>
  <si>
    <t>L103339</t>
  </si>
  <si>
    <t>C203339</t>
  </si>
  <si>
    <t>L103340</t>
  </si>
  <si>
    <t>C203340</t>
  </si>
  <si>
    <t>L103341</t>
  </si>
  <si>
    <t>C203341</t>
  </si>
  <si>
    <t>L103342</t>
  </si>
  <si>
    <t>C203342</t>
  </si>
  <si>
    <t>L103343</t>
  </si>
  <si>
    <t>C203343</t>
  </si>
  <si>
    <t>L103344</t>
  </si>
  <si>
    <t>C203344</t>
  </si>
  <si>
    <t>L103345</t>
  </si>
  <si>
    <t>C203345</t>
  </si>
  <si>
    <t>L103346</t>
  </si>
  <si>
    <t>C203346</t>
  </si>
  <si>
    <t>L103347</t>
  </si>
  <si>
    <t>C203347</t>
  </si>
  <si>
    <t>L103348</t>
  </si>
  <si>
    <t>C203348</t>
  </si>
  <si>
    <t>L103349</t>
  </si>
  <si>
    <t>C203349</t>
  </si>
  <si>
    <t>L103350</t>
  </si>
  <si>
    <t>C203350</t>
  </si>
  <si>
    <t>L103351</t>
  </si>
  <si>
    <t>C203351</t>
  </si>
  <si>
    <t>L103352</t>
  </si>
  <si>
    <t>C203352</t>
  </si>
  <si>
    <t>L103353</t>
  </si>
  <si>
    <t>C203353</t>
  </si>
  <si>
    <t>L103354</t>
  </si>
  <si>
    <t>C203354</t>
  </si>
  <si>
    <t>L103355</t>
  </si>
  <si>
    <t>C203355</t>
  </si>
  <si>
    <t>L103356</t>
  </si>
  <si>
    <t>C203356</t>
  </si>
  <si>
    <t>L103357</t>
  </si>
  <si>
    <t>C203357</t>
  </si>
  <si>
    <t>L103358</t>
  </si>
  <si>
    <t>C203358</t>
  </si>
  <si>
    <t>L103359</t>
  </si>
  <si>
    <t>C203359</t>
  </si>
  <si>
    <t>L103360</t>
  </si>
  <si>
    <t>C203360</t>
  </si>
  <si>
    <t>L103361</t>
  </si>
  <si>
    <t>C203361</t>
  </si>
  <si>
    <t>L103362</t>
  </si>
  <si>
    <t>C203362</t>
  </si>
  <si>
    <t>L103363</t>
  </si>
  <si>
    <t>C203363</t>
  </si>
  <si>
    <t>L103364</t>
  </si>
  <si>
    <t>C203364</t>
  </si>
  <si>
    <t>L103365</t>
  </si>
  <si>
    <t>C203365</t>
  </si>
  <si>
    <t>L103366</t>
  </si>
  <si>
    <t>C203366</t>
  </si>
  <si>
    <t>L103367</t>
  </si>
  <si>
    <t>C203367</t>
  </si>
  <si>
    <t>L103368</t>
  </si>
  <si>
    <t>C203368</t>
  </si>
  <si>
    <t>L103369</t>
  </si>
  <si>
    <t>C203369</t>
  </si>
  <si>
    <t>L103370</t>
  </si>
  <si>
    <t>C203370</t>
  </si>
  <si>
    <t>L103371</t>
  </si>
  <si>
    <t>C203371</t>
  </si>
  <si>
    <t>L103372</t>
  </si>
  <si>
    <t>C203372</t>
  </si>
  <si>
    <t>L103373</t>
  </si>
  <si>
    <t>C203373</t>
  </si>
  <si>
    <t>L103374</t>
  </si>
  <si>
    <t>C203374</t>
  </si>
  <si>
    <t>L103375</t>
  </si>
  <si>
    <t>C203375</t>
  </si>
  <si>
    <t>L103376</t>
  </si>
  <si>
    <t>C203376</t>
  </si>
  <si>
    <t>L103377</t>
  </si>
  <si>
    <t>C203377</t>
  </si>
  <si>
    <t>L103378</t>
  </si>
  <si>
    <t>C203378</t>
  </si>
  <si>
    <t>L103379</t>
  </si>
  <si>
    <t>C203379</t>
  </si>
  <si>
    <t>L103380</t>
  </si>
  <si>
    <t>C203380</t>
  </si>
  <si>
    <t>L103381</t>
  </si>
  <si>
    <t>C203381</t>
  </si>
  <si>
    <t>L103382</t>
  </si>
  <si>
    <t>C203382</t>
  </si>
  <si>
    <t>L103383</t>
  </si>
  <si>
    <t>C203383</t>
  </si>
  <si>
    <t>L103384</t>
  </si>
  <si>
    <t>C203384</t>
  </si>
  <si>
    <t>L103385</t>
  </si>
  <si>
    <t>C203385</t>
  </si>
  <si>
    <t>L103386</t>
  </si>
  <si>
    <t>C203386</t>
  </si>
  <si>
    <t>L103387</t>
  </si>
  <si>
    <t>C203387</t>
  </si>
  <si>
    <t>L103388</t>
  </si>
  <si>
    <t>C203388</t>
  </si>
  <si>
    <t>L103389</t>
  </si>
  <si>
    <t>C203389</t>
  </si>
  <si>
    <t>L103390</t>
  </si>
  <si>
    <t>C203390</t>
  </si>
  <si>
    <t>L103391</t>
  </si>
  <si>
    <t>C203391</t>
  </si>
  <si>
    <t>L103392</t>
  </si>
  <si>
    <t>C203392</t>
  </si>
  <si>
    <t>L103393</t>
  </si>
  <si>
    <t>C203393</t>
  </si>
  <si>
    <t>L103394</t>
  </si>
  <si>
    <t>C203394</t>
  </si>
  <si>
    <t>L103395</t>
  </si>
  <si>
    <t>C203395</t>
  </si>
  <si>
    <t>L103396</t>
  </si>
  <si>
    <t>C203396</t>
  </si>
  <si>
    <t>L103397</t>
  </si>
  <si>
    <t>C203397</t>
  </si>
  <si>
    <t>L103398</t>
  </si>
  <si>
    <t>C203398</t>
  </si>
  <si>
    <t>L103399</t>
  </si>
  <si>
    <t>C203399</t>
  </si>
  <si>
    <t>L103400</t>
  </si>
  <si>
    <t>C203400</t>
  </si>
  <si>
    <t>L103401</t>
  </si>
  <si>
    <t>C203401</t>
  </si>
  <si>
    <t>L103402</t>
  </si>
  <si>
    <t>C203402</t>
  </si>
  <si>
    <t>L103403</t>
  </si>
  <si>
    <t>C203403</t>
  </si>
  <si>
    <t>L103404</t>
  </si>
  <si>
    <t>C203404</t>
  </si>
  <si>
    <t>L103405</t>
  </si>
  <si>
    <t>C203405</t>
  </si>
  <si>
    <t>L103406</t>
  </si>
  <si>
    <t>C203406</t>
  </si>
  <si>
    <t>L103407</t>
  </si>
  <si>
    <t>C203407</t>
  </si>
  <si>
    <t>L103408</t>
  </si>
  <si>
    <t>C203408</t>
  </si>
  <si>
    <t>L103409</t>
  </si>
  <si>
    <t>C203409</t>
  </si>
  <si>
    <t>L103410</t>
  </si>
  <si>
    <t>C203410</t>
  </si>
  <si>
    <t>L103411</t>
  </si>
  <si>
    <t>C203411</t>
  </si>
  <si>
    <t>L103412</t>
  </si>
  <si>
    <t>C203412</t>
  </si>
  <si>
    <t>L103413</t>
  </si>
  <si>
    <t>C203413</t>
  </si>
  <si>
    <t>L103414</t>
  </si>
  <si>
    <t>C203414</t>
  </si>
  <si>
    <t>L103415</t>
  </si>
  <si>
    <t>C203415</t>
  </si>
  <si>
    <t>L103416</t>
  </si>
  <si>
    <t>C203416</t>
  </si>
  <si>
    <t>L103417</t>
  </si>
  <si>
    <t>C203417</t>
  </si>
  <si>
    <t>L103418</t>
  </si>
  <si>
    <t>C203418</t>
  </si>
  <si>
    <t>L103419</t>
  </si>
  <si>
    <t>C203419</t>
  </si>
  <si>
    <t>L103420</t>
  </si>
  <si>
    <t>C203420</t>
  </si>
  <si>
    <t>L103421</t>
  </si>
  <si>
    <t>C203421</t>
  </si>
  <si>
    <t>L103422</t>
  </si>
  <si>
    <t>C203422</t>
  </si>
  <si>
    <t>L103423</t>
  </si>
  <si>
    <t>C203423</t>
  </si>
  <si>
    <t>L103424</t>
  </si>
  <si>
    <t>C203424</t>
  </si>
  <si>
    <t>L103425</t>
  </si>
  <si>
    <t>C203425</t>
  </si>
  <si>
    <t>L103426</t>
  </si>
  <si>
    <t>C203426</t>
  </si>
  <si>
    <t>L103427</t>
  </si>
  <si>
    <t>C203427</t>
  </si>
  <si>
    <t>L103428</t>
  </si>
  <si>
    <t>C203428</t>
  </si>
  <si>
    <t>L103429</t>
  </si>
  <si>
    <t>C203429</t>
  </si>
  <si>
    <t>L103430</t>
  </si>
  <si>
    <t>C203430</t>
  </si>
  <si>
    <t>L103431</t>
  </si>
  <si>
    <t>C203431</t>
  </si>
  <si>
    <t>L103432</t>
  </si>
  <si>
    <t>C203432</t>
  </si>
  <si>
    <t>L103433</t>
  </si>
  <si>
    <t>C203433</t>
  </si>
  <si>
    <t>L103434</t>
  </si>
  <si>
    <t>C203434</t>
  </si>
  <si>
    <t>L103435</t>
  </si>
  <si>
    <t>C203435</t>
  </si>
  <si>
    <t>L103436</t>
  </si>
  <si>
    <t>C203436</t>
  </si>
  <si>
    <t>L103437</t>
  </si>
  <si>
    <t>C203437</t>
  </si>
  <si>
    <t>L103438</t>
  </si>
  <si>
    <t>C203438</t>
  </si>
  <si>
    <t>L103439</t>
  </si>
  <si>
    <t>C203439</t>
  </si>
  <si>
    <t>L103440</t>
  </si>
  <si>
    <t>C203440</t>
  </si>
  <si>
    <t>L103441</t>
  </si>
  <si>
    <t>C203441</t>
  </si>
  <si>
    <t>L103442</t>
  </si>
  <si>
    <t>C203442</t>
  </si>
  <si>
    <t>L103443</t>
  </si>
  <si>
    <t>C203443</t>
  </si>
  <si>
    <t>L103444</t>
  </si>
  <si>
    <t>C203444</t>
  </si>
  <si>
    <t>L103445</t>
  </si>
  <si>
    <t>C203445</t>
  </si>
  <si>
    <t>L103446</t>
  </si>
  <si>
    <t>C203446</t>
  </si>
  <si>
    <t>L103447</t>
  </si>
  <si>
    <t>C203447</t>
  </si>
  <si>
    <t>L103448</t>
  </si>
  <si>
    <t>C203448</t>
  </si>
  <si>
    <t>L103449</t>
  </si>
  <si>
    <t>C203449</t>
  </si>
  <si>
    <t>L103450</t>
  </si>
  <si>
    <t>C203450</t>
  </si>
  <si>
    <t>L103451</t>
  </si>
  <si>
    <t>C203451</t>
  </si>
  <si>
    <t>L103452</t>
  </si>
  <si>
    <t>C203452</t>
  </si>
  <si>
    <t>L103453</t>
  </si>
  <si>
    <t>C203453</t>
  </si>
  <si>
    <t>L103454</t>
  </si>
  <si>
    <t>C203454</t>
  </si>
  <si>
    <t>L103455</t>
  </si>
  <si>
    <t>C203455</t>
  </si>
  <si>
    <t>L103456</t>
  </si>
  <si>
    <t>C203456</t>
  </si>
  <si>
    <t>L103457</t>
  </si>
  <si>
    <t>C203457</t>
  </si>
  <si>
    <t>L103458</t>
  </si>
  <si>
    <t>C203458</t>
  </si>
  <si>
    <t>L103459</t>
  </si>
  <si>
    <t>C203459</t>
  </si>
  <si>
    <t>L103460</t>
  </si>
  <si>
    <t>C203460</t>
  </si>
  <si>
    <t>L103461</t>
  </si>
  <si>
    <t>C203461</t>
  </si>
  <si>
    <t>L103462</t>
  </si>
  <si>
    <t>C203462</t>
  </si>
  <si>
    <t>L103463</t>
  </si>
  <si>
    <t>C203463</t>
  </si>
  <si>
    <t>L103464</t>
  </si>
  <si>
    <t>C203464</t>
  </si>
  <si>
    <t>L103465</t>
  </si>
  <si>
    <t>C203465</t>
  </si>
  <si>
    <t>L103466</t>
  </si>
  <si>
    <t>C203466</t>
  </si>
  <si>
    <t>L103467</t>
  </si>
  <si>
    <t>C203467</t>
  </si>
  <si>
    <t>L103468</t>
  </si>
  <si>
    <t>C203468</t>
  </si>
  <si>
    <t>L103469</t>
  </si>
  <si>
    <t>C203469</t>
  </si>
  <si>
    <t>L103470</t>
  </si>
  <si>
    <t>C203470</t>
  </si>
  <si>
    <t>L103471</t>
  </si>
  <si>
    <t>C203471</t>
  </si>
  <si>
    <t>L103472</t>
  </si>
  <si>
    <t>C203472</t>
  </si>
  <si>
    <t>L103473</t>
  </si>
  <si>
    <t>C203473</t>
  </si>
  <si>
    <t>L103474</t>
  </si>
  <si>
    <t>C203474</t>
  </si>
  <si>
    <t>L103475</t>
  </si>
  <si>
    <t>C203475</t>
  </si>
  <si>
    <t>L103476</t>
  </si>
  <si>
    <t>C203476</t>
  </si>
  <si>
    <t>L103477</t>
  </si>
  <si>
    <t>C203477</t>
  </si>
  <si>
    <t>L103478</t>
  </si>
  <si>
    <t>C203478</t>
  </si>
  <si>
    <t>L103479</t>
  </si>
  <si>
    <t>C203479</t>
  </si>
  <si>
    <t>L103480</t>
  </si>
  <si>
    <t>C203480</t>
  </si>
  <si>
    <t>L103481</t>
  </si>
  <si>
    <t>C203481</t>
  </si>
  <si>
    <t>L103482</t>
  </si>
  <si>
    <t>C203482</t>
  </si>
  <si>
    <t>L103483</t>
  </si>
  <si>
    <t>C203483</t>
  </si>
  <si>
    <t>L103484</t>
  </si>
  <si>
    <t>C203484</t>
  </si>
  <si>
    <t>L103485</t>
  </si>
  <si>
    <t>C203485</t>
  </si>
  <si>
    <t>L103486</t>
  </si>
  <si>
    <t>C203486</t>
  </si>
  <si>
    <t>L103487</t>
  </si>
  <si>
    <t>C203487</t>
  </si>
  <si>
    <t>L103488</t>
  </si>
  <si>
    <t>C203488</t>
  </si>
  <si>
    <t>L103489</t>
  </si>
  <si>
    <t>C203489</t>
  </si>
  <si>
    <t>L103490</t>
  </si>
  <si>
    <t>C203490</t>
  </si>
  <si>
    <t>L103491</t>
  </si>
  <si>
    <t>C203491</t>
  </si>
  <si>
    <t>L103492</t>
  </si>
  <si>
    <t>C203492</t>
  </si>
  <si>
    <t>L103493</t>
  </si>
  <si>
    <t>C203493</t>
  </si>
  <si>
    <t>L103494</t>
  </si>
  <si>
    <t>C203494</t>
  </si>
  <si>
    <t>L103495</t>
  </si>
  <si>
    <t>C203495</t>
  </si>
  <si>
    <t>L103496</t>
  </si>
  <si>
    <t>C203496</t>
  </si>
  <si>
    <t>L103497</t>
  </si>
  <si>
    <t>C203497</t>
  </si>
  <si>
    <t>L103498</t>
  </si>
  <si>
    <t>C203498</t>
  </si>
  <si>
    <t>L103499</t>
  </si>
  <si>
    <t>C203499</t>
  </si>
  <si>
    <t>L103500</t>
  </si>
  <si>
    <t>C203500</t>
  </si>
  <si>
    <t>L103501</t>
  </si>
  <si>
    <t>C203501</t>
  </si>
  <si>
    <t>L103502</t>
  </si>
  <si>
    <t>C203502</t>
  </si>
  <si>
    <t>L103503</t>
  </si>
  <si>
    <t>C203503</t>
  </si>
  <si>
    <t>L103504</t>
  </si>
  <si>
    <t>C203504</t>
  </si>
  <si>
    <t>L103505</t>
  </si>
  <si>
    <t>C203505</t>
  </si>
  <si>
    <t>L103506</t>
  </si>
  <si>
    <t>C203506</t>
  </si>
  <si>
    <t>L103507</t>
  </si>
  <si>
    <t>C203507</t>
  </si>
  <si>
    <t>L103508</t>
  </si>
  <si>
    <t>C203508</t>
  </si>
  <si>
    <t>L103509</t>
  </si>
  <si>
    <t>C203509</t>
  </si>
  <si>
    <t>L103510</t>
  </si>
  <si>
    <t>C203510</t>
  </si>
  <si>
    <t>L103511</t>
  </si>
  <si>
    <t>C203511</t>
  </si>
  <si>
    <t>L103512</t>
  </si>
  <si>
    <t>C203512</t>
  </si>
  <si>
    <t>L103513</t>
  </si>
  <si>
    <t>C203513</t>
  </si>
  <si>
    <t>L103514</t>
  </si>
  <si>
    <t>C203514</t>
  </si>
  <si>
    <t>L103515</t>
  </si>
  <si>
    <t>C203515</t>
  </si>
  <si>
    <t>L103516</t>
  </si>
  <si>
    <t>C203516</t>
  </si>
  <si>
    <t>L103517</t>
  </si>
  <si>
    <t>C203517</t>
  </si>
  <si>
    <t>L103518</t>
  </si>
  <si>
    <t>C203518</t>
  </si>
  <si>
    <t>L103519</t>
  </si>
  <si>
    <t>C203519</t>
  </si>
  <si>
    <t>L103520</t>
  </si>
  <si>
    <t>C203520</t>
  </si>
  <si>
    <t>L103521</t>
  </si>
  <si>
    <t>C203521</t>
  </si>
  <si>
    <t>L103522</t>
  </si>
  <si>
    <t>C203522</t>
  </si>
  <si>
    <t>L103523</t>
  </si>
  <si>
    <t>C203523</t>
  </si>
  <si>
    <t>L103524</t>
  </si>
  <si>
    <t>C203524</t>
  </si>
  <si>
    <t>L103525</t>
  </si>
  <si>
    <t>C203525</t>
  </si>
  <si>
    <t>L103526</t>
  </si>
  <si>
    <t>C203526</t>
  </si>
  <si>
    <t>L103527</t>
  </si>
  <si>
    <t>C203527</t>
  </si>
  <si>
    <t>L103528</t>
  </si>
  <si>
    <t>C203528</t>
  </si>
  <si>
    <t>L103529</t>
  </si>
  <si>
    <t>C203529</t>
  </si>
  <si>
    <t>L103530</t>
  </si>
  <si>
    <t>C203530</t>
  </si>
  <si>
    <t>L103531</t>
  </si>
  <si>
    <t>C203531</t>
  </si>
  <si>
    <t>L103532</t>
  </si>
  <si>
    <t>C203532</t>
  </si>
  <si>
    <t>L103533</t>
  </si>
  <si>
    <t>C203533</t>
  </si>
  <si>
    <t>L103534</t>
  </si>
  <si>
    <t>C203534</t>
  </si>
  <si>
    <t>L103535</t>
  </si>
  <si>
    <t>C203535</t>
  </si>
  <si>
    <t>L103536</t>
  </si>
  <si>
    <t>C203536</t>
  </si>
  <si>
    <t>L103537</t>
  </si>
  <si>
    <t>C203537</t>
  </si>
  <si>
    <t>L103538</t>
  </si>
  <si>
    <t>C203538</t>
  </si>
  <si>
    <t>L103539</t>
  </si>
  <si>
    <t>C203539</t>
  </si>
  <si>
    <t>L103540</t>
  </si>
  <si>
    <t>C203540</t>
  </si>
  <si>
    <t>L103541</t>
  </si>
  <si>
    <t>C203541</t>
  </si>
  <si>
    <t>L103542</t>
  </si>
  <si>
    <t>C203542</t>
  </si>
  <si>
    <t>L103543</t>
  </si>
  <si>
    <t>C203543</t>
  </si>
  <si>
    <t>L103544</t>
  </si>
  <si>
    <t>C203544</t>
  </si>
  <si>
    <t>L103545</t>
  </si>
  <si>
    <t>C203545</t>
  </si>
  <si>
    <t>L103546</t>
  </si>
  <si>
    <t>C203546</t>
  </si>
  <si>
    <t>L103547</t>
  </si>
  <si>
    <t>C203547</t>
  </si>
  <si>
    <t>L103548</t>
  </si>
  <si>
    <t>C203548</t>
  </si>
  <si>
    <t>L103549</t>
  </si>
  <si>
    <t>C203549</t>
  </si>
  <si>
    <t>L103550</t>
  </si>
  <si>
    <t>C203550</t>
  </si>
  <si>
    <t>L103551</t>
  </si>
  <si>
    <t>C203551</t>
  </si>
  <si>
    <t>L103552</t>
  </si>
  <si>
    <t>C203552</t>
  </si>
  <si>
    <t>L103553</t>
  </si>
  <si>
    <t>C203553</t>
  </si>
  <si>
    <t>L103554</t>
  </si>
  <si>
    <t>C203554</t>
  </si>
  <si>
    <t>L103555</t>
  </si>
  <si>
    <t>C203555</t>
  </si>
  <si>
    <t>L103556</t>
  </si>
  <si>
    <t>C203556</t>
  </si>
  <si>
    <t>L103557</t>
  </si>
  <si>
    <t>C203557</t>
  </si>
  <si>
    <t>L103558</t>
  </si>
  <si>
    <t>C203558</t>
  </si>
  <si>
    <t>L103559</t>
  </si>
  <si>
    <t>C203559</t>
  </si>
  <si>
    <t>L103560</t>
  </si>
  <si>
    <t>C203560</t>
  </si>
  <si>
    <t>L103561</t>
  </si>
  <si>
    <t>C203561</t>
  </si>
  <si>
    <t>L103562</t>
  </si>
  <si>
    <t>C203562</t>
  </si>
  <si>
    <t>L103563</t>
  </si>
  <si>
    <t>C203563</t>
  </si>
  <si>
    <t>L103564</t>
  </si>
  <si>
    <t>C203564</t>
  </si>
  <si>
    <t>L103565</t>
  </si>
  <si>
    <t>C203565</t>
  </si>
  <si>
    <t>L103566</t>
  </si>
  <si>
    <t>C203566</t>
  </si>
  <si>
    <t>L103567</t>
  </si>
  <si>
    <t>C203567</t>
  </si>
  <si>
    <t>L103568</t>
  </si>
  <si>
    <t>C203568</t>
  </si>
  <si>
    <t>L103569</t>
  </si>
  <si>
    <t>C203569</t>
  </si>
  <si>
    <t>L103570</t>
  </si>
  <si>
    <t>C203570</t>
  </si>
  <si>
    <t>L103571</t>
  </si>
  <si>
    <t>C203571</t>
  </si>
  <si>
    <t>L103572</t>
  </si>
  <si>
    <t>C203572</t>
  </si>
  <si>
    <t>L103573</t>
  </si>
  <si>
    <t>C203573</t>
  </si>
  <si>
    <t>L103574</t>
  </si>
  <si>
    <t>C203574</t>
  </si>
  <si>
    <t>L103575</t>
  </si>
  <si>
    <t>C203575</t>
  </si>
  <si>
    <t>L103576</t>
  </si>
  <si>
    <t>C203576</t>
  </si>
  <si>
    <t>L103577</t>
  </si>
  <si>
    <t>C203577</t>
  </si>
  <si>
    <t>L103578</t>
  </si>
  <si>
    <t>C203578</t>
  </si>
  <si>
    <t>L103579</t>
  </si>
  <si>
    <t>C203579</t>
  </si>
  <si>
    <t>L103580</t>
  </si>
  <si>
    <t>C203580</t>
  </si>
  <si>
    <t>L103581</t>
  </si>
  <si>
    <t>C203581</t>
  </si>
  <si>
    <t>L103582</t>
  </si>
  <si>
    <t>C203582</t>
  </si>
  <si>
    <t>L103583</t>
  </si>
  <si>
    <t>C203583</t>
  </si>
  <si>
    <t>L103584</t>
  </si>
  <si>
    <t>C203584</t>
  </si>
  <si>
    <t>L103585</t>
  </si>
  <si>
    <t>C203585</t>
  </si>
  <si>
    <t>L103586</t>
  </si>
  <si>
    <t>C203586</t>
  </si>
  <si>
    <t>L103587</t>
  </si>
  <si>
    <t>C203587</t>
  </si>
  <si>
    <t>L103588</t>
  </si>
  <si>
    <t>C203588</t>
  </si>
  <si>
    <t>L103589</t>
  </si>
  <si>
    <t>C203589</t>
  </si>
  <si>
    <t>L103590</t>
  </si>
  <si>
    <t>C203590</t>
  </si>
  <si>
    <t>L103591</t>
  </si>
  <si>
    <t>C203591</t>
  </si>
  <si>
    <t>L103592</t>
  </si>
  <si>
    <t>C203592</t>
  </si>
  <si>
    <t>L103593</t>
  </si>
  <si>
    <t>C203593</t>
  </si>
  <si>
    <t>L103594</t>
  </si>
  <si>
    <t>C203594</t>
  </si>
  <si>
    <t>L103595</t>
  </si>
  <si>
    <t>C203595</t>
  </si>
  <si>
    <t>L103596</t>
  </si>
  <si>
    <t>C203596</t>
  </si>
  <si>
    <t>L103597</t>
  </si>
  <si>
    <t>C203597</t>
  </si>
  <si>
    <t>L103598</t>
  </si>
  <si>
    <t>C203598</t>
  </si>
  <si>
    <t>L103599</t>
  </si>
  <si>
    <t>C203599</t>
  </si>
  <si>
    <t>L103600</t>
  </si>
  <si>
    <t>C203600</t>
  </si>
  <si>
    <t>L103601</t>
  </si>
  <si>
    <t>C203601</t>
  </si>
  <si>
    <t>L103602</t>
  </si>
  <si>
    <t>C203602</t>
  </si>
  <si>
    <t>L103603</t>
  </si>
  <si>
    <t>C203603</t>
  </si>
  <si>
    <t>L103604</t>
  </si>
  <si>
    <t>C203604</t>
  </si>
  <si>
    <t>L103605</t>
  </si>
  <si>
    <t>C203605</t>
  </si>
  <si>
    <t>L103606</t>
  </si>
  <si>
    <t>C203606</t>
  </si>
  <si>
    <t>L103607</t>
  </si>
  <si>
    <t>C203607</t>
  </si>
  <si>
    <t>L103608</t>
  </si>
  <si>
    <t>C203608</t>
  </si>
  <si>
    <t>L103609</t>
  </si>
  <si>
    <t>C203609</t>
  </si>
  <si>
    <t>L103610</t>
  </si>
  <si>
    <t>C203610</t>
  </si>
  <si>
    <t>L103611</t>
  </si>
  <si>
    <t>C203611</t>
  </si>
  <si>
    <t>L103612</t>
  </si>
  <si>
    <t>C203612</t>
  </si>
  <si>
    <t>L103613</t>
  </si>
  <si>
    <t>C203613</t>
  </si>
  <si>
    <t>L103614</t>
  </si>
  <si>
    <t>C203614</t>
  </si>
  <si>
    <t>L103615</t>
  </si>
  <si>
    <t>C203615</t>
  </si>
  <si>
    <t>L103616</t>
  </si>
  <si>
    <t>C203616</t>
  </si>
  <si>
    <t>L103617</t>
  </si>
  <si>
    <t>C203617</t>
  </si>
  <si>
    <t>L103618</t>
  </si>
  <si>
    <t>C203618</t>
  </si>
  <si>
    <t>L103619</t>
  </si>
  <si>
    <t>C203619</t>
  </si>
  <si>
    <t>L103620</t>
  </si>
  <si>
    <t>C203620</t>
  </si>
  <si>
    <t>L103621</t>
  </si>
  <si>
    <t>C203621</t>
  </si>
  <si>
    <t>L103622</t>
  </si>
  <si>
    <t>C203622</t>
  </si>
  <si>
    <t>L103623</t>
  </si>
  <si>
    <t>C203623</t>
  </si>
  <si>
    <t>L103624</t>
  </si>
  <si>
    <t>C203624</t>
  </si>
  <si>
    <t>L103625</t>
  </si>
  <si>
    <t>C203625</t>
  </si>
  <si>
    <t>L103626</t>
  </si>
  <si>
    <t>C203626</t>
  </si>
  <si>
    <t>L103627</t>
  </si>
  <si>
    <t>C203627</t>
  </si>
  <si>
    <t>L103628</t>
  </si>
  <si>
    <t>C203628</t>
  </si>
  <si>
    <t>L103629</t>
  </si>
  <si>
    <t>C203629</t>
  </si>
  <si>
    <t>L103630</t>
  </si>
  <si>
    <t>C203630</t>
  </si>
  <si>
    <t>L103631</t>
  </si>
  <si>
    <t>C203631</t>
  </si>
  <si>
    <t>L103632</t>
  </si>
  <si>
    <t>C203632</t>
  </si>
  <si>
    <t>L103633</t>
  </si>
  <si>
    <t>C203633</t>
  </si>
  <si>
    <t>L103634</t>
  </si>
  <si>
    <t>C203634</t>
  </si>
  <si>
    <t>L103635</t>
  </si>
  <si>
    <t>C203635</t>
  </si>
  <si>
    <t>L103636</t>
  </si>
  <si>
    <t>C203636</t>
  </si>
  <si>
    <t>L103637</t>
  </si>
  <si>
    <t>C203637</t>
  </si>
  <si>
    <t>L103638</t>
  </si>
  <si>
    <t>C203638</t>
  </si>
  <si>
    <t>L103639</t>
  </si>
  <si>
    <t>C203639</t>
  </si>
  <si>
    <t>L103640</t>
  </si>
  <si>
    <t>C203640</t>
  </si>
  <si>
    <t>L103641</t>
  </si>
  <si>
    <t>C203641</t>
  </si>
  <si>
    <t>L103642</t>
  </si>
  <si>
    <t>C203642</t>
  </si>
  <si>
    <t>L103643</t>
  </si>
  <si>
    <t>C203643</t>
  </si>
  <si>
    <t>L103644</t>
  </si>
  <si>
    <t>C203644</t>
  </si>
  <si>
    <t>L103645</t>
  </si>
  <si>
    <t>C203645</t>
  </si>
  <si>
    <t>L103646</t>
  </si>
  <si>
    <t>C203646</t>
  </si>
  <si>
    <t>L103647</t>
  </si>
  <si>
    <t>C203647</t>
  </si>
  <si>
    <t>L103648</t>
  </si>
  <si>
    <t>C203648</t>
  </si>
  <si>
    <t>L103649</t>
  </si>
  <si>
    <t>C203649</t>
  </si>
  <si>
    <t>L103650</t>
  </si>
  <si>
    <t>C203650</t>
  </si>
  <si>
    <t>L103651</t>
  </si>
  <si>
    <t>C203651</t>
  </si>
  <si>
    <t>L103652</t>
  </si>
  <si>
    <t>C203652</t>
  </si>
  <si>
    <t>L103653</t>
  </si>
  <si>
    <t>C203653</t>
  </si>
  <si>
    <t>L103654</t>
  </si>
  <si>
    <t>C203654</t>
  </si>
  <si>
    <t>L103655</t>
  </si>
  <si>
    <t>C203655</t>
  </si>
  <si>
    <t>L103656</t>
  </si>
  <si>
    <t>C203656</t>
  </si>
  <si>
    <t>L103657</t>
  </si>
  <si>
    <t>C203657</t>
  </si>
  <si>
    <t>L103658</t>
  </si>
  <si>
    <t>C203658</t>
  </si>
  <si>
    <t>L103659</t>
  </si>
  <si>
    <t>C203659</t>
  </si>
  <si>
    <t>L103660</t>
  </si>
  <si>
    <t>C203660</t>
  </si>
  <si>
    <t>L103661</t>
  </si>
  <si>
    <t>C203661</t>
  </si>
  <si>
    <t>L103662</t>
  </si>
  <si>
    <t>C203662</t>
  </si>
  <si>
    <t>L103663</t>
  </si>
  <si>
    <t>C203663</t>
  </si>
  <si>
    <t>L103664</t>
  </si>
  <si>
    <t>C203664</t>
  </si>
  <si>
    <t>L103665</t>
  </si>
  <si>
    <t>C203665</t>
  </si>
  <si>
    <t>L103666</t>
  </si>
  <si>
    <t>C203666</t>
  </si>
  <si>
    <t>L103667</t>
  </si>
  <si>
    <t>C203667</t>
  </si>
  <si>
    <t>L103668</t>
  </si>
  <si>
    <t>C203668</t>
  </si>
  <si>
    <t>L103669</t>
  </si>
  <si>
    <t>C203669</t>
  </si>
  <si>
    <t>L103670</t>
  </si>
  <si>
    <t>C203670</t>
  </si>
  <si>
    <t>L103671</t>
  </si>
  <si>
    <t>C203671</t>
  </si>
  <si>
    <t>L103672</t>
  </si>
  <si>
    <t>C203672</t>
  </si>
  <si>
    <t>L103673</t>
  </si>
  <si>
    <t>C203673</t>
  </si>
  <si>
    <t>L103674</t>
  </si>
  <si>
    <t>C203674</t>
  </si>
  <si>
    <t>L103675</t>
  </si>
  <si>
    <t>C203675</t>
  </si>
  <si>
    <t>L103676</t>
  </si>
  <si>
    <t>C203676</t>
  </si>
  <si>
    <t>L103677</t>
  </si>
  <si>
    <t>C203677</t>
  </si>
  <si>
    <t>L103678</t>
  </si>
  <si>
    <t>C203678</t>
  </si>
  <si>
    <t>L103679</t>
  </si>
  <si>
    <t>C203679</t>
  </si>
  <si>
    <t>L103680</t>
  </si>
  <si>
    <t>C203680</t>
  </si>
  <si>
    <t>L103681</t>
  </si>
  <si>
    <t>C203681</t>
  </si>
  <si>
    <t>L103682</t>
  </si>
  <si>
    <t>C203682</t>
  </si>
  <si>
    <t>L103683</t>
  </si>
  <si>
    <t>C203683</t>
  </si>
  <si>
    <t>L103684</t>
  </si>
  <si>
    <t>C203684</t>
  </si>
  <si>
    <t>L103685</t>
  </si>
  <si>
    <t>C203685</t>
  </si>
  <si>
    <t>L103686</t>
  </si>
  <si>
    <t>C203686</t>
  </si>
  <si>
    <t>L103687</t>
  </si>
  <si>
    <t>C203687</t>
  </si>
  <si>
    <t>L103688</t>
  </si>
  <si>
    <t>C203688</t>
  </si>
  <si>
    <t>L103689</t>
  </si>
  <si>
    <t>C203689</t>
  </si>
  <si>
    <t>L103690</t>
  </si>
  <si>
    <t>C203690</t>
  </si>
  <si>
    <t>L103691</t>
  </si>
  <si>
    <t>C203691</t>
  </si>
  <si>
    <t>L103692</t>
  </si>
  <si>
    <t>C203692</t>
  </si>
  <si>
    <t>L103693</t>
  </si>
  <si>
    <t>C203693</t>
  </si>
  <si>
    <t>L103694</t>
  </si>
  <si>
    <t>C203694</t>
  </si>
  <si>
    <t>L103695</t>
  </si>
  <si>
    <t>C203695</t>
  </si>
  <si>
    <t>L103696</t>
  </si>
  <si>
    <t>C203696</t>
  </si>
  <si>
    <t>L103697</t>
  </si>
  <si>
    <t>C203697</t>
  </si>
  <si>
    <t>L103698</t>
  </si>
  <si>
    <t>C203698</t>
  </si>
  <si>
    <t>L103699</t>
  </si>
  <si>
    <t>C203699</t>
  </si>
  <si>
    <t>L103700</t>
  </si>
  <si>
    <t>C203700</t>
  </si>
  <si>
    <t>L103701</t>
  </si>
  <si>
    <t>C203701</t>
  </si>
  <si>
    <t>L103702</t>
  </si>
  <si>
    <t>C203702</t>
  </si>
  <si>
    <t>L103703</t>
  </si>
  <si>
    <t>C203703</t>
  </si>
  <si>
    <t>L103704</t>
  </si>
  <si>
    <t>C203704</t>
  </si>
  <si>
    <t>L103705</t>
  </si>
  <si>
    <t>C203705</t>
  </si>
  <si>
    <t>L103706</t>
  </si>
  <si>
    <t>C203706</t>
  </si>
  <si>
    <t>L103707</t>
  </si>
  <si>
    <t>C203707</t>
  </si>
  <si>
    <t>L103708</t>
  </si>
  <si>
    <t>C203708</t>
  </si>
  <si>
    <t>L103709</t>
  </si>
  <si>
    <t>C203709</t>
  </si>
  <si>
    <t>L103710</t>
  </si>
  <si>
    <t>C203710</t>
  </si>
  <si>
    <t>L103711</t>
  </si>
  <si>
    <t>C203711</t>
  </si>
  <si>
    <t>L103712</t>
  </si>
  <si>
    <t>C203712</t>
  </si>
  <si>
    <t>L103713</t>
  </si>
  <si>
    <t>C203713</t>
  </si>
  <si>
    <t>L103714</t>
  </si>
  <si>
    <t>C203714</t>
  </si>
  <si>
    <t>L103715</t>
  </si>
  <si>
    <t>C203715</t>
  </si>
  <si>
    <t>L103716</t>
  </si>
  <si>
    <t>C203716</t>
  </si>
  <si>
    <t>L103717</t>
  </si>
  <si>
    <t>C203717</t>
  </si>
  <si>
    <t>L103718</t>
  </si>
  <si>
    <t>C203718</t>
  </si>
  <si>
    <t>L103719</t>
  </si>
  <si>
    <t>C203719</t>
  </si>
  <si>
    <t>L103720</t>
  </si>
  <si>
    <t>C203720</t>
  </si>
  <si>
    <t>L103721</t>
  </si>
  <si>
    <t>C203721</t>
  </si>
  <si>
    <t>L103722</t>
  </si>
  <si>
    <t>C203722</t>
  </si>
  <si>
    <t>L103723</t>
  </si>
  <si>
    <t>C203723</t>
  </si>
  <si>
    <t>L103724</t>
  </si>
  <si>
    <t>C203724</t>
  </si>
  <si>
    <t>L103725</t>
  </si>
  <si>
    <t>C203725</t>
  </si>
  <si>
    <t>L103726</t>
  </si>
  <si>
    <t>C203726</t>
  </si>
  <si>
    <t>L103727</t>
  </si>
  <si>
    <t>C203727</t>
  </si>
  <si>
    <t>L103728</t>
  </si>
  <si>
    <t>C203728</t>
  </si>
  <si>
    <t>L103729</t>
  </si>
  <si>
    <t>C203729</t>
  </si>
  <si>
    <t>L103730</t>
  </si>
  <si>
    <t>C203730</t>
  </si>
  <si>
    <t>L103731</t>
  </si>
  <si>
    <t>C203731</t>
  </si>
  <si>
    <t>L103732</t>
  </si>
  <si>
    <t>C203732</t>
  </si>
  <si>
    <t>L103733</t>
  </si>
  <si>
    <t>C203733</t>
  </si>
  <si>
    <t>L103734</t>
  </si>
  <si>
    <t>C203734</t>
  </si>
  <si>
    <t>L103735</t>
  </si>
  <si>
    <t>C203735</t>
  </si>
  <si>
    <t>L103736</t>
  </si>
  <si>
    <t>C203736</t>
  </si>
  <si>
    <t>L103737</t>
  </si>
  <si>
    <t>C203737</t>
  </si>
  <si>
    <t>L103738</t>
  </si>
  <si>
    <t>C203738</t>
  </si>
  <si>
    <t>L103739</t>
  </si>
  <si>
    <t>C203739</t>
  </si>
  <si>
    <t>L103740</t>
  </si>
  <si>
    <t>C203740</t>
  </si>
  <si>
    <t>L103741</t>
  </si>
  <si>
    <t>C203741</t>
  </si>
  <si>
    <t>L103742</t>
  </si>
  <si>
    <t>C203742</t>
  </si>
  <si>
    <t>L103743</t>
  </si>
  <si>
    <t>C203743</t>
  </si>
  <si>
    <t>L103744</t>
  </si>
  <si>
    <t>C203744</t>
  </si>
  <si>
    <t>L103745</t>
  </si>
  <si>
    <t>C203745</t>
  </si>
  <si>
    <t>L103746</t>
  </si>
  <si>
    <t>C203746</t>
  </si>
  <si>
    <t>L103747</t>
  </si>
  <si>
    <t>C203747</t>
  </si>
  <si>
    <t>L103748</t>
  </si>
  <si>
    <t>C203748</t>
  </si>
  <si>
    <t>L103749</t>
  </si>
  <si>
    <t>C203749</t>
  </si>
  <si>
    <t>L103750</t>
  </si>
  <si>
    <t>C203750</t>
  </si>
  <si>
    <t>L103751</t>
  </si>
  <si>
    <t>C203751</t>
  </si>
  <si>
    <t>L103752</t>
  </si>
  <si>
    <t>C203752</t>
  </si>
  <si>
    <t>L103753</t>
  </si>
  <si>
    <t>C203753</t>
  </si>
  <si>
    <t>L103754</t>
  </si>
  <si>
    <t>C203754</t>
  </si>
  <si>
    <t>L103755</t>
  </si>
  <si>
    <t>C203755</t>
  </si>
  <si>
    <t>L103756</t>
  </si>
  <si>
    <t>C203756</t>
  </si>
  <si>
    <t>L103757</t>
  </si>
  <si>
    <t>C203757</t>
  </si>
  <si>
    <t>L103758</t>
  </si>
  <si>
    <t>C203758</t>
  </si>
  <si>
    <t>L103759</t>
  </si>
  <si>
    <t>C203759</t>
  </si>
  <si>
    <t>L103760</t>
  </si>
  <si>
    <t>C203760</t>
  </si>
  <si>
    <t>L103761</t>
  </si>
  <si>
    <t>C203761</t>
  </si>
  <si>
    <t>L103762</t>
  </si>
  <si>
    <t>C203762</t>
  </si>
  <si>
    <t>L103763</t>
  </si>
  <si>
    <t>C203763</t>
  </si>
  <si>
    <t>L103764</t>
  </si>
  <si>
    <t>C203764</t>
  </si>
  <si>
    <t>L103765</t>
  </si>
  <si>
    <t>C203765</t>
  </si>
  <si>
    <t>L103766</t>
  </si>
  <si>
    <t>C203766</t>
  </si>
  <si>
    <t>L103767</t>
  </si>
  <si>
    <t>C203767</t>
  </si>
  <si>
    <t>L103768</t>
  </si>
  <si>
    <t>C203768</t>
  </si>
  <si>
    <t>L103769</t>
  </si>
  <si>
    <t>C203769</t>
  </si>
  <si>
    <t>L103770</t>
  </si>
  <si>
    <t>C203770</t>
  </si>
  <si>
    <t>L103771</t>
  </si>
  <si>
    <t>C203771</t>
  </si>
  <si>
    <t>L103772</t>
  </si>
  <si>
    <t>C203772</t>
  </si>
  <si>
    <t>L103773</t>
  </si>
  <si>
    <t>C203773</t>
  </si>
  <si>
    <t>L103774</t>
  </si>
  <si>
    <t>C203774</t>
  </si>
  <si>
    <t>L103775</t>
  </si>
  <si>
    <t>C203775</t>
  </si>
  <si>
    <t>L103776</t>
  </si>
  <si>
    <t>C203776</t>
  </si>
  <si>
    <t>L103777</t>
  </si>
  <si>
    <t>C203777</t>
  </si>
  <si>
    <t>L103778</t>
  </si>
  <si>
    <t>C203778</t>
  </si>
  <si>
    <t>L103779</t>
  </si>
  <si>
    <t>C203779</t>
  </si>
  <si>
    <t>L103780</t>
  </si>
  <si>
    <t>C203780</t>
  </si>
  <si>
    <t>L103781</t>
  </si>
  <si>
    <t>C203781</t>
  </si>
  <si>
    <t>L103782</t>
  </si>
  <si>
    <t>C203782</t>
  </si>
  <si>
    <t>L103783</t>
  </si>
  <si>
    <t>C203783</t>
  </si>
  <si>
    <t>L103784</t>
  </si>
  <si>
    <t>C203784</t>
  </si>
  <si>
    <t>L103785</t>
  </si>
  <si>
    <t>C203785</t>
  </si>
  <si>
    <t>L103786</t>
  </si>
  <si>
    <t>C203786</t>
  </si>
  <si>
    <t>L103787</t>
  </si>
  <si>
    <t>C203787</t>
  </si>
  <si>
    <t>L103788</t>
  </si>
  <si>
    <t>C203788</t>
  </si>
  <si>
    <t>L103789</t>
  </si>
  <si>
    <t>C203789</t>
  </si>
  <si>
    <t>L103790</t>
  </si>
  <si>
    <t>C203790</t>
  </si>
  <si>
    <t>L103791</t>
  </si>
  <si>
    <t>C203791</t>
  </si>
  <si>
    <t>L103792</t>
  </si>
  <si>
    <t>C203792</t>
  </si>
  <si>
    <t>L103793</t>
  </si>
  <si>
    <t>C203793</t>
  </si>
  <si>
    <t>L103794</t>
  </si>
  <si>
    <t>C203794</t>
  </si>
  <si>
    <t>L103795</t>
  </si>
  <si>
    <t>C203795</t>
  </si>
  <si>
    <t>L103796</t>
  </si>
  <si>
    <t>C203796</t>
  </si>
  <si>
    <t>L103797</t>
  </si>
  <si>
    <t>C203797</t>
  </si>
  <si>
    <t>L103798</t>
  </si>
  <si>
    <t>C203798</t>
  </si>
  <si>
    <t>L103799</t>
  </si>
  <si>
    <t>C203799</t>
  </si>
  <si>
    <t>L103800</t>
  </si>
  <si>
    <t>C203800</t>
  </si>
  <si>
    <t>L103801</t>
  </si>
  <si>
    <t>C203801</t>
  </si>
  <si>
    <t>L103802</t>
  </si>
  <si>
    <t>C203802</t>
  </si>
  <si>
    <t>L103803</t>
  </si>
  <si>
    <t>C203803</t>
  </si>
  <si>
    <t>L103804</t>
  </si>
  <si>
    <t>C203804</t>
  </si>
  <si>
    <t>L103805</t>
  </si>
  <si>
    <t>C203805</t>
  </si>
  <si>
    <t>L103806</t>
  </si>
  <si>
    <t>C203806</t>
  </si>
  <si>
    <t>L103807</t>
  </si>
  <si>
    <t>C203807</t>
  </si>
  <si>
    <t>L103808</t>
  </si>
  <si>
    <t>C203808</t>
  </si>
  <si>
    <t>L103809</t>
  </si>
  <si>
    <t>C203809</t>
  </si>
  <si>
    <t>L103810</t>
  </si>
  <si>
    <t>C203810</t>
  </si>
  <si>
    <t>L103811</t>
  </si>
  <si>
    <t>C203811</t>
  </si>
  <si>
    <t>L103812</t>
  </si>
  <si>
    <t>C203812</t>
  </si>
  <si>
    <t>L103813</t>
  </si>
  <si>
    <t>C203813</t>
  </si>
  <si>
    <t>L103814</t>
  </si>
  <si>
    <t>C203814</t>
  </si>
  <si>
    <t>L103815</t>
  </si>
  <si>
    <t>C203815</t>
  </si>
  <si>
    <t>L103816</t>
  </si>
  <si>
    <t>C203816</t>
  </si>
  <si>
    <t>L103817</t>
  </si>
  <si>
    <t>C203817</t>
  </si>
  <si>
    <t>L103818</t>
  </si>
  <si>
    <t>C203818</t>
  </si>
  <si>
    <t>L103819</t>
  </si>
  <si>
    <t>C203819</t>
  </si>
  <si>
    <t>L103820</t>
  </si>
  <si>
    <t>C203820</t>
  </si>
  <si>
    <t>L103821</t>
  </si>
  <si>
    <t>C203821</t>
  </si>
  <si>
    <t>L103822</t>
  </si>
  <si>
    <t>C203822</t>
  </si>
  <si>
    <t>L103823</t>
  </si>
  <si>
    <t>C203823</t>
  </si>
  <si>
    <t>L103824</t>
  </si>
  <si>
    <t>C203824</t>
  </si>
  <si>
    <t>L103825</t>
  </si>
  <si>
    <t>C203825</t>
  </si>
  <si>
    <t>L103826</t>
  </si>
  <si>
    <t>C203826</t>
  </si>
  <si>
    <t>L103827</t>
  </si>
  <si>
    <t>C203827</t>
  </si>
  <si>
    <t>L103828</t>
  </si>
  <si>
    <t>C203828</t>
  </si>
  <si>
    <t>L103829</t>
  </si>
  <si>
    <t>C203829</t>
  </si>
  <si>
    <t>L103830</t>
  </si>
  <si>
    <t>C203830</t>
  </si>
  <si>
    <t>L103831</t>
  </si>
  <si>
    <t>C203831</t>
  </si>
  <si>
    <t>L103832</t>
  </si>
  <si>
    <t>C203832</t>
  </si>
  <si>
    <t>L103833</t>
  </si>
  <si>
    <t>C203833</t>
  </si>
  <si>
    <t>L103834</t>
  </si>
  <si>
    <t>C203834</t>
  </si>
  <si>
    <t>L103835</t>
  </si>
  <si>
    <t>C203835</t>
  </si>
  <si>
    <t>L103836</t>
  </si>
  <si>
    <t>C203836</t>
  </si>
  <si>
    <t>L103837</t>
  </si>
  <si>
    <t>C203837</t>
  </si>
  <si>
    <t>L103838</t>
  </si>
  <si>
    <t>C203838</t>
  </si>
  <si>
    <t>L103839</t>
  </si>
  <si>
    <t>C203839</t>
  </si>
  <si>
    <t>L103840</t>
  </si>
  <si>
    <t>C203840</t>
  </si>
  <si>
    <t>L103841</t>
  </si>
  <si>
    <t>C203841</t>
  </si>
  <si>
    <t>L103842</t>
  </si>
  <si>
    <t>C203842</t>
  </si>
  <si>
    <t>L103843</t>
  </si>
  <si>
    <t>C203843</t>
  </si>
  <si>
    <t>L103844</t>
  </si>
  <si>
    <t>C203844</t>
  </si>
  <si>
    <t>L103845</t>
  </si>
  <si>
    <t>C203845</t>
  </si>
  <si>
    <t>L103846</t>
  </si>
  <si>
    <t>C203846</t>
  </si>
  <si>
    <t>L103847</t>
  </si>
  <si>
    <t>C203847</t>
  </si>
  <si>
    <t>L103848</t>
  </si>
  <si>
    <t>C203848</t>
  </si>
  <si>
    <t>L103849</t>
  </si>
  <si>
    <t>C203849</t>
  </si>
  <si>
    <t>L103850</t>
  </si>
  <si>
    <t>C203850</t>
  </si>
  <si>
    <t>L103851</t>
  </si>
  <si>
    <t>C203851</t>
  </si>
  <si>
    <t>L103852</t>
  </si>
  <si>
    <t>C203852</t>
  </si>
  <si>
    <t>L103853</t>
  </si>
  <si>
    <t>C203853</t>
  </si>
  <si>
    <t>L103854</t>
  </si>
  <si>
    <t>C203854</t>
  </si>
  <si>
    <t>L103855</t>
  </si>
  <si>
    <t>C203855</t>
  </si>
  <si>
    <t>L103856</t>
  </si>
  <si>
    <t>C203856</t>
  </si>
  <si>
    <t>L103857</t>
  </si>
  <si>
    <t>C203857</t>
  </si>
  <si>
    <t>L103858</t>
  </si>
  <si>
    <t>C203858</t>
  </si>
  <si>
    <t>L103859</t>
  </si>
  <si>
    <t>C203859</t>
  </si>
  <si>
    <t>L103860</t>
  </si>
  <si>
    <t>C203860</t>
  </si>
  <si>
    <t>L103861</t>
  </si>
  <si>
    <t>C203861</t>
  </si>
  <si>
    <t>L103862</t>
  </si>
  <si>
    <t>C203862</t>
  </si>
  <si>
    <t>L103863</t>
  </si>
  <si>
    <t>C203863</t>
  </si>
  <si>
    <t>L103864</t>
  </si>
  <si>
    <t>C203864</t>
  </si>
  <si>
    <t>L103865</t>
  </si>
  <si>
    <t>C203865</t>
  </si>
  <si>
    <t>L103866</t>
  </si>
  <si>
    <t>C203866</t>
  </si>
  <si>
    <t>L103867</t>
  </si>
  <si>
    <t>C203867</t>
  </si>
  <si>
    <t>L103868</t>
  </si>
  <si>
    <t>C203868</t>
  </si>
  <si>
    <t>L103869</t>
  </si>
  <si>
    <t>C203869</t>
  </si>
  <si>
    <t>L103870</t>
  </si>
  <si>
    <t>C203870</t>
  </si>
  <si>
    <t>L103871</t>
  </si>
  <si>
    <t>C203871</t>
  </si>
  <si>
    <t>L103872</t>
  </si>
  <si>
    <t>C203872</t>
  </si>
  <si>
    <t>L103873</t>
  </si>
  <si>
    <t>C203873</t>
  </si>
  <si>
    <t>L103874</t>
  </si>
  <si>
    <t>C203874</t>
  </si>
  <si>
    <t>L103875</t>
  </si>
  <si>
    <t>C203875</t>
  </si>
  <si>
    <t>L103876</t>
  </si>
  <si>
    <t>C203876</t>
  </si>
  <si>
    <t>L103877</t>
  </si>
  <si>
    <t>C203877</t>
  </si>
  <si>
    <t>L103878</t>
  </si>
  <si>
    <t>C203878</t>
  </si>
  <si>
    <t>L103879</t>
  </si>
  <si>
    <t>C203879</t>
  </si>
  <si>
    <t>L103880</t>
  </si>
  <si>
    <t>C203880</t>
  </si>
  <si>
    <t>L103881</t>
  </si>
  <si>
    <t>C203881</t>
  </si>
  <si>
    <t>L103882</t>
  </si>
  <si>
    <t>C203882</t>
  </si>
  <si>
    <t>L103883</t>
  </si>
  <si>
    <t>C203883</t>
  </si>
  <si>
    <t>L103884</t>
  </si>
  <si>
    <t>C203884</t>
  </si>
  <si>
    <t>L103885</t>
  </si>
  <si>
    <t>C203885</t>
  </si>
  <si>
    <t>L103886</t>
  </si>
  <si>
    <t>C203886</t>
  </si>
  <si>
    <t>L103887</t>
  </si>
  <si>
    <t>C203887</t>
  </si>
  <si>
    <t>L103888</t>
  </si>
  <si>
    <t>C203888</t>
  </si>
  <si>
    <t>L103889</t>
  </si>
  <si>
    <t>C203889</t>
  </si>
  <si>
    <t>L103890</t>
  </si>
  <si>
    <t>C203890</t>
  </si>
  <si>
    <t>L103891</t>
  </si>
  <si>
    <t>C203891</t>
  </si>
  <si>
    <t>L103892</t>
  </si>
  <si>
    <t>C203892</t>
  </si>
  <si>
    <t>L103893</t>
  </si>
  <si>
    <t>C203893</t>
  </si>
  <si>
    <t>L103894</t>
  </si>
  <si>
    <t>C203894</t>
  </si>
  <si>
    <t>L103895</t>
  </si>
  <si>
    <t>C203895</t>
  </si>
  <si>
    <t>L103896</t>
  </si>
  <si>
    <t>C203896</t>
  </si>
  <si>
    <t>L103897</t>
  </si>
  <si>
    <t>C203897</t>
  </si>
  <si>
    <t>L103898</t>
  </si>
  <si>
    <t>C203898</t>
  </si>
  <si>
    <t>L103899</t>
  </si>
  <si>
    <t>C203899</t>
  </si>
  <si>
    <t>L103900</t>
  </si>
  <si>
    <t>C203900</t>
  </si>
  <si>
    <t>L103901</t>
  </si>
  <si>
    <t>C203901</t>
  </si>
  <si>
    <t>L103902</t>
  </si>
  <si>
    <t>C203902</t>
  </si>
  <si>
    <t>L103903</t>
  </si>
  <si>
    <t>C203903</t>
  </si>
  <si>
    <t>L103904</t>
  </si>
  <si>
    <t>C203904</t>
  </si>
  <si>
    <t>L103905</t>
  </si>
  <si>
    <t>C203905</t>
  </si>
  <si>
    <t>L103906</t>
  </si>
  <si>
    <t>C203906</t>
  </si>
  <si>
    <t>L103907</t>
  </si>
  <si>
    <t>C203907</t>
  </si>
  <si>
    <t>L103908</t>
  </si>
  <si>
    <t>C203908</t>
  </si>
  <si>
    <t>L103909</t>
  </si>
  <si>
    <t>C203909</t>
  </si>
  <si>
    <t>L103910</t>
  </si>
  <si>
    <t>C203910</t>
  </si>
  <si>
    <t>L103911</t>
  </si>
  <si>
    <t>C203911</t>
  </si>
  <si>
    <t>L103912</t>
  </si>
  <si>
    <t>C203912</t>
  </si>
  <si>
    <t>L103913</t>
  </si>
  <si>
    <t>C203913</t>
  </si>
  <si>
    <t>L103914</t>
  </si>
  <si>
    <t>C203914</t>
  </si>
  <si>
    <t>L103915</t>
  </si>
  <si>
    <t>C203915</t>
  </si>
  <si>
    <t>L103916</t>
  </si>
  <si>
    <t>C203916</t>
  </si>
  <si>
    <t>L103917</t>
  </si>
  <si>
    <t>C203917</t>
  </si>
  <si>
    <t>L103918</t>
  </si>
  <si>
    <t>C203918</t>
  </si>
  <si>
    <t>L103919</t>
  </si>
  <si>
    <t>C203919</t>
  </si>
  <si>
    <t>L103920</t>
  </si>
  <si>
    <t>C203920</t>
  </si>
  <si>
    <t>L103921</t>
  </si>
  <si>
    <t>C203921</t>
  </si>
  <si>
    <t>L103922</t>
  </si>
  <si>
    <t>C203922</t>
  </si>
  <si>
    <t>L103923</t>
  </si>
  <si>
    <t>C203923</t>
  </si>
  <si>
    <t>L103924</t>
  </si>
  <si>
    <t>C203924</t>
  </si>
  <si>
    <t>L103925</t>
  </si>
  <si>
    <t>C203925</t>
  </si>
  <si>
    <t>L103926</t>
  </si>
  <si>
    <t>C203926</t>
  </si>
  <si>
    <t>L103927</t>
  </si>
  <si>
    <t>C203927</t>
  </si>
  <si>
    <t>L103928</t>
  </si>
  <si>
    <t>C203928</t>
  </si>
  <si>
    <t>L103929</t>
  </si>
  <si>
    <t>C203929</t>
  </si>
  <si>
    <t>L103930</t>
  </si>
  <si>
    <t>C203930</t>
  </si>
  <si>
    <t>L103931</t>
  </si>
  <si>
    <t>C203931</t>
  </si>
  <si>
    <t>L103932</t>
  </si>
  <si>
    <t>C203932</t>
  </si>
  <si>
    <t>L103933</t>
  </si>
  <si>
    <t>C203933</t>
  </si>
  <si>
    <t>L103934</t>
  </si>
  <si>
    <t>C203934</t>
  </si>
  <si>
    <t>L103935</t>
  </si>
  <si>
    <t>C203935</t>
  </si>
  <si>
    <t>L103936</t>
  </si>
  <si>
    <t>C203936</t>
  </si>
  <si>
    <t>L103937</t>
  </si>
  <si>
    <t>C203937</t>
  </si>
  <si>
    <t>L103938</t>
  </si>
  <si>
    <t>C203938</t>
  </si>
  <si>
    <t>L103939</t>
  </si>
  <si>
    <t>C203939</t>
  </si>
  <si>
    <t>L103940</t>
  </si>
  <si>
    <t>C203940</t>
  </si>
  <si>
    <t>L103941</t>
  </si>
  <si>
    <t>C203941</t>
  </si>
  <si>
    <t>L103942</t>
  </si>
  <si>
    <t>C203942</t>
  </si>
  <si>
    <t>L103943</t>
  </si>
  <si>
    <t>C203943</t>
  </si>
  <si>
    <t>L103944</t>
  </si>
  <si>
    <t>C203944</t>
  </si>
  <si>
    <t>L103945</t>
  </si>
  <si>
    <t>C203945</t>
  </si>
  <si>
    <t>L103946</t>
  </si>
  <si>
    <t>C203946</t>
  </si>
  <si>
    <t>L103947</t>
  </si>
  <si>
    <t>C203947</t>
  </si>
  <si>
    <t>L103948</t>
  </si>
  <si>
    <t>C203948</t>
  </si>
  <si>
    <t>L103949</t>
  </si>
  <si>
    <t>C203949</t>
  </si>
  <si>
    <t>L103950</t>
  </si>
  <si>
    <t>C203950</t>
  </si>
  <si>
    <t>L103951</t>
  </si>
  <si>
    <t>C203951</t>
  </si>
  <si>
    <t>L103952</t>
  </si>
  <si>
    <t>C203952</t>
  </si>
  <si>
    <t>L103953</t>
  </si>
  <si>
    <t>C203953</t>
  </si>
  <si>
    <t>L103954</t>
  </si>
  <si>
    <t>C203954</t>
  </si>
  <si>
    <t>L103955</t>
  </si>
  <si>
    <t>C203955</t>
  </si>
  <si>
    <t>L103956</t>
  </si>
  <si>
    <t>C203956</t>
  </si>
  <si>
    <t>L103957</t>
  </si>
  <si>
    <t>C203957</t>
  </si>
  <si>
    <t>L103958</t>
  </si>
  <si>
    <t>C203958</t>
  </si>
  <si>
    <t>L103959</t>
  </si>
  <si>
    <t>C203959</t>
  </si>
  <si>
    <t>L103960</t>
  </si>
  <si>
    <t>C203960</t>
  </si>
  <si>
    <t>L103961</t>
  </si>
  <si>
    <t>C203961</t>
  </si>
  <si>
    <t>L103962</t>
  </si>
  <si>
    <t>C203962</t>
  </si>
  <si>
    <t>L103963</t>
  </si>
  <si>
    <t>C203963</t>
  </si>
  <si>
    <t>L103964</t>
  </si>
  <si>
    <t>C203964</t>
  </si>
  <si>
    <t>L103965</t>
  </si>
  <si>
    <t>C203965</t>
  </si>
  <si>
    <t>L103966</t>
  </si>
  <si>
    <t>C203966</t>
  </si>
  <si>
    <t>L103967</t>
  </si>
  <si>
    <t>C203967</t>
  </si>
  <si>
    <t>L103968</t>
  </si>
  <si>
    <t>C203968</t>
  </si>
  <si>
    <t>L103969</t>
  </si>
  <si>
    <t>C203969</t>
  </si>
  <si>
    <t>L103970</t>
  </si>
  <si>
    <t>C203970</t>
  </si>
  <si>
    <t>L103971</t>
  </si>
  <si>
    <t>C203971</t>
  </si>
  <si>
    <t>L103972</t>
  </si>
  <si>
    <t>C203972</t>
  </si>
  <si>
    <t>L103973</t>
  </si>
  <si>
    <t>C203973</t>
  </si>
  <si>
    <t>L103974</t>
  </si>
  <si>
    <t>C203974</t>
  </si>
  <si>
    <t>L103975</t>
  </si>
  <si>
    <t>C203975</t>
  </si>
  <si>
    <t>L103976</t>
  </si>
  <si>
    <t>C203976</t>
  </si>
  <si>
    <t>L103977</t>
  </si>
  <si>
    <t>C203977</t>
  </si>
  <si>
    <t>L103978</t>
  </si>
  <si>
    <t>C203978</t>
  </si>
  <si>
    <t>L103979</t>
  </si>
  <si>
    <t>C203979</t>
  </si>
  <si>
    <t>L103980</t>
  </si>
  <si>
    <t>C203980</t>
  </si>
  <si>
    <t>L103981</t>
  </si>
  <si>
    <t>C203981</t>
  </si>
  <si>
    <t>L103982</t>
  </si>
  <si>
    <t>C203982</t>
  </si>
  <si>
    <t>L103983</t>
  </si>
  <si>
    <t>C203983</t>
  </si>
  <si>
    <t>L103984</t>
  </si>
  <si>
    <t>C203984</t>
  </si>
  <si>
    <t>L103985</t>
  </si>
  <si>
    <t>C203985</t>
  </si>
  <si>
    <t>L103986</t>
  </si>
  <si>
    <t>C203986</t>
  </si>
  <si>
    <t>L103987</t>
  </si>
  <si>
    <t>C203987</t>
  </si>
  <si>
    <t>L103988</t>
  </si>
  <si>
    <t>C203988</t>
  </si>
  <si>
    <t>L103989</t>
  </si>
  <si>
    <t>C203989</t>
  </si>
  <si>
    <t>L103990</t>
  </si>
  <si>
    <t>C203990</t>
  </si>
  <si>
    <t>L103991</t>
  </si>
  <si>
    <t>C203991</t>
  </si>
  <si>
    <t>L103992</t>
  </si>
  <si>
    <t>C203992</t>
  </si>
  <si>
    <t>L103993</t>
  </si>
  <si>
    <t>C203993</t>
  </si>
  <si>
    <t>L103994</t>
  </si>
  <si>
    <t>C203994</t>
  </si>
  <si>
    <t>L103995</t>
  </si>
  <si>
    <t>C203995</t>
  </si>
  <si>
    <t>L103996</t>
  </si>
  <si>
    <t>C203996</t>
  </si>
  <si>
    <t>L103997</t>
  </si>
  <si>
    <t>C203997</t>
  </si>
  <si>
    <t>L103998</t>
  </si>
  <si>
    <t>C203998</t>
  </si>
  <si>
    <t>L103999</t>
  </si>
  <si>
    <t>C203999</t>
  </si>
  <si>
    <t>L104000</t>
  </si>
  <si>
    <t>C204000</t>
  </si>
  <si>
    <t>L104001</t>
  </si>
  <si>
    <t>C204001</t>
  </si>
  <si>
    <t>L104002</t>
  </si>
  <si>
    <t>C204002</t>
  </si>
  <si>
    <t>L104003</t>
  </si>
  <si>
    <t>C204003</t>
  </si>
  <si>
    <t>L104004</t>
  </si>
  <si>
    <t>C204004</t>
  </si>
  <si>
    <t>L104005</t>
  </si>
  <si>
    <t>C204005</t>
  </si>
  <si>
    <t>L104006</t>
  </si>
  <si>
    <t>C204006</t>
  </si>
  <si>
    <t>L104007</t>
  </si>
  <si>
    <t>C204007</t>
  </si>
  <si>
    <t>L104008</t>
  </si>
  <si>
    <t>C204008</t>
  </si>
  <si>
    <t>L104009</t>
  </si>
  <si>
    <t>C204009</t>
  </si>
  <si>
    <t>L104010</t>
  </si>
  <si>
    <t>C204010</t>
  </si>
  <si>
    <t>L104011</t>
  </si>
  <si>
    <t>C204011</t>
  </si>
  <si>
    <t>L104012</t>
  </si>
  <si>
    <t>C204012</t>
  </si>
  <si>
    <t>L104013</t>
  </si>
  <si>
    <t>C204013</t>
  </si>
  <si>
    <t>L104014</t>
  </si>
  <si>
    <t>C204014</t>
  </si>
  <si>
    <t>L104015</t>
  </si>
  <si>
    <t>C204015</t>
  </si>
  <si>
    <t>L104016</t>
  </si>
  <si>
    <t>C204016</t>
  </si>
  <si>
    <t>L104017</t>
  </si>
  <si>
    <t>C204017</t>
  </si>
  <si>
    <t>L104018</t>
  </si>
  <si>
    <t>C204018</t>
  </si>
  <si>
    <t>L104019</t>
  </si>
  <si>
    <t>C204019</t>
  </si>
  <si>
    <t>L104020</t>
  </si>
  <si>
    <t>C204020</t>
  </si>
  <si>
    <t>L104021</t>
  </si>
  <si>
    <t>C204021</t>
  </si>
  <si>
    <t>L104022</t>
  </si>
  <si>
    <t>C204022</t>
  </si>
  <si>
    <t>L104023</t>
  </si>
  <si>
    <t>C204023</t>
  </si>
  <si>
    <t>L104024</t>
  </si>
  <si>
    <t>C204024</t>
  </si>
  <si>
    <t>L104025</t>
  </si>
  <si>
    <t>C204025</t>
  </si>
  <si>
    <t>L104026</t>
  </si>
  <si>
    <t>C204026</t>
  </si>
  <si>
    <t>L104027</t>
  </si>
  <si>
    <t>C204027</t>
  </si>
  <si>
    <t>L104028</t>
  </si>
  <si>
    <t>C204028</t>
  </si>
  <si>
    <t>L104029</t>
  </si>
  <si>
    <t>C204029</t>
  </si>
  <si>
    <t>L104030</t>
  </si>
  <si>
    <t>C204030</t>
  </si>
  <si>
    <t>L104031</t>
  </si>
  <si>
    <t>C204031</t>
  </si>
  <si>
    <t>L104032</t>
  </si>
  <si>
    <t>C204032</t>
  </si>
  <si>
    <t>L104033</t>
  </si>
  <si>
    <t>C204033</t>
  </si>
  <si>
    <t>L104034</t>
  </si>
  <si>
    <t>C204034</t>
  </si>
  <si>
    <t>L104035</t>
  </si>
  <si>
    <t>C204035</t>
  </si>
  <si>
    <t>L104036</t>
  </si>
  <si>
    <t>C204036</t>
  </si>
  <si>
    <t>L104037</t>
  </si>
  <si>
    <t>C204037</t>
  </si>
  <si>
    <t>L104038</t>
  </si>
  <si>
    <t>C204038</t>
  </si>
  <si>
    <t>L104039</t>
  </si>
  <si>
    <t>C204039</t>
  </si>
  <si>
    <t>L104040</t>
  </si>
  <si>
    <t>C204040</t>
  </si>
  <si>
    <t>L104041</t>
  </si>
  <si>
    <t>C204041</t>
  </si>
  <si>
    <t>L104042</t>
  </si>
  <si>
    <t>C204042</t>
  </si>
  <si>
    <t>L104043</t>
  </si>
  <si>
    <t>C204043</t>
  </si>
  <si>
    <t>L104044</t>
  </si>
  <si>
    <t>C204044</t>
  </si>
  <si>
    <t>L104045</t>
  </si>
  <si>
    <t>C204045</t>
  </si>
  <si>
    <t>L104046</t>
  </si>
  <si>
    <t>C204046</t>
  </si>
  <si>
    <t>L104047</t>
  </si>
  <si>
    <t>C204047</t>
  </si>
  <si>
    <t>L104048</t>
  </si>
  <si>
    <t>C204048</t>
  </si>
  <si>
    <t>L104049</t>
  </si>
  <si>
    <t>C204049</t>
  </si>
  <si>
    <t>L104050</t>
  </si>
  <si>
    <t>C204050</t>
  </si>
  <si>
    <t>L104051</t>
  </si>
  <si>
    <t>C204051</t>
  </si>
  <si>
    <t>L104052</t>
  </si>
  <si>
    <t>C204052</t>
  </si>
  <si>
    <t>L104053</t>
  </si>
  <si>
    <t>C204053</t>
  </si>
  <si>
    <t>L104054</t>
  </si>
  <si>
    <t>C204054</t>
  </si>
  <si>
    <t>L104055</t>
  </si>
  <si>
    <t>C204055</t>
  </si>
  <si>
    <t>L104056</t>
  </si>
  <si>
    <t>C204056</t>
  </si>
  <si>
    <t>L104057</t>
  </si>
  <si>
    <t>C204057</t>
  </si>
  <si>
    <t>L104058</t>
  </si>
  <si>
    <t>C204058</t>
  </si>
  <si>
    <t>L104059</t>
  </si>
  <si>
    <t>C204059</t>
  </si>
  <si>
    <t>L104060</t>
  </si>
  <si>
    <t>C204060</t>
  </si>
  <si>
    <t>L104061</t>
  </si>
  <si>
    <t>C204061</t>
  </si>
  <si>
    <t>L104062</t>
  </si>
  <si>
    <t>C204062</t>
  </si>
  <si>
    <t>L104063</t>
  </si>
  <si>
    <t>C204063</t>
  </si>
  <si>
    <t>L104064</t>
  </si>
  <si>
    <t>C204064</t>
  </si>
  <si>
    <t>L104065</t>
  </si>
  <si>
    <t>C204065</t>
  </si>
  <si>
    <t>L104066</t>
  </si>
  <si>
    <t>C204066</t>
  </si>
  <si>
    <t>L104067</t>
  </si>
  <si>
    <t>C204067</t>
  </si>
  <si>
    <t>L104068</t>
  </si>
  <si>
    <t>C204068</t>
  </si>
  <si>
    <t>L104069</t>
  </si>
  <si>
    <t>C204069</t>
  </si>
  <si>
    <t>L104070</t>
  </si>
  <si>
    <t>C204070</t>
  </si>
  <si>
    <t>L104071</t>
  </si>
  <si>
    <t>C204071</t>
  </si>
  <si>
    <t>L104072</t>
  </si>
  <si>
    <t>C204072</t>
  </si>
  <si>
    <t>L104073</t>
  </si>
  <si>
    <t>C204073</t>
  </si>
  <si>
    <t>L104074</t>
  </si>
  <si>
    <t>C204074</t>
  </si>
  <si>
    <t>L104075</t>
  </si>
  <si>
    <t>C204075</t>
  </si>
  <si>
    <t>L104076</t>
  </si>
  <si>
    <t>C204076</t>
  </si>
  <si>
    <t>L104077</t>
  </si>
  <si>
    <t>C204077</t>
  </si>
  <si>
    <t>L104078</t>
  </si>
  <si>
    <t>C204078</t>
  </si>
  <si>
    <t>L104079</t>
  </si>
  <si>
    <t>C204079</t>
  </si>
  <si>
    <t>L104080</t>
  </si>
  <si>
    <t>C204080</t>
  </si>
  <si>
    <t>L104081</t>
  </si>
  <si>
    <t>C204081</t>
  </si>
  <si>
    <t>L104082</t>
  </si>
  <si>
    <t>C204082</t>
  </si>
  <si>
    <t>L104083</t>
  </si>
  <si>
    <t>C204083</t>
  </si>
  <si>
    <t>L104084</t>
  </si>
  <si>
    <t>C204084</t>
  </si>
  <si>
    <t>L104085</t>
  </si>
  <si>
    <t>C204085</t>
  </si>
  <si>
    <t>L104086</t>
  </si>
  <si>
    <t>C204086</t>
  </si>
  <si>
    <t>L104087</t>
  </si>
  <si>
    <t>C204087</t>
  </si>
  <si>
    <t>L104088</t>
  </si>
  <si>
    <t>C204088</t>
  </si>
  <si>
    <t>L104089</t>
  </si>
  <si>
    <t>C204089</t>
  </si>
  <si>
    <t>L104090</t>
  </si>
  <si>
    <t>C204090</t>
  </si>
  <si>
    <t>L104091</t>
  </si>
  <si>
    <t>C204091</t>
  </si>
  <si>
    <t>L104092</t>
  </si>
  <si>
    <t>C204092</t>
  </si>
  <si>
    <t>L104093</t>
  </si>
  <si>
    <t>C204093</t>
  </si>
  <si>
    <t>L104094</t>
  </si>
  <si>
    <t>C204094</t>
  </si>
  <si>
    <t>L104095</t>
  </si>
  <si>
    <t>C204095</t>
  </si>
  <si>
    <t>L104096</t>
  </si>
  <si>
    <t>C204096</t>
  </si>
  <si>
    <t>L104097</t>
  </si>
  <si>
    <t>C204097</t>
  </si>
  <si>
    <t>L104098</t>
  </si>
  <si>
    <t>C204098</t>
  </si>
  <si>
    <t>L104099</t>
  </si>
  <si>
    <t>C204099</t>
  </si>
  <si>
    <t>L104100</t>
  </si>
  <si>
    <t>C204100</t>
  </si>
  <si>
    <t>L104101</t>
  </si>
  <si>
    <t>C204101</t>
  </si>
  <si>
    <t>L104102</t>
  </si>
  <si>
    <t>C204102</t>
  </si>
  <si>
    <t>L104103</t>
  </si>
  <si>
    <t>C204103</t>
  </si>
  <si>
    <t>L104104</t>
  </si>
  <si>
    <t>C204104</t>
  </si>
  <si>
    <t>L104105</t>
  </si>
  <si>
    <t>C204105</t>
  </si>
  <si>
    <t>L104106</t>
  </si>
  <si>
    <t>C204106</t>
  </si>
  <si>
    <t>L104107</t>
  </si>
  <si>
    <t>C204107</t>
  </si>
  <si>
    <t>L104108</t>
  </si>
  <si>
    <t>C204108</t>
  </si>
  <si>
    <t>L104109</t>
  </si>
  <si>
    <t>C204109</t>
  </si>
  <si>
    <t>L104110</t>
  </si>
  <si>
    <t>C204110</t>
  </si>
  <si>
    <t>L104111</t>
  </si>
  <si>
    <t>C204111</t>
  </si>
  <si>
    <t>L104112</t>
  </si>
  <si>
    <t>C204112</t>
  </si>
  <si>
    <t>L104113</t>
  </si>
  <si>
    <t>C204113</t>
  </si>
  <si>
    <t>L104114</t>
  </si>
  <si>
    <t>C204114</t>
  </si>
  <si>
    <t>L104115</t>
  </si>
  <si>
    <t>C204115</t>
  </si>
  <si>
    <t>L104116</t>
  </si>
  <si>
    <t>C204116</t>
  </si>
  <si>
    <t>L104117</t>
  </si>
  <si>
    <t>C204117</t>
  </si>
  <si>
    <t>L104118</t>
  </si>
  <si>
    <t>C204118</t>
  </si>
  <si>
    <t>L104119</t>
  </si>
  <si>
    <t>C204119</t>
  </si>
  <si>
    <t>L104120</t>
  </si>
  <si>
    <t>C204120</t>
  </si>
  <si>
    <t>L104121</t>
  </si>
  <si>
    <t>C204121</t>
  </si>
  <si>
    <t>L104122</t>
  </si>
  <si>
    <t>C204122</t>
  </si>
  <si>
    <t>L104123</t>
  </si>
  <si>
    <t>C204123</t>
  </si>
  <si>
    <t>L104124</t>
  </si>
  <si>
    <t>C204124</t>
  </si>
  <si>
    <t>L104125</t>
  </si>
  <si>
    <t>C204125</t>
  </si>
  <si>
    <t>L104126</t>
  </si>
  <si>
    <t>C204126</t>
  </si>
  <si>
    <t>L104127</t>
  </si>
  <si>
    <t>C204127</t>
  </si>
  <si>
    <t>L104128</t>
  </si>
  <si>
    <t>C204128</t>
  </si>
  <si>
    <t>L104129</t>
  </si>
  <si>
    <t>C204129</t>
  </si>
  <si>
    <t>L104130</t>
  </si>
  <si>
    <t>C204130</t>
  </si>
  <si>
    <t>L104131</t>
  </si>
  <si>
    <t>C204131</t>
  </si>
  <si>
    <t>L104132</t>
  </si>
  <si>
    <t>C204132</t>
  </si>
  <si>
    <t>L104133</t>
  </si>
  <si>
    <t>C204133</t>
  </si>
  <si>
    <t>L104134</t>
  </si>
  <si>
    <t>C204134</t>
  </si>
  <si>
    <t>L104135</t>
  </si>
  <si>
    <t>C204135</t>
  </si>
  <si>
    <t>L104136</t>
  </si>
  <si>
    <t>C204136</t>
  </si>
  <si>
    <t>L104137</t>
  </si>
  <si>
    <t>C204137</t>
  </si>
  <si>
    <t>L104138</t>
  </si>
  <si>
    <t>C204138</t>
  </si>
  <si>
    <t>L104139</t>
  </si>
  <si>
    <t>C204139</t>
  </si>
  <si>
    <t>L104140</t>
  </si>
  <si>
    <t>C204140</t>
  </si>
  <si>
    <t>L104141</t>
  </si>
  <si>
    <t>C204141</t>
  </si>
  <si>
    <t>L104142</t>
  </si>
  <si>
    <t>C204142</t>
  </si>
  <si>
    <t>L104143</t>
  </si>
  <si>
    <t>C204143</t>
  </si>
  <si>
    <t>L104144</t>
  </si>
  <si>
    <t>C204144</t>
  </si>
  <si>
    <t>L104145</t>
  </si>
  <si>
    <t>C204145</t>
  </si>
  <si>
    <t>L104146</t>
  </si>
  <si>
    <t>C204146</t>
  </si>
  <si>
    <t>L104147</t>
  </si>
  <si>
    <t>C204147</t>
  </si>
  <si>
    <t>L104148</t>
  </si>
  <si>
    <t>C204148</t>
  </si>
  <si>
    <t>L104149</t>
  </si>
  <si>
    <t>C204149</t>
  </si>
  <si>
    <t>L104150</t>
  </si>
  <si>
    <t>C204150</t>
  </si>
  <si>
    <t>L104151</t>
  </si>
  <si>
    <t>C204151</t>
  </si>
  <si>
    <t>L104152</t>
  </si>
  <si>
    <t>C204152</t>
  </si>
  <si>
    <t>L104153</t>
  </si>
  <si>
    <t>C204153</t>
  </si>
  <si>
    <t>L104154</t>
  </si>
  <si>
    <t>C204154</t>
  </si>
  <si>
    <t>L104155</t>
  </si>
  <si>
    <t>C204155</t>
  </si>
  <si>
    <t>L104156</t>
  </si>
  <si>
    <t>C204156</t>
  </si>
  <si>
    <t>L104157</t>
  </si>
  <si>
    <t>C204157</t>
  </si>
  <si>
    <t>L104158</t>
  </si>
  <si>
    <t>C204158</t>
  </si>
  <si>
    <t>L104159</t>
  </si>
  <si>
    <t>C204159</t>
  </si>
  <si>
    <t>L104160</t>
  </si>
  <si>
    <t>C204160</t>
  </si>
  <si>
    <t>L104161</t>
  </si>
  <si>
    <t>C204161</t>
  </si>
  <si>
    <t>L104162</t>
  </si>
  <si>
    <t>C204162</t>
  </si>
  <si>
    <t>L104163</t>
  </si>
  <si>
    <t>C204163</t>
  </si>
  <si>
    <t>L104164</t>
  </si>
  <si>
    <t>C204164</t>
  </si>
  <si>
    <t>L104165</t>
  </si>
  <si>
    <t>C204165</t>
  </si>
  <si>
    <t>L104166</t>
  </si>
  <si>
    <t>C204166</t>
  </si>
  <si>
    <t>L104167</t>
  </si>
  <si>
    <t>C204167</t>
  </si>
  <si>
    <t>L104168</t>
  </si>
  <si>
    <t>C204168</t>
  </si>
  <si>
    <t>L104169</t>
  </si>
  <si>
    <t>C204169</t>
  </si>
  <si>
    <t>L104170</t>
  </si>
  <si>
    <t>C204170</t>
  </si>
  <si>
    <t>L104171</t>
  </si>
  <si>
    <t>C204171</t>
  </si>
  <si>
    <t>L104172</t>
  </si>
  <si>
    <t>C204172</t>
  </si>
  <si>
    <t>L104173</t>
  </si>
  <si>
    <t>C204173</t>
  </si>
  <si>
    <t>L104174</t>
  </si>
  <si>
    <t>C204174</t>
  </si>
  <si>
    <t>L104175</t>
  </si>
  <si>
    <t>C204175</t>
  </si>
  <si>
    <t>L104176</t>
  </si>
  <si>
    <t>C204176</t>
  </si>
  <si>
    <t>L104177</t>
  </si>
  <si>
    <t>C204177</t>
  </si>
  <si>
    <t>L104178</t>
  </si>
  <si>
    <t>C204178</t>
  </si>
  <si>
    <t>L104179</t>
  </si>
  <si>
    <t>C204179</t>
  </si>
  <si>
    <t>L104180</t>
  </si>
  <si>
    <t>C204180</t>
  </si>
  <si>
    <t>L104181</t>
  </si>
  <si>
    <t>C204181</t>
  </si>
  <si>
    <t>L104182</t>
  </si>
  <si>
    <t>C204182</t>
  </si>
  <si>
    <t>L104183</t>
  </si>
  <si>
    <t>C204183</t>
  </si>
  <si>
    <t>L104184</t>
  </si>
  <si>
    <t>C204184</t>
  </si>
  <si>
    <t>L104185</t>
  </si>
  <si>
    <t>C204185</t>
  </si>
  <si>
    <t>L104186</t>
  </si>
  <si>
    <t>C204186</t>
  </si>
  <si>
    <t>L104187</t>
  </si>
  <si>
    <t>C204187</t>
  </si>
  <si>
    <t>L104188</t>
  </si>
  <si>
    <t>C204188</t>
  </si>
  <si>
    <t>L104189</t>
  </si>
  <si>
    <t>C204189</t>
  </si>
  <si>
    <t>L104190</t>
  </si>
  <si>
    <t>C204190</t>
  </si>
  <si>
    <t>L104191</t>
  </si>
  <si>
    <t>C204191</t>
  </si>
  <si>
    <t>L104192</t>
  </si>
  <si>
    <t>C204192</t>
  </si>
  <si>
    <t>L104193</t>
  </si>
  <si>
    <t>C204193</t>
  </si>
  <si>
    <t>L104194</t>
  </si>
  <si>
    <t>C204194</t>
  </si>
  <si>
    <t>L104195</t>
  </si>
  <si>
    <t>C204195</t>
  </si>
  <si>
    <t>L104196</t>
  </si>
  <si>
    <t>C204196</t>
  </si>
  <si>
    <t>L104197</t>
  </si>
  <si>
    <t>C204197</t>
  </si>
  <si>
    <t>L104198</t>
  </si>
  <si>
    <t>C204198</t>
  </si>
  <si>
    <t>L104199</t>
  </si>
  <si>
    <t>C204199</t>
  </si>
  <si>
    <t>L104200</t>
  </si>
  <si>
    <t>C204200</t>
  </si>
  <si>
    <t>L104201</t>
  </si>
  <si>
    <t>C204201</t>
  </si>
  <si>
    <t>L104202</t>
  </si>
  <si>
    <t>C204202</t>
  </si>
  <si>
    <t>L104203</t>
  </si>
  <si>
    <t>C204203</t>
  </si>
  <si>
    <t>L104204</t>
  </si>
  <si>
    <t>C204204</t>
  </si>
  <si>
    <t>L104205</t>
  </si>
  <si>
    <t>C204205</t>
  </si>
  <si>
    <t>L104206</t>
  </si>
  <si>
    <t>C204206</t>
  </si>
  <si>
    <t>L104207</t>
  </si>
  <si>
    <t>C204207</t>
  </si>
  <si>
    <t>L104208</t>
  </si>
  <si>
    <t>C204208</t>
  </si>
  <si>
    <t>L104209</t>
  </si>
  <si>
    <t>C204209</t>
  </si>
  <si>
    <t>L104210</t>
  </si>
  <si>
    <t>C204210</t>
  </si>
  <si>
    <t>L104211</t>
  </si>
  <si>
    <t>C204211</t>
  </si>
  <si>
    <t>L104212</t>
  </si>
  <si>
    <t>C204212</t>
  </si>
  <si>
    <t>L104213</t>
  </si>
  <si>
    <t>C204213</t>
  </si>
  <si>
    <t>L104214</t>
  </si>
  <si>
    <t>C204214</t>
  </si>
  <si>
    <t>L104215</t>
  </si>
  <si>
    <t>C204215</t>
  </si>
  <si>
    <t>L104216</t>
  </si>
  <si>
    <t>C204216</t>
  </si>
  <si>
    <t>L104217</t>
  </si>
  <si>
    <t>C204217</t>
  </si>
  <si>
    <t>L104218</t>
  </si>
  <si>
    <t>C204218</t>
  </si>
  <si>
    <t>L104219</t>
  </si>
  <si>
    <t>C204219</t>
  </si>
  <si>
    <t>L104220</t>
  </si>
  <si>
    <t>C204220</t>
  </si>
  <si>
    <t>L104221</t>
  </si>
  <si>
    <t>C204221</t>
  </si>
  <si>
    <t>L104222</t>
  </si>
  <si>
    <t>C204222</t>
  </si>
  <si>
    <t>L104223</t>
  </si>
  <si>
    <t>C204223</t>
  </si>
  <si>
    <t>L104224</t>
  </si>
  <si>
    <t>C204224</t>
  </si>
  <si>
    <t>L104225</t>
  </si>
  <si>
    <t>C204225</t>
  </si>
  <si>
    <t>L104226</t>
  </si>
  <si>
    <t>C204226</t>
  </si>
  <si>
    <t>L104227</t>
  </si>
  <si>
    <t>C204227</t>
  </si>
  <si>
    <t>L104228</t>
  </si>
  <si>
    <t>C204228</t>
  </si>
  <si>
    <t>L104229</t>
  </si>
  <si>
    <t>C204229</t>
  </si>
  <si>
    <t>L104230</t>
  </si>
  <si>
    <t>C204230</t>
  </si>
  <si>
    <t>L104231</t>
  </si>
  <si>
    <t>C204231</t>
  </si>
  <si>
    <t>L104232</t>
  </si>
  <si>
    <t>C204232</t>
  </si>
  <si>
    <t>L104233</t>
  </si>
  <si>
    <t>C204233</t>
  </si>
  <si>
    <t>L104234</t>
  </si>
  <si>
    <t>C204234</t>
  </si>
  <si>
    <t>L104235</t>
  </si>
  <si>
    <t>C204235</t>
  </si>
  <si>
    <t>L104236</t>
  </si>
  <si>
    <t>C204236</t>
  </si>
  <si>
    <t>L104237</t>
  </si>
  <si>
    <t>C204237</t>
  </si>
  <si>
    <t>L104238</t>
  </si>
  <si>
    <t>C204238</t>
  </si>
  <si>
    <t>L104239</t>
  </si>
  <si>
    <t>C204239</t>
  </si>
  <si>
    <t>L104240</t>
  </si>
  <si>
    <t>C204240</t>
  </si>
  <si>
    <t>L104241</t>
  </si>
  <si>
    <t>C204241</t>
  </si>
  <si>
    <t>L104242</t>
  </si>
  <si>
    <t>C204242</t>
  </si>
  <si>
    <t>L104243</t>
  </si>
  <si>
    <t>C204243</t>
  </si>
  <si>
    <t>L104244</t>
  </si>
  <si>
    <t>C204244</t>
  </si>
  <si>
    <t>L104245</t>
  </si>
  <si>
    <t>C204245</t>
  </si>
  <si>
    <t>L104246</t>
  </si>
  <si>
    <t>C204246</t>
  </si>
  <si>
    <t>L104247</t>
  </si>
  <si>
    <t>C204247</t>
  </si>
  <si>
    <t>L104248</t>
  </si>
  <si>
    <t>C204248</t>
  </si>
  <si>
    <t>L104249</t>
  </si>
  <si>
    <t>C204249</t>
  </si>
  <si>
    <t>L104250</t>
  </si>
  <si>
    <t>C204250</t>
  </si>
  <si>
    <t>L104251</t>
  </si>
  <si>
    <t>C204251</t>
  </si>
  <si>
    <t>L104252</t>
  </si>
  <si>
    <t>C204252</t>
  </si>
  <si>
    <t>L104253</t>
  </si>
  <si>
    <t>C204253</t>
  </si>
  <si>
    <t>L104254</t>
  </si>
  <si>
    <t>C204254</t>
  </si>
  <si>
    <t>L104255</t>
  </si>
  <si>
    <t>C204255</t>
  </si>
  <si>
    <t>L104256</t>
  </si>
  <si>
    <t>C204256</t>
  </si>
  <si>
    <t>L104257</t>
  </si>
  <si>
    <t>C204257</t>
  </si>
  <si>
    <t>L104258</t>
  </si>
  <si>
    <t>C204258</t>
  </si>
  <si>
    <t>L104259</t>
  </si>
  <si>
    <t>C204259</t>
  </si>
  <si>
    <t>L104260</t>
  </si>
  <si>
    <t>C204260</t>
  </si>
  <si>
    <t>L104261</t>
  </si>
  <si>
    <t>C204261</t>
  </si>
  <si>
    <t>L104262</t>
  </si>
  <si>
    <t>C204262</t>
  </si>
  <si>
    <t>L104263</t>
  </si>
  <si>
    <t>C204263</t>
  </si>
  <si>
    <t>L104264</t>
  </si>
  <si>
    <t>C204264</t>
  </si>
  <si>
    <t>L104265</t>
  </si>
  <si>
    <t>C204265</t>
  </si>
  <si>
    <t>L104266</t>
  </si>
  <si>
    <t>C204266</t>
  </si>
  <si>
    <t>L104267</t>
  </si>
  <si>
    <t>C204267</t>
  </si>
  <si>
    <t>L104268</t>
  </si>
  <si>
    <t>C204268</t>
  </si>
  <si>
    <t>L104269</t>
  </si>
  <si>
    <t>C204269</t>
  </si>
  <si>
    <t>L104270</t>
  </si>
  <si>
    <t>C204270</t>
  </si>
  <si>
    <t>L104271</t>
  </si>
  <si>
    <t>C204271</t>
  </si>
  <si>
    <t>L104272</t>
  </si>
  <si>
    <t>C204272</t>
  </si>
  <si>
    <t>L104273</t>
  </si>
  <si>
    <t>C204273</t>
  </si>
  <si>
    <t>L104274</t>
  </si>
  <si>
    <t>C204274</t>
  </si>
  <si>
    <t>L104275</t>
  </si>
  <si>
    <t>C204275</t>
  </si>
  <si>
    <t>L104276</t>
  </si>
  <si>
    <t>C204276</t>
  </si>
  <si>
    <t>L104277</t>
  </si>
  <si>
    <t>C204277</t>
  </si>
  <si>
    <t>L104278</t>
  </si>
  <si>
    <t>C204278</t>
  </si>
  <si>
    <t>L104279</t>
  </si>
  <si>
    <t>C204279</t>
  </si>
  <si>
    <t>L104280</t>
  </si>
  <si>
    <t>C204280</t>
  </si>
  <si>
    <t>L104281</t>
  </si>
  <si>
    <t>C204281</t>
  </si>
  <si>
    <t>L104282</t>
  </si>
  <si>
    <t>C204282</t>
  </si>
  <si>
    <t>L104283</t>
  </si>
  <si>
    <t>C204283</t>
  </si>
  <si>
    <t>L104284</t>
  </si>
  <si>
    <t>C204284</t>
  </si>
  <si>
    <t>L104285</t>
  </si>
  <si>
    <t>C204285</t>
  </si>
  <si>
    <t>L104286</t>
  </si>
  <si>
    <t>C204286</t>
  </si>
  <si>
    <t>L104287</t>
  </si>
  <si>
    <t>C204287</t>
  </si>
  <si>
    <t>L104288</t>
  </si>
  <si>
    <t>C204288</t>
  </si>
  <si>
    <t>L104289</t>
  </si>
  <si>
    <t>C204289</t>
  </si>
  <si>
    <t>L104290</t>
  </si>
  <si>
    <t>C204290</t>
  </si>
  <si>
    <t>L104291</t>
  </si>
  <si>
    <t>C204291</t>
  </si>
  <si>
    <t>L104292</t>
  </si>
  <si>
    <t>C204292</t>
  </si>
  <si>
    <t>L104293</t>
  </si>
  <si>
    <t>C204293</t>
  </si>
  <si>
    <t>L104294</t>
  </si>
  <si>
    <t>C204294</t>
  </si>
  <si>
    <t>L104295</t>
  </si>
  <si>
    <t>C204295</t>
  </si>
  <si>
    <t>L104296</t>
  </si>
  <si>
    <t>C204296</t>
  </si>
  <si>
    <t>L104297</t>
  </si>
  <si>
    <t>C204297</t>
  </si>
  <si>
    <t>L104298</t>
  </si>
  <si>
    <t>C204298</t>
  </si>
  <si>
    <t>L104299</t>
  </si>
  <si>
    <t>C204299</t>
  </si>
  <si>
    <t>L104300</t>
  </si>
  <si>
    <t>C204300</t>
  </si>
  <si>
    <t>L104301</t>
  </si>
  <si>
    <t>C204301</t>
  </si>
  <si>
    <t>L104302</t>
  </si>
  <si>
    <t>C204302</t>
  </si>
  <si>
    <t>L104303</t>
  </si>
  <si>
    <t>C204303</t>
  </si>
  <si>
    <t>L104304</t>
  </si>
  <si>
    <t>C204304</t>
  </si>
  <si>
    <t>L104305</t>
  </si>
  <si>
    <t>C204305</t>
  </si>
  <si>
    <t>L104306</t>
  </si>
  <si>
    <t>C204306</t>
  </si>
  <si>
    <t>L104307</t>
  </si>
  <si>
    <t>C204307</t>
  </si>
  <si>
    <t>L104308</t>
  </si>
  <si>
    <t>C204308</t>
  </si>
  <si>
    <t>L104309</t>
  </si>
  <si>
    <t>C204309</t>
  </si>
  <si>
    <t>L104310</t>
  </si>
  <si>
    <t>C204310</t>
  </si>
  <si>
    <t>L104311</t>
  </si>
  <si>
    <t>C204311</t>
  </si>
  <si>
    <t>L104312</t>
  </si>
  <si>
    <t>C204312</t>
  </si>
  <si>
    <t>L104313</t>
  </si>
  <si>
    <t>C204313</t>
  </si>
  <si>
    <t>L104314</t>
  </si>
  <si>
    <t>C204314</t>
  </si>
  <si>
    <t>L104315</t>
  </si>
  <si>
    <t>C204315</t>
  </si>
  <si>
    <t>L104316</t>
  </si>
  <si>
    <t>C204316</t>
  </si>
  <si>
    <t>L104317</t>
  </si>
  <si>
    <t>C204317</t>
  </si>
  <si>
    <t>L104318</t>
  </si>
  <si>
    <t>C204318</t>
  </si>
  <si>
    <t>L104319</t>
  </si>
  <si>
    <t>C204319</t>
  </si>
  <si>
    <t>L104320</t>
  </si>
  <si>
    <t>C204320</t>
  </si>
  <si>
    <t>L104321</t>
  </si>
  <si>
    <t>C204321</t>
  </si>
  <si>
    <t>L104322</t>
  </si>
  <si>
    <t>C204322</t>
  </si>
  <si>
    <t>L104323</t>
  </si>
  <si>
    <t>C204323</t>
  </si>
  <si>
    <t>L104324</t>
  </si>
  <si>
    <t>C204324</t>
  </si>
  <si>
    <t>L104325</t>
  </si>
  <si>
    <t>C204325</t>
  </si>
  <si>
    <t>L104326</t>
  </si>
  <si>
    <t>C204326</t>
  </si>
  <si>
    <t>L104327</t>
  </si>
  <si>
    <t>C204327</t>
  </si>
  <si>
    <t>L104328</t>
  </si>
  <si>
    <t>C204328</t>
  </si>
  <si>
    <t>L104329</t>
  </si>
  <si>
    <t>C204329</t>
  </si>
  <si>
    <t>L104330</t>
  </si>
  <si>
    <t>C204330</t>
  </si>
  <si>
    <t>L104331</t>
  </si>
  <si>
    <t>C204331</t>
  </si>
  <si>
    <t>L104332</t>
  </si>
  <si>
    <t>C204332</t>
  </si>
  <si>
    <t>L104333</t>
  </si>
  <si>
    <t>C204333</t>
  </si>
  <si>
    <t>L104334</t>
  </si>
  <si>
    <t>C204334</t>
  </si>
  <si>
    <t>L104335</t>
  </si>
  <si>
    <t>C204335</t>
  </si>
  <si>
    <t>L104336</t>
  </si>
  <si>
    <t>C204336</t>
  </si>
  <si>
    <t>L104337</t>
  </si>
  <si>
    <t>C204337</t>
  </si>
  <si>
    <t>L104338</t>
  </si>
  <si>
    <t>C204338</t>
  </si>
  <si>
    <t>L104339</t>
  </si>
  <si>
    <t>C204339</t>
  </si>
  <si>
    <t>L104340</t>
  </si>
  <si>
    <t>C204340</t>
  </si>
  <si>
    <t>L104341</t>
  </si>
  <si>
    <t>C204341</t>
  </si>
  <si>
    <t>L104342</t>
  </si>
  <si>
    <t>C204342</t>
  </si>
  <si>
    <t>L104343</t>
  </si>
  <si>
    <t>C204343</t>
  </si>
  <si>
    <t>L104344</t>
  </si>
  <si>
    <t>C204344</t>
  </si>
  <si>
    <t>L104345</t>
  </si>
  <si>
    <t>C204345</t>
  </si>
  <si>
    <t>L104346</t>
  </si>
  <si>
    <t>C204346</t>
  </si>
  <si>
    <t>L104347</t>
  </si>
  <si>
    <t>C204347</t>
  </si>
  <si>
    <t>L104348</t>
  </si>
  <si>
    <t>C204348</t>
  </si>
  <si>
    <t>L104349</t>
  </si>
  <si>
    <t>C204349</t>
  </si>
  <si>
    <t>L104350</t>
  </si>
  <si>
    <t>C204350</t>
  </si>
  <si>
    <t>L104351</t>
  </si>
  <si>
    <t>C204351</t>
  </si>
  <si>
    <t>L104352</t>
  </si>
  <si>
    <t>C204352</t>
  </si>
  <si>
    <t>L104353</t>
  </si>
  <si>
    <t>C204353</t>
  </si>
  <si>
    <t>L104354</t>
  </si>
  <si>
    <t>C204354</t>
  </si>
  <si>
    <t>L104355</t>
  </si>
  <si>
    <t>C204355</t>
  </si>
  <si>
    <t>L104356</t>
  </si>
  <si>
    <t>C204356</t>
  </si>
  <si>
    <t>L104357</t>
  </si>
  <si>
    <t>C204357</t>
  </si>
  <si>
    <t>L104358</t>
  </si>
  <si>
    <t>C204358</t>
  </si>
  <si>
    <t>L104359</t>
  </si>
  <si>
    <t>C204359</t>
  </si>
  <si>
    <t>L104360</t>
  </si>
  <si>
    <t>C204360</t>
  </si>
  <si>
    <t>L104361</t>
  </si>
  <si>
    <t>C204361</t>
  </si>
  <si>
    <t>L104362</t>
  </si>
  <si>
    <t>C204362</t>
  </si>
  <si>
    <t>L104363</t>
  </si>
  <si>
    <t>C204363</t>
  </si>
  <si>
    <t>L104364</t>
  </si>
  <si>
    <t>C204364</t>
  </si>
  <si>
    <t>L104365</t>
  </si>
  <si>
    <t>C204365</t>
  </si>
  <si>
    <t>L104366</t>
  </si>
  <si>
    <t>C204366</t>
  </si>
  <si>
    <t>L104367</t>
  </si>
  <si>
    <t>C204367</t>
  </si>
  <si>
    <t>L104368</t>
  </si>
  <si>
    <t>C204368</t>
  </si>
  <si>
    <t>L104369</t>
  </si>
  <si>
    <t>C204369</t>
  </si>
  <si>
    <t>L104370</t>
  </si>
  <si>
    <t>C204370</t>
  </si>
  <si>
    <t>L104371</t>
  </si>
  <si>
    <t>C204371</t>
  </si>
  <si>
    <t>L104372</t>
  </si>
  <si>
    <t>C204372</t>
  </si>
  <si>
    <t>L104373</t>
  </si>
  <si>
    <t>C204373</t>
  </si>
  <si>
    <t>L104374</t>
  </si>
  <si>
    <t>C204374</t>
  </si>
  <si>
    <t>L104375</t>
  </si>
  <si>
    <t>C204375</t>
  </si>
  <si>
    <t>L104376</t>
  </si>
  <si>
    <t>C204376</t>
  </si>
  <si>
    <t>L104377</t>
  </si>
  <si>
    <t>C204377</t>
  </si>
  <si>
    <t>L104378</t>
  </si>
  <si>
    <t>C204378</t>
  </si>
  <si>
    <t>L104379</t>
  </si>
  <si>
    <t>C204379</t>
  </si>
  <si>
    <t>L104380</t>
  </si>
  <si>
    <t>C204380</t>
  </si>
  <si>
    <t>L104381</t>
  </si>
  <si>
    <t>C204381</t>
  </si>
  <si>
    <t>L104382</t>
  </si>
  <si>
    <t>C204382</t>
  </si>
  <si>
    <t>L104383</t>
  </si>
  <si>
    <t>C204383</t>
  </si>
  <si>
    <t>L104384</t>
  </si>
  <si>
    <t>C204384</t>
  </si>
  <si>
    <t>L104385</t>
  </si>
  <si>
    <t>C204385</t>
  </si>
  <si>
    <t>L104386</t>
  </si>
  <si>
    <t>C204386</t>
  </si>
  <si>
    <t>L104387</t>
  </si>
  <si>
    <t>C204387</t>
  </si>
  <si>
    <t>L104388</t>
  </si>
  <si>
    <t>C204388</t>
  </si>
  <si>
    <t>L104389</t>
  </si>
  <si>
    <t>C204389</t>
  </si>
  <si>
    <t>L104390</t>
  </si>
  <si>
    <t>C204390</t>
  </si>
  <si>
    <t>L104391</t>
  </si>
  <si>
    <t>C204391</t>
  </si>
  <si>
    <t>L104392</t>
  </si>
  <si>
    <t>C204392</t>
  </si>
  <si>
    <t>L104393</t>
  </si>
  <si>
    <t>C204393</t>
  </si>
  <si>
    <t>L104394</t>
  </si>
  <si>
    <t>C204394</t>
  </si>
  <si>
    <t>L104395</t>
  </si>
  <si>
    <t>C204395</t>
  </si>
  <si>
    <t>L104396</t>
  </si>
  <si>
    <t>C204396</t>
  </si>
  <si>
    <t>L104397</t>
  </si>
  <si>
    <t>C204397</t>
  </si>
  <si>
    <t>L104398</t>
  </si>
  <si>
    <t>C204398</t>
  </si>
  <si>
    <t>L104399</t>
  </si>
  <si>
    <t>C204399</t>
  </si>
  <si>
    <t>L104400</t>
  </si>
  <si>
    <t>C204400</t>
  </si>
  <si>
    <t>L104401</t>
  </si>
  <si>
    <t>C204401</t>
  </si>
  <si>
    <t>L104402</t>
  </si>
  <si>
    <t>C204402</t>
  </si>
  <si>
    <t>L104403</t>
  </si>
  <si>
    <t>C204403</t>
  </si>
  <si>
    <t>L104404</t>
  </si>
  <si>
    <t>C204404</t>
  </si>
  <si>
    <t>L104405</t>
  </si>
  <si>
    <t>C204405</t>
  </si>
  <si>
    <t>L104406</t>
  </si>
  <si>
    <t>C204406</t>
  </si>
  <si>
    <t>L104407</t>
  </si>
  <si>
    <t>C204407</t>
  </si>
  <si>
    <t>L104408</t>
  </si>
  <si>
    <t>C204408</t>
  </si>
  <si>
    <t>L104409</t>
  </si>
  <si>
    <t>C204409</t>
  </si>
  <si>
    <t>L104410</t>
  </si>
  <si>
    <t>C204410</t>
  </si>
  <si>
    <t>L104411</t>
  </si>
  <si>
    <t>C204411</t>
  </si>
  <si>
    <t>L104412</t>
  </si>
  <si>
    <t>C204412</t>
  </si>
  <si>
    <t>L104413</t>
  </si>
  <si>
    <t>C204413</t>
  </si>
  <si>
    <t>L104414</t>
  </si>
  <si>
    <t>C204414</t>
  </si>
  <si>
    <t>L104415</t>
  </si>
  <si>
    <t>C204415</t>
  </si>
  <si>
    <t>L104416</t>
  </si>
  <si>
    <t>C204416</t>
  </si>
  <si>
    <t>L104417</t>
  </si>
  <si>
    <t>C204417</t>
  </si>
  <si>
    <t>L104418</t>
  </si>
  <si>
    <t>C204418</t>
  </si>
  <si>
    <t>L104419</t>
  </si>
  <si>
    <t>C204419</t>
  </si>
  <si>
    <t>L104420</t>
  </si>
  <si>
    <t>C204420</t>
  </si>
  <si>
    <t>L104421</t>
  </si>
  <si>
    <t>C204421</t>
  </si>
  <si>
    <t>L104422</t>
  </si>
  <si>
    <t>C204422</t>
  </si>
  <si>
    <t>L104423</t>
  </si>
  <si>
    <t>C204423</t>
  </si>
  <si>
    <t>L104424</t>
  </si>
  <si>
    <t>C204424</t>
  </si>
  <si>
    <t>L104425</t>
  </si>
  <si>
    <t>C204425</t>
  </si>
  <si>
    <t>L104426</t>
  </si>
  <si>
    <t>C204426</t>
  </si>
  <si>
    <t>L104427</t>
  </si>
  <si>
    <t>C204427</t>
  </si>
  <si>
    <t>L104428</t>
  </si>
  <si>
    <t>C204428</t>
  </si>
  <si>
    <t>L104429</t>
  </si>
  <si>
    <t>C204429</t>
  </si>
  <si>
    <t>L104430</t>
  </si>
  <si>
    <t>C204430</t>
  </si>
  <si>
    <t>L104431</t>
  </si>
  <si>
    <t>C204431</t>
  </si>
  <si>
    <t>L104432</t>
  </si>
  <si>
    <t>C204432</t>
  </si>
  <si>
    <t>L104433</t>
  </si>
  <si>
    <t>C204433</t>
  </si>
  <si>
    <t>L104434</t>
  </si>
  <si>
    <t>C204434</t>
  </si>
  <si>
    <t>L104435</t>
  </si>
  <si>
    <t>C204435</t>
  </si>
  <si>
    <t>L104436</t>
  </si>
  <si>
    <t>C204436</t>
  </si>
  <si>
    <t>L104437</t>
  </si>
  <si>
    <t>C204437</t>
  </si>
  <si>
    <t>L104438</t>
  </si>
  <si>
    <t>C204438</t>
  </si>
  <si>
    <t>L104439</t>
  </si>
  <si>
    <t>C204439</t>
  </si>
  <si>
    <t>L104440</t>
  </si>
  <si>
    <t>C204440</t>
  </si>
  <si>
    <t>L104441</t>
  </si>
  <si>
    <t>C204441</t>
  </si>
  <si>
    <t>L104442</t>
  </si>
  <si>
    <t>C204442</t>
  </si>
  <si>
    <t>L104443</t>
  </si>
  <si>
    <t>C204443</t>
  </si>
  <si>
    <t>L104444</t>
  </si>
  <si>
    <t>C204444</t>
  </si>
  <si>
    <t>L104445</t>
  </si>
  <si>
    <t>C204445</t>
  </si>
  <si>
    <t>L104446</t>
  </si>
  <si>
    <t>C204446</t>
  </si>
  <si>
    <t>L104447</t>
  </si>
  <si>
    <t>C204447</t>
  </si>
  <si>
    <t>L104448</t>
  </si>
  <si>
    <t>C204448</t>
  </si>
  <si>
    <t>L104449</t>
  </si>
  <si>
    <t>C204449</t>
  </si>
  <si>
    <t>L104450</t>
  </si>
  <si>
    <t>C204450</t>
  </si>
  <si>
    <t>L104451</t>
  </si>
  <si>
    <t>C204451</t>
  </si>
  <si>
    <t>L104452</t>
  </si>
  <si>
    <t>C204452</t>
  </si>
  <si>
    <t>L104453</t>
  </si>
  <si>
    <t>C204453</t>
  </si>
  <si>
    <t>L104454</t>
  </si>
  <si>
    <t>C204454</t>
  </si>
  <si>
    <t>L104455</t>
  </si>
  <si>
    <t>C204455</t>
  </si>
  <si>
    <t>L104456</t>
  </si>
  <si>
    <t>C204456</t>
  </si>
  <si>
    <t>L104457</t>
  </si>
  <si>
    <t>C204457</t>
  </si>
  <si>
    <t>L104458</t>
  </si>
  <si>
    <t>C204458</t>
  </si>
  <si>
    <t>L104459</t>
  </si>
  <si>
    <t>C204459</t>
  </si>
  <si>
    <t>L104460</t>
  </si>
  <si>
    <t>C204460</t>
  </si>
  <si>
    <t>L104461</t>
  </si>
  <si>
    <t>C204461</t>
  </si>
  <si>
    <t>L104462</t>
  </si>
  <si>
    <t>C204462</t>
  </si>
  <si>
    <t>L104463</t>
  </si>
  <si>
    <t>C204463</t>
  </si>
  <si>
    <t>L104464</t>
  </si>
  <si>
    <t>C204464</t>
  </si>
  <si>
    <t>L104465</t>
  </si>
  <si>
    <t>C204465</t>
  </si>
  <si>
    <t>L104466</t>
  </si>
  <si>
    <t>C204466</t>
  </si>
  <si>
    <t>L104467</t>
  </si>
  <si>
    <t>C204467</t>
  </si>
  <si>
    <t>L104468</t>
  </si>
  <si>
    <t>C204468</t>
  </si>
  <si>
    <t>L104469</t>
  </si>
  <si>
    <t>C204469</t>
  </si>
  <si>
    <t>L104470</t>
  </si>
  <si>
    <t>C204470</t>
  </si>
  <si>
    <t>L104471</t>
  </si>
  <si>
    <t>C204471</t>
  </si>
  <si>
    <t>L104472</t>
  </si>
  <si>
    <t>C204472</t>
  </si>
  <si>
    <t>L104473</t>
  </si>
  <si>
    <t>C204473</t>
  </si>
  <si>
    <t>L104474</t>
  </si>
  <si>
    <t>C204474</t>
  </si>
  <si>
    <t>L104475</t>
  </si>
  <si>
    <t>C204475</t>
  </si>
  <si>
    <t>L104476</t>
  </si>
  <si>
    <t>C204476</t>
  </si>
  <si>
    <t>L104477</t>
  </si>
  <si>
    <t>C204477</t>
  </si>
  <si>
    <t>L104478</t>
  </si>
  <si>
    <t>C204478</t>
  </si>
  <si>
    <t>L104479</t>
  </si>
  <si>
    <t>C204479</t>
  </si>
  <si>
    <t>L104480</t>
  </si>
  <si>
    <t>C204480</t>
  </si>
  <si>
    <t>L104481</t>
  </si>
  <si>
    <t>C204481</t>
  </si>
  <si>
    <t>L104482</t>
  </si>
  <si>
    <t>C204482</t>
  </si>
  <si>
    <t>L104483</t>
  </si>
  <si>
    <t>C204483</t>
  </si>
  <si>
    <t>L104484</t>
  </si>
  <si>
    <t>C204484</t>
  </si>
  <si>
    <t>L104485</t>
  </si>
  <si>
    <t>C204485</t>
  </si>
  <si>
    <t>L104486</t>
  </si>
  <si>
    <t>C204486</t>
  </si>
  <si>
    <t>L104487</t>
  </si>
  <si>
    <t>C204487</t>
  </si>
  <si>
    <t>L104488</t>
  </si>
  <si>
    <t>C204488</t>
  </si>
  <si>
    <t>L104489</t>
  </si>
  <si>
    <t>C204489</t>
  </si>
  <si>
    <t>L104490</t>
  </si>
  <si>
    <t>C204490</t>
  </si>
  <si>
    <t>L104491</t>
  </si>
  <si>
    <t>C204491</t>
  </si>
  <si>
    <t>L104492</t>
  </si>
  <si>
    <t>C204492</t>
  </si>
  <si>
    <t>L104493</t>
  </si>
  <si>
    <t>C204493</t>
  </si>
  <si>
    <t>L104494</t>
  </si>
  <si>
    <t>C204494</t>
  </si>
  <si>
    <t>L104495</t>
  </si>
  <si>
    <t>C204495</t>
  </si>
  <si>
    <t>L104496</t>
  </si>
  <si>
    <t>C204496</t>
  </si>
  <si>
    <t>L104497</t>
  </si>
  <si>
    <t>C204497</t>
  </si>
  <si>
    <t>L104498</t>
  </si>
  <si>
    <t>C204498</t>
  </si>
  <si>
    <t>L104499</t>
  </si>
  <si>
    <t>C204499</t>
  </si>
  <si>
    <t>L104500</t>
  </si>
  <si>
    <t>C204500</t>
  </si>
  <si>
    <t>L104501</t>
  </si>
  <si>
    <t>C204501</t>
  </si>
  <si>
    <t>L104502</t>
  </si>
  <si>
    <t>C204502</t>
  </si>
  <si>
    <t>L104503</t>
  </si>
  <si>
    <t>C204503</t>
  </si>
  <si>
    <t>L104504</t>
  </si>
  <si>
    <t>C204504</t>
  </si>
  <si>
    <t>L104505</t>
  </si>
  <si>
    <t>C204505</t>
  </si>
  <si>
    <t>L104506</t>
  </si>
  <si>
    <t>C204506</t>
  </si>
  <si>
    <t>L104507</t>
  </si>
  <si>
    <t>C204507</t>
  </si>
  <si>
    <t>L104508</t>
  </si>
  <si>
    <t>C204508</t>
  </si>
  <si>
    <t>L104509</t>
  </si>
  <si>
    <t>C204509</t>
  </si>
  <si>
    <t>L104510</t>
  </si>
  <si>
    <t>C204510</t>
  </si>
  <si>
    <t>L104511</t>
  </si>
  <si>
    <t>C204511</t>
  </si>
  <si>
    <t>L104512</t>
  </si>
  <si>
    <t>C204512</t>
  </si>
  <si>
    <t>L104513</t>
  </si>
  <si>
    <t>C204513</t>
  </si>
  <si>
    <t>L104514</t>
  </si>
  <si>
    <t>C204514</t>
  </si>
  <si>
    <t>L104515</t>
  </si>
  <si>
    <t>C204515</t>
  </si>
  <si>
    <t>L104516</t>
  </si>
  <si>
    <t>C204516</t>
  </si>
  <si>
    <t>L104517</t>
  </si>
  <si>
    <t>C204517</t>
  </si>
  <si>
    <t>L104518</t>
  </si>
  <si>
    <t>C204518</t>
  </si>
  <si>
    <t>L104519</t>
  </si>
  <si>
    <t>C204519</t>
  </si>
  <si>
    <t>L104520</t>
  </si>
  <si>
    <t>C204520</t>
  </si>
  <si>
    <t>L104521</t>
  </si>
  <si>
    <t>C204521</t>
  </si>
  <si>
    <t>L104522</t>
  </si>
  <si>
    <t>C204522</t>
  </si>
  <si>
    <t>L104523</t>
  </si>
  <si>
    <t>C204523</t>
  </si>
  <si>
    <t>L104524</t>
  </si>
  <si>
    <t>C204524</t>
  </si>
  <si>
    <t>L104525</t>
  </si>
  <si>
    <t>C204525</t>
  </si>
  <si>
    <t>L104526</t>
  </si>
  <si>
    <t>C204526</t>
  </si>
  <si>
    <t>L104527</t>
  </si>
  <si>
    <t>C204527</t>
  </si>
  <si>
    <t>L104528</t>
  </si>
  <si>
    <t>C204528</t>
  </si>
  <si>
    <t>L104529</t>
  </si>
  <si>
    <t>C204529</t>
  </si>
  <si>
    <t>L104530</t>
  </si>
  <si>
    <t>C204530</t>
  </si>
  <si>
    <t>L104531</t>
  </si>
  <si>
    <t>C204531</t>
  </si>
  <si>
    <t>L104532</t>
  </si>
  <si>
    <t>C204532</t>
  </si>
  <si>
    <t>L104533</t>
  </si>
  <si>
    <t>C204533</t>
  </si>
  <si>
    <t>L104534</t>
  </si>
  <si>
    <t>C204534</t>
  </si>
  <si>
    <t>L104535</t>
  </si>
  <si>
    <t>C204535</t>
  </si>
  <si>
    <t>L104536</t>
  </si>
  <si>
    <t>C204536</t>
  </si>
  <si>
    <t>L104537</t>
  </si>
  <si>
    <t>C204537</t>
  </si>
  <si>
    <t>L104538</t>
  </si>
  <si>
    <t>C204538</t>
  </si>
  <si>
    <t>L104539</t>
  </si>
  <si>
    <t>C204539</t>
  </si>
  <si>
    <t>L104540</t>
  </si>
  <si>
    <t>C204540</t>
  </si>
  <si>
    <t>L104541</t>
  </si>
  <si>
    <t>C204541</t>
  </si>
  <si>
    <t>L104542</t>
  </si>
  <si>
    <t>C204542</t>
  </si>
  <si>
    <t>L104543</t>
  </si>
  <si>
    <t>C204543</t>
  </si>
  <si>
    <t>L104544</t>
  </si>
  <si>
    <t>C204544</t>
  </si>
  <si>
    <t>L104545</t>
  </si>
  <si>
    <t>C204545</t>
  </si>
  <si>
    <t>L104546</t>
  </si>
  <si>
    <t>C204546</t>
  </si>
  <si>
    <t>L104547</t>
  </si>
  <si>
    <t>C204547</t>
  </si>
  <si>
    <t>L104548</t>
  </si>
  <si>
    <t>C204548</t>
  </si>
  <si>
    <t>L104549</t>
  </si>
  <si>
    <t>C204549</t>
  </si>
  <si>
    <t>L104550</t>
  </si>
  <si>
    <t>C204550</t>
  </si>
  <si>
    <t>L104551</t>
  </si>
  <si>
    <t>C204551</t>
  </si>
  <si>
    <t>L104552</t>
  </si>
  <si>
    <t>C204552</t>
  </si>
  <si>
    <t>L104553</t>
  </si>
  <si>
    <t>C204553</t>
  </si>
  <si>
    <t>L104554</t>
  </si>
  <si>
    <t>C204554</t>
  </si>
  <si>
    <t>L104555</t>
  </si>
  <si>
    <t>C204555</t>
  </si>
  <si>
    <t>L104556</t>
  </si>
  <si>
    <t>C204556</t>
  </si>
  <si>
    <t>L104557</t>
  </si>
  <si>
    <t>C204557</t>
  </si>
  <si>
    <t>L104558</t>
  </si>
  <si>
    <t>C204558</t>
  </si>
  <si>
    <t>L104559</t>
  </si>
  <si>
    <t>C204559</t>
  </si>
  <si>
    <t>L104560</t>
  </si>
  <si>
    <t>C204560</t>
  </si>
  <si>
    <t>L104561</t>
  </si>
  <si>
    <t>C204561</t>
  </si>
  <si>
    <t>L104562</t>
  </si>
  <si>
    <t>C204562</t>
  </si>
  <si>
    <t>L104563</t>
  </si>
  <si>
    <t>C204563</t>
  </si>
  <si>
    <t>L104564</t>
  </si>
  <si>
    <t>C204564</t>
  </si>
  <si>
    <t>L104565</t>
  </si>
  <si>
    <t>C204565</t>
  </si>
  <si>
    <t>L104566</t>
  </si>
  <si>
    <t>C204566</t>
  </si>
  <si>
    <t>L104567</t>
  </si>
  <si>
    <t>C204567</t>
  </si>
  <si>
    <t>L104568</t>
  </si>
  <si>
    <t>C204568</t>
  </si>
  <si>
    <t>L104569</t>
  </si>
  <si>
    <t>C204569</t>
  </si>
  <si>
    <t>L104570</t>
  </si>
  <si>
    <t>C204570</t>
  </si>
  <si>
    <t>L104571</t>
  </si>
  <si>
    <t>C204571</t>
  </si>
  <si>
    <t>L104572</t>
  </si>
  <si>
    <t>C204572</t>
  </si>
  <si>
    <t>L104573</t>
  </si>
  <si>
    <t>C204573</t>
  </si>
  <si>
    <t>L104574</t>
  </si>
  <si>
    <t>C204574</t>
  </si>
  <si>
    <t>L104575</t>
  </si>
  <si>
    <t>C204575</t>
  </si>
  <si>
    <t>L104576</t>
  </si>
  <si>
    <t>C204576</t>
  </si>
  <si>
    <t>L104577</t>
  </si>
  <si>
    <t>C204577</t>
  </si>
  <si>
    <t>L104578</t>
  </si>
  <si>
    <t>C204578</t>
  </si>
  <si>
    <t>L104579</t>
  </si>
  <si>
    <t>C204579</t>
  </si>
  <si>
    <t>L104580</t>
  </si>
  <si>
    <t>C204580</t>
  </si>
  <si>
    <t>L104581</t>
  </si>
  <si>
    <t>C204581</t>
  </si>
  <si>
    <t>L104582</t>
  </si>
  <si>
    <t>C204582</t>
  </si>
  <si>
    <t>L104583</t>
  </si>
  <si>
    <t>C204583</t>
  </si>
  <si>
    <t>L104584</t>
  </si>
  <si>
    <t>C204584</t>
  </si>
  <si>
    <t>L104585</t>
  </si>
  <si>
    <t>C204585</t>
  </si>
  <si>
    <t>L104586</t>
  </si>
  <si>
    <t>C204586</t>
  </si>
  <si>
    <t>L104587</t>
  </si>
  <si>
    <t>C204587</t>
  </si>
  <si>
    <t>L104588</t>
  </si>
  <si>
    <t>C204588</t>
  </si>
  <si>
    <t>L104589</t>
  </si>
  <si>
    <t>C204589</t>
  </si>
  <si>
    <t>L104590</t>
  </si>
  <si>
    <t>C204590</t>
  </si>
  <si>
    <t>L104591</t>
  </si>
  <si>
    <t>C204591</t>
  </si>
  <si>
    <t>L104592</t>
  </si>
  <si>
    <t>C204592</t>
  </si>
  <si>
    <t>L104593</t>
  </si>
  <si>
    <t>C204593</t>
  </si>
  <si>
    <t>L104594</t>
  </si>
  <si>
    <t>C204594</t>
  </si>
  <si>
    <t>L104595</t>
  </si>
  <si>
    <t>C204595</t>
  </si>
  <si>
    <t>L104596</t>
  </si>
  <si>
    <t>C204596</t>
  </si>
  <si>
    <t>L104597</t>
  </si>
  <si>
    <t>C204597</t>
  </si>
  <si>
    <t>L104598</t>
  </si>
  <si>
    <t>C204598</t>
  </si>
  <si>
    <t>L104599</t>
  </si>
  <si>
    <t>C204599</t>
  </si>
  <si>
    <t>L104600</t>
  </si>
  <si>
    <t>C204600</t>
  </si>
  <si>
    <t>L104601</t>
  </si>
  <si>
    <t>C204601</t>
  </si>
  <si>
    <t>L104602</t>
  </si>
  <si>
    <t>C204602</t>
  </si>
  <si>
    <t>L104603</t>
  </si>
  <si>
    <t>C204603</t>
  </si>
  <si>
    <t>L104604</t>
  </si>
  <si>
    <t>C204604</t>
  </si>
  <si>
    <t>L104605</t>
  </si>
  <si>
    <t>C204605</t>
  </si>
  <si>
    <t>L104606</t>
  </si>
  <si>
    <t>C204606</t>
  </si>
  <si>
    <t>L104607</t>
  </si>
  <si>
    <t>C204607</t>
  </si>
  <si>
    <t>L104608</t>
  </si>
  <si>
    <t>C204608</t>
  </si>
  <si>
    <t>L104609</t>
  </si>
  <si>
    <t>C204609</t>
  </si>
  <si>
    <t>L104610</t>
  </si>
  <si>
    <t>C204610</t>
  </si>
  <si>
    <t>L104611</t>
  </si>
  <si>
    <t>C204611</t>
  </si>
  <si>
    <t>L104612</t>
  </si>
  <si>
    <t>C204612</t>
  </si>
  <si>
    <t>L104613</t>
  </si>
  <si>
    <t>C204613</t>
  </si>
  <si>
    <t>L104614</t>
  </si>
  <si>
    <t>C204614</t>
  </si>
  <si>
    <t>L104615</t>
  </si>
  <si>
    <t>C204615</t>
  </si>
  <si>
    <t>L104616</t>
  </si>
  <si>
    <t>C204616</t>
  </si>
  <si>
    <t>L104617</t>
  </si>
  <si>
    <t>C204617</t>
  </si>
  <si>
    <t>L104618</t>
  </si>
  <si>
    <t>C204618</t>
  </si>
  <si>
    <t>L104619</t>
  </si>
  <si>
    <t>C204619</t>
  </si>
  <si>
    <t>L104620</t>
  </si>
  <si>
    <t>C204620</t>
  </si>
  <si>
    <t>L104621</t>
  </si>
  <si>
    <t>C204621</t>
  </si>
  <si>
    <t>L104622</t>
  </si>
  <si>
    <t>C204622</t>
  </si>
  <si>
    <t>L104623</t>
  </si>
  <si>
    <t>C204623</t>
  </si>
  <si>
    <t>L104624</t>
  </si>
  <si>
    <t>C204624</t>
  </si>
  <si>
    <t>L104625</t>
  </si>
  <si>
    <t>C204625</t>
  </si>
  <si>
    <t>L104626</t>
  </si>
  <si>
    <t>C204626</t>
  </si>
  <si>
    <t>L104627</t>
  </si>
  <si>
    <t>C204627</t>
  </si>
  <si>
    <t>L104628</t>
  </si>
  <si>
    <t>C204628</t>
  </si>
  <si>
    <t>L104629</t>
  </si>
  <si>
    <t>C204629</t>
  </si>
  <si>
    <t>L104630</t>
  </si>
  <si>
    <t>C204630</t>
  </si>
  <si>
    <t>L104631</t>
  </si>
  <si>
    <t>C204631</t>
  </si>
  <si>
    <t>L104632</t>
  </si>
  <si>
    <t>C204632</t>
  </si>
  <si>
    <t>L104633</t>
  </si>
  <si>
    <t>C204633</t>
  </si>
  <si>
    <t>L104634</t>
  </si>
  <si>
    <t>C204634</t>
  </si>
  <si>
    <t>L104635</t>
  </si>
  <si>
    <t>C204635</t>
  </si>
  <si>
    <t>L104636</t>
  </si>
  <si>
    <t>C204636</t>
  </si>
  <si>
    <t>L104637</t>
  </si>
  <si>
    <t>C204637</t>
  </si>
  <si>
    <t>L104638</t>
  </si>
  <si>
    <t>C204638</t>
  </si>
  <si>
    <t>L104639</t>
  </si>
  <si>
    <t>C204639</t>
  </si>
  <si>
    <t>L104640</t>
  </si>
  <si>
    <t>C204640</t>
  </si>
  <si>
    <t>L104641</t>
  </si>
  <si>
    <t>C204641</t>
  </si>
  <si>
    <t>L104642</t>
  </si>
  <si>
    <t>C204642</t>
  </si>
  <si>
    <t>L104643</t>
  </si>
  <si>
    <t>C204643</t>
  </si>
  <si>
    <t>L104644</t>
  </si>
  <si>
    <t>C204644</t>
  </si>
  <si>
    <t>L104645</t>
  </si>
  <si>
    <t>C204645</t>
  </si>
  <si>
    <t>L104646</t>
  </si>
  <si>
    <t>C204646</t>
  </si>
  <si>
    <t>L104647</t>
  </si>
  <si>
    <t>C204647</t>
  </si>
  <si>
    <t>L104648</t>
  </si>
  <si>
    <t>C204648</t>
  </si>
  <si>
    <t>L104649</t>
  </si>
  <si>
    <t>C204649</t>
  </si>
  <si>
    <t>L104650</t>
  </si>
  <si>
    <t>C204650</t>
  </si>
  <si>
    <t>L104651</t>
  </si>
  <si>
    <t>C204651</t>
  </si>
  <si>
    <t>L104652</t>
  </si>
  <si>
    <t>C204652</t>
  </si>
  <si>
    <t>L104653</t>
  </si>
  <si>
    <t>C204653</t>
  </si>
  <si>
    <t>L104654</t>
  </si>
  <si>
    <t>C204654</t>
  </si>
  <si>
    <t>L104655</t>
  </si>
  <si>
    <t>C204655</t>
  </si>
  <si>
    <t>L104656</t>
  </si>
  <si>
    <t>C204656</t>
  </si>
  <si>
    <t>L104657</t>
  </si>
  <si>
    <t>C204657</t>
  </si>
  <si>
    <t>L104658</t>
  </si>
  <si>
    <t>C204658</t>
  </si>
  <si>
    <t>L104659</t>
  </si>
  <si>
    <t>C204659</t>
  </si>
  <si>
    <t>L104660</t>
  </si>
  <si>
    <t>C204660</t>
  </si>
  <si>
    <t>L104661</t>
  </si>
  <si>
    <t>C204661</t>
  </si>
  <si>
    <t>L104662</t>
  </si>
  <si>
    <t>C204662</t>
  </si>
  <si>
    <t>L104663</t>
  </si>
  <si>
    <t>C204663</t>
  </si>
  <si>
    <t>L104664</t>
  </si>
  <si>
    <t>C204664</t>
  </si>
  <si>
    <t>L104665</t>
  </si>
  <si>
    <t>C204665</t>
  </si>
  <si>
    <t>L104666</t>
  </si>
  <si>
    <t>C204666</t>
  </si>
  <si>
    <t>L104667</t>
  </si>
  <si>
    <t>C204667</t>
  </si>
  <si>
    <t>L104668</t>
  </si>
  <si>
    <t>C204668</t>
  </si>
  <si>
    <t>L104669</t>
  </si>
  <si>
    <t>C204669</t>
  </si>
  <si>
    <t>L104670</t>
  </si>
  <si>
    <t>C204670</t>
  </si>
  <si>
    <t>L104671</t>
  </si>
  <si>
    <t>C204671</t>
  </si>
  <si>
    <t>L104672</t>
  </si>
  <si>
    <t>C204672</t>
  </si>
  <si>
    <t>L104673</t>
  </si>
  <si>
    <t>C204673</t>
  </si>
  <si>
    <t>L104674</t>
  </si>
  <si>
    <t>C204674</t>
  </si>
  <si>
    <t>L104675</t>
  </si>
  <si>
    <t>C204675</t>
  </si>
  <si>
    <t>L104676</t>
  </si>
  <si>
    <t>C204676</t>
  </si>
  <si>
    <t>L104677</t>
  </si>
  <si>
    <t>C204677</t>
  </si>
  <si>
    <t>L104678</t>
  </si>
  <si>
    <t>C204678</t>
  </si>
  <si>
    <t>L104679</t>
  </si>
  <si>
    <t>C204679</t>
  </si>
  <si>
    <t>L104680</t>
  </si>
  <si>
    <t>C204680</t>
  </si>
  <si>
    <t>L104681</t>
  </si>
  <si>
    <t>C204681</t>
  </si>
  <si>
    <t>L104682</t>
  </si>
  <si>
    <t>C204682</t>
  </si>
  <si>
    <t>L104683</t>
  </si>
  <si>
    <t>C204683</t>
  </si>
  <si>
    <t>L104684</t>
  </si>
  <si>
    <t>C204684</t>
  </si>
  <si>
    <t>L104685</t>
  </si>
  <si>
    <t>C204685</t>
  </si>
  <si>
    <t>L104686</t>
  </si>
  <si>
    <t>C204686</t>
  </si>
  <si>
    <t>L104687</t>
  </si>
  <si>
    <t>C204687</t>
  </si>
  <si>
    <t>L104688</t>
  </si>
  <si>
    <t>C204688</t>
  </si>
  <si>
    <t>L104689</t>
  </si>
  <si>
    <t>C204689</t>
  </si>
  <si>
    <t>L104690</t>
  </si>
  <si>
    <t>C204690</t>
  </si>
  <si>
    <t>L104691</t>
  </si>
  <si>
    <t>C204691</t>
  </si>
  <si>
    <t>L104692</t>
  </si>
  <si>
    <t>C204692</t>
  </si>
  <si>
    <t>L104693</t>
  </si>
  <si>
    <t>C204693</t>
  </si>
  <si>
    <t>L104694</t>
  </si>
  <si>
    <t>C204694</t>
  </si>
  <si>
    <t>L104695</t>
  </si>
  <si>
    <t>C204695</t>
  </si>
  <si>
    <t>L104696</t>
  </si>
  <si>
    <t>C204696</t>
  </si>
  <si>
    <t>L104697</t>
  </si>
  <si>
    <t>C204697</t>
  </si>
  <si>
    <t>L104698</t>
  </si>
  <si>
    <t>C204698</t>
  </si>
  <si>
    <t>L104699</t>
  </si>
  <si>
    <t>C204699</t>
  </si>
  <si>
    <t>L104700</t>
  </si>
  <si>
    <t>C204700</t>
  </si>
  <si>
    <t>L104701</t>
  </si>
  <si>
    <t>C204701</t>
  </si>
  <si>
    <t>L104702</t>
  </si>
  <si>
    <t>C204702</t>
  </si>
  <si>
    <t>L104703</t>
  </si>
  <si>
    <t>C204703</t>
  </si>
  <si>
    <t>L104704</t>
  </si>
  <si>
    <t>C204704</t>
  </si>
  <si>
    <t>L104705</t>
  </si>
  <si>
    <t>C204705</t>
  </si>
  <si>
    <t>L104706</t>
  </si>
  <si>
    <t>C204706</t>
  </si>
  <si>
    <t>L104707</t>
  </si>
  <si>
    <t>C204707</t>
  </si>
  <si>
    <t>L104708</t>
  </si>
  <si>
    <t>C204708</t>
  </si>
  <si>
    <t>L104709</t>
  </si>
  <si>
    <t>C204709</t>
  </si>
  <si>
    <t>L104710</t>
  </si>
  <si>
    <t>C204710</t>
  </si>
  <si>
    <t>L104711</t>
  </si>
  <si>
    <t>C204711</t>
  </si>
  <si>
    <t>L104712</t>
  </si>
  <si>
    <t>C204712</t>
  </si>
  <si>
    <t>L104713</t>
  </si>
  <si>
    <t>C204713</t>
  </si>
  <si>
    <t>L104714</t>
  </si>
  <si>
    <t>C204714</t>
  </si>
  <si>
    <t>L104715</t>
  </si>
  <si>
    <t>C204715</t>
  </si>
  <si>
    <t>L104716</t>
  </si>
  <si>
    <t>C204716</t>
  </si>
  <si>
    <t>L104717</t>
  </si>
  <si>
    <t>C204717</t>
  </si>
  <si>
    <t>L104718</t>
  </si>
  <si>
    <t>C204718</t>
  </si>
  <si>
    <t>L104719</t>
  </si>
  <si>
    <t>C204719</t>
  </si>
  <si>
    <t>L104720</t>
  </si>
  <si>
    <t>C204720</t>
  </si>
  <si>
    <t>L104721</t>
  </si>
  <si>
    <t>C204721</t>
  </si>
  <si>
    <t>L104722</t>
  </si>
  <si>
    <t>C204722</t>
  </si>
  <si>
    <t>L104723</t>
  </si>
  <si>
    <t>C204723</t>
  </si>
  <si>
    <t>L104724</t>
  </si>
  <si>
    <t>C204724</t>
  </si>
  <si>
    <t>L104725</t>
  </si>
  <si>
    <t>C204725</t>
  </si>
  <si>
    <t>L104726</t>
  </si>
  <si>
    <t>C204726</t>
  </si>
  <si>
    <t>L104727</t>
  </si>
  <si>
    <t>C204727</t>
  </si>
  <si>
    <t>L104728</t>
  </si>
  <si>
    <t>C204728</t>
  </si>
  <si>
    <t>L104729</t>
  </si>
  <si>
    <t>C204729</t>
  </si>
  <si>
    <t>L104730</t>
  </si>
  <si>
    <t>C204730</t>
  </si>
  <si>
    <t>L104731</t>
  </si>
  <si>
    <t>C204731</t>
  </si>
  <si>
    <t>L104732</t>
  </si>
  <si>
    <t>C204732</t>
  </si>
  <si>
    <t>L104733</t>
  </si>
  <si>
    <t>C204733</t>
  </si>
  <si>
    <t>L104734</t>
  </si>
  <si>
    <t>C204734</t>
  </si>
  <si>
    <t>L104735</t>
  </si>
  <si>
    <t>C204735</t>
  </si>
  <si>
    <t>L104736</t>
  </si>
  <si>
    <t>C204736</t>
  </si>
  <si>
    <t>L104737</t>
  </si>
  <si>
    <t>C204737</t>
  </si>
  <si>
    <t>L104738</t>
  </si>
  <si>
    <t>C204738</t>
  </si>
  <si>
    <t>L104739</t>
  </si>
  <si>
    <t>C204739</t>
  </si>
  <si>
    <t>L104740</t>
  </si>
  <si>
    <t>C204740</t>
  </si>
  <si>
    <t>L104741</t>
  </si>
  <si>
    <t>C204741</t>
  </si>
  <si>
    <t>L104742</t>
  </si>
  <si>
    <t>C204742</t>
  </si>
  <si>
    <t>L104743</t>
  </si>
  <si>
    <t>C204743</t>
  </si>
  <si>
    <t>L104744</t>
  </si>
  <si>
    <t>C204744</t>
  </si>
  <si>
    <t>L104745</t>
  </si>
  <si>
    <t>C204745</t>
  </si>
  <si>
    <t>L104746</t>
  </si>
  <si>
    <t>C204746</t>
  </si>
  <si>
    <t>L104747</t>
  </si>
  <si>
    <t>C204747</t>
  </si>
  <si>
    <t>L104748</t>
  </si>
  <si>
    <t>C204748</t>
  </si>
  <si>
    <t>L104749</t>
  </si>
  <si>
    <t>C204749</t>
  </si>
  <si>
    <t>L104750</t>
  </si>
  <si>
    <t>C204750</t>
  </si>
  <si>
    <t>L104751</t>
  </si>
  <si>
    <t>C204751</t>
  </si>
  <si>
    <t>L104752</t>
  </si>
  <si>
    <t>C204752</t>
  </si>
  <si>
    <t>L104753</t>
  </si>
  <si>
    <t>C204753</t>
  </si>
  <si>
    <t>L104754</t>
  </si>
  <si>
    <t>C204754</t>
  </si>
  <si>
    <t>L104755</t>
  </si>
  <si>
    <t>C204755</t>
  </si>
  <si>
    <t>L104756</t>
  </si>
  <si>
    <t>C204756</t>
  </si>
  <si>
    <t>L104757</t>
  </si>
  <si>
    <t>C204757</t>
  </si>
  <si>
    <t>L104758</t>
  </si>
  <si>
    <t>C204758</t>
  </si>
  <si>
    <t>L104759</t>
  </si>
  <si>
    <t>C204759</t>
  </si>
  <si>
    <t>L104760</t>
  </si>
  <si>
    <t>C204760</t>
  </si>
  <si>
    <t>L104761</t>
  </si>
  <si>
    <t>C204761</t>
  </si>
  <si>
    <t>L104762</t>
  </si>
  <si>
    <t>C204762</t>
  </si>
  <si>
    <t>L104763</t>
  </si>
  <si>
    <t>C204763</t>
  </si>
  <si>
    <t>L104764</t>
  </si>
  <si>
    <t>C204764</t>
  </si>
  <si>
    <t>L104765</t>
  </si>
  <si>
    <t>C204765</t>
  </si>
  <si>
    <t>L104766</t>
  </si>
  <si>
    <t>C204766</t>
  </si>
  <si>
    <t>L104767</t>
  </si>
  <si>
    <t>C204767</t>
  </si>
  <si>
    <t>L104768</t>
  </si>
  <si>
    <t>C204768</t>
  </si>
  <si>
    <t>L104769</t>
  </si>
  <si>
    <t>C204769</t>
  </si>
  <si>
    <t>L104770</t>
  </si>
  <si>
    <t>C204770</t>
  </si>
  <si>
    <t>L104771</t>
  </si>
  <si>
    <t>C204771</t>
  </si>
  <si>
    <t>L104772</t>
  </si>
  <si>
    <t>C204772</t>
  </si>
  <si>
    <t>L104773</t>
  </si>
  <si>
    <t>C204773</t>
  </si>
  <si>
    <t>L104774</t>
  </si>
  <si>
    <t>C204774</t>
  </si>
  <si>
    <t>L104775</t>
  </si>
  <si>
    <t>C204775</t>
  </si>
  <si>
    <t>L104776</t>
  </si>
  <si>
    <t>C204776</t>
  </si>
  <si>
    <t>L104777</t>
  </si>
  <si>
    <t>C204777</t>
  </si>
  <si>
    <t>L104778</t>
  </si>
  <si>
    <t>C204778</t>
  </si>
  <si>
    <t>L104779</t>
  </si>
  <si>
    <t>C204779</t>
  </si>
  <si>
    <t>L104780</t>
  </si>
  <si>
    <t>C204780</t>
  </si>
  <si>
    <t>L104781</t>
  </si>
  <si>
    <t>C204781</t>
  </si>
  <si>
    <t>L104782</t>
  </si>
  <si>
    <t>C204782</t>
  </si>
  <si>
    <t>L104783</t>
  </si>
  <si>
    <t>C204783</t>
  </si>
  <si>
    <t>L104784</t>
  </si>
  <si>
    <t>C204784</t>
  </si>
  <si>
    <t>L104785</t>
  </si>
  <si>
    <t>C204785</t>
  </si>
  <si>
    <t>L104786</t>
  </si>
  <si>
    <t>C204786</t>
  </si>
  <si>
    <t>L104787</t>
  </si>
  <si>
    <t>C204787</t>
  </si>
  <si>
    <t>L104788</t>
  </si>
  <si>
    <t>C204788</t>
  </si>
  <si>
    <t>L104789</t>
  </si>
  <si>
    <t>C204789</t>
  </si>
  <si>
    <t>L104790</t>
  </si>
  <si>
    <t>C204790</t>
  </si>
  <si>
    <t>L104791</t>
  </si>
  <si>
    <t>C204791</t>
  </si>
  <si>
    <t>L104792</t>
  </si>
  <si>
    <t>C204792</t>
  </si>
  <si>
    <t>L104793</t>
  </si>
  <si>
    <t>C204793</t>
  </si>
  <si>
    <t>L104794</t>
  </si>
  <si>
    <t>C204794</t>
  </si>
  <si>
    <t>L104795</t>
  </si>
  <si>
    <t>C204795</t>
  </si>
  <si>
    <t>L104796</t>
  </si>
  <si>
    <t>C204796</t>
  </si>
  <si>
    <t>L104797</t>
  </si>
  <si>
    <t>C204797</t>
  </si>
  <si>
    <t>L104798</t>
  </si>
  <si>
    <t>C204798</t>
  </si>
  <si>
    <t>L104799</t>
  </si>
  <si>
    <t>C204799</t>
  </si>
  <si>
    <t>L104800</t>
  </si>
  <si>
    <t>C204800</t>
  </si>
  <si>
    <t>L104801</t>
  </si>
  <si>
    <t>C204801</t>
  </si>
  <si>
    <t>L104802</t>
  </si>
  <si>
    <t>C204802</t>
  </si>
  <si>
    <t>L104803</t>
  </si>
  <si>
    <t>C204803</t>
  </si>
  <si>
    <t>L104804</t>
  </si>
  <si>
    <t>C204804</t>
  </si>
  <si>
    <t>L104805</t>
  </si>
  <si>
    <t>C204805</t>
  </si>
  <si>
    <t>L104806</t>
  </si>
  <si>
    <t>C204806</t>
  </si>
  <si>
    <t>L104807</t>
  </si>
  <si>
    <t>C204807</t>
  </si>
  <si>
    <t>L104808</t>
  </si>
  <si>
    <t>C204808</t>
  </si>
  <si>
    <t>L104809</t>
  </si>
  <si>
    <t>C204809</t>
  </si>
  <si>
    <t>L104810</t>
  </si>
  <si>
    <t>C204810</t>
  </si>
  <si>
    <t>L104811</t>
  </si>
  <si>
    <t>C204811</t>
  </si>
  <si>
    <t>L104812</t>
  </si>
  <si>
    <t>C204812</t>
  </si>
  <si>
    <t>L104813</t>
  </si>
  <si>
    <t>C204813</t>
  </si>
  <si>
    <t>L104814</t>
  </si>
  <si>
    <t>C204814</t>
  </si>
  <si>
    <t>L104815</t>
  </si>
  <si>
    <t>C204815</t>
  </si>
  <si>
    <t>L104816</t>
  </si>
  <si>
    <t>C204816</t>
  </si>
  <si>
    <t>L104817</t>
  </si>
  <si>
    <t>C204817</t>
  </si>
  <si>
    <t>L104818</t>
  </si>
  <si>
    <t>C204818</t>
  </si>
  <si>
    <t>L104819</t>
  </si>
  <si>
    <t>C204819</t>
  </si>
  <si>
    <t>L104820</t>
  </si>
  <si>
    <t>C204820</t>
  </si>
  <si>
    <t>L104821</t>
  </si>
  <si>
    <t>C204821</t>
  </si>
  <si>
    <t>L104822</t>
  </si>
  <si>
    <t>C204822</t>
  </si>
  <si>
    <t>L104823</t>
  </si>
  <si>
    <t>C204823</t>
  </si>
  <si>
    <t>L104824</t>
  </si>
  <si>
    <t>C204824</t>
  </si>
  <si>
    <t>L104825</t>
  </si>
  <si>
    <t>C204825</t>
  </si>
  <si>
    <t>L104826</t>
  </si>
  <si>
    <t>C204826</t>
  </si>
  <si>
    <t>L104827</t>
  </si>
  <si>
    <t>C204827</t>
  </si>
  <si>
    <t>L104828</t>
  </si>
  <si>
    <t>C204828</t>
  </si>
  <si>
    <t>L104829</t>
  </si>
  <si>
    <t>C204829</t>
  </si>
  <si>
    <t>L104830</t>
  </si>
  <si>
    <t>C204830</t>
  </si>
  <si>
    <t>L104831</t>
  </si>
  <si>
    <t>C204831</t>
  </si>
  <si>
    <t>L104832</t>
  </si>
  <si>
    <t>C204832</t>
  </si>
  <si>
    <t>L104833</t>
  </si>
  <si>
    <t>C204833</t>
  </si>
  <si>
    <t>L104834</t>
  </si>
  <si>
    <t>C204834</t>
  </si>
  <si>
    <t>L104835</t>
  </si>
  <si>
    <t>C204835</t>
  </si>
  <si>
    <t>L104836</t>
  </si>
  <si>
    <t>C204836</t>
  </si>
  <si>
    <t>L104837</t>
  </si>
  <si>
    <t>C204837</t>
  </si>
  <si>
    <t>L104838</t>
  </si>
  <si>
    <t>C204838</t>
  </si>
  <si>
    <t>L104839</t>
  </si>
  <si>
    <t>C204839</t>
  </si>
  <si>
    <t>L104840</t>
  </si>
  <si>
    <t>C204840</t>
  </si>
  <si>
    <t>L104841</t>
  </si>
  <si>
    <t>C204841</t>
  </si>
  <si>
    <t>L104842</t>
  </si>
  <si>
    <t>C204842</t>
  </si>
  <si>
    <t>L104843</t>
  </si>
  <si>
    <t>C204843</t>
  </si>
  <si>
    <t>L104844</t>
  </si>
  <si>
    <t>C204844</t>
  </si>
  <si>
    <t>L104845</t>
  </si>
  <si>
    <t>C204845</t>
  </si>
  <si>
    <t>L104846</t>
  </si>
  <si>
    <t>C204846</t>
  </si>
  <si>
    <t>L104847</t>
  </si>
  <si>
    <t>C204847</t>
  </si>
  <si>
    <t>L104848</t>
  </si>
  <si>
    <t>C204848</t>
  </si>
  <si>
    <t>L104849</t>
  </si>
  <si>
    <t>C204849</t>
  </si>
  <si>
    <t>L104850</t>
  </si>
  <si>
    <t>C204850</t>
  </si>
  <si>
    <t>L104851</t>
  </si>
  <si>
    <t>C204851</t>
  </si>
  <si>
    <t>L104852</t>
  </si>
  <si>
    <t>C204852</t>
  </si>
  <si>
    <t>L104853</t>
  </si>
  <si>
    <t>C204853</t>
  </si>
  <si>
    <t>L104854</t>
  </si>
  <si>
    <t>C204854</t>
  </si>
  <si>
    <t>L104855</t>
  </si>
  <si>
    <t>C204855</t>
  </si>
  <si>
    <t>L104856</t>
  </si>
  <si>
    <t>C204856</t>
  </si>
  <si>
    <t>L104857</t>
  </si>
  <si>
    <t>C204857</t>
  </si>
  <si>
    <t>L104858</t>
  </si>
  <si>
    <t>C204858</t>
  </si>
  <si>
    <t>L104859</t>
  </si>
  <si>
    <t>C204859</t>
  </si>
  <si>
    <t>L104860</t>
  </si>
  <si>
    <t>C204860</t>
  </si>
  <si>
    <t>L104861</t>
  </si>
  <si>
    <t>C204861</t>
  </si>
  <si>
    <t>L104862</t>
  </si>
  <si>
    <t>C204862</t>
  </si>
  <si>
    <t>L104863</t>
  </si>
  <si>
    <t>C204863</t>
  </si>
  <si>
    <t>L104864</t>
  </si>
  <si>
    <t>C204864</t>
  </si>
  <si>
    <t>L104865</t>
  </si>
  <si>
    <t>C204865</t>
  </si>
  <si>
    <t>L104866</t>
  </si>
  <si>
    <t>C204866</t>
  </si>
  <si>
    <t>L104867</t>
  </si>
  <si>
    <t>C204867</t>
  </si>
  <si>
    <t>L104868</t>
  </si>
  <si>
    <t>C204868</t>
  </si>
  <si>
    <t>L104869</t>
  </si>
  <si>
    <t>C204869</t>
  </si>
  <si>
    <t>L104870</t>
  </si>
  <si>
    <t>C204870</t>
  </si>
  <si>
    <t>L104871</t>
  </si>
  <si>
    <t>C204871</t>
  </si>
  <si>
    <t>L104872</t>
  </si>
  <si>
    <t>C204872</t>
  </si>
  <si>
    <t>L104873</t>
  </si>
  <si>
    <t>C204873</t>
  </si>
  <si>
    <t>L104874</t>
  </si>
  <si>
    <t>C204874</t>
  </si>
  <si>
    <t>L104875</t>
  </si>
  <si>
    <t>C204875</t>
  </si>
  <si>
    <t>L104876</t>
  </si>
  <si>
    <t>C204876</t>
  </si>
  <si>
    <t>L104877</t>
  </si>
  <si>
    <t>C204877</t>
  </si>
  <si>
    <t>L104878</t>
  </si>
  <si>
    <t>C204878</t>
  </si>
  <si>
    <t>L104879</t>
  </si>
  <si>
    <t>C204879</t>
  </si>
  <si>
    <t>L104880</t>
  </si>
  <si>
    <t>C204880</t>
  </si>
  <si>
    <t>L104881</t>
  </si>
  <si>
    <t>C204881</t>
  </si>
  <si>
    <t>L104882</t>
  </si>
  <si>
    <t>C204882</t>
  </si>
  <si>
    <t>L104883</t>
  </si>
  <si>
    <t>C204883</t>
  </si>
  <si>
    <t>L104884</t>
  </si>
  <si>
    <t>C204884</t>
  </si>
  <si>
    <t>L104885</t>
  </si>
  <si>
    <t>C204885</t>
  </si>
  <si>
    <t>L104886</t>
  </si>
  <si>
    <t>C204886</t>
  </si>
  <si>
    <t>L104887</t>
  </si>
  <si>
    <t>C204887</t>
  </si>
  <si>
    <t>L104888</t>
  </si>
  <si>
    <t>C204888</t>
  </si>
  <si>
    <t>L104889</t>
  </si>
  <si>
    <t>C204889</t>
  </si>
  <si>
    <t>L104890</t>
  </si>
  <si>
    <t>C204890</t>
  </si>
  <si>
    <t>L104891</t>
  </si>
  <si>
    <t>C204891</t>
  </si>
  <si>
    <t>L104892</t>
  </si>
  <si>
    <t>C204892</t>
  </si>
  <si>
    <t>L104893</t>
  </si>
  <si>
    <t>C204893</t>
  </si>
  <si>
    <t>L104894</t>
  </si>
  <si>
    <t>C204894</t>
  </si>
  <si>
    <t>L104895</t>
  </si>
  <si>
    <t>C204895</t>
  </si>
  <si>
    <t>L104896</t>
  </si>
  <si>
    <t>C204896</t>
  </si>
  <si>
    <t>L104897</t>
  </si>
  <si>
    <t>C204897</t>
  </si>
  <si>
    <t>L104898</t>
  </si>
  <si>
    <t>C204898</t>
  </si>
  <si>
    <t>L104899</t>
  </si>
  <si>
    <t>C204899</t>
  </si>
  <si>
    <t>L104900</t>
  </si>
  <si>
    <t>C204900</t>
  </si>
  <si>
    <t>L104901</t>
  </si>
  <si>
    <t>C204901</t>
  </si>
  <si>
    <t>L104902</t>
  </si>
  <si>
    <t>C204902</t>
  </si>
  <si>
    <t>L104903</t>
  </si>
  <si>
    <t>C204903</t>
  </si>
  <si>
    <t>L104904</t>
  </si>
  <si>
    <t>C204904</t>
  </si>
  <si>
    <t>L104905</t>
  </si>
  <si>
    <t>C204905</t>
  </si>
  <si>
    <t>L104906</t>
  </si>
  <si>
    <t>C204906</t>
  </si>
  <si>
    <t>L104907</t>
  </si>
  <si>
    <t>C204907</t>
  </si>
  <si>
    <t>L104908</t>
  </si>
  <si>
    <t>C204908</t>
  </si>
  <si>
    <t>L104909</t>
  </si>
  <si>
    <t>C204909</t>
  </si>
  <si>
    <t>L104910</t>
  </si>
  <si>
    <t>C204910</t>
  </si>
  <si>
    <t>L104911</t>
  </si>
  <si>
    <t>C204911</t>
  </si>
  <si>
    <t>L104912</t>
  </si>
  <si>
    <t>C204912</t>
  </si>
  <si>
    <t>L104913</t>
  </si>
  <si>
    <t>C204913</t>
  </si>
  <si>
    <t>L104914</t>
  </si>
  <si>
    <t>C204914</t>
  </si>
  <si>
    <t>L104915</t>
  </si>
  <si>
    <t>C204915</t>
  </si>
  <si>
    <t>L104916</t>
  </si>
  <si>
    <t>C204916</t>
  </si>
  <si>
    <t>L104917</t>
  </si>
  <si>
    <t>C204917</t>
  </si>
  <si>
    <t>L104918</t>
  </si>
  <si>
    <t>C204918</t>
  </si>
  <si>
    <t>L104919</t>
  </si>
  <si>
    <t>C204919</t>
  </si>
  <si>
    <t>L104920</t>
  </si>
  <si>
    <t>C204920</t>
  </si>
  <si>
    <t>L104921</t>
  </si>
  <si>
    <t>C204921</t>
  </si>
  <si>
    <t>L104922</t>
  </si>
  <si>
    <t>C204922</t>
  </si>
  <si>
    <t>L104923</t>
  </si>
  <si>
    <t>C204923</t>
  </si>
  <si>
    <t>L104924</t>
  </si>
  <si>
    <t>C204924</t>
  </si>
  <si>
    <t>L104925</t>
  </si>
  <si>
    <t>C204925</t>
  </si>
  <si>
    <t>L104926</t>
  </si>
  <si>
    <t>C204926</t>
  </si>
  <si>
    <t>L104927</t>
  </si>
  <si>
    <t>C204927</t>
  </si>
  <si>
    <t>L104928</t>
  </si>
  <si>
    <t>C204928</t>
  </si>
  <si>
    <t>L104929</t>
  </si>
  <si>
    <t>C204929</t>
  </si>
  <si>
    <t>L104930</t>
  </si>
  <si>
    <t>C204930</t>
  </si>
  <si>
    <t>L104931</t>
  </si>
  <si>
    <t>C204931</t>
  </si>
  <si>
    <t>L104932</t>
  </si>
  <si>
    <t>C204932</t>
  </si>
  <si>
    <t>L104933</t>
  </si>
  <si>
    <t>C204933</t>
  </si>
  <si>
    <t>L104934</t>
  </si>
  <si>
    <t>C204934</t>
  </si>
  <si>
    <t>L104935</t>
  </si>
  <si>
    <t>C204935</t>
  </si>
  <si>
    <t>L104936</t>
  </si>
  <si>
    <t>C204936</t>
  </si>
  <si>
    <t>L104937</t>
  </si>
  <si>
    <t>C204937</t>
  </si>
  <si>
    <t>L104938</t>
  </si>
  <si>
    <t>C204938</t>
  </si>
  <si>
    <t>L104939</t>
  </si>
  <si>
    <t>C204939</t>
  </si>
  <si>
    <t>L104940</t>
  </si>
  <si>
    <t>C204940</t>
  </si>
  <si>
    <t>L104941</t>
  </si>
  <si>
    <t>C204941</t>
  </si>
  <si>
    <t>L104942</t>
  </si>
  <si>
    <t>C204942</t>
  </si>
  <si>
    <t>L104943</t>
  </si>
  <si>
    <t>C204943</t>
  </si>
  <si>
    <t>L104944</t>
  </si>
  <si>
    <t>C204944</t>
  </si>
  <si>
    <t>L104945</t>
  </si>
  <si>
    <t>C204945</t>
  </si>
  <si>
    <t>L104946</t>
  </si>
  <si>
    <t>C204946</t>
  </si>
  <si>
    <t>L104947</t>
  </si>
  <si>
    <t>C204947</t>
  </si>
  <si>
    <t>L104948</t>
  </si>
  <si>
    <t>C204948</t>
  </si>
  <si>
    <t>L104949</t>
  </si>
  <si>
    <t>C204949</t>
  </si>
  <si>
    <t>L104950</t>
  </si>
  <si>
    <t>C204950</t>
  </si>
  <si>
    <t>L104951</t>
  </si>
  <si>
    <t>C204951</t>
  </si>
  <si>
    <t>L104952</t>
  </si>
  <si>
    <t>C204952</t>
  </si>
  <si>
    <t>L104953</t>
  </si>
  <si>
    <t>C204953</t>
  </si>
  <si>
    <t>L104954</t>
  </si>
  <si>
    <t>C204954</t>
  </si>
  <si>
    <t>L104955</t>
  </si>
  <si>
    <t>C204955</t>
  </si>
  <si>
    <t>L104956</t>
  </si>
  <si>
    <t>C204956</t>
  </si>
  <si>
    <t>L104957</t>
  </si>
  <si>
    <t>C204957</t>
  </si>
  <si>
    <t>L104958</t>
  </si>
  <si>
    <t>C204958</t>
  </si>
  <si>
    <t>L104959</t>
  </si>
  <si>
    <t>C204959</t>
  </si>
  <si>
    <t>L104960</t>
  </si>
  <si>
    <t>C204960</t>
  </si>
  <si>
    <t>L104961</t>
  </si>
  <si>
    <t>C204961</t>
  </si>
  <si>
    <t>L104962</t>
  </si>
  <si>
    <t>C204962</t>
  </si>
  <si>
    <t>L104963</t>
  </si>
  <si>
    <t>C204963</t>
  </si>
  <si>
    <t>L104964</t>
  </si>
  <si>
    <t>C204964</t>
  </si>
  <si>
    <t>L104965</t>
  </si>
  <si>
    <t>C204965</t>
  </si>
  <si>
    <t>L104966</t>
  </si>
  <si>
    <t>C204966</t>
  </si>
  <si>
    <t>L104967</t>
  </si>
  <si>
    <t>C204967</t>
  </si>
  <si>
    <t>L104968</t>
  </si>
  <si>
    <t>C204968</t>
  </si>
  <si>
    <t>L104969</t>
  </si>
  <si>
    <t>C204969</t>
  </si>
  <si>
    <t>L104970</t>
  </si>
  <si>
    <t>C204970</t>
  </si>
  <si>
    <t>L104971</t>
  </si>
  <si>
    <t>C204971</t>
  </si>
  <si>
    <t>L104972</t>
  </si>
  <si>
    <t>C204972</t>
  </si>
  <si>
    <t>L104973</t>
  </si>
  <si>
    <t>C204973</t>
  </si>
  <si>
    <t>L104974</t>
  </si>
  <si>
    <t>C204974</t>
  </si>
  <si>
    <t>L104975</t>
  </si>
  <si>
    <t>C204975</t>
  </si>
  <si>
    <t>L104976</t>
  </si>
  <si>
    <t>C204976</t>
  </si>
  <si>
    <t>L104977</t>
  </si>
  <si>
    <t>C204977</t>
  </si>
  <si>
    <t>L104978</t>
  </si>
  <si>
    <t>C204978</t>
  </si>
  <si>
    <t>L104979</t>
  </si>
  <si>
    <t>C204979</t>
  </si>
  <si>
    <t>L104980</t>
  </si>
  <si>
    <t>C204980</t>
  </si>
  <si>
    <t>L104981</t>
  </si>
  <si>
    <t>C204981</t>
  </si>
  <si>
    <t>L104982</t>
  </si>
  <si>
    <t>C204982</t>
  </si>
  <si>
    <t>L104983</t>
  </si>
  <si>
    <t>C204983</t>
  </si>
  <si>
    <t>L104984</t>
  </si>
  <si>
    <t>C204984</t>
  </si>
  <si>
    <t>L104985</t>
  </si>
  <si>
    <t>C204985</t>
  </si>
  <si>
    <t>L104986</t>
  </si>
  <si>
    <t>C204986</t>
  </si>
  <si>
    <t>L104987</t>
  </si>
  <si>
    <t>C204987</t>
  </si>
  <si>
    <t>L104988</t>
  </si>
  <si>
    <t>C204988</t>
  </si>
  <si>
    <t>L104989</t>
  </si>
  <si>
    <t>C204989</t>
  </si>
  <si>
    <t>L104990</t>
  </si>
  <si>
    <t>C204990</t>
  </si>
  <si>
    <t>L104991</t>
  </si>
  <si>
    <t>C204991</t>
  </si>
  <si>
    <t>L104992</t>
  </si>
  <si>
    <t>C204992</t>
  </si>
  <si>
    <t>L104993</t>
  </si>
  <si>
    <t>C204993</t>
  </si>
  <si>
    <t>L104994</t>
  </si>
  <si>
    <t>C204994</t>
  </si>
  <si>
    <t>L104995</t>
  </si>
  <si>
    <t>C204995</t>
  </si>
  <si>
    <t>L104996</t>
  </si>
  <si>
    <t>C204996</t>
  </si>
  <si>
    <t>L104997</t>
  </si>
  <si>
    <t>C204997</t>
  </si>
  <si>
    <t>L104998</t>
  </si>
  <si>
    <t>C204998</t>
  </si>
  <si>
    <t>L104999</t>
  </si>
  <si>
    <t>C204999</t>
  </si>
  <si>
    <t>L105000</t>
  </si>
  <si>
    <t>C205000</t>
  </si>
  <si>
    <t>total_loan_amt</t>
  </si>
  <si>
    <t>Row Labels</t>
  </si>
  <si>
    <t>Grand Total</t>
  </si>
  <si>
    <t>Max of Loan_Amount</t>
  </si>
  <si>
    <t>Total loan_application</t>
  </si>
  <si>
    <t>total loan amt</t>
  </si>
  <si>
    <t>total approved rate</t>
  </si>
  <si>
    <t>total rejected rate</t>
  </si>
  <si>
    <t>average loan amt</t>
  </si>
  <si>
    <t>Sum of total_loan_amt</t>
  </si>
  <si>
    <t>Count of Loan_ID</t>
  </si>
  <si>
    <t>Valid</t>
  </si>
  <si>
    <t>Valid&amp;invalid credit score</t>
  </si>
  <si>
    <t>Invalid</t>
  </si>
  <si>
    <t>Sum of Annual_Income</t>
  </si>
  <si>
    <t>Sum of Loan_Amount</t>
  </si>
  <si>
    <t>Application month</t>
  </si>
  <si>
    <t>January</t>
  </si>
  <si>
    <t>February</t>
  </si>
  <si>
    <t>March</t>
  </si>
  <si>
    <t>April</t>
  </si>
  <si>
    <t>May</t>
  </si>
  <si>
    <t>June</t>
  </si>
  <si>
    <t>July</t>
  </si>
  <si>
    <t>August</t>
  </si>
  <si>
    <t>September</t>
  </si>
  <si>
    <t>October</t>
  </si>
  <si>
    <t>November</t>
  </si>
  <si>
    <t>December</t>
  </si>
  <si>
    <t>Average credit score</t>
  </si>
  <si>
    <t>Average of total_loan_amt</t>
  </si>
  <si>
    <t>Average of Credit_Score</t>
  </si>
  <si>
    <t>application year</t>
  </si>
  <si>
    <t>Count of Loan_Type</t>
  </si>
  <si>
    <t>Customer Name Status</t>
  </si>
  <si>
    <t>income status</t>
  </si>
  <si>
    <t>Loan Amount Status</t>
  </si>
  <si>
    <t>Sum of Credit_Score</t>
  </si>
  <si>
    <t>Count of Credit_Score</t>
  </si>
  <si>
    <t>Duplicate status</t>
  </si>
  <si>
    <t>Unique</t>
  </si>
  <si>
    <t>Submitted</t>
  </si>
  <si>
    <t>Count of Customer Name Status</t>
  </si>
  <si>
    <t>Credit_Score cetogery</t>
  </si>
  <si>
    <t>Excellent</t>
  </si>
  <si>
    <t>Count of Age</t>
  </si>
  <si>
    <t>Count of Marital_Status</t>
  </si>
  <si>
    <t>Count of Education</t>
  </si>
  <si>
    <t>Bank Loan Analytics Dashboard</t>
  </si>
  <si>
    <t>Count of Valid&amp;invalid credit score</t>
  </si>
  <si>
    <t xml:space="preserve"> Customer Insights &amp; Data Quality Dashboard</t>
  </si>
  <si>
    <t>Total</t>
  </si>
  <si>
    <t>Total Record</t>
  </si>
  <si>
    <t>Invaild credit_score</t>
  </si>
  <si>
    <t>Data Quality Score</t>
  </si>
  <si>
    <t>Married customers</t>
  </si>
  <si>
    <t>Graduate Percentage</t>
  </si>
  <si>
    <t>Poor</t>
  </si>
  <si>
    <t>Risk_level</t>
  </si>
  <si>
    <t>High_risk</t>
  </si>
  <si>
    <t>low_risk</t>
  </si>
  <si>
    <t>medium_risk</t>
  </si>
  <si>
    <r>
      <t>Credit Score vs Loan Status</t>
    </r>
    <r>
      <rPr>
        <sz val="11"/>
        <color theme="1"/>
        <rFont val="Calibri"/>
        <family val="2"/>
        <scheme val="minor"/>
      </rPr>
      <t xml:space="preserve"> (Clustered Column)</t>
    </r>
  </si>
  <si>
    <r>
      <t>Default Status Distribution</t>
    </r>
    <r>
      <rPr>
        <sz val="11"/>
        <color theme="1"/>
        <rFont val="Calibri"/>
        <family val="2"/>
        <scheme val="minor"/>
      </rPr>
      <t xml:space="preserve"> (Pie/Doughnut)</t>
    </r>
  </si>
  <si>
    <r>
      <t>Interest Rate by Loan Type</t>
    </r>
    <r>
      <rPr>
        <sz val="11"/>
        <color theme="1"/>
        <rFont val="Calibri"/>
        <family val="2"/>
        <scheme val="minor"/>
      </rPr>
      <t xml:space="preserve"> (Bar Chart)</t>
    </r>
  </si>
  <si>
    <r>
      <t>Employment Type vs Credit Score</t>
    </r>
    <r>
      <rPr>
        <sz val="11"/>
        <color theme="1"/>
        <rFont val="Calibri"/>
        <family val="2"/>
        <scheme val="minor"/>
      </rPr>
      <t xml:space="preserve"> (Column Chart)</t>
    </r>
  </si>
  <si>
    <t>Branch-wise Average Credit Score</t>
  </si>
  <si>
    <t>Sum of Interest_Rate</t>
  </si>
  <si>
    <t>📊 Average Credit Score</t>
  </si>
  <si>
    <t>⚠️ High Risk Customers</t>
  </si>
  <si>
    <t>✅ Low Risk Customers</t>
  </si>
  <si>
    <t>❌ Invalid Credit Scores</t>
  </si>
  <si>
    <t>💰 Average Interest Rate</t>
  </si>
  <si>
    <t>🚫 Default Customers</t>
  </si>
  <si>
    <t>Count of Risk_level</t>
  </si>
  <si>
    <t>GETPIVOTDATA("Valid&amp;invalid credit score",$A$10,"Valid&amp;invalid credit score","valid")/GETPIVOTDATA("Valid&amp;invalid credit score",$A$10)</t>
  </si>
  <si>
    <t>Average of Interest_Rate</t>
  </si>
  <si>
    <t>Count of Default_Status</t>
  </si>
  <si>
    <t>formula:-</t>
  </si>
  <si>
    <t>Bank Loan Analysis Project Summary</t>
  </si>
  <si>
    <t>Dashboard</t>
  </si>
  <si>
    <t>Objective</t>
  </si>
  <si>
    <t>KPIs</t>
  </si>
  <si>
    <t>Charts</t>
  </si>
  <si>
    <t>Slicers</t>
  </si>
  <si>
    <t>Key Business Insights</t>
  </si>
  <si>
    <t>Dashboard 1: Loan Performance</t>
  </si>
  <si>
    <t>Monitor overall loan performance and approval trends.</t>
  </si>
  <si>
    <t>Total Loan Applications, Total Loan Amount, Approval Rate, Rejection Rate, Average Loan Amount, Average Interest Rate</t>
  </si>
  <si>
    <t>Loan Status Distribution, Loan Type Distribution, State-wise Loan Amount, Monthly Loan Applications, Branch-wise Loan Amount</t>
  </si>
  <si>
    <t>State, Branch, Loan Type, Loan Status</t>
  </si>
  <si>
    <t>Identified top-performing states, most popular loan types, and approval trends across branches.</t>
  </si>
  <si>
    <t>Dashboard 2: Customer Insights</t>
  </si>
  <si>
    <t>Analyze customer demographics and borrowing behavior.</t>
  </si>
  <si>
    <t>Total Customers, Average Age, Average Income, Graduate %, Married %, Average Credit Score</t>
  </si>
  <si>
    <t>Gender Distribution, Education Distribution, Employment Type, Marital Status, Age Group Distribution, Income Group Distribution</t>
  </si>
  <si>
    <t>State, Gender, Education, Employment Type</t>
  </si>
  <si>
    <t>Identified major customer segments, education trends, income distribution, and employment patterns.</t>
  </si>
  <si>
    <t>Dashboard 3: Credit Risk &amp; Analysis</t>
  </si>
  <si>
    <t>Evaluate customer credit quality and loan risk.</t>
  </si>
  <si>
    <t>Average Credit Score, High Risk Customers, Low Risk Customers, Default Customers, Average Interest Rate, Pending Applications</t>
  </si>
  <si>
    <t>Credit Score Distribution, Credit Score vs Loan Status, Default Status Distribution, Interest Rate by Loan Type, Branch-wise Credit Score, Employment Type vs Credit Score</t>
  </si>
  <si>
    <t>State, Branch, Employment Type, Loan Status</t>
  </si>
  <si>
    <t>Identified high-risk customers, default trends, branch performance, and credit score distribution to support better lending decisions.</t>
  </si>
  <si>
    <t>Data Cleaning Summary</t>
  </si>
  <si>
    <t>Issue Found</t>
  </si>
  <si>
    <t>Action Taken</t>
  </si>
  <si>
    <t>Missing Values</t>
  </si>
  <si>
    <t>Filled or removed invalid records where appropriate.</t>
  </si>
  <si>
    <t>Duplicate Records</t>
  </si>
  <si>
    <t>Removed duplicate Loan_ID entries.</t>
  </si>
  <si>
    <t>Extra Spaces</t>
  </si>
  <si>
    <t>Trimmed leading and trailing spaces.</t>
  </si>
  <si>
    <t>Inconsistent Text</t>
  </si>
  <si>
    <t>Standardized values such as "Approved", "Rejected", and "Pending".</t>
  </si>
  <si>
    <t>Invalid Credit Scores</t>
  </si>
  <si>
    <t>Corrected or removed scores outside the valid range (300–900).</t>
  </si>
  <si>
    <t>Inconsistent Date Formats</t>
  </si>
  <si>
    <t>Converted dates to a consistent format.</t>
  </si>
  <si>
    <t>Data Validation</t>
  </si>
  <si>
    <t>Verified numeric fields and categorical values for consistency.</t>
  </si>
  <si>
    <t>Project Overview</t>
  </si>
  <si>
    <t>Item</t>
  </si>
  <si>
    <t>Details</t>
  </si>
  <si>
    <t>Project Name</t>
  </si>
  <si>
    <t>Bank Loan Analysis Dashboard</t>
  </si>
  <si>
    <t>Dataset Size</t>
  </si>
  <si>
    <t>5,000 Records</t>
  </si>
  <si>
    <t>Tool Used</t>
  </si>
  <si>
    <t>Microsoft Excel</t>
  </si>
  <si>
    <t>Features</t>
  </si>
  <si>
    <t>Pivot Tables, Pivot Charts, Slicers, KPI Cards, Conditional Formatting</t>
  </si>
  <si>
    <t>Dashboards</t>
  </si>
  <si>
    <t>3 Interactive Dashboards</t>
  </si>
  <si>
    <t>Data Cleaning</t>
  </si>
  <si>
    <t>Performed before analysis</t>
  </si>
  <si>
    <t>Purpose</t>
  </si>
  <si>
    <t>Analyze loan performance, customer behavior, and credit risk to support business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</si>
</sst>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164" formatCode="&quot;₹&quot;\ #,##0.00"/>
    <numFmt numFmtId="165" formatCode="dd/mmmm/yyyy"/>
    <numFmt numFmtId="166" formatCode="0.0%"/>
  </numFmts>
  <fonts count="1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0070C0"/>
      <name val="Calibri"/>
      <family val="2"/>
      <scheme val="minor"/>
    </font>
    <font>
      <sz val="22"/>
      <color rgb="FF0070C0"/>
      <name val="Abadi"/>
      <family val="2"/>
    </font>
    <font>
      <sz val="18"/>
      <color rgb="FFFF0000"/>
      <name val="Calibri"/>
      <family val="2"/>
      <scheme val="minor"/>
    </font>
    <font>
      <sz val="18"/>
      <color theme="2"/>
      <name val="Calibri"/>
      <family val="2"/>
      <scheme val="minor"/>
    </font>
    <font>
      <sz val="11"/>
      <color theme="2"/>
      <name val="Calibri"/>
      <family val="2"/>
      <scheme val="minor"/>
    </font>
    <font>
      <shadow/>
      <sz val="16"/>
      <color theme="2"/>
      <name val="Calibri"/>
      <family val="2"/>
      <scheme val="minor"/>
    </font>
    <font>
      <sz val="16"/>
      <color theme="2"/>
      <name val="Calibri"/>
      <family val="2"/>
      <scheme val="minor"/>
    </font>
    <font>
      <sz val="20"/>
      <color theme="1"/>
      <name val="Calibri"/>
      <family val="2"/>
      <scheme val="minor"/>
    </font>
    <font>
      <b/>
      <sz val="24"/>
      <color theme="1"/>
      <name val="Calibri"/>
      <family val="2"/>
      <scheme val="minor"/>
    </font>
    <font>
      <sz val="18"/>
      <color theme="1"/>
      <name val="Calibri"/>
      <family val="2"/>
      <scheme val="minor"/>
    </font>
  </fonts>
  <fills count="20">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rgb="FF00B050"/>
        <bgColor indexed="64"/>
      </patternFill>
    </fill>
    <fill>
      <patternFill patternType="solid">
        <fgColor theme="2" tint="-0.249977111117893"/>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rgb="FF7030A0"/>
        <bgColor indexed="64"/>
      </patternFill>
    </fill>
    <fill>
      <patternFill patternType="solid">
        <fgColor theme="0"/>
        <bgColor indexed="64"/>
      </patternFill>
    </fill>
    <fill>
      <patternFill patternType="solid">
        <fgColor theme="1" tint="0.249977111117893"/>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4" tint="0.59999389629810485"/>
        <bgColor indexed="64"/>
      </patternFill>
    </fill>
    <fill>
      <patternFill patternType="solid">
        <fgColor theme="6" tint="0.79998168889431442"/>
        <bgColor indexed="64"/>
      </patternFill>
    </fill>
  </fills>
  <borders count="6">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65">
    <xf numFmtId="0" fontId="0" fillId="0" borderId="0" xfId="0"/>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wrapText="1"/>
    </xf>
    <xf numFmtId="164"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applyAlignment="1">
      <alignment horizontal="center"/>
    </xf>
    <xf numFmtId="0" fontId="2" fillId="3" borderId="0" xfId="0" applyFont="1" applyFill="1"/>
    <xf numFmtId="0" fontId="2" fillId="3" borderId="0" xfId="0" applyFont="1" applyFill="1" applyAlignment="1">
      <alignment horizontal="center"/>
    </xf>
    <xf numFmtId="164" fontId="4" fillId="5" borderId="0" xfId="0" applyNumberFormat="1" applyFont="1" applyFill="1" applyAlignment="1">
      <alignment horizontal="center"/>
    </xf>
    <xf numFmtId="0" fontId="4" fillId="5" borderId="0" xfId="0" applyFont="1" applyFill="1" applyAlignment="1">
      <alignment horizontal="center"/>
    </xf>
    <xf numFmtId="0" fontId="4" fillId="4" borderId="0" xfId="0" applyFont="1" applyFill="1" applyAlignment="1">
      <alignment horizontal="center"/>
    </xf>
    <xf numFmtId="9" fontId="4" fillId="5" borderId="0" xfId="1" applyFont="1" applyFill="1" applyAlignment="1">
      <alignment horizontal="center"/>
    </xf>
    <xf numFmtId="1" fontId="4" fillId="5" borderId="0" xfId="0" applyNumberFormat="1" applyFont="1" applyFill="1" applyAlignment="1">
      <alignment horizontal="center"/>
    </xf>
    <xf numFmtId="0" fontId="5" fillId="0" borderId="0" xfId="0" applyFont="1" applyAlignment="1">
      <alignment horizontal="center" vertical="center"/>
    </xf>
    <xf numFmtId="0" fontId="5" fillId="6" borderId="0" xfId="0" applyFont="1" applyFill="1" applyAlignment="1">
      <alignment horizontal="center" vertical="center"/>
    </xf>
    <xf numFmtId="9" fontId="0" fillId="0" borderId="0" xfId="0" applyNumberFormat="1"/>
    <xf numFmtId="0" fontId="3" fillId="2" borderId="1" xfId="0" applyFont="1" applyFill="1" applyBorder="1" applyAlignment="1">
      <alignment horizontal="center"/>
    </xf>
    <xf numFmtId="1" fontId="0" fillId="0" borderId="0" xfId="0" applyNumberFormat="1"/>
    <xf numFmtId="0" fontId="6" fillId="6" borderId="0" xfId="0" applyFont="1" applyFill="1" applyAlignment="1">
      <alignment horizontal="center" vertical="center"/>
    </xf>
    <xf numFmtId="166" fontId="0" fillId="0" borderId="0" xfId="1" applyNumberFormat="1" applyFont="1"/>
    <xf numFmtId="166" fontId="0" fillId="0" borderId="0" xfId="0" applyNumberFormat="1"/>
    <xf numFmtId="0" fontId="0" fillId="10" borderId="0" xfId="0" applyFill="1"/>
    <xf numFmtId="0" fontId="7" fillId="10" borderId="0" xfId="0" applyFont="1" applyFill="1"/>
    <xf numFmtId="0" fontId="8" fillId="8" borderId="0" xfId="0" applyFont="1" applyFill="1"/>
    <xf numFmtId="0" fontId="10" fillId="8" borderId="0" xfId="0" applyFont="1" applyFill="1"/>
    <xf numFmtId="0" fontId="8" fillId="7" borderId="0" xfId="0" applyFont="1" applyFill="1" applyAlignment="1">
      <alignment horizontal="center"/>
    </xf>
    <xf numFmtId="0" fontId="8" fillId="7" borderId="0" xfId="0" applyFont="1" applyFill="1"/>
    <xf numFmtId="0" fontId="8" fillId="9" borderId="0" xfId="0" applyFont="1" applyFill="1"/>
    <xf numFmtId="9" fontId="8" fillId="9" borderId="0" xfId="1" applyFont="1" applyFill="1" applyAlignment="1">
      <alignment horizontal="center"/>
    </xf>
    <xf numFmtId="0" fontId="8" fillId="7" borderId="0" xfId="1" applyNumberFormat="1" applyFont="1" applyFill="1"/>
    <xf numFmtId="0" fontId="9" fillId="11" borderId="0" xfId="0" applyFont="1" applyFill="1" applyAlignment="1">
      <alignment horizontal="center" vertical="center"/>
    </xf>
    <xf numFmtId="0" fontId="10" fillId="11" borderId="0" xfId="0" applyFont="1" applyFill="1"/>
    <xf numFmtId="0" fontId="3" fillId="0" borderId="0" xfId="0" applyFont="1"/>
    <xf numFmtId="2" fontId="0" fillId="0" borderId="0" xfId="0" applyNumberFormat="1"/>
    <xf numFmtId="9" fontId="0" fillId="0" borderId="0" xfId="1" applyFont="1"/>
    <xf numFmtId="0" fontId="0" fillId="12" borderId="0" xfId="0" applyFill="1"/>
    <xf numFmtId="0" fontId="0" fillId="13" borderId="0" xfId="0" applyFill="1"/>
    <xf numFmtId="0" fontId="0" fillId="14" borderId="0" xfId="0" applyFill="1"/>
    <xf numFmtId="0" fontId="0" fillId="0" borderId="0" xfId="1" applyNumberFormat="1" applyFont="1"/>
    <xf numFmtId="0" fontId="0" fillId="15" borderId="0" xfId="0" applyFill="1"/>
    <xf numFmtId="0" fontId="0" fillId="0" borderId="0" xfId="0" applyFill="1"/>
    <xf numFmtId="0" fontId="0" fillId="0" borderId="0" xfId="0" applyNumberFormat="1"/>
    <xf numFmtId="0" fontId="0" fillId="0" borderId="0" xfId="0" pivotButton="1" applyNumberFormat="1"/>
    <xf numFmtId="0" fontId="0" fillId="0" borderId="0" xfId="0" applyNumberFormat="1" applyAlignment="1">
      <alignment horizontal="left"/>
    </xf>
    <xf numFmtId="0" fontId="0" fillId="17" borderId="0" xfId="0" applyFill="1"/>
    <xf numFmtId="0" fontId="11" fillId="13" borderId="0" xfId="0" applyFont="1" applyFill="1"/>
    <xf numFmtId="0" fontId="8" fillId="10" borderId="0" xfId="0" applyFont="1" applyFill="1"/>
    <xf numFmtId="0" fontId="8" fillId="0" borderId="0" xfId="0" applyFont="1" applyFill="1"/>
    <xf numFmtId="0" fontId="10" fillId="0" borderId="0" xfId="0" applyFont="1" applyFill="1"/>
    <xf numFmtId="0" fontId="5" fillId="0" borderId="0" xfId="0" applyFont="1" applyFill="1" applyAlignment="1">
      <alignment horizontal="center" vertical="center"/>
    </xf>
    <xf numFmtId="0" fontId="0" fillId="0" borderId="0" xfId="0" applyBorder="1"/>
    <xf numFmtId="0" fontId="0" fillId="0" borderId="0" xfId="0" applyFont="1" applyFill="1" applyBorder="1"/>
    <xf numFmtId="0" fontId="12" fillId="16" borderId="3" xfId="0" applyFont="1" applyFill="1" applyBorder="1" applyAlignment="1">
      <alignment horizontal="center" vertical="center"/>
    </xf>
    <xf numFmtId="0" fontId="12" fillId="16" borderId="4" xfId="0" applyFont="1" applyFill="1" applyBorder="1" applyAlignment="1">
      <alignment horizontal="center" vertical="center"/>
    </xf>
    <xf numFmtId="0" fontId="12" fillId="16" borderId="5" xfId="0" applyFont="1" applyFill="1" applyBorder="1" applyAlignment="1">
      <alignment horizontal="center" vertical="center"/>
    </xf>
    <xf numFmtId="0" fontId="0" fillId="0" borderId="0" xfId="0" applyFill="1" applyBorder="1"/>
    <xf numFmtId="0" fontId="3" fillId="18" borderId="2" xfId="0" applyFont="1" applyFill="1" applyBorder="1" applyAlignment="1">
      <alignment horizontal="center" vertical="center" wrapText="1"/>
    </xf>
    <xf numFmtId="0" fontId="0" fillId="19" borderId="2" xfId="0" applyFill="1" applyBorder="1" applyAlignment="1">
      <alignment vertical="center" wrapText="1"/>
    </xf>
    <xf numFmtId="0" fontId="3" fillId="19" borderId="2" xfId="0" applyFont="1" applyFill="1" applyBorder="1" applyAlignment="1">
      <alignment vertical="center" wrapText="1"/>
    </xf>
    <xf numFmtId="0" fontId="3" fillId="5" borderId="2" xfId="0" applyFont="1" applyFill="1" applyBorder="1" applyAlignment="1">
      <alignment horizontal="center" vertical="center" wrapText="1"/>
    </xf>
    <xf numFmtId="0" fontId="13" fillId="16" borderId="3" xfId="0" applyFont="1" applyFill="1" applyBorder="1" applyAlignment="1">
      <alignment horizontal="center"/>
    </xf>
    <xf numFmtId="0" fontId="13" fillId="16" borderId="5" xfId="0" applyFont="1" applyFill="1" applyBorder="1" applyAlignment="1">
      <alignment horizontal="center"/>
    </xf>
  </cellXfs>
  <cellStyles count="2">
    <cellStyle name="Normal" xfId="0" builtinId="0"/>
    <cellStyle name="Percent" xfId="1" builtinId="5"/>
  </cellStyles>
  <dxfs count="62">
    <dxf>
      <numFmt numFmtId="1"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2" formatCode="0.00"/>
    </dxf>
    <dxf>
      <numFmt numFmtId="1"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2" formatCode="0.00"/>
    </dxf>
    <dxf>
      <numFmt numFmtId="1" formatCode="0"/>
    </dxf>
    <dxf>
      <numFmt numFmtId="13" formatCode="0%"/>
    </dxf>
    <dxf>
      <numFmt numFmtId="2" formatCode="0.00"/>
    </dxf>
    <dxf>
      <numFmt numFmtId="1" formatCode="0"/>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mm/yyyy"/>
      <alignment horizontal="center" vertical="bottom" textRotation="0" wrapText="0" indent="0" justifyLastLine="0" shrinkToFit="0" readingOrder="0"/>
    </dxf>
    <dxf>
      <numFmt numFmtId="165" formatCode="dd/mmmm/yyyy"/>
      <alignment horizontal="center" vertical="bottom" textRotation="0" wrapText="0" indent="0" justifyLastLine="0" shrinkToFit="0" readingOrder="0"/>
    </dxf>
    <dxf>
      <numFmt numFmtId="165" formatCode="dd/m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9.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microsoft.com/office/2007/relationships/slicerCache" Target="slicerCaches/slicerCache13.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2.xml"/><Relationship Id="rId32"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28" Type="http://schemas.openxmlformats.org/officeDocument/2006/relationships/sharedStrings" Target="sharedStrings.xml"/><Relationship Id="rId36"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7.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styles" Target="styles.xml"/><Relationship Id="rId30" Type="http://schemas.microsoft.com/office/2022/10/relationships/richValueRel" Target="richData/richValueRel.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tables!Loan Amount by State</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Loan Amount by State</a:t>
            </a:r>
            <a:endParaRPr lang="en-IN">
              <a:solidFill>
                <a:schemeClr val="bg1"/>
              </a:solidFill>
            </a:endParaRPr>
          </a:p>
        </c:rich>
      </c:tx>
      <c:overlay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6.2597809076683462E-3"/>
              <c:y val="-0.128514056224899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9.3896713615024621E-3"/>
              <c:y val="0.133868808567603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1.5649452269170579E-2"/>
              <c:y val="-3.74832663989290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0.10015649452269171"/>
              <c:y val="0.1606425702811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 tables'!$H$9</c:f>
              <c:strCache>
                <c:ptCount val="1"/>
                <c:pt idx="0">
                  <c:v>Total</c:v>
                </c:pt>
              </c:strCache>
            </c:strRef>
          </c:tx>
          <c:spPr>
            <a:solidFill>
              <a:schemeClr val="accent1"/>
            </a:solidFill>
            <a:ln>
              <a:noFill/>
            </a:ln>
            <a:effectLst/>
          </c:spPr>
          <c:invertIfNegative val="0"/>
          <c:dPt>
            <c:idx val="7"/>
            <c:invertIfNegative val="0"/>
            <c:bubble3D val="0"/>
            <c:spPr>
              <a:solidFill>
                <a:schemeClr val="accent1"/>
              </a:solidFill>
              <a:ln>
                <a:noFill/>
              </a:ln>
              <a:effectLst/>
            </c:spPr>
            <c:extLst>
              <c:ext xmlns:c16="http://schemas.microsoft.com/office/drawing/2014/chart" uri="{C3380CC4-5D6E-409C-BE32-E72D297353CC}">
                <c16:uniqueId val="{00000000-BD79-415B-A900-B4C6745B439E}"/>
              </c:ext>
            </c:extLst>
          </c:dPt>
          <c:dPt>
            <c:idx val="8"/>
            <c:invertIfNegative val="0"/>
            <c:bubble3D val="0"/>
            <c:extLst>
              <c:ext xmlns:c16="http://schemas.microsoft.com/office/drawing/2014/chart" uri="{C3380CC4-5D6E-409C-BE32-E72D297353CC}">
                <c16:uniqueId val="{00000005-6380-430E-849E-36FAC7140660}"/>
              </c:ext>
            </c:extLst>
          </c:dPt>
          <c:dPt>
            <c:idx val="11"/>
            <c:invertIfNegative val="0"/>
            <c:bubble3D val="0"/>
            <c:extLst>
              <c:ext xmlns:c16="http://schemas.microsoft.com/office/drawing/2014/chart" uri="{C3380CC4-5D6E-409C-BE32-E72D297353CC}">
                <c16:uniqueId val="{00000002-6380-430E-849E-36FAC7140660}"/>
              </c:ext>
            </c:extLst>
          </c:dPt>
          <c:dPt>
            <c:idx val="12"/>
            <c:invertIfNegative val="0"/>
            <c:bubble3D val="0"/>
            <c:extLst>
              <c:ext xmlns:c16="http://schemas.microsoft.com/office/drawing/2014/chart" uri="{C3380CC4-5D6E-409C-BE32-E72D297353CC}">
                <c16:uniqueId val="{00000000-F37B-468C-A4A1-42676E98E3E0}"/>
              </c:ext>
            </c:extLst>
          </c:dPt>
          <c:dPt>
            <c:idx val="13"/>
            <c:invertIfNegative val="0"/>
            <c:bubble3D val="0"/>
            <c:extLst>
              <c:ext xmlns:c16="http://schemas.microsoft.com/office/drawing/2014/chart" uri="{C3380CC4-5D6E-409C-BE32-E72D297353CC}">
                <c16:uniqueId val="{00000001-F37B-468C-A4A1-42676E98E3E0}"/>
              </c:ext>
            </c:extLst>
          </c:dPt>
          <c:dLbls>
            <c:dLbl>
              <c:idx val="7"/>
              <c:layout>
                <c:manualLayout>
                  <c:x val="-1.5649452269170579E-2"/>
                  <c:y val="-3.748326639892906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79-415B-A900-B4C6745B439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trendline>
            <c:spPr>
              <a:ln w="19050" cap="rnd">
                <a:solidFill>
                  <a:schemeClr val="accent1"/>
                </a:solidFill>
                <a:prstDash val="sysDot"/>
              </a:ln>
              <a:effectLst/>
            </c:spPr>
            <c:trendlineType val="linear"/>
            <c:dispRSqr val="0"/>
            <c:dispEq val="0"/>
          </c:trendline>
          <c:cat>
            <c:strRef>
              <c:f>'pivot tables'!$G$10:$G$18</c:f>
              <c:strCache>
                <c:ptCount val="8"/>
                <c:pt idx="0">
                  <c:v>Delhi</c:v>
                </c:pt>
                <c:pt idx="1">
                  <c:v>Tamil Nadu</c:v>
                </c:pt>
                <c:pt idx="2">
                  <c:v>Maharashtra</c:v>
                </c:pt>
                <c:pt idx="3">
                  <c:v>Rajasthan</c:v>
                </c:pt>
                <c:pt idx="4">
                  <c:v>Gujarat</c:v>
                </c:pt>
                <c:pt idx="5">
                  <c:v>Karnataka</c:v>
                </c:pt>
                <c:pt idx="6">
                  <c:v>UP</c:v>
                </c:pt>
                <c:pt idx="7">
                  <c:v>Rajasthan </c:v>
                </c:pt>
              </c:strCache>
            </c:strRef>
          </c:cat>
          <c:val>
            <c:numRef>
              <c:f>'pivot tables'!$H$10:$H$18</c:f>
              <c:numCache>
                <c:formatCode>General</c:formatCode>
                <c:ptCount val="8"/>
                <c:pt idx="0">
                  <c:v>1992706816.9146762</c:v>
                </c:pt>
                <c:pt idx="1">
                  <c:v>1946888120.2610161</c:v>
                </c:pt>
                <c:pt idx="2">
                  <c:v>1945228478.3216047</c:v>
                </c:pt>
                <c:pt idx="3">
                  <c:v>1834291545.245873</c:v>
                </c:pt>
                <c:pt idx="4">
                  <c:v>1825782037.8248153</c:v>
                </c:pt>
                <c:pt idx="5">
                  <c:v>1695802086.0543194</c:v>
                </c:pt>
                <c:pt idx="6">
                  <c:v>1686832043.9224563</c:v>
                </c:pt>
                <c:pt idx="7">
                  <c:v>27780664.044022687</c:v>
                </c:pt>
              </c:numCache>
            </c:numRef>
          </c:val>
          <c:extLst>
            <c:ext xmlns:c16="http://schemas.microsoft.com/office/drawing/2014/chart" uri="{C3380CC4-5D6E-409C-BE32-E72D297353CC}">
              <c16:uniqueId val="{00000001-06E2-4AA4-929D-426B8C301BDC}"/>
            </c:ext>
          </c:extLst>
        </c:ser>
        <c:dLbls>
          <c:showLegendKey val="0"/>
          <c:showVal val="0"/>
          <c:showCatName val="0"/>
          <c:showSerName val="0"/>
          <c:showPercent val="0"/>
          <c:showBubbleSize val="0"/>
        </c:dLbls>
        <c:gapWidth val="219"/>
        <c:overlap val="-27"/>
        <c:axId val="508859520"/>
        <c:axId val="531515216"/>
      </c:barChart>
      <c:catAx>
        <c:axId val="50885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15216"/>
        <c:crosses val="autoZero"/>
        <c:auto val="1"/>
        <c:lblAlgn val="ctr"/>
        <c:lblOffset val="100"/>
        <c:noMultiLvlLbl val="0"/>
      </c:catAx>
      <c:valAx>
        <c:axId val="531515216"/>
        <c:scaling>
          <c:orientation val="minMax"/>
        </c:scaling>
        <c:delete val="1"/>
        <c:axPos val="l"/>
        <c:numFmt formatCode="General" sourceLinked="1"/>
        <c:majorTickMark val="none"/>
        <c:minorTickMark val="none"/>
        <c:tickLblPos val="nextTo"/>
        <c:crossAx val="50885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tables!loan_status</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Loan_status</a:t>
            </a:r>
            <a:endParaRPr lang="en-IN"/>
          </a:p>
        </c:rich>
      </c:tx>
      <c:overlay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gradFill rotWithShape="1">
              <a:gsLst>
                <a:gs pos="0">
                  <a:srgbClr val="F79646">
                    <a:shade val="51000"/>
                    <a:satMod val="130000"/>
                  </a:srgbClr>
                </a:gs>
                <a:gs pos="80000">
                  <a:srgbClr val="F79646">
                    <a:shade val="93000"/>
                    <a:satMod val="130000"/>
                  </a:srgbClr>
                </a:gs>
                <a:gs pos="100000">
                  <a:srgbClr val="F79646">
                    <a:shade val="94000"/>
                    <a:satMod val="135000"/>
                  </a:srgbClr>
                </a:gs>
              </a:gsLst>
              <a:lin ang="16200000" scaled="0"/>
            </a:gradFill>
            <a:ln w="9525" cap="flat" cmpd="sng" algn="ctr">
              <a:solidFill>
                <a:srgbClr val="F79646">
                  <a:shade val="95000"/>
                  <a:satMod val="105000"/>
                </a:srgbClr>
              </a:solidFill>
              <a:prstDash val="solid"/>
            </a:ln>
            <a:effectLst>
              <a:outerShdw blurRad="40000" dist="23000" dir="5400000" rotWithShape="0">
                <a:srgbClr val="000000">
                  <a:alpha val="35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spPr>
            <a:gradFill rotWithShape="1">
              <a:gsLst>
                <a:gs pos="0">
                  <a:srgbClr val="9BBB59">
                    <a:shade val="51000"/>
                    <a:satMod val="130000"/>
                  </a:srgbClr>
                </a:gs>
                <a:gs pos="80000">
                  <a:srgbClr val="9BBB59">
                    <a:shade val="93000"/>
                    <a:satMod val="130000"/>
                  </a:srgbClr>
                </a:gs>
                <a:gs pos="100000">
                  <a:srgbClr val="9BBB59">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gradFill rotWithShape="1">
              <a:gsLst>
                <a:gs pos="0">
                  <a:srgbClr val="4F81BD">
                    <a:shade val="51000"/>
                    <a:satMod val="130000"/>
                  </a:srgbClr>
                </a:gs>
                <a:gs pos="80000">
                  <a:srgbClr val="4F81BD">
                    <a:shade val="93000"/>
                    <a:satMod val="130000"/>
                  </a:srgbClr>
                </a:gs>
                <a:gs pos="100000">
                  <a:srgbClr val="4F81BD">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gradFill rotWithShape="1">
              <a:gsLst>
                <a:gs pos="0">
                  <a:srgbClr val="C0504D">
                    <a:shade val="51000"/>
                    <a:satMod val="130000"/>
                  </a:srgbClr>
                </a:gs>
                <a:gs pos="80000">
                  <a:srgbClr val="C0504D">
                    <a:shade val="93000"/>
                    <a:satMod val="130000"/>
                  </a:srgbClr>
                </a:gs>
                <a:gs pos="100000">
                  <a:srgbClr val="C0504D">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gradFill rotWithShape="1">
              <a:gsLst>
                <a:gs pos="0">
                  <a:srgbClr val="F79646">
                    <a:shade val="51000"/>
                    <a:satMod val="130000"/>
                  </a:srgbClr>
                </a:gs>
                <a:gs pos="80000">
                  <a:srgbClr val="F79646">
                    <a:shade val="93000"/>
                    <a:satMod val="130000"/>
                  </a:srgbClr>
                </a:gs>
                <a:gs pos="100000">
                  <a:srgbClr val="F79646">
                    <a:shade val="94000"/>
                    <a:satMod val="135000"/>
                  </a:srgbClr>
                </a:gs>
              </a:gsLst>
              <a:lin ang="16200000" scaled="0"/>
            </a:gradFill>
            <a:ln w="9525" cap="flat" cmpd="sng" algn="ctr">
              <a:solidFill>
                <a:srgbClr val="F79646">
                  <a:shade val="95000"/>
                  <a:satMod val="105000"/>
                </a:srgbClr>
              </a:solidFill>
              <a:prstDash val="solid"/>
            </a:ln>
            <a:effectLst>
              <a:outerShdw blurRad="40000" dist="23000" dir="5400000" rotWithShape="0">
                <a:srgbClr val="000000">
                  <a:alpha val="35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gradFill rotWithShape="1">
              <a:gsLst>
                <a:gs pos="0">
                  <a:srgbClr val="4F81BD">
                    <a:shade val="51000"/>
                    <a:satMod val="130000"/>
                  </a:srgbClr>
                </a:gs>
                <a:gs pos="80000">
                  <a:srgbClr val="4F81BD">
                    <a:shade val="93000"/>
                    <a:satMod val="130000"/>
                  </a:srgbClr>
                </a:gs>
                <a:gs pos="100000">
                  <a:srgbClr val="4F81BD">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spPr>
            <a:gradFill rotWithShape="1">
              <a:gsLst>
                <a:gs pos="0">
                  <a:srgbClr val="C0504D">
                    <a:shade val="51000"/>
                    <a:satMod val="130000"/>
                  </a:srgbClr>
                </a:gs>
                <a:gs pos="80000">
                  <a:srgbClr val="C0504D">
                    <a:shade val="93000"/>
                    <a:satMod val="130000"/>
                  </a:srgbClr>
                </a:gs>
                <a:gs pos="100000">
                  <a:srgbClr val="C0504D">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spPr>
            <a:gradFill rotWithShape="1">
              <a:gsLst>
                <a:gs pos="0">
                  <a:srgbClr val="9BBB59">
                    <a:shade val="51000"/>
                    <a:satMod val="130000"/>
                  </a:srgbClr>
                </a:gs>
                <a:gs pos="80000">
                  <a:srgbClr val="9BBB59">
                    <a:shade val="93000"/>
                    <a:satMod val="130000"/>
                  </a:srgbClr>
                </a:gs>
                <a:gs pos="100000">
                  <a:srgbClr val="9BBB59">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gradFill rotWithShape="1">
              <a:gsLst>
                <a:gs pos="0">
                  <a:srgbClr val="F79646">
                    <a:shade val="51000"/>
                    <a:satMod val="130000"/>
                  </a:srgbClr>
                </a:gs>
                <a:gs pos="80000">
                  <a:srgbClr val="F79646">
                    <a:shade val="93000"/>
                    <a:satMod val="130000"/>
                  </a:srgbClr>
                </a:gs>
                <a:gs pos="100000">
                  <a:srgbClr val="F79646">
                    <a:shade val="94000"/>
                    <a:satMod val="135000"/>
                  </a:srgbClr>
                </a:gs>
              </a:gsLst>
              <a:lin ang="16200000" scaled="0"/>
            </a:gradFill>
            <a:ln w="9525" cap="flat" cmpd="sng" algn="ctr">
              <a:solidFill>
                <a:srgbClr val="F79646">
                  <a:shade val="95000"/>
                  <a:satMod val="105000"/>
                </a:srgbClr>
              </a:solidFill>
              <a:prstDash val="solid"/>
            </a:ln>
            <a:effectLst>
              <a:outerShdw blurRad="40000" dist="23000" dir="5400000" rotWithShape="0">
                <a:srgbClr val="000000">
                  <a:alpha val="35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spPr>
            <a:gradFill rotWithShape="1">
              <a:gsLst>
                <a:gs pos="0">
                  <a:srgbClr val="4F81BD">
                    <a:shade val="51000"/>
                    <a:satMod val="130000"/>
                  </a:srgbClr>
                </a:gs>
                <a:gs pos="80000">
                  <a:srgbClr val="4F81BD">
                    <a:shade val="93000"/>
                    <a:satMod val="130000"/>
                  </a:srgbClr>
                </a:gs>
                <a:gs pos="100000">
                  <a:srgbClr val="4F81BD">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spPr>
            <a:gradFill rotWithShape="1">
              <a:gsLst>
                <a:gs pos="0">
                  <a:srgbClr val="C0504D">
                    <a:shade val="51000"/>
                    <a:satMod val="130000"/>
                  </a:srgbClr>
                </a:gs>
                <a:gs pos="80000">
                  <a:srgbClr val="C0504D">
                    <a:shade val="93000"/>
                    <a:satMod val="130000"/>
                  </a:srgbClr>
                </a:gs>
                <a:gs pos="100000">
                  <a:srgbClr val="C0504D">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20000"/>
              <a:lumOff val="80000"/>
            </a:schemeClr>
          </a:solidFill>
          <a:ln w="19050">
            <a:solidFill>
              <a:schemeClr val="lt1"/>
            </a:solidFill>
          </a:ln>
          <a:effectLst/>
        </c:spPr>
        <c:dLbl>
          <c:idx val="0"/>
          <c:spPr>
            <a:gradFill rotWithShape="1">
              <a:gsLst>
                <a:gs pos="0">
                  <a:srgbClr val="9BBB59">
                    <a:shade val="51000"/>
                    <a:satMod val="130000"/>
                  </a:srgbClr>
                </a:gs>
                <a:gs pos="80000">
                  <a:srgbClr val="9BBB59">
                    <a:shade val="93000"/>
                    <a:satMod val="130000"/>
                  </a:srgbClr>
                </a:gs>
                <a:gs pos="100000">
                  <a:srgbClr val="9BBB59">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gradFill rotWithShape="1">
              <a:gsLst>
                <a:gs pos="0">
                  <a:srgbClr val="F79646">
                    <a:shade val="51000"/>
                    <a:satMod val="130000"/>
                  </a:srgbClr>
                </a:gs>
                <a:gs pos="80000">
                  <a:srgbClr val="F79646">
                    <a:shade val="93000"/>
                    <a:satMod val="130000"/>
                  </a:srgbClr>
                </a:gs>
                <a:gs pos="100000">
                  <a:srgbClr val="F79646">
                    <a:shade val="94000"/>
                    <a:satMod val="135000"/>
                  </a:srgbClr>
                </a:gs>
              </a:gsLst>
              <a:lin ang="16200000" scaled="0"/>
            </a:gradFill>
            <a:ln w="9525" cap="flat" cmpd="sng" algn="ctr">
              <a:solidFill>
                <a:srgbClr val="F79646">
                  <a:shade val="95000"/>
                  <a:satMod val="105000"/>
                </a:srgbClr>
              </a:solidFill>
              <a:prstDash val="solid"/>
            </a:ln>
            <a:effectLst>
              <a:outerShdw blurRad="40000" dist="23000" dir="5400000" rotWithShape="0">
                <a:srgbClr val="000000">
                  <a:alpha val="35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spPr>
            <a:gradFill rotWithShape="1">
              <a:gsLst>
                <a:gs pos="0">
                  <a:srgbClr val="4F81BD">
                    <a:shade val="51000"/>
                    <a:satMod val="130000"/>
                  </a:srgbClr>
                </a:gs>
                <a:gs pos="80000">
                  <a:srgbClr val="4F81BD">
                    <a:shade val="93000"/>
                    <a:satMod val="130000"/>
                  </a:srgbClr>
                </a:gs>
                <a:gs pos="100000">
                  <a:srgbClr val="4F81BD">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spPr>
            <a:gradFill rotWithShape="1">
              <a:gsLst>
                <a:gs pos="0">
                  <a:srgbClr val="C0504D">
                    <a:shade val="51000"/>
                    <a:satMod val="130000"/>
                  </a:srgbClr>
                </a:gs>
                <a:gs pos="80000">
                  <a:srgbClr val="C0504D">
                    <a:shade val="93000"/>
                    <a:satMod val="130000"/>
                  </a:srgbClr>
                </a:gs>
                <a:gs pos="100000">
                  <a:srgbClr val="C0504D">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lumMod val="20000"/>
              <a:lumOff val="80000"/>
            </a:schemeClr>
          </a:solidFill>
          <a:ln w="19050">
            <a:solidFill>
              <a:schemeClr val="lt1"/>
            </a:solidFill>
          </a:ln>
          <a:effectLst/>
        </c:spPr>
        <c:dLbl>
          <c:idx val="0"/>
          <c:spPr>
            <a:gradFill rotWithShape="1">
              <a:gsLst>
                <a:gs pos="0">
                  <a:srgbClr val="9BBB59">
                    <a:shade val="51000"/>
                    <a:satMod val="130000"/>
                  </a:srgbClr>
                </a:gs>
                <a:gs pos="80000">
                  <a:srgbClr val="9BBB59">
                    <a:shade val="93000"/>
                    <a:satMod val="130000"/>
                  </a:srgbClr>
                </a:gs>
                <a:gs pos="100000">
                  <a:srgbClr val="9BBB59">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EA-4D15-85F3-838E84A173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EA-4D15-85F3-838E84A17366}"/>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60EA-4D15-85F3-838E84A17366}"/>
              </c:ext>
            </c:extLst>
          </c:dPt>
          <c:dLbls>
            <c:dLbl>
              <c:idx val="0"/>
              <c:spPr>
                <a:gradFill rotWithShape="1">
                  <a:gsLst>
                    <a:gs pos="0">
                      <a:srgbClr val="4F81BD">
                        <a:shade val="51000"/>
                        <a:satMod val="130000"/>
                      </a:srgbClr>
                    </a:gs>
                    <a:gs pos="80000">
                      <a:srgbClr val="4F81BD">
                        <a:shade val="93000"/>
                        <a:satMod val="130000"/>
                      </a:srgbClr>
                    </a:gs>
                    <a:gs pos="100000">
                      <a:srgbClr val="4F81BD">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60EA-4D15-85F3-838E84A17366}"/>
                </c:ext>
              </c:extLst>
            </c:dLbl>
            <c:dLbl>
              <c:idx val="1"/>
              <c:spPr>
                <a:gradFill rotWithShape="1">
                  <a:gsLst>
                    <a:gs pos="0">
                      <a:srgbClr val="C0504D">
                        <a:shade val="51000"/>
                        <a:satMod val="130000"/>
                      </a:srgbClr>
                    </a:gs>
                    <a:gs pos="80000">
                      <a:srgbClr val="C0504D">
                        <a:shade val="93000"/>
                        <a:satMod val="130000"/>
                      </a:srgbClr>
                    </a:gs>
                    <a:gs pos="100000">
                      <a:srgbClr val="C0504D">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60EA-4D15-85F3-838E84A17366}"/>
                </c:ext>
              </c:extLst>
            </c:dLbl>
            <c:dLbl>
              <c:idx val="2"/>
              <c:spPr>
                <a:gradFill rotWithShape="1">
                  <a:gsLst>
                    <a:gs pos="0">
                      <a:srgbClr val="9BBB59">
                        <a:shade val="51000"/>
                        <a:satMod val="130000"/>
                      </a:srgbClr>
                    </a:gs>
                    <a:gs pos="80000">
                      <a:srgbClr val="9BBB59">
                        <a:shade val="93000"/>
                        <a:satMod val="130000"/>
                      </a:srgbClr>
                    </a:gs>
                    <a:gs pos="100000">
                      <a:srgbClr val="9BBB59">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60EA-4D15-85F3-838E84A17366}"/>
                </c:ext>
              </c:extLst>
            </c:dLbl>
            <c:spPr>
              <a:gradFill rotWithShape="1">
                <a:gsLst>
                  <a:gs pos="0">
                    <a:srgbClr val="F79646">
                      <a:shade val="51000"/>
                      <a:satMod val="130000"/>
                    </a:srgbClr>
                  </a:gs>
                  <a:gs pos="80000">
                    <a:srgbClr val="F79646">
                      <a:shade val="93000"/>
                      <a:satMod val="130000"/>
                    </a:srgbClr>
                  </a:gs>
                  <a:gs pos="100000">
                    <a:srgbClr val="F79646">
                      <a:shade val="94000"/>
                      <a:satMod val="135000"/>
                    </a:srgbClr>
                  </a:gs>
                </a:gsLst>
                <a:lin ang="16200000" scaled="0"/>
              </a:gradFill>
              <a:ln w="9525" cap="flat" cmpd="sng" algn="ctr">
                <a:solidFill>
                  <a:srgbClr val="F79646">
                    <a:shade val="95000"/>
                    <a:satMod val="105000"/>
                  </a:srgbClr>
                </a:solidFill>
                <a:prstDash val="solid"/>
              </a:ln>
              <a:effectLst>
                <a:outerShdw blurRad="40000" dist="23000" dir="5400000" rotWithShape="0">
                  <a:srgbClr val="000000">
                    <a:alpha val="35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tables'!$I$2:$I$5</c:f>
              <c:strCache>
                <c:ptCount val="3"/>
                <c:pt idx="0">
                  <c:v>Approved</c:v>
                </c:pt>
                <c:pt idx="1">
                  <c:v>Pending</c:v>
                </c:pt>
                <c:pt idx="2">
                  <c:v>Rejected</c:v>
                </c:pt>
              </c:strCache>
            </c:strRef>
          </c:cat>
          <c:val>
            <c:numRef>
              <c:f>'pivot tables'!$J$2:$J$5</c:f>
              <c:numCache>
                <c:formatCode>General</c:formatCode>
                <c:ptCount val="3"/>
                <c:pt idx="0">
                  <c:v>2903</c:v>
                </c:pt>
                <c:pt idx="1">
                  <c:v>997</c:v>
                </c:pt>
                <c:pt idx="2">
                  <c:v>1019</c:v>
                </c:pt>
              </c:numCache>
            </c:numRef>
          </c:val>
          <c:extLst>
            <c:ext xmlns:c16="http://schemas.microsoft.com/office/drawing/2014/chart" uri="{C3380CC4-5D6E-409C-BE32-E72D297353CC}">
              <c16:uniqueId val="{00000006-60EA-4D15-85F3-838E84A1736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tables!montly loan treand</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montly loan treand</a:t>
            </a:r>
            <a:endParaRPr lang="en-US"/>
          </a:p>
        </c:rich>
      </c:tx>
      <c:overlay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dk1">
                <a:shade val="95000"/>
                <a:satMod val="105000"/>
              </a:schemeClr>
            </a:solidFill>
            <a:prstDash val="solid"/>
            <a:round/>
          </a:ln>
          <a:effectLst>
            <a:outerShdw blurRad="40000" dist="23000" dir="5400000" rotWithShape="0">
              <a:srgbClr val="000000">
                <a:alpha val="35000"/>
              </a:srgbClr>
            </a:outerShdw>
          </a:effectLst>
        </c:spPr>
        <c:marker>
          <c:symbol val="circle"/>
          <c:size val="5"/>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solidFill>
                <a:schemeClr val="dk1">
                  <a:shade val="95000"/>
                  <a:satMod val="105000"/>
                </a:schemeClr>
              </a:solidFill>
              <a:prstDash val="soli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dk1">
                <a:shade val="95000"/>
                <a:satMod val="105000"/>
              </a:schemeClr>
            </a:solidFill>
            <a:prstDash val="solid"/>
            <a:round/>
          </a:ln>
          <a:effectLst>
            <a:outerShdw blurRad="40000" dist="23000" dir="5400000" rotWithShape="0">
              <a:srgbClr val="000000">
                <a:alpha val="35000"/>
              </a:srgbClr>
            </a:outerShdw>
          </a:effectLst>
        </c:spPr>
        <c:marker>
          <c:symbol val="circle"/>
          <c:size val="5"/>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solidFill>
                <a:schemeClr val="dk1">
                  <a:shade val="95000"/>
                  <a:satMod val="105000"/>
                </a:schemeClr>
              </a:solidFill>
              <a:prstDash val="solid"/>
            </a:ln>
            <a:effectLst>
              <a:outerShdw blurRad="40000" dist="23000" dir="5400000" rotWithShape="0">
                <a:srgbClr val="000000">
                  <a:alpha val="35000"/>
                </a:srgbClr>
              </a:outerShdw>
            </a:effectLst>
          </c:spPr>
        </c:marker>
      </c:pivotFmt>
      <c:pivotFmt>
        <c:idx val="4"/>
        <c:spPr>
          <a:ln w="9525" cap="flat" cmpd="sng" algn="ctr">
            <a:solidFill>
              <a:schemeClr val="dk1">
                <a:shade val="95000"/>
                <a:satMod val="105000"/>
              </a:schemeClr>
            </a:solidFill>
            <a:prstDash val="solid"/>
            <a:round/>
          </a:ln>
          <a:effectLst>
            <a:outerShdw blurRad="40000" dist="23000" dir="5400000" rotWithShape="0">
              <a:srgbClr val="000000">
                <a:alpha val="35000"/>
              </a:srgbClr>
            </a:outerShdw>
          </a:effectLst>
        </c:spPr>
        <c:marker>
          <c:symbol val="circle"/>
          <c:size val="5"/>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solidFill>
                <a:schemeClr val="dk1">
                  <a:shade val="95000"/>
                  <a:satMod val="105000"/>
                </a:schemeClr>
              </a:solidFill>
              <a:prstDash val="soli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tables'!$E$14</c:f>
              <c:strCache>
                <c:ptCount val="1"/>
                <c:pt idx="0">
                  <c:v>Total</c:v>
                </c:pt>
              </c:strCache>
            </c:strRef>
          </c:tx>
          <c:spPr>
            <a:ln w="9525" cap="flat" cmpd="sng" algn="ctr">
              <a:solidFill>
                <a:schemeClr val="dk1">
                  <a:shade val="95000"/>
                  <a:satMod val="105000"/>
                </a:schemeClr>
              </a:solidFill>
              <a:prstDash val="solid"/>
              <a:round/>
            </a:ln>
            <a:effectLst>
              <a:outerShdw blurRad="40000" dist="23000" dir="5400000" rotWithShape="0">
                <a:srgbClr val="000000">
                  <a:alpha val="35000"/>
                </a:srgbClr>
              </a:outerShdw>
            </a:effectLst>
          </c:spPr>
          <c:marker>
            <c:symbol val="circle"/>
            <c:size val="5"/>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solidFill>
                  <a:schemeClr val="dk1">
                    <a:shade val="95000"/>
                    <a:satMod val="105000"/>
                  </a:schemeClr>
                </a:solidFill>
                <a:prstDash val="soli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tables'!$D$15:$D$27</c:f>
              <c:strCache>
                <c:ptCount val="12"/>
                <c:pt idx="0">
                  <c:v>July</c:v>
                </c:pt>
                <c:pt idx="1">
                  <c:v>October</c:v>
                </c:pt>
                <c:pt idx="2">
                  <c:v>December</c:v>
                </c:pt>
                <c:pt idx="3">
                  <c:v>August</c:v>
                </c:pt>
                <c:pt idx="4">
                  <c:v>January</c:v>
                </c:pt>
                <c:pt idx="5">
                  <c:v>September</c:v>
                </c:pt>
                <c:pt idx="6">
                  <c:v>November</c:v>
                </c:pt>
                <c:pt idx="7">
                  <c:v>March</c:v>
                </c:pt>
                <c:pt idx="8">
                  <c:v>June</c:v>
                </c:pt>
                <c:pt idx="9">
                  <c:v>May</c:v>
                </c:pt>
                <c:pt idx="10">
                  <c:v>February</c:v>
                </c:pt>
                <c:pt idx="11">
                  <c:v>April</c:v>
                </c:pt>
              </c:strCache>
            </c:strRef>
          </c:cat>
          <c:val>
            <c:numRef>
              <c:f>'pivot tables'!$E$15:$E$27</c:f>
              <c:numCache>
                <c:formatCode>General</c:formatCode>
                <c:ptCount val="12"/>
                <c:pt idx="0">
                  <c:v>429</c:v>
                </c:pt>
                <c:pt idx="1">
                  <c:v>427</c:v>
                </c:pt>
                <c:pt idx="2">
                  <c:v>427</c:v>
                </c:pt>
                <c:pt idx="3">
                  <c:v>427</c:v>
                </c:pt>
                <c:pt idx="4">
                  <c:v>426</c:v>
                </c:pt>
                <c:pt idx="5">
                  <c:v>413</c:v>
                </c:pt>
                <c:pt idx="6">
                  <c:v>412</c:v>
                </c:pt>
                <c:pt idx="7">
                  <c:v>399</c:v>
                </c:pt>
                <c:pt idx="8">
                  <c:v>397</c:v>
                </c:pt>
                <c:pt idx="9">
                  <c:v>395</c:v>
                </c:pt>
                <c:pt idx="10">
                  <c:v>387</c:v>
                </c:pt>
                <c:pt idx="11">
                  <c:v>380</c:v>
                </c:pt>
              </c:numCache>
            </c:numRef>
          </c:val>
          <c:smooth val="0"/>
          <c:extLst>
            <c:ext xmlns:c16="http://schemas.microsoft.com/office/drawing/2014/chart" uri="{C3380CC4-5D6E-409C-BE32-E72D297353CC}">
              <c16:uniqueId val="{00000000-4CB9-4D0A-8C6E-ECA95A4CA73E}"/>
            </c:ext>
          </c:extLst>
        </c:ser>
        <c:dLbls>
          <c:dLblPos val="t"/>
          <c:showLegendKey val="0"/>
          <c:showVal val="1"/>
          <c:showCatName val="0"/>
          <c:showSerName val="0"/>
          <c:showPercent val="0"/>
          <c:showBubbleSize val="0"/>
        </c:dLbls>
        <c:marker val="1"/>
        <c:smooth val="0"/>
        <c:axId val="682757712"/>
        <c:axId val="735415216"/>
      </c:lineChart>
      <c:catAx>
        <c:axId val="68275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15216"/>
        <c:crosses val="autoZero"/>
        <c:auto val="1"/>
        <c:lblAlgn val="ctr"/>
        <c:lblOffset val="100"/>
        <c:noMultiLvlLbl val="0"/>
      </c:catAx>
      <c:valAx>
        <c:axId val="735415216"/>
        <c:scaling>
          <c:orientation val="minMax"/>
        </c:scaling>
        <c:delete val="1"/>
        <c:axPos val="l"/>
        <c:numFmt formatCode="General" sourceLinked="1"/>
        <c:majorTickMark val="none"/>
        <c:minorTickMark val="none"/>
        <c:tickLblPos val="nextTo"/>
        <c:crossAx val="68275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tables!Branch performence</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Branch performence</a:t>
            </a:r>
            <a:endParaRPr lang="en-US"/>
          </a:p>
        </c:rich>
      </c:tx>
      <c:layout>
        <c:manualLayout>
          <c:xMode val="edge"/>
          <c:yMode val="edge"/>
          <c:x val="0.32477445862504445"/>
          <c:y val="6.46926176481461E-2"/>
        </c:manualLayout>
      </c:layout>
      <c:overlay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c:f>
              <c:strCache>
                <c:ptCount val="1"/>
                <c:pt idx="0">
                  <c:v>Total</c:v>
                </c:pt>
              </c:strCache>
            </c:strRef>
          </c:tx>
          <c:spPr>
            <a:solidFill>
              <a:schemeClr val="accent1"/>
            </a:solidFill>
            <a:ln>
              <a:noFill/>
            </a:ln>
            <a:effectLst/>
          </c:spPr>
          <c:invertIfNegative val="0"/>
          <c:dLbls>
            <c:numFmt formatCode="&quot;₹&quot;\ #,##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tables'!$F$2:$F$6</c:f>
              <c:strCache>
                <c:ptCount val="4"/>
                <c:pt idx="0">
                  <c:v>West</c:v>
                </c:pt>
                <c:pt idx="1">
                  <c:v>East</c:v>
                </c:pt>
                <c:pt idx="2">
                  <c:v>North</c:v>
                </c:pt>
                <c:pt idx="3">
                  <c:v>South</c:v>
                </c:pt>
              </c:strCache>
            </c:strRef>
          </c:cat>
          <c:val>
            <c:numRef>
              <c:f>'pivot tables'!$G$2:$G$6</c:f>
              <c:numCache>
                <c:formatCode>"₹"\ #,##0.00</c:formatCode>
                <c:ptCount val="4"/>
                <c:pt idx="0">
                  <c:v>3314602027.0526009</c:v>
                </c:pt>
                <c:pt idx="1">
                  <c:v>3236125116.0132947</c:v>
                </c:pt>
                <c:pt idx="2">
                  <c:v>3216179438.4308314</c:v>
                </c:pt>
                <c:pt idx="3">
                  <c:v>3188405211.0920606</c:v>
                </c:pt>
              </c:numCache>
            </c:numRef>
          </c:val>
          <c:extLst>
            <c:ext xmlns:c16="http://schemas.microsoft.com/office/drawing/2014/chart" uri="{C3380CC4-5D6E-409C-BE32-E72D297353CC}">
              <c16:uniqueId val="{00000000-D46B-44FA-B3BA-B8457E36C3F6}"/>
            </c:ext>
          </c:extLst>
        </c:ser>
        <c:dLbls>
          <c:showLegendKey val="0"/>
          <c:showVal val="1"/>
          <c:showCatName val="0"/>
          <c:showSerName val="0"/>
          <c:showPercent val="0"/>
          <c:showBubbleSize val="0"/>
        </c:dLbls>
        <c:gapWidth val="219"/>
        <c:overlap val="-27"/>
        <c:axId val="1431271040"/>
        <c:axId val="1568440240"/>
      </c:barChart>
      <c:catAx>
        <c:axId val="143127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440240"/>
        <c:crosses val="autoZero"/>
        <c:auto val="1"/>
        <c:lblAlgn val="ctr"/>
        <c:lblOffset val="100"/>
        <c:noMultiLvlLbl val="0"/>
      </c:catAx>
      <c:valAx>
        <c:axId val="1568440240"/>
        <c:scaling>
          <c:orientation val="minMax"/>
        </c:scaling>
        <c:delete val="1"/>
        <c:axPos val="l"/>
        <c:numFmt formatCode="&quot;₹&quot;\ #,##0.00" sourceLinked="1"/>
        <c:majorTickMark val="none"/>
        <c:minorTickMark val="none"/>
        <c:tickLblPos val="nextTo"/>
        <c:crossAx val="143127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tables!max loan by there types</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Loan</a:t>
            </a:r>
            <a:r>
              <a:rPr lang="en-IN" baseline="0">
                <a:solidFill>
                  <a:schemeClr val="dk1"/>
                </a:solidFill>
                <a:latin typeface="+mn-lt"/>
                <a:ea typeface="+mn-ea"/>
                <a:cs typeface="+mn-cs"/>
              </a:rPr>
              <a:t> Type distrbution</a:t>
            </a:r>
            <a:endParaRPr lang="en-IN"/>
          </a:p>
        </c:rich>
      </c:tx>
      <c:overlay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50176023884264"/>
          <c:y val="0.17185714285714287"/>
          <c:w val="0.75710290982044559"/>
          <c:h val="0.71291301087364078"/>
        </c:manualLayout>
      </c:layout>
      <c:barChart>
        <c:barDir val="bar"/>
        <c:grouping val="clustered"/>
        <c:varyColors val="0"/>
        <c:ser>
          <c:idx val="0"/>
          <c:order val="0"/>
          <c:tx>
            <c:strRef>
              <c:f>'pivot tables'!$B$9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tables'!$A$10:$A$15</c:f>
              <c:strCache>
                <c:ptCount val="5"/>
                <c:pt idx="0">
                  <c:v>Education</c:v>
                </c:pt>
                <c:pt idx="1">
                  <c:v>Car</c:v>
                </c:pt>
                <c:pt idx="2">
                  <c:v>Home</c:v>
                </c:pt>
                <c:pt idx="3">
                  <c:v>Business</c:v>
                </c:pt>
                <c:pt idx="4">
                  <c:v>Personal</c:v>
                </c:pt>
              </c:strCache>
            </c:strRef>
          </c:cat>
          <c:val>
            <c:numRef>
              <c:f>'pivot tables'!$B$10:$B$15</c:f>
              <c:numCache>
                <c:formatCode>General</c:formatCode>
                <c:ptCount val="5"/>
                <c:pt idx="0">
                  <c:v>4999426</c:v>
                </c:pt>
                <c:pt idx="1">
                  <c:v>4997699</c:v>
                </c:pt>
                <c:pt idx="2">
                  <c:v>4994995</c:v>
                </c:pt>
                <c:pt idx="3">
                  <c:v>4992857</c:v>
                </c:pt>
                <c:pt idx="4">
                  <c:v>4978015</c:v>
                </c:pt>
              </c:numCache>
            </c:numRef>
          </c:val>
          <c:extLst>
            <c:ext xmlns:c16="http://schemas.microsoft.com/office/drawing/2014/chart" uri="{C3380CC4-5D6E-409C-BE32-E72D297353CC}">
              <c16:uniqueId val="{00000000-543C-4DAC-967B-139443DA5A97}"/>
            </c:ext>
          </c:extLst>
        </c:ser>
        <c:dLbls>
          <c:dLblPos val="outEnd"/>
          <c:showLegendKey val="0"/>
          <c:showVal val="1"/>
          <c:showCatName val="0"/>
          <c:showSerName val="0"/>
          <c:showPercent val="0"/>
          <c:showBubbleSize val="0"/>
        </c:dLbls>
        <c:gapWidth val="182"/>
        <c:axId val="1752524608"/>
        <c:axId val="1568547280"/>
      </c:barChart>
      <c:catAx>
        <c:axId val="175252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547280"/>
        <c:crosses val="autoZero"/>
        <c:auto val="1"/>
        <c:lblAlgn val="ctr"/>
        <c:lblOffset val="100"/>
        <c:noMultiLvlLbl val="0"/>
      </c:catAx>
      <c:valAx>
        <c:axId val="156854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2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tables!anuual VS loan_amt</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Annual</a:t>
            </a:r>
            <a:r>
              <a:rPr lang="en-IN" baseline="0">
                <a:solidFill>
                  <a:schemeClr val="dk1"/>
                </a:solidFill>
                <a:latin typeface="+mn-lt"/>
                <a:ea typeface="+mn-ea"/>
                <a:cs typeface="+mn-cs"/>
              </a:rPr>
              <a:t>_income vs Loan_amount</a:t>
            </a:r>
            <a:endParaRPr lang="en-IN"/>
          </a:p>
        </c:rich>
      </c:tx>
      <c:overlay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tables'!$D$6</c:f>
              <c:strCache>
                <c:ptCount val="1"/>
                <c:pt idx="0">
                  <c:v>Sum of Annual_Income</c:v>
                </c:pt>
              </c:strCache>
            </c:strRef>
          </c:tx>
          <c:spPr>
            <a:solidFill>
              <a:schemeClr val="accent1"/>
            </a:solidFill>
            <a:ln>
              <a:noFill/>
            </a:ln>
            <a:effectLst/>
          </c:spPr>
          <c:invertIfNegative val="0"/>
          <c:cat>
            <c:strRef>
              <c:f>'pivot tables'!$D$7</c:f>
              <c:strCache>
                <c:ptCount val="1"/>
                <c:pt idx="0">
                  <c:v>Total</c:v>
                </c:pt>
              </c:strCache>
            </c:strRef>
          </c:cat>
          <c:val>
            <c:numRef>
              <c:f>'pivot tables'!$D$7</c:f>
              <c:numCache>
                <c:formatCode>General</c:formatCode>
                <c:ptCount val="1"/>
                <c:pt idx="0">
                  <c:v>6493829528</c:v>
                </c:pt>
              </c:numCache>
            </c:numRef>
          </c:val>
          <c:extLst>
            <c:ext xmlns:c16="http://schemas.microsoft.com/office/drawing/2014/chart" uri="{C3380CC4-5D6E-409C-BE32-E72D297353CC}">
              <c16:uniqueId val="{00000000-B7FC-4C40-9189-E9277BEC9600}"/>
            </c:ext>
          </c:extLst>
        </c:ser>
        <c:ser>
          <c:idx val="1"/>
          <c:order val="1"/>
          <c:tx>
            <c:strRef>
              <c:f>'pivot tables'!$E$6</c:f>
              <c:strCache>
                <c:ptCount val="1"/>
                <c:pt idx="0">
                  <c:v>Sum of Loan_Amount</c:v>
                </c:pt>
              </c:strCache>
            </c:strRef>
          </c:tx>
          <c:spPr>
            <a:solidFill>
              <a:schemeClr val="accent2"/>
            </a:solidFill>
            <a:ln>
              <a:noFill/>
            </a:ln>
            <a:effectLst/>
          </c:spPr>
          <c:invertIfNegative val="0"/>
          <c:cat>
            <c:strRef>
              <c:f>'pivot tables'!$D$7</c:f>
              <c:strCache>
                <c:ptCount val="1"/>
                <c:pt idx="0">
                  <c:v>Total</c:v>
                </c:pt>
              </c:strCache>
            </c:strRef>
          </c:cat>
          <c:val>
            <c:numRef>
              <c:f>'pivot tables'!$E$7</c:f>
              <c:numCache>
                <c:formatCode>General</c:formatCode>
                <c:ptCount val="1"/>
                <c:pt idx="0">
                  <c:v>12066518216</c:v>
                </c:pt>
              </c:numCache>
            </c:numRef>
          </c:val>
          <c:extLst>
            <c:ext xmlns:c16="http://schemas.microsoft.com/office/drawing/2014/chart" uri="{C3380CC4-5D6E-409C-BE32-E72D297353CC}">
              <c16:uniqueId val="{00000001-B7FC-4C40-9189-E9277BEC9600}"/>
            </c:ext>
          </c:extLst>
        </c:ser>
        <c:dLbls>
          <c:showLegendKey val="0"/>
          <c:showVal val="0"/>
          <c:showCatName val="0"/>
          <c:showSerName val="0"/>
          <c:showPercent val="0"/>
          <c:showBubbleSize val="0"/>
        </c:dLbls>
        <c:gapWidth val="182"/>
        <c:axId val="1495363744"/>
        <c:axId val="1981406192"/>
      </c:barChart>
      <c:catAx>
        <c:axId val="149536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06192"/>
        <c:crosses val="autoZero"/>
        <c:auto val="1"/>
        <c:lblAlgn val="ctr"/>
        <c:lblOffset val="100"/>
        <c:noMultiLvlLbl val="0"/>
      </c:catAx>
      <c:valAx>
        <c:axId val="1981406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36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 2!Emp_type with highest loan amt</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Emp_type with highest loan amt</a:t>
            </a:r>
          </a:p>
        </c:rich>
      </c:tx>
      <c:layout>
        <c:manualLayout>
          <c:xMode val="edge"/>
          <c:yMode val="edge"/>
          <c:x val="0.15167565760033047"/>
          <c:y val="3.676331241141931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'pivot table 2'!$B$1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17B0-4E15-ACCA-F55A7C02F14F}"/>
              </c:ext>
            </c:extLst>
          </c:dPt>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2'!$A$2:$A$6</c:f>
              <c:strCache>
                <c:ptCount val="4"/>
                <c:pt idx="0">
                  <c:v>Business</c:v>
                </c:pt>
                <c:pt idx="1">
                  <c:v>Government</c:v>
                </c:pt>
                <c:pt idx="2">
                  <c:v>Salaried</c:v>
                </c:pt>
                <c:pt idx="3">
                  <c:v>Self-Employed</c:v>
                </c:pt>
              </c:strCache>
            </c:strRef>
          </c:cat>
          <c:val>
            <c:numRef>
              <c:f>'pivot table 2'!$B$2:$B$6</c:f>
              <c:numCache>
                <c:formatCode>"₹"\ #,##0.00</c:formatCode>
                <c:ptCount val="4"/>
                <c:pt idx="0">
                  <c:v>1685991332.5879986</c:v>
                </c:pt>
                <c:pt idx="1">
                  <c:v>1674588409.1096349</c:v>
                </c:pt>
                <c:pt idx="2">
                  <c:v>1705449240.0615249</c:v>
                </c:pt>
                <c:pt idx="3">
                  <c:v>1593190236.5962002</c:v>
                </c:pt>
              </c:numCache>
            </c:numRef>
          </c:val>
          <c:extLst>
            <c:ext xmlns:c16="http://schemas.microsoft.com/office/drawing/2014/chart" uri="{C3380CC4-5D6E-409C-BE32-E72D297353CC}">
              <c16:uniqueId val="{00000000-A165-455F-B070-E5361A7C90FD}"/>
            </c:ext>
          </c:extLst>
        </c:ser>
        <c:dLbls>
          <c:showLegendKey val="0"/>
          <c:showVal val="0"/>
          <c:showCatName val="0"/>
          <c:showSerName val="0"/>
          <c:showPercent val="0"/>
          <c:showBubbleSize val="0"/>
        </c:dLbls>
        <c:gapWidth val="150"/>
        <c:overlap val="100"/>
        <c:axId val="53055888"/>
        <c:axId val="131879408"/>
      </c:barChart>
      <c:catAx>
        <c:axId val="530558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879408"/>
        <c:crosses val="autoZero"/>
        <c:auto val="1"/>
        <c:lblAlgn val="ctr"/>
        <c:lblOffset val="100"/>
        <c:noMultiLvlLbl val="0"/>
      </c:catAx>
      <c:valAx>
        <c:axId val="131879408"/>
        <c:scaling>
          <c:orientation val="minMax"/>
        </c:scaling>
        <c:delete val="1"/>
        <c:axPos val="l"/>
        <c:numFmt formatCode="&quot;₹&quot;\ #,##0.00" sourceLinked="1"/>
        <c:majorTickMark val="none"/>
        <c:minorTickMark val="none"/>
        <c:tickLblPos val="nextTo"/>
        <c:crossAx val="5305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 2!Emp_type with highest credit score</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Emp_type with highest credit score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 2'!$E$1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EB8-4DE6-B915-E0A46517456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EB8-4DE6-B915-E0A46517456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EB8-4DE6-B915-E0A46517456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EB8-4DE6-B915-E0A46517456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2'!$D$2:$D$6</c:f>
              <c:strCache>
                <c:ptCount val="4"/>
                <c:pt idx="0">
                  <c:v>Business</c:v>
                </c:pt>
                <c:pt idx="1">
                  <c:v>Government</c:v>
                </c:pt>
                <c:pt idx="2">
                  <c:v>Salaried</c:v>
                </c:pt>
                <c:pt idx="3">
                  <c:v>Self-Employed</c:v>
                </c:pt>
              </c:strCache>
            </c:strRef>
          </c:cat>
          <c:val>
            <c:numRef>
              <c:f>'pivot table 2'!$E$2:$E$6</c:f>
              <c:numCache>
                <c:formatCode>General</c:formatCode>
                <c:ptCount val="4"/>
                <c:pt idx="0">
                  <c:v>638</c:v>
                </c:pt>
                <c:pt idx="1">
                  <c:v>634</c:v>
                </c:pt>
                <c:pt idx="2">
                  <c:v>629</c:v>
                </c:pt>
                <c:pt idx="3">
                  <c:v>604</c:v>
                </c:pt>
              </c:numCache>
            </c:numRef>
          </c:val>
          <c:extLst>
            <c:ext xmlns:c16="http://schemas.microsoft.com/office/drawing/2014/chart" uri="{C3380CC4-5D6E-409C-BE32-E72D297353CC}">
              <c16:uniqueId val="{00000008-DEB8-4DE6-B915-E0A46517456A}"/>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 2!top 3 city wise loan_amt</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3 city wise loan_amt</a:t>
            </a:r>
          </a:p>
        </c:rich>
      </c:tx>
      <c:layout>
        <c:manualLayout>
          <c:xMode val="edge"/>
          <c:yMode val="edge"/>
          <c:x val="0.1728958179451138"/>
          <c:y val="3.062005412947996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9733608065346969E-2"/>
              <c:y val="7.5618942270252064E-3"/>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8.8605265303198358E-2"/>
          <c:y val="0.2156331182513743"/>
          <c:w val="0.82635961867683139"/>
          <c:h val="0.63235257208679452"/>
        </c:manualLayout>
      </c:layout>
      <c:barChart>
        <c:barDir val="col"/>
        <c:grouping val="clustered"/>
        <c:varyColors val="0"/>
        <c:ser>
          <c:idx val="0"/>
          <c:order val="0"/>
          <c:tx>
            <c:strRef>
              <c:f>'pivot table 2'!$B$21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A2FB-4C17-AEB2-39D986A95449}"/>
              </c:ext>
            </c:extLst>
          </c:dPt>
          <c:dLbls>
            <c:dLbl>
              <c:idx val="0"/>
              <c:layout>
                <c:manualLayout>
                  <c:x val="-4.9733608065346969E-2"/>
                  <c:y val="7.5618942270252064E-3"/>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FB-4C17-AEB2-39D986A95449}"/>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2'!$A$22:$A$29</c:f>
              <c:strCache>
                <c:ptCount val="7"/>
                <c:pt idx="0">
                  <c:v>New Delhi</c:v>
                </c:pt>
                <c:pt idx="1">
                  <c:v>Mumbai</c:v>
                </c:pt>
                <c:pt idx="2">
                  <c:v>Chennai</c:v>
                </c:pt>
                <c:pt idx="3">
                  <c:v>Bengaluru</c:v>
                </c:pt>
                <c:pt idx="4">
                  <c:v>Ahmedabad</c:v>
                </c:pt>
                <c:pt idx="5">
                  <c:v>Jaipur</c:v>
                </c:pt>
                <c:pt idx="6">
                  <c:v>Lucknow</c:v>
                </c:pt>
              </c:strCache>
            </c:strRef>
          </c:cat>
          <c:val>
            <c:numRef>
              <c:f>'pivot table 2'!$B$22:$B$29</c:f>
              <c:numCache>
                <c:formatCode>"₹"\ #,##0.00</c:formatCode>
                <c:ptCount val="7"/>
                <c:pt idx="0">
                  <c:v>1078379577.6179376</c:v>
                </c:pt>
                <c:pt idx="1">
                  <c:v>1039858659.9443085</c:v>
                </c:pt>
                <c:pt idx="2">
                  <c:v>978090310.39359224</c:v>
                </c:pt>
                <c:pt idx="3">
                  <c:v>926289977.52103126</c:v>
                </c:pt>
                <c:pt idx="4">
                  <c:v>913110906.60604966</c:v>
                </c:pt>
                <c:pt idx="5">
                  <c:v>870063362.97753382</c:v>
                </c:pt>
                <c:pt idx="6">
                  <c:v>853426423.29490745</c:v>
                </c:pt>
              </c:numCache>
            </c:numRef>
          </c:val>
          <c:extLst>
            <c:ext xmlns:c16="http://schemas.microsoft.com/office/drawing/2014/chart" uri="{C3380CC4-5D6E-409C-BE32-E72D297353CC}">
              <c16:uniqueId val="{00000001-1363-47BA-A50F-10B6A3CEB500}"/>
            </c:ext>
          </c:extLst>
        </c:ser>
        <c:dLbls>
          <c:showLegendKey val="0"/>
          <c:showVal val="1"/>
          <c:showCatName val="0"/>
          <c:showSerName val="0"/>
          <c:showPercent val="0"/>
          <c:showBubbleSize val="0"/>
        </c:dLbls>
        <c:gapWidth val="150"/>
        <c:axId val="49015856"/>
        <c:axId val="30187888"/>
      </c:barChart>
      <c:catAx>
        <c:axId val="4901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0187888"/>
        <c:crosses val="autoZero"/>
        <c:auto val="1"/>
        <c:lblAlgn val="ctr"/>
        <c:lblOffset val="100"/>
        <c:noMultiLvlLbl val="0"/>
      </c:catAx>
      <c:valAx>
        <c:axId val="30187888"/>
        <c:scaling>
          <c:orientation val="minMax"/>
        </c:scaling>
        <c:delete val="1"/>
        <c:axPos val="l"/>
        <c:numFmt formatCode="&quot;₹&quot;\ #,##0.00" sourceLinked="1"/>
        <c:majorTickMark val="none"/>
        <c:minorTickMark val="none"/>
        <c:tickLblPos val="nextTo"/>
        <c:crossAx val="4901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 2!marital status</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marital status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1"/>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pivotFmt>
      <c:pivotFmt>
        <c:idx val="8"/>
      </c:pivotFmt>
    </c:pivotFmts>
    <c:plotArea>
      <c:layout/>
      <c:barChart>
        <c:barDir val="col"/>
        <c:grouping val="clustered"/>
        <c:varyColors val="0"/>
        <c:ser>
          <c:idx val="0"/>
          <c:order val="0"/>
          <c:tx>
            <c:strRef>
              <c:f>'pivot table 2'!$E$8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64C7-47DE-9BE3-AB688ABF6F59}"/>
              </c:ext>
            </c:extLst>
          </c:dPt>
          <c:dPt>
            <c:idx val="1"/>
            <c:invertIfNegative val="0"/>
            <c:bubble3D val="0"/>
            <c:extLst>
              <c:ext xmlns:c16="http://schemas.microsoft.com/office/drawing/2014/chart" uri="{C3380CC4-5D6E-409C-BE32-E72D297353CC}">
                <c16:uniqueId val="{00000003-64C7-47DE-9BE3-AB688ABF6F5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2'!$D$9:$D$10</c:f>
              <c:strCache>
                <c:ptCount val="1"/>
                <c:pt idx="0">
                  <c:v>Married</c:v>
                </c:pt>
              </c:strCache>
            </c:strRef>
          </c:cat>
          <c:val>
            <c:numRef>
              <c:f>'pivot table 2'!$E$9:$E$10</c:f>
              <c:numCache>
                <c:formatCode>General</c:formatCode>
                <c:ptCount val="1"/>
                <c:pt idx="0">
                  <c:v>2505</c:v>
                </c:pt>
              </c:numCache>
            </c:numRef>
          </c:val>
          <c:extLst>
            <c:ext xmlns:c16="http://schemas.microsoft.com/office/drawing/2014/chart" uri="{C3380CC4-5D6E-409C-BE32-E72D297353CC}">
              <c16:uniqueId val="{00000004-64C7-47DE-9BE3-AB688ABF6F59}"/>
            </c:ext>
          </c:extLst>
        </c:ser>
        <c:dLbls>
          <c:dLblPos val="outEnd"/>
          <c:showLegendKey val="0"/>
          <c:showVal val="1"/>
          <c:showCatName val="0"/>
          <c:showSerName val="0"/>
          <c:showPercent val="0"/>
          <c:showBubbleSize val="0"/>
        </c:dLbls>
        <c:gapWidth val="444"/>
        <c:overlap val="-90"/>
        <c:axId val="573297360"/>
        <c:axId val="131925968"/>
      </c:barChart>
      <c:catAx>
        <c:axId val="5732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1925968"/>
        <c:crosses val="autoZero"/>
        <c:auto val="1"/>
        <c:lblAlgn val="ctr"/>
        <c:lblOffset val="100"/>
        <c:noMultiLvlLbl val="0"/>
      </c:catAx>
      <c:valAx>
        <c:axId val="131925968"/>
        <c:scaling>
          <c:orientation val="minMax"/>
        </c:scaling>
        <c:delete val="1"/>
        <c:axPos val="l"/>
        <c:numFmt formatCode="General" sourceLinked="1"/>
        <c:majorTickMark val="none"/>
        <c:minorTickMark val="none"/>
        <c:tickLblPos val="nextTo"/>
        <c:crossAx val="57329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 2!education status</c:name>
    <c:fmtId val="6"/>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Education status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1"/>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4.6111103311624518E-2"/>
              <c:y val="-5.8245614571493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pivotFmt>
    </c:pivotFmts>
    <c:plotArea>
      <c:layout>
        <c:manualLayout>
          <c:layoutTarget val="inner"/>
          <c:xMode val="edge"/>
          <c:yMode val="edge"/>
          <c:x val="0.19569213371203339"/>
          <c:y val="0.17171296296296298"/>
          <c:w val="0.7578278741498492"/>
          <c:h val="0.77736111111111106"/>
        </c:manualLayout>
      </c:layout>
      <c:barChart>
        <c:barDir val="bar"/>
        <c:grouping val="clustered"/>
        <c:varyColors val="0"/>
        <c:ser>
          <c:idx val="0"/>
          <c:order val="0"/>
          <c:tx>
            <c:strRef>
              <c:f>'pivot table 2'!$E$13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DACD-4FB2-9090-519F5A3D89F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DACD-4FB2-9090-519F5A3D89F1}"/>
              </c:ext>
            </c:extLst>
          </c:dPt>
          <c:dLbls>
            <c:dLbl>
              <c:idx val="1"/>
              <c:layout>
                <c:manualLayout>
                  <c:x val="-4.6111103311624518E-2"/>
                  <c:y val="-5.8245614571493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CD-4FB2-9090-519F5A3D89F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2'!$D$14:$D$16</c:f>
              <c:strCache>
                <c:ptCount val="2"/>
                <c:pt idx="0">
                  <c:v>Non-Graduate</c:v>
                </c:pt>
                <c:pt idx="1">
                  <c:v>Graduate</c:v>
                </c:pt>
              </c:strCache>
            </c:strRef>
          </c:cat>
          <c:val>
            <c:numRef>
              <c:f>'pivot table 2'!$E$14:$E$16</c:f>
              <c:numCache>
                <c:formatCode>General</c:formatCode>
                <c:ptCount val="2"/>
                <c:pt idx="0">
                  <c:v>1258</c:v>
                </c:pt>
                <c:pt idx="1">
                  <c:v>1247</c:v>
                </c:pt>
              </c:numCache>
            </c:numRef>
          </c:val>
          <c:extLst>
            <c:ext xmlns:c16="http://schemas.microsoft.com/office/drawing/2014/chart" uri="{C3380CC4-5D6E-409C-BE32-E72D297353CC}">
              <c16:uniqueId val="{00000004-DACD-4FB2-9090-519F5A3D89F1}"/>
            </c:ext>
          </c:extLst>
        </c:ser>
        <c:dLbls>
          <c:showLegendKey val="0"/>
          <c:showVal val="0"/>
          <c:showCatName val="0"/>
          <c:showSerName val="0"/>
          <c:showPercent val="0"/>
          <c:showBubbleSize val="0"/>
        </c:dLbls>
        <c:gapWidth val="182"/>
        <c:axId val="52880960"/>
        <c:axId val="131977808"/>
      </c:barChart>
      <c:catAx>
        <c:axId val="52880960"/>
        <c:scaling>
          <c:orientation val="minMax"/>
        </c:scaling>
        <c:delete val="0"/>
        <c:axPos val="l"/>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1977808"/>
        <c:crosses val="autoZero"/>
        <c:auto val="1"/>
        <c:lblAlgn val="ctr"/>
        <c:lblOffset val="100"/>
        <c:noMultiLvlLbl val="0"/>
      </c:catAx>
      <c:valAx>
        <c:axId val="131977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 2!age group wise loan</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cap="none" spc="50">
                <a:ln w="0"/>
                <a:solidFill>
                  <a:schemeClr val="tx1"/>
                </a:solidFill>
                <a:effectLst>
                  <a:innerShdw blurRad="63500" dist="50800" dir="13500000">
                    <a:srgbClr val="000000">
                      <a:alpha val="50000"/>
                    </a:srgbClr>
                  </a:innerShdw>
                </a:effectLst>
              </a:rPr>
              <a:t>Age group wise loan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2'!$H$6</c:f>
              <c:strCache>
                <c:ptCount val="1"/>
                <c:pt idx="0">
                  <c:v>Total</c:v>
                </c:pt>
              </c:strCache>
            </c:strRef>
          </c:tx>
          <c:spPr>
            <a:ln w="28575" cap="rnd">
              <a:solidFill>
                <a:schemeClr val="accent1"/>
              </a:solidFill>
              <a:round/>
            </a:ln>
            <a:effectLst/>
          </c:spPr>
          <c:marker>
            <c:symbol val="none"/>
          </c:marker>
          <c:cat>
            <c:strRef>
              <c:f>'pivot table 2'!$G$7:$G$55</c:f>
              <c:strCache>
                <c:ptCount val="48"/>
                <c:pt idx="0">
                  <c:v>26</c:v>
                </c:pt>
                <c:pt idx="1">
                  <c:v>58</c:v>
                </c:pt>
                <c:pt idx="2">
                  <c:v>49</c:v>
                </c:pt>
                <c:pt idx="3">
                  <c:v>50</c:v>
                </c:pt>
                <c:pt idx="4">
                  <c:v>37</c:v>
                </c:pt>
                <c:pt idx="5">
                  <c:v>65</c:v>
                </c:pt>
                <c:pt idx="6">
                  <c:v>40</c:v>
                </c:pt>
                <c:pt idx="7">
                  <c:v>43</c:v>
                </c:pt>
                <c:pt idx="8">
                  <c:v>19</c:v>
                </c:pt>
                <c:pt idx="9">
                  <c:v>35</c:v>
                </c:pt>
                <c:pt idx="10">
                  <c:v>39</c:v>
                </c:pt>
                <c:pt idx="11">
                  <c:v>23</c:v>
                </c:pt>
                <c:pt idx="12">
                  <c:v>45</c:v>
                </c:pt>
                <c:pt idx="13">
                  <c:v>28</c:v>
                </c:pt>
                <c:pt idx="14">
                  <c:v>36</c:v>
                </c:pt>
                <c:pt idx="15">
                  <c:v>44</c:v>
                </c:pt>
                <c:pt idx="16">
                  <c:v>20</c:v>
                </c:pt>
                <c:pt idx="17">
                  <c:v>31</c:v>
                </c:pt>
                <c:pt idx="18">
                  <c:v>24</c:v>
                </c:pt>
                <c:pt idx="19">
                  <c:v>42</c:v>
                </c:pt>
                <c:pt idx="20">
                  <c:v>57</c:v>
                </c:pt>
                <c:pt idx="21">
                  <c:v>47</c:v>
                </c:pt>
                <c:pt idx="22">
                  <c:v>32</c:v>
                </c:pt>
                <c:pt idx="23">
                  <c:v>29</c:v>
                </c:pt>
                <c:pt idx="24">
                  <c:v>61</c:v>
                </c:pt>
                <c:pt idx="25">
                  <c:v>25</c:v>
                </c:pt>
                <c:pt idx="26">
                  <c:v>54</c:v>
                </c:pt>
                <c:pt idx="27">
                  <c:v>41</c:v>
                </c:pt>
                <c:pt idx="28">
                  <c:v>38</c:v>
                </c:pt>
                <c:pt idx="29">
                  <c:v>56</c:v>
                </c:pt>
                <c:pt idx="30">
                  <c:v>18</c:v>
                </c:pt>
                <c:pt idx="31">
                  <c:v>27</c:v>
                </c:pt>
                <c:pt idx="32">
                  <c:v>63</c:v>
                </c:pt>
                <c:pt idx="33">
                  <c:v>22</c:v>
                </c:pt>
                <c:pt idx="34">
                  <c:v>30</c:v>
                </c:pt>
                <c:pt idx="35">
                  <c:v>60</c:v>
                </c:pt>
                <c:pt idx="36">
                  <c:v>21</c:v>
                </c:pt>
                <c:pt idx="37">
                  <c:v>59</c:v>
                </c:pt>
                <c:pt idx="38">
                  <c:v>48</c:v>
                </c:pt>
                <c:pt idx="39">
                  <c:v>51</c:v>
                </c:pt>
                <c:pt idx="40">
                  <c:v>53</c:v>
                </c:pt>
                <c:pt idx="41">
                  <c:v>55</c:v>
                </c:pt>
                <c:pt idx="42">
                  <c:v>62</c:v>
                </c:pt>
                <c:pt idx="43">
                  <c:v>34</c:v>
                </c:pt>
                <c:pt idx="44">
                  <c:v>52</c:v>
                </c:pt>
                <c:pt idx="45">
                  <c:v>33</c:v>
                </c:pt>
                <c:pt idx="46">
                  <c:v>64</c:v>
                </c:pt>
                <c:pt idx="47">
                  <c:v>46</c:v>
                </c:pt>
              </c:strCache>
            </c:strRef>
          </c:cat>
          <c:val>
            <c:numRef>
              <c:f>'pivot table 2'!$H$7:$H$55</c:f>
              <c:numCache>
                <c:formatCode>General</c:formatCode>
                <c:ptCount val="48"/>
                <c:pt idx="0">
                  <c:v>66</c:v>
                </c:pt>
                <c:pt idx="1">
                  <c:v>62</c:v>
                </c:pt>
                <c:pt idx="2">
                  <c:v>62</c:v>
                </c:pt>
                <c:pt idx="3">
                  <c:v>61</c:v>
                </c:pt>
                <c:pt idx="4">
                  <c:v>61</c:v>
                </c:pt>
                <c:pt idx="5">
                  <c:v>58</c:v>
                </c:pt>
                <c:pt idx="6">
                  <c:v>58</c:v>
                </c:pt>
                <c:pt idx="7">
                  <c:v>57</c:v>
                </c:pt>
                <c:pt idx="8">
                  <c:v>57</c:v>
                </c:pt>
                <c:pt idx="9">
                  <c:v>57</c:v>
                </c:pt>
                <c:pt idx="10">
                  <c:v>57</c:v>
                </c:pt>
                <c:pt idx="11">
                  <c:v>56</c:v>
                </c:pt>
                <c:pt idx="12">
                  <c:v>56</c:v>
                </c:pt>
                <c:pt idx="13">
                  <c:v>56</c:v>
                </c:pt>
                <c:pt idx="14">
                  <c:v>56</c:v>
                </c:pt>
                <c:pt idx="15">
                  <c:v>55</c:v>
                </c:pt>
                <c:pt idx="16">
                  <c:v>54</c:v>
                </c:pt>
                <c:pt idx="17">
                  <c:v>54</c:v>
                </c:pt>
                <c:pt idx="18">
                  <c:v>54</c:v>
                </c:pt>
                <c:pt idx="19">
                  <c:v>54</c:v>
                </c:pt>
                <c:pt idx="20">
                  <c:v>53</c:v>
                </c:pt>
                <c:pt idx="21">
                  <c:v>53</c:v>
                </c:pt>
                <c:pt idx="22">
                  <c:v>53</c:v>
                </c:pt>
                <c:pt idx="23">
                  <c:v>52</c:v>
                </c:pt>
                <c:pt idx="24">
                  <c:v>52</c:v>
                </c:pt>
                <c:pt idx="25">
                  <c:v>52</c:v>
                </c:pt>
                <c:pt idx="26">
                  <c:v>52</c:v>
                </c:pt>
                <c:pt idx="27">
                  <c:v>52</c:v>
                </c:pt>
                <c:pt idx="28">
                  <c:v>51</c:v>
                </c:pt>
                <c:pt idx="29">
                  <c:v>51</c:v>
                </c:pt>
                <c:pt idx="30">
                  <c:v>51</c:v>
                </c:pt>
                <c:pt idx="31">
                  <c:v>50</c:v>
                </c:pt>
                <c:pt idx="32">
                  <c:v>50</c:v>
                </c:pt>
                <c:pt idx="33">
                  <c:v>50</c:v>
                </c:pt>
                <c:pt idx="34">
                  <c:v>48</c:v>
                </c:pt>
                <c:pt idx="35">
                  <c:v>48</c:v>
                </c:pt>
                <c:pt idx="36">
                  <c:v>48</c:v>
                </c:pt>
                <c:pt idx="37">
                  <c:v>48</c:v>
                </c:pt>
                <c:pt idx="38">
                  <c:v>48</c:v>
                </c:pt>
                <c:pt idx="39">
                  <c:v>47</c:v>
                </c:pt>
                <c:pt idx="40">
                  <c:v>47</c:v>
                </c:pt>
                <c:pt idx="41">
                  <c:v>47</c:v>
                </c:pt>
                <c:pt idx="42">
                  <c:v>46</c:v>
                </c:pt>
                <c:pt idx="43">
                  <c:v>43</c:v>
                </c:pt>
                <c:pt idx="44">
                  <c:v>43</c:v>
                </c:pt>
                <c:pt idx="45">
                  <c:v>41</c:v>
                </c:pt>
                <c:pt idx="46">
                  <c:v>40</c:v>
                </c:pt>
                <c:pt idx="47">
                  <c:v>38</c:v>
                </c:pt>
              </c:numCache>
            </c:numRef>
          </c:val>
          <c:smooth val="0"/>
          <c:extLst>
            <c:ext xmlns:c16="http://schemas.microsoft.com/office/drawing/2014/chart" uri="{C3380CC4-5D6E-409C-BE32-E72D297353CC}">
              <c16:uniqueId val="{00000001-AC61-4C15-BED7-108D491194C6}"/>
            </c:ext>
          </c:extLst>
        </c:ser>
        <c:dLbls>
          <c:showLegendKey val="0"/>
          <c:showVal val="0"/>
          <c:showCatName val="0"/>
          <c:showSerName val="0"/>
          <c:showPercent val="0"/>
          <c:showBubbleSize val="0"/>
        </c:dLbls>
        <c:smooth val="0"/>
        <c:axId val="338063792"/>
        <c:axId val="30256048"/>
      </c:lineChart>
      <c:catAx>
        <c:axId val="33806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56048"/>
        <c:crosses val="autoZero"/>
        <c:auto val="1"/>
        <c:lblAlgn val="ctr"/>
        <c:lblOffset val="100"/>
        <c:noMultiLvlLbl val="0"/>
      </c:catAx>
      <c:valAx>
        <c:axId val="30256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06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 2!Credit Score Category Distribution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Credit Score Category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5319444444444447"/>
          <c:w val="0.83953018372703414"/>
          <c:h val="0.72088764946048411"/>
        </c:manualLayout>
      </c:layout>
      <c:lineChart>
        <c:grouping val="standard"/>
        <c:varyColors val="0"/>
        <c:ser>
          <c:idx val="0"/>
          <c:order val="0"/>
          <c:tx>
            <c:strRef>
              <c:f>'pivot table 2'!$H$1</c:f>
              <c:strCache>
                <c:ptCount val="1"/>
                <c:pt idx="0">
                  <c:v>Total</c:v>
                </c:pt>
              </c:strCache>
            </c:strRef>
          </c:tx>
          <c:spPr>
            <a:ln w="28575" cap="rnd">
              <a:solidFill>
                <a:schemeClr val="accent1"/>
              </a:solidFill>
              <a:round/>
            </a:ln>
            <a:effectLst/>
          </c:spPr>
          <c:marker>
            <c:symbol val="none"/>
          </c:marker>
          <c:cat>
            <c:strRef>
              <c:f>'pivot table 2'!$G$2:$G$4</c:f>
              <c:strCache>
                <c:ptCount val="2"/>
                <c:pt idx="0">
                  <c:v>Excellent</c:v>
                </c:pt>
                <c:pt idx="1">
                  <c:v>Poor</c:v>
                </c:pt>
              </c:strCache>
            </c:strRef>
          </c:cat>
          <c:val>
            <c:numRef>
              <c:f>'pivot table 2'!$H$2:$H$4</c:f>
              <c:numCache>
                <c:formatCode>General</c:formatCode>
                <c:ptCount val="2"/>
                <c:pt idx="0">
                  <c:v>1533111</c:v>
                </c:pt>
                <c:pt idx="1">
                  <c:v>839</c:v>
                </c:pt>
              </c:numCache>
            </c:numRef>
          </c:val>
          <c:smooth val="0"/>
          <c:extLst>
            <c:ext xmlns:c16="http://schemas.microsoft.com/office/drawing/2014/chart" uri="{C3380CC4-5D6E-409C-BE32-E72D297353CC}">
              <c16:uniqueId val="{00000000-02CB-4B5B-B149-FF182F6FD9EB}"/>
            </c:ext>
          </c:extLst>
        </c:ser>
        <c:dLbls>
          <c:showLegendKey val="0"/>
          <c:showVal val="0"/>
          <c:showCatName val="0"/>
          <c:showSerName val="0"/>
          <c:showPercent val="0"/>
          <c:showBubbleSize val="0"/>
        </c:dLbls>
        <c:smooth val="0"/>
        <c:axId val="396781728"/>
        <c:axId val="435838288"/>
      </c:lineChart>
      <c:catAx>
        <c:axId val="39678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838288"/>
        <c:crosses val="autoZero"/>
        <c:auto val="1"/>
        <c:lblAlgn val="ctr"/>
        <c:lblOffset val="100"/>
        <c:noMultiLvlLbl val="0"/>
      </c:catAx>
      <c:valAx>
        <c:axId val="435838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78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[Bank_Loan_Analysis_project1.xlsx]pivot table3!Risk_level_managment</c:name>
    <c:fmtId val="9"/>
  </c:pivotSource>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Risk_level_managment</a:t>
            </a:r>
          </a:p>
        </c:rich>
      </c:tx>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5.8519019271814424E-2"/>
          <c:y val="0.11646617028420593"/>
          <c:w val="0.90814765286291788"/>
          <c:h val="0.81068903602011833"/>
        </c:manualLayout>
      </c:layout>
      <c:barChart>
        <c:barDir val="col"/>
        <c:grouping val="clustered"/>
        <c:varyColors val="0"/>
        <c:ser>
          <c:idx val="0"/>
          <c:order val="0"/>
          <c:tx>
            <c:strRef>
              <c:f>'pivot table3'!$B$1</c:f>
              <c:strCache>
                <c:ptCount val="1"/>
                <c:pt idx="0">
                  <c:v>Total</c:v>
                </c:pt>
              </c:strCache>
            </c:strRef>
          </c:tx>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table3'!$A$2:$A$5</c:f>
              <c:strCache>
                <c:ptCount val="3"/>
                <c:pt idx="0">
                  <c:v>High_risk</c:v>
                </c:pt>
                <c:pt idx="1">
                  <c:v>low_risk</c:v>
                </c:pt>
                <c:pt idx="2">
                  <c:v>medium_risk</c:v>
                </c:pt>
              </c:strCache>
            </c:strRef>
          </c:cat>
          <c:val>
            <c:numRef>
              <c:f>'pivot table3'!$B$2:$B$5</c:f>
              <c:numCache>
                <c:formatCode>General</c:formatCode>
                <c:ptCount val="3"/>
                <c:pt idx="0">
                  <c:v>497</c:v>
                </c:pt>
                <c:pt idx="1">
                  <c:v>264</c:v>
                </c:pt>
                <c:pt idx="2">
                  <c:v>277</c:v>
                </c:pt>
              </c:numCache>
            </c:numRef>
          </c:val>
          <c:extLst>
            <c:ext xmlns:c16="http://schemas.microsoft.com/office/drawing/2014/chart" uri="{C3380CC4-5D6E-409C-BE32-E72D297353CC}">
              <c16:uniqueId val="{00000000-D1E6-4D2B-A953-AF077F20AD2A}"/>
            </c:ext>
          </c:extLst>
        </c:ser>
        <c:dLbls>
          <c:showLegendKey val="0"/>
          <c:showVal val="0"/>
          <c:showCatName val="0"/>
          <c:showSerName val="0"/>
          <c:showPercent val="0"/>
          <c:showBubbleSize val="0"/>
        </c:dLbls>
        <c:gapWidth val="100"/>
        <c:overlap val="-24"/>
        <c:axId val="662145872"/>
        <c:axId val="779959568"/>
      </c:barChart>
      <c:catAx>
        <c:axId val="662145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779959568"/>
        <c:crosses val="autoZero"/>
        <c:auto val="1"/>
        <c:lblAlgn val="ctr"/>
        <c:lblOffset val="100"/>
        <c:noMultiLvlLbl val="0"/>
      </c:catAx>
      <c:valAx>
        <c:axId val="779959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66214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table3!credit_score summary</c:name>
    <c:fmtId val="4"/>
  </c:pivotSource>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credit_score summary</a:t>
            </a:r>
          </a:p>
        </c:rich>
      </c:tx>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table3'!$B$9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90A-4221-9BB6-AAB86052B30F}"/>
              </c:ext>
            </c:extLst>
          </c:dPt>
          <c:dPt>
            <c:idx val="1"/>
            <c:bubble3D val="0"/>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90A-4221-9BB6-AAB86052B30F}"/>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table3'!$A$10:$A$12</c:f>
              <c:strCache>
                <c:ptCount val="2"/>
                <c:pt idx="0">
                  <c:v>Invalid</c:v>
                </c:pt>
                <c:pt idx="1">
                  <c:v>Valid</c:v>
                </c:pt>
              </c:strCache>
            </c:strRef>
          </c:cat>
          <c:val>
            <c:numRef>
              <c:f>'pivot table3'!$B$10:$B$12</c:f>
              <c:numCache>
                <c:formatCode>General</c:formatCode>
                <c:ptCount val="2"/>
                <c:pt idx="0">
                  <c:v>23</c:v>
                </c:pt>
                <c:pt idx="1">
                  <c:v>1015</c:v>
                </c:pt>
              </c:numCache>
            </c:numRef>
          </c:val>
          <c:extLst>
            <c:ext xmlns:c16="http://schemas.microsoft.com/office/drawing/2014/chart" uri="{C3380CC4-5D6E-409C-BE32-E72D297353CC}">
              <c16:uniqueId val="{00000004-790A-4221-9BB6-AAB86052B30F}"/>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table3!Credit Score vs Loan Status </c:name>
    <c:fmtId val="4"/>
  </c:pivotSource>
  <c:chart>
    <c:title>
      <c:tx>
        <c:rich>
          <a:bodyPr rot="0" spcFirstLastPara="1" vertOverflow="ellipsis" vert="horz" wrap="square" anchor="ctr" anchorCtr="1"/>
          <a:lstStyle/>
          <a:p>
            <a:pPr>
              <a:defRPr sz="192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Credit Score vs Loan Status </a:t>
            </a:r>
          </a:p>
        </c:rich>
      </c:tx>
      <c:overlay val="0"/>
      <c:spPr>
        <a:noFill/>
        <a:ln w="9525" cap="flat" cmpd="sng" algn="ctr">
          <a:no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92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lt1">
                      <a:lumMod val="85000"/>
                    </a:schemeClr>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lt1">
                      <a:lumMod val="85000"/>
                    </a:schemeClr>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00524355313761"/>
                  <c:h val="8.7844031084892082E-2"/>
                </c:manualLayout>
              </c15:layout>
            </c:ext>
          </c:extLst>
        </c:dLbl>
      </c:pivotFmt>
    </c:pivotFmts>
    <c:plotArea>
      <c:layout/>
      <c:barChart>
        <c:barDir val="bar"/>
        <c:grouping val="clustered"/>
        <c:varyColors val="0"/>
        <c:ser>
          <c:idx val="0"/>
          <c:order val="0"/>
          <c:tx>
            <c:strRef>
              <c:f>'pivot table3'!$E$1</c:f>
              <c:strCache>
                <c:ptCount val="1"/>
                <c:pt idx="0">
                  <c:v>Total</c:v>
                </c:pt>
              </c:strCache>
            </c:strRef>
          </c:tx>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1300524355313761"/>
                      <c:h val="8.7844031084892082E-2"/>
                    </c:manualLayout>
                  </c15:layout>
                </c:ext>
              </c:extLst>
            </c:dLbl>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table3'!$D$2:$D$3</c:f>
              <c:strCache>
                <c:ptCount val="1"/>
                <c:pt idx="0">
                  <c:v>Rejected</c:v>
                </c:pt>
              </c:strCache>
            </c:strRef>
          </c:cat>
          <c:val>
            <c:numRef>
              <c:f>'pivot table3'!$E$2:$E$3</c:f>
              <c:numCache>
                <c:formatCode>General</c:formatCode>
                <c:ptCount val="1"/>
                <c:pt idx="0">
                  <c:v>628537</c:v>
                </c:pt>
              </c:numCache>
            </c:numRef>
          </c:val>
          <c:extLst>
            <c:ext xmlns:c16="http://schemas.microsoft.com/office/drawing/2014/chart" uri="{C3380CC4-5D6E-409C-BE32-E72D297353CC}">
              <c16:uniqueId val="{00000000-701F-4802-AA27-75291DDC7E4B}"/>
            </c:ext>
          </c:extLst>
        </c:ser>
        <c:dLbls>
          <c:dLblPos val="outEnd"/>
          <c:showLegendKey val="0"/>
          <c:showVal val="1"/>
          <c:showCatName val="0"/>
          <c:showSerName val="0"/>
          <c:showPercent val="0"/>
          <c:showBubbleSize val="0"/>
        </c:dLbls>
        <c:gapWidth val="115"/>
        <c:overlap val="-20"/>
        <c:axId val="229664639"/>
        <c:axId val="1122668815"/>
      </c:barChart>
      <c:catAx>
        <c:axId val="2296646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122668815"/>
        <c:crosses val="autoZero"/>
        <c:auto val="1"/>
        <c:lblAlgn val="ctr"/>
        <c:lblOffset val="100"/>
        <c:noMultiLvlLbl val="0"/>
      </c:catAx>
      <c:valAx>
        <c:axId val="1122668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2296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600"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[Bank_Loan_Analysis_project1.xlsx]pivot table3!Interest Rate by Loan Type </c:name>
    <c:fmtId val="5"/>
  </c:pivotSource>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Interest Rate by Loan Type </a:t>
            </a:r>
          </a:p>
        </c:rich>
      </c:tx>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 table3'!$E$14</c:f>
              <c:strCache>
                <c:ptCount val="1"/>
                <c:pt idx="0">
                  <c:v>Total</c:v>
                </c:pt>
              </c:strCache>
            </c:strRef>
          </c:tx>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table3'!$D$15:$D$19</c:f>
              <c:strCache>
                <c:ptCount val="4"/>
                <c:pt idx="0">
                  <c:v>Business</c:v>
                </c:pt>
                <c:pt idx="1">
                  <c:v>Self-Employed</c:v>
                </c:pt>
                <c:pt idx="2">
                  <c:v>Government</c:v>
                </c:pt>
                <c:pt idx="3">
                  <c:v>Salaried</c:v>
                </c:pt>
              </c:strCache>
            </c:strRef>
          </c:cat>
          <c:val>
            <c:numRef>
              <c:f>'pivot table3'!$E$15:$E$19</c:f>
              <c:numCache>
                <c:formatCode>General</c:formatCode>
                <c:ptCount val="4"/>
                <c:pt idx="0">
                  <c:v>3910.090000000002</c:v>
                </c:pt>
                <c:pt idx="1">
                  <c:v>3478.6800000000012</c:v>
                </c:pt>
                <c:pt idx="2">
                  <c:v>3164.8900000000008</c:v>
                </c:pt>
                <c:pt idx="3">
                  <c:v>2919.190000000001</c:v>
                </c:pt>
              </c:numCache>
            </c:numRef>
          </c:val>
          <c:extLst>
            <c:ext xmlns:c16="http://schemas.microsoft.com/office/drawing/2014/chart" uri="{C3380CC4-5D6E-409C-BE32-E72D297353CC}">
              <c16:uniqueId val="{00000000-46C2-4F6C-8997-8B6C54E59B6F}"/>
            </c:ext>
          </c:extLst>
        </c:ser>
        <c:dLbls>
          <c:showLegendKey val="0"/>
          <c:showVal val="0"/>
          <c:showCatName val="0"/>
          <c:showSerName val="0"/>
          <c:showPercent val="0"/>
          <c:showBubbleSize val="0"/>
        </c:dLbls>
        <c:gapWidth val="150"/>
        <c:overlap val="100"/>
        <c:axId val="208928960"/>
        <c:axId val="1122911695"/>
      </c:barChart>
      <c:catAx>
        <c:axId val="208928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1122911695"/>
        <c:crosses val="autoZero"/>
        <c:auto val="1"/>
        <c:lblAlgn val="ctr"/>
        <c:lblOffset val="100"/>
        <c:noMultiLvlLbl val="0"/>
      </c:catAx>
      <c:valAx>
        <c:axId val="11229116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20892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table3!Employment Type vs Credit Score </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Employment Type vs Credit Score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table3'!$H$1</c:f>
              <c:strCache>
                <c:ptCount val="1"/>
                <c:pt idx="0">
                  <c:v>Total</c:v>
                </c:pt>
              </c:strCache>
            </c:strRef>
          </c:tx>
          <c:spPr>
            <a:solidFill>
              <a:schemeClr val="accent4">
                <a:lumMod val="40000"/>
                <a:lumOff val="60000"/>
              </a:schemeClr>
            </a:solidFill>
          </c:spPr>
          <c:dPt>
            <c:idx val="0"/>
            <c:bubble3D val="0"/>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633-497B-84D5-E5E7CB0424B8}"/>
              </c:ext>
            </c:extLst>
          </c:dPt>
          <c:dPt>
            <c:idx val="1"/>
            <c:bubble3D val="0"/>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633-497B-84D5-E5E7CB0424B8}"/>
              </c:ext>
            </c:extLst>
          </c:dPt>
          <c:dPt>
            <c:idx val="2"/>
            <c:bubble3D val="0"/>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633-497B-84D5-E5E7CB0424B8}"/>
              </c:ext>
            </c:extLst>
          </c:dPt>
          <c:dPt>
            <c:idx val="3"/>
            <c:bubble3D val="0"/>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633-497B-84D5-E5E7CB0424B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table3'!$G$2:$G$6</c:f>
              <c:strCache>
                <c:ptCount val="4"/>
                <c:pt idx="0">
                  <c:v>Business</c:v>
                </c:pt>
                <c:pt idx="1">
                  <c:v>Self-Employed</c:v>
                </c:pt>
                <c:pt idx="2">
                  <c:v>Government</c:v>
                </c:pt>
                <c:pt idx="3">
                  <c:v>Salaried</c:v>
                </c:pt>
              </c:strCache>
            </c:strRef>
          </c:cat>
          <c:val>
            <c:numRef>
              <c:f>'pivot table3'!$H$2:$H$6</c:f>
              <c:numCache>
                <c:formatCode>General</c:formatCode>
                <c:ptCount val="4"/>
                <c:pt idx="0">
                  <c:v>183671</c:v>
                </c:pt>
                <c:pt idx="1">
                  <c:v>160763</c:v>
                </c:pt>
                <c:pt idx="2">
                  <c:v>146233</c:v>
                </c:pt>
                <c:pt idx="3">
                  <c:v>137870</c:v>
                </c:pt>
              </c:numCache>
            </c:numRef>
          </c:val>
          <c:extLst>
            <c:ext xmlns:c16="http://schemas.microsoft.com/office/drawing/2014/chart" uri="{C3380CC4-5D6E-409C-BE32-E72D297353CC}">
              <c16:uniqueId val="{00000008-B633-497B-84D5-E5E7CB0424B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[Bank_Loan_Analysis_project1.xlsx]pivot table3!Branch-wise Average Credit Score</c:name>
    <c:fmtId val="4"/>
  </c:pivotSource>
  <c:chart>
    <c:title>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'pivot table3'!$H$8</c:f>
              <c:strCache>
                <c:ptCount val="1"/>
                <c:pt idx="0">
                  <c:v>Total</c:v>
                </c:pt>
              </c:strCache>
            </c:strRef>
          </c:tx>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table3'!$G$9:$G$13</c:f>
              <c:strCache>
                <c:ptCount val="4"/>
                <c:pt idx="0">
                  <c:v>East</c:v>
                </c:pt>
                <c:pt idx="1">
                  <c:v>North</c:v>
                </c:pt>
                <c:pt idx="2">
                  <c:v>South</c:v>
                </c:pt>
                <c:pt idx="3">
                  <c:v>West</c:v>
                </c:pt>
              </c:strCache>
            </c:strRef>
          </c:cat>
          <c:val>
            <c:numRef>
              <c:f>'pivot table3'!$H$9:$H$13</c:f>
              <c:numCache>
                <c:formatCode>0.00</c:formatCode>
                <c:ptCount val="4"/>
                <c:pt idx="0">
                  <c:v>612.5935251798561</c:v>
                </c:pt>
                <c:pt idx="1">
                  <c:v>609.57142857142856</c:v>
                </c:pt>
                <c:pt idx="2">
                  <c:v>585.55212355212359</c:v>
                </c:pt>
                <c:pt idx="3">
                  <c:v>614.32128514056228</c:v>
                </c:pt>
              </c:numCache>
            </c:numRef>
          </c:val>
          <c:extLst>
            <c:ext xmlns:c16="http://schemas.microsoft.com/office/drawing/2014/chart" uri="{C3380CC4-5D6E-409C-BE32-E72D297353CC}">
              <c16:uniqueId val="{00000000-81E6-48D7-8CF2-355310AD8516}"/>
            </c:ext>
          </c:extLst>
        </c:ser>
        <c:dLbls>
          <c:showLegendKey val="0"/>
          <c:showVal val="0"/>
          <c:showCatName val="0"/>
          <c:showSerName val="0"/>
          <c:showPercent val="0"/>
          <c:showBubbleSize val="0"/>
        </c:dLbls>
        <c:gapWidth val="150"/>
        <c:overlap val="100"/>
        <c:axId val="208677008"/>
        <c:axId val="1122873295"/>
      </c:barChart>
      <c:catAx>
        <c:axId val="2086770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1122873295"/>
        <c:crosses val="autoZero"/>
        <c:auto val="1"/>
        <c:lblAlgn val="ctr"/>
        <c:lblOffset val="100"/>
        <c:noMultiLvlLbl val="0"/>
      </c:catAx>
      <c:valAx>
        <c:axId val="112287329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20867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4.emf"/><Relationship Id="rId7" Type="http://schemas.openxmlformats.org/officeDocument/2006/relationships/chart" Target="../charts/chart3.xml"/><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0" Type="http://schemas.openxmlformats.org/officeDocument/2006/relationships/image" Target="../media/image6.emf"/><Relationship Id="rId4" Type="http://schemas.openxmlformats.org/officeDocument/2006/relationships/image" Target="../media/image5.emf"/><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2.emf"/></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20.png"/><Relationship Id="rId3" Type="http://schemas.openxmlformats.org/officeDocument/2006/relationships/image" Target="../media/image16.emf"/><Relationship Id="rId7" Type="http://schemas.openxmlformats.org/officeDocument/2006/relationships/chart" Target="../charts/chart14.xml"/><Relationship Id="rId12" Type="http://schemas.openxmlformats.org/officeDocument/2006/relationships/chart" Target="../charts/chart19.xml"/><Relationship Id="rId2" Type="http://schemas.openxmlformats.org/officeDocument/2006/relationships/image" Target="../media/image15.emf"/><Relationship Id="rId1" Type="http://schemas.openxmlformats.org/officeDocument/2006/relationships/image" Target="../media/image14.emf"/><Relationship Id="rId6" Type="http://schemas.openxmlformats.org/officeDocument/2006/relationships/image" Target="../media/image19.emf"/><Relationship Id="rId11" Type="http://schemas.openxmlformats.org/officeDocument/2006/relationships/chart" Target="../charts/chart18.xml"/><Relationship Id="rId5" Type="http://schemas.openxmlformats.org/officeDocument/2006/relationships/image" Target="../media/image18.emf"/><Relationship Id="rId10" Type="http://schemas.openxmlformats.org/officeDocument/2006/relationships/chart" Target="../charts/chart17.xml"/><Relationship Id="rId4" Type="http://schemas.openxmlformats.org/officeDocument/2006/relationships/image" Target="../media/image17.emf"/><Relationship Id="rId9" Type="http://schemas.openxmlformats.org/officeDocument/2006/relationships/chart" Target="../charts/chart16.xml"/><Relationship Id="rId14" Type="http://schemas.openxmlformats.org/officeDocument/2006/relationships/image" Target="../media/image21.svg"/></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24.emf"/><Relationship Id="rId2" Type="http://schemas.openxmlformats.org/officeDocument/2006/relationships/image" Target="../media/image23.emf"/><Relationship Id="rId1" Type="http://schemas.openxmlformats.org/officeDocument/2006/relationships/image" Target="../media/image22.emf"/><Relationship Id="rId6" Type="http://schemas.openxmlformats.org/officeDocument/2006/relationships/image" Target="../media/image27.emf"/><Relationship Id="rId5" Type="http://schemas.openxmlformats.org/officeDocument/2006/relationships/image" Target="../media/image26.emf"/><Relationship Id="rId4" Type="http://schemas.openxmlformats.org/officeDocument/2006/relationships/image" Target="../media/image25.emf"/></Relationships>
</file>

<file path=xl/drawings/drawing1.xml><?xml version="1.0" encoding="utf-8"?>
<xdr:wsDr xmlns:xdr="http://schemas.openxmlformats.org/drawingml/2006/spreadsheetDrawing" xmlns:a="http://schemas.openxmlformats.org/drawingml/2006/main">
  <xdr:twoCellAnchor editAs="oneCell">
    <xdr:from>
      <xdr:col>7</xdr:col>
      <xdr:colOff>579308</xdr:colOff>
      <xdr:row>29</xdr:row>
      <xdr:rowOff>1</xdr:rowOff>
    </xdr:from>
    <xdr:to>
      <xdr:col>7</xdr:col>
      <xdr:colOff>2685737</xdr:colOff>
      <xdr:row>34</xdr:row>
      <xdr:rowOff>33572</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79DD7775-0907-7E88-27B7-0E61A31C592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620989" y="5895648"/>
              <a:ext cx="2106429" cy="2004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84364</xdr:colOff>
          <xdr:row>3</xdr:row>
          <xdr:rowOff>19051</xdr:rowOff>
        </xdr:from>
        <xdr:to>
          <xdr:col>1</xdr:col>
          <xdr:colOff>0</xdr:colOff>
          <xdr:row>3</xdr:row>
          <xdr:rowOff>186766</xdr:rowOff>
        </xdr:to>
        <xdr:pic>
          <xdr:nvPicPr>
            <xdr:cNvPr id="27" name="Picture 26">
              <a:extLst>
                <a:ext uri="{FF2B5EF4-FFF2-40B4-BE49-F238E27FC236}">
                  <a16:creationId xmlns:a16="http://schemas.microsoft.com/office/drawing/2014/main" id="{2AC7FE7A-46C8-BE22-7618-7ECCF481033F}"/>
                </a:ext>
              </a:extLst>
            </xdr:cNvPr>
            <xdr:cNvPicPr>
              <a:picLocks noChangeAspect="1" noChangeArrowheads="1"/>
              <a:extLst>
                <a:ext uri="{84589F7E-364E-4C9E-8A38-B11213B215E9}">
                  <a14:cameraTool cellRange="KPI!$A$2" spid="_x0000_s14591"/>
                </a:ext>
              </a:extLst>
            </xdr:cNvPicPr>
          </xdr:nvPicPr>
          <xdr:blipFill>
            <a:blip xmlns:r="http://schemas.openxmlformats.org/officeDocument/2006/relationships" r:embed="rId1"/>
            <a:srcRect/>
            <a:stretch>
              <a:fillRect/>
            </a:stretch>
          </xdr:blipFill>
          <xdr:spPr bwMode="auto">
            <a:xfrm>
              <a:off x="84364" y="771526"/>
              <a:ext cx="1306286" cy="1714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xdr:rowOff>
        </xdr:from>
        <xdr:to>
          <xdr:col>0</xdr:col>
          <xdr:colOff>1362075</xdr:colOff>
          <xdr:row>6</xdr:row>
          <xdr:rowOff>188817</xdr:rowOff>
        </xdr:to>
        <xdr:pic>
          <xdr:nvPicPr>
            <xdr:cNvPr id="29" name="Picture 28">
              <a:extLst>
                <a:ext uri="{FF2B5EF4-FFF2-40B4-BE49-F238E27FC236}">
                  <a16:creationId xmlns:a16="http://schemas.microsoft.com/office/drawing/2014/main" id="{97E4236C-68BB-CC03-6AA1-FB5936FC95BA}"/>
                </a:ext>
              </a:extLst>
            </xdr:cNvPr>
            <xdr:cNvPicPr>
              <a:picLocks noChangeAspect="1" noChangeArrowheads="1"/>
              <a:extLst>
                <a:ext uri="{84589F7E-364E-4C9E-8A38-B11213B215E9}">
                  <a14:cameraTool cellRange="KPI!$A$4" spid="_x0000_s14592"/>
                </a:ext>
              </a:extLst>
            </xdr:cNvPicPr>
          </xdr:nvPicPr>
          <xdr:blipFill>
            <a:blip xmlns:r="http://schemas.openxmlformats.org/officeDocument/2006/relationships" r:embed="rId2"/>
            <a:srcRect/>
            <a:stretch>
              <a:fillRect/>
            </a:stretch>
          </xdr:blipFill>
          <xdr:spPr bwMode="auto">
            <a:xfrm>
              <a:off x="0" y="1323976"/>
              <a:ext cx="1362075" cy="18942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0</xdr:col>
          <xdr:colOff>1295400</xdr:colOff>
          <xdr:row>18</xdr:row>
          <xdr:rowOff>170021</xdr:rowOff>
        </xdr:to>
        <xdr:pic>
          <xdr:nvPicPr>
            <xdr:cNvPr id="34" name="Picture 33">
              <a:extLst>
                <a:ext uri="{FF2B5EF4-FFF2-40B4-BE49-F238E27FC236}">
                  <a16:creationId xmlns:a16="http://schemas.microsoft.com/office/drawing/2014/main" id="{A1CB046D-1E18-B845-3BFC-C93157DE476B}"/>
                </a:ext>
              </a:extLst>
            </xdr:cNvPr>
            <xdr:cNvPicPr>
              <a:picLocks noChangeAspect="1" noChangeArrowheads="1"/>
              <a:extLst>
                <a:ext uri="{84589F7E-364E-4C9E-8A38-B11213B215E9}">
                  <a14:cameraTool cellRange="KPI!$B$19" spid="_x0000_s14593"/>
                </a:ext>
              </a:extLst>
            </xdr:cNvPicPr>
          </xdr:nvPicPr>
          <xdr:blipFill>
            <a:blip xmlns:r="http://schemas.openxmlformats.org/officeDocument/2006/relationships" r:embed="rId3"/>
            <a:srcRect/>
            <a:stretch>
              <a:fillRect/>
            </a:stretch>
          </xdr:blipFill>
          <xdr:spPr bwMode="auto">
            <a:xfrm>
              <a:off x="0" y="3609975"/>
              <a:ext cx="1295400" cy="17002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1</xdr:col>
          <xdr:colOff>190500</xdr:colOff>
          <xdr:row>15</xdr:row>
          <xdr:rowOff>195529</xdr:rowOff>
        </xdr:to>
        <xdr:pic>
          <xdr:nvPicPr>
            <xdr:cNvPr id="36" name="Picture 35">
              <a:extLst>
                <a:ext uri="{FF2B5EF4-FFF2-40B4-BE49-F238E27FC236}">
                  <a16:creationId xmlns:a16="http://schemas.microsoft.com/office/drawing/2014/main" id="{8318DBFC-0430-8A7D-DC17-9EF143F1DD36}"/>
                </a:ext>
              </a:extLst>
            </xdr:cNvPr>
            <xdr:cNvPicPr>
              <a:picLocks noChangeAspect="1" noChangeArrowheads="1"/>
              <a:extLst>
                <a:ext uri="{84589F7E-364E-4C9E-8A38-B11213B215E9}">
                  <a14:cameraTool cellRange="KPI!$A$15" spid="_x0000_s14594"/>
                </a:ext>
              </a:extLst>
            </xdr:cNvPicPr>
          </xdr:nvPicPr>
          <xdr:blipFill rotWithShape="1">
            <a:blip xmlns:r="http://schemas.openxmlformats.org/officeDocument/2006/relationships" r:embed="rId4"/>
            <a:srcRect t="-5019" b="-2"/>
            <a:stretch>
              <a:fillRect/>
            </a:stretch>
          </xdr:blipFill>
          <xdr:spPr bwMode="auto">
            <a:xfrm>
              <a:off x="0" y="3038475"/>
              <a:ext cx="1581150" cy="19926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142875</xdr:colOff>
      <xdr:row>1</xdr:row>
      <xdr:rowOff>66675</xdr:rowOff>
    </xdr:from>
    <xdr:to>
      <xdr:col>7</xdr:col>
      <xdr:colOff>542925</xdr:colOff>
      <xdr:row>13</xdr:row>
      <xdr:rowOff>152400</xdr:rowOff>
    </xdr:to>
    <xdr:graphicFrame macro="">
      <xdr:nvGraphicFramePr>
        <xdr:cNvPr id="38" name="Chart 37">
          <a:extLst>
            <a:ext uri="{FF2B5EF4-FFF2-40B4-BE49-F238E27FC236}">
              <a16:creationId xmlns:a16="http://schemas.microsoft.com/office/drawing/2014/main" id="{A4D1DD12-7812-4F47-8C90-181D47721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2657475</xdr:colOff>
      <xdr:row>1</xdr:row>
      <xdr:rowOff>38100</xdr:rowOff>
    </xdr:from>
    <xdr:to>
      <xdr:col>9</xdr:col>
      <xdr:colOff>1257300</xdr:colOff>
      <xdr:row>13</xdr:row>
      <xdr:rowOff>123825</xdr:rowOff>
    </xdr:to>
    <xdr:graphicFrame macro="">
      <xdr:nvGraphicFramePr>
        <xdr:cNvPr id="7" name="Chart 38">
          <a:extLst>
            <a:ext uri="{FF2B5EF4-FFF2-40B4-BE49-F238E27FC236}">
              <a16:creationId xmlns:a16="http://schemas.microsoft.com/office/drawing/2014/main" id="{F54543A4-C68A-4F63-A1A3-CD1001166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123825</xdr:colOff>
      <xdr:row>14</xdr:row>
      <xdr:rowOff>95250</xdr:rowOff>
    </xdr:from>
    <xdr:to>
      <xdr:col>7</xdr:col>
      <xdr:colOff>533400</xdr:colOff>
      <xdr:row>28</xdr:row>
      <xdr:rowOff>85725</xdr:rowOff>
    </xdr:to>
    <xdr:graphicFrame macro="">
      <xdr:nvGraphicFramePr>
        <xdr:cNvPr id="6" name="Chart 1">
          <a:extLst>
            <a:ext uri="{FF2B5EF4-FFF2-40B4-BE49-F238E27FC236}">
              <a16:creationId xmlns:a16="http://schemas.microsoft.com/office/drawing/2014/main" id="{3C2C1AF0-77A6-4487-84FE-5BB882165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2628900</xdr:colOff>
      <xdr:row>14</xdr:row>
      <xdr:rowOff>76200</xdr:rowOff>
    </xdr:from>
    <xdr:to>
      <xdr:col>9</xdr:col>
      <xdr:colOff>1266825</xdr:colOff>
      <xdr:row>28</xdr:row>
      <xdr:rowOff>114300</xdr:rowOff>
    </xdr:to>
    <xdr:graphicFrame macro="">
      <xdr:nvGraphicFramePr>
        <xdr:cNvPr id="8" name="Chart 7">
          <a:extLst>
            <a:ext uri="{FF2B5EF4-FFF2-40B4-BE49-F238E27FC236}">
              <a16:creationId xmlns:a16="http://schemas.microsoft.com/office/drawing/2014/main" id="{01E99C60-CDCE-48DB-8BD6-04AD702FC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114299</xdr:colOff>
      <xdr:row>28</xdr:row>
      <xdr:rowOff>133350</xdr:rowOff>
    </xdr:from>
    <xdr:to>
      <xdr:col>7</xdr:col>
      <xdr:colOff>552450</xdr:colOff>
      <xdr:row>42</xdr:row>
      <xdr:rowOff>133350</xdr:rowOff>
    </xdr:to>
    <xdr:graphicFrame macro="">
      <xdr:nvGraphicFramePr>
        <xdr:cNvPr id="9" name="Chart 8">
          <a:extLst>
            <a:ext uri="{FF2B5EF4-FFF2-40B4-BE49-F238E27FC236}">
              <a16:creationId xmlns:a16="http://schemas.microsoft.com/office/drawing/2014/main" id="{78D3F987-89F8-4BFB-92A5-281F61E3B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590550</xdr:colOff>
      <xdr:row>20</xdr:row>
      <xdr:rowOff>28576</xdr:rowOff>
    </xdr:from>
    <xdr:to>
      <xdr:col>7</xdr:col>
      <xdr:colOff>2419350</xdr:colOff>
      <xdr:row>23</xdr:row>
      <xdr:rowOff>9526</xdr:rowOff>
    </xdr:to>
    <mc:AlternateContent xmlns:mc="http://schemas.openxmlformats.org/markup-compatibility/2006" xmlns:a14="http://schemas.microsoft.com/office/drawing/2010/main">
      <mc:Choice Requires="a14">
        <xdr:graphicFrame macro="">
          <xdr:nvGraphicFramePr>
            <xdr:cNvPr id="2" name="Loan_Type">
              <a:extLst>
                <a:ext uri="{FF2B5EF4-FFF2-40B4-BE49-F238E27FC236}">
                  <a16:creationId xmlns:a16="http://schemas.microsoft.com/office/drawing/2014/main" id="{6A2CF1BC-A0C8-92EF-3A39-10ACEC7DBA3A}"/>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mlns="">
        <xdr:sp macro="" textlink="">
          <xdr:nvSpPr>
            <xdr:cNvPr id="0" name=""/>
            <xdr:cNvSpPr>
              <a:spLocks noTextEdit="1"/>
            </xdr:cNvSpPr>
          </xdr:nvSpPr>
          <xdr:spPr>
            <a:xfrm>
              <a:off x="5632231" y="4150602"/>
              <a:ext cx="1828800" cy="1163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609600</xdr:colOff>
      <xdr:row>10</xdr:row>
      <xdr:rowOff>19050</xdr:rowOff>
    </xdr:from>
    <xdr:to>
      <xdr:col>7</xdr:col>
      <xdr:colOff>2438400</xdr:colOff>
      <xdr:row>12</xdr:row>
      <xdr:rowOff>142875</xdr:rowOff>
    </xdr:to>
    <mc:AlternateContent xmlns:mc="http://schemas.openxmlformats.org/markup-compatibility/2006" xmlns:a14="http://schemas.microsoft.com/office/drawing/2010/main">
      <mc:Choice Requires="a14">
        <xdr:graphicFrame macro="">
          <xdr:nvGraphicFramePr>
            <xdr:cNvPr id="4" name="Loan_Status">
              <a:extLst>
                <a:ext uri="{FF2B5EF4-FFF2-40B4-BE49-F238E27FC236}">
                  <a16:creationId xmlns:a16="http://schemas.microsoft.com/office/drawing/2014/main" id="{B2653D6A-27EA-E8D0-D662-0AFB464A5A86}"/>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5651281" y="2170386"/>
              <a:ext cx="1828800" cy="912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628650</xdr:colOff>
      <xdr:row>15</xdr:row>
      <xdr:rowOff>9525</xdr:rowOff>
    </xdr:from>
    <xdr:to>
      <xdr:col>7</xdr:col>
      <xdr:colOff>2457450</xdr:colOff>
      <xdr:row>17</xdr:row>
      <xdr:rowOff>186765</xdr:rowOff>
    </xdr:to>
    <mc:AlternateContent xmlns:mc="http://schemas.openxmlformats.org/markup-compatibility/2006" xmlns:a14="http://schemas.microsoft.com/office/drawing/2010/main">
      <mc:Choice Requires="a14">
        <xdr:graphicFrame macro="">
          <xdr:nvGraphicFramePr>
            <xdr:cNvPr id="5" name="Branch">
              <a:extLst>
                <a:ext uri="{FF2B5EF4-FFF2-40B4-BE49-F238E27FC236}">
                  <a16:creationId xmlns:a16="http://schemas.microsoft.com/office/drawing/2014/main" id="{9BE04A7B-560C-8A05-03EA-1DC52211D743}"/>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5670331" y="3146206"/>
              <a:ext cx="1828800" cy="97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657225</xdr:colOff>
      <xdr:row>1</xdr:row>
      <xdr:rowOff>19050</xdr:rowOff>
    </xdr:from>
    <xdr:to>
      <xdr:col>7</xdr:col>
      <xdr:colOff>2486025</xdr:colOff>
      <xdr:row>6</xdr:row>
      <xdr:rowOff>180975</xdr:rowOff>
    </xdr:to>
    <mc:AlternateContent xmlns:mc="http://schemas.openxmlformats.org/markup-compatibility/2006" xmlns:a14="http://schemas.microsoft.com/office/drawing/2010/main">
      <mc:Choice Requires="a14">
        <xdr:graphicFrame macro="">
          <xdr:nvGraphicFramePr>
            <xdr:cNvPr id="10" name="application year">
              <a:extLst>
                <a:ext uri="{FF2B5EF4-FFF2-40B4-BE49-F238E27FC236}">
                  <a16:creationId xmlns:a16="http://schemas.microsoft.com/office/drawing/2014/main" id="{9F38246E-2981-8247-49C5-CAC0BD6E4078}"/>
                </a:ext>
              </a:extLst>
            </xdr:cNvPr>
            <xdr:cNvGraphicFramePr/>
          </xdr:nvGraphicFramePr>
          <xdr:xfrm>
            <a:off x="0" y="0"/>
            <a:ext cx="0" cy="0"/>
          </xdr:xfrm>
          <a:graphic>
            <a:graphicData uri="http://schemas.microsoft.com/office/drawing/2010/slicer">
              <sle:slicer xmlns:sle="http://schemas.microsoft.com/office/drawing/2010/slicer" name="application year"/>
            </a:graphicData>
          </a:graphic>
        </xdr:graphicFrame>
      </mc:Choice>
      <mc:Fallback xmlns="">
        <xdr:sp macro="" textlink="">
          <xdr:nvSpPr>
            <xdr:cNvPr id="0" name=""/>
            <xdr:cNvSpPr>
              <a:spLocks noTextEdit="1"/>
            </xdr:cNvSpPr>
          </xdr:nvSpPr>
          <xdr:spPr>
            <a:xfrm>
              <a:off x="5698906" y="396766"/>
              <a:ext cx="1828800" cy="1738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1</xdr:colOff>
          <xdr:row>9</xdr:row>
          <xdr:rowOff>19050</xdr:rowOff>
        </xdr:from>
        <xdr:to>
          <xdr:col>0</xdr:col>
          <xdr:colOff>1333501</xdr:colOff>
          <xdr:row>9</xdr:row>
          <xdr:rowOff>187192</xdr:rowOff>
        </xdr:to>
        <xdr:pic>
          <xdr:nvPicPr>
            <xdr:cNvPr id="12" name="Picture 11">
              <a:extLst>
                <a:ext uri="{FF2B5EF4-FFF2-40B4-BE49-F238E27FC236}">
                  <a16:creationId xmlns:a16="http://schemas.microsoft.com/office/drawing/2014/main" id="{934EA844-E399-F461-9CE7-9FD6045593D1}"/>
                </a:ext>
              </a:extLst>
            </xdr:cNvPr>
            <xdr:cNvPicPr>
              <a:picLocks noChangeAspect="1" noChangeArrowheads="1"/>
              <a:extLst>
                <a:ext uri="{84589F7E-364E-4C9E-8A38-B11213B215E9}">
                  <a14:cameraTool cellRange="KPI!$B$7" spid="_x0000_s14595"/>
                </a:ext>
              </a:extLst>
            </xdr:cNvPicPr>
          </xdr:nvPicPr>
          <xdr:blipFill>
            <a:blip xmlns:r="http://schemas.openxmlformats.org/officeDocument/2006/relationships" r:embed="rId10"/>
            <a:srcRect/>
            <a:stretch>
              <a:fillRect/>
            </a:stretch>
          </xdr:blipFill>
          <xdr:spPr bwMode="auto">
            <a:xfrm>
              <a:off x="1" y="1914525"/>
              <a:ext cx="1333500" cy="16773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2729927</xdr:colOff>
      <xdr:row>28</xdr:row>
      <xdr:rowOff>154274</xdr:rowOff>
    </xdr:from>
    <xdr:to>
      <xdr:col>9</xdr:col>
      <xdr:colOff>1233565</xdr:colOff>
      <xdr:row>42</xdr:row>
      <xdr:rowOff>156148</xdr:rowOff>
    </xdr:to>
    <xdr:graphicFrame macro="">
      <xdr:nvGraphicFramePr>
        <xdr:cNvPr id="13" name="Chart 12">
          <a:extLst>
            <a:ext uri="{FF2B5EF4-FFF2-40B4-BE49-F238E27FC236}">
              <a16:creationId xmlns:a16="http://schemas.microsoft.com/office/drawing/2014/main" id="{411914B1-00F4-4D74-9307-7BB76B7F4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361950</xdr:colOff>
          <xdr:row>4</xdr:row>
          <xdr:rowOff>0</xdr:rowOff>
        </xdr:to>
        <xdr:pic>
          <xdr:nvPicPr>
            <xdr:cNvPr id="3" name="Picture 2">
              <a:extLst>
                <a:ext uri="{FF2B5EF4-FFF2-40B4-BE49-F238E27FC236}">
                  <a16:creationId xmlns:a16="http://schemas.microsoft.com/office/drawing/2014/main" id="{34D47406-04A2-5ED3-A9D4-A8DE2D182F90}"/>
                </a:ext>
              </a:extLst>
            </xdr:cNvPr>
            <xdr:cNvPicPr>
              <a:picLocks noChangeAspect="1" noChangeArrowheads="1"/>
              <a:extLst>
                <a:ext uri="{84589F7E-364E-4C9E-8A38-B11213B215E9}">
                  <a14:cameraTool cellRange="$B$9" spid="_x0000_s6275"/>
                </a:ext>
              </a:extLst>
            </xdr:cNvPicPr>
          </xdr:nvPicPr>
          <xdr:blipFill>
            <a:blip xmlns:r="http://schemas.openxmlformats.org/officeDocument/2006/relationships" r:embed="rId1"/>
            <a:srcRect/>
            <a:stretch>
              <a:fillRect/>
            </a:stretch>
          </xdr:blipFill>
          <xdr:spPr bwMode="auto">
            <a:xfrm>
              <a:off x="4772025" y="571500"/>
              <a:ext cx="36195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485775</xdr:colOff>
      <xdr:row>7</xdr:row>
      <xdr:rowOff>66675</xdr:rowOff>
    </xdr:from>
    <xdr:to>
      <xdr:col>9</xdr:col>
      <xdr:colOff>295275</xdr:colOff>
      <xdr:row>20</xdr:row>
      <xdr:rowOff>0</xdr:rowOff>
    </xdr:to>
    <xdr:graphicFrame macro="">
      <xdr:nvGraphicFramePr>
        <xdr:cNvPr id="30" name="Chart 29">
          <a:extLst>
            <a:ext uri="{FF2B5EF4-FFF2-40B4-BE49-F238E27FC236}">
              <a16:creationId xmlns:a16="http://schemas.microsoft.com/office/drawing/2014/main" id="{19C95303-6254-4D84-BF2A-DEE114B36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409574</xdr:colOff>
      <xdr:row>7</xdr:row>
      <xdr:rowOff>47625</xdr:rowOff>
    </xdr:from>
    <xdr:to>
      <xdr:col>15</xdr:col>
      <xdr:colOff>466725</xdr:colOff>
      <xdr:row>20</xdr:row>
      <xdr:rowOff>9525</xdr:rowOff>
    </xdr:to>
    <xdr:graphicFrame macro="">
      <xdr:nvGraphicFramePr>
        <xdr:cNvPr id="31" name="Chart 30">
          <a:extLst>
            <a:ext uri="{FF2B5EF4-FFF2-40B4-BE49-F238E27FC236}">
              <a16:creationId xmlns:a16="http://schemas.microsoft.com/office/drawing/2014/main" id="{DC52A22E-73E9-402F-BDFA-457E5A193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504825</xdr:colOff>
      <xdr:row>20</xdr:row>
      <xdr:rowOff>38100</xdr:rowOff>
    </xdr:from>
    <xdr:to>
      <xdr:col>9</xdr:col>
      <xdr:colOff>295275</xdr:colOff>
      <xdr:row>33</xdr:row>
      <xdr:rowOff>171450</xdr:rowOff>
    </xdr:to>
    <xdr:graphicFrame macro="">
      <xdr:nvGraphicFramePr>
        <xdr:cNvPr id="32" name="Chart 31">
          <a:extLst>
            <a:ext uri="{FF2B5EF4-FFF2-40B4-BE49-F238E27FC236}">
              <a16:creationId xmlns:a16="http://schemas.microsoft.com/office/drawing/2014/main" id="{FF8CEE47-BAD1-45C8-9BD6-FEC024A41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400050</xdr:colOff>
      <xdr:row>20</xdr:row>
      <xdr:rowOff>57149</xdr:rowOff>
    </xdr:from>
    <xdr:to>
      <xdr:col>15</xdr:col>
      <xdr:colOff>447675</xdr:colOff>
      <xdr:row>33</xdr:row>
      <xdr:rowOff>133350</xdr:rowOff>
    </xdr:to>
    <xdr:graphicFrame macro="">
      <xdr:nvGraphicFramePr>
        <xdr:cNvPr id="33" name="Chart 32">
          <a:extLst>
            <a:ext uri="{FF2B5EF4-FFF2-40B4-BE49-F238E27FC236}">
              <a16:creationId xmlns:a16="http://schemas.microsoft.com/office/drawing/2014/main" id="{690F77EF-F0BB-46D4-8592-3066EEE3F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481987</xdr:colOff>
      <xdr:row>34</xdr:row>
      <xdr:rowOff>57381</xdr:rowOff>
    </xdr:from>
    <xdr:to>
      <xdr:col>9</xdr:col>
      <xdr:colOff>355753</xdr:colOff>
      <xdr:row>47</xdr:row>
      <xdr:rowOff>137712</xdr:rowOff>
    </xdr:to>
    <xdr:graphicFrame macro="">
      <xdr:nvGraphicFramePr>
        <xdr:cNvPr id="34" name="Chart 33">
          <a:extLst>
            <a:ext uri="{FF2B5EF4-FFF2-40B4-BE49-F238E27FC236}">
              <a16:creationId xmlns:a16="http://schemas.microsoft.com/office/drawing/2014/main" id="{11DEAC63-133C-4C7D-931A-6E97EABBD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447561</xdr:colOff>
      <xdr:row>34</xdr:row>
      <xdr:rowOff>34427</xdr:rowOff>
    </xdr:from>
    <xdr:to>
      <xdr:col>15</xdr:col>
      <xdr:colOff>470512</xdr:colOff>
      <xdr:row>47</xdr:row>
      <xdr:rowOff>103283</xdr:rowOff>
    </xdr:to>
    <xdr:graphicFrame macro="">
      <xdr:nvGraphicFramePr>
        <xdr:cNvPr id="35" name="Chart 34">
          <a:extLst>
            <a:ext uri="{FF2B5EF4-FFF2-40B4-BE49-F238E27FC236}">
              <a16:creationId xmlns:a16="http://schemas.microsoft.com/office/drawing/2014/main" id="{8AC78FA2-00AE-4402-ABD0-4D27F3E01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542193</xdr:colOff>
      <xdr:row>48</xdr:row>
      <xdr:rowOff>73270</xdr:rowOff>
    </xdr:from>
    <xdr:to>
      <xdr:col>13</xdr:col>
      <xdr:colOff>190500</xdr:colOff>
      <xdr:row>62</xdr:row>
      <xdr:rowOff>149470</xdr:rowOff>
    </xdr:to>
    <xdr:graphicFrame macro="">
      <xdr:nvGraphicFramePr>
        <xdr:cNvPr id="36" name="Chart 35">
          <a:extLst>
            <a:ext uri="{FF2B5EF4-FFF2-40B4-BE49-F238E27FC236}">
              <a16:creationId xmlns:a16="http://schemas.microsoft.com/office/drawing/2014/main" id="{4C46294C-3837-453F-8AA0-198D005B7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24</xdr:row>
      <xdr:rowOff>57883</xdr:rowOff>
    </xdr:from>
    <xdr:to>
      <xdr:col>2</xdr:col>
      <xdr:colOff>99646</xdr:colOff>
      <xdr:row>30</xdr:row>
      <xdr:rowOff>73270</xdr:rowOff>
    </xdr:to>
    <mc:AlternateContent xmlns:mc="http://schemas.openxmlformats.org/markup-compatibility/2006" xmlns:a14="http://schemas.microsoft.com/office/drawing/2010/main">
      <mc:Choice Requires="a14">
        <xdr:graphicFrame macro="">
          <xdr:nvGraphicFramePr>
            <xdr:cNvPr id="37" name="Marital_Status">
              <a:extLst>
                <a:ext uri="{FF2B5EF4-FFF2-40B4-BE49-F238E27FC236}">
                  <a16:creationId xmlns:a16="http://schemas.microsoft.com/office/drawing/2014/main" id="{66482AF8-C875-F037-3895-B636959DC7E4}"/>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0" y="4918917"/>
              <a:ext cx="1823999" cy="119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79864</xdr:rowOff>
    </xdr:from>
    <xdr:to>
      <xdr:col>2</xdr:col>
      <xdr:colOff>410308</xdr:colOff>
      <xdr:row>23</xdr:row>
      <xdr:rowOff>161193</xdr:rowOff>
    </xdr:to>
    <mc:AlternateContent xmlns:mc="http://schemas.openxmlformats.org/markup-compatibility/2006" xmlns:a14="http://schemas.microsoft.com/office/drawing/2010/main">
      <mc:Choice Requires="a14">
        <xdr:graphicFrame macro="">
          <xdr:nvGraphicFramePr>
            <xdr:cNvPr id="38" name="Employment_Type">
              <a:extLst>
                <a:ext uri="{FF2B5EF4-FFF2-40B4-BE49-F238E27FC236}">
                  <a16:creationId xmlns:a16="http://schemas.microsoft.com/office/drawing/2014/main" id="{7A23529E-CA1A-49DF-A76B-776017C9A860}"/>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0" y="3167278"/>
              <a:ext cx="2134661" cy="1657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94519</xdr:rowOff>
    </xdr:from>
    <xdr:to>
      <xdr:col>2</xdr:col>
      <xdr:colOff>410308</xdr:colOff>
      <xdr:row>15</xdr:row>
      <xdr:rowOff>43963</xdr:rowOff>
    </xdr:to>
    <mc:AlternateContent xmlns:mc="http://schemas.openxmlformats.org/markup-compatibility/2006" xmlns:a14="http://schemas.microsoft.com/office/drawing/2010/main">
      <mc:Choice Requires="a14">
        <xdr:graphicFrame macro="">
          <xdr:nvGraphicFramePr>
            <xdr:cNvPr id="40" name="City">
              <a:extLst>
                <a:ext uri="{FF2B5EF4-FFF2-40B4-BE49-F238E27FC236}">
                  <a16:creationId xmlns:a16="http://schemas.microsoft.com/office/drawing/2014/main" id="{AC6B8D13-F2BD-8FF6-24CD-5BF950D179E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605381"/>
              <a:ext cx="2134661" cy="1525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1</xdr:col>
      <xdr:colOff>58614</xdr:colOff>
      <xdr:row>4</xdr:row>
      <xdr:rowOff>58615</xdr:rowOff>
    </xdr:from>
    <xdr:ext cx="2227386" cy="996462"/>
    <xdr:sp macro="" textlink="">
      <xdr:nvSpPr>
        <xdr:cNvPr id="2" name="TextBox 1">
          <a:extLst>
            <a:ext uri="{FF2B5EF4-FFF2-40B4-BE49-F238E27FC236}">
              <a16:creationId xmlns:a16="http://schemas.microsoft.com/office/drawing/2014/main" id="{35EE412D-9ABD-62D2-8286-69FB160998F9}"/>
            </a:ext>
          </a:extLst>
        </xdr:cNvPr>
        <xdr:cNvSpPr txBox="1"/>
      </xdr:nvSpPr>
      <xdr:spPr>
        <a:xfrm>
          <a:off x="674076" y="820615"/>
          <a:ext cx="2227386" cy="996462"/>
        </a:xfrm>
        <a:prstGeom prst="rect">
          <a:avLst/>
        </a:prstGeom>
        <a:effectLst>
          <a:glow rad="63500">
            <a:schemeClr val="accent4">
              <a:satMod val="175000"/>
              <a:alpha val="40000"/>
            </a:schemeClr>
          </a:glow>
          <a:outerShdw blurRad="152400" dist="317500" dir="5400000" sx="90000" sy="-19000" rotWithShape="0">
            <a:prstClr val="black">
              <a:alpha val="15000"/>
            </a:prstClr>
          </a:outerShdw>
        </a:effectLst>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noAutofit/>
        </a:bodyPr>
        <a:lstStyle/>
        <a:p>
          <a:pPr algn="ctr"/>
          <a:r>
            <a:rPr lang="en-IN" sz="14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Average Credit Score</a:t>
          </a:r>
          <a:r>
            <a:rPr lang="en-IN" sz="1400" b="0" cap="none" spc="0">
              <a:ln w="0"/>
              <a:solidFill>
                <a:schemeClr val="tx1"/>
              </a:solidFill>
              <a:effectLst>
                <a:outerShdw blurRad="38100" dist="19050" dir="2700000" algn="tl" rotWithShape="0">
                  <a:schemeClr val="dk1">
                    <a:alpha val="40000"/>
                  </a:schemeClr>
                </a:outerShdw>
              </a:effectLst>
            </a:rPr>
            <a:t> </a:t>
          </a:r>
        </a:p>
        <a:p>
          <a:pPr algn="ctr"/>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mc:AlternateContent xmlns:mc="http://schemas.openxmlformats.org/markup-compatibility/2006">
    <mc:Choice xmlns:a14="http://schemas.microsoft.com/office/drawing/2010/main" Requires="a14">
      <xdr:twoCellAnchor editAs="oneCell">
        <xdr:from>
          <xdr:col>1</xdr:col>
          <xdr:colOff>498231</xdr:colOff>
          <xdr:row>5</xdr:row>
          <xdr:rowOff>175847</xdr:rowOff>
        </xdr:from>
        <xdr:to>
          <xdr:col>3</xdr:col>
          <xdr:colOff>190500</xdr:colOff>
          <xdr:row>8</xdr:row>
          <xdr:rowOff>117231</xdr:rowOff>
        </xdr:to>
        <xdr:pic>
          <xdr:nvPicPr>
            <xdr:cNvPr id="11" name="Picture 10">
              <a:extLst>
                <a:ext uri="{FF2B5EF4-FFF2-40B4-BE49-F238E27FC236}">
                  <a16:creationId xmlns:a16="http://schemas.microsoft.com/office/drawing/2014/main" id="{E31BFE67-6875-06D3-8C7D-ACE9E90F043C}"/>
                </a:ext>
              </a:extLst>
            </xdr:cNvPr>
            <xdr:cNvPicPr>
              <a:picLocks noChangeAspect="1" noChangeArrowheads="1"/>
              <a:extLst>
                <a:ext uri="{84589F7E-364E-4C9E-8A38-B11213B215E9}">
                  <a14:cameraTool cellRange="'KPI3'!$B$3" spid="_x0000_s13562"/>
                </a:ext>
              </a:extLst>
            </xdr:cNvPicPr>
          </xdr:nvPicPr>
          <xdr:blipFill>
            <a:blip xmlns:r="http://schemas.openxmlformats.org/officeDocument/2006/relationships" r:embed="rId1">
              <a:grayscl/>
            </a:blip>
            <a:srcRect/>
            <a:stretch>
              <a:fillRect/>
            </a:stretch>
          </xdr:blipFill>
          <xdr:spPr bwMode="auto">
            <a:xfrm>
              <a:off x="1113693" y="1128347"/>
              <a:ext cx="923192" cy="512884"/>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6</xdr:col>
      <xdr:colOff>14654</xdr:colOff>
      <xdr:row>4</xdr:row>
      <xdr:rowOff>43961</xdr:rowOff>
    </xdr:from>
    <xdr:ext cx="1992923" cy="1011116"/>
    <xdr:sp macro="" textlink="">
      <xdr:nvSpPr>
        <xdr:cNvPr id="12" name="TextBox 11">
          <a:extLst>
            <a:ext uri="{FF2B5EF4-FFF2-40B4-BE49-F238E27FC236}">
              <a16:creationId xmlns:a16="http://schemas.microsoft.com/office/drawing/2014/main" id="{8AC3B511-D24E-7361-A84F-3A5D60FEC0B9}"/>
            </a:ext>
          </a:extLst>
        </xdr:cNvPr>
        <xdr:cNvSpPr txBox="1"/>
      </xdr:nvSpPr>
      <xdr:spPr>
        <a:xfrm>
          <a:off x="3707423" y="805961"/>
          <a:ext cx="1992923" cy="1011116"/>
        </a:xfrm>
        <a:prstGeom prst="rect">
          <a:avLst/>
        </a:prstGeom>
        <a:effectLst>
          <a:glow rad="63500">
            <a:schemeClr val="accent4">
              <a:satMod val="175000"/>
              <a:alpha val="40000"/>
            </a:schemeClr>
          </a:glow>
          <a:outerShdw blurRad="152400" dist="317500" dir="5400000" sx="90000" sy="-19000" rotWithShape="0">
            <a:prstClr val="black">
              <a:alpha val="15000"/>
            </a:prstClr>
          </a:outerShdw>
        </a:effectLst>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noAutofit/>
        </a:bodyPr>
        <a:lstStyle/>
        <a:p>
          <a:pPr algn="ctr"/>
          <a:r>
            <a:rPr lang="en-IN" sz="1400" b="0" i="0" u="none" strike="noStrike">
              <a:solidFill>
                <a:schemeClr val="tx1"/>
              </a:solidFill>
              <a:effectLst/>
              <a:latin typeface="+mn-lt"/>
              <a:ea typeface="+mn-ea"/>
              <a:cs typeface="+mn-cs"/>
            </a:rPr>
            <a:t>⚠️ High Risk Customers</a:t>
          </a:r>
          <a:r>
            <a:rPr lang="en-IN" sz="1400">
              <a:solidFill>
                <a:schemeClr val="tx1"/>
              </a:solidFill>
              <a:effectLst/>
            </a:rPr>
            <a:t> </a:t>
          </a:r>
          <a:endParaRPr lang="en-IN" sz="1400">
            <a:solidFill>
              <a:schemeClr val="tx1"/>
            </a:solidFill>
          </a:endParaRPr>
        </a:p>
      </xdr:txBody>
    </xdr:sp>
    <xdr:clientData/>
  </xdr:oneCellAnchor>
  <xdr:oneCellAnchor>
    <xdr:from>
      <xdr:col>10</xdr:col>
      <xdr:colOff>175847</xdr:colOff>
      <xdr:row>4</xdr:row>
      <xdr:rowOff>58615</xdr:rowOff>
    </xdr:from>
    <xdr:ext cx="2124808" cy="996462"/>
    <xdr:sp macro="" textlink="">
      <xdr:nvSpPr>
        <xdr:cNvPr id="13" name="TextBox 12">
          <a:extLst>
            <a:ext uri="{FF2B5EF4-FFF2-40B4-BE49-F238E27FC236}">
              <a16:creationId xmlns:a16="http://schemas.microsoft.com/office/drawing/2014/main" id="{670EF6B0-04CA-45DD-9BCE-8BA9FDDFDF55}"/>
            </a:ext>
          </a:extLst>
        </xdr:cNvPr>
        <xdr:cNvSpPr txBox="1"/>
      </xdr:nvSpPr>
      <xdr:spPr>
        <a:xfrm>
          <a:off x="6330462" y="820615"/>
          <a:ext cx="2124808" cy="996462"/>
        </a:xfrm>
        <a:prstGeom prst="rect">
          <a:avLst/>
        </a:prstGeom>
        <a:effectLst>
          <a:glow rad="63500">
            <a:schemeClr val="accent4">
              <a:satMod val="175000"/>
              <a:alpha val="40000"/>
            </a:schemeClr>
          </a:glow>
          <a:outerShdw blurRad="152400" dist="317500" dir="5400000" sx="90000" sy="-19000" rotWithShape="0">
            <a:prstClr val="black">
              <a:alpha val="15000"/>
            </a:prstClr>
          </a:outerShdw>
        </a:effectLst>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noAutofit/>
        </a:bodyPr>
        <a:lstStyle/>
        <a:p>
          <a:pPr algn="ctr"/>
          <a:r>
            <a:rPr lang="en-IN" sz="1400" b="0" i="0" u="none" strike="noStrike">
              <a:solidFill>
                <a:schemeClr val="tx1"/>
              </a:solidFill>
              <a:effectLst/>
              <a:latin typeface="+mn-lt"/>
              <a:ea typeface="+mn-ea"/>
              <a:cs typeface="+mn-cs"/>
            </a:rPr>
            <a:t>✅ Low Risk Customers</a:t>
          </a:r>
          <a:r>
            <a:rPr lang="en-IN" sz="1400">
              <a:solidFill>
                <a:schemeClr val="tx1"/>
              </a:solidFill>
              <a:effectLst/>
            </a:rPr>
            <a:t> </a:t>
          </a:r>
          <a:endParaRPr lang="en-IN" sz="1400">
            <a:solidFill>
              <a:schemeClr val="tx1"/>
            </a:solidFill>
          </a:endParaRPr>
        </a:p>
      </xdr:txBody>
    </xdr:sp>
    <xdr:clientData/>
  </xdr:oneCellAnchor>
  <xdr:oneCellAnchor>
    <xdr:from>
      <xdr:col>15</xdr:col>
      <xdr:colOff>131884</xdr:colOff>
      <xdr:row>4</xdr:row>
      <xdr:rowOff>58615</xdr:rowOff>
    </xdr:from>
    <xdr:ext cx="1978269" cy="981808"/>
    <xdr:sp macro="" textlink="">
      <xdr:nvSpPr>
        <xdr:cNvPr id="14" name="TextBox 13">
          <a:extLst>
            <a:ext uri="{FF2B5EF4-FFF2-40B4-BE49-F238E27FC236}">
              <a16:creationId xmlns:a16="http://schemas.microsoft.com/office/drawing/2014/main" id="{24917EFC-2C3A-4A07-BDB7-C5FA0286F66B}"/>
            </a:ext>
          </a:extLst>
        </xdr:cNvPr>
        <xdr:cNvSpPr txBox="1"/>
      </xdr:nvSpPr>
      <xdr:spPr>
        <a:xfrm>
          <a:off x="9363807" y="820615"/>
          <a:ext cx="1978269" cy="981808"/>
        </a:xfrm>
        <a:prstGeom prst="rect">
          <a:avLst/>
        </a:prstGeom>
        <a:effectLst>
          <a:glow rad="63500">
            <a:schemeClr val="accent4">
              <a:satMod val="175000"/>
              <a:alpha val="40000"/>
            </a:schemeClr>
          </a:glow>
          <a:outerShdw blurRad="152400" dist="317500" dir="5400000" sx="90000" sy="-19000" rotWithShape="0">
            <a:prstClr val="black">
              <a:alpha val="15000"/>
            </a:prstClr>
          </a:outerShdw>
        </a:effectLst>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noAutofit/>
        </a:bodyPr>
        <a:lstStyle/>
        <a:p>
          <a:pPr algn="ctr"/>
          <a:r>
            <a:rPr lang="en-IN" sz="1400" b="0" i="0" u="none" strike="noStrike">
              <a:solidFill>
                <a:schemeClr val="tx1"/>
              </a:solidFill>
              <a:effectLst/>
              <a:latin typeface="+mn-lt"/>
              <a:ea typeface="+mn-ea"/>
              <a:cs typeface="+mn-cs"/>
            </a:rPr>
            <a:t>❌ Invalid Credit</a:t>
          </a:r>
          <a:r>
            <a:rPr lang="en-IN" sz="1400" b="0" i="0" u="none" strike="noStrike" baseline="0">
              <a:solidFill>
                <a:schemeClr val="tx1"/>
              </a:solidFill>
              <a:effectLst/>
              <a:latin typeface="+mn-lt"/>
              <a:ea typeface="+mn-ea"/>
              <a:cs typeface="+mn-cs"/>
            </a:rPr>
            <a:t> </a:t>
          </a:r>
          <a:r>
            <a:rPr lang="en-IN" sz="1400" b="0" i="0" u="none" strike="noStrike">
              <a:solidFill>
                <a:schemeClr val="tx1"/>
              </a:solidFill>
              <a:effectLst/>
              <a:latin typeface="+mn-lt"/>
              <a:ea typeface="+mn-ea"/>
              <a:cs typeface="+mn-cs"/>
            </a:rPr>
            <a:t>Scores</a:t>
          </a:r>
          <a:r>
            <a:rPr lang="en-IN" sz="1400">
              <a:solidFill>
                <a:schemeClr val="tx1"/>
              </a:solidFill>
              <a:effectLst/>
            </a:rPr>
            <a:t> </a:t>
          </a:r>
          <a:endParaRPr lang="en-IN" sz="1400">
            <a:solidFill>
              <a:schemeClr val="tx1"/>
            </a:solidFill>
          </a:endParaRPr>
        </a:p>
      </xdr:txBody>
    </xdr:sp>
    <xdr:clientData/>
  </xdr:oneCellAnchor>
  <mc:AlternateContent xmlns:mc="http://schemas.openxmlformats.org/markup-compatibility/2006">
    <mc:Choice xmlns:a14="http://schemas.microsoft.com/office/drawing/2010/main" Requires="a14">
      <xdr:twoCellAnchor editAs="oneCell">
        <xdr:from>
          <xdr:col>6</xdr:col>
          <xdr:colOff>307728</xdr:colOff>
          <xdr:row>6</xdr:row>
          <xdr:rowOff>87924</xdr:rowOff>
        </xdr:from>
        <xdr:to>
          <xdr:col>8</xdr:col>
          <xdr:colOff>187661</xdr:colOff>
          <xdr:row>8</xdr:row>
          <xdr:rowOff>138924</xdr:rowOff>
        </xdr:to>
        <xdr:pic>
          <xdr:nvPicPr>
            <xdr:cNvPr id="16" name="Picture 15">
              <a:extLst>
                <a:ext uri="{FF2B5EF4-FFF2-40B4-BE49-F238E27FC236}">
                  <a16:creationId xmlns:a16="http://schemas.microsoft.com/office/drawing/2014/main" id="{2F106894-9BD9-BB72-5798-3A8C866CCD33}"/>
                </a:ext>
              </a:extLst>
            </xdr:cNvPr>
            <xdr:cNvPicPr>
              <a:picLocks noChangeAspect="1" noChangeArrowheads="1"/>
              <a:extLst>
                <a:ext uri="{84589F7E-364E-4C9E-8A38-B11213B215E9}">
                  <a14:cameraTool cellRange="'KPI3'!$B$12" spid="_x0000_s13563"/>
                </a:ext>
              </a:extLst>
            </xdr:cNvPicPr>
          </xdr:nvPicPr>
          <xdr:blipFill>
            <a:blip xmlns:r="http://schemas.openxmlformats.org/officeDocument/2006/relationships" r:embed="rId2"/>
            <a:srcRect/>
            <a:stretch>
              <a:fillRect/>
            </a:stretch>
          </xdr:blipFill>
          <xdr:spPr bwMode="auto">
            <a:xfrm>
              <a:off x="4000497" y="1230924"/>
              <a:ext cx="1110856" cy="432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556844</xdr:colOff>
          <xdr:row>6</xdr:row>
          <xdr:rowOff>58615</xdr:rowOff>
        </xdr:from>
        <xdr:to>
          <xdr:col>12</xdr:col>
          <xdr:colOff>344206</xdr:colOff>
          <xdr:row>8</xdr:row>
          <xdr:rowOff>73615</xdr:rowOff>
        </xdr:to>
        <xdr:pic>
          <xdr:nvPicPr>
            <xdr:cNvPr id="18" name="Picture 17">
              <a:extLst>
                <a:ext uri="{FF2B5EF4-FFF2-40B4-BE49-F238E27FC236}">
                  <a16:creationId xmlns:a16="http://schemas.microsoft.com/office/drawing/2014/main" id="{754F9CD2-3C5E-63F9-2BDE-378DDAD1D3E4}"/>
                </a:ext>
              </a:extLst>
            </xdr:cNvPr>
            <xdr:cNvPicPr>
              <a:picLocks noChangeAspect="1" noChangeArrowheads="1"/>
              <a:extLst>
                <a:ext uri="{84589F7E-364E-4C9E-8A38-B11213B215E9}">
                  <a14:cameraTool cellRange="'KPI3'!$B$13" spid="_x0000_s13564"/>
                </a:ext>
              </a:extLst>
            </xdr:cNvPicPr>
          </xdr:nvPicPr>
          <xdr:blipFill>
            <a:blip xmlns:r="http://schemas.openxmlformats.org/officeDocument/2006/relationships" r:embed="rId3"/>
            <a:srcRect/>
            <a:stretch>
              <a:fillRect/>
            </a:stretch>
          </xdr:blipFill>
          <xdr:spPr bwMode="auto">
            <a:xfrm>
              <a:off x="6711459" y="1201615"/>
              <a:ext cx="1018285" cy="396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43962</xdr:colOff>
          <xdr:row>6</xdr:row>
          <xdr:rowOff>29308</xdr:rowOff>
        </xdr:from>
        <xdr:to>
          <xdr:col>17</xdr:col>
          <xdr:colOff>190501</xdr:colOff>
          <xdr:row>8</xdr:row>
          <xdr:rowOff>58616</xdr:rowOff>
        </xdr:to>
        <xdr:pic>
          <xdr:nvPicPr>
            <xdr:cNvPr id="21" name="Picture 20">
              <a:extLst>
                <a:ext uri="{FF2B5EF4-FFF2-40B4-BE49-F238E27FC236}">
                  <a16:creationId xmlns:a16="http://schemas.microsoft.com/office/drawing/2014/main" id="{0130075C-2A56-1715-2491-91D7C0517D7B}"/>
                </a:ext>
              </a:extLst>
            </xdr:cNvPr>
            <xdr:cNvPicPr>
              <a:picLocks noChangeAspect="1" noChangeArrowheads="1"/>
              <a:extLst>
                <a:ext uri="{84589F7E-364E-4C9E-8A38-B11213B215E9}">
                  <a14:cameraTool cellRange="'KPI3'!$F$6" spid="_x0000_s13565"/>
                </a:ext>
              </a:extLst>
            </xdr:cNvPicPr>
          </xdr:nvPicPr>
          <xdr:blipFill>
            <a:blip xmlns:r="http://schemas.openxmlformats.org/officeDocument/2006/relationships" r:embed="rId4">
              <a:grayscl/>
            </a:blip>
            <a:srcRect/>
            <a:stretch>
              <a:fillRect/>
            </a:stretch>
          </xdr:blipFill>
          <xdr:spPr bwMode="auto">
            <a:xfrm>
              <a:off x="9891347" y="1172308"/>
              <a:ext cx="762000" cy="410308"/>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20</xdr:col>
      <xdr:colOff>410307</xdr:colOff>
      <xdr:row>4</xdr:row>
      <xdr:rowOff>43961</xdr:rowOff>
    </xdr:from>
    <xdr:ext cx="1963616" cy="981808"/>
    <xdr:sp macro="" textlink="">
      <xdr:nvSpPr>
        <xdr:cNvPr id="22" name="TextBox 21">
          <a:extLst>
            <a:ext uri="{FF2B5EF4-FFF2-40B4-BE49-F238E27FC236}">
              <a16:creationId xmlns:a16="http://schemas.microsoft.com/office/drawing/2014/main" id="{545413A3-7943-4CCD-E96C-A5DDD69F5841}"/>
            </a:ext>
          </a:extLst>
        </xdr:cNvPr>
        <xdr:cNvSpPr txBox="1"/>
      </xdr:nvSpPr>
      <xdr:spPr>
        <a:xfrm>
          <a:off x="12719538" y="805961"/>
          <a:ext cx="1963616" cy="981808"/>
        </a:xfrm>
        <a:prstGeom prst="rect">
          <a:avLst/>
        </a:prstGeom>
        <a:ln w="38100"/>
        <a:effectLst>
          <a:glow rad="63500">
            <a:schemeClr val="accent4">
              <a:satMod val="175000"/>
              <a:alpha val="40000"/>
            </a:schemeClr>
          </a:glow>
          <a:outerShdw blurRad="152400" dist="317500" dir="5400000" sx="90000" sy="-19000" rotWithShape="0">
            <a:prstClr val="black">
              <a:alpha val="15000"/>
            </a:prstClr>
          </a:outerShdw>
        </a:effectLst>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noAutofit/>
        </a:bodyPr>
        <a:lstStyle/>
        <a:p>
          <a:pPr algn="ctr"/>
          <a:r>
            <a:rPr lang="en-IN" sz="1400" b="0" i="0" u="none" strike="noStrike">
              <a:solidFill>
                <a:schemeClr val="tx1"/>
              </a:solidFill>
              <a:effectLst/>
              <a:latin typeface="+mn-lt"/>
              <a:ea typeface="+mn-ea"/>
              <a:cs typeface="+mn-cs"/>
            </a:rPr>
            <a:t>🚫 Default Customers</a:t>
          </a:r>
          <a:r>
            <a:rPr lang="en-IN" sz="1400">
              <a:solidFill>
                <a:schemeClr val="tx1"/>
              </a:solidFill>
              <a:effectLst/>
            </a:rPr>
            <a:t> </a:t>
          </a:r>
          <a:endParaRPr lang="en-IN" sz="1400">
            <a:solidFill>
              <a:schemeClr val="tx1"/>
            </a:solidFill>
          </a:endParaRPr>
        </a:p>
      </xdr:txBody>
    </xdr:sp>
    <xdr:clientData/>
  </xdr:oneCellAnchor>
  <mc:AlternateContent xmlns:mc="http://schemas.openxmlformats.org/markup-compatibility/2006">
    <mc:Choice xmlns:a14="http://schemas.microsoft.com/office/drawing/2010/main" Requires="a14">
      <xdr:twoCellAnchor editAs="oneCell">
        <xdr:from>
          <xdr:col>21</xdr:col>
          <xdr:colOff>309128</xdr:colOff>
          <xdr:row>6</xdr:row>
          <xdr:rowOff>87922</xdr:rowOff>
        </xdr:from>
        <xdr:to>
          <xdr:col>22</xdr:col>
          <xdr:colOff>512885</xdr:colOff>
          <xdr:row>8</xdr:row>
          <xdr:rowOff>72956</xdr:rowOff>
        </xdr:to>
        <xdr:pic>
          <xdr:nvPicPr>
            <xdr:cNvPr id="28" name="Picture 27">
              <a:extLst>
                <a:ext uri="{FF2B5EF4-FFF2-40B4-BE49-F238E27FC236}">
                  <a16:creationId xmlns:a16="http://schemas.microsoft.com/office/drawing/2014/main" id="{51DCBC60-191B-D91B-ED1A-617BF5909B5E}"/>
                </a:ext>
              </a:extLst>
            </xdr:cNvPr>
            <xdr:cNvPicPr>
              <a:picLocks noChangeAspect="1" noChangeArrowheads="1"/>
              <a:extLst>
                <a:ext uri="{84589F7E-364E-4C9E-8A38-B11213B215E9}">
                  <a14:cameraTool cellRange="'KPI3'!$G$16" spid="_x0000_s13566"/>
                </a:ext>
              </a:extLst>
            </xdr:cNvPicPr>
          </xdr:nvPicPr>
          <xdr:blipFill>
            <a:blip xmlns:r="http://schemas.openxmlformats.org/officeDocument/2006/relationships" r:embed="rId5">
              <a:grayscl/>
            </a:blip>
            <a:srcRect/>
            <a:stretch>
              <a:fillRect/>
            </a:stretch>
          </xdr:blipFill>
          <xdr:spPr bwMode="auto">
            <a:xfrm>
              <a:off x="13233820" y="1230922"/>
              <a:ext cx="819219" cy="366034"/>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25</xdr:col>
      <xdr:colOff>424963</xdr:colOff>
      <xdr:row>4</xdr:row>
      <xdr:rowOff>43962</xdr:rowOff>
    </xdr:from>
    <xdr:ext cx="2154114" cy="967154"/>
    <xdr:sp macro="" textlink="">
      <xdr:nvSpPr>
        <xdr:cNvPr id="29" name="TextBox 28">
          <a:extLst>
            <a:ext uri="{FF2B5EF4-FFF2-40B4-BE49-F238E27FC236}">
              <a16:creationId xmlns:a16="http://schemas.microsoft.com/office/drawing/2014/main" id="{A364FA26-3D05-FAA1-5D56-A8E60F698BDA}"/>
            </a:ext>
          </a:extLst>
        </xdr:cNvPr>
        <xdr:cNvSpPr txBox="1"/>
      </xdr:nvSpPr>
      <xdr:spPr>
        <a:xfrm>
          <a:off x="15464437" y="996462"/>
          <a:ext cx="2154114" cy="967154"/>
        </a:xfrm>
        <a:prstGeom prst="rect">
          <a:avLst/>
        </a:prstGeom>
        <a:effectLst>
          <a:glow rad="63500">
            <a:schemeClr val="accent4">
              <a:satMod val="175000"/>
              <a:alpha val="40000"/>
            </a:schemeClr>
          </a:glow>
          <a:outerShdw blurRad="152400" dist="317500" dir="5400000" sx="90000" sy="-19000" rotWithShape="0">
            <a:prstClr val="black">
              <a:alpha val="15000"/>
            </a:prstClr>
          </a:outerShdw>
        </a:effectLst>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noAutofit/>
        </a:bodyPr>
        <a:lstStyle/>
        <a:p>
          <a:pPr algn="ctr"/>
          <a:r>
            <a:rPr lang="en-IN" sz="1400" b="0" i="0" u="none" strike="noStrike">
              <a:solidFill>
                <a:schemeClr val="tx1"/>
              </a:solidFill>
              <a:effectLst/>
              <a:latin typeface="+mn-lt"/>
              <a:ea typeface="+mn-ea"/>
              <a:cs typeface="+mn-cs"/>
            </a:rPr>
            <a:t>💰 Average Interest Rate</a:t>
          </a:r>
          <a:r>
            <a:rPr lang="en-IN" sz="1400">
              <a:solidFill>
                <a:schemeClr val="tx1"/>
              </a:solidFill>
              <a:effectLst/>
            </a:rPr>
            <a:t> </a:t>
          </a:r>
          <a:endParaRPr lang="en-IN" sz="1400">
            <a:solidFill>
              <a:schemeClr val="tx1"/>
            </a:solidFill>
          </a:endParaRPr>
        </a:p>
      </xdr:txBody>
    </xdr:sp>
    <xdr:clientData/>
  </xdr:oneCellAnchor>
  <mc:AlternateContent xmlns:mc="http://schemas.openxmlformats.org/markup-compatibility/2006">
    <mc:Choice xmlns:a14="http://schemas.microsoft.com/office/drawing/2010/main" Requires="a14">
      <xdr:twoCellAnchor editAs="oneCell">
        <xdr:from>
          <xdr:col>26</xdr:col>
          <xdr:colOff>351693</xdr:colOff>
          <xdr:row>6</xdr:row>
          <xdr:rowOff>58617</xdr:rowOff>
        </xdr:from>
        <xdr:to>
          <xdr:col>27</xdr:col>
          <xdr:colOff>527538</xdr:colOff>
          <xdr:row>8</xdr:row>
          <xdr:rowOff>48472</xdr:rowOff>
        </xdr:to>
        <xdr:pic>
          <xdr:nvPicPr>
            <xdr:cNvPr id="31" name="Picture 30">
              <a:extLst>
                <a:ext uri="{FF2B5EF4-FFF2-40B4-BE49-F238E27FC236}">
                  <a16:creationId xmlns:a16="http://schemas.microsoft.com/office/drawing/2014/main" id="{5A3FE662-F47B-37DE-4629-3A710C231E48}"/>
                </a:ext>
              </a:extLst>
            </xdr:cNvPr>
            <xdr:cNvPicPr>
              <a:picLocks noChangeAspect="1" noChangeArrowheads="1"/>
              <a:extLst>
                <a:ext uri="{84589F7E-364E-4C9E-8A38-B11213B215E9}">
                  <a14:cameraTool cellRange="'KPI3'!$F$10" spid="_x0000_s13567"/>
                </a:ext>
              </a:extLst>
            </xdr:cNvPicPr>
          </xdr:nvPicPr>
          <xdr:blipFill>
            <a:blip xmlns:r="http://schemas.openxmlformats.org/officeDocument/2006/relationships" r:embed="rId6"/>
            <a:srcRect/>
            <a:stretch>
              <a:fillRect/>
            </a:stretch>
          </xdr:blipFill>
          <xdr:spPr bwMode="auto">
            <a:xfrm>
              <a:off x="15992746" y="1412170"/>
              <a:ext cx="777424" cy="39090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0</xdr:colOff>
      <xdr:row>16</xdr:row>
      <xdr:rowOff>0</xdr:rowOff>
    </xdr:from>
    <xdr:to>
      <xdr:col>9</xdr:col>
      <xdr:colOff>556847</xdr:colOff>
      <xdr:row>37</xdr:row>
      <xdr:rowOff>43962</xdr:rowOff>
    </xdr:to>
    <xdr:graphicFrame macro="">
      <xdr:nvGraphicFramePr>
        <xdr:cNvPr id="32" name="Chart 31">
          <a:extLst>
            <a:ext uri="{FF2B5EF4-FFF2-40B4-BE49-F238E27FC236}">
              <a16:creationId xmlns:a16="http://schemas.microsoft.com/office/drawing/2014/main" id="{C52BEB9A-91C6-43D3-BE34-F4487622E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117230</xdr:colOff>
      <xdr:row>16</xdr:row>
      <xdr:rowOff>0</xdr:rowOff>
    </xdr:from>
    <xdr:to>
      <xdr:col>19</xdr:col>
      <xdr:colOff>380999</xdr:colOff>
      <xdr:row>37</xdr:row>
      <xdr:rowOff>14654</xdr:rowOff>
    </xdr:to>
    <xdr:graphicFrame macro="">
      <xdr:nvGraphicFramePr>
        <xdr:cNvPr id="3" name="Chart 2">
          <a:extLst>
            <a:ext uri="{FF2B5EF4-FFF2-40B4-BE49-F238E27FC236}">
              <a16:creationId xmlns:a16="http://schemas.microsoft.com/office/drawing/2014/main" id="{C6F1E28F-009B-403D-B92F-3A690654A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547179</xdr:colOff>
      <xdr:row>16</xdr:row>
      <xdr:rowOff>20266</xdr:rowOff>
    </xdr:from>
    <xdr:to>
      <xdr:col>30</xdr:col>
      <xdr:colOff>121594</xdr:colOff>
      <xdr:row>37</xdr:row>
      <xdr:rowOff>40532</xdr:rowOff>
    </xdr:to>
    <xdr:graphicFrame macro="">
      <xdr:nvGraphicFramePr>
        <xdr:cNvPr id="4" name="Chart 3">
          <a:extLst>
            <a:ext uri="{FF2B5EF4-FFF2-40B4-BE49-F238E27FC236}">
              <a16:creationId xmlns:a16="http://schemas.microsoft.com/office/drawing/2014/main" id="{AD5944DF-E14C-442B-8C2D-969F52EF7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38</xdr:row>
      <xdr:rowOff>89296</xdr:rowOff>
    </xdr:from>
    <xdr:to>
      <xdr:col>9</xdr:col>
      <xdr:colOff>535781</xdr:colOff>
      <xdr:row>59</xdr:row>
      <xdr:rowOff>75766</xdr:rowOff>
    </xdr:to>
    <xdr:graphicFrame macro="">
      <xdr:nvGraphicFramePr>
        <xdr:cNvPr id="5" name="Chart 4">
          <a:extLst>
            <a:ext uri="{FF2B5EF4-FFF2-40B4-BE49-F238E27FC236}">
              <a16:creationId xmlns:a16="http://schemas.microsoft.com/office/drawing/2014/main" id="{EEF902F9-60BB-45FF-BE4C-9C94CA695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66618</xdr:colOff>
      <xdr:row>38</xdr:row>
      <xdr:rowOff>43939</xdr:rowOff>
    </xdr:from>
    <xdr:to>
      <xdr:col>19</xdr:col>
      <xdr:colOff>385536</xdr:colOff>
      <xdr:row>59</xdr:row>
      <xdr:rowOff>113393</xdr:rowOff>
    </xdr:to>
    <xdr:graphicFrame macro="">
      <xdr:nvGraphicFramePr>
        <xdr:cNvPr id="6" name="Chart 5">
          <a:extLst>
            <a:ext uri="{FF2B5EF4-FFF2-40B4-BE49-F238E27FC236}">
              <a16:creationId xmlns:a16="http://schemas.microsoft.com/office/drawing/2014/main" id="{E793B6E7-19BB-4446-B342-E0913C7CF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535781</xdr:colOff>
      <xdr:row>38</xdr:row>
      <xdr:rowOff>119062</xdr:rowOff>
    </xdr:from>
    <xdr:to>
      <xdr:col>30</xdr:col>
      <xdr:colOff>119063</xdr:colOff>
      <xdr:row>59</xdr:row>
      <xdr:rowOff>89296</xdr:rowOff>
    </xdr:to>
    <xdr:graphicFrame macro="">
      <xdr:nvGraphicFramePr>
        <xdr:cNvPr id="7" name="Chart 6">
          <a:extLst>
            <a:ext uri="{FF2B5EF4-FFF2-40B4-BE49-F238E27FC236}">
              <a16:creationId xmlns:a16="http://schemas.microsoft.com/office/drawing/2014/main" id="{67542F5E-36D8-4C2A-B14B-90BB8FE9E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30</xdr:col>
      <xdr:colOff>289323</xdr:colOff>
      <xdr:row>16</xdr:row>
      <xdr:rowOff>55960</xdr:rowOff>
    </xdr:from>
    <xdr:to>
      <xdr:col>35</xdr:col>
      <xdr:colOff>26336</xdr:colOff>
      <xdr:row>21</xdr:row>
      <xdr:rowOff>134990</xdr:rowOff>
    </xdr:to>
    <mc:AlternateContent xmlns:mc="http://schemas.openxmlformats.org/markup-compatibility/2006">
      <mc:Choice xmlns:a14="http://schemas.microsoft.com/office/drawing/2010/main" Requires="a14">
        <xdr:graphicFrame macro="">
          <xdr:nvGraphicFramePr>
            <xdr:cNvPr id="8" name="Employment_Type 1">
              <a:extLst>
                <a:ext uri="{FF2B5EF4-FFF2-40B4-BE49-F238E27FC236}">
                  <a16:creationId xmlns:a16="http://schemas.microsoft.com/office/drawing/2014/main" id="{5D1FC797-727E-08AB-94E4-038862F18E6B}"/>
                </a:ext>
              </a:extLst>
            </xdr:cNvPr>
            <xdr:cNvGraphicFramePr/>
          </xdr:nvGraphicFramePr>
          <xdr:xfrm>
            <a:off x="0" y="0"/>
            <a:ext cx="0" cy="0"/>
          </xdr:xfrm>
          <a:graphic>
            <a:graphicData uri="http://schemas.microsoft.com/office/drawing/2010/slicer">
              <sle:slicer xmlns:sle="http://schemas.microsoft.com/office/drawing/2010/slicer" name="Employment_Type 1"/>
            </a:graphicData>
          </a:graphic>
        </xdr:graphicFrame>
      </mc:Choice>
      <mc:Fallback>
        <xdr:sp macro="" textlink="">
          <xdr:nvSpPr>
            <xdr:cNvPr id="0" name=""/>
            <xdr:cNvSpPr>
              <a:spLocks noTextEdit="1"/>
            </xdr:cNvSpPr>
          </xdr:nvSpPr>
          <xdr:spPr>
            <a:xfrm>
              <a:off x="18336691" y="3414776"/>
              <a:ext cx="2744908" cy="1081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238126</xdr:colOff>
      <xdr:row>22</xdr:row>
      <xdr:rowOff>26193</xdr:rowOff>
    </xdr:from>
    <xdr:to>
      <xdr:col>34</xdr:col>
      <xdr:colOff>536068</xdr:colOff>
      <xdr:row>32</xdr:row>
      <xdr:rowOff>59531</xdr:rowOff>
    </xdr:to>
    <mc:AlternateContent xmlns:mc="http://schemas.openxmlformats.org/markup-compatibility/2006">
      <mc:Choice xmlns:a14="http://schemas.microsoft.com/office/drawing/2010/main" Requires="a14">
        <xdr:graphicFrame macro="">
          <xdr:nvGraphicFramePr>
            <xdr:cNvPr id="9" name="Loan_Type 1">
              <a:extLst>
                <a:ext uri="{FF2B5EF4-FFF2-40B4-BE49-F238E27FC236}">
                  <a16:creationId xmlns:a16="http://schemas.microsoft.com/office/drawing/2014/main" id="{CF1B429E-5C03-0C88-2ED8-49EC7B879D1C}"/>
                </a:ext>
              </a:extLst>
            </xdr:cNvPr>
            <xdr:cNvGraphicFramePr/>
          </xdr:nvGraphicFramePr>
          <xdr:xfrm>
            <a:off x="0" y="0"/>
            <a:ext cx="0" cy="0"/>
          </xdr:xfrm>
          <a:graphic>
            <a:graphicData uri="http://schemas.microsoft.com/office/drawing/2010/slicer">
              <sle:slicer xmlns:sle="http://schemas.microsoft.com/office/drawing/2010/slicer" name="Loan_Type 1"/>
            </a:graphicData>
          </a:graphic>
        </xdr:graphicFrame>
      </mc:Choice>
      <mc:Fallback>
        <xdr:sp macro="" textlink="">
          <xdr:nvSpPr>
            <xdr:cNvPr id="0" name=""/>
            <xdr:cNvSpPr>
              <a:spLocks noTextEdit="1"/>
            </xdr:cNvSpPr>
          </xdr:nvSpPr>
          <xdr:spPr>
            <a:xfrm>
              <a:off x="18285494" y="4588167"/>
              <a:ext cx="2704258" cy="2038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266644</xdr:colOff>
      <xdr:row>48</xdr:row>
      <xdr:rowOff>171121</xdr:rowOff>
    </xdr:from>
    <xdr:to>
      <xdr:col>34</xdr:col>
      <xdr:colOff>566964</xdr:colOff>
      <xdr:row>60</xdr:row>
      <xdr:rowOff>158751</xdr:rowOff>
    </xdr:to>
    <mc:AlternateContent xmlns:mc="http://schemas.openxmlformats.org/markup-compatibility/2006">
      <mc:Choice xmlns:a14="http://schemas.microsoft.com/office/drawing/2010/main" Requires="a14">
        <xdr:graphicFrame macro="">
          <xdr:nvGraphicFramePr>
            <xdr:cNvPr id="10" name="State 1">
              <a:extLst>
                <a:ext uri="{FF2B5EF4-FFF2-40B4-BE49-F238E27FC236}">
                  <a16:creationId xmlns:a16="http://schemas.microsoft.com/office/drawing/2014/main" id="{E7153328-9ED6-81A2-7DB5-084AE07E468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8314012" y="9946779"/>
              <a:ext cx="2706636" cy="2393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259557</xdr:colOff>
      <xdr:row>41</xdr:row>
      <xdr:rowOff>55959</xdr:rowOff>
    </xdr:from>
    <xdr:to>
      <xdr:col>34</xdr:col>
      <xdr:colOff>557499</xdr:colOff>
      <xdr:row>48</xdr:row>
      <xdr:rowOff>148828</xdr:rowOff>
    </xdr:to>
    <mc:AlternateContent xmlns:mc="http://schemas.openxmlformats.org/markup-compatibility/2006">
      <mc:Choice xmlns:a14="http://schemas.microsoft.com/office/drawing/2010/main" Requires="a14">
        <xdr:graphicFrame macro="">
          <xdr:nvGraphicFramePr>
            <xdr:cNvPr id="15" name="Loan_Status 1">
              <a:extLst>
                <a:ext uri="{FF2B5EF4-FFF2-40B4-BE49-F238E27FC236}">
                  <a16:creationId xmlns:a16="http://schemas.microsoft.com/office/drawing/2014/main" id="{6305393A-5B4A-E5D1-3392-0DA88F08703D}"/>
                </a:ext>
              </a:extLst>
            </xdr:cNvPr>
            <xdr:cNvGraphicFramePr/>
          </xdr:nvGraphicFramePr>
          <xdr:xfrm>
            <a:off x="0" y="0"/>
            <a:ext cx="0" cy="0"/>
          </xdr:xfrm>
          <a:graphic>
            <a:graphicData uri="http://schemas.microsoft.com/office/drawing/2010/slicer">
              <sle:slicer xmlns:sle="http://schemas.microsoft.com/office/drawing/2010/slicer" name="Loan_Status 1"/>
            </a:graphicData>
          </a:graphic>
        </xdr:graphicFrame>
      </mc:Choice>
      <mc:Fallback>
        <xdr:sp macro="" textlink="">
          <xdr:nvSpPr>
            <xdr:cNvPr id="0" name=""/>
            <xdr:cNvSpPr>
              <a:spLocks noTextEdit="1"/>
            </xdr:cNvSpPr>
          </xdr:nvSpPr>
          <xdr:spPr>
            <a:xfrm>
              <a:off x="18306925" y="8427933"/>
              <a:ext cx="2704258" cy="1496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229790</xdr:colOff>
      <xdr:row>32</xdr:row>
      <xdr:rowOff>175023</xdr:rowOff>
    </xdr:from>
    <xdr:to>
      <xdr:col>34</xdr:col>
      <xdr:colOff>527733</xdr:colOff>
      <xdr:row>40</xdr:row>
      <xdr:rowOff>148829</xdr:rowOff>
    </xdr:to>
    <mc:AlternateContent xmlns:mc="http://schemas.openxmlformats.org/markup-compatibility/2006">
      <mc:Choice xmlns:a14="http://schemas.microsoft.com/office/drawing/2010/main" Requires="a14">
        <xdr:graphicFrame macro="">
          <xdr:nvGraphicFramePr>
            <xdr:cNvPr id="17" name="Branch 1">
              <a:extLst>
                <a:ext uri="{FF2B5EF4-FFF2-40B4-BE49-F238E27FC236}">
                  <a16:creationId xmlns:a16="http://schemas.microsoft.com/office/drawing/2014/main" id="{17DE641A-773C-7A96-E1A4-D2933AF39491}"/>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18277158" y="6742260"/>
              <a:ext cx="2704259" cy="1578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549263</xdr:colOff>
      <xdr:row>0</xdr:row>
      <xdr:rowOff>162622</xdr:rowOff>
    </xdr:from>
    <xdr:to>
      <xdr:col>17</xdr:col>
      <xdr:colOff>162621</xdr:colOff>
      <xdr:row>3</xdr:row>
      <xdr:rowOff>58079</xdr:rowOff>
    </xdr:to>
    <xdr:pic>
      <xdr:nvPicPr>
        <xdr:cNvPr id="25" name="Graphic 24" descr="Bank with solid fill">
          <a:extLst>
            <a:ext uri="{FF2B5EF4-FFF2-40B4-BE49-F238E27FC236}">
              <a16:creationId xmlns:a16="http://schemas.microsoft.com/office/drawing/2014/main" id="{8B457B6E-ACA5-4173-E9C4-B6DD65AF47A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609629" y="162622"/>
          <a:ext cx="821407" cy="615640"/>
        </a:xfrm>
        <a:prstGeom prst="rect">
          <a:avLst/>
        </a:prstGeom>
      </xdr:spPr>
    </xdr:pic>
    <xdr:clientData/>
  </xdr:twoCellAnchor>
  <xdr:oneCellAnchor>
    <xdr:from>
      <xdr:col>14</xdr:col>
      <xdr:colOff>429787</xdr:colOff>
      <xdr:row>0</xdr:row>
      <xdr:rowOff>104543</xdr:rowOff>
    </xdr:from>
    <xdr:ext cx="7434146" cy="743414"/>
    <xdr:sp macro="" textlink="">
      <xdr:nvSpPr>
        <xdr:cNvPr id="26" name="TextBox 25">
          <a:extLst>
            <a:ext uri="{FF2B5EF4-FFF2-40B4-BE49-F238E27FC236}">
              <a16:creationId xmlns:a16="http://schemas.microsoft.com/office/drawing/2014/main" id="{D4E47B25-09FC-0F58-1180-22F54FC28C8F}"/>
            </a:ext>
          </a:extLst>
        </xdr:cNvPr>
        <xdr:cNvSpPr txBox="1"/>
      </xdr:nvSpPr>
      <xdr:spPr>
        <a:xfrm>
          <a:off x="8886128" y="104543"/>
          <a:ext cx="7434146" cy="743414"/>
        </a:xfrm>
        <a:prstGeom prst="rect">
          <a:avLst/>
        </a:prstGeom>
        <a:noFill/>
        <a:ln w="57150"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IN" sz="2400" b="1" cap="none" spc="50">
              <a:ln w="0"/>
              <a:solidFill>
                <a:schemeClr val="bg2"/>
              </a:solidFill>
              <a:effectLst>
                <a:innerShdw blurRad="63500" dist="50800" dir="13500000">
                  <a:srgbClr val="000000">
                    <a:alpha val="50000"/>
                  </a:srgbClr>
                </a:innerShdw>
              </a:effectLst>
            </a:rPr>
            <a:t>Credit Risk &amp; Data Quality</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 keshari" refreshedDate="46221.854423263889" createdVersion="8" refreshedVersion="8" minRefreshableVersion="3" recordCount="5000" xr:uid="{94BBE435-34E7-4BB2-8ED0-C00EBAA7ED7A}">
  <cacheSource type="worksheet">
    <worksheetSource name="Table2"/>
  </cacheSource>
  <cacheFields count="32">
    <cacheField name="Loan_ID" numFmtId="0">
      <sharedItems/>
    </cacheField>
    <cacheField name="Duplicate status" numFmtId="0">
      <sharedItems count="1">
        <s v="Unique"/>
      </sharedItems>
    </cacheField>
    <cacheField name="Customer_ID" numFmtId="0">
      <sharedItems/>
    </cacheField>
    <cacheField name="Customer_Name" numFmtId="0">
      <sharedItems containsMixedTypes="1" containsNumber="1" containsInteger="1" minValue="0" maxValue="0"/>
    </cacheField>
    <cacheField name="Customer Name Status" numFmtId="0">
      <sharedItems count="1">
        <s v="Submitted"/>
      </sharedItems>
    </cacheField>
    <cacheField name="Gender" numFmtId="0">
      <sharedItems/>
    </cacheField>
    <cacheField name="Age" numFmtId="0">
      <sharedItems containsSemiMixedTypes="0" containsString="0" containsNumber="1" containsInteger="1" minValue="18" maxValue="65" count="48">
        <n v="29"/>
        <n v="45"/>
        <n v="41"/>
        <n v="27"/>
        <n v="39"/>
        <n v="56"/>
        <n v="54"/>
        <n v="38"/>
        <n v="33"/>
        <n v="19"/>
        <n v="48"/>
        <n v="43"/>
        <n v="62"/>
        <n v="60"/>
        <n v="40"/>
        <n v="23"/>
        <n v="30"/>
        <n v="49"/>
        <n v="58"/>
        <n v="18"/>
        <n v="22"/>
        <n v="28"/>
        <n v="64"/>
        <n v="44"/>
        <n v="52"/>
        <n v="36"/>
        <n v="55"/>
        <n v="25"/>
        <n v="21"/>
        <n v="37"/>
        <n v="24"/>
        <n v="47"/>
        <n v="50"/>
        <n v="26"/>
        <n v="51"/>
        <n v="46"/>
        <n v="34"/>
        <n v="57"/>
        <n v="59"/>
        <n v="32"/>
        <n v="53"/>
        <n v="35"/>
        <n v="63"/>
        <n v="65"/>
        <n v="20"/>
        <n v="42"/>
        <n v="61"/>
        <n v="31"/>
      </sharedItems>
    </cacheField>
    <cacheField name="Marital_Status" numFmtId="0">
      <sharedItems count="2">
        <s v="Married"/>
        <s v="Single"/>
      </sharedItems>
    </cacheField>
    <cacheField name="Education" numFmtId="0">
      <sharedItems count="2">
        <s v="Non-Graduate"/>
        <s v="Graduate"/>
      </sharedItems>
    </cacheField>
    <cacheField name="Employment_Type" numFmtId="0">
      <sharedItems count="4">
        <s v="Salaried"/>
        <s v="Government"/>
        <s v="Self-Employed"/>
        <s v="Business"/>
      </sharedItems>
    </cacheField>
    <cacheField name="Annual_Income" numFmtId="164">
      <sharedItems containsSemiMixedTypes="0" containsString="0" containsNumber="1" containsInteger="1" minValue="-50000" maxValue="2499500"/>
    </cacheField>
    <cacheField name="income status" numFmtId="164">
      <sharedItems/>
    </cacheField>
    <cacheField name="Credit_Score" numFmtId="0">
      <sharedItems containsSemiMixedTypes="0" containsString="0" containsNumber="1" containsInteger="1" minValue="300" maxValue="950"/>
    </cacheField>
    <cacheField name="Risk_level" numFmtId="0">
      <sharedItems count="3">
        <s v="High_risk"/>
        <s v="low_risk"/>
        <s v="medium_risk"/>
      </sharedItems>
    </cacheField>
    <cacheField name="Credit_Score cetogery" numFmtId="0">
      <sharedItems count="2">
        <s v="Excellent"/>
        <s v="Poor"/>
      </sharedItems>
    </cacheField>
    <cacheField name="Loan Amount Status" numFmtId="0">
      <sharedItems/>
    </cacheField>
    <cacheField name="Valid&amp;invalid credit score" numFmtId="0">
      <sharedItems count="2">
        <s v="Valid"/>
        <s v="Invalid"/>
      </sharedItems>
    </cacheField>
    <cacheField name="Loan_Type" numFmtId="0">
      <sharedItems count="5">
        <s v="Personal"/>
        <s v="Home"/>
        <s v="Education"/>
        <s v="Car"/>
        <s v="Business"/>
      </sharedItems>
    </cacheField>
    <cacheField name="Loan_Amount" numFmtId="164">
      <sharedItems containsSemiMixedTypes="0" containsString="0" containsNumber="1" containsInteger="1" minValue="0" maxValue="4999426"/>
    </cacheField>
    <cacheField name="Interest_Rate" numFmtId="0">
      <sharedItems containsSemiMixedTypes="0" containsString="0" containsNumber="1" minValue="7" maxValue="19"/>
    </cacheField>
    <cacheField name="Loan_Term_Months" numFmtId="0">
      <sharedItems containsSemiMixedTypes="0" containsString="0" containsNumber="1" containsInteger="1" minValue="12" maxValue="180"/>
    </cacheField>
    <cacheField name="EMI" numFmtId="0">
      <sharedItems containsSemiMixedTypes="0" containsString="0" containsNumber="1" minValue="296.11" maxValue="416249.08"/>
    </cacheField>
    <cacheField name="total_loan_amt" numFmtId="164">
      <sharedItems containsSemiMixedTypes="0" containsString="0" containsNumber="1" minValue="0" maxValue="7816207.0124999993"/>
    </cacheField>
    <cacheField name="State" numFmtId="0">
      <sharedItems count="14">
        <s v="Gujarat"/>
        <s v="Delhi"/>
        <s v="Karnataka"/>
        <s v="Rajasthan"/>
        <s v="Tamil Nadu"/>
        <s v="UP"/>
        <s v="Maharashtra"/>
        <s v="UP "/>
        <s v="Tamil Nadu "/>
        <s v="Rajasthan "/>
        <s v="Delhi "/>
        <s v="Maharashtra "/>
        <s v="Karnataka "/>
        <s v="Gujarat "/>
      </sharedItems>
    </cacheField>
    <cacheField name="City" numFmtId="0">
      <sharedItems count="7">
        <s v="Ahmedabad"/>
        <s v="New Delhi"/>
        <s v="Bengaluru"/>
        <s v="Jaipur"/>
        <s v="Chennai"/>
        <s v="Lucknow"/>
        <s v="Mumbai"/>
      </sharedItems>
    </cacheField>
    <cacheField name="Application_Date" numFmtId="165">
      <sharedItems containsSemiMixedTypes="0" containsNonDate="0" containsDate="1" containsString="0" minDate="2024-06-21T00:00:00" maxDate="2038-02-28T00:00:00"/>
    </cacheField>
    <cacheField name="application year" numFmtId="165">
      <sharedItems count="15">
        <s v="2024"/>
        <s v="2025"/>
        <s v="2026"/>
        <s v="2027"/>
        <s v="2028"/>
        <s v="2029"/>
        <s v="2030"/>
        <s v="2031"/>
        <s v="2032"/>
        <s v="2033"/>
        <s v="2034"/>
        <s v="2035"/>
        <s v="2036"/>
        <s v="2037"/>
        <s v="2038"/>
      </sharedItems>
    </cacheField>
    <cacheField name="Application month" numFmtId="165">
      <sharedItems count="12">
        <s v="June"/>
        <s v="July"/>
        <s v="August"/>
        <s v="September"/>
        <s v="October"/>
        <s v="November"/>
        <s v="December"/>
        <s v="January"/>
        <s v="February"/>
        <s v="March"/>
        <s v="April"/>
        <s v="May"/>
      </sharedItems>
    </cacheField>
    <cacheField name="Loan_Status" numFmtId="0">
      <sharedItems count="3">
        <s v="Approved"/>
        <s v="Pending"/>
        <s v="Rejected"/>
      </sharedItems>
    </cacheField>
    <cacheField name="Default_Status" numFmtId="0">
      <sharedItems count="2">
        <s v="No"/>
        <s v="Yes"/>
      </sharedItems>
    </cacheField>
    <cacheField name="Branch" numFmtId="0">
      <sharedItems count="4">
        <s v="South"/>
        <s v="North"/>
        <s v="West"/>
        <s v="East"/>
      </sharedItems>
    </cacheField>
    <cacheField name="Field1" numFmtId="0" formula=" 0" databaseField="0"/>
  </cacheFields>
  <extLst>
    <ext xmlns:x14="http://schemas.microsoft.com/office/spreadsheetml/2009/9/main" uri="{725AE2AE-9491-48be-B2B4-4EB974FC3084}">
      <x14:pivotCacheDefinition pivotCacheId="1780803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L100001"/>
    <x v="0"/>
    <s v="C200001"/>
    <s v="Vikas Sharma"/>
    <x v="0"/>
    <s v="Female"/>
    <x v="0"/>
    <x v="0"/>
    <x v="0"/>
    <x v="0"/>
    <n v="543962"/>
    <s v="Submitted"/>
    <n v="503"/>
    <x v="0"/>
    <x v="0"/>
    <s v="Submitted"/>
    <x v="0"/>
    <x v="0"/>
    <n v="541353"/>
    <n v="7.87"/>
    <n v="180"/>
    <n v="3007.52"/>
    <n v="355037.34250000003"/>
    <x v="0"/>
    <x v="0"/>
    <d v="2024-06-21T00:00:00"/>
    <x v="0"/>
    <x v="0"/>
    <x v="0"/>
    <x v="0"/>
    <x v="0"/>
  </r>
  <r>
    <s v="L100002"/>
    <x v="0"/>
    <s v="C200002"/>
    <s v="Amit Sharma"/>
    <x v="0"/>
    <s v="Female"/>
    <x v="1"/>
    <x v="1"/>
    <x v="0"/>
    <x v="1"/>
    <n v="1588760"/>
    <s v="Submitted"/>
    <n v="538"/>
    <x v="0"/>
    <x v="0"/>
    <s v="Submitted"/>
    <x v="0"/>
    <x v="1"/>
    <n v="2682403"/>
    <n v="8.24"/>
    <n v="24"/>
    <n v="111766.79"/>
    <n v="1841923.2816146007"/>
    <x v="1"/>
    <x v="1"/>
    <d v="2024-06-22T00:00:00"/>
    <x v="0"/>
    <x v="0"/>
    <x v="1"/>
    <x v="1"/>
    <x v="1"/>
  </r>
  <r>
    <s v="L100003"/>
    <x v="0"/>
    <s v="C200003"/>
    <s v="Karan Rao"/>
    <x v="0"/>
    <s v="Male"/>
    <x v="2"/>
    <x v="0"/>
    <x v="1"/>
    <x v="2"/>
    <n v="570200"/>
    <s v="Submitted"/>
    <n v="705"/>
    <x v="1"/>
    <x v="0"/>
    <s v="Submitted"/>
    <x v="0"/>
    <x v="1"/>
    <n v="2555459"/>
    <n v="12.79"/>
    <n v="60"/>
    <n v="42590.98"/>
    <n v="2723693.3841666663"/>
    <x v="2"/>
    <x v="2"/>
    <d v="2024-06-23T00:00:00"/>
    <x v="0"/>
    <x v="0"/>
    <x v="2"/>
    <x v="1"/>
    <x v="0"/>
  </r>
  <r>
    <s v="L100004"/>
    <x v="0"/>
    <s v="C200004"/>
    <s v="Amit Verma"/>
    <x v="0"/>
    <s v="Female"/>
    <x v="3"/>
    <x v="0"/>
    <x v="1"/>
    <x v="1"/>
    <n v="2479594"/>
    <s v="Submitted"/>
    <n v="779"/>
    <x v="2"/>
    <x v="0"/>
    <s v="Submitted"/>
    <x v="0"/>
    <x v="2"/>
    <n v="2909690"/>
    <n v="9.14"/>
    <n v="180"/>
    <n v="16164.94"/>
    <n v="2216213.8833333333"/>
    <x v="2"/>
    <x v="2"/>
    <d v="2024-06-24T00:00:00"/>
    <x v="0"/>
    <x v="0"/>
    <x v="0"/>
    <x v="0"/>
    <x v="1"/>
  </r>
  <r>
    <s v="L100005"/>
    <x v="0"/>
    <s v="C200005"/>
    <s v="Pooja Singh"/>
    <x v="0"/>
    <s v="Female"/>
    <x v="4"/>
    <x v="0"/>
    <x v="1"/>
    <x v="1"/>
    <n v="878508"/>
    <s v="Submitted"/>
    <n v="499"/>
    <x v="0"/>
    <x v="0"/>
    <s v="Submitted"/>
    <x v="0"/>
    <x v="2"/>
    <n v="2353555"/>
    <n v="11.07"/>
    <n v="24"/>
    <n v="98064.79"/>
    <n v="2171154.8216168899"/>
    <x v="3"/>
    <x v="3"/>
    <d v="2024-06-25T00:00:00"/>
    <x v="0"/>
    <x v="0"/>
    <x v="0"/>
    <x v="1"/>
    <x v="2"/>
  </r>
  <r>
    <s v="L100006"/>
    <x v="0"/>
    <s v="C200006"/>
    <s v="Rohit Patel"/>
    <x v="0"/>
    <s v="Female"/>
    <x v="5"/>
    <x v="0"/>
    <x v="1"/>
    <x v="1"/>
    <n v="2149153"/>
    <s v="Submitted"/>
    <n v="811"/>
    <x v="2"/>
    <x v="0"/>
    <s v="Submitted"/>
    <x v="0"/>
    <x v="1"/>
    <n v="3177522"/>
    <n v="13.73"/>
    <n v="12"/>
    <n v="264793.5"/>
    <n v="3635999.8087610449"/>
    <x v="0"/>
    <x v="0"/>
    <d v="2024-06-26T00:00:00"/>
    <x v="0"/>
    <x v="0"/>
    <x v="0"/>
    <x v="1"/>
    <x v="3"/>
  </r>
  <r>
    <s v="L100007"/>
    <x v="0"/>
    <s v="C200007"/>
    <s v="Anjali Singh"/>
    <x v="0"/>
    <s v="Female"/>
    <x v="4"/>
    <x v="1"/>
    <x v="1"/>
    <x v="3"/>
    <n v="1851665"/>
    <s v="Submitted"/>
    <n v="382"/>
    <x v="0"/>
    <x v="0"/>
    <s v="Submitted"/>
    <x v="0"/>
    <x v="2"/>
    <n v="4982726"/>
    <n v="10.76"/>
    <n v="60"/>
    <n v="83045.429999999993"/>
    <n v="4467844.3133333335"/>
    <x v="0"/>
    <x v="0"/>
    <d v="2024-06-27T00:00:00"/>
    <x v="0"/>
    <x v="0"/>
    <x v="1"/>
    <x v="1"/>
    <x v="1"/>
  </r>
  <r>
    <s v="L100008"/>
    <x v="0"/>
    <s v="C200008"/>
    <s v="Vikas Sharma"/>
    <x v="0"/>
    <s v="Female"/>
    <x v="3"/>
    <x v="1"/>
    <x v="1"/>
    <x v="3"/>
    <n v="0"/>
    <s v="Submitted"/>
    <n v="493"/>
    <x v="0"/>
    <x v="0"/>
    <s v="Submitted"/>
    <x v="0"/>
    <x v="2"/>
    <n v="595443"/>
    <n v="18.989999999999998"/>
    <n v="36"/>
    <n v="16540.080000000002"/>
    <n v="942288.54750000115"/>
    <x v="2"/>
    <x v="2"/>
    <d v="2024-06-28T00:00:00"/>
    <x v="0"/>
    <x v="0"/>
    <x v="2"/>
    <x v="1"/>
    <x v="2"/>
  </r>
  <r>
    <s v="L100009"/>
    <x v="0"/>
    <s v="C200009"/>
    <s v="Priya Mehta"/>
    <x v="0"/>
    <s v="Female"/>
    <x v="6"/>
    <x v="1"/>
    <x v="0"/>
    <x v="2"/>
    <n v="1294948"/>
    <s v="Submitted"/>
    <n v="386"/>
    <x v="0"/>
    <x v="0"/>
    <s v="Submitted"/>
    <x v="0"/>
    <x v="2"/>
    <n v="415846"/>
    <n v="15.08"/>
    <n v="60"/>
    <n v="6930.77"/>
    <n v="522579.80666666664"/>
    <x v="0"/>
    <x v="0"/>
    <d v="2024-06-29T00:00:00"/>
    <x v="0"/>
    <x v="0"/>
    <x v="2"/>
    <x v="0"/>
    <x v="2"/>
  </r>
  <r>
    <s v="L100010"/>
    <x v="0"/>
    <s v="C200010"/>
    <s v="Priya Verma"/>
    <x v="0"/>
    <s v="Male"/>
    <x v="3"/>
    <x v="1"/>
    <x v="0"/>
    <x v="1"/>
    <n v="696488"/>
    <s v="Submitted"/>
    <n v="650"/>
    <x v="1"/>
    <x v="0"/>
    <s v="Submitted"/>
    <x v="0"/>
    <x v="2"/>
    <n v="4215189"/>
    <n v="9.02"/>
    <n v="36"/>
    <n v="117088.58"/>
    <n v="3168417.0704524228"/>
    <x v="2"/>
    <x v="2"/>
    <d v="2024-06-30T00:00:00"/>
    <x v="0"/>
    <x v="0"/>
    <x v="1"/>
    <x v="1"/>
    <x v="0"/>
  </r>
  <r>
    <s v="L100011"/>
    <x v="0"/>
    <s v="C200011"/>
    <s v="Priya Sharma"/>
    <x v="0"/>
    <s v="Male"/>
    <x v="7"/>
    <x v="1"/>
    <x v="0"/>
    <x v="3"/>
    <n v="1736558"/>
    <s v="Submitted"/>
    <n v="359"/>
    <x v="0"/>
    <x v="0"/>
    <s v="Submitted"/>
    <x v="0"/>
    <x v="3"/>
    <n v="2579162"/>
    <n v="15.09"/>
    <n v="36"/>
    <n v="71643.39"/>
    <n v="3243296.2150006033"/>
    <x v="2"/>
    <x v="2"/>
    <d v="2024-07-01T00:00:00"/>
    <x v="0"/>
    <x v="1"/>
    <x v="2"/>
    <x v="0"/>
    <x v="3"/>
  </r>
  <r>
    <s v="L100012"/>
    <x v="0"/>
    <s v="C200012"/>
    <n v="0"/>
    <x v="0"/>
    <s v="Male"/>
    <x v="8"/>
    <x v="1"/>
    <x v="1"/>
    <x v="2"/>
    <n v="1242862"/>
    <s v="Submitted"/>
    <n v="306"/>
    <x v="0"/>
    <x v="0"/>
    <s v="Submitted"/>
    <x v="0"/>
    <x v="4"/>
    <n v="2324907"/>
    <n v="16.73"/>
    <n v="36"/>
    <n v="64580.75"/>
    <n v="3241307.8425000729"/>
    <x v="4"/>
    <x v="4"/>
    <d v="2024-07-02T00:00:00"/>
    <x v="0"/>
    <x v="1"/>
    <x v="0"/>
    <x v="0"/>
    <x v="2"/>
  </r>
  <r>
    <s v="L100013"/>
    <x v="0"/>
    <s v="C200013"/>
    <s v="Amit Gupta"/>
    <x v="0"/>
    <s v="Male"/>
    <x v="9"/>
    <x v="0"/>
    <x v="0"/>
    <x v="0"/>
    <n v="397582"/>
    <s v="Submitted"/>
    <n v="472"/>
    <x v="0"/>
    <x v="0"/>
    <s v="Submitted"/>
    <x v="0"/>
    <x v="0"/>
    <n v="3727101"/>
    <n v="7.83"/>
    <n v="60"/>
    <n v="62118.35"/>
    <n v="2431933.4025001982"/>
    <x v="2"/>
    <x v="2"/>
    <d v="2024-07-03T00:00:00"/>
    <x v="0"/>
    <x v="1"/>
    <x v="2"/>
    <x v="0"/>
    <x v="1"/>
  </r>
  <r>
    <s v="L100014"/>
    <x v="0"/>
    <s v="C200014"/>
    <s v="Priya Verma"/>
    <x v="0"/>
    <s v="Female"/>
    <x v="10"/>
    <x v="1"/>
    <x v="1"/>
    <x v="3"/>
    <n v="805721"/>
    <s v="Submitted"/>
    <n v="681"/>
    <x v="1"/>
    <x v="0"/>
    <s v="Submitted"/>
    <x v="0"/>
    <x v="1"/>
    <n v="2156689"/>
    <n v="10.67"/>
    <n v="120"/>
    <n v="17972.41"/>
    <n v="1917655.9691666667"/>
    <x v="2"/>
    <x v="2"/>
    <d v="2024-07-04T00:00:00"/>
    <x v="0"/>
    <x v="1"/>
    <x v="0"/>
    <x v="0"/>
    <x v="3"/>
  </r>
  <r>
    <s v="L100015"/>
    <x v="0"/>
    <s v="C200015"/>
    <s v="Karan Mehta"/>
    <x v="0"/>
    <s v="Female"/>
    <x v="11"/>
    <x v="0"/>
    <x v="0"/>
    <x v="1"/>
    <n v="1901274"/>
    <s v="Submitted"/>
    <n v="543"/>
    <x v="0"/>
    <x v="0"/>
    <s v="Submitted"/>
    <x v="0"/>
    <x v="4"/>
    <n v="3081251"/>
    <n v="7.24"/>
    <n v="24"/>
    <n v="128385.46"/>
    <n v="1859043.7578848482"/>
    <x v="5"/>
    <x v="5"/>
    <d v="2024-07-05T00:00:00"/>
    <x v="0"/>
    <x v="1"/>
    <x v="1"/>
    <x v="0"/>
    <x v="2"/>
  </r>
  <r>
    <s v="L100016"/>
    <x v="0"/>
    <s v="C200016"/>
    <s v="Rohit Verma"/>
    <x v="0"/>
    <s v="Male"/>
    <x v="12"/>
    <x v="0"/>
    <x v="1"/>
    <x v="1"/>
    <n v="1697572"/>
    <s v="Submitted"/>
    <n v="559"/>
    <x v="0"/>
    <x v="0"/>
    <s v="Submitted"/>
    <x v="0"/>
    <x v="4"/>
    <n v="141450"/>
    <n v="17.38"/>
    <n v="120"/>
    <n v="1178.75"/>
    <n v="204866.75"/>
    <x v="3"/>
    <x v="3"/>
    <d v="2024-07-06T00:00:00"/>
    <x v="0"/>
    <x v="1"/>
    <x v="2"/>
    <x v="1"/>
    <x v="0"/>
  </r>
  <r>
    <s v="L100017"/>
    <x v="0"/>
    <s v="C200017"/>
    <s v="Karan Gupta"/>
    <x v="0"/>
    <s v="Female"/>
    <x v="13"/>
    <x v="0"/>
    <x v="1"/>
    <x v="3"/>
    <n v="1213000"/>
    <s v="Submitted"/>
    <n v="873"/>
    <x v="2"/>
    <x v="0"/>
    <s v="Submitted"/>
    <x v="0"/>
    <x v="2"/>
    <n v="1208080"/>
    <n v="18.64"/>
    <n v="180"/>
    <n v="6711.56"/>
    <n v="1876550.9333333336"/>
    <x v="1"/>
    <x v="1"/>
    <d v="2024-07-07T00:00:00"/>
    <x v="0"/>
    <x v="1"/>
    <x v="1"/>
    <x v="1"/>
    <x v="0"/>
  </r>
  <r>
    <s v="L100018"/>
    <x v="0"/>
    <s v="C200018"/>
    <s v="Vikas Sharma"/>
    <x v="0"/>
    <s v="Female"/>
    <x v="14"/>
    <x v="0"/>
    <x v="0"/>
    <x v="2"/>
    <n v="1551295"/>
    <s v="Submitted"/>
    <n v="539"/>
    <x v="0"/>
    <x v="0"/>
    <s v="Submitted"/>
    <x v="0"/>
    <x v="0"/>
    <n v="2922324"/>
    <n v="11.19"/>
    <n v="36"/>
    <n v="81175.67"/>
    <n v="2725067.1301364815"/>
    <x v="6"/>
    <x v="6"/>
    <d v="2024-07-08T00:00:00"/>
    <x v="0"/>
    <x v="1"/>
    <x v="0"/>
    <x v="0"/>
    <x v="0"/>
  </r>
  <r>
    <s v="L100019"/>
    <x v="0"/>
    <s v="C200019"/>
    <s v="Vikas Mehta"/>
    <x v="0"/>
    <s v="Male"/>
    <x v="15"/>
    <x v="1"/>
    <x v="0"/>
    <x v="1"/>
    <n v="367239"/>
    <s v="Submitted"/>
    <n v="317"/>
    <x v="0"/>
    <x v="0"/>
    <s v="Submitted"/>
    <x v="0"/>
    <x v="4"/>
    <n v="1780928"/>
    <n v="12.2"/>
    <n v="60"/>
    <n v="29682.13"/>
    <n v="1810610.1333333333"/>
    <x v="6"/>
    <x v="6"/>
    <d v="2024-07-09T00:00:00"/>
    <x v="0"/>
    <x v="1"/>
    <x v="1"/>
    <x v="0"/>
    <x v="3"/>
  </r>
  <r>
    <s v="L100020"/>
    <x v="0"/>
    <s v="C200020"/>
    <s v="Neha Patel"/>
    <x v="0"/>
    <s v="Male"/>
    <x v="16"/>
    <x v="0"/>
    <x v="0"/>
    <x v="3"/>
    <n v="346667"/>
    <s v="Submitted"/>
    <n v="588"/>
    <x v="0"/>
    <x v="0"/>
    <s v="Submitted"/>
    <x v="0"/>
    <x v="1"/>
    <n v="3794465"/>
    <n v="12.72"/>
    <n v="12"/>
    <n v="316205.42"/>
    <n v="4022821.7491788277"/>
    <x v="5"/>
    <x v="5"/>
    <d v="2024-07-10T00:00:00"/>
    <x v="0"/>
    <x v="1"/>
    <x v="1"/>
    <x v="0"/>
    <x v="1"/>
  </r>
  <r>
    <s v="L100021"/>
    <x v="0"/>
    <s v="C200021"/>
    <s v="Rahul Das"/>
    <x v="0"/>
    <s v="Female"/>
    <x v="3"/>
    <x v="0"/>
    <x v="1"/>
    <x v="3"/>
    <n v="1126432"/>
    <s v="Submitted"/>
    <n v="538"/>
    <x v="0"/>
    <x v="0"/>
    <s v="Submitted"/>
    <x v="0"/>
    <x v="2"/>
    <n v="729043"/>
    <n v="18.8"/>
    <n v="36"/>
    <n v="20251.189999999999"/>
    <n v="1142167.3666666686"/>
    <x v="6"/>
    <x v="6"/>
    <d v="2024-07-11T00:00:00"/>
    <x v="0"/>
    <x v="1"/>
    <x v="0"/>
    <x v="1"/>
    <x v="2"/>
  </r>
  <r>
    <s v="L100022"/>
    <x v="0"/>
    <s v="C200022"/>
    <s v="Pooja Rao"/>
    <x v="0"/>
    <s v="Female"/>
    <x v="17"/>
    <x v="1"/>
    <x v="1"/>
    <x v="1"/>
    <n v="279137"/>
    <s v="Submitted"/>
    <n v="552"/>
    <x v="0"/>
    <x v="0"/>
    <s v="Submitted"/>
    <x v="0"/>
    <x v="3"/>
    <n v="1018554"/>
    <n v="8.77"/>
    <n v="180"/>
    <n v="5658.63"/>
    <n v="744393.21499999997"/>
    <x v="0"/>
    <x v="0"/>
    <d v="2024-07-12T00:00:00"/>
    <x v="0"/>
    <x v="1"/>
    <x v="1"/>
    <x v="1"/>
    <x v="2"/>
  </r>
  <r>
    <s v="L100023"/>
    <x v="0"/>
    <s v="C200023"/>
    <s v="Rohit Singh"/>
    <x v="0"/>
    <s v="Male"/>
    <x v="3"/>
    <x v="1"/>
    <x v="1"/>
    <x v="2"/>
    <n v="869257"/>
    <s v="Submitted"/>
    <n v="669"/>
    <x v="1"/>
    <x v="0"/>
    <s v="Submitted"/>
    <x v="0"/>
    <x v="4"/>
    <n v="761014"/>
    <n v="9.39"/>
    <n v="24"/>
    <n v="31708.92"/>
    <n v="595494.01755951974"/>
    <x v="4"/>
    <x v="4"/>
    <d v="2024-07-13T00:00:00"/>
    <x v="0"/>
    <x v="1"/>
    <x v="2"/>
    <x v="1"/>
    <x v="3"/>
  </r>
  <r>
    <s v="L100024"/>
    <x v="0"/>
    <s v="C200024"/>
    <s v="Amit Rao"/>
    <x v="0"/>
    <s v="Female"/>
    <x v="0"/>
    <x v="0"/>
    <x v="1"/>
    <x v="3"/>
    <n v="2462493"/>
    <s v="Submitted"/>
    <n v="389"/>
    <x v="0"/>
    <x v="0"/>
    <s v="Submitted"/>
    <x v="0"/>
    <x v="0"/>
    <n v="4207835"/>
    <n v="15.6"/>
    <n v="120"/>
    <n v="35065.29"/>
    <n v="5470185.5"/>
    <x v="7"/>
    <x v="5"/>
    <d v="2024-07-14T00:00:00"/>
    <x v="0"/>
    <x v="1"/>
    <x v="1"/>
    <x v="0"/>
    <x v="0"/>
  </r>
  <r>
    <s v="L100025"/>
    <x v="0"/>
    <s v="C200025"/>
    <s v="Priya Sharma"/>
    <x v="0"/>
    <s v="Female"/>
    <x v="18"/>
    <x v="1"/>
    <x v="0"/>
    <x v="2"/>
    <n v="1833023"/>
    <s v="Submitted"/>
    <n v="601"/>
    <x v="1"/>
    <x v="0"/>
    <s v="Submitted"/>
    <x v="0"/>
    <x v="4"/>
    <n v="2676183"/>
    <n v="15.52"/>
    <n v="180"/>
    <n v="14867.68"/>
    <n v="3461196.6799999997"/>
    <x v="0"/>
    <x v="0"/>
    <d v="2024-07-15T00:00:00"/>
    <x v="0"/>
    <x v="1"/>
    <x v="1"/>
    <x v="1"/>
    <x v="3"/>
  </r>
  <r>
    <s v="L100026"/>
    <x v="0"/>
    <s v="C200026"/>
    <s v="Amit Patel"/>
    <x v="0"/>
    <s v="Male"/>
    <x v="5"/>
    <x v="1"/>
    <x v="0"/>
    <x v="2"/>
    <n v="2389370"/>
    <s v="Submitted"/>
    <n v="495"/>
    <x v="0"/>
    <x v="0"/>
    <s v="Submitted"/>
    <x v="0"/>
    <x v="4"/>
    <n v="3902212"/>
    <n v="16.04"/>
    <n v="12"/>
    <n v="325184.33"/>
    <n v="5216153.5810501054"/>
    <x v="3"/>
    <x v="3"/>
    <d v="2024-07-16T00:00:00"/>
    <x v="0"/>
    <x v="1"/>
    <x v="0"/>
    <x v="1"/>
    <x v="0"/>
  </r>
  <r>
    <s v="L100027"/>
    <x v="0"/>
    <s v="C200027"/>
    <s v="Karan Verma"/>
    <x v="0"/>
    <s v="Female"/>
    <x v="19"/>
    <x v="0"/>
    <x v="0"/>
    <x v="3"/>
    <n v="288427"/>
    <s v="Submitted"/>
    <n v="682"/>
    <x v="1"/>
    <x v="0"/>
    <s v="Submitted"/>
    <x v="0"/>
    <x v="0"/>
    <n v="4696164"/>
    <n v="7.79"/>
    <n v="24"/>
    <n v="195673.5"/>
    <n v="3048611.7402823414"/>
    <x v="1"/>
    <x v="1"/>
    <d v="2024-07-17T00:00:00"/>
    <x v="0"/>
    <x v="1"/>
    <x v="0"/>
    <x v="1"/>
    <x v="0"/>
  </r>
  <r>
    <s v="L100028"/>
    <x v="0"/>
    <s v="C200028"/>
    <s v="Rahul Patel"/>
    <x v="0"/>
    <s v="Male"/>
    <x v="2"/>
    <x v="1"/>
    <x v="0"/>
    <x v="1"/>
    <n v="0"/>
    <s v="Submitted"/>
    <n v="892"/>
    <x v="2"/>
    <x v="0"/>
    <s v="Submitted"/>
    <x v="0"/>
    <x v="4"/>
    <n v="206186"/>
    <n v="8.86"/>
    <n v="120"/>
    <n v="1718.22"/>
    <n v="152233.99666666664"/>
    <x v="3"/>
    <x v="3"/>
    <d v="2024-07-18T00:00:00"/>
    <x v="0"/>
    <x v="1"/>
    <x v="0"/>
    <x v="1"/>
    <x v="1"/>
  </r>
  <r>
    <s v="L100029"/>
    <x v="0"/>
    <s v="C200029"/>
    <s v="Neha Sharma"/>
    <x v="0"/>
    <s v="Female"/>
    <x v="6"/>
    <x v="0"/>
    <x v="1"/>
    <x v="0"/>
    <n v="2339664"/>
    <s v="Submitted"/>
    <n v="738"/>
    <x v="1"/>
    <x v="0"/>
    <s v="Submitted"/>
    <x v="0"/>
    <x v="1"/>
    <n v="3704125"/>
    <n v="17.12"/>
    <n v="60"/>
    <n v="61735.42"/>
    <n v="5284551.666666667"/>
    <x v="6"/>
    <x v="6"/>
    <d v="2024-07-19T00:00:00"/>
    <x v="0"/>
    <x v="1"/>
    <x v="2"/>
    <x v="0"/>
    <x v="1"/>
  </r>
  <r>
    <s v="L100030"/>
    <x v="0"/>
    <s v="C200030"/>
    <s v="Neha Mehta"/>
    <x v="0"/>
    <s v="Male"/>
    <x v="20"/>
    <x v="0"/>
    <x v="0"/>
    <x v="2"/>
    <n v="785434"/>
    <s v="Submitted"/>
    <n v="851"/>
    <x v="2"/>
    <x v="0"/>
    <s v="Submitted"/>
    <x v="0"/>
    <x v="4"/>
    <n v="4529813"/>
    <n v="16.2"/>
    <n v="36"/>
    <n v="125828.14"/>
    <n v="6115247.5500002671"/>
    <x v="1"/>
    <x v="1"/>
    <d v="2024-07-20T00:00:00"/>
    <x v="0"/>
    <x v="1"/>
    <x v="0"/>
    <x v="0"/>
    <x v="0"/>
  </r>
  <r>
    <s v="L100031"/>
    <x v="0"/>
    <s v="C200031"/>
    <s v="Rohit Mehta"/>
    <x v="0"/>
    <s v="Female"/>
    <x v="15"/>
    <x v="0"/>
    <x v="1"/>
    <x v="1"/>
    <n v="1013017"/>
    <s v="Submitted"/>
    <n v="784"/>
    <x v="2"/>
    <x v="0"/>
    <s v="Submitted"/>
    <x v="0"/>
    <x v="1"/>
    <n v="4502940"/>
    <n v="13.82"/>
    <n v="24"/>
    <n v="187622.5"/>
    <n v="5185885.9534839112"/>
    <x v="1"/>
    <x v="1"/>
    <d v="2024-07-21T00:00:00"/>
    <x v="0"/>
    <x v="1"/>
    <x v="0"/>
    <x v="0"/>
    <x v="0"/>
  </r>
  <r>
    <s v="L100032"/>
    <x v="0"/>
    <s v="C200032"/>
    <s v="Karan Sharma"/>
    <x v="0"/>
    <s v="Male"/>
    <x v="21"/>
    <x v="0"/>
    <x v="1"/>
    <x v="2"/>
    <n v="502348"/>
    <s v="Submitted"/>
    <n v="850"/>
    <x v="2"/>
    <x v="0"/>
    <s v="Submitted"/>
    <x v="0"/>
    <x v="4"/>
    <n v="4362473"/>
    <n v="10.029999999999999"/>
    <n v="36"/>
    <n v="121179.81"/>
    <n v="3646300.3503250582"/>
    <x v="0"/>
    <x v="0"/>
    <d v="2024-07-22T00:00:00"/>
    <x v="0"/>
    <x v="1"/>
    <x v="0"/>
    <x v="0"/>
    <x v="2"/>
  </r>
  <r>
    <s v="L100033"/>
    <x v="0"/>
    <s v="C200033"/>
    <s v="Rahul Singh"/>
    <x v="0"/>
    <s v="Female"/>
    <x v="22"/>
    <x v="0"/>
    <x v="1"/>
    <x v="2"/>
    <n v="1224427"/>
    <s v="Submitted"/>
    <n v="776"/>
    <x v="2"/>
    <x v="0"/>
    <s v="Submitted"/>
    <x v="0"/>
    <x v="4"/>
    <n v="3058422"/>
    <n v="10.23"/>
    <n v="24"/>
    <n v="127434.25"/>
    <n v="2607305.7322254297"/>
    <x v="0"/>
    <x v="0"/>
    <d v="2024-07-23T00:00:00"/>
    <x v="0"/>
    <x v="1"/>
    <x v="0"/>
    <x v="0"/>
    <x v="1"/>
  </r>
  <r>
    <s v="L100034"/>
    <x v="0"/>
    <s v="C200034"/>
    <s v="Priya Singh"/>
    <x v="0"/>
    <s v="Female"/>
    <x v="23"/>
    <x v="0"/>
    <x v="1"/>
    <x v="1"/>
    <n v="1622416"/>
    <s v="Submitted"/>
    <n v="710"/>
    <x v="1"/>
    <x v="0"/>
    <s v="Submitted"/>
    <x v="0"/>
    <x v="2"/>
    <n v="2846850"/>
    <n v="11.22"/>
    <n v="36"/>
    <n v="79079.17"/>
    <n v="2661804.7501272513"/>
    <x v="2"/>
    <x v="2"/>
    <d v="2024-07-24T00:00:00"/>
    <x v="0"/>
    <x v="1"/>
    <x v="1"/>
    <x v="1"/>
    <x v="1"/>
  </r>
  <r>
    <s v="L100035"/>
    <x v="0"/>
    <s v="C200035"/>
    <s v="Karan Das"/>
    <x v="0"/>
    <s v="Female"/>
    <x v="24"/>
    <x v="1"/>
    <x v="1"/>
    <x v="2"/>
    <n v="1740340"/>
    <s v="Submitted"/>
    <n v="435"/>
    <x v="0"/>
    <x v="0"/>
    <s v="Submitted"/>
    <x v="0"/>
    <x v="3"/>
    <n v="1473773"/>
    <n v="7.22"/>
    <n v="180"/>
    <n v="8187.63"/>
    <n v="886720.08833333338"/>
    <x v="2"/>
    <x v="2"/>
    <d v="2024-07-25T00:00:00"/>
    <x v="0"/>
    <x v="1"/>
    <x v="2"/>
    <x v="0"/>
    <x v="3"/>
  </r>
  <r>
    <s v="L100036"/>
    <x v="0"/>
    <s v="C200036"/>
    <s v="Anjali Patel"/>
    <x v="0"/>
    <s v="Female"/>
    <x v="25"/>
    <x v="1"/>
    <x v="1"/>
    <x v="2"/>
    <n v="2161500"/>
    <s v="Submitted"/>
    <n v="442"/>
    <x v="0"/>
    <x v="0"/>
    <s v="Submitted"/>
    <x v="0"/>
    <x v="3"/>
    <n v="4851998"/>
    <n v="17.05"/>
    <n v="180"/>
    <n v="26955.54"/>
    <n v="6893880.4916666672"/>
    <x v="4"/>
    <x v="4"/>
    <d v="2024-07-26T00:00:00"/>
    <x v="0"/>
    <x v="1"/>
    <x v="0"/>
    <x v="0"/>
    <x v="3"/>
  </r>
  <r>
    <s v="L100037"/>
    <x v="0"/>
    <s v="C200037"/>
    <s v="Neha Verma"/>
    <x v="0"/>
    <s v="Male"/>
    <x v="26"/>
    <x v="1"/>
    <x v="1"/>
    <x v="3"/>
    <n v="1341126"/>
    <s v="Submitted"/>
    <n v="409"/>
    <x v="0"/>
    <x v="0"/>
    <s v="Submitted"/>
    <x v="0"/>
    <x v="1"/>
    <n v="821703"/>
    <n v="9.7100000000000009"/>
    <n v="120"/>
    <n v="6847.52"/>
    <n v="664894.67749999999"/>
    <x v="4"/>
    <x v="4"/>
    <d v="2024-07-27T00:00:00"/>
    <x v="0"/>
    <x v="1"/>
    <x v="1"/>
    <x v="0"/>
    <x v="2"/>
  </r>
  <r>
    <s v="L100038"/>
    <x v="0"/>
    <s v="C200038"/>
    <s v="Vikas Singh"/>
    <x v="0"/>
    <s v="Male"/>
    <x v="4"/>
    <x v="1"/>
    <x v="1"/>
    <x v="2"/>
    <n v="1803772"/>
    <s v="Submitted"/>
    <n v="838"/>
    <x v="2"/>
    <x v="0"/>
    <s v="Submitted"/>
    <x v="0"/>
    <x v="4"/>
    <n v="1493388"/>
    <n v="16.239999999999998"/>
    <n v="12"/>
    <n v="124449"/>
    <n v="2021121.8072567924"/>
    <x v="2"/>
    <x v="2"/>
    <d v="2024-07-28T00:00:00"/>
    <x v="0"/>
    <x v="1"/>
    <x v="0"/>
    <x v="0"/>
    <x v="0"/>
  </r>
  <r>
    <s v="L100039"/>
    <x v="0"/>
    <s v="C200039"/>
    <s v="Pooja Mehta"/>
    <x v="0"/>
    <s v="Female"/>
    <x v="7"/>
    <x v="0"/>
    <x v="0"/>
    <x v="3"/>
    <n v="1707985"/>
    <s v="Submitted"/>
    <n v="771"/>
    <x v="2"/>
    <x v="0"/>
    <s v="Submitted"/>
    <x v="0"/>
    <x v="2"/>
    <n v="4735614"/>
    <n v="9.57"/>
    <n v="36"/>
    <n v="131544.82999999999"/>
    <n v="3776652.1675646412"/>
    <x v="6"/>
    <x v="6"/>
    <d v="2024-07-29T00:00:00"/>
    <x v="0"/>
    <x v="1"/>
    <x v="1"/>
    <x v="1"/>
    <x v="1"/>
  </r>
  <r>
    <s v="L100040"/>
    <x v="0"/>
    <s v="C200040"/>
    <s v="Vikas Gupta"/>
    <x v="0"/>
    <s v="Female"/>
    <x v="21"/>
    <x v="1"/>
    <x v="0"/>
    <x v="3"/>
    <n v="2361652"/>
    <s v="Submitted"/>
    <n v="499"/>
    <x v="0"/>
    <x v="0"/>
    <s v="Submitted"/>
    <x v="0"/>
    <x v="3"/>
    <n v="1881214"/>
    <n v="13.82"/>
    <n v="120"/>
    <n v="15676.78"/>
    <n v="2166531.4566666665"/>
    <x v="3"/>
    <x v="3"/>
    <d v="2024-07-30T00:00:00"/>
    <x v="0"/>
    <x v="1"/>
    <x v="0"/>
    <x v="0"/>
    <x v="2"/>
  </r>
  <r>
    <s v="L100041"/>
    <x v="0"/>
    <s v="C200041"/>
    <s v="Amit Rao"/>
    <x v="0"/>
    <s v="Male"/>
    <x v="27"/>
    <x v="1"/>
    <x v="1"/>
    <x v="3"/>
    <n v="502956"/>
    <s v="Submitted"/>
    <n v="795"/>
    <x v="2"/>
    <x v="0"/>
    <s v="Submitted"/>
    <x v="0"/>
    <x v="1"/>
    <n v="879027"/>
    <n v="18.170000000000002"/>
    <n v="180"/>
    <n v="4883.4799999999996"/>
    <n v="1330993.3825000003"/>
    <x v="5"/>
    <x v="5"/>
    <d v="2024-07-31T00:00:00"/>
    <x v="0"/>
    <x v="1"/>
    <x v="0"/>
    <x v="0"/>
    <x v="0"/>
  </r>
  <r>
    <s v="L100042"/>
    <x v="0"/>
    <s v="C200042"/>
    <s v="Neha Singh"/>
    <x v="0"/>
    <s v="Female"/>
    <x v="9"/>
    <x v="0"/>
    <x v="0"/>
    <x v="3"/>
    <n v="1075440"/>
    <s v="Submitted"/>
    <n v="682"/>
    <x v="1"/>
    <x v="0"/>
    <s v="Submitted"/>
    <x v="0"/>
    <x v="1"/>
    <n v="1005407"/>
    <n v="9.7200000000000006"/>
    <n v="120"/>
    <n v="8378.39"/>
    <n v="814379.67"/>
    <x v="6"/>
    <x v="6"/>
    <d v="2024-08-01T00:00:00"/>
    <x v="0"/>
    <x v="2"/>
    <x v="0"/>
    <x v="0"/>
    <x v="1"/>
  </r>
  <r>
    <s v="L100043"/>
    <x v="0"/>
    <s v="C200043"/>
    <s v="Priya Rao"/>
    <x v="0"/>
    <s v="Female"/>
    <x v="28"/>
    <x v="1"/>
    <x v="1"/>
    <x v="3"/>
    <n v="1440081"/>
    <s v="Submitted"/>
    <n v="751"/>
    <x v="2"/>
    <x v="0"/>
    <s v="Submitted"/>
    <x v="0"/>
    <x v="3"/>
    <n v="1878722"/>
    <n v="8.8699999999999992"/>
    <n v="60"/>
    <n v="31312.03"/>
    <n v="1388688.6783333384"/>
    <x v="3"/>
    <x v="3"/>
    <d v="2024-08-02T00:00:00"/>
    <x v="0"/>
    <x v="2"/>
    <x v="2"/>
    <x v="1"/>
    <x v="2"/>
  </r>
  <r>
    <s v="L100044"/>
    <x v="0"/>
    <s v="C200044"/>
    <s v="Vikas Verma"/>
    <x v="0"/>
    <s v="Female"/>
    <x v="15"/>
    <x v="1"/>
    <x v="0"/>
    <x v="3"/>
    <n v="1688556"/>
    <s v="Submitted"/>
    <n v="781"/>
    <x v="2"/>
    <x v="0"/>
    <s v="Submitted"/>
    <x v="0"/>
    <x v="0"/>
    <n v="3262337"/>
    <n v="15.26"/>
    <n v="60"/>
    <n v="54372.28"/>
    <n v="4148605.2183333337"/>
    <x v="2"/>
    <x v="2"/>
    <d v="2024-08-03T00:00:00"/>
    <x v="0"/>
    <x v="2"/>
    <x v="0"/>
    <x v="1"/>
    <x v="1"/>
  </r>
  <r>
    <s v="L100045"/>
    <x v="0"/>
    <s v="C200045"/>
    <s v="Neha Sharma"/>
    <x v="0"/>
    <s v="Male"/>
    <x v="14"/>
    <x v="0"/>
    <x v="1"/>
    <x v="1"/>
    <n v="1656792"/>
    <s v="Submitted"/>
    <n v="590"/>
    <x v="0"/>
    <x v="0"/>
    <s v="Submitted"/>
    <x v="0"/>
    <x v="1"/>
    <n v="2754592"/>
    <n v="13.84"/>
    <n v="12"/>
    <n v="229549.33"/>
    <n v="3177282.4571603108"/>
    <x v="1"/>
    <x v="1"/>
    <d v="2024-08-04T00:00:00"/>
    <x v="0"/>
    <x v="2"/>
    <x v="2"/>
    <x v="1"/>
    <x v="0"/>
  </r>
  <r>
    <s v="L100046"/>
    <x v="0"/>
    <s v="C200046"/>
    <s v="Karan Rao"/>
    <x v="0"/>
    <s v="Female"/>
    <x v="29"/>
    <x v="1"/>
    <x v="0"/>
    <x v="0"/>
    <n v="1442712"/>
    <s v="Submitted"/>
    <n v="656"/>
    <x v="1"/>
    <x v="0"/>
    <s v="Submitted"/>
    <x v="0"/>
    <x v="0"/>
    <n v="2315069"/>
    <n v="15.38"/>
    <n v="24"/>
    <n v="96461.21"/>
    <n v="2967146.7758199619"/>
    <x v="3"/>
    <x v="3"/>
    <d v="2024-08-05T00:00:00"/>
    <x v="0"/>
    <x v="2"/>
    <x v="0"/>
    <x v="1"/>
    <x v="2"/>
  </r>
  <r>
    <s v="L100047"/>
    <x v="0"/>
    <s v="C200047"/>
    <s v="Karan Mehta"/>
    <x v="0"/>
    <s v="Female"/>
    <x v="30"/>
    <x v="1"/>
    <x v="1"/>
    <x v="2"/>
    <n v="2205523"/>
    <s v="Submitted"/>
    <n v="409"/>
    <x v="0"/>
    <x v="0"/>
    <s v="Submitted"/>
    <x v="0"/>
    <x v="1"/>
    <n v="3638386"/>
    <n v="16.82"/>
    <n v="36"/>
    <n v="101066.28"/>
    <n v="5099804.3766667685"/>
    <x v="2"/>
    <x v="2"/>
    <d v="2024-08-06T00:00:00"/>
    <x v="0"/>
    <x v="2"/>
    <x v="0"/>
    <x v="0"/>
    <x v="3"/>
  </r>
  <r>
    <s v="L100048"/>
    <x v="0"/>
    <s v="C200048"/>
    <s v="Neha Singh"/>
    <x v="0"/>
    <s v="Male"/>
    <x v="31"/>
    <x v="0"/>
    <x v="1"/>
    <x v="2"/>
    <n v="2211514"/>
    <s v="Submitted"/>
    <n v="816"/>
    <x v="2"/>
    <x v="0"/>
    <s v="Submitted"/>
    <x v="0"/>
    <x v="1"/>
    <n v="889577"/>
    <n v="11.28"/>
    <n v="120"/>
    <n v="7413.14"/>
    <n v="836202.38"/>
    <x v="2"/>
    <x v="2"/>
    <d v="2024-08-07T00:00:00"/>
    <x v="0"/>
    <x v="2"/>
    <x v="0"/>
    <x v="1"/>
    <x v="3"/>
  </r>
  <r>
    <s v="L100049"/>
    <x v="0"/>
    <s v="C200049"/>
    <s v="Karan Sharma"/>
    <x v="0"/>
    <s v="Female"/>
    <x v="32"/>
    <x v="1"/>
    <x v="0"/>
    <x v="1"/>
    <n v="551658"/>
    <s v="Submitted"/>
    <n v="603"/>
    <x v="1"/>
    <x v="0"/>
    <s v="Submitted"/>
    <x v="0"/>
    <x v="4"/>
    <n v="72999"/>
    <n v="12.4"/>
    <n v="12"/>
    <n v="6083.25"/>
    <n v="75447.405717119342"/>
    <x v="3"/>
    <x v="3"/>
    <d v="2024-08-08T00:00:00"/>
    <x v="0"/>
    <x v="2"/>
    <x v="0"/>
    <x v="0"/>
    <x v="0"/>
  </r>
  <r>
    <s v="L100050"/>
    <x v="0"/>
    <s v="C200050"/>
    <s v="Karan Singh"/>
    <x v="0"/>
    <s v="Female"/>
    <x v="33"/>
    <x v="0"/>
    <x v="0"/>
    <x v="3"/>
    <n v="2370038"/>
    <s v="Submitted"/>
    <n v="366"/>
    <x v="0"/>
    <x v="0"/>
    <s v="Submitted"/>
    <x v="0"/>
    <x v="2"/>
    <n v="3576121"/>
    <n v="17.23"/>
    <n v="24"/>
    <n v="149005.04"/>
    <n v="5134713.7385309152"/>
    <x v="1"/>
    <x v="1"/>
    <d v="2024-08-09T00:00:00"/>
    <x v="0"/>
    <x v="2"/>
    <x v="0"/>
    <x v="0"/>
    <x v="0"/>
  </r>
  <r>
    <s v="L100051"/>
    <x v="0"/>
    <s v="C200051"/>
    <s v="Pooja Verma"/>
    <x v="0"/>
    <s v="Male"/>
    <x v="12"/>
    <x v="1"/>
    <x v="1"/>
    <x v="1"/>
    <n v="2452519"/>
    <s v="Submitted"/>
    <n v="367"/>
    <x v="0"/>
    <x v="0"/>
    <s v="Submitted"/>
    <x v="0"/>
    <x v="3"/>
    <n v="828591"/>
    <n v="18.57"/>
    <n v="12"/>
    <n v="69049.25"/>
    <n v="1282261.7360203997"/>
    <x v="5"/>
    <x v="5"/>
    <d v="2024-08-10T00:00:00"/>
    <x v="0"/>
    <x v="2"/>
    <x v="1"/>
    <x v="1"/>
    <x v="3"/>
  </r>
  <r>
    <s v="L100052"/>
    <x v="0"/>
    <s v="C200052"/>
    <s v="Karan Mehta"/>
    <x v="0"/>
    <s v="Female"/>
    <x v="12"/>
    <x v="1"/>
    <x v="0"/>
    <x v="3"/>
    <n v="1453643"/>
    <s v="Submitted"/>
    <n v="555"/>
    <x v="0"/>
    <x v="0"/>
    <s v="Submitted"/>
    <x v="0"/>
    <x v="2"/>
    <n v="3795633"/>
    <n v="13.27"/>
    <n v="24"/>
    <n v="158151.38"/>
    <n v="4197337.5650768299"/>
    <x v="0"/>
    <x v="0"/>
    <d v="2024-08-11T00:00:00"/>
    <x v="0"/>
    <x v="2"/>
    <x v="2"/>
    <x v="1"/>
    <x v="1"/>
  </r>
  <r>
    <s v="L100053"/>
    <x v="0"/>
    <s v="C200053"/>
    <s v="Neha Das"/>
    <x v="0"/>
    <s v="Male"/>
    <x v="31"/>
    <x v="1"/>
    <x v="0"/>
    <x v="3"/>
    <n v="2431293"/>
    <s v="Submitted"/>
    <n v="758"/>
    <x v="2"/>
    <x v="0"/>
    <s v="Submitted"/>
    <x v="0"/>
    <x v="0"/>
    <n v="4109065"/>
    <n v="16.149999999999999"/>
    <n v="120"/>
    <n v="34242.21"/>
    <n v="5530116.645833333"/>
    <x v="1"/>
    <x v="1"/>
    <d v="2024-08-12T00:00:00"/>
    <x v="0"/>
    <x v="2"/>
    <x v="0"/>
    <x v="0"/>
    <x v="2"/>
  </r>
  <r>
    <s v="L100054"/>
    <x v="0"/>
    <s v="C200054"/>
    <s v="Rohit Sharma"/>
    <x v="0"/>
    <s v="Male"/>
    <x v="4"/>
    <x v="1"/>
    <x v="1"/>
    <x v="3"/>
    <n v="1439818"/>
    <s v="Submitted"/>
    <n v="603"/>
    <x v="1"/>
    <x v="0"/>
    <s v="Submitted"/>
    <x v="0"/>
    <x v="2"/>
    <n v="852261"/>
    <n v="7.09"/>
    <n v="12"/>
    <n v="71021.75"/>
    <n v="505468.17454306147"/>
    <x v="4"/>
    <x v="4"/>
    <d v="2024-08-13T00:00:00"/>
    <x v="0"/>
    <x v="2"/>
    <x v="0"/>
    <x v="1"/>
    <x v="1"/>
  </r>
  <r>
    <s v="L100055"/>
    <x v="0"/>
    <s v="C200055"/>
    <s v="Amit Rao"/>
    <x v="0"/>
    <s v="Male"/>
    <x v="3"/>
    <x v="1"/>
    <x v="0"/>
    <x v="2"/>
    <n v="2279386"/>
    <s v="Submitted"/>
    <n v="340"/>
    <x v="0"/>
    <x v="0"/>
    <s v="Submitted"/>
    <x v="0"/>
    <x v="3"/>
    <n v="1330846"/>
    <n v="9.43"/>
    <n v="12"/>
    <n v="110903.83"/>
    <n v="1046818.049871876"/>
    <x v="6"/>
    <x v="6"/>
    <d v="2024-08-14T00:00:00"/>
    <x v="0"/>
    <x v="2"/>
    <x v="2"/>
    <x v="0"/>
    <x v="3"/>
  </r>
  <r>
    <s v="L100056"/>
    <x v="0"/>
    <s v="C200056"/>
    <s v="Vikas Sharma"/>
    <x v="0"/>
    <s v="Male"/>
    <x v="34"/>
    <x v="1"/>
    <x v="0"/>
    <x v="2"/>
    <n v="2012247"/>
    <s v="Submitted"/>
    <n v="950"/>
    <x v="2"/>
    <x v="0"/>
    <s v="Submitted"/>
    <x v="1"/>
    <x v="1"/>
    <n v="126846"/>
    <n v="10.65"/>
    <n v="12"/>
    <n v="10570.5"/>
    <n v="112630.90755286743"/>
    <x v="1"/>
    <x v="1"/>
    <d v="2024-08-15T00:00:00"/>
    <x v="0"/>
    <x v="2"/>
    <x v="1"/>
    <x v="0"/>
    <x v="3"/>
  </r>
  <r>
    <s v="L100057"/>
    <x v="0"/>
    <s v="C200057"/>
    <s v="Rohit Das"/>
    <x v="0"/>
    <s v="Male"/>
    <x v="35"/>
    <x v="0"/>
    <x v="0"/>
    <x v="2"/>
    <n v="2107326"/>
    <s v="Submitted"/>
    <n v="805"/>
    <x v="2"/>
    <x v="0"/>
    <s v="Submitted"/>
    <x v="0"/>
    <x v="2"/>
    <n v="514222"/>
    <n v="7.93"/>
    <n v="24"/>
    <n v="21425.919999999998"/>
    <n v="339816.78987135511"/>
    <x v="5"/>
    <x v="5"/>
    <d v="2024-08-16T00:00:00"/>
    <x v="0"/>
    <x v="2"/>
    <x v="0"/>
    <x v="0"/>
    <x v="1"/>
  </r>
  <r>
    <s v="L100058"/>
    <x v="0"/>
    <s v="C200058"/>
    <s v="Neha Rao"/>
    <x v="0"/>
    <s v="Male"/>
    <x v="1"/>
    <x v="1"/>
    <x v="1"/>
    <x v="2"/>
    <n v="1913082"/>
    <s v="Submitted"/>
    <n v="427"/>
    <x v="0"/>
    <x v="0"/>
    <s v="Submitted"/>
    <x v="0"/>
    <x v="3"/>
    <n v="860705"/>
    <n v="11.7"/>
    <n v="36"/>
    <n v="23908.47"/>
    <n v="839187.37501920632"/>
    <x v="4"/>
    <x v="4"/>
    <d v="2024-08-17T00:00:00"/>
    <x v="0"/>
    <x v="2"/>
    <x v="0"/>
    <x v="1"/>
    <x v="2"/>
  </r>
  <r>
    <s v="L100059"/>
    <x v="0"/>
    <s v="C200059"/>
    <s v="Neha Verma"/>
    <x v="0"/>
    <s v="Male"/>
    <x v="13"/>
    <x v="0"/>
    <x v="1"/>
    <x v="2"/>
    <n v="2416303"/>
    <s v="Submitted"/>
    <n v="602"/>
    <x v="1"/>
    <x v="0"/>
    <s v="Submitted"/>
    <x v="0"/>
    <x v="0"/>
    <n v="2597185"/>
    <n v="9.99"/>
    <n v="24"/>
    <n v="108216.04"/>
    <n v="2162157.5640543876"/>
    <x v="0"/>
    <x v="0"/>
    <d v="2024-08-18T00:00:00"/>
    <x v="0"/>
    <x v="2"/>
    <x v="0"/>
    <x v="1"/>
    <x v="2"/>
  </r>
  <r>
    <s v="L100060"/>
    <x v="0"/>
    <s v="C200060"/>
    <s v="Amit Verma"/>
    <x v="0"/>
    <s v="Female"/>
    <x v="20"/>
    <x v="0"/>
    <x v="1"/>
    <x v="2"/>
    <n v="1210130"/>
    <s v="Submitted"/>
    <n v="865"/>
    <x v="2"/>
    <x v="0"/>
    <s v="Submitted"/>
    <x v="0"/>
    <x v="2"/>
    <n v="4863993"/>
    <n v="12.74"/>
    <n v="12"/>
    <n v="405332.75"/>
    <n v="5164815.0923661571"/>
    <x v="6"/>
    <x v="6"/>
    <d v="2024-08-19T00:00:00"/>
    <x v="0"/>
    <x v="2"/>
    <x v="0"/>
    <x v="1"/>
    <x v="3"/>
  </r>
  <r>
    <s v="L100061"/>
    <x v="0"/>
    <s v="C200061"/>
    <s v="Amit Gupta"/>
    <x v="0"/>
    <s v="Female"/>
    <x v="17"/>
    <x v="1"/>
    <x v="1"/>
    <x v="3"/>
    <n v="1972514"/>
    <s v="Submitted"/>
    <n v="784"/>
    <x v="2"/>
    <x v="0"/>
    <s v="Submitted"/>
    <x v="0"/>
    <x v="1"/>
    <n v="1408298"/>
    <n v="7.05"/>
    <n v="120"/>
    <n v="11735.82"/>
    <n v="827375.07500000007"/>
    <x v="2"/>
    <x v="2"/>
    <d v="2024-08-20T00:00:00"/>
    <x v="0"/>
    <x v="2"/>
    <x v="2"/>
    <x v="0"/>
    <x v="1"/>
  </r>
  <r>
    <s v="L100062"/>
    <x v="0"/>
    <s v="C200062"/>
    <s v="Anjali Das"/>
    <x v="0"/>
    <s v="Female"/>
    <x v="10"/>
    <x v="0"/>
    <x v="0"/>
    <x v="3"/>
    <n v="1987847"/>
    <s v="Submitted"/>
    <n v="897"/>
    <x v="2"/>
    <x v="0"/>
    <s v="Submitted"/>
    <x v="0"/>
    <x v="3"/>
    <n v="4994395"/>
    <n v="9"/>
    <n v="120"/>
    <n v="41619.96"/>
    <n v="3745796.25"/>
    <x v="1"/>
    <x v="1"/>
    <d v="2024-08-21T00:00:00"/>
    <x v="0"/>
    <x v="2"/>
    <x v="1"/>
    <x v="1"/>
    <x v="3"/>
  </r>
  <r>
    <s v="L100063"/>
    <x v="0"/>
    <s v="C200063"/>
    <s v="Pooja Gupta"/>
    <x v="0"/>
    <s v="Female"/>
    <x v="24"/>
    <x v="1"/>
    <x v="0"/>
    <x v="0"/>
    <n v="2474454"/>
    <s v="Submitted"/>
    <n v="592"/>
    <x v="0"/>
    <x v="0"/>
    <s v="Submitted"/>
    <x v="0"/>
    <x v="3"/>
    <n v="2807551"/>
    <n v="12.56"/>
    <n v="36"/>
    <n v="77987.53"/>
    <n v="2938570.0466853064"/>
    <x v="0"/>
    <x v="0"/>
    <d v="2024-08-22T00:00:00"/>
    <x v="0"/>
    <x v="2"/>
    <x v="0"/>
    <x v="1"/>
    <x v="2"/>
  </r>
  <r>
    <s v="L100064"/>
    <x v="0"/>
    <s v="C200064"/>
    <s v="Vikas Gupta"/>
    <x v="0"/>
    <s v="Male"/>
    <x v="6"/>
    <x v="0"/>
    <x v="0"/>
    <x v="3"/>
    <n v="1861958"/>
    <s v="Submitted"/>
    <n v="609"/>
    <x v="1"/>
    <x v="0"/>
    <s v="Submitted"/>
    <x v="0"/>
    <x v="1"/>
    <n v="2456387"/>
    <n v="11.02"/>
    <n v="60"/>
    <n v="40939.78"/>
    <n v="2255782.0616666665"/>
    <x v="0"/>
    <x v="0"/>
    <d v="2024-08-23T00:00:00"/>
    <x v="0"/>
    <x v="2"/>
    <x v="0"/>
    <x v="1"/>
    <x v="0"/>
  </r>
  <r>
    <s v="L100065"/>
    <x v="0"/>
    <s v="C200065"/>
    <s v="Rohit Rao"/>
    <x v="0"/>
    <s v="Female"/>
    <x v="36"/>
    <x v="1"/>
    <x v="1"/>
    <x v="1"/>
    <n v="651595"/>
    <s v="Submitted"/>
    <n v="492"/>
    <x v="0"/>
    <x v="0"/>
    <s v="Submitted"/>
    <x v="0"/>
    <x v="4"/>
    <n v="867789"/>
    <n v="13.86"/>
    <n v="120"/>
    <n v="7231.57"/>
    <n v="1002296.295"/>
    <x v="2"/>
    <x v="2"/>
    <d v="2024-08-24T00:00:00"/>
    <x v="0"/>
    <x v="2"/>
    <x v="0"/>
    <x v="0"/>
    <x v="1"/>
  </r>
  <r>
    <s v="L100066"/>
    <x v="0"/>
    <s v="C200066"/>
    <s v="Rohit Rao"/>
    <x v="0"/>
    <s v="Female"/>
    <x v="30"/>
    <x v="1"/>
    <x v="1"/>
    <x v="0"/>
    <n v="1387240"/>
    <s v="Submitted"/>
    <n v="506"/>
    <x v="0"/>
    <x v="0"/>
    <s v="Submitted"/>
    <x v="0"/>
    <x v="0"/>
    <n v="3130428"/>
    <n v="16"/>
    <n v="120"/>
    <n v="26086.9"/>
    <n v="4173904"/>
    <x v="4"/>
    <x v="4"/>
    <d v="2024-08-25T00:00:00"/>
    <x v="0"/>
    <x v="2"/>
    <x v="0"/>
    <x v="0"/>
    <x v="3"/>
  </r>
  <r>
    <s v="L100067"/>
    <x v="0"/>
    <s v="C200067"/>
    <s v="Sneha Sharma"/>
    <x v="0"/>
    <s v="Male"/>
    <x v="34"/>
    <x v="0"/>
    <x v="1"/>
    <x v="2"/>
    <n v="2381262"/>
    <s v="Submitted"/>
    <n v="497"/>
    <x v="0"/>
    <x v="0"/>
    <s v="Submitted"/>
    <x v="0"/>
    <x v="2"/>
    <n v="3154934"/>
    <n v="14.3"/>
    <n v="12"/>
    <n v="262911.17"/>
    <n v="3759935.7995943921"/>
    <x v="3"/>
    <x v="3"/>
    <d v="2024-08-26T00:00:00"/>
    <x v="0"/>
    <x v="2"/>
    <x v="0"/>
    <x v="1"/>
    <x v="0"/>
  </r>
  <r>
    <s v="L100068"/>
    <x v="0"/>
    <s v="C200068"/>
    <s v="Amit Singh"/>
    <x v="0"/>
    <s v="Male"/>
    <x v="9"/>
    <x v="0"/>
    <x v="1"/>
    <x v="0"/>
    <n v="968569"/>
    <s v="Submitted"/>
    <n v="418"/>
    <x v="0"/>
    <x v="0"/>
    <s v="Submitted"/>
    <x v="0"/>
    <x v="0"/>
    <n v="4053293"/>
    <n v="13.88"/>
    <n v="12"/>
    <n v="337774.42"/>
    <n v="4688771.990560662"/>
    <x v="1"/>
    <x v="1"/>
    <d v="2024-08-27T00:00:00"/>
    <x v="0"/>
    <x v="2"/>
    <x v="0"/>
    <x v="0"/>
    <x v="0"/>
  </r>
  <r>
    <s v="L100069"/>
    <x v="0"/>
    <s v="C200069"/>
    <s v="Karan Sharma"/>
    <x v="0"/>
    <s v="Male"/>
    <x v="2"/>
    <x v="1"/>
    <x v="1"/>
    <x v="0"/>
    <n v="1018129"/>
    <s v="Submitted"/>
    <n v="888"/>
    <x v="2"/>
    <x v="0"/>
    <s v="Submitted"/>
    <x v="0"/>
    <x v="0"/>
    <n v="4472286"/>
    <n v="10.06"/>
    <n v="24"/>
    <n v="186345.25"/>
    <n v="3749268.1195233939"/>
    <x v="3"/>
    <x v="3"/>
    <d v="2024-08-28T00:00:00"/>
    <x v="0"/>
    <x v="2"/>
    <x v="2"/>
    <x v="1"/>
    <x v="2"/>
  </r>
  <r>
    <s v="L100070"/>
    <x v="0"/>
    <s v="C200070"/>
    <s v="Amit Sharma"/>
    <x v="0"/>
    <s v="Male"/>
    <x v="3"/>
    <x v="1"/>
    <x v="0"/>
    <x v="1"/>
    <n v="290181"/>
    <s v="Submitted"/>
    <n v="597"/>
    <x v="0"/>
    <x v="0"/>
    <s v="Submitted"/>
    <x v="0"/>
    <x v="4"/>
    <n v="2655914"/>
    <n v="14.82"/>
    <n v="180"/>
    <n v="14755.08"/>
    <n v="3280053.79"/>
    <x v="5"/>
    <x v="5"/>
    <d v="2024-08-29T00:00:00"/>
    <x v="0"/>
    <x v="2"/>
    <x v="0"/>
    <x v="0"/>
    <x v="3"/>
  </r>
  <r>
    <s v="L100071"/>
    <x v="0"/>
    <s v="C200071"/>
    <s v="Anjali Rao"/>
    <x v="0"/>
    <s v="Female"/>
    <x v="1"/>
    <x v="1"/>
    <x v="1"/>
    <x v="2"/>
    <n v="1291273"/>
    <s v="Submitted"/>
    <n v="756"/>
    <x v="2"/>
    <x v="0"/>
    <s v="Submitted"/>
    <x v="0"/>
    <x v="4"/>
    <n v="3686176"/>
    <n v="14.62"/>
    <n v="24"/>
    <n v="153590.67000000001"/>
    <n v="4490991.115602239"/>
    <x v="1"/>
    <x v="1"/>
    <d v="2024-08-30T00:00:00"/>
    <x v="0"/>
    <x v="2"/>
    <x v="2"/>
    <x v="0"/>
    <x v="2"/>
  </r>
  <r>
    <s v="L100072"/>
    <x v="0"/>
    <s v="C200072"/>
    <s v="Rohit Rao"/>
    <x v="0"/>
    <s v="Female"/>
    <x v="37"/>
    <x v="1"/>
    <x v="1"/>
    <x v="3"/>
    <n v="2055350"/>
    <s v="Submitted"/>
    <n v="511"/>
    <x v="0"/>
    <x v="0"/>
    <s v="Submitted"/>
    <x v="0"/>
    <x v="1"/>
    <n v="1924654"/>
    <n v="11.32"/>
    <n v="180"/>
    <n v="10692.52"/>
    <n v="1815590.2733333334"/>
    <x v="5"/>
    <x v="5"/>
    <d v="2024-08-31T00:00:00"/>
    <x v="0"/>
    <x v="2"/>
    <x v="0"/>
    <x v="1"/>
    <x v="3"/>
  </r>
  <r>
    <s v="L100073"/>
    <x v="0"/>
    <s v="C200073"/>
    <s v="Karan Rao"/>
    <x v="0"/>
    <s v="Female"/>
    <x v="32"/>
    <x v="0"/>
    <x v="0"/>
    <x v="0"/>
    <n v="2397862"/>
    <s v="Submitted"/>
    <n v="658"/>
    <x v="1"/>
    <x v="0"/>
    <s v="Submitted"/>
    <x v="0"/>
    <x v="2"/>
    <n v="4364588"/>
    <n v="13.25"/>
    <n v="120"/>
    <n v="36371.57"/>
    <n v="4819232.583333334"/>
    <x v="1"/>
    <x v="1"/>
    <d v="2024-09-01T00:00:00"/>
    <x v="0"/>
    <x v="3"/>
    <x v="1"/>
    <x v="0"/>
    <x v="3"/>
  </r>
  <r>
    <s v="L100074"/>
    <x v="0"/>
    <s v="C200074"/>
    <s v="Karan Sharma"/>
    <x v="0"/>
    <s v="Male"/>
    <x v="0"/>
    <x v="1"/>
    <x v="0"/>
    <x v="0"/>
    <n v="-50000"/>
    <s v="Submitted"/>
    <n v="570"/>
    <x v="0"/>
    <x v="0"/>
    <s v="Submitted"/>
    <x v="0"/>
    <x v="3"/>
    <n v="2622767"/>
    <n v="15.65"/>
    <n v="60"/>
    <n v="43712.78"/>
    <n v="3420525.2958333334"/>
    <x v="3"/>
    <x v="3"/>
    <d v="2024-09-02T00:00:00"/>
    <x v="0"/>
    <x v="3"/>
    <x v="0"/>
    <x v="1"/>
    <x v="0"/>
  </r>
  <r>
    <s v="L100075"/>
    <x v="0"/>
    <s v="C200075"/>
    <s v="Rohit Verma"/>
    <x v="0"/>
    <s v="Female"/>
    <x v="38"/>
    <x v="1"/>
    <x v="0"/>
    <x v="2"/>
    <n v="329482"/>
    <s v="Submitted"/>
    <n v="800"/>
    <x v="2"/>
    <x v="0"/>
    <s v="Submitted"/>
    <x v="0"/>
    <x v="0"/>
    <n v="2905501"/>
    <n v="12.27"/>
    <n v="120"/>
    <n v="24212.51"/>
    <n v="2970874.7725"/>
    <x v="5"/>
    <x v="5"/>
    <d v="2024-09-03T00:00:00"/>
    <x v="0"/>
    <x v="3"/>
    <x v="0"/>
    <x v="1"/>
    <x v="2"/>
  </r>
  <r>
    <s v="L100076"/>
    <x v="0"/>
    <s v="C200076"/>
    <s v="Neha Singh"/>
    <x v="0"/>
    <s v="Female"/>
    <x v="17"/>
    <x v="1"/>
    <x v="0"/>
    <x v="0"/>
    <n v="1367370"/>
    <s v="Submitted"/>
    <n v="676"/>
    <x v="1"/>
    <x v="0"/>
    <s v="Submitted"/>
    <x v="0"/>
    <x v="0"/>
    <n v="3482238"/>
    <n v="12.19"/>
    <n v="36"/>
    <n v="96728.83"/>
    <n v="3537373.4350387538"/>
    <x v="3"/>
    <x v="3"/>
    <d v="2024-09-04T00:00:00"/>
    <x v="0"/>
    <x v="3"/>
    <x v="0"/>
    <x v="0"/>
    <x v="0"/>
  </r>
  <r>
    <s v="L100077"/>
    <x v="0"/>
    <s v="C200077"/>
    <s v="Rahul Mehta"/>
    <x v="0"/>
    <s v="Male"/>
    <x v="24"/>
    <x v="0"/>
    <x v="0"/>
    <x v="0"/>
    <n v="1786445"/>
    <s v="Submitted"/>
    <n v="623"/>
    <x v="1"/>
    <x v="0"/>
    <s v="Submitted"/>
    <x v="0"/>
    <x v="3"/>
    <n v="1096462"/>
    <n v="15.7"/>
    <n v="12"/>
    <n v="91371.83"/>
    <n v="1434600.4661771441"/>
    <x v="4"/>
    <x v="4"/>
    <d v="2024-09-05T00:00:00"/>
    <x v="0"/>
    <x v="3"/>
    <x v="0"/>
    <x v="1"/>
    <x v="0"/>
  </r>
  <r>
    <s v="L100078"/>
    <x v="0"/>
    <s v="C200078"/>
    <s v="Pooja Patel"/>
    <x v="0"/>
    <s v="Male"/>
    <x v="17"/>
    <x v="0"/>
    <x v="0"/>
    <x v="0"/>
    <n v="552381"/>
    <s v="Submitted"/>
    <n v="652"/>
    <x v="1"/>
    <x v="0"/>
    <s v="Submitted"/>
    <x v="0"/>
    <x v="2"/>
    <n v="2148485"/>
    <n v="16.27"/>
    <n v="60"/>
    <n v="35808.080000000002"/>
    <n v="2912987.5791666666"/>
    <x v="1"/>
    <x v="1"/>
    <d v="2024-09-06T00:00:00"/>
    <x v="0"/>
    <x v="3"/>
    <x v="0"/>
    <x v="1"/>
    <x v="3"/>
  </r>
  <r>
    <s v="L100079"/>
    <x v="0"/>
    <s v="C200079"/>
    <s v="Karan Gupta"/>
    <x v="0"/>
    <s v="Female"/>
    <x v="3"/>
    <x v="0"/>
    <x v="1"/>
    <x v="0"/>
    <n v="607040"/>
    <s v="Submitted"/>
    <n v="893"/>
    <x v="2"/>
    <x v="0"/>
    <s v="Submitted"/>
    <x v="0"/>
    <x v="2"/>
    <n v="598985"/>
    <n v="7.33"/>
    <n v="24"/>
    <n v="24957.71"/>
    <n v="365883.931780182"/>
    <x v="2"/>
    <x v="2"/>
    <d v="2024-09-07T00:00:00"/>
    <x v="0"/>
    <x v="3"/>
    <x v="1"/>
    <x v="1"/>
    <x v="1"/>
  </r>
  <r>
    <s v="L100080"/>
    <x v="0"/>
    <s v="C200080"/>
    <s v="Sneha Verma"/>
    <x v="0"/>
    <s v="Male"/>
    <x v="32"/>
    <x v="1"/>
    <x v="0"/>
    <x v="2"/>
    <n v="1206795"/>
    <s v="Submitted"/>
    <n v="400"/>
    <x v="0"/>
    <x v="0"/>
    <s v="Submitted"/>
    <x v="0"/>
    <x v="2"/>
    <n v="0"/>
    <n v="14.8"/>
    <n v="120"/>
    <n v="2083.33"/>
    <n v="0"/>
    <x v="3"/>
    <x v="3"/>
    <d v="2024-09-08T00:00:00"/>
    <x v="0"/>
    <x v="3"/>
    <x v="2"/>
    <x v="1"/>
    <x v="1"/>
  </r>
  <r>
    <s v="L100081"/>
    <x v="0"/>
    <s v="C200081"/>
    <n v="0"/>
    <x v="0"/>
    <s v="Male"/>
    <x v="2"/>
    <x v="0"/>
    <x v="0"/>
    <x v="0"/>
    <n v="2292556"/>
    <s v="Submitted"/>
    <n v="788"/>
    <x v="2"/>
    <x v="0"/>
    <s v="Submitted"/>
    <x v="0"/>
    <x v="1"/>
    <n v="1620729"/>
    <n v="7.79"/>
    <n v="60"/>
    <n v="27012.15"/>
    <n v="1052123.2425000968"/>
    <x v="1"/>
    <x v="1"/>
    <d v="2024-09-09T00:00:00"/>
    <x v="0"/>
    <x v="3"/>
    <x v="1"/>
    <x v="0"/>
    <x v="0"/>
  </r>
  <r>
    <s v="L100082"/>
    <x v="0"/>
    <s v="C200082"/>
    <s v="Amit Gupta"/>
    <x v="0"/>
    <s v="Male"/>
    <x v="28"/>
    <x v="1"/>
    <x v="0"/>
    <x v="1"/>
    <n v="1588219"/>
    <s v="Submitted"/>
    <n v="330"/>
    <x v="0"/>
    <x v="0"/>
    <s v="Submitted"/>
    <x v="0"/>
    <x v="4"/>
    <n v="2701587"/>
    <n v="8.77"/>
    <n v="36"/>
    <n v="75044.08"/>
    <n v="1974409.8377269492"/>
    <x v="0"/>
    <x v="0"/>
    <d v="2024-09-10T00:00:00"/>
    <x v="0"/>
    <x v="3"/>
    <x v="0"/>
    <x v="0"/>
    <x v="0"/>
  </r>
  <r>
    <s v="L100083"/>
    <x v="0"/>
    <s v="C200083"/>
    <s v="Rohit Verma"/>
    <x v="0"/>
    <s v="Female"/>
    <x v="31"/>
    <x v="1"/>
    <x v="0"/>
    <x v="2"/>
    <n v="2384219"/>
    <s v="Submitted"/>
    <n v="454"/>
    <x v="0"/>
    <x v="0"/>
    <s v="Submitted"/>
    <x v="0"/>
    <x v="0"/>
    <n v="3231120"/>
    <n v="10.69"/>
    <n v="180"/>
    <n v="17950.669999999998"/>
    <n v="2878389.4"/>
    <x v="4"/>
    <x v="4"/>
    <d v="2024-09-11T00:00:00"/>
    <x v="0"/>
    <x v="3"/>
    <x v="1"/>
    <x v="0"/>
    <x v="2"/>
  </r>
  <r>
    <s v="L100084"/>
    <x v="0"/>
    <s v="C200084"/>
    <s v="Sneha Mehta"/>
    <x v="0"/>
    <s v="Male"/>
    <x v="39"/>
    <x v="0"/>
    <x v="0"/>
    <x v="1"/>
    <n v="347913"/>
    <s v="Submitted"/>
    <n v="805"/>
    <x v="2"/>
    <x v="0"/>
    <s v="Submitted"/>
    <x v="0"/>
    <x v="3"/>
    <n v="1193879"/>
    <n v="11.69"/>
    <n v="120"/>
    <n v="9948.99"/>
    <n v="1163037.1258333332"/>
    <x v="2"/>
    <x v="2"/>
    <d v="2024-09-12T00:00:00"/>
    <x v="0"/>
    <x v="3"/>
    <x v="0"/>
    <x v="1"/>
    <x v="1"/>
  </r>
  <r>
    <s v="L100085"/>
    <x v="0"/>
    <s v="C200085"/>
    <s v="Amit Sharma"/>
    <x v="0"/>
    <s v="Female"/>
    <x v="32"/>
    <x v="1"/>
    <x v="1"/>
    <x v="2"/>
    <n v="718717"/>
    <s v="Submitted"/>
    <n v="821"/>
    <x v="2"/>
    <x v="0"/>
    <s v="Submitted"/>
    <x v="0"/>
    <x v="0"/>
    <n v="1111283"/>
    <n v="7.46"/>
    <n v="120"/>
    <n v="9260.69"/>
    <n v="690847.59833333339"/>
    <x v="2"/>
    <x v="2"/>
    <d v="2024-09-13T00:00:00"/>
    <x v="0"/>
    <x v="3"/>
    <x v="0"/>
    <x v="0"/>
    <x v="2"/>
  </r>
  <r>
    <s v="L100086"/>
    <x v="0"/>
    <s v="C200086"/>
    <s v="Sneha Singh"/>
    <x v="0"/>
    <s v="Female"/>
    <x v="29"/>
    <x v="0"/>
    <x v="1"/>
    <x v="2"/>
    <n v="1127775"/>
    <s v="Submitted"/>
    <n v="460"/>
    <x v="0"/>
    <x v="0"/>
    <s v="Submitted"/>
    <x v="0"/>
    <x v="3"/>
    <n v="4346593"/>
    <n v="18.190000000000001"/>
    <n v="180"/>
    <n v="24147.74"/>
    <n v="6588710.5558333332"/>
    <x v="6"/>
    <x v="6"/>
    <d v="2024-09-14T00:00:00"/>
    <x v="0"/>
    <x v="3"/>
    <x v="2"/>
    <x v="0"/>
    <x v="2"/>
  </r>
  <r>
    <s v="L100087"/>
    <x v="0"/>
    <s v="C200087"/>
    <s v="Amit Sharma"/>
    <x v="0"/>
    <s v="Male"/>
    <x v="40"/>
    <x v="1"/>
    <x v="0"/>
    <x v="1"/>
    <n v="2488256"/>
    <s v="Submitted"/>
    <n v="412"/>
    <x v="0"/>
    <x v="0"/>
    <s v="Submitted"/>
    <x v="0"/>
    <x v="0"/>
    <n v="3214653"/>
    <n v="15.68"/>
    <n v="12"/>
    <n v="267887.75"/>
    <n v="4200665.0598798683"/>
    <x v="3"/>
    <x v="3"/>
    <d v="2024-09-15T00:00:00"/>
    <x v="0"/>
    <x v="3"/>
    <x v="1"/>
    <x v="1"/>
    <x v="0"/>
  </r>
  <r>
    <s v="L100088"/>
    <x v="0"/>
    <s v="C200088"/>
    <s v="Rahul Das"/>
    <x v="0"/>
    <s v="Male"/>
    <x v="8"/>
    <x v="0"/>
    <x v="1"/>
    <x v="1"/>
    <n v="1737389"/>
    <s v="Submitted"/>
    <n v="467"/>
    <x v="0"/>
    <x v="0"/>
    <s v="Submitted"/>
    <x v="0"/>
    <x v="1"/>
    <n v="4175081"/>
    <n v="16.079999999999998"/>
    <n v="12"/>
    <n v="347923.42"/>
    <n v="5594816.1247899663"/>
    <x v="5"/>
    <x v="5"/>
    <d v="2024-09-16T00:00:00"/>
    <x v="0"/>
    <x v="3"/>
    <x v="0"/>
    <x v="0"/>
    <x v="0"/>
  </r>
  <r>
    <s v="L100089"/>
    <x v="0"/>
    <s v="C200089"/>
    <s v="Neha Verma"/>
    <x v="0"/>
    <s v="Female"/>
    <x v="24"/>
    <x v="0"/>
    <x v="1"/>
    <x v="2"/>
    <n v="1302308"/>
    <s v="Submitted"/>
    <n v="772"/>
    <x v="2"/>
    <x v="0"/>
    <s v="Submitted"/>
    <x v="0"/>
    <x v="3"/>
    <n v="879878"/>
    <n v="17.100000000000001"/>
    <n v="180"/>
    <n v="4888.21"/>
    <n v="1253826.1500000001"/>
    <x v="3"/>
    <x v="3"/>
    <d v="2024-09-17T00:00:00"/>
    <x v="0"/>
    <x v="3"/>
    <x v="0"/>
    <x v="1"/>
    <x v="2"/>
  </r>
  <r>
    <s v="L100090"/>
    <x v="0"/>
    <s v="C200090"/>
    <s v="Rahul Rao"/>
    <x v="0"/>
    <s v="Male"/>
    <x v="14"/>
    <x v="1"/>
    <x v="1"/>
    <x v="2"/>
    <n v="2005467"/>
    <s v="Submitted"/>
    <n v="406"/>
    <x v="0"/>
    <x v="0"/>
    <s v="Submitted"/>
    <x v="0"/>
    <x v="3"/>
    <n v="3824443"/>
    <n v="18.38"/>
    <n v="120"/>
    <n v="31870.36"/>
    <n v="5857771.8616666663"/>
    <x v="6"/>
    <x v="6"/>
    <d v="2024-09-18T00:00:00"/>
    <x v="0"/>
    <x v="3"/>
    <x v="0"/>
    <x v="0"/>
    <x v="3"/>
  </r>
  <r>
    <s v="L100091"/>
    <x v="0"/>
    <s v="C200091"/>
    <s v="Vikas Patel"/>
    <x v="0"/>
    <s v="Female"/>
    <x v="41"/>
    <x v="1"/>
    <x v="1"/>
    <x v="3"/>
    <n v="494632"/>
    <s v="Submitted"/>
    <n v="588"/>
    <x v="0"/>
    <x v="0"/>
    <s v="Submitted"/>
    <x v="0"/>
    <x v="4"/>
    <n v="2796215"/>
    <n v="10.82"/>
    <n v="60"/>
    <n v="46603.58"/>
    <n v="2521253.8583333334"/>
    <x v="3"/>
    <x v="3"/>
    <d v="2024-09-19T00:00:00"/>
    <x v="0"/>
    <x v="3"/>
    <x v="0"/>
    <x v="1"/>
    <x v="2"/>
  </r>
  <r>
    <s v="L100092"/>
    <x v="0"/>
    <s v="C200092"/>
    <s v="Vikas Sharma"/>
    <x v="0"/>
    <s v="Male"/>
    <x v="22"/>
    <x v="0"/>
    <x v="0"/>
    <x v="1"/>
    <n v="1131033"/>
    <s v="Submitted"/>
    <n v="541"/>
    <x v="0"/>
    <x v="0"/>
    <s v="Submitted"/>
    <x v="0"/>
    <x v="4"/>
    <n v="2783334"/>
    <n v="17.86"/>
    <n v="12"/>
    <n v="231944.5"/>
    <n v="4142602.2840843368"/>
    <x v="6"/>
    <x v="6"/>
    <d v="2024-09-20T00:00:00"/>
    <x v="0"/>
    <x v="3"/>
    <x v="0"/>
    <x v="1"/>
    <x v="1"/>
  </r>
  <r>
    <s v="L100093"/>
    <x v="0"/>
    <s v="C200093"/>
    <s v="Neha Das"/>
    <x v="0"/>
    <s v="Male"/>
    <x v="28"/>
    <x v="0"/>
    <x v="0"/>
    <x v="3"/>
    <n v="1983929"/>
    <s v="Submitted"/>
    <n v="750"/>
    <x v="2"/>
    <x v="0"/>
    <s v="Submitted"/>
    <x v="0"/>
    <x v="2"/>
    <n v="2647438"/>
    <n v="17.3"/>
    <n v="180"/>
    <n v="14707.99"/>
    <n v="3816723.1166666667"/>
    <x v="2"/>
    <x v="2"/>
    <d v="2024-09-21T00:00:00"/>
    <x v="0"/>
    <x v="3"/>
    <x v="1"/>
    <x v="0"/>
    <x v="2"/>
  </r>
  <r>
    <s v="L100094"/>
    <x v="0"/>
    <s v="C200094"/>
    <s v="Amit Patel"/>
    <x v="0"/>
    <s v="Female"/>
    <x v="42"/>
    <x v="1"/>
    <x v="0"/>
    <x v="0"/>
    <n v="570074"/>
    <s v="Submitted"/>
    <n v="537"/>
    <x v="0"/>
    <x v="0"/>
    <s v="Submitted"/>
    <x v="0"/>
    <x v="3"/>
    <n v="273745"/>
    <n v="10.33"/>
    <n v="120"/>
    <n v="2281.21"/>
    <n v="235648.82083333333"/>
    <x v="5"/>
    <x v="5"/>
    <d v="2024-09-22T00:00:00"/>
    <x v="0"/>
    <x v="3"/>
    <x v="0"/>
    <x v="1"/>
    <x v="3"/>
  </r>
  <r>
    <s v="L100095"/>
    <x v="0"/>
    <s v="C200095"/>
    <s v="Vikas Verma"/>
    <x v="0"/>
    <s v="Female"/>
    <x v="41"/>
    <x v="0"/>
    <x v="1"/>
    <x v="3"/>
    <n v="1669250"/>
    <s v="Submitted"/>
    <n v="578"/>
    <x v="0"/>
    <x v="0"/>
    <s v="Submitted"/>
    <x v="0"/>
    <x v="2"/>
    <n v="3983392"/>
    <n v="15.61"/>
    <n v="12"/>
    <n v="331949.33"/>
    <n v="5181964.5291371923"/>
    <x v="3"/>
    <x v="3"/>
    <d v="2024-09-23T00:00:00"/>
    <x v="0"/>
    <x v="3"/>
    <x v="1"/>
    <x v="1"/>
    <x v="2"/>
  </r>
  <r>
    <s v="L100096"/>
    <x v="0"/>
    <s v="C200096"/>
    <s v="Vikas Sharma"/>
    <x v="0"/>
    <s v="Female"/>
    <x v="7"/>
    <x v="1"/>
    <x v="0"/>
    <x v="2"/>
    <n v="2336703"/>
    <s v="Submitted"/>
    <n v="514"/>
    <x v="0"/>
    <x v="0"/>
    <s v="Submitted"/>
    <x v="0"/>
    <x v="4"/>
    <n v="3052635"/>
    <n v="17.399999999999999"/>
    <n v="24"/>
    <n v="127193.12"/>
    <n v="4426320.7520232843"/>
    <x v="5"/>
    <x v="5"/>
    <d v="2024-09-24T00:00:00"/>
    <x v="0"/>
    <x v="3"/>
    <x v="0"/>
    <x v="0"/>
    <x v="0"/>
  </r>
  <r>
    <s v="L100097"/>
    <x v="0"/>
    <s v="C200097"/>
    <s v="Anjali Verma"/>
    <x v="0"/>
    <s v="Female"/>
    <x v="39"/>
    <x v="0"/>
    <x v="1"/>
    <x v="3"/>
    <n v="1013316"/>
    <s v="Submitted"/>
    <n v="673"/>
    <x v="1"/>
    <x v="0"/>
    <s v="Submitted"/>
    <x v="0"/>
    <x v="4"/>
    <n v="4458293"/>
    <n v="11.63"/>
    <n v="36"/>
    <n v="123841.47"/>
    <n v="4320828.9659433356"/>
    <x v="2"/>
    <x v="2"/>
    <d v="2024-09-25T00:00:00"/>
    <x v="0"/>
    <x v="3"/>
    <x v="0"/>
    <x v="0"/>
    <x v="2"/>
  </r>
  <r>
    <s v="L100098"/>
    <x v="0"/>
    <s v="C200098"/>
    <s v="Sneha Singh"/>
    <x v="0"/>
    <s v="Female"/>
    <x v="29"/>
    <x v="1"/>
    <x v="0"/>
    <x v="1"/>
    <n v="1637410"/>
    <s v="Submitted"/>
    <n v="538"/>
    <x v="0"/>
    <x v="0"/>
    <s v="Submitted"/>
    <x v="0"/>
    <x v="3"/>
    <n v="3905006"/>
    <n v="18.059999999999999"/>
    <n v="120"/>
    <n v="32541.72"/>
    <n v="5877034.0299999993"/>
    <x v="3"/>
    <x v="3"/>
    <d v="2024-09-26T00:00:00"/>
    <x v="0"/>
    <x v="3"/>
    <x v="2"/>
    <x v="1"/>
    <x v="3"/>
  </r>
  <r>
    <s v="L100099"/>
    <x v="0"/>
    <s v="C200099"/>
    <s v="Sneha Gupta"/>
    <x v="0"/>
    <s v="Female"/>
    <x v="19"/>
    <x v="0"/>
    <x v="1"/>
    <x v="0"/>
    <n v="1259911"/>
    <s v="Submitted"/>
    <n v="458"/>
    <x v="0"/>
    <x v="0"/>
    <s v="Submitted"/>
    <x v="0"/>
    <x v="1"/>
    <n v="2225605"/>
    <n v="8.93"/>
    <n v="24"/>
    <n v="92733.54"/>
    <n v="1656223.69054308"/>
    <x v="0"/>
    <x v="0"/>
    <d v="2024-09-27T00:00:00"/>
    <x v="0"/>
    <x v="3"/>
    <x v="2"/>
    <x v="1"/>
    <x v="0"/>
  </r>
  <r>
    <s v="L100100"/>
    <x v="0"/>
    <s v="C200100"/>
    <s v="Vikas Gupta"/>
    <x v="0"/>
    <s v="Male"/>
    <x v="28"/>
    <x v="0"/>
    <x v="1"/>
    <x v="2"/>
    <n v="2444282"/>
    <s v="Submitted"/>
    <n v="605"/>
    <x v="1"/>
    <x v="0"/>
    <s v="Submitted"/>
    <x v="0"/>
    <x v="2"/>
    <n v="1404894"/>
    <n v="10.050000000000001"/>
    <n v="36"/>
    <n v="39024.83"/>
    <n v="1176598.7253617793"/>
    <x v="0"/>
    <x v="0"/>
    <d v="2024-09-28T00:00:00"/>
    <x v="0"/>
    <x v="3"/>
    <x v="2"/>
    <x v="1"/>
    <x v="1"/>
  </r>
  <r>
    <s v="L100101"/>
    <x v="0"/>
    <s v="C200101"/>
    <s v="Karan Rao"/>
    <x v="0"/>
    <s v="Female"/>
    <x v="43"/>
    <x v="0"/>
    <x v="1"/>
    <x v="0"/>
    <n v="1528199"/>
    <s v="Submitted"/>
    <n v="352"/>
    <x v="0"/>
    <x v="0"/>
    <s v="Submitted"/>
    <x v="0"/>
    <x v="0"/>
    <n v="3896510"/>
    <n v="9.18"/>
    <n v="12"/>
    <n v="324709.17"/>
    <n v="2984095.0970501252"/>
    <x v="5"/>
    <x v="5"/>
    <d v="2024-09-29T00:00:00"/>
    <x v="0"/>
    <x v="3"/>
    <x v="1"/>
    <x v="1"/>
    <x v="0"/>
  </r>
  <r>
    <s v="L100102"/>
    <x v="0"/>
    <s v="C200102"/>
    <s v="Amit Rao"/>
    <x v="0"/>
    <s v="Male"/>
    <x v="44"/>
    <x v="1"/>
    <x v="1"/>
    <x v="3"/>
    <n v="429082"/>
    <s v="Submitted"/>
    <n v="473"/>
    <x v="0"/>
    <x v="0"/>
    <s v="Submitted"/>
    <x v="0"/>
    <x v="2"/>
    <n v="2130052"/>
    <n v="10.43"/>
    <n v="180"/>
    <n v="11833.62"/>
    <n v="1851370.1966666665"/>
    <x v="3"/>
    <x v="3"/>
    <d v="2024-09-30T00:00:00"/>
    <x v="0"/>
    <x v="3"/>
    <x v="2"/>
    <x v="1"/>
    <x v="3"/>
  </r>
  <r>
    <s v="L100103"/>
    <x v="0"/>
    <s v="C200103"/>
    <s v="Priya Sharma"/>
    <x v="0"/>
    <s v="Male"/>
    <x v="25"/>
    <x v="1"/>
    <x v="1"/>
    <x v="3"/>
    <n v="1868816"/>
    <s v="Submitted"/>
    <n v="328"/>
    <x v="0"/>
    <x v="0"/>
    <s v="Submitted"/>
    <x v="0"/>
    <x v="1"/>
    <n v="53466"/>
    <n v="7.9"/>
    <n v="120"/>
    <n v="445.55"/>
    <n v="35198.449999999997"/>
    <x v="2"/>
    <x v="2"/>
    <d v="2024-10-01T00:00:00"/>
    <x v="0"/>
    <x v="4"/>
    <x v="0"/>
    <x v="0"/>
    <x v="1"/>
  </r>
  <r>
    <s v="L100104"/>
    <x v="0"/>
    <s v="C200104"/>
    <s v="Neha Gupta"/>
    <x v="0"/>
    <s v="Male"/>
    <x v="23"/>
    <x v="1"/>
    <x v="1"/>
    <x v="2"/>
    <n v="1132447"/>
    <s v="Submitted"/>
    <n v="436"/>
    <x v="0"/>
    <x v="0"/>
    <s v="Submitted"/>
    <x v="0"/>
    <x v="4"/>
    <n v="1914068"/>
    <n v="7.11"/>
    <n v="120"/>
    <n v="15950.57"/>
    <n v="1134085.29"/>
    <x v="5"/>
    <x v="5"/>
    <d v="2024-10-02T00:00:00"/>
    <x v="0"/>
    <x v="4"/>
    <x v="2"/>
    <x v="0"/>
    <x v="1"/>
  </r>
  <r>
    <s v="L100105"/>
    <x v="0"/>
    <s v="C200105"/>
    <s v="Rahul Gupta"/>
    <x v="0"/>
    <s v="Male"/>
    <x v="25"/>
    <x v="1"/>
    <x v="1"/>
    <x v="3"/>
    <n v="261240"/>
    <s v="Submitted"/>
    <n v="464"/>
    <x v="0"/>
    <x v="0"/>
    <s v="Submitted"/>
    <x v="0"/>
    <x v="0"/>
    <n v="784977"/>
    <n v="15.04"/>
    <n v="120"/>
    <n v="6541.48"/>
    <n v="983837.83999999985"/>
    <x v="5"/>
    <x v="5"/>
    <d v="2024-10-03T00:00:00"/>
    <x v="0"/>
    <x v="4"/>
    <x v="2"/>
    <x v="1"/>
    <x v="0"/>
  </r>
  <r>
    <s v="L100106"/>
    <x v="0"/>
    <s v="C200106"/>
    <s v="Rohit Rao"/>
    <x v="0"/>
    <s v="Female"/>
    <x v="29"/>
    <x v="1"/>
    <x v="0"/>
    <x v="1"/>
    <n v="828451"/>
    <s v="Submitted"/>
    <n v="723"/>
    <x v="1"/>
    <x v="0"/>
    <s v="Submitted"/>
    <x v="0"/>
    <x v="4"/>
    <n v="2494624"/>
    <n v="17.27"/>
    <n v="24"/>
    <n v="103942.67"/>
    <n v="3590179.7084919098"/>
    <x v="3"/>
    <x v="3"/>
    <d v="2024-10-04T00:00:00"/>
    <x v="0"/>
    <x v="4"/>
    <x v="0"/>
    <x v="1"/>
    <x v="2"/>
  </r>
  <r>
    <s v="L100107"/>
    <x v="0"/>
    <s v="C200107"/>
    <s v="Sneha Patel"/>
    <x v="0"/>
    <s v="Female"/>
    <x v="36"/>
    <x v="1"/>
    <x v="1"/>
    <x v="2"/>
    <n v="1510147"/>
    <s v="Submitted"/>
    <n v="555"/>
    <x v="0"/>
    <x v="0"/>
    <s v="Submitted"/>
    <x v="0"/>
    <x v="0"/>
    <n v="3151727"/>
    <n v="13.66"/>
    <n v="36"/>
    <n v="87547.97"/>
    <n v="3587715.9016713672"/>
    <x v="3"/>
    <x v="3"/>
    <d v="2024-10-05T00:00:00"/>
    <x v="0"/>
    <x v="4"/>
    <x v="0"/>
    <x v="0"/>
    <x v="0"/>
  </r>
  <r>
    <s v="L100108"/>
    <x v="0"/>
    <s v="C200108"/>
    <n v="0"/>
    <x v="0"/>
    <s v="Female"/>
    <x v="44"/>
    <x v="1"/>
    <x v="1"/>
    <x v="0"/>
    <n v="1019444"/>
    <s v="Submitted"/>
    <n v="343"/>
    <x v="0"/>
    <x v="0"/>
    <s v="Submitted"/>
    <x v="0"/>
    <x v="2"/>
    <n v="4557919"/>
    <n v="15.84"/>
    <n v="24"/>
    <n v="189913.29"/>
    <n v="6016453.0901772147"/>
    <x v="6"/>
    <x v="6"/>
    <d v="2024-10-06T00:00:00"/>
    <x v="0"/>
    <x v="4"/>
    <x v="0"/>
    <x v="1"/>
    <x v="1"/>
  </r>
  <r>
    <s v="L100109"/>
    <x v="0"/>
    <s v="C200109"/>
    <s v="Anjali Verma"/>
    <x v="0"/>
    <s v="Male"/>
    <x v="32"/>
    <x v="1"/>
    <x v="0"/>
    <x v="0"/>
    <n v="732550"/>
    <s v="Submitted"/>
    <n v="751"/>
    <x v="2"/>
    <x v="0"/>
    <s v="Submitted"/>
    <x v="0"/>
    <x v="3"/>
    <n v="4148290"/>
    <n v="15.92"/>
    <n v="60"/>
    <n v="69138.17"/>
    <n v="5503398.0666666664"/>
    <x v="0"/>
    <x v="0"/>
    <d v="2024-10-07T00:00:00"/>
    <x v="0"/>
    <x v="4"/>
    <x v="1"/>
    <x v="0"/>
    <x v="0"/>
  </r>
  <r>
    <s v="L100110"/>
    <x v="0"/>
    <s v="C200110"/>
    <s v="Rohit Das"/>
    <x v="0"/>
    <s v="Female"/>
    <x v="40"/>
    <x v="1"/>
    <x v="1"/>
    <x v="2"/>
    <n v="2465099"/>
    <s v="Submitted"/>
    <n v="853"/>
    <x v="2"/>
    <x v="0"/>
    <s v="Submitted"/>
    <x v="0"/>
    <x v="2"/>
    <n v="340080"/>
    <n v="13.17"/>
    <n v="36"/>
    <n v="9446.67"/>
    <n v="373237.80000097881"/>
    <x v="0"/>
    <x v="0"/>
    <d v="2024-10-08T00:00:00"/>
    <x v="0"/>
    <x v="4"/>
    <x v="2"/>
    <x v="1"/>
    <x v="2"/>
  </r>
  <r>
    <s v="L100111"/>
    <x v="0"/>
    <s v="C200111"/>
    <s v="Rahul Rao"/>
    <x v="0"/>
    <s v="Female"/>
    <x v="44"/>
    <x v="0"/>
    <x v="1"/>
    <x v="3"/>
    <n v="1279404"/>
    <s v="Submitted"/>
    <n v="614"/>
    <x v="1"/>
    <x v="0"/>
    <s v="Submitted"/>
    <x v="0"/>
    <x v="2"/>
    <n v="53300"/>
    <n v="8.49"/>
    <n v="180"/>
    <n v="296.11"/>
    <n v="37709.75"/>
    <x v="8"/>
    <x v="4"/>
    <d v="2024-10-09T00:00:00"/>
    <x v="0"/>
    <x v="4"/>
    <x v="1"/>
    <x v="0"/>
    <x v="0"/>
  </r>
  <r>
    <s v="L100112"/>
    <x v="0"/>
    <s v="C200112"/>
    <s v="Amit Singh"/>
    <x v="0"/>
    <s v="Male"/>
    <x v="29"/>
    <x v="1"/>
    <x v="1"/>
    <x v="3"/>
    <n v="569011"/>
    <s v="Submitted"/>
    <n v="803"/>
    <x v="2"/>
    <x v="0"/>
    <s v="Submitted"/>
    <x v="0"/>
    <x v="1"/>
    <n v="4191427"/>
    <n v="8.77"/>
    <n v="180"/>
    <n v="23285.71"/>
    <n v="3063234.5658333334"/>
    <x v="0"/>
    <x v="0"/>
    <d v="2024-10-10T00:00:00"/>
    <x v="0"/>
    <x v="4"/>
    <x v="2"/>
    <x v="0"/>
    <x v="1"/>
  </r>
  <r>
    <s v="L100113"/>
    <x v="0"/>
    <s v="C200113"/>
    <s v="Pooja Patel"/>
    <x v="0"/>
    <s v="Male"/>
    <x v="21"/>
    <x v="1"/>
    <x v="1"/>
    <x v="1"/>
    <n v="512332"/>
    <s v="Submitted"/>
    <n v="789"/>
    <x v="2"/>
    <x v="0"/>
    <s v="Submitted"/>
    <x v="0"/>
    <x v="0"/>
    <n v="3222195"/>
    <n v="14.19"/>
    <n v="60"/>
    <n v="53703.25"/>
    <n v="3810245.5874999994"/>
    <x v="4"/>
    <x v="4"/>
    <d v="2024-10-11T00:00:00"/>
    <x v="0"/>
    <x v="4"/>
    <x v="2"/>
    <x v="0"/>
    <x v="2"/>
  </r>
  <r>
    <s v="L100114"/>
    <x v="0"/>
    <s v="C200114"/>
    <s v="Vikas Singh"/>
    <x v="0"/>
    <s v="Male"/>
    <x v="11"/>
    <x v="1"/>
    <x v="1"/>
    <x v="0"/>
    <n v="1965976"/>
    <s v="Submitted"/>
    <n v="564"/>
    <x v="0"/>
    <x v="0"/>
    <s v="Submitted"/>
    <x v="0"/>
    <x v="3"/>
    <n v="3092187"/>
    <n v="18.989999999999998"/>
    <n v="120"/>
    <n v="25768.22"/>
    <n v="4893385.9274999993"/>
    <x v="2"/>
    <x v="2"/>
    <d v="2024-10-12T00:00:00"/>
    <x v="0"/>
    <x v="4"/>
    <x v="0"/>
    <x v="1"/>
    <x v="0"/>
  </r>
  <r>
    <s v="L100115"/>
    <x v="0"/>
    <s v="C200115"/>
    <s v="Priya Verma"/>
    <x v="0"/>
    <s v="Male"/>
    <x v="36"/>
    <x v="0"/>
    <x v="1"/>
    <x v="1"/>
    <n v="2128128"/>
    <s v="Submitted"/>
    <n v="483"/>
    <x v="0"/>
    <x v="0"/>
    <s v="Submitted"/>
    <x v="0"/>
    <x v="1"/>
    <n v="4601773"/>
    <n v="9.5500000000000007"/>
    <n v="60"/>
    <n v="76696.22"/>
    <n v="3662244.345833336"/>
    <x v="5"/>
    <x v="5"/>
    <d v="2024-10-13T00:00:00"/>
    <x v="0"/>
    <x v="4"/>
    <x v="0"/>
    <x v="0"/>
    <x v="0"/>
  </r>
  <r>
    <s v="L100116"/>
    <x v="0"/>
    <s v="C200116"/>
    <s v="Karan Verma"/>
    <x v="0"/>
    <s v="Male"/>
    <x v="36"/>
    <x v="0"/>
    <x v="0"/>
    <x v="2"/>
    <n v="564854"/>
    <s v="Submitted"/>
    <n v="391"/>
    <x v="0"/>
    <x v="0"/>
    <s v="Submitted"/>
    <x v="0"/>
    <x v="2"/>
    <n v="2615904"/>
    <n v="12.85"/>
    <n v="120"/>
    <n v="21799.200000000001"/>
    <n v="2801197.1999999997"/>
    <x v="5"/>
    <x v="5"/>
    <d v="2024-10-14T00:00:00"/>
    <x v="0"/>
    <x v="4"/>
    <x v="2"/>
    <x v="0"/>
    <x v="3"/>
  </r>
  <r>
    <s v="L100117"/>
    <x v="0"/>
    <s v="C200117"/>
    <s v="Vikas Verma"/>
    <x v="0"/>
    <s v="Female"/>
    <x v="6"/>
    <x v="1"/>
    <x v="1"/>
    <x v="2"/>
    <n v="1745298"/>
    <s v="Submitted"/>
    <n v="950"/>
    <x v="2"/>
    <x v="0"/>
    <s v="Submitted"/>
    <x v="1"/>
    <x v="0"/>
    <n v="4194800"/>
    <n v="10.28"/>
    <n v="120"/>
    <n v="34956.67"/>
    <n v="3593545.333333333"/>
    <x v="2"/>
    <x v="2"/>
    <d v="2024-10-15T00:00:00"/>
    <x v="0"/>
    <x v="4"/>
    <x v="0"/>
    <x v="1"/>
    <x v="2"/>
  </r>
  <r>
    <s v="L100118"/>
    <x v="0"/>
    <s v="C200118"/>
    <s v="Anjali Rao"/>
    <x v="0"/>
    <s v="Male"/>
    <x v="25"/>
    <x v="0"/>
    <x v="1"/>
    <x v="0"/>
    <n v="1496187"/>
    <s v="Submitted"/>
    <n v="679"/>
    <x v="1"/>
    <x v="0"/>
    <s v="Submitted"/>
    <x v="0"/>
    <x v="1"/>
    <n v="3952100"/>
    <n v="10.86"/>
    <n v="36"/>
    <n v="109780.56"/>
    <n v="3576650.5003000936"/>
    <x v="5"/>
    <x v="5"/>
    <d v="2024-10-16T00:00:00"/>
    <x v="0"/>
    <x v="4"/>
    <x v="0"/>
    <x v="1"/>
    <x v="0"/>
  </r>
  <r>
    <s v="L100119"/>
    <x v="0"/>
    <s v="C200119"/>
    <s v="Pooja Verma"/>
    <x v="0"/>
    <s v="Male"/>
    <x v="45"/>
    <x v="0"/>
    <x v="0"/>
    <x v="0"/>
    <n v="2332600"/>
    <s v="Submitted"/>
    <n v="457"/>
    <x v="0"/>
    <x v="0"/>
    <s v="Submitted"/>
    <x v="0"/>
    <x v="0"/>
    <n v="2099694"/>
    <n v="15.39"/>
    <n v="120"/>
    <n v="17497.45"/>
    <n v="2692857.5550000002"/>
    <x v="1"/>
    <x v="1"/>
    <d v="2024-10-17T00:00:00"/>
    <x v="0"/>
    <x v="4"/>
    <x v="2"/>
    <x v="1"/>
    <x v="3"/>
  </r>
  <r>
    <s v="L100120"/>
    <x v="0"/>
    <s v="C200120"/>
    <s v="Vikas Das"/>
    <x v="0"/>
    <s v="Male"/>
    <x v="8"/>
    <x v="0"/>
    <x v="0"/>
    <x v="3"/>
    <n v="1016618"/>
    <s v="Submitted"/>
    <n v="727"/>
    <x v="1"/>
    <x v="0"/>
    <s v="Submitted"/>
    <x v="0"/>
    <x v="4"/>
    <n v="3845671"/>
    <n v="9.36"/>
    <n v="120"/>
    <n v="32047.26"/>
    <n v="2999623.38"/>
    <x v="3"/>
    <x v="3"/>
    <d v="2024-10-18T00:00:00"/>
    <x v="0"/>
    <x v="4"/>
    <x v="1"/>
    <x v="0"/>
    <x v="3"/>
  </r>
  <r>
    <s v="L100121"/>
    <x v="0"/>
    <s v="C200121"/>
    <s v="Rahul Rao"/>
    <x v="0"/>
    <s v="Female"/>
    <x v="23"/>
    <x v="1"/>
    <x v="0"/>
    <x v="1"/>
    <n v="557028"/>
    <s v="Submitted"/>
    <n v="867"/>
    <x v="2"/>
    <x v="0"/>
    <s v="Submitted"/>
    <x v="0"/>
    <x v="3"/>
    <n v="2082876"/>
    <n v="18.96"/>
    <n v="120"/>
    <n v="17357.3"/>
    <n v="3290944.08"/>
    <x v="1"/>
    <x v="1"/>
    <d v="2024-10-19T00:00:00"/>
    <x v="0"/>
    <x v="4"/>
    <x v="0"/>
    <x v="0"/>
    <x v="3"/>
  </r>
  <r>
    <s v="L100122"/>
    <x v="0"/>
    <s v="C200122"/>
    <s v="Rohit Gupta"/>
    <x v="0"/>
    <s v="Female"/>
    <x v="30"/>
    <x v="1"/>
    <x v="1"/>
    <x v="2"/>
    <n v="1963666"/>
    <s v="Submitted"/>
    <n v="811"/>
    <x v="2"/>
    <x v="0"/>
    <s v="Submitted"/>
    <x v="0"/>
    <x v="2"/>
    <n v="4404187"/>
    <n v="9.23"/>
    <n v="12"/>
    <n v="367015.58"/>
    <n v="3391160.6451718076"/>
    <x v="2"/>
    <x v="2"/>
    <d v="2024-10-20T00:00:00"/>
    <x v="0"/>
    <x v="4"/>
    <x v="0"/>
    <x v="1"/>
    <x v="0"/>
  </r>
  <r>
    <s v="L100123"/>
    <x v="0"/>
    <s v="C200123"/>
    <s v="Rohit Sharma"/>
    <x v="0"/>
    <s v="Male"/>
    <x v="41"/>
    <x v="1"/>
    <x v="0"/>
    <x v="0"/>
    <n v="1837055"/>
    <s v="Submitted"/>
    <n v="788"/>
    <x v="2"/>
    <x v="0"/>
    <s v="Submitted"/>
    <x v="0"/>
    <x v="2"/>
    <n v="2021962"/>
    <n v="18.87"/>
    <n v="60"/>
    <n v="33699.370000000003"/>
    <n v="3179535.2450000001"/>
    <x v="1"/>
    <x v="1"/>
    <d v="2024-10-21T00:00:00"/>
    <x v="0"/>
    <x v="4"/>
    <x v="0"/>
    <x v="1"/>
    <x v="0"/>
  </r>
  <r>
    <s v="L100124"/>
    <x v="0"/>
    <s v="C200124"/>
    <s v="Rohit Rao"/>
    <x v="0"/>
    <s v="Male"/>
    <x v="18"/>
    <x v="1"/>
    <x v="0"/>
    <x v="2"/>
    <n v="567510"/>
    <s v="Submitted"/>
    <n v="843"/>
    <x v="2"/>
    <x v="0"/>
    <s v="Submitted"/>
    <x v="0"/>
    <x v="3"/>
    <n v="2796175"/>
    <n v="7.41"/>
    <n v="12"/>
    <n v="233014.58"/>
    <n v="1732038.4641373549"/>
    <x v="5"/>
    <x v="5"/>
    <d v="2024-10-22T00:00:00"/>
    <x v="0"/>
    <x v="4"/>
    <x v="0"/>
    <x v="0"/>
    <x v="0"/>
  </r>
  <r>
    <s v="L100125"/>
    <x v="0"/>
    <s v="C200125"/>
    <s v="Sneha Das"/>
    <x v="0"/>
    <s v="Female"/>
    <x v="26"/>
    <x v="1"/>
    <x v="1"/>
    <x v="1"/>
    <n v="1263843"/>
    <s v="Submitted"/>
    <n v="853"/>
    <x v="2"/>
    <x v="0"/>
    <s v="Submitted"/>
    <x v="0"/>
    <x v="1"/>
    <n v="536919"/>
    <n v="8.1999999999999993"/>
    <n v="60"/>
    <n v="8948.65"/>
    <n v="366894.6500000098"/>
    <x v="3"/>
    <x v="3"/>
    <d v="2024-10-23T00:00:00"/>
    <x v="0"/>
    <x v="4"/>
    <x v="0"/>
    <x v="0"/>
    <x v="0"/>
  </r>
  <r>
    <s v="L100126"/>
    <x v="0"/>
    <s v="C200126"/>
    <s v="Amit Singh"/>
    <x v="0"/>
    <s v="Female"/>
    <x v="12"/>
    <x v="0"/>
    <x v="0"/>
    <x v="2"/>
    <n v="2477545"/>
    <s v="Submitted"/>
    <n v="639"/>
    <x v="1"/>
    <x v="0"/>
    <s v="Submitted"/>
    <x v="0"/>
    <x v="3"/>
    <n v="3414932"/>
    <n v="18.14"/>
    <n v="12"/>
    <n v="284577.67"/>
    <n v="5162320.776551039"/>
    <x v="3"/>
    <x v="3"/>
    <d v="2024-10-24T00:00:00"/>
    <x v="0"/>
    <x v="4"/>
    <x v="0"/>
    <x v="1"/>
    <x v="2"/>
  </r>
  <r>
    <s v="L100127"/>
    <x v="0"/>
    <s v="C200127"/>
    <s v="Rohit Rao"/>
    <x v="0"/>
    <s v="Female"/>
    <x v="45"/>
    <x v="0"/>
    <x v="0"/>
    <x v="3"/>
    <n v="1389886"/>
    <s v="Submitted"/>
    <n v="646"/>
    <x v="1"/>
    <x v="0"/>
    <s v="Submitted"/>
    <x v="0"/>
    <x v="2"/>
    <n v="4400443"/>
    <n v="13.28"/>
    <n v="24"/>
    <n v="183351.79"/>
    <n v="4869823.6700757733"/>
    <x v="6"/>
    <x v="6"/>
    <d v="2024-10-25T00:00:00"/>
    <x v="0"/>
    <x v="4"/>
    <x v="0"/>
    <x v="0"/>
    <x v="3"/>
  </r>
  <r>
    <s v="L100128"/>
    <x v="0"/>
    <s v="C200128"/>
    <s v="Neha Singh"/>
    <x v="0"/>
    <s v="Female"/>
    <x v="41"/>
    <x v="0"/>
    <x v="1"/>
    <x v="2"/>
    <n v="-50000"/>
    <s v="Submitted"/>
    <n v="449"/>
    <x v="0"/>
    <x v="0"/>
    <s v="Submitted"/>
    <x v="0"/>
    <x v="4"/>
    <n v="1042764"/>
    <n v="18.45"/>
    <n v="60"/>
    <n v="17379.400000000001"/>
    <n v="1603249.65"/>
    <x v="2"/>
    <x v="2"/>
    <d v="2024-10-26T00:00:00"/>
    <x v="0"/>
    <x v="4"/>
    <x v="2"/>
    <x v="0"/>
    <x v="2"/>
  </r>
  <r>
    <s v="L100129"/>
    <x v="0"/>
    <s v="C200129"/>
    <s v="Pooja Patel"/>
    <x v="0"/>
    <s v="Male"/>
    <x v="1"/>
    <x v="1"/>
    <x v="0"/>
    <x v="3"/>
    <n v="1885244"/>
    <s v="Submitted"/>
    <n v="402"/>
    <x v="0"/>
    <x v="0"/>
    <s v="Submitted"/>
    <x v="0"/>
    <x v="4"/>
    <n v="4246421"/>
    <n v="15.16"/>
    <n v="24"/>
    <n v="176934.21"/>
    <n v="5364645.2130943583"/>
    <x v="2"/>
    <x v="2"/>
    <d v="2024-10-27T00:00:00"/>
    <x v="0"/>
    <x v="4"/>
    <x v="2"/>
    <x v="1"/>
    <x v="1"/>
  </r>
  <r>
    <s v="L100130"/>
    <x v="0"/>
    <s v="C200130"/>
    <s v="Rahul Gupta"/>
    <x v="0"/>
    <s v="Male"/>
    <x v="46"/>
    <x v="1"/>
    <x v="0"/>
    <x v="2"/>
    <n v="2102098"/>
    <s v="Submitted"/>
    <n v="372"/>
    <x v="0"/>
    <x v="0"/>
    <s v="Submitted"/>
    <x v="0"/>
    <x v="3"/>
    <n v="4193966"/>
    <n v="9.82"/>
    <n v="120"/>
    <n v="34949.72"/>
    <n v="3432062.1766666668"/>
    <x v="4"/>
    <x v="4"/>
    <d v="2024-10-28T00:00:00"/>
    <x v="0"/>
    <x v="4"/>
    <x v="1"/>
    <x v="0"/>
    <x v="2"/>
  </r>
  <r>
    <s v="L100131"/>
    <x v="0"/>
    <s v="C200131"/>
    <s v="Rohit Gupta"/>
    <x v="0"/>
    <s v="Female"/>
    <x v="43"/>
    <x v="1"/>
    <x v="1"/>
    <x v="1"/>
    <n v="2259183"/>
    <s v="Submitted"/>
    <n v="500"/>
    <x v="0"/>
    <x v="0"/>
    <s v="Submitted"/>
    <x v="0"/>
    <x v="1"/>
    <n v="1826418"/>
    <n v="7.35"/>
    <n v="180"/>
    <n v="10146.77"/>
    <n v="1118681.0249999999"/>
    <x v="5"/>
    <x v="5"/>
    <d v="2024-10-29T00:00:00"/>
    <x v="0"/>
    <x v="4"/>
    <x v="0"/>
    <x v="0"/>
    <x v="3"/>
  </r>
  <r>
    <s v="L100132"/>
    <x v="0"/>
    <s v="C200132"/>
    <s v="Rahul Das"/>
    <x v="0"/>
    <s v="Male"/>
    <x v="1"/>
    <x v="1"/>
    <x v="1"/>
    <x v="0"/>
    <n v="491334"/>
    <s v="Submitted"/>
    <n v="675"/>
    <x v="1"/>
    <x v="0"/>
    <s v="Submitted"/>
    <x v="0"/>
    <x v="0"/>
    <n v="3711711"/>
    <n v="13.97"/>
    <n v="36"/>
    <n v="103103.08"/>
    <n v="4321050.2225036742"/>
    <x v="3"/>
    <x v="3"/>
    <d v="2024-10-30T00:00:00"/>
    <x v="0"/>
    <x v="4"/>
    <x v="0"/>
    <x v="1"/>
    <x v="2"/>
  </r>
  <r>
    <s v="L100133"/>
    <x v="0"/>
    <s v="C200133"/>
    <s v="Sneha Patel"/>
    <x v="0"/>
    <s v="Male"/>
    <x v="28"/>
    <x v="1"/>
    <x v="0"/>
    <x v="1"/>
    <n v="1824471"/>
    <s v="Submitted"/>
    <n v="742"/>
    <x v="1"/>
    <x v="0"/>
    <s v="Submitted"/>
    <x v="0"/>
    <x v="1"/>
    <n v="4841705"/>
    <n v="17.72"/>
    <n v="60"/>
    <n v="80695.08"/>
    <n v="7149584.3833333328"/>
    <x v="1"/>
    <x v="1"/>
    <d v="2024-10-31T00:00:00"/>
    <x v="0"/>
    <x v="4"/>
    <x v="0"/>
    <x v="1"/>
    <x v="1"/>
  </r>
  <r>
    <s v="L100134"/>
    <x v="0"/>
    <s v="C200134"/>
    <s v="Anjali Gupta"/>
    <x v="0"/>
    <s v="Male"/>
    <x v="31"/>
    <x v="1"/>
    <x v="0"/>
    <x v="0"/>
    <n v="1825969"/>
    <s v="Submitted"/>
    <n v="722"/>
    <x v="1"/>
    <x v="0"/>
    <s v="Submitted"/>
    <x v="0"/>
    <x v="1"/>
    <n v="259449"/>
    <n v="15.49"/>
    <n v="60"/>
    <n v="4324.1499999999996"/>
    <n v="334905.41749999998"/>
    <x v="6"/>
    <x v="6"/>
    <d v="2024-11-01T00:00:00"/>
    <x v="0"/>
    <x v="5"/>
    <x v="0"/>
    <x v="1"/>
    <x v="0"/>
  </r>
  <r>
    <s v="L100135"/>
    <x v="0"/>
    <s v="C200135"/>
    <s v="Priya Sharma"/>
    <x v="0"/>
    <s v="Male"/>
    <x v="13"/>
    <x v="1"/>
    <x v="0"/>
    <x v="0"/>
    <n v="2142740"/>
    <s v="Submitted"/>
    <n v="617"/>
    <x v="1"/>
    <x v="0"/>
    <s v="Submitted"/>
    <x v="0"/>
    <x v="3"/>
    <n v="873503"/>
    <n v="14.9"/>
    <n v="12"/>
    <n v="72791.92"/>
    <n v="1084666.9248341792"/>
    <x v="3"/>
    <x v="3"/>
    <d v="2024-11-02T00:00:00"/>
    <x v="0"/>
    <x v="5"/>
    <x v="1"/>
    <x v="0"/>
    <x v="0"/>
  </r>
  <r>
    <s v="L100136"/>
    <x v="0"/>
    <s v="C200136"/>
    <s v="Sneha Mehta"/>
    <x v="0"/>
    <s v="Female"/>
    <x v="27"/>
    <x v="0"/>
    <x v="0"/>
    <x v="2"/>
    <n v="1226475"/>
    <s v="Submitted"/>
    <n v="542"/>
    <x v="0"/>
    <x v="0"/>
    <s v="Submitted"/>
    <x v="0"/>
    <x v="3"/>
    <n v="4947535"/>
    <n v="16.39"/>
    <n v="120"/>
    <n v="41229.46"/>
    <n v="6757508.2208333341"/>
    <x v="5"/>
    <x v="5"/>
    <d v="2024-11-03T00:00:00"/>
    <x v="0"/>
    <x v="5"/>
    <x v="1"/>
    <x v="1"/>
    <x v="0"/>
  </r>
  <r>
    <s v="L100137"/>
    <x v="0"/>
    <s v="C200137"/>
    <s v="Vikas Singh"/>
    <x v="0"/>
    <s v="Female"/>
    <x v="21"/>
    <x v="1"/>
    <x v="0"/>
    <x v="0"/>
    <n v="807247"/>
    <s v="Submitted"/>
    <n v="845"/>
    <x v="2"/>
    <x v="0"/>
    <s v="Submitted"/>
    <x v="0"/>
    <x v="3"/>
    <n v="3475206"/>
    <n v="14.34"/>
    <n v="12"/>
    <n v="289600.5"/>
    <n v="4153203.1935466416"/>
    <x v="3"/>
    <x v="3"/>
    <d v="2024-11-04T00:00:00"/>
    <x v="0"/>
    <x v="5"/>
    <x v="0"/>
    <x v="0"/>
    <x v="3"/>
  </r>
  <r>
    <s v="L100138"/>
    <x v="0"/>
    <s v="C200138"/>
    <s v="Vikas Singh"/>
    <x v="0"/>
    <s v="Male"/>
    <x v="17"/>
    <x v="1"/>
    <x v="1"/>
    <x v="0"/>
    <n v="2041899"/>
    <s v="Submitted"/>
    <n v="574"/>
    <x v="0"/>
    <x v="0"/>
    <s v="Submitted"/>
    <x v="0"/>
    <x v="0"/>
    <n v="56521"/>
    <n v="17.52"/>
    <n v="24"/>
    <n v="2355.04"/>
    <n v="82520.660034207409"/>
    <x v="1"/>
    <x v="1"/>
    <d v="2024-11-05T00:00:00"/>
    <x v="0"/>
    <x v="5"/>
    <x v="0"/>
    <x v="1"/>
    <x v="2"/>
  </r>
  <r>
    <s v="L100139"/>
    <x v="0"/>
    <s v="C200139"/>
    <s v="Pooja Sharma"/>
    <x v="0"/>
    <s v="Female"/>
    <x v="4"/>
    <x v="0"/>
    <x v="1"/>
    <x v="3"/>
    <n v="1315043"/>
    <s v="Submitted"/>
    <n v="818"/>
    <x v="2"/>
    <x v="0"/>
    <s v="Submitted"/>
    <x v="0"/>
    <x v="2"/>
    <n v="3456033"/>
    <n v="11.91"/>
    <n v="180"/>
    <n v="19200.18"/>
    <n v="3430112.7524999999"/>
    <x v="2"/>
    <x v="2"/>
    <d v="2024-11-06T00:00:00"/>
    <x v="0"/>
    <x v="5"/>
    <x v="0"/>
    <x v="0"/>
    <x v="1"/>
  </r>
  <r>
    <s v="L100140"/>
    <x v="0"/>
    <s v="C200140"/>
    <s v="Pooja Das"/>
    <x v="0"/>
    <s v="Male"/>
    <x v="32"/>
    <x v="1"/>
    <x v="1"/>
    <x v="0"/>
    <n v="2411653"/>
    <s v="Submitted"/>
    <n v="884"/>
    <x v="2"/>
    <x v="0"/>
    <s v="Submitted"/>
    <x v="0"/>
    <x v="4"/>
    <n v="541179"/>
    <n v="13.67"/>
    <n v="120"/>
    <n v="4509.82"/>
    <n v="616493.07750000001"/>
    <x v="6"/>
    <x v="6"/>
    <d v="2024-11-07T00:00:00"/>
    <x v="0"/>
    <x v="5"/>
    <x v="0"/>
    <x v="1"/>
    <x v="2"/>
  </r>
  <r>
    <s v="L100141"/>
    <x v="0"/>
    <s v="C200141"/>
    <s v="Vikas Sharma"/>
    <x v="0"/>
    <s v="Female"/>
    <x v="40"/>
    <x v="0"/>
    <x v="1"/>
    <x v="1"/>
    <n v="688200"/>
    <s v="Submitted"/>
    <n v="696"/>
    <x v="1"/>
    <x v="0"/>
    <s v="Submitted"/>
    <x v="0"/>
    <x v="3"/>
    <n v="4295519"/>
    <n v="9.1999999999999993"/>
    <n v="36"/>
    <n v="119319.97"/>
    <n v="3293231.2375025651"/>
    <x v="1"/>
    <x v="1"/>
    <d v="2024-11-08T00:00:00"/>
    <x v="0"/>
    <x v="5"/>
    <x v="0"/>
    <x v="1"/>
    <x v="1"/>
  </r>
  <r>
    <s v="L100142"/>
    <x v="0"/>
    <s v="C200142"/>
    <s v="Rahul Singh"/>
    <x v="0"/>
    <s v="Male"/>
    <x v="24"/>
    <x v="1"/>
    <x v="0"/>
    <x v="3"/>
    <n v="1845094"/>
    <s v="Submitted"/>
    <n v="342"/>
    <x v="0"/>
    <x v="0"/>
    <s v="Submitted"/>
    <x v="0"/>
    <x v="2"/>
    <n v="4532402"/>
    <n v="13.3"/>
    <n v="12"/>
    <n v="377700.17"/>
    <n v="5024063.5207787398"/>
    <x v="0"/>
    <x v="0"/>
    <d v="2024-11-09T00:00:00"/>
    <x v="0"/>
    <x v="5"/>
    <x v="0"/>
    <x v="0"/>
    <x v="3"/>
  </r>
  <r>
    <s v="L100143"/>
    <x v="0"/>
    <s v="C200143"/>
    <s v="Neha Singh"/>
    <x v="0"/>
    <s v="Male"/>
    <x v="2"/>
    <x v="1"/>
    <x v="1"/>
    <x v="1"/>
    <n v="259981"/>
    <s v="Submitted"/>
    <n v="845"/>
    <x v="2"/>
    <x v="0"/>
    <s v="Submitted"/>
    <x v="0"/>
    <x v="1"/>
    <n v="1279078"/>
    <n v="16.52"/>
    <n v="180"/>
    <n v="7105.99"/>
    <n v="1760864.0466666666"/>
    <x v="2"/>
    <x v="2"/>
    <d v="2024-11-10T00:00:00"/>
    <x v="0"/>
    <x v="5"/>
    <x v="0"/>
    <x v="1"/>
    <x v="3"/>
  </r>
  <r>
    <s v="L100144"/>
    <x v="0"/>
    <s v="C200144"/>
    <s v="Vikas Gupta"/>
    <x v="0"/>
    <s v="Female"/>
    <x v="20"/>
    <x v="0"/>
    <x v="0"/>
    <x v="1"/>
    <n v="831847"/>
    <s v="Submitted"/>
    <n v="682"/>
    <x v="1"/>
    <x v="0"/>
    <s v="Submitted"/>
    <x v="0"/>
    <x v="3"/>
    <n v="2920618"/>
    <n v="12.33"/>
    <n v="180"/>
    <n v="16225.66"/>
    <n v="3000934.9950000001"/>
    <x v="1"/>
    <x v="1"/>
    <d v="2024-11-11T00:00:00"/>
    <x v="0"/>
    <x v="5"/>
    <x v="2"/>
    <x v="0"/>
    <x v="0"/>
  </r>
  <r>
    <s v="L100145"/>
    <x v="0"/>
    <s v="C200145"/>
    <s v="Sneha Verma"/>
    <x v="0"/>
    <s v="Male"/>
    <x v="26"/>
    <x v="0"/>
    <x v="1"/>
    <x v="2"/>
    <n v="1020763"/>
    <s v="Submitted"/>
    <n v="387"/>
    <x v="0"/>
    <x v="0"/>
    <s v="Submitted"/>
    <x v="0"/>
    <x v="0"/>
    <n v="508011"/>
    <n v="10.26"/>
    <n v="12"/>
    <n v="42334.25"/>
    <n v="434611.20759931847"/>
    <x v="4"/>
    <x v="4"/>
    <d v="2024-11-12T00:00:00"/>
    <x v="0"/>
    <x v="5"/>
    <x v="0"/>
    <x v="1"/>
    <x v="0"/>
  </r>
  <r>
    <s v="L100146"/>
    <x v="0"/>
    <s v="C200146"/>
    <s v="Neha Gupta"/>
    <x v="0"/>
    <s v="Male"/>
    <x v="4"/>
    <x v="1"/>
    <x v="0"/>
    <x v="3"/>
    <n v="378664"/>
    <s v="Submitted"/>
    <n v="517"/>
    <x v="0"/>
    <x v="0"/>
    <s v="Submitted"/>
    <x v="0"/>
    <x v="3"/>
    <n v="1601240"/>
    <n v="12.2"/>
    <n v="24"/>
    <n v="66718.33"/>
    <n v="1627927.4128423089"/>
    <x v="5"/>
    <x v="5"/>
    <d v="2024-11-13T00:00:00"/>
    <x v="0"/>
    <x v="5"/>
    <x v="0"/>
    <x v="0"/>
    <x v="0"/>
  </r>
  <r>
    <s v="L100147"/>
    <x v="0"/>
    <s v="C200147"/>
    <s v="Neha Mehta"/>
    <x v="0"/>
    <s v="Female"/>
    <x v="28"/>
    <x v="1"/>
    <x v="1"/>
    <x v="3"/>
    <n v="541537"/>
    <s v="Submitted"/>
    <n v="859"/>
    <x v="2"/>
    <x v="0"/>
    <s v="Submitted"/>
    <x v="0"/>
    <x v="1"/>
    <n v="1866779"/>
    <n v="16.760000000000002"/>
    <n v="24"/>
    <n v="77782.460000000006"/>
    <n v="2607268.0053545013"/>
    <x v="1"/>
    <x v="1"/>
    <d v="2024-11-14T00:00:00"/>
    <x v="0"/>
    <x v="5"/>
    <x v="0"/>
    <x v="1"/>
    <x v="0"/>
  </r>
  <r>
    <s v="L100148"/>
    <x v="0"/>
    <s v="C200148"/>
    <s v="Pooja Patel"/>
    <x v="0"/>
    <s v="Female"/>
    <x v="35"/>
    <x v="1"/>
    <x v="0"/>
    <x v="0"/>
    <n v="2330508"/>
    <s v="Submitted"/>
    <n v="660"/>
    <x v="1"/>
    <x v="0"/>
    <s v="Submitted"/>
    <x v="0"/>
    <x v="0"/>
    <n v="77830"/>
    <n v="16.28"/>
    <n v="60"/>
    <n v="1297.17"/>
    <n v="105589.36666666667"/>
    <x v="5"/>
    <x v="5"/>
    <d v="2024-11-15T00:00:00"/>
    <x v="0"/>
    <x v="5"/>
    <x v="1"/>
    <x v="0"/>
    <x v="1"/>
  </r>
  <r>
    <s v="L100149"/>
    <x v="0"/>
    <s v="C200149"/>
    <s v="Pooja Singh"/>
    <x v="0"/>
    <s v="Male"/>
    <x v="33"/>
    <x v="0"/>
    <x v="0"/>
    <x v="2"/>
    <n v="1899861"/>
    <s v="Submitted"/>
    <n v="852"/>
    <x v="2"/>
    <x v="0"/>
    <s v="Submitted"/>
    <x v="0"/>
    <x v="4"/>
    <n v="3031083"/>
    <n v="9.39"/>
    <n v="120"/>
    <n v="25259.03"/>
    <n v="2371822.4475000002"/>
    <x v="0"/>
    <x v="0"/>
    <d v="2024-11-16T00:00:00"/>
    <x v="0"/>
    <x v="5"/>
    <x v="0"/>
    <x v="0"/>
    <x v="0"/>
  </r>
  <r>
    <s v="L100150"/>
    <x v="0"/>
    <s v="C200150"/>
    <s v="Amit Patel"/>
    <x v="0"/>
    <s v="Female"/>
    <x v="7"/>
    <x v="0"/>
    <x v="1"/>
    <x v="0"/>
    <n v="2152580"/>
    <s v="Submitted"/>
    <n v="900"/>
    <x v="2"/>
    <x v="0"/>
    <s v="Submitted"/>
    <x v="0"/>
    <x v="3"/>
    <n v="2785823"/>
    <n v="18.170000000000002"/>
    <n v="36"/>
    <n v="77383.97"/>
    <n v="4218200.3258333504"/>
    <x v="6"/>
    <x v="6"/>
    <d v="2024-11-17T00:00:00"/>
    <x v="0"/>
    <x v="5"/>
    <x v="0"/>
    <x v="0"/>
    <x v="3"/>
  </r>
  <r>
    <s v="L100151"/>
    <x v="0"/>
    <s v="C200151"/>
    <s v="Priya Sharma"/>
    <x v="0"/>
    <s v="Female"/>
    <x v="41"/>
    <x v="0"/>
    <x v="0"/>
    <x v="0"/>
    <n v="-50000"/>
    <s v="Submitted"/>
    <n v="603"/>
    <x v="1"/>
    <x v="0"/>
    <s v="Submitted"/>
    <x v="0"/>
    <x v="3"/>
    <n v="3501675"/>
    <n v="10.97"/>
    <n v="120"/>
    <n v="29180.62"/>
    <n v="3201114.5625"/>
    <x v="6"/>
    <x v="6"/>
    <d v="2024-11-18T00:00:00"/>
    <x v="0"/>
    <x v="5"/>
    <x v="0"/>
    <x v="1"/>
    <x v="1"/>
  </r>
  <r>
    <s v="L100152"/>
    <x v="0"/>
    <s v="C200152"/>
    <s v="Neha Rao"/>
    <x v="0"/>
    <s v="Male"/>
    <x v="30"/>
    <x v="1"/>
    <x v="1"/>
    <x v="0"/>
    <n v="1738263"/>
    <s v="Submitted"/>
    <n v="637"/>
    <x v="1"/>
    <x v="0"/>
    <s v="Submitted"/>
    <x v="0"/>
    <x v="0"/>
    <n v="2917817"/>
    <n v="11.27"/>
    <n v="24"/>
    <n v="121575.71"/>
    <n v="2740316.8086307026"/>
    <x v="3"/>
    <x v="3"/>
    <d v="2024-11-19T00:00:00"/>
    <x v="0"/>
    <x v="5"/>
    <x v="0"/>
    <x v="0"/>
    <x v="1"/>
  </r>
  <r>
    <s v="L100153"/>
    <x v="0"/>
    <s v="C200153"/>
    <s v="Anjali Mehta"/>
    <x v="0"/>
    <s v="Male"/>
    <x v="26"/>
    <x v="0"/>
    <x v="1"/>
    <x v="0"/>
    <n v="397343"/>
    <s v="Submitted"/>
    <n v="383"/>
    <x v="0"/>
    <x v="0"/>
    <s v="Submitted"/>
    <x v="0"/>
    <x v="3"/>
    <n v="2520155"/>
    <n v="14.66"/>
    <n v="120"/>
    <n v="21001.29"/>
    <n v="3078789.3583333334"/>
    <x v="1"/>
    <x v="1"/>
    <d v="2024-11-20T00:00:00"/>
    <x v="0"/>
    <x v="5"/>
    <x v="0"/>
    <x v="1"/>
    <x v="2"/>
  </r>
  <r>
    <s v="L100154"/>
    <x v="0"/>
    <s v="C200154"/>
    <s v="Vikas Das"/>
    <x v="0"/>
    <s v="Male"/>
    <x v="9"/>
    <x v="0"/>
    <x v="1"/>
    <x v="2"/>
    <n v="1574127"/>
    <s v="Submitted"/>
    <n v="865"/>
    <x v="2"/>
    <x v="0"/>
    <s v="Submitted"/>
    <x v="0"/>
    <x v="3"/>
    <n v="360599"/>
    <n v="13.33"/>
    <n v="24"/>
    <n v="15024.96"/>
    <n v="400565.39570969465"/>
    <x v="4"/>
    <x v="4"/>
    <d v="2024-11-21T00:00:00"/>
    <x v="0"/>
    <x v="5"/>
    <x v="0"/>
    <x v="1"/>
    <x v="1"/>
  </r>
  <r>
    <s v="L100155"/>
    <x v="0"/>
    <s v="C200155"/>
    <s v="Rohit Sharma"/>
    <x v="0"/>
    <s v="Male"/>
    <x v="7"/>
    <x v="1"/>
    <x v="1"/>
    <x v="3"/>
    <n v="1869415"/>
    <s v="Submitted"/>
    <n v="819"/>
    <x v="2"/>
    <x v="0"/>
    <s v="Submitted"/>
    <x v="0"/>
    <x v="4"/>
    <n v="2828688"/>
    <n v="17.309999999999999"/>
    <n v="60"/>
    <n v="47144.800000000003"/>
    <n v="4080382.4399999995"/>
    <x v="4"/>
    <x v="4"/>
    <d v="2024-11-22T00:00:00"/>
    <x v="0"/>
    <x v="5"/>
    <x v="0"/>
    <x v="0"/>
    <x v="3"/>
  </r>
  <r>
    <s v="L100156"/>
    <x v="0"/>
    <s v="C200156"/>
    <s v="Vikas Singh"/>
    <x v="0"/>
    <s v="Female"/>
    <x v="30"/>
    <x v="1"/>
    <x v="1"/>
    <x v="1"/>
    <n v="1070788"/>
    <s v="Submitted"/>
    <n v="523"/>
    <x v="0"/>
    <x v="0"/>
    <s v="Submitted"/>
    <x v="0"/>
    <x v="1"/>
    <n v="524807"/>
    <n v="9.57"/>
    <n v="36"/>
    <n v="14577.97"/>
    <n v="418533.58278421685"/>
    <x v="6"/>
    <x v="6"/>
    <d v="2024-11-23T00:00:00"/>
    <x v="0"/>
    <x v="5"/>
    <x v="1"/>
    <x v="1"/>
    <x v="0"/>
  </r>
  <r>
    <s v="L100157"/>
    <x v="0"/>
    <s v="C200157"/>
    <s v="Rahul Singh"/>
    <x v="0"/>
    <s v="Female"/>
    <x v="42"/>
    <x v="1"/>
    <x v="1"/>
    <x v="3"/>
    <n v="558922"/>
    <s v="Submitted"/>
    <n v="486"/>
    <x v="0"/>
    <x v="0"/>
    <s v="Submitted"/>
    <x v="0"/>
    <x v="1"/>
    <n v="2620165"/>
    <n v="9.6300000000000008"/>
    <n v="24"/>
    <n v="109173.54"/>
    <n v="2102683.9322334924"/>
    <x v="6"/>
    <x v="6"/>
    <d v="2024-11-24T00:00:00"/>
    <x v="0"/>
    <x v="5"/>
    <x v="0"/>
    <x v="0"/>
    <x v="3"/>
  </r>
  <r>
    <s v="L100158"/>
    <x v="0"/>
    <s v="C200158"/>
    <s v="Neha Patel"/>
    <x v="0"/>
    <s v="Female"/>
    <x v="41"/>
    <x v="0"/>
    <x v="1"/>
    <x v="3"/>
    <n v="2258884"/>
    <s v="Submitted"/>
    <n v="672"/>
    <x v="1"/>
    <x v="0"/>
    <s v="Submitted"/>
    <x v="0"/>
    <x v="1"/>
    <n v="4581866"/>
    <n v="11.17"/>
    <n v="12"/>
    <n v="381822.17"/>
    <n v="4266542.6556050666"/>
    <x v="1"/>
    <x v="1"/>
    <d v="2024-11-25T00:00:00"/>
    <x v="0"/>
    <x v="5"/>
    <x v="0"/>
    <x v="1"/>
    <x v="1"/>
  </r>
  <r>
    <s v="L100159"/>
    <x v="0"/>
    <s v="C200159"/>
    <s v="Vikas Mehta"/>
    <x v="0"/>
    <s v="Male"/>
    <x v="1"/>
    <x v="1"/>
    <x v="0"/>
    <x v="1"/>
    <n v="295994"/>
    <s v="Submitted"/>
    <n v="304"/>
    <x v="0"/>
    <x v="0"/>
    <s v="Submitted"/>
    <x v="0"/>
    <x v="4"/>
    <n v="1650486"/>
    <n v="13.47"/>
    <n v="12"/>
    <n v="137540.5"/>
    <n v="1852892.1901181084"/>
    <x v="3"/>
    <x v="3"/>
    <d v="2024-11-26T00:00:00"/>
    <x v="0"/>
    <x v="5"/>
    <x v="0"/>
    <x v="1"/>
    <x v="2"/>
  </r>
  <r>
    <s v="L100160"/>
    <x v="0"/>
    <s v="C200160"/>
    <s v="Amit Patel"/>
    <x v="0"/>
    <s v="Female"/>
    <x v="43"/>
    <x v="1"/>
    <x v="0"/>
    <x v="1"/>
    <n v="841249"/>
    <s v="Submitted"/>
    <n v="819"/>
    <x v="2"/>
    <x v="0"/>
    <s v="Submitted"/>
    <x v="0"/>
    <x v="2"/>
    <n v="800440"/>
    <n v="10.4"/>
    <n v="24"/>
    <n v="33351.67"/>
    <n v="693714.8832267836"/>
    <x v="1"/>
    <x v="1"/>
    <d v="2024-11-27T00:00:00"/>
    <x v="0"/>
    <x v="5"/>
    <x v="0"/>
    <x v="0"/>
    <x v="3"/>
  </r>
  <r>
    <s v="L100161"/>
    <x v="0"/>
    <s v="C200161"/>
    <s v="Neha Patel"/>
    <x v="0"/>
    <s v="Male"/>
    <x v="6"/>
    <x v="0"/>
    <x v="1"/>
    <x v="1"/>
    <n v="1686988"/>
    <s v="Submitted"/>
    <n v="648"/>
    <x v="1"/>
    <x v="0"/>
    <s v="Submitted"/>
    <x v="0"/>
    <x v="2"/>
    <n v="2526214"/>
    <n v="14.43"/>
    <n v="36"/>
    <n v="70172.61"/>
    <n v="3037772.3350013723"/>
    <x v="0"/>
    <x v="0"/>
    <d v="2024-11-28T00:00:00"/>
    <x v="0"/>
    <x v="5"/>
    <x v="0"/>
    <x v="0"/>
    <x v="3"/>
  </r>
  <r>
    <s v="L100162"/>
    <x v="0"/>
    <s v="C200162"/>
    <s v="Amit Sharma"/>
    <x v="0"/>
    <s v="Male"/>
    <x v="25"/>
    <x v="1"/>
    <x v="0"/>
    <x v="2"/>
    <n v="1086194"/>
    <s v="Submitted"/>
    <n v="313"/>
    <x v="0"/>
    <x v="0"/>
    <s v="Submitted"/>
    <x v="0"/>
    <x v="4"/>
    <n v="2932707"/>
    <n v="18.2"/>
    <n v="120"/>
    <n v="24439.22"/>
    <n v="4447938.95"/>
    <x v="4"/>
    <x v="4"/>
    <d v="2024-11-29T00:00:00"/>
    <x v="0"/>
    <x v="5"/>
    <x v="0"/>
    <x v="1"/>
    <x v="0"/>
  </r>
  <r>
    <s v="L100163"/>
    <x v="0"/>
    <s v="C200163"/>
    <s v="Anjali Sharma"/>
    <x v="0"/>
    <s v="Male"/>
    <x v="40"/>
    <x v="0"/>
    <x v="0"/>
    <x v="1"/>
    <n v="694029"/>
    <s v="Submitted"/>
    <n v="864"/>
    <x v="2"/>
    <x v="0"/>
    <s v="Submitted"/>
    <x v="0"/>
    <x v="1"/>
    <n v="1458612"/>
    <n v="11.41"/>
    <n v="36"/>
    <n v="40517"/>
    <n v="1386896.9100494443"/>
    <x v="0"/>
    <x v="0"/>
    <d v="2024-11-30T00:00:00"/>
    <x v="0"/>
    <x v="5"/>
    <x v="0"/>
    <x v="1"/>
    <x v="2"/>
  </r>
  <r>
    <s v="L100164"/>
    <x v="0"/>
    <s v="C200164"/>
    <s v="Rohit Das"/>
    <x v="0"/>
    <s v="Female"/>
    <x v="5"/>
    <x v="0"/>
    <x v="0"/>
    <x v="3"/>
    <n v="889782"/>
    <s v="Submitted"/>
    <n v="711"/>
    <x v="1"/>
    <x v="0"/>
    <s v="Submitted"/>
    <x v="0"/>
    <x v="3"/>
    <n v="3998814"/>
    <n v="9.43"/>
    <n v="24"/>
    <n v="166617.25"/>
    <n v="3142404.1734408145"/>
    <x v="4"/>
    <x v="4"/>
    <d v="2024-12-01T00:00:00"/>
    <x v="0"/>
    <x v="6"/>
    <x v="1"/>
    <x v="0"/>
    <x v="3"/>
  </r>
  <r>
    <s v="L100165"/>
    <x v="0"/>
    <s v="C200165"/>
    <s v="Anjali Verma"/>
    <x v="0"/>
    <s v="Female"/>
    <x v="15"/>
    <x v="0"/>
    <x v="1"/>
    <x v="2"/>
    <n v="367502"/>
    <s v="Submitted"/>
    <n v="598"/>
    <x v="0"/>
    <x v="0"/>
    <s v="Submitted"/>
    <x v="0"/>
    <x v="1"/>
    <n v="1423360"/>
    <n v="10.11"/>
    <n v="60"/>
    <n v="23722.67"/>
    <n v="1199180.8"/>
    <x v="5"/>
    <x v="5"/>
    <d v="2024-12-02T00:00:00"/>
    <x v="0"/>
    <x v="6"/>
    <x v="1"/>
    <x v="1"/>
    <x v="2"/>
  </r>
  <r>
    <s v="L100166"/>
    <x v="0"/>
    <s v="C200166"/>
    <s v="Priya Gupta"/>
    <x v="0"/>
    <s v="Female"/>
    <x v="3"/>
    <x v="0"/>
    <x v="1"/>
    <x v="2"/>
    <n v="0"/>
    <s v="Submitted"/>
    <n v="759"/>
    <x v="2"/>
    <x v="0"/>
    <s v="Submitted"/>
    <x v="0"/>
    <x v="3"/>
    <n v="3978321"/>
    <n v="16.48"/>
    <n v="120"/>
    <n v="33152.68"/>
    <n v="5463560.8399999999"/>
    <x v="3"/>
    <x v="3"/>
    <d v="2024-12-03T00:00:00"/>
    <x v="0"/>
    <x v="6"/>
    <x v="1"/>
    <x v="0"/>
    <x v="2"/>
  </r>
  <r>
    <s v="L100167"/>
    <x v="0"/>
    <s v="C200167"/>
    <s v="Anjali Verma"/>
    <x v="0"/>
    <s v="Male"/>
    <x v="41"/>
    <x v="1"/>
    <x v="1"/>
    <x v="2"/>
    <n v="2100805"/>
    <s v="Submitted"/>
    <n v="344"/>
    <x v="0"/>
    <x v="0"/>
    <s v="Submitted"/>
    <x v="0"/>
    <x v="0"/>
    <n v="4046937"/>
    <n v="10.8"/>
    <n v="24"/>
    <n v="168622.38"/>
    <n v="3642244.0435028179"/>
    <x v="0"/>
    <x v="0"/>
    <d v="2024-12-04T00:00:00"/>
    <x v="0"/>
    <x v="6"/>
    <x v="0"/>
    <x v="0"/>
    <x v="1"/>
  </r>
  <r>
    <s v="L100168"/>
    <x v="0"/>
    <s v="C200168"/>
    <s v="Sneha Verma"/>
    <x v="0"/>
    <s v="Female"/>
    <x v="16"/>
    <x v="0"/>
    <x v="1"/>
    <x v="0"/>
    <n v="0"/>
    <s v="Submitted"/>
    <n v="628"/>
    <x v="1"/>
    <x v="0"/>
    <s v="Submitted"/>
    <x v="0"/>
    <x v="0"/>
    <n v="2977186"/>
    <n v="12.85"/>
    <n v="60"/>
    <n v="49619.77"/>
    <n v="3188070.0083333333"/>
    <x v="6"/>
    <x v="6"/>
    <d v="2024-12-05T00:00:00"/>
    <x v="0"/>
    <x v="6"/>
    <x v="1"/>
    <x v="0"/>
    <x v="3"/>
  </r>
  <r>
    <s v="L100169"/>
    <x v="0"/>
    <s v="C200169"/>
    <s v="Rahul Sharma"/>
    <x v="0"/>
    <s v="Male"/>
    <x v="18"/>
    <x v="0"/>
    <x v="0"/>
    <x v="0"/>
    <n v="1558559"/>
    <s v="Submitted"/>
    <n v="775"/>
    <x v="2"/>
    <x v="0"/>
    <s v="Submitted"/>
    <x v="0"/>
    <x v="3"/>
    <n v="4452468"/>
    <n v="17.899999999999999"/>
    <n v="180"/>
    <n v="24735.93"/>
    <n v="6641598.0999999987"/>
    <x v="6"/>
    <x v="6"/>
    <d v="2024-12-06T00:00:00"/>
    <x v="0"/>
    <x v="6"/>
    <x v="0"/>
    <x v="0"/>
    <x v="3"/>
  </r>
  <r>
    <s v="L100170"/>
    <x v="0"/>
    <s v="C200170"/>
    <s v="Neha Sharma"/>
    <x v="0"/>
    <s v="Female"/>
    <x v="17"/>
    <x v="0"/>
    <x v="0"/>
    <x v="1"/>
    <n v="612054"/>
    <s v="Submitted"/>
    <n v="809"/>
    <x v="2"/>
    <x v="0"/>
    <s v="Submitted"/>
    <x v="0"/>
    <x v="3"/>
    <n v="2559156"/>
    <n v="13.93"/>
    <n v="24"/>
    <n v="106631.5"/>
    <n v="2970753.6176666222"/>
    <x v="4"/>
    <x v="4"/>
    <d v="2024-12-07T00:00:00"/>
    <x v="0"/>
    <x v="6"/>
    <x v="0"/>
    <x v="0"/>
    <x v="3"/>
  </r>
  <r>
    <s v="L100171"/>
    <x v="0"/>
    <s v="C200171"/>
    <s v="Neha Mehta"/>
    <x v="0"/>
    <s v="Male"/>
    <x v="33"/>
    <x v="0"/>
    <x v="0"/>
    <x v="2"/>
    <n v="1679822"/>
    <s v="Submitted"/>
    <n v="742"/>
    <x v="1"/>
    <x v="0"/>
    <s v="Submitted"/>
    <x v="0"/>
    <x v="2"/>
    <n v="1226604"/>
    <n v="11.14"/>
    <n v="60"/>
    <n v="20443.400000000001"/>
    <n v="1138697.3800000001"/>
    <x v="2"/>
    <x v="2"/>
    <d v="2024-12-08T00:00:00"/>
    <x v="0"/>
    <x v="6"/>
    <x v="2"/>
    <x v="1"/>
    <x v="2"/>
  </r>
  <r>
    <s v="L100172"/>
    <x v="0"/>
    <s v="C200172"/>
    <s v="Rahul Rao"/>
    <x v="0"/>
    <s v="Female"/>
    <x v="28"/>
    <x v="1"/>
    <x v="1"/>
    <x v="0"/>
    <n v="300340"/>
    <s v="Submitted"/>
    <n v="425"/>
    <x v="0"/>
    <x v="0"/>
    <s v="Submitted"/>
    <x v="0"/>
    <x v="2"/>
    <n v="192884"/>
    <n v="9.9600000000000009"/>
    <n v="60"/>
    <n v="3214.73"/>
    <n v="160093.72000000003"/>
    <x v="4"/>
    <x v="4"/>
    <d v="2024-12-09T00:00:00"/>
    <x v="0"/>
    <x v="6"/>
    <x v="2"/>
    <x v="1"/>
    <x v="1"/>
  </r>
  <r>
    <s v="L100173"/>
    <x v="0"/>
    <s v="C200173"/>
    <s v="Pooja Rao"/>
    <x v="0"/>
    <s v="Male"/>
    <x v="1"/>
    <x v="0"/>
    <x v="0"/>
    <x v="2"/>
    <n v="796705"/>
    <s v="Submitted"/>
    <n v="866"/>
    <x v="2"/>
    <x v="0"/>
    <s v="Submitted"/>
    <x v="0"/>
    <x v="1"/>
    <n v="3095433"/>
    <n v="12.18"/>
    <n v="24"/>
    <n v="128976.38"/>
    <n v="3141864.6515259184"/>
    <x v="2"/>
    <x v="2"/>
    <d v="2024-12-10T00:00:00"/>
    <x v="0"/>
    <x v="6"/>
    <x v="1"/>
    <x v="0"/>
    <x v="0"/>
  </r>
  <r>
    <s v="L100174"/>
    <x v="0"/>
    <s v="C200174"/>
    <s v="Priya Rao"/>
    <x v="0"/>
    <s v="Male"/>
    <x v="35"/>
    <x v="0"/>
    <x v="0"/>
    <x v="1"/>
    <n v="1198794"/>
    <s v="Submitted"/>
    <n v="443"/>
    <x v="0"/>
    <x v="0"/>
    <s v="Submitted"/>
    <x v="0"/>
    <x v="4"/>
    <n v="2625702"/>
    <n v="14.98"/>
    <n v="24"/>
    <n v="109404.25"/>
    <n v="3277751.3417738695"/>
    <x v="0"/>
    <x v="0"/>
    <d v="2024-12-11T00:00:00"/>
    <x v="0"/>
    <x v="6"/>
    <x v="1"/>
    <x v="1"/>
    <x v="1"/>
  </r>
  <r>
    <s v="L100175"/>
    <x v="0"/>
    <s v="C200175"/>
    <s v="Amit Singh"/>
    <x v="0"/>
    <s v="Male"/>
    <x v="40"/>
    <x v="1"/>
    <x v="0"/>
    <x v="1"/>
    <n v="2215766"/>
    <s v="Submitted"/>
    <n v="351"/>
    <x v="0"/>
    <x v="0"/>
    <s v="Submitted"/>
    <x v="0"/>
    <x v="0"/>
    <n v="4832005"/>
    <n v="18.649999999999999"/>
    <n v="24"/>
    <n v="201333.54"/>
    <n v="7509741.1054303637"/>
    <x v="6"/>
    <x v="6"/>
    <d v="2024-12-12T00:00:00"/>
    <x v="0"/>
    <x v="6"/>
    <x v="0"/>
    <x v="1"/>
    <x v="0"/>
  </r>
  <r>
    <s v="L100176"/>
    <x v="0"/>
    <s v="C200176"/>
    <s v="Karan Rao"/>
    <x v="0"/>
    <s v="Male"/>
    <x v="28"/>
    <x v="0"/>
    <x v="0"/>
    <x v="1"/>
    <n v="2151088"/>
    <s v="Submitted"/>
    <n v="950"/>
    <x v="2"/>
    <x v="0"/>
    <s v="Submitted"/>
    <x v="1"/>
    <x v="1"/>
    <n v="2015057"/>
    <n v="18.46"/>
    <n v="12"/>
    <n v="167921.42"/>
    <n v="3099872.6788065201"/>
    <x v="1"/>
    <x v="1"/>
    <d v="2024-12-13T00:00:00"/>
    <x v="0"/>
    <x v="6"/>
    <x v="0"/>
    <x v="0"/>
    <x v="1"/>
  </r>
  <r>
    <s v="L100177"/>
    <x v="0"/>
    <s v="C200177"/>
    <s v="Rohit Gupta"/>
    <x v="0"/>
    <s v="Male"/>
    <x v="7"/>
    <x v="0"/>
    <x v="0"/>
    <x v="3"/>
    <n v="1626507"/>
    <s v="Submitted"/>
    <n v="387"/>
    <x v="0"/>
    <x v="0"/>
    <s v="Submitted"/>
    <x v="0"/>
    <x v="3"/>
    <n v="1931319"/>
    <n v="14.88"/>
    <n v="36"/>
    <n v="53647.75"/>
    <n v="2394835.5600005891"/>
    <x v="6"/>
    <x v="6"/>
    <d v="2024-12-14T00:00:00"/>
    <x v="0"/>
    <x v="6"/>
    <x v="0"/>
    <x v="0"/>
    <x v="2"/>
  </r>
  <r>
    <s v="L100178"/>
    <x v="0"/>
    <s v="C200178"/>
    <s v="Vikas Mehta"/>
    <x v="0"/>
    <s v="Female"/>
    <x v="7"/>
    <x v="1"/>
    <x v="1"/>
    <x v="2"/>
    <n v="2248194"/>
    <s v="Submitted"/>
    <n v="646"/>
    <x v="1"/>
    <x v="0"/>
    <s v="Submitted"/>
    <x v="0"/>
    <x v="3"/>
    <n v="827706"/>
    <n v="7.07"/>
    <n v="180"/>
    <n v="4598.37"/>
    <n v="487656.78500000003"/>
    <x v="4"/>
    <x v="4"/>
    <d v="2024-12-15T00:00:00"/>
    <x v="0"/>
    <x v="6"/>
    <x v="0"/>
    <x v="0"/>
    <x v="1"/>
  </r>
  <r>
    <s v="L100179"/>
    <x v="0"/>
    <s v="C200179"/>
    <s v="Amit Mehta"/>
    <x v="0"/>
    <s v="Female"/>
    <x v="41"/>
    <x v="1"/>
    <x v="1"/>
    <x v="0"/>
    <n v="2430961"/>
    <s v="Submitted"/>
    <n v="810"/>
    <x v="2"/>
    <x v="0"/>
    <s v="Submitted"/>
    <x v="0"/>
    <x v="0"/>
    <n v="1009050"/>
    <n v="16.88"/>
    <n v="24"/>
    <n v="42043.75"/>
    <n v="1419397.000995683"/>
    <x v="0"/>
    <x v="0"/>
    <d v="2024-12-16T00:00:00"/>
    <x v="0"/>
    <x v="6"/>
    <x v="0"/>
    <x v="1"/>
    <x v="1"/>
  </r>
  <r>
    <s v="L100180"/>
    <x v="0"/>
    <s v="C200180"/>
    <s v="Pooja Singh"/>
    <x v="0"/>
    <s v="Female"/>
    <x v="44"/>
    <x v="1"/>
    <x v="0"/>
    <x v="3"/>
    <n v="1943564"/>
    <s v="Submitted"/>
    <n v="762"/>
    <x v="2"/>
    <x v="0"/>
    <s v="Submitted"/>
    <x v="0"/>
    <x v="3"/>
    <n v="2988876"/>
    <n v="13.6"/>
    <n v="180"/>
    <n v="16604.87"/>
    <n v="3387392.8"/>
    <x v="3"/>
    <x v="3"/>
    <d v="2024-12-17T00:00:00"/>
    <x v="0"/>
    <x v="6"/>
    <x v="1"/>
    <x v="1"/>
    <x v="0"/>
  </r>
  <r>
    <s v="L100181"/>
    <x v="0"/>
    <s v="C200181"/>
    <s v="Karan Das"/>
    <x v="0"/>
    <s v="Female"/>
    <x v="10"/>
    <x v="0"/>
    <x v="1"/>
    <x v="3"/>
    <n v="2466096"/>
    <s v="Submitted"/>
    <n v="456"/>
    <x v="0"/>
    <x v="0"/>
    <s v="Submitted"/>
    <x v="0"/>
    <x v="2"/>
    <n v="262864"/>
    <n v="12.65"/>
    <n v="24"/>
    <n v="10952.67"/>
    <n v="277102.47536396055"/>
    <x v="1"/>
    <x v="1"/>
    <d v="2024-12-18T00:00:00"/>
    <x v="0"/>
    <x v="6"/>
    <x v="0"/>
    <x v="0"/>
    <x v="0"/>
  </r>
  <r>
    <s v="L100182"/>
    <x v="0"/>
    <s v="C200182"/>
    <s v="Amit Patel"/>
    <x v="0"/>
    <s v="Female"/>
    <x v="11"/>
    <x v="0"/>
    <x v="0"/>
    <x v="3"/>
    <n v="2237478"/>
    <s v="Submitted"/>
    <n v="667"/>
    <x v="1"/>
    <x v="0"/>
    <s v="Submitted"/>
    <x v="0"/>
    <x v="4"/>
    <n v="4358637"/>
    <n v="17.82"/>
    <n v="36"/>
    <n v="121073.25"/>
    <n v="6472575.9450000394"/>
    <x v="6"/>
    <x v="6"/>
    <d v="2024-12-19T00:00:00"/>
    <x v="0"/>
    <x v="6"/>
    <x v="0"/>
    <x v="0"/>
    <x v="2"/>
  </r>
  <r>
    <s v="L100183"/>
    <x v="0"/>
    <s v="C200183"/>
    <s v="Anjali Singh"/>
    <x v="0"/>
    <s v="Female"/>
    <x v="8"/>
    <x v="0"/>
    <x v="1"/>
    <x v="0"/>
    <n v="316287"/>
    <s v="Submitted"/>
    <n v="711"/>
    <x v="1"/>
    <x v="0"/>
    <s v="Submitted"/>
    <x v="0"/>
    <x v="1"/>
    <n v="4275321"/>
    <n v="16.100000000000001"/>
    <n v="180"/>
    <n v="23751.78"/>
    <n v="5736055.6750000007"/>
    <x v="2"/>
    <x v="2"/>
    <d v="2024-12-20T00:00:00"/>
    <x v="0"/>
    <x v="6"/>
    <x v="1"/>
    <x v="0"/>
    <x v="2"/>
  </r>
  <r>
    <s v="L100184"/>
    <x v="0"/>
    <s v="C200184"/>
    <s v="Karan Verma"/>
    <x v="0"/>
    <s v="Female"/>
    <x v="19"/>
    <x v="0"/>
    <x v="1"/>
    <x v="3"/>
    <n v="1451315"/>
    <s v="Submitted"/>
    <n v="585"/>
    <x v="0"/>
    <x v="0"/>
    <s v="Submitted"/>
    <x v="0"/>
    <x v="4"/>
    <n v="2950612"/>
    <n v="13.02"/>
    <n v="180"/>
    <n v="16392.29"/>
    <n v="3201414.02"/>
    <x v="2"/>
    <x v="2"/>
    <d v="2024-12-21T00:00:00"/>
    <x v="0"/>
    <x v="6"/>
    <x v="1"/>
    <x v="0"/>
    <x v="1"/>
  </r>
  <r>
    <s v="L100185"/>
    <x v="0"/>
    <s v="C200185"/>
    <s v="Rahul Das"/>
    <x v="0"/>
    <s v="Male"/>
    <x v="11"/>
    <x v="1"/>
    <x v="0"/>
    <x v="1"/>
    <n v="-50000"/>
    <s v="Submitted"/>
    <n v="783"/>
    <x v="2"/>
    <x v="0"/>
    <s v="Submitted"/>
    <x v="0"/>
    <x v="0"/>
    <n v="2789924"/>
    <n v="16.73"/>
    <n v="12"/>
    <n v="232493.67"/>
    <n v="3889728.7080075671"/>
    <x v="5"/>
    <x v="5"/>
    <d v="2024-12-22T00:00:00"/>
    <x v="0"/>
    <x v="6"/>
    <x v="0"/>
    <x v="0"/>
    <x v="1"/>
  </r>
  <r>
    <s v="L100186"/>
    <x v="0"/>
    <s v="C200186"/>
    <s v="Pooja Singh"/>
    <x v="0"/>
    <s v="Female"/>
    <x v="32"/>
    <x v="1"/>
    <x v="1"/>
    <x v="1"/>
    <n v="1263423"/>
    <s v="Submitted"/>
    <n v="341"/>
    <x v="0"/>
    <x v="0"/>
    <s v="Submitted"/>
    <x v="0"/>
    <x v="0"/>
    <n v="4012111"/>
    <n v="8.6"/>
    <n v="120"/>
    <n v="33434.26"/>
    <n v="2875346.2166666668"/>
    <x v="1"/>
    <x v="1"/>
    <d v="2024-12-23T00:00:00"/>
    <x v="0"/>
    <x v="6"/>
    <x v="0"/>
    <x v="0"/>
    <x v="1"/>
  </r>
  <r>
    <s v="L100187"/>
    <x v="0"/>
    <s v="C200187"/>
    <s v="Amit Gupta"/>
    <x v="0"/>
    <s v="Female"/>
    <x v="12"/>
    <x v="1"/>
    <x v="1"/>
    <x v="0"/>
    <n v="1669580"/>
    <s v="Submitted"/>
    <n v="504"/>
    <x v="0"/>
    <x v="0"/>
    <s v="Submitted"/>
    <x v="0"/>
    <x v="0"/>
    <n v="3510526"/>
    <n v="17.170000000000002"/>
    <n v="36"/>
    <n v="97514.61"/>
    <n v="5022977.6183333993"/>
    <x v="2"/>
    <x v="2"/>
    <d v="2024-12-24T00:00:00"/>
    <x v="0"/>
    <x v="6"/>
    <x v="0"/>
    <x v="1"/>
    <x v="2"/>
  </r>
  <r>
    <s v="L100188"/>
    <x v="0"/>
    <s v="C200188"/>
    <s v="Karan Singh"/>
    <x v="0"/>
    <s v="Female"/>
    <x v="43"/>
    <x v="0"/>
    <x v="0"/>
    <x v="0"/>
    <n v="1457389"/>
    <s v="Submitted"/>
    <n v="532"/>
    <x v="0"/>
    <x v="0"/>
    <s v="Submitted"/>
    <x v="0"/>
    <x v="4"/>
    <n v="0"/>
    <n v="11.51"/>
    <n v="24"/>
    <n v="10416.67"/>
    <n v="0"/>
    <x v="4"/>
    <x v="4"/>
    <d v="2024-12-25T00:00:00"/>
    <x v="0"/>
    <x v="6"/>
    <x v="2"/>
    <x v="1"/>
    <x v="1"/>
  </r>
  <r>
    <s v="L100189"/>
    <x v="0"/>
    <s v="C200189"/>
    <s v="Sneha Verma"/>
    <x v="0"/>
    <s v="Female"/>
    <x v="44"/>
    <x v="1"/>
    <x v="1"/>
    <x v="3"/>
    <n v="414338"/>
    <s v="Submitted"/>
    <n v="804"/>
    <x v="2"/>
    <x v="0"/>
    <s v="Submitted"/>
    <x v="0"/>
    <x v="1"/>
    <n v="2721234"/>
    <n v="10.47"/>
    <n v="180"/>
    <n v="15117.97"/>
    <n v="2374276.665"/>
    <x v="0"/>
    <x v="0"/>
    <d v="2024-12-26T00:00:00"/>
    <x v="0"/>
    <x v="6"/>
    <x v="0"/>
    <x v="1"/>
    <x v="0"/>
  </r>
  <r>
    <s v="L100190"/>
    <x v="0"/>
    <s v="C200190"/>
    <s v="Amit Gupta"/>
    <x v="0"/>
    <s v="Female"/>
    <x v="38"/>
    <x v="0"/>
    <x v="1"/>
    <x v="3"/>
    <n v="2214115"/>
    <s v="Submitted"/>
    <n v="861"/>
    <x v="2"/>
    <x v="0"/>
    <s v="Submitted"/>
    <x v="0"/>
    <x v="0"/>
    <n v="2088150"/>
    <n v="12.45"/>
    <n v="36"/>
    <n v="58004.17"/>
    <n v="2166455.6250161524"/>
    <x v="0"/>
    <x v="0"/>
    <d v="2024-12-27T00:00:00"/>
    <x v="0"/>
    <x v="6"/>
    <x v="1"/>
    <x v="1"/>
    <x v="2"/>
  </r>
  <r>
    <s v="L100191"/>
    <x v="0"/>
    <s v="C200191"/>
    <s v="Rahul Mehta"/>
    <x v="0"/>
    <s v="Male"/>
    <x v="28"/>
    <x v="1"/>
    <x v="0"/>
    <x v="0"/>
    <n v="745243"/>
    <s v="Submitted"/>
    <n v="417"/>
    <x v="0"/>
    <x v="0"/>
    <s v="Submitted"/>
    <x v="0"/>
    <x v="3"/>
    <n v="3042995"/>
    <n v="13.89"/>
    <n v="180"/>
    <n v="16905.53"/>
    <n v="3522266.7124999999"/>
    <x v="0"/>
    <x v="0"/>
    <d v="2024-12-28T00:00:00"/>
    <x v="0"/>
    <x v="6"/>
    <x v="0"/>
    <x v="0"/>
    <x v="3"/>
  </r>
  <r>
    <s v="L100192"/>
    <x v="0"/>
    <s v="C200192"/>
    <s v="Sneha Singh"/>
    <x v="0"/>
    <s v="Female"/>
    <x v="7"/>
    <x v="0"/>
    <x v="0"/>
    <x v="1"/>
    <n v="1573235"/>
    <s v="Submitted"/>
    <n v="476"/>
    <x v="0"/>
    <x v="0"/>
    <s v="Submitted"/>
    <x v="0"/>
    <x v="0"/>
    <n v="378528"/>
    <n v="17.91"/>
    <n v="60"/>
    <n v="6308.8"/>
    <n v="564953.03999999992"/>
    <x v="4"/>
    <x v="4"/>
    <d v="2024-12-29T00:00:00"/>
    <x v="0"/>
    <x v="6"/>
    <x v="2"/>
    <x v="1"/>
    <x v="1"/>
  </r>
  <r>
    <s v="L100193"/>
    <x v="0"/>
    <s v="C200193"/>
    <s v="Pooja Sharma"/>
    <x v="0"/>
    <s v="Female"/>
    <x v="14"/>
    <x v="1"/>
    <x v="0"/>
    <x v="2"/>
    <n v="1013086"/>
    <s v="Submitted"/>
    <n v="799"/>
    <x v="2"/>
    <x v="0"/>
    <s v="Submitted"/>
    <x v="0"/>
    <x v="4"/>
    <n v="3185542"/>
    <n v="7.72"/>
    <n v="12"/>
    <n v="265461.83"/>
    <n v="2054662.384099761"/>
    <x v="0"/>
    <x v="0"/>
    <d v="2024-12-30T00:00:00"/>
    <x v="0"/>
    <x v="6"/>
    <x v="0"/>
    <x v="0"/>
    <x v="2"/>
  </r>
  <r>
    <s v="L100194"/>
    <x v="0"/>
    <s v="C200194"/>
    <s v="Priya Verma"/>
    <x v="0"/>
    <s v="Male"/>
    <x v="14"/>
    <x v="0"/>
    <x v="1"/>
    <x v="1"/>
    <n v="1212608"/>
    <s v="Submitted"/>
    <n v="345"/>
    <x v="0"/>
    <x v="0"/>
    <s v="Submitted"/>
    <x v="0"/>
    <x v="0"/>
    <n v="1796969"/>
    <n v="13.07"/>
    <n v="36"/>
    <n v="49915.81"/>
    <n v="1957198.7358392572"/>
    <x v="2"/>
    <x v="2"/>
    <d v="2024-12-31T00:00:00"/>
    <x v="0"/>
    <x v="6"/>
    <x v="1"/>
    <x v="0"/>
    <x v="1"/>
  </r>
  <r>
    <s v="L100195"/>
    <x v="0"/>
    <s v="C200195"/>
    <s v="Neha Das"/>
    <x v="0"/>
    <s v="Female"/>
    <x v="17"/>
    <x v="1"/>
    <x v="1"/>
    <x v="3"/>
    <n v="537074"/>
    <s v="Submitted"/>
    <n v="485"/>
    <x v="0"/>
    <x v="0"/>
    <s v="Submitted"/>
    <x v="0"/>
    <x v="4"/>
    <n v="805429"/>
    <n v="7.23"/>
    <n v="60"/>
    <n v="13423.82"/>
    <n v="485270.97250025015"/>
    <x v="6"/>
    <x v="6"/>
    <d v="2025-01-01T00:00:00"/>
    <x v="1"/>
    <x v="7"/>
    <x v="2"/>
    <x v="0"/>
    <x v="1"/>
  </r>
  <r>
    <s v="L100196"/>
    <x v="0"/>
    <s v="C200196"/>
    <s v="Rohit Gupta"/>
    <x v="0"/>
    <s v="Male"/>
    <x v="13"/>
    <x v="1"/>
    <x v="0"/>
    <x v="3"/>
    <n v="1744483"/>
    <s v="Submitted"/>
    <n v="364"/>
    <x v="0"/>
    <x v="0"/>
    <s v="Submitted"/>
    <x v="0"/>
    <x v="2"/>
    <n v="2238858"/>
    <n v="13.57"/>
    <n v="120"/>
    <n v="18657.150000000001"/>
    <n v="2531775.2549999999"/>
    <x v="6"/>
    <x v="6"/>
    <d v="2025-01-02T00:00:00"/>
    <x v="1"/>
    <x v="7"/>
    <x v="1"/>
    <x v="0"/>
    <x v="0"/>
  </r>
  <r>
    <s v="L100197"/>
    <x v="0"/>
    <s v="C200197"/>
    <s v="Karan Das"/>
    <x v="0"/>
    <s v="Male"/>
    <x v="38"/>
    <x v="1"/>
    <x v="0"/>
    <x v="1"/>
    <n v="1391776"/>
    <s v="Submitted"/>
    <n v="365"/>
    <x v="0"/>
    <x v="0"/>
    <s v="Submitted"/>
    <x v="0"/>
    <x v="0"/>
    <n v="1324985"/>
    <n v="8.2200000000000006"/>
    <n v="120"/>
    <n v="11041.54"/>
    <n v="907614.72500000009"/>
    <x v="6"/>
    <x v="6"/>
    <d v="2025-01-03T00:00:00"/>
    <x v="1"/>
    <x v="7"/>
    <x v="1"/>
    <x v="1"/>
    <x v="3"/>
  </r>
  <r>
    <s v="L100198"/>
    <x v="0"/>
    <s v="C200198"/>
    <s v="Neha Verma"/>
    <x v="0"/>
    <s v="Female"/>
    <x v="23"/>
    <x v="0"/>
    <x v="1"/>
    <x v="0"/>
    <n v="2044145"/>
    <s v="Submitted"/>
    <n v="677"/>
    <x v="1"/>
    <x v="0"/>
    <s v="Submitted"/>
    <x v="0"/>
    <x v="0"/>
    <n v="1640530"/>
    <n v="11.92"/>
    <n v="60"/>
    <n v="27342.17"/>
    <n v="1629593.1333333333"/>
    <x v="6"/>
    <x v="6"/>
    <d v="2025-01-04T00:00:00"/>
    <x v="1"/>
    <x v="7"/>
    <x v="1"/>
    <x v="0"/>
    <x v="0"/>
  </r>
  <r>
    <s v="L100199"/>
    <x v="0"/>
    <s v="C200199"/>
    <s v="Pooja Mehta"/>
    <x v="0"/>
    <s v="Female"/>
    <x v="13"/>
    <x v="1"/>
    <x v="1"/>
    <x v="0"/>
    <n v="1796989"/>
    <s v="Submitted"/>
    <n v="803"/>
    <x v="2"/>
    <x v="0"/>
    <s v="Submitted"/>
    <x v="0"/>
    <x v="4"/>
    <n v="2118880"/>
    <n v="14.28"/>
    <n v="36"/>
    <n v="58857.78"/>
    <n v="2521467.2000013986"/>
    <x v="4"/>
    <x v="4"/>
    <d v="2025-01-05T00:00:00"/>
    <x v="1"/>
    <x v="7"/>
    <x v="0"/>
    <x v="0"/>
    <x v="1"/>
  </r>
  <r>
    <s v="L100200"/>
    <x v="0"/>
    <s v="C200200"/>
    <s v="Rohit Verma"/>
    <x v="0"/>
    <s v="Male"/>
    <x v="5"/>
    <x v="0"/>
    <x v="1"/>
    <x v="0"/>
    <n v="494610"/>
    <s v="Submitted"/>
    <n v="354"/>
    <x v="0"/>
    <x v="0"/>
    <s v="Submitted"/>
    <x v="0"/>
    <x v="3"/>
    <n v="3446902"/>
    <n v="18.87"/>
    <n v="180"/>
    <n v="19149.46"/>
    <n v="5420253.3950000005"/>
    <x v="1"/>
    <x v="1"/>
    <d v="2025-01-06T00:00:00"/>
    <x v="1"/>
    <x v="7"/>
    <x v="0"/>
    <x v="1"/>
    <x v="1"/>
  </r>
  <r>
    <s v="L100201"/>
    <x v="0"/>
    <s v="C200201"/>
    <s v="Priya Mehta"/>
    <x v="0"/>
    <s v="Female"/>
    <x v="27"/>
    <x v="0"/>
    <x v="0"/>
    <x v="1"/>
    <n v="864832"/>
    <s v="Submitted"/>
    <n v="811"/>
    <x v="2"/>
    <x v="0"/>
    <s v="Submitted"/>
    <x v="0"/>
    <x v="2"/>
    <n v="93595"/>
    <n v="8.66"/>
    <n v="12"/>
    <n v="7799.58"/>
    <n v="67644.125205904405"/>
    <x v="5"/>
    <x v="5"/>
    <d v="2025-01-07T00:00:00"/>
    <x v="1"/>
    <x v="7"/>
    <x v="0"/>
    <x v="1"/>
    <x v="1"/>
  </r>
  <r>
    <s v="L100202"/>
    <x v="0"/>
    <s v="C200202"/>
    <s v="Sneha Verma"/>
    <x v="0"/>
    <s v="Female"/>
    <x v="26"/>
    <x v="0"/>
    <x v="0"/>
    <x v="3"/>
    <n v="847365"/>
    <s v="Submitted"/>
    <n v="340"/>
    <x v="0"/>
    <x v="0"/>
    <s v="Submitted"/>
    <x v="0"/>
    <x v="1"/>
    <n v="3798294"/>
    <n v="7.35"/>
    <n v="120"/>
    <n v="31652.45"/>
    <n v="2326455.0749999997"/>
    <x v="6"/>
    <x v="6"/>
    <d v="2025-01-08T00:00:00"/>
    <x v="1"/>
    <x v="7"/>
    <x v="2"/>
    <x v="0"/>
    <x v="0"/>
  </r>
  <r>
    <s v="L100203"/>
    <x v="0"/>
    <s v="C200203"/>
    <s v="Karan Verma"/>
    <x v="0"/>
    <s v="Female"/>
    <x v="36"/>
    <x v="1"/>
    <x v="1"/>
    <x v="0"/>
    <n v="2028069"/>
    <s v="Submitted"/>
    <n v="425"/>
    <x v="0"/>
    <x v="0"/>
    <s v="Submitted"/>
    <x v="0"/>
    <x v="0"/>
    <n v="4504827"/>
    <n v="17.649999999999999"/>
    <n v="24"/>
    <n v="187701.12"/>
    <n v="6625849.7149717165"/>
    <x v="0"/>
    <x v="0"/>
    <d v="2025-01-09T00:00:00"/>
    <x v="1"/>
    <x v="7"/>
    <x v="0"/>
    <x v="0"/>
    <x v="1"/>
  </r>
  <r>
    <s v="L100204"/>
    <x v="0"/>
    <s v="C200204"/>
    <s v="Sneha Gupta"/>
    <x v="0"/>
    <s v="Male"/>
    <x v="0"/>
    <x v="1"/>
    <x v="1"/>
    <x v="3"/>
    <n v="1545903"/>
    <s v="Submitted"/>
    <n v="668"/>
    <x v="1"/>
    <x v="0"/>
    <s v="Submitted"/>
    <x v="0"/>
    <x v="0"/>
    <n v="3009805"/>
    <n v="9.43"/>
    <n v="60"/>
    <n v="50163.42"/>
    <n v="2365205.0958333351"/>
    <x v="4"/>
    <x v="4"/>
    <d v="2025-01-10T00:00:00"/>
    <x v="1"/>
    <x v="7"/>
    <x v="0"/>
    <x v="1"/>
    <x v="0"/>
  </r>
  <r>
    <s v="L100205"/>
    <x v="0"/>
    <s v="C200205"/>
    <s v="Pooja Patel"/>
    <x v="0"/>
    <s v="Female"/>
    <x v="3"/>
    <x v="0"/>
    <x v="1"/>
    <x v="2"/>
    <n v="2198119"/>
    <s v="Submitted"/>
    <n v="314"/>
    <x v="0"/>
    <x v="0"/>
    <s v="Submitted"/>
    <x v="0"/>
    <x v="2"/>
    <n v="1116746"/>
    <n v="14.46"/>
    <n v="180"/>
    <n v="6204.14"/>
    <n v="1345678.9300000002"/>
    <x v="4"/>
    <x v="4"/>
    <d v="2025-01-11T00:00:00"/>
    <x v="1"/>
    <x v="7"/>
    <x v="0"/>
    <x v="1"/>
    <x v="3"/>
  </r>
  <r>
    <s v="L100206"/>
    <x v="0"/>
    <s v="C200206"/>
    <n v="0"/>
    <x v="0"/>
    <s v="Female"/>
    <x v="7"/>
    <x v="1"/>
    <x v="0"/>
    <x v="3"/>
    <n v="978227"/>
    <s v="Submitted"/>
    <n v="452"/>
    <x v="0"/>
    <x v="0"/>
    <s v="Submitted"/>
    <x v="0"/>
    <x v="1"/>
    <n v="2682111"/>
    <n v="7.36"/>
    <n v="60"/>
    <n v="44701.85"/>
    <n v="1645028.0800005659"/>
    <x v="3"/>
    <x v="3"/>
    <d v="2025-01-12T00:00:00"/>
    <x v="1"/>
    <x v="7"/>
    <x v="0"/>
    <x v="0"/>
    <x v="2"/>
  </r>
  <r>
    <s v="L100207"/>
    <x v="0"/>
    <s v="C200207"/>
    <s v="Neha Patel"/>
    <x v="0"/>
    <s v="Male"/>
    <x v="24"/>
    <x v="0"/>
    <x v="0"/>
    <x v="1"/>
    <n v="1800478"/>
    <s v="Submitted"/>
    <n v="561"/>
    <x v="0"/>
    <x v="0"/>
    <s v="Submitted"/>
    <x v="0"/>
    <x v="2"/>
    <n v="95014"/>
    <n v="18.37"/>
    <n v="36"/>
    <n v="2639.28"/>
    <n v="145450.59833333379"/>
    <x v="1"/>
    <x v="1"/>
    <d v="2025-01-13T00:00:00"/>
    <x v="1"/>
    <x v="7"/>
    <x v="0"/>
    <x v="1"/>
    <x v="0"/>
  </r>
  <r>
    <s v="L100208"/>
    <x v="0"/>
    <s v="C200208"/>
    <s v="Rahul Gupta"/>
    <x v="0"/>
    <s v="Male"/>
    <x v="0"/>
    <x v="0"/>
    <x v="0"/>
    <x v="2"/>
    <n v="1433780"/>
    <s v="Submitted"/>
    <n v="400"/>
    <x v="0"/>
    <x v="0"/>
    <s v="Submitted"/>
    <x v="0"/>
    <x v="3"/>
    <n v="4340723"/>
    <n v="16.14"/>
    <n v="120"/>
    <n v="36172.69"/>
    <n v="5838272.4349999996"/>
    <x v="4"/>
    <x v="4"/>
    <d v="2025-01-14T00:00:00"/>
    <x v="1"/>
    <x v="7"/>
    <x v="0"/>
    <x v="0"/>
    <x v="2"/>
  </r>
  <r>
    <s v="L100209"/>
    <x v="0"/>
    <s v="C200209"/>
    <s v="Karan Das"/>
    <x v="0"/>
    <s v="Female"/>
    <x v="47"/>
    <x v="1"/>
    <x v="0"/>
    <x v="3"/>
    <n v="877749"/>
    <s v="Submitted"/>
    <n v="567"/>
    <x v="0"/>
    <x v="0"/>
    <s v="Submitted"/>
    <x v="0"/>
    <x v="2"/>
    <n v="3040757"/>
    <n v="14.58"/>
    <n v="60"/>
    <n v="50679.28"/>
    <n v="3694519.7550000004"/>
    <x v="0"/>
    <x v="0"/>
    <d v="2025-01-15T00:00:00"/>
    <x v="1"/>
    <x v="7"/>
    <x v="0"/>
    <x v="0"/>
    <x v="2"/>
  </r>
  <r>
    <s v="L100210"/>
    <x v="0"/>
    <s v="C200210"/>
    <s v="Amit Singh"/>
    <x v="0"/>
    <s v="Male"/>
    <x v="47"/>
    <x v="0"/>
    <x v="1"/>
    <x v="3"/>
    <n v="904609"/>
    <s v="Submitted"/>
    <n v="631"/>
    <x v="1"/>
    <x v="0"/>
    <s v="Submitted"/>
    <x v="0"/>
    <x v="0"/>
    <n v="183346"/>
    <n v="11.47"/>
    <n v="36"/>
    <n v="5092.9399999999996"/>
    <n v="175248.21833903115"/>
    <x v="4"/>
    <x v="4"/>
    <d v="2025-01-16T00:00:00"/>
    <x v="1"/>
    <x v="7"/>
    <x v="0"/>
    <x v="1"/>
    <x v="3"/>
  </r>
  <r>
    <s v="L100211"/>
    <x v="0"/>
    <s v="C200211"/>
    <s v="Rohit Patel"/>
    <x v="0"/>
    <s v="Female"/>
    <x v="30"/>
    <x v="0"/>
    <x v="1"/>
    <x v="2"/>
    <n v="1769424"/>
    <s v="Submitted"/>
    <n v="838"/>
    <x v="2"/>
    <x v="0"/>
    <s v="Submitted"/>
    <x v="0"/>
    <x v="4"/>
    <n v="2288962"/>
    <n v="17.2"/>
    <n v="12"/>
    <n v="190746.83"/>
    <n v="3280921.6669737869"/>
    <x v="3"/>
    <x v="3"/>
    <d v="2025-01-17T00:00:00"/>
    <x v="1"/>
    <x v="7"/>
    <x v="1"/>
    <x v="1"/>
    <x v="2"/>
  </r>
  <r>
    <s v="L100212"/>
    <x v="0"/>
    <s v="C200212"/>
    <s v="Rahul Patel"/>
    <x v="0"/>
    <s v="Male"/>
    <x v="31"/>
    <x v="1"/>
    <x v="0"/>
    <x v="0"/>
    <n v="881992"/>
    <s v="Submitted"/>
    <n v="462"/>
    <x v="0"/>
    <x v="0"/>
    <s v="Submitted"/>
    <x v="0"/>
    <x v="4"/>
    <n v="1721865"/>
    <n v="10.54"/>
    <n v="120"/>
    <n v="14348.88"/>
    <n v="1512371.425"/>
    <x v="2"/>
    <x v="2"/>
    <d v="2025-01-18T00:00:00"/>
    <x v="1"/>
    <x v="7"/>
    <x v="1"/>
    <x v="1"/>
    <x v="3"/>
  </r>
  <r>
    <s v="L100213"/>
    <x v="0"/>
    <s v="C200213"/>
    <s v="Rohit Sharma"/>
    <x v="0"/>
    <s v="Male"/>
    <x v="27"/>
    <x v="0"/>
    <x v="0"/>
    <x v="1"/>
    <n v="1576975"/>
    <s v="Submitted"/>
    <n v="651"/>
    <x v="1"/>
    <x v="0"/>
    <s v="Submitted"/>
    <x v="0"/>
    <x v="4"/>
    <n v="927282"/>
    <n v="8.07"/>
    <n v="24"/>
    <n v="38636.75"/>
    <n v="623599.8621835456"/>
    <x v="6"/>
    <x v="6"/>
    <d v="2025-01-19T00:00:00"/>
    <x v="1"/>
    <x v="7"/>
    <x v="0"/>
    <x v="0"/>
    <x v="3"/>
  </r>
  <r>
    <s v="L100214"/>
    <x v="0"/>
    <s v="C200214"/>
    <s v="Pooja Rao"/>
    <x v="0"/>
    <s v="Female"/>
    <x v="16"/>
    <x v="1"/>
    <x v="1"/>
    <x v="0"/>
    <n v="1604117"/>
    <s v="Submitted"/>
    <n v="580"/>
    <x v="0"/>
    <x v="0"/>
    <s v="Submitted"/>
    <x v="0"/>
    <x v="3"/>
    <n v="910175"/>
    <n v="10.32"/>
    <n v="24"/>
    <n v="37923.96"/>
    <n v="782750.76626423805"/>
    <x v="4"/>
    <x v="4"/>
    <d v="2025-01-20T00:00:00"/>
    <x v="1"/>
    <x v="7"/>
    <x v="0"/>
    <x v="1"/>
    <x v="3"/>
  </r>
  <r>
    <s v="L100215"/>
    <x v="0"/>
    <s v="C200215"/>
    <s v="Karan Mehta"/>
    <x v="0"/>
    <s v="Male"/>
    <x v="23"/>
    <x v="0"/>
    <x v="1"/>
    <x v="3"/>
    <n v="1482295"/>
    <s v="Submitted"/>
    <n v="304"/>
    <x v="0"/>
    <x v="0"/>
    <s v="Submitted"/>
    <x v="0"/>
    <x v="2"/>
    <n v="1586610"/>
    <n v="14.15"/>
    <n v="180"/>
    <n v="8814.5"/>
    <n v="1870877.625"/>
    <x v="0"/>
    <x v="0"/>
    <d v="2025-01-21T00:00:00"/>
    <x v="1"/>
    <x v="7"/>
    <x v="0"/>
    <x v="0"/>
    <x v="2"/>
  </r>
  <r>
    <s v="L100216"/>
    <x v="0"/>
    <s v="C200216"/>
    <s v="Pooja Verma"/>
    <x v="0"/>
    <s v="Female"/>
    <x v="23"/>
    <x v="0"/>
    <x v="1"/>
    <x v="3"/>
    <n v="2223422"/>
    <s v="Submitted"/>
    <n v="312"/>
    <x v="0"/>
    <x v="0"/>
    <s v="Submitted"/>
    <x v="0"/>
    <x v="1"/>
    <n v="1135639"/>
    <n v="11.21"/>
    <n v="24"/>
    <n v="47318.29"/>
    <n v="1060876.2403590463"/>
    <x v="6"/>
    <x v="6"/>
    <d v="2025-01-22T00:00:00"/>
    <x v="1"/>
    <x v="7"/>
    <x v="1"/>
    <x v="1"/>
    <x v="3"/>
  </r>
  <r>
    <s v="L100217"/>
    <x v="0"/>
    <s v="C200217"/>
    <s v="Neha Mehta"/>
    <x v="0"/>
    <s v="Male"/>
    <x v="38"/>
    <x v="1"/>
    <x v="1"/>
    <x v="3"/>
    <n v="309656"/>
    <s v="Submitted"/>
    <n v="495"/>
    <x v="0"/>
    <x v="0"/>
    <s v="Submitted"/>
    <x v="0"/>
    <x v="4"/>
    <n v="1662325"/>
    <n v="8.83"/>
    <n v="60"/>
    <n v="27705.42"/>
    <n v="1223194.1458333384"/>
    <x v="4"/>
    <x v="4"/>
    <d v="2025-01-23T00:00:00"/>
    <x v="1"/>
    <x v="7"/>
    <x v="1"/>
    <x v="1"/>
    <x v="2"/>
  </r>
  <r>
    <s v="L100218"/>
    <x v="0"/>
    <s v="C200218"/>
    <s v="Sneha Das"/>
    <x v="0"/>
    <s v="Female"/>
    <x v="33"/>
    <x v="0"/>
    <x v="0"/>
    <x v="3"/>
    <n v="415516"/>
    <s v="Submitted"/>
    <n v="478"/>
    <x v="0"/>
    <x v="0"/>
    <s v="Submitted"/>
    <x v="0"/>
    <x v="4"/>
    <n v="906762"/>
    <n v="10.32"/>
    <n v="180"/>
    <n v="5037.57"/>
    <n v="779815.32"/>
    <x v="2"/>
    <x v="2"/>
    <d v="2025-01-24T00:00:00"/>
    <x v="1"/>
    <x v="7"/>
    <x v="1"/>
    <x v="1"/>
    <x v="1"/>
  </r>
  <r>
    <s v="L100219"/>
    <x v="0"/>
    <s v="C200219"/>
    <s v="Sneha Verma"/>
    <x v="0"/>
    <s v="Male"/>
    <x v="18"/>
    <x v="1"/>
    <x v="1"/>
    <x v="3"/>
    <n v="2277727"/>
    <s v="Submitted"/>
    <n v="317"/>
    <x v="0"/>
    <x v="0"/>
    <s v="Submitted"/>
    <x v="0"/>
    <x v="2"/>
    <n v="3347049"/>
    <n v="15.7"/>
    <n v="24"/>
    <n v="139460.38"/>
    <n v="4379055.783360186"/>
    <x v="6"/>
    <x v="6"/>
    <d v="2025-01-25T00:00:00"/>
    <x v="1"/>
    <x v="7"/>
    <x v="0"/>
    <x v="0"/>
    <x v="0"/>
  </r>
  <r>
    <s v="L100220"/>
    <x v="0"/>
    <s v="C200220"/>
    <s v="Rahul Verma"/>
    <x v="0"/>
    <s v="Female"/>
    <x v="24"/>
    <x v="1"/>
    <x v="1"/>
    <x v="3"/>
    <n v="1282911"/>
    <s v="Submitted"/>
    <n v="395"/>
    <x v="0"/>
    <x v="0"/>
    <s v="Submitted"/>
    <x v="0"/>
    <x v="1"/>
    <n v="2656961"/>
    <n v="14.71"/>
    <n v="24"/>
    <n v="110706.71"/>
    <n v="3256991.3740600441"/>
    <x v="0"/>
    <x v="0"/>
    <d v="2025-01-26T00:00:00"/>
    <x v="1"/>
    <x v="7"/>
    <x v="0"/>
    <x v="0"/>
    <x v="2"/>
  </r>
  <r>
    <s v="L100221"/>
    <x v="0"/>
    <s v="C200221"/>
    <s v="Amit Das"/>
    <x v="0"/>
    <s v="Male"/>
    <x v="17"/>
    <x v="0"/>
    <x v="1"/>
    <x v="0"/>
    <n v="431277"/>
    <s v="Submitted"/>
    <n v="638"/>
    <x v="1"/>
    <x v="0"/>
    <s v="Submitted"/>
    <x v="0"/>
    <x v="4"/>
    <n v="1570897"/>
    <n v="13.28"/>
    <n v="12"/>
    <n v="130908.08"/>
    <n v="1738686.893867647"/>
    <x v="9"/>
    <x v="3"/>
    <d v="2025-01-27T00:00:00"/>
    <x v="1"/>
    <x v="7"/>
    <x v="0"/>
    <x v="1"/>
    <x v="2"/>
  </r>
  <r>
    <s v="L100222"/>
    <x v="0"/>
    <s v="C200222"/>
    <s v="Amit Gupta"/>
    <x v="0"/>
    <s v="Male"/>
    <x v="8"/>
    <x v="0"/>
    <x v="1"/>
    <x v="1"/>
    <n v="778521"/>
    <s v="Submitted"/>
    <n v="488"/>
    <x v="0"/>
    <x v="0"/>
    <s v="Submitted"/>
    <x v="0"/>
    <x v="4"/>
    <n v="3150816"/>
    <n v="18.97"/>
    <n v="24"/>
    <n v="131284"/>
    <n v="4980914.9606532352"/>
    <x v="6"/>
    <x v="6"/>
    <d v="2025-01-28T00:00:00"/>
    <x v="1"/>
    <x v="7"/>
    <x v="1"/>
    <x v="1"/>
    <x v="3"/>
  </r>
  <r>
    <s v="L100223"/>
    <x v="0"/>
    <s v="C200223"/>
    <s v="Anjali Patel"/>
    <x v="0"/>
    <s v="Female"/>
    <x v="36"/>
    <x v="0"/>
    <x v="1"/>
    <x v="0"/>
    <n v="2490860"/>
    <s v="Submitted"/>
    <n v="781"/>
    <x v="2"/>
    <x v="0"/>
    <s v="Submitted"/>
    <x v="0"/>
    <x v="4"/>
    <n v="4486253"/>
    <n v="9.26"/>
    <n v="24"/>
    <n v="186927.21"/>
    <n v="3461895.6840284769"/>
    <x v="0"/>
    <x v="0"/>
    <d v="2025-01-29T00:00:00"/>
    <x v="1"/>
    <x v="7"/>
    <x v="0"/>
    <x v="0"/>
    <x v="1"/>
  </r>
  <r>
    <s v="L100224"/>
    <x v="0"/>
    <s v="C200224"/>
    <s v="Vikas Gupta"/>
    <x v="0"/>
    <s v="Female"/>
    <x v="10"/>
    <x v="0"/>
    <x v="1"/>
    <x v="1"/>
    <n v="1594926"/>
    <s v="Submitted"/>
    <n v="565"/>
    <x v="0"/>
    <x v="0"/>
    <s v="Submitted"/>
    <x v="0"/>
    <x v="4"/>
    <n v="2210587"/>
    <n v="13.73"/>
    <n v="120"/>
    <n v="18421.560000000001"/>
    <n v="2529279.959166667"/>
    <x v="2"/>
    <x v="2"/>
    <d v="2025-01-30T00:00:00"/>
    <x v="1"/>
    <x v="7"/>
    <x v="0"/>
    <x v="0"/>
    <x v="0"/>
  </r>
  <r>
    <s v="L100225"/>
    <x v="0"/>
    <s v="C200225"/>
    <s v="Rohit Das"/>
    <x v="0"/>
    <s v="Female"/>
    <x v="8"/>
    <x v="0"/>
    <x v="1"/>
    <x v="0"/>
    <n v="1430082"/>
    <s v="Submitted"/>
    <n v="823"/>
    <x v="2"/>
    <x v="0"/>
    <s v="Submitted"/>
    <x v="0"/>
    <x v="3"/>
    <n v="203429"/>
    <n v="7.81"/>
    <n v="24"/>
    <n v="8476.2099999999991"/>
    <n v="132399.16304082883"/>
    <x v="6"/>
    <x v="6"/>
    <d v="2025-01-31T00:00:00"/>
    <x v="1"/>
    <x v="7"/>
    <x v="1"/>
    <x v="0"/>
    <x v="2"/>
  </r>
  <r>
    <s v="L100226"/>
    <x v="0"/>
    <s v="C200226"/>
    <s v="Sneha Rao"/>
    <x v="0"/>
    <s v="Female"/>
    <x v="42"/>
    <x v="0"/>
    <x v="1"/>
    <x v="2"/>
    <n v="1647989"/>
    <s v="Submitted"/>
    <n v="737"/>
    <x v="1"/>
    <x v="0"/>
    <s v="Submitted"/>
    <x v="0"/>
    <x v="3"/>
    <n v="1898849"/>
    <n v="17.05"/>
    <n v="12"/>
    <n v="158237.42000000001"/>
    <n v="2698014.5528433383"/>
    <x v="4"/>
    <x v="4"/>
    <d v="2025-02-01T00:00:00"/>
    <x v="1"/>
    <x v="8"/>
    <x v="0"/>
    <x v="0"/>
    <x v="1"/>
  </r>
  <r>
    <s v="L100227"/>
    <x v="0"/>
    <s v="C200227"/>
    <s v="Pooja Sharma"/>
    <x v="0"/>
    <s v="Male"/>
    <x v="3"/>
    <x v="1"/>
    <x v="1"/>
    <x v="2"/>
    <n v="2420462"/>
    <s v="Submitted"/>
    <n v="898"/>
    <x v="2"/>
    <x v="0"/>
    <s v="Submitted"/>
    <x v="0"/>
    <x v="1"/>
    <n v="2449917"/>
    <n v="17.46"/>
    <n v="24"/>
    <n v="102079.88"/>
    <n v="3564629.2365515954"/>
    <x v="1"/>
    <x v="1"/>
    <d v="2025-02-02T00:00:00"/>
    <x v="1"/>
    <x v="8"/>
    <x v="2"/>
    <x v="1"/>
    <x v="3"/>
  </r>
  <r>
    <s v="L100228"/>
    <x v="0"/>
    <s v="C200228"/>
    <s v="Sneha Rao"/>
    <x v="0"/>
    <s v="Male"/>
    <x v="31"/>
    <x v="0"/>
    <x v="0"/>
    <x v="3"/>
    <n v="-50000"/>
    <s v="Submitted"/>
    <n v="950"/>
    <x v="2"/>
    <x v="0"/>
    <s v="Submitted"/>
    <x v="1"/>
    <x v="0"/>
    <n v="4066004"/>
    <n v="13.65"/>
    <n v="120"/>
    <n v="33883.370000000003"/>
    <n v="4625079.55"/>
    <x v="1"/>
    <x v="1"/>
    <d v="2025-02-03T00:00:00"/>
    <x v="1"/>
    <x v="8"/>
    <x v="0"/>
    <x v="0"/>
    <x v="3"/>
  </r>
  <r>
    <s v="L100229"/>
    <x v="0"/>
    <s v="C200229"/>
    <s v="Anjali Verma"/>
    <x v="0"/>
    <s v="Male"/>
    <x v="5"/>
    <x v="0"/>
    <x v="1"/>
    <x v="1"/>
    <n v="1394146"/>
    <s v="Submitted"/>
    <n v="331"/>
    <x v="0"/>
    <x v="0"/>
    <s v="Submitted"/>
    <x v="0"/>
    <x v="0"/>
    <n v="3016540"/>
    <n v="9.4499999999999993"/>
    <n v="60"/>
    <n v="50275.67"/>
    <n v="2375525.2500000019"/>
    <x v="6"/>
    <x v="6"/>
    <d v="2025-02-04T00:00:00"/>
    <x v="1"/>
    <x v="8"/>
    <x v="0"/>
    <x v="1"/>
    <x v="0"/>
  </r>
  <r>
    <s v="L100230"/>
    <x v="0"/>
    <s v="C200230"/>
    <s v="Amit Rao"/>
    <x v="0"/>
    <s v="Female"/>
    <x v="43"/>
    <x v="0"/>
    <x v="0"/>
    <x v="3"/>
    <n v="1080597"/>
    <s v="Submitted"/>
    <n v="808"/>
    <x v="2"/>
    <x v="0"/>
    <s v="Submitted"/>
    <x v="0"/>
    <x v="3"/>
    <n v="631403"/>
    <n v="12.3"/>
    <n v="120"/>
    <n v="5261.69"/>
    <n v="647188.07500000007"/>
    <x v="3"/>
    <x v="3"/>
    <d v="2025-02-05T00:00:00"/>
    <x v="1"/>
    <x v="8"/>
    <x v="0"/>
    <x v="0"/>
    <x v="0"/>
  </r>
  <r>
    <s v="L100231"/>
    <x v="0"/>
    <s v="C200231"/>
    <s v="Karan Rao"/>
    <x v="0"/>
    <s v="Male"/>
    <x v="45"/>
    <x v="0"/>
    <x v="1"/>
    <x v="1"/>
    <n v="1417766"/>
    <s v="Submitted"/>
    <n v="543"/>
    <x v="0"/>
    <x v="0"/>
    <s v="Submitted"/>
    <x v="0"/>
    <x v="0"/>
    <n v="1563520"/>
    <n v="7.65"/>
    <n v="180"/>
    <n v="8686.2199999999993"/>
    <n v="996744.00000000012"/>
    <x v="3"/>
    <x v="3"/>
    <d v="2025-02-06T00:00:00"/>
    <x v="1"/>
    <x v="8"/>
    <x v="1"/>
    <x v="0"/>
    <x v="0"/>
  </r>
  <r>
    <s v="L100232"/>
    <x v="0"/>
    <s v="C200232"/>
    <s v="Priya Mehta"/>
    <x v="0"/>
    <s v="Male"/>
    <x v="23"/>
    <x v="1"/>
    <x v="0"/>
    <x v="3"/>
    <n v="2073409"/>
    <s v="Submitted"/>
    <n v="346"/>
    <x v="0"/>
    <x v="0"/>
    <s v="Submitted"/>
    <x v="0"/>
    <x v="2"/>
    <n v="2893432"/>
    <n v="19"/>
    <n v="36"/>
    <n v="80373.11"/>
    <n v="4581267.3333333395"/>
    <x v="0"/>
    <x v="0"/>
    <d v="2025-02-07T00:00:00"/>
    <x v="1"/>
    <x v="8"/>
    <x v="0"/>
    <x v="1"/>
    <x v="3"/>
  </r>
  <r>
    <s v="L100233"/>
    <x v="0"/>
    <s v="C200233"/>
    <s v="Anjali Mehta"/>
    <x v="0"/>
    <s v="Male"/>
    <x v="41"/>
    <x v="1"/>
    <x v="1"/>
    <x v="0"/>
    <n v="2257675"/>
    <s v="Submitted"/>
    <n v="857"/>
    <x v="2"/>
    <x v="0"/>
    <s v="Submitted"/>
    <x v="0"/>
    <x v="2"/>
    <n v="2640253"/>
    <n v="18.32"/>
    <n v="60"/>
    <n v="44004.22"/>
    <n v="4030786.2466666666"/>
    <x v="3"/>
    <x v="3"/>
    <d v="2025-02-08T00:00:00"/>
    <x v="1"/>
    <x v="8"/>
    <x v="0"/>
    <x v="1"/>
    <x v="0"/>
  </r>
  <r>
    <s v="L100234"/>
    <x v="0"/>
    <s v="C200234"/>
    <s v="Amit Singh"/>
    <x v="0"/>
    <s v="Male"/>
    <x v="36"/>
    <x v="0"/>
    <x v="1"/>
    <x v="0"/>
    <n v="1953809"/>
    <s v="Submitted"/>
    <n v="768"/>
    <x v="2"/>
    <x v="0"/>
    <s v="Submitted"/>
    <x v="0"/>
    <x v="0"/>
    <n v="0"/>
    <n v="7.33"/>
    <n v="36"/>
    <n v="6944.44"/>
    <n v="0"/>
    <x v="5"/>
    <x v="5"/>
    <d v="2025-02-09T00:00:00"/>
    <x v="1"/>
    <x v="8"/>
    <x v="0"/>
    <x v="0"/>
    <x v="3"/>
  </r>
  <r>
    <s v="L100235"/>
    <x v="0"/>
    <s v="C200235"/>
    <s v="Amit Rao"/>
    <x v="0"/>
    <s v="Male"/>
    <x v="3"/>
    <x v="0"/>
    <x v="1"/>
    <x v="2"/>
    <n v="359847"/>
    <s v="Submitted"/>
    <n v="384"/>
    <x v="0"/>
    <x v="0"/>
    <s v="Submitted"/>
    <x v="0"/>
    <x v="1"/>
    <n v="560636"/>
    <n v="10.25"/>
    <n v="120"/>
    <n v="4671.97"/>
    <n v="478876.58333333331"/>
    <x v="5"/>
    <x v="5"/>
    <d v="2025-02-10T00:00:00"/>
    <x v="1"/>
    <x v="8"/>
    <x v="1"/>
    <x v="0"/>
    <x v="1"/>
  </r>
  <r>
    <s v="L100236"/>
    <x v="0"/>
    <s v="C200236"/>
    <s v="Vikas Patel"/>
    <x v="0"/>
    <s v="Male"/>
    <x v="42"/>
    <x v="0"/>
    <x v="0"/>
    <x v="2"/>
    <n v="2130943"/>
    <s v="Submitted"/>
    <n v="735"/>
    <x v="1"/>
    <x v="0"/>
    <s v="Submitted"/>
    <x v="0"/>
    <x v="1"/>
    <n v="3811443"/>
    <n v="13.9"/>
    <n v="36"/>
    <n v="105873.42"/>
    <n v="4414921.4750041375"/>
    <x v="0"/>
    <x v="0"/>
    <d v="2025-02-11T00:00:00"/>
    <x v="1"/>
    <x v="8"/>
    <x v="0"/>
    <x v="0"/>
    <x v="3"/>
  </r>
  <r>
    <s v="L100237"/>
    <x v="0"/>
    <s v="C200237"/>
    <s v="Sneha Gupta"/>
    <x v="0"/>
    <s v="Female"/>
    <x v="40"/>
    <x v="1"/>
    <x v="1"/>
    <x v="0"/>
    <n v="-50000"/>
    <s v="Submitted"/>
    <n v="692"/>
    <x v="1"/>
    <x v="0"/>
    <s v="Submitted"/>
    <x v="0"/>
    <x v="1"/>
    <n v="3656860"/>
    <n v="7.65"/>
    <n v="120"/>
    <n v="30473.83"/>
    <n v="2331248.2500000005"/>
    <x v="1"/>
    <x v="1"/>
    <d v="2025-02-12T00:00:00"/>
    <x v="1"/>
    <x v="8"/>
    <x v="0"/>
    <x v="1"/>
    <x v="1"/>
  </r>
  <r>
    <s v="L100238"/>
    <x v="0"/>
    <s v="C200238"/>
    <s v="Pooja Mehta"/>
    <x v="0"/>
    <s v="Female"/>
    <x v="34"/>
    <x v="1"/>
    <x v="1"/>
    <x v="1"/>
    <n v="1632472"/>
    <s v="Submitted"/>
    <n v="681"/>
    <x v="1"/>
    <x v="0"/>
    <s v="Submitted"/>
    <x v="0"/>
    <x v="0"/>
    <n v="447830"/>
    <n v="10.81"/>
    <n v="60"/>
    <n v="7463.83"/>
    <n v="403420.19166666671"/>
    <x v="3"/>
    <x v="3"/>
    <d v="2025-02-13T00:00:00"/>
    <x v="1"/>
    <x v="8"/>
    <x v="2"/>
    <x v="0"/>
    <x v="0"/>
  </r>
  <r>
    <s v="L100239"/>
    <x v="0"/>
    <s v="C200239"/>
    <s v="Rahul Gupta"/>
    <x v="0"/>
    <s v="Female"/>
    <x v="9"/>
    <x v="1"/>
    <x v="1"/>
    <x v="3"/>
    <n v="2212818"/>
    <s v="Submitted"/>
    <n v="463"/>
    <x v="0"/>
    <x v="0"/>
    <s v="Submitted"/>
    <x v="0"/>
    <x v="2"/>
    <n v="3705027"/>
    <n v="9.0500000000000007"/>
    <n v="60"/>
    <n v="61750.45"/>
    <n v="2794207.8625000068"/>
    <x v="5"/>
    <x v="5"/>
    <d v="2025-02-14T00:00:00"/>
    <x v="1"/>
    <x v="8"/>
    <x v="2"/>
    <x v="1"/>
    <x v="0"/>
  </r>
  <r>
    <s v="L100240"/>
    <x v="0"/>
    <s v="C200240"/>
    <s v="Neha Singh"/>
    <x v="0"/>
    <s v="Male"/>
    <x v="5"/>
    <x v="1"/>
    <x v="1"/>
    <x v="2"/>
    <n v="2320279"/>
    <s v="Submitted"/>
    <n v="655"/>
    <x v="1"/>
    <x v="0"/>
    <s v="Submitted"/>
    <x v="0"/>
    <x v="4"/>
    <n v="384335"/>
    <n v="15.11"/>
    <n v="24"/>
    <n v="16013.96"/>
    <n v="483941.82238227339"/>
    <x v="4"/>
    <x v="4"/>
    <d v="2025-02-15T00:00:00"/>
    <x v="1"/>
    <x v="8"/>
    <x v="0"/>
    <x v="1"/>
    <x v="2"/>
  </r>
  <r>
    <s v="L100241"/>
    <x v="0"/>
    <s v="C200241"/>
    <s v="Neha Singh"/>
    <x v="0"/>
    <s v="Male"/>
    <x v="21"/>
    <x v="1"/>
    <x v="1"/>
    <x v="3"/>
    <n v="952103"/>
    <s v="Submitted"/>
    <n v="674"/>
    <x v="1"/>
    <x v="0"/>
    <s v="Submitted"/>
    <x v="0"/>
    <x v="2"/>
    <n v="1884601"/>
    <n v="16.12"/>
    <n v="180"/>
    <n v="10470.01"/>
    <n v="2531647.3433333337"/>
    <x v="0"/>
    <x v="0"/>
    <d v="2025-02-16T00:00:00"/>
    <x v="1"/>
    <x v="8"/>
    <x v="0"/>
    <x v="1"/>
    <x v="3"/>
  </r>
  <r>
    <s v="L100242"/>
    <x v="0"/>
    <s v="C200242"/>
    <s v="Karan Sharma"/>
    <x v="0"/>
    <s v="Female"/>
    <x v="15"/>
    <x v="1"/>
    <x v="1"/>
    <x v="0"/>
    <n v="1110821"/>
    <s v="Submitted"/>
    <n v="674"/>
    <x v="1"/>
    <x v="0"/>
    <s v="Submitted"/>
    <x v="0"/>
    <x v="4"/>
    <n v="2403975"/>
    <n v="12.18"/>
    <n v="36"/>
    <n v="66777.08"/>
    <n v="2440034.6250271327"/>
    <x v="2"/>
    <x v="2"/>
    <d v="2025-02-17T00:00:00"/>
    <x v="1"/>
    <x v="8"/>
    <x v="1"/>
    <x v="0"/>
    <x v="1"/>
  </r>
  <r>
    <s v="L100243"/>
    <x v="0"/>
    <s v="C200243"/>
    <s v="Karan Gupta"/>
    <x v="0"/>
    <s v="Male"/>
    <x v="39"/>
    <x v="1"/>
    <x v="0"/>
    <x v="1"/>
    <n v="1680049"/>
    <s v="Submitted"/>
    <n v="803"/>
    <x v="2"/>
    <x v="0"/>
    <s v="Submitted"/>
    <x v="0"/>
    <x v="1"/>
    <n v="4146211"/>
    <n v="17.399999999999999"/>
    <n v="12"/>
    <n v="345517.58"/>
    <n v="6012134.4892242774"/>
    <x v="4"/>
    <x v="4"/>
    <d v="2025-02-18T00:00:00"/>
    <x v="1"/>
    <x v="8"/>
    <x v="0"/>
    <x v="1"/>
    <x v="2"/>
  </r>
  <r>
    <s v="L100244"/>
    <x v="0"/>
    <s v="C200244"/>
    <s v="Priya Rao"/>
    <x v="0"/>
    <s v="Female"/>
    <x v="20"/>
    <x v="1"/>
    <x v="0"/>
    <x v="3"/>
    <n v="756539"/>
    <s v="Submitted"/>
    <n v="861"/>
    <x v="2"/>
    <x v="0"/>
    <s v="Submitted"/>
    <x v="0"/>
    <x v="1"/>
    <n v="2389333"/>
    <n v="18.32"/>
    <n v="36"/>
    <n v="66370.36"/>
    <n v="3647715.0466666785"/>
    <x v="1"/>
    <x v="1"/>
    <d v="2025-02-19T00:00:00"/>
    <x v="1"/>
    <x v="8"/>
    <x v="1"/>
    <x v="0"/>
    <x v="2"/>
  </r>
  <r>
    <s v="L100245"/>
    <x v="0"/>
    <s v="C200245"/>
    <s v="Rohit Mehta"/>
    <x v="0"/>
    <s v="Female"/>
    <x v="18"/>
    <x v="1"/>
    <x v="1"/>
    <x v="0"/>
    <n v="2066153"/>
    <s v="Submitted"/>
    <n v="337"/>
    <x v="0"/>
    <x v="0"/>
    <s v="Submitted"/>
    <x v="0"/>
    <x v="0"/>
    <n v="428559"/>
    <n v="16.010000000000002"/>
    <n v="24"/>
    <n v="17856.62"/>
    <n v="571769.13333571074"/>
    <x v="5"/>
    <x v="5"/>
    <d v="2025-02-20T00:00:00"/>
    <x v="1"/>
    <x v="8"/>
    <x v="0"/>
    <x v="0"/>
    <x v="2"/>
  </r>
  <r>
    <s v="L100246"/>
    <x v="0"/>
    <s v="C200246"/>
    <s v="Amit Gupta"/>
    <x v="0"/>
    <s v="Male"/>
    <x v="0"/>
    <x v="1"/>
    <x v="1"/>
    <x v="1"/>
    <n v="398957"/>
    <s v="Submitted"/>
    <n v="697"/>
    <x v="1"/>
    <x v="0"/>
    <s v="Submitted"/>
    <x v="0"/>
    <x v="2"/>
    <n v="360853"/>
    <n v="8.6199999999999992"/>
    <n v="12"/>
    <n v="30071.08"/>
    <n v="259604.50117342285"/>
    <x v="1"/>
    <x v="1"/>
    <d v="2025-02-21T00:00:00"/>
    <x v="1"/>
    <x v="8"/>
    <x v="0"/>
    <x v="0"/>
    <x v="2"/>
  </r>
  <r>
    <s v="L100247"/>
    <x v="0"/>
    <s v="C200247"/>
    <s v="Pooja Gupta"/>
    <x v="0"/>
    <s v="Male"/>
    <x v="27"/>
    <x v="1"/>
    <x v="1"/>
    <x v="0"/>
    <n v="593743"/>
    <s v="Submitted"/>
    <n v="319"/>
    <x v="0"/>
    <x v="0"/>
    <s v="Submitted"/>
    <x v="0"/>
    <x v="1"/>
    <n v="3772281"/>
    <n v="7.37"/>
    <n v="36"/>
    <n v="104785.58"/>
    <n v="2316809.3231395269"/>
    <x v="2"/>
    <x v="2"/>
    <d v="2025-02-22T00:00:00"/>
    <x v="1"/>
    <x v="8"/>
    <x v="0"/>
    <x v="0"/>
    <x v="2"/>
  </r>
  <r>
    <s v="L100248"/>
    <x v="0"/>
    <s v="C200248"/>
    <s v="Neha Mehta"/>
    <x v="0"/>
    <s v="Male"/>
    <x v="1"/>
    <x v="0"/>
    <x v="1"/>
    <x v="0"/>
    <n v="491967"/>
    <s v="Submitted"/>
    <n v="406"/>
    <x v="0"/>
    <x v="0"/>
    <s v="Submitted"/>
    <x v="0"/>
    <x v="4"/>
    <n v="1399561"/>
    <n v="10.5"/>
    <n v="12"/>
    <n v="116630.08"/>
    <n v="1225264.830179482"/>
    <x v="1"/>
    <x v="1"/>
    <d v="2025-02-23T00:00:00"/>
    <x v="1"/>
    <x v="8"/>
    <x v="0"/>
    <x v="0"/>
    <x v="0"/>
  </r>
  <r>
    <s v="L100249"/>
    <x v="0"/>
    <s v="C200249"/>
    <s v="Vikas Patel"/>
    <x v="0"/>
    <s v="Male"/>
    <x v="25"/>
    <x v="0"/>
    <x v="1"/>
    <x v="0"/>
    <n v="1539951"/>
    <s v="Submitted"/>
    <n v="702"/>
    <x v="1"/>
    <x v="0"/>
    <s v="Submitted"/>
    <x v="0"/>
    <x v="0"/>
    <n v="4941391"/>
    <n v="17.03"/>
    <n v="12"/>
    <n v="411782.58"/>
    <n v="7012831.9377765637"/>
    <x v="1"/>
    <x v="1"/>
    <d v="2025-02-24T00:00:00"/>
    <x v="1"/>
    <x v="8"/>
    <x v="1"/>
    <x v="1"/>
    <x v="1"/>
  </r>
  <r>
    <s v="L100250"/>
    <x v="0"/>
    <s v="C200250"/>
    <s v="Amit Sharma"/>
    <x v="0"/>
    <s v="Male"/>
    <x v="36"/>
    <x v="0"/>
    <x v="1"/>
    <x v="1"/>
    <n v="2058731"/>
    <s v="Submitted"/>
    <n v="566"/>
    <x v="0"/>
    <x v="0"/>
    <s v="Submitted"/>
    <x v="0"/>
    <x v="1"/>
    <n v="3784127"/>
    <n v="12.13"/>
    <n v="12"/>
    <n v="315343.92"/>
    <n v="3825997.1599446083"/>
    <x v="4"/>
    <x v="4"/>
    <d v="2025-02-25T00:00:00"/>
    <x v="1"/>
    <x v="8"/>
    <x v="0"/>
    <x v="0"/>
    <x v="2"/>
  </r>
  <r>
    <s v="L100251"/>
    <x v="0"/>
    <s v="C200251"/>
    <s v="Vikas Rao"/>
    <x v="0"/>
    <s v="Female"/>
    <x v="11"/>
    <x v="1"/>
    <x v="1"/>
    <x v="3"/>
    <n v="619472"/>
    <s v="Submitted"/>
    <n v="950"/>
    <x v="2"/>
    <x v="0"/>
    <s v="Submitted"/>
    <x v="1"/>
    <x v="2"/>
    <n v="3806118"/>
    <n v="14.3"/>
    <n v="180"/>
    <n v="21145.1"/>
    <n v="4535623.95"/>
    <x v="3"/>
    <x v="3"/>
    <d v="2025-02-26T00:00:00"/>
    <x v="1"/>
    <x v="8"/>
    <x v="0"/>
    <x v="1"/>
    <x v="2"/>
  </r>
  <r>
    <s v="L100252"/>
    <x v="0"/>
    <s v="C200252"/>
    <s v="Neha Gupta"/>
    <x v="0"/>
    <s v="Male"/>
    <x v="7"/>
    <x v="1"/>
    <x v="0"/>
    <x v="3"/>
    <n v="2098824"/>
    <s v="Submitted"/>
    <n v="899"/>
    <x v="2"/>
    <x v="0"/>
    <s v="Submitted"/>
    <x v="0"/>
    <x v="3"/>
    <n v="1084502"/>
    <n v="18.399999999999999"/>
    <n v="24"/>
    <n v="45187.58"/>
    <n v="1662903.0670072716"/>
    <x v="3"/>
    <x v="3"/>
    <d v="2025-02-27T00:00:00"/>
    <x v="1"/>
    <x v="8"/>
    <x v="1"/>
    <x v="0"/>
    <x v="2"/>
  </r>
  <r>
    <s v="L100253"/>
    <x v="0"/>
    <s v="C200253"/>
    <s v="Priya Gupta"/>
    <x v="0"/>
    <s v="Male"/>
    <x v="1"/>
    <x v="1"/>
    <x v="1"/>
    <x v="0"/>
    <n v="2174848"/>
    <s v="Submitted"/>
    <n v="830"/>
    <x v="2"/>
    <x v="0"/>
    <s v="Submitted"/>
    <x v="0"/>
    <x v="2"/>
    <n v="4686990"/>
    <n v="16.829999999999998"/>
    <n v="60"/>
    <n v="78116.5"/>
    <n v="6573503.4749999996"/>
    <x v="1"/>
    <x v="1"/>
    <d v="2025-02-28T00:00:00"/>
    <x v="1"/>
    <x v="8"/>
    <x v="0"/>
    <x v="0"/>
    <x v="3"/>
  </r>
  <r>
    <s v="L100254"/>
    <x v="0"/>
    <s v="C200254"/>
    <s v="Rahul Verma"/>
    <x v="0"/>
    <s v="Female"/>
    <x v="16"/>
    <x v="1"/>
    <x v="1"/>
    <x v="2"/>
    <n v="469566"/>
    <s v="Submitted"/>
    <n v="871"/>
    <x v="2"/>
    <x v="0"/>
    <s v="Submitted"/>
    <x v="0"/>
    <x v="4"/>
    <n v="2032098"/>
    <n v="13.38"/>
    <n v="24"/>
    <n v="84670.75"/>
    <n v="2265789.3052996662"/>
    <x v="6"/>
    <x v="6"/>
    <d v="2025-03-01T00:00:00"/>
    <x v="1"/>
    <x v="9"/>
    <x v="1"/>
    <x v="1"/>
    <x v="2"/>
  </r>
  <r>
    <s v="L100255"/>
    <x v="0"/>
    <s v="C200255"/>
    <s v="Rohit Sharma"/>
    <x v="0"/>
    <s v="Male"/>
    <x v="17"/>
    <x v="0"/>
    <x v="1"/>
    <x v="3"/>
    <n v="1717629"/>
    <s v="Submitted"/>
    <n v="442"/>
    <x v="0"/>
    <x v="0"/>
    <s v="Submitted"/>
    <x v="0"/>
    <x v="2"/>
    <n v="1041704"/>
    <n v="8.68"/>
    <n v="12"/>
    <n v="86808.67"/>
    <n v="754598.95328727097"/>
    <x v="1"/>
    <x v="1"/>
    <d v="2025-03-02T00:00:00"/>
    <x v="1"/>
    <x v="9"/>
    <x v="0"/>
    <x v="0"/>
    <x v="1"/>
  </r>
  <r>
    <s v="L100256"/>
    <x v="0"/>
    <s v="C200256"/>
    <s v="Rohit Gupta"/>
    <x v="0"/>
    <s v="Female"/>
    <x v="36"/>
    <x v="1"/>
    <x v="0"/>
    <x v="1"/>
    <n v="1171636"/>
    <s v="Submitted"/>
    <n v="333"/>
    <x v="0"/>
    <x v="0"/>
    <s v="Submitted"/>
    <x v="0"/>
    <x v="1"/>
    <n v="3201912"/>
    <n v="15.01"/>
    <n v="60"/>
    <n v="53365.2"/>
    <n v="4005058.26"/>
    <x v="4"/>
    <x v="4"/>
    <d v="2025-03-03T00:00:00"/>
    <x v="1"/>
    <x v="9"/>
    <x v="0"/>
    <x v="1"/>
    <x v="1"/>
  </r>
  <r>
    <s v="L100257"/>
    <x v="0"/>
    <s v="C200257"/>
    <s v="Priya Verma"/>
    <x v="0"/>
    <s v="Male"/>
    <x v="9"/>
    <x v="1"/>
    <x v="0"/>
    <x v="1"/>
    <n v="784313"/>
    <s v="Submitted"/>
    <n v="779"/>
    <x v="2"/>
    <x v="0"/>
    <s v="Submitted"/>
    <x v="0"/>
    <x v="2"/>
    <n v="1051144"/>
    <n v="16.649999999999999"/>
    <n v="60"/>
    <n v="17519.07"/>
    <n v="1458462.3"/>
    <x v="1"/>
    <x v="1"/>
    <d v="2025-03-04T00:00:00"/>
    <x v="1"/>
    <x v="9"/>
    <x v="0"/>
    <x v="1"/>
    <x v="0"/>
  </r>
  <r>
    <s v="L100258"/>
    <x v="0"/>
    <s v="C200258"/>
    <s v="Neha Sharma"/>
    <x v="0"/>
    <s v="Male"/>
    <x v="2"/>
    <x v="1"/>
    <x v="0"/>
    <x v="2"/>
    <n v="1490621"/>
    <s v="Submitted"/>
    <n v="556"/>
    <x v="0"/>
    <x v="0"/>
    <s v="Submitted"/>
    <x v="0"/>
    <x v="3"/>
    <n v="4033542"/>
    <n v="11.76"/>
    <n v="36"/>
    <n v="112042.83"/>
    <n v="3952871.1600825973"/>
    <x v="1"/>
    <x v="1"/>
    <d v="2025-03-05T00:00:00"/>
    <x v="1"/>
    <x v="9"/>
    <x v="1"/>
    <x v="1"/>
    <x v="0"/>
  </r>
  <r>
    <s v="L100259"/>
    <x v="0"/>
    <s v="C200259"/>
    <s v="Vikas Singh"/>
    <x v="0"/>
    <s v="Female"/>
    <x v="28"/>
    <x v="1"/>
    <x v="1"/>
    <x v="3"/>
    <n v="1544392"/>
    <s v="Submitted"/>
    <n v="363"/>
    <x v="0"/>
    <x v="0"/>
    <s v="Submitted"/>
    <x v="0"/>
    <x v="2"/>
    <n v="801245"/>
    <n v="11.85"/>
    <n v="60"/>
    <n v="13354.08"/>
    <n v="791229.4375"/>
    <x v="6"/>
    <x v="6"/>
    <d v="2025-03-06T00:00:00"/>
    <x v="1"/>
    <x v="9"/>
    <x v="1"/>
    <x v="1"/>
    <x v="2"/>
  </r>
  <r>
    <s v="L100260"/>
    <x v="0"/>
    <s v="C200260"/>
    <s v="Karan Verma"/>
    <x v="0"/>
    <s v="Female"/>
    <x v="40"/>
    <x v="1"/>
    <x v="1"/>
    <x v="3"/>
    <n v="1134156"/>
    <s v="Submitted"/>
    <n v="578"/>
    <x v="0"/>
    <x v="0"/>
    <s v="Submitted"/>
    <x v="0"/>
    <x v="3"/>
    <n v="4408908"/>
    <n v="16.11"/>
    <n v="36"/>
    <n v="122469.67"/>
    <n v="5918958.9900002917"/>
    <x v="5"/>
    <x v="5"/>
    <d v="2025-03-07T00:00:00"/>
    <x v="1"/>
    <x v="9"/>
    <x v="0"/>
    <x v="1"/>
    <x v="3"/>
  </r>
  <r>
    <s v="L100261"/>
    <x v="0"/>
    <s v="C200261"/>
    <s v="Karan Patel"/>
    <x v="0"/>
    <s v="Female"/>
    <x v="34"/>
    <x v="1"/>
    <x v="1"/>
    <x v="1"/>
    <n v="2437958"/>
    <s v="Submitted"/>
    <n v="894"/>
    <x v="2"/>
    <x v="0"/>
    <s v="Submitted"/>
    <x v="0"/>
    <x v="3"/>
    <n v="4275652"/>
    <n v="16.8"/>
    <n v="12"/>
    <n v="356304.33"/>
    <n v="5986076.710727335"/>
    <x v="4"/>
    <x v="4"/>
    <d v="2025-03-08T00:00:00"/>
    <x v="1"/>
    <x v="9"/>
    <x v="0"/>
    <x v="1"/>
    <x v="2"/>
  </r>
  <r>
    <s v="L100262"/>
    <x v="0"/>
    <s v="C200262"/>
    <s v="Sneha Singh"/>
    <x v="0"/>
    <s v="Male"/>
    <x v="32"/>
    <x v="0"/>
    <x v="1"/>
    <x v="1"/>
    <n v="1635912"/>
    <s v="Submitted"/>
    <n v="342"/>
    <x v="0"/>
    <x v="0"/>
    <s v="Submitted"/>
    <x v="0"/>
    <x v="1"/>
    <n v="992430"/>
    <n v="18.600000000000001"/>
    <n v="36"/>
    <n v="27567.5"/>
    <n v="1538266.5000000037"/>
    <x v="1"/>
    <x v="1"/>
    <d v="2025-03-09T00:00:00"/>
    <x v="1"/>
    <x v="9"/>
    <x v="0"/>
    <x v="0"/>
    <x v="3"/>
  </r>
  <r>
    <s v="L100263"/>
    <x v="0"/>
    <s v="C200263"/>
    <s v="Rahul Sharma"/>
    <x v="0"/>
    <s v="Female"/>
    <x v="43"/>
    <x v="1"/>
    <x v="1"/>
    <x v="2"/>
    <n v="1574349"/>
    <s v="Submitted"/>
    <n v="878"/>
    <x v="2"/>
    <x v="0"/>
    <s v="Submitted"/>
    <x v="0"/>
    <x v="1"/>
    <n v="1982222"/>
    <n v="12.2"/>
    <n v="180"/>
    <n v="11012.34"/>
    <n v="2015259.0333333332"/>
    <x v="6"/>
    <x v="6"/>
    <d v="2025-03-10T00:00:00"/>
    <x v="1"/>
    <x v="9"/>
    <x v="1"/>
    <x v="1"/>
    <x v="3"/>
  </r>
  <r>
    <s v="L100264"/>
    <x v="0"/>
    <s v="C200264"/>
    <s v="Priya Sharma"/>
    <x v="0"/>
    <s v="Male"/>
    <x v="47"/>
    <x v="0"/>
    <x v="1"/>
    <x v="0"/>
    <n v="1244293"/>
    <s v="Submitted"/>
    <n v="891"/>
    <x v="2"/>
    <x v="0"/>
    <s v="Submitted"/>
    <x v="0"/>
    <x v="2"/>
    <n v="3945368"/>
    <n v="7.75"/>
    <n v="60"/>
    <n v="65756.13"/>
    <n v="2548050.1666669315"/>
    <x v="6"/>
    <x v="6"/>
    <d v="2025-03-11T00:00:00"/>
    <x v="1"/>
    <x v="9"/>
    <x v="0"/>
    <x v="0"/>
    <x v="0"/>
  </r>
  <r>
    <s v="L100265"/>
    <x v="0"/>
    <s v="C200265"/>
    <s v="Neha Mehta"/>
    <x v="0"/>
    <s v="Male"/>
    <x v="16"/>
    <x v="0"/>
    <x v="1"/>
    <x v="1"/>
    <n v="0"/>
    <s v="Submitted"/>
    <n v="667"/>
    <x v="1"/>
    <x v="0"/>
    <s v="Submitted"/>
    <x v="0"/>
    <x v="0"/>
    <n v="4187658"/>
    <n v="9.39"/>
    <n v="36"/>
    <n v="116323.83"/>
    <n v="3276842.388008792"/>
    <x v="1"/>
    <x v="1"/>
    <d v="2025-03-12T00:00:00"/>
    <x v="1"/>
    <x v="9"/>
    <x v="0"/>
    <x v="0"/>
    <x v="1"/>
  </r>
  <r>
    <s v="L100266"/>
    <x v="0"/>
    <s v="C200266"/>
    <s v="Anjali Verma"/>
    <x v="0"/>
    <s v="Female"/>
    <x v="19"/>
    <x v="0"/>
    <x v="0"/>
    <x v="3"/>
    <n v="1903153"/>
    <s v="Submitted"/>
    <n v="779"/>
    <x v="2"/>
    <x v="0"/>
    <s v="Submitted"/>
    <x v="0"/>
    <x v="1"/>
    <n v="3897228"/>
    <n v="12.86"/>
    <n v="12"/>
    <n v="324769"/>
    <n v="4177197.755476315"/>
    <x v="6"/>
    <x v="6"/>
    <d v="2025-03-13T00:00:00"/>
    <x v="1"/>
    <x v="9"/>
    <x v="1"/>
    <x v="0"/>
    <x v="3"/>
  </r>
  <r>
    <s v="L100267"/>
    <x v="0"/>
    <s v="C200267"/>
    <s v="Vikas Gupta"/>
    <x v="0"/>
    <s v="Male"/>
    <x v="10"/>
    <x v="1"/>
    <x v="0"/>
    <x v="1"/>
    <n v="-50000"/>
    <s v="Submitted"/>
    <n v="868"/>
    <x v="2"/>
    <x v="0"/>
    <s v="Submitted"/>
    <x v="0"/>
    <x v="0"/>
    <n v="1322308"/>
    <n v="12.08"/>
    <n v="36"/>
    <n v="36730.78"/>
    <n v="1331123.3866838501"/>
    <x v="1"/>
    <x v="1"/>
    <d v="2025-03-14T00:00:00"/>
    <x v="1"/>
    <x v="9"/>
    <x v="2"/>
    <x v="1"/>
    <x v="1"/>
  </r>
  <r>
    <s v="L100268"/>
    <x v="0"/>
    <s v="C200268"/>
    <s v="Priya Gupta"/>
    <x v="0"/>
    <s v="Male"/>
    <x v="36"/>
    <x v="1"/>
    <x v="0"/>
    <x v="0"/>
    <n v="1136833"/>
    <s v="Submitted"/>
    <n v="600"/>
    <x v="1"/>
    <x v="0"/>
    <s v="Submitted"/>
    <x v="0"/>
    <x v="0"/>
    <n v="2813209"/>
    <n v="14.41"/>
    <n v="12"/>
    <n v="234434.08"/>
    <n v="3378456.7617742061"/>
    <x v="3"/>
    <x v="3"/>
    <d v="2025-03-15T00:00:00"/>
    <x v="1"/>
    <x v="9"/>
    <x v="0"/>
    <x v="1"/>
    <x v="0"/>
  </r>
  <r>
    <s v="L100269"/>
    <x v="0"/>
    <s v="C200269"/>
    <s v="Pooja Singh"/>
    <x v="0"/>
    <s v="Female"/>
    <x v="32"/>
    <x v="1"/>
    <x v="1"/>
    <x v="0"/>
    <n v="2433110"/>
    <s v="Submitted"/>
    <n v="718"/>
    <x v="1"/>
    <x v="0"/>
    <s v="Submitted"/>
    <x v="0"/>
    <x v="2"/>
    <n v="388627"/>
    <n v="15.73"/>
    <n v="24"/>
    <n v="16192.79"/>
    <n v="509425.22678095172"/>
    <x v="4"/>
    <x v="4"/>
    <d v="2025-03-16T00:00:00"/>
    <x v="1"/>
    <x v="9"/>
    <x v="0"/>
    <x v="0"/>
    <x v="0"/>
  </r>
  <r>
    <s v="L100270"/>
    <x v="0"/>
    <s v="C200270"/>
    <s v="Rohit Rao"/>
    <x v="0"/>
    <s v="Male"/>
    <x v="18"/>
    <x v="0"/>
    <x v="0"/>
    <x v="2"/>
    <n v="358570"/>
    <s v="Submitted"/>
    <n v="431"/>
    <x v="0"/>
    <x v="0"/>
    <s v="Submitted"/>
    <x v="0"/>
    <x v="1"/>
    <n v="4015122"/>
    <n v="11.69"/>
    <n v="180"/>
    <n v="22306.23"/>
    <n v="3911398.0149999997"/>
    <x v="1"/>
    <x v="1"/>
    <d v="2025-03-17T00:00:00"/>
    <x v="1"/>
    <x v="9"/>
    <x v="1"/>
    <x v="0"/>
    <x v="0"/>
  </r>
  <r>
    <s v="L100271"/>
    <x v="0"/>
    <s v="C200271"/>
    <s v="Vikas Sharma"/>
    <x v="0"/>
    <s v="Male"/>
    <x v="3"/>
    <x v="0"/>
    <x v="1"/>
    <x v="0"/>
    <n v="1366052"/>
    <s v="Submitted"/>
    <n v="712"/>
    <x v="1"/>
    <x v="0"/>
    <s v="Submitted"/>
    <x v="0"/>
    <x v="1"/>
    <n v="3825516"/>
    <n v="15.87"/>
    <n v="120"/>
    <n v="31879.3"/>
    <n v="5059244.91"/>
    <x v="1"/>
    <x v="1"/>
    <d v="2025-03-18T00:00:00"/>
    <x v="1"/>
    <x v="9"/>
    <x v="0"/>
    <x v="1"/>
    <x v="2"/>
  </r>
  <r>
    <s v="L100272"/>
    <x v="0"/>
    <s v="C200272"/>
    <s v="Karan Singh"/>
    <x v="0"/>
    <s v="Male"/>
    <x v="40"/>
    <x v="1"/>
    <x v="0"/>
    <x v="1"/>
    <n v="355715"/>
    <s v="Submitted"/>
    <n v="393"/>
    <x v="0"/>
    <x v="0"/>
    <s v="Submitted"/>
    <x v="0"/>
    <x v="1"/>
    <n v="655030"/>
    <n v="17.66"/>
    <n v="24"/>
    <n v="27292.92"/>
    <n v="963985.81702337484"/>
    <x v="6"/>
    <x v="6"/>
    <d v="2025-03-19T00:00:00"/>
    <x v="1"/>
    <x v="9"/>
    <x v="0"/>
    <x v="1"/>
    <x v="1"/>
  </r>
  <r>
    <s v="L100273"/>
    <x v="0"/>
    <s v="C200273"/>
    <s v="Vikas Singh"/>
    <x v="0"/>
    <s v="Female"/>
    <x v="46"/>
    <x v="0"/>
    <x v="1"/>
    <x v="3"/>
    <n v="760951"/>
    <s v="Submitted"/>
    <n v="303"/>
    <x v="0"/>
    <x v="0"/>
    <s v="Submitted"/>
    <x v="0"/>
    <x v="2"/>
    <n v="4626238"/>
    <n v="18.309999999999999"/>
    <n v="180"/>
    <n v="25701.32"/>
    <n v="7058868.1483333325"/>
    <x v="4"/>
    <x v="4"/>
    <d v="2025-03-20T00:00:00"/>
    <x v="1"/>
    <x v="9"/>
    <x v="1"/>
    <x v="1"/>
    <x v="1"/>
  </r>
  <r>
    <s v="L100274"/>
    <x v="0"/>
    <s v="C200274"/>
    <s v="Karan Singh"/>
    <x v="0"/>
    <s v="Female"/>
    <x v="8"/>
    <x v="0"/>
    <x v="1"/>
    <x v="1"/>
    <n v="0"/>
    <s v="Submitted"/>
    <n v="312"/>
    <x v="0"/>
    <x v="0"/>
    <s v="Submitted"/>
    <x v="0"/>
    <x v="0"/>
    <n v="4879801"/>
    <n v="8.4600000000000009"/>
    <n v="24"/>
    <n v="203325.04"/>
    <n v="3440269.15011437"/>
    <x v="5"/>
    <x v="5"/>
    <d v="2025-03-21T00:00:00"/>
    <x v="1"/>
    <x v="9"/>
    <x v="0"/>
    <x v="1"/>
    <x v="1"/>
  </r>
  <r>
    <s v="L100275"/>
    <x v="0"/>
    <s v="C200275"/>
    <n v="0"/>
    <x v="0"/>
    <s v="Male"/>
    <x v="1"/>
    <x v="0"/>
    <x v="0"/>
    <x v="3"/>
    <n v="0"/>
    <s v="Submitted"/>
    <n v="334"/>
    <x v="0"/>
    <x v="0"/>
    <s v="Submitted"/>
    <x v="0"/>
    <x v="2"/>
    <n v="1377518"/>
    <n v="12.06"/>
    <n v="12"/>
    <n v="114793.17"/>
    <n v="1384733.6805579558"/>
    <x v="6"/>
    <x v="6"/>
    <d v="2025-03-22T00:00:00"/>
    <x v="1"/>
    <x v="9"/>
    <x v="0"/>
    <x v="0"/>
    <x v="3"/>
  </r>
  <r>
    <s v="L100276"/>
    <x v="0"/>
    <s v="C200276"/>
    <s v="Sneha Gupta"/>
    <x v="0"/>
    <s v="Male"/>
    <x v="7"/>
    <x v="0"/>
    <x v="1"/>
    <x v="0"/>
    <n v="2440627"/>
    <s v="Submitted"/>
    <n v="384"/>
    <x v="0"/>
    <x v="0"/>
    <s v="Submitted"/>
    <x v="0"/>
    <x v="3"/>
    <n v="3534684"/>
    <n v="8.83"/>
    <n v="12"/>
    <n v="294557"/>
    <n v="2604418.592520026"/>
    <x v="4"/>
    <x v="4"/>
    <d v="2025-03-23T00:00:00"/>
    <x v="1"/>
    <x v="9"/>
    <x v="0"/>
    <x v="1"/>
    <x v="0"/>
  </r>
  <r>
    <s v="L100277"/>
    <x v="0"/>
    <s v="C200277"/>
    <s v="Amit Patel"/>
    <x v="0"/>
    <s v="Male"/>
    <x v="28"/>
    <x v="1"/>
    <x v="0"/>
    <x v="0"/>
    <n v="1135053"/>
    <s v="Submitted"/>
    <n v="796"/>
    <x v="2"/>
    <x v="0"/>
    <s v="Submitted"/>
    <x v="0"/>
    <x v="0"/>
    <n v="4051235"/>
    <n v="15.79"/>
    <n v="24"/>
    <n v="168801.46"/>
    <n v="5330750.0635815095"/>
    <x v="6"/>
    <x v="6"/>
    <d v="2025-03-24T00:00:00"/>
    <x v="1"/>
    <x v="9"/>
    <x v="1"/>
    <x v="0"/>
    <x v="0"/>
  </r>
  <r>
    <s v="L100278"/>
    <x v="0"/>
    <s v="C200278"/>
    <s v="Amit Patel"/>
    <x v="0"/>
    <s v="Female"/>
    <x v="8"/>
    <x v="0"/>
    <x v="0"/>
    <x v="0"/>
    <n v="894853"/>
    <s v="Submitted"/>
    <n v="579"/>
    <x v="0"/>
    <x v="0"/>
    <s v="Submitted"/>
    <x v="0"/>
    <x v="2"/>
    <n v="914790"/>
    <n v="8.98"/>
    <n v="120"/>
    <n v="7623.25"/>
    <n v="684567.85000000009"/>
    <x v="0"/>
    <x v="0"/>
    <d v="2025-03-25T00:00:00"/>
    <x v="1"/>
    <x v="9"/>
    <x v="0"/>
    <x v="0"/>
    <x v="3"/>
  </r>
  <r>
    <s v="L100279"/>
    <x v="0"/>
    <s v="C200279"/>
    <s v="Neha Das"/>
    <x v="0"/>
    <s v="Male"/>
    <x v="39"/>
    <x v="1"/>
    <x v="1"/>
    <x v="1"/>
    <n v="446557"/>
    <s v="Submitted"/>
    <n v="594"/>
    <x v="0"/>
    <x v="0"/>
    <s v="Submitted"/>
    <x v="0"/>
    <x v="4"/>
    <n v="532527"/>
    <n v="13.59"/>
    <n v="36"/>
    <n v="14792.42"/>
    <n v="603086.82750087173"/>
    <x v="3"/>
    <x v="3"/>
    <d v="2025-03-26T00:00:00"/>
    <x v="1"/>
    <x v="9"/>
    <x v="0"/>
    <x v="1"/>
    <x v="2"/>
  </r>
  <r>
    <s v="L100280"/>
    <x v="0"/>
    <s v="C200280"/>
    <s v="Rahul Mehta"/>
    <x v="0"/>
    <s v="Male"/>
    <x v="15"/>
    <x v="1"/>
    <x v="0"/>
    <x v="1"/>
    <n v="936834"/>
    <s v="Submitted"/>
    <n v="407"/>
    <x v="0"/>
    <x v="0"/>
    <s v="Submitted"/>
    <x v="0"/>
    <x v="0"/>
    <n v="0"/>
    <n v="18.97"/>
    <n v="24"/>
    <n v="10416.67"/>
    <n v="0"/>
    <x v="5"/>
    <x v="5"/>
    <d v="2025-03-27T00:00:00"/>
    <x v="1"/>
    <x v="9"/>
    <x v="2"/>
    <x v="1"/>
    <x v="2"/>
  </r>
  <r>
    <s v="L100281"/>
    <x v="0"/>
    <s v="C200281"/>
    <s v="Rahul Rao"/>
    <x v="0"/>
    <s v="Male"/>
    <x v="27"/>
    <x v="1"/>
    <x v="1"/>
    <x v="1"/>
    <n v="284390"/>
    <s v="Submitted"/>
    <n v="333"/>
    <x v="0"/>
    <x v="0"/>
    <s v="Submitted"/>
    <x v="0"/>
    <x v="2"/>
    <n v="2304528"/>
    <n v="18.72"/>
    <n v="60"/>
    <n v="38408.800000000003"/>
    <n v="3595063.6799999997"/>
    <x v="0"/>
    <x v="0"/>
    <d v="2025-03-28T00:00:00"/>
    <x v="1"/>
    <x v="9"/>
    <x v="1"/>
    <x v="0"/>
    <x v="0"/>
  </r>
  <r>
    <s v="L100282"/>
    <x v="0"/>
    <s v="C200282"/>
    <s v="Rahul Das"/>
    <x v="0"/>
    <s v="Male"/>
    <x v="33"/>
    <x v="1"/>
    <x v="0"/>
    <x v="2"/>
    <n v="1740831"/>
    <s v="Submitted"/>
    <n v="585"/>
    <x v="0"/>
    <x v="0"/>
    <s v="Submitted"/>
    <x v="0"/>
    <x v="4"/>
    <n v="4262127"/>
    <n v="17.63"/>
    <n v="120"/>
    <n v="35517.72"/>
    <n v="6261774.9174999995"/>
    <x v="4"/>
    <x v="4"/>
    <d v="2025-03-29T00:00:00"/>
    <x v="1"/>
    <x v="9"/>
    <x v="1"/>
    <x v="1"/>
    <x v="1"/>
  </r>
  <r>
    <s v="L100283"/>
    <x v="0"/>
    <s v="C200283"/>
    <s v="Amit Gupta"/>
    <x v="0"/>
    <s v="Male"/>
    <x v="20"/>
    <x v="0"/>
    <x v="1"/>
    <x v="1"/>
    <n v="1849672"/>
    <s v="Submitted"/>
    <n v="889"/>
    <x v="2"/>
    <x v="0"/>
    <s v="Submitted"/>
    <x v="0"/>
    <x v="0"/>
    <n v="3447468"/>
    <n v="12.98"/>
    <n v="120"/>
    <n v="28728.9"/>
    <n v="3729011.22"/>
    <x v="1"/>
    <x v="1"/>
    <d v="2025-03-30T00:00:00"/>
    <x v="1"/>
    <x v="9"/>
    <x v="0"/>
    <x v="1"/>
    <x v="0"/>
  </r>
  <r>
    <s v="L100284"/>
    <x v="0"/>
    <s v="C200284"/>
    <s v="Rohit Sharma"/>
    <x v="0"/>
    <s v="Male"/>
    <x v="9"/>
    <x v="1"/>
    <x v="0"/>
    <x v="1"/>
    <n v="2370677"/>
    <s v="Submitted"/>
    <n v="461"/>
    <x v="0"/>
    <x v="0"/>
    <s v="Submitted"/>
    <x v="0"/>
    <x v="2"/>
    <n v="4499784"/>
    <n v="7.74"/>
    <n v="36"/>
    <n v="124994"/>
    <n v="2902360.7279489287"/>
    <x v="1"/>
    <x v="1"/>
    <d v="2025-03-31T00:00:00"/>
    <x v="1"/>
    <x v="9"/>
    <x v="2"/>
    <x v="1"/>
    <x v="1"/>
  </r>
  <r>
    <s v="L100285"/>
    <x v="0"/>
    <s v="C200285"/>
    <s v="Amit Das"/>
    <x v="0"/>
    <s v="Male"/>
    <x v="15"/>
    <x v="0"/>
    <x v="0"/>
    <x v="2"/>
    <n v="1967414"/>
    <s v="Submitted"/>
    <n v="599"/>
    <x v="0"/>
    <x v="0"/>
    <s v="Submitted"/>
    <x v="0"/>
    <x v="3"/>
    <n v="1556040"/>
    <n v="17.920000000000002"/>
    <n v="120"/>
    <n v="12967"/>
    <n v="2323686.3999999999"/>
    <x v="6"/>
    <x v="6"/>
    <d v="2025-04-01T00:00:00"/>
    <x v="1"/>
    <x v="10"/>
    <x v="0"/>
    <x v="1"/>
    <x v="2"/>
  </r>
  <r>
    <s v="L100286"/>
    <x v="0"/>
    <s v="C200286"/>
    <s v="Karan Singh"/>
    <x v="0"/>
    <s v="Male"/>
    <x v="10"/>
    <x v="0"/>
    <x v="0"/>
    <x v="3"/>
    <n v="2459567"/>
    <s v="Submitted"/>
    <n v="642"/>
    <x v="1"/>
    <x v="0"/>
    <s v="Submitted"/>
    <x v="0"/>
    <x v="1"/>
    <n v="1616755"/>
    <n v="9.5"/>
    <n v="60"/>
    <n v="26945.919999999998"/>
    <n v="1279931.0416666674"/>
    <x v="4"/>
    <x v="4"/>
    <d v="2025-04-02T00:00:00"/>
    <x v="1"/>
    <x v="10"/>
    <x v="1"/>
    <x v="1"/>
    <x v="3"/>
  </r>
  <r>
    <s v="L100287"/>
    <x v="0"/>
    <s v="C200287"/>
    <s v="Karan Sharma"/>
    <x v="0"/>
    <s v="Female"/>
    <x v="30"/>
    <x v="0"/>
    <x v="0"/>
    <x v="1"/>
    <n v="814123"/>
    <s v="Submitted"/>
    <n v="383"/>
    <x v="0"/>
    <x v="0"/>
    <s v="Submitted"/>
    <x v="0"/>
    <x v="4"/>
    <n v="3559781"/>
    <n v="15.68"/>
    <n v="12"/>
    <n v="296648.42"/>
    <n v="4651652.1899950691"/>
    <x v="1"/>
    <x v="1"/>
    <d v="2025-04-03T00:00:00"/>
    <x v="1"/>
    <x v="10"/>
    <x v="0"/>
    <x v="0"/>
    <x v="0"/>
  </r>
  <r>
    <s v="L100288"/>
    <x v="0"/>
    <s v="C200288"/>
    <s v="Rohit Singh"/>
    <x v="0"/>
    <s v="Male"/>
    <x v="42"/>
    <x v="0"/>
    <x v="0"/>
    <x v="0"/>
    <n v="1502065"/>
    <s v="Submitted"/>
    <n v="328"/>
    <x v="0"/>
    <x v="0"/>
    <s v="Submitted"/>
    <x v="0"/>
    <x v="0"/>
    <n v="742146"/>
    <n v="12.53"/>
    <n v="36"/>
    <n v="20615.169999999998"/>
    <n v="774924.11500513658"/>
    <x v="6"/>
    <x v="6"/>
    <d v="2025-04-04T00:00:00"/>
    <x v="1"/>
    <x v="10"/>
    <x v="0"/>
    <x v="0"/>
    <x v="1"/>
  </r>
  <r>
    <s v="L100289"/>
    <x v="0"/>
    <s v="C200289"/>
    <s v="Amit Sharma"/>
    <x v="0"/>
    <s v="Male"/>
    <x v="27"/>
    <x v="1"/>
    <x v="0"/>
    <x v="3"/>
    <n v="636673"/>
    <s v="Submitted"/>
    <n v="523"/>
    <x v="0"/>
    <x v="0"/>
    <s v="Submitted"/>
    <x v="0"/>
    <x v="2"/>
    <n v="584421"/>
    <n v="13.37"/>
    <n v="12"/>
    <n v="48701.75"/>
    <n v="651224.06697957031"/>
    <x v="6"/>
    <x v="6"/>
    <d v="2025-04-05T00:00:00"/>
    <x v="1"/>
    <x v="10"/>
    <x v="0"/>
    <x v="1"/>
    <x v="2"/>
  </r>
  <r>
    <s v="L100290"/>
    <x v="0"/>
    <s v="C200290"/>
    <s v="Vikas Patel"/>
    <x v="0"/>
    <s v="Female"/>
    <x v="47"/>
    <x v="0"/>
    <x v="1"/>
    <x v="2"/>
    <n v="1185954"/>
    <s v="Submitted"/>
    <n v="644"/>
    <x v="1"/>
    <x v="0"/>
    <s v="Submitted"/>
    <x v="0"/>
    <x v="2"/>
    <n v="3096965"/>
    <n v="10.9"/>
    <n v="120"/>
    <n v="25808.04"/>
    <n v="2813076.5416666665"/>
    <x v="0"/>
    <x v="0"/>
    <d v="2025-04-06T00:00:00"/>
    <x v="1"/>
    <x v="10"/>
    <x v="1"/>
    <x v="0"/>
    <x v="0"/>
  </r>
  <r>
    <s v="L100291"/>
    <x v="0"/>
    <s v="C200291"/>
    <s v="Priya Singh"/>
    <x v="0"/>
    <s v="Female"/>
    <x v="25"/>
    <x v="0"/>
    <x v="1"/>
    <x v="2"/>
    <n v="2253174"/>
    <s v="Submitted"/>
    <n v="496"/>
    <x v="0"/>
    <x v="0"/>
    <s v="Submitted"/>
    <x v="0"/>
    <x v="0"/>
    <n v="1161917"/>
    <n v="11.61"/>
    <n v="120"/>
    <n v="9682.64"/>
    <n v="1124154.6975"/>
    <x v="4"/>
    <x v="4"/>
    <d v="2025-04-07T00:00:00"/>
    <x v="1"/>
    <x v="10"/>
    <x v="0"/>
    <x v="0"/>
    <x v="2"/>
  </r>
  <r>
    <s v="L100292"/>
    <x v="0"/>
    <s v="C200292"/>
    <s v="Anjali Rao"/>
    <x v="0"/>
    <s v="Male"/>
    <x v="35"/>
    <x v="0"/>
    <x v="0"/>
    <x v="3"/>
    <n v="-50000"/>
    <s v="Submitted"/>
    <n v="334"/>
    <x v="0"/>
    <x v="0"/>
    <s v="Submitted"/>
    <x v="0"/>
    <x v="1"/>
    <n v="2627819"/>
    <n v="8.69"/>
    <n v="36"/>
    <n v="72994.97"/>
    <n v="1902978.9316220349"/>
    <x v="6"/>
    <x v="6"/>
    <d v="2025-04-08T00:00:00"/>
    <x v="1"/>
    <x v="10"/>
    <x v="0"/>
    <x v="1"/>
    <x v="0"/>
  </r>
  <r>
    <s v="L100293"/>
    <x v="0"/>
    <s v="C200293"/>
    <s v="Vikas Rao"/>
    <x v="0"/>
    <s v="Male"/>
    <x v="5"/>
    <x v="0"/>
    <x v="0"/>
    <x v="1"/>
    <n v="1235224"/>
    <s v="Submitted"/>
    <n v="567"/>
    <x v="0"/>
    <x v="0"/>
    <s v="Submitted"/>
    <x v="0"/>
    <x v="0"/>
    <n v="1021208"/>
    <n v="10.5"/>
    <n v="36"/>
    <n v="28366.89"/>
    <n v="893557.00013276283"/>
    <x v="3"/>
    <x v="3"/>
    <d v="2025-04-09T00:00:00"/>
    <x v="1"/>
    <x v="10"/>
    <x v="0"/>
    <x v="0"/>
    <x v="1"/>
  </r>
  <r>
    <s v="L100294"/>
    <x v="0"/>
    <s v="C200294"/>
    <s v="Rohit Patel"/>
    <x v="0"/>
    <s v="Female"/>
    <x v="23"/>
    <x v="1"/>
    <x v="1"/>
    <x v="2"/>
    <n v="1262743"/>
    <s v="Submitted"/>
    <n v="873"/>
    <x v="2"/>
    <x v="0"/>
    <s v="Submitted"/>
    <x v="0"/>
    <x v="1"/>
    <n v="4071441"/>
    <n v="16.62"/>
    <n v="120"/>
    <n v="33928.68"/>
    <n v="5638945.7850000001"/>
    <x v="2"/>
    <x v="2"/>
    <d v="2025-04-10T00:00:00"/>
    <x v="1"/>
    <x v="10"/>
    <x v="2"/>
    <x v="1"/>
    <x v="0"/>
  </r>
  <r>
    <s v="L100295"/>
    <x v="0"/>
    <s v="C200295"/>
    <s v="Anjali Gupta"/>
    <x v="0"/>
    <s v="Male"/>
    <x v="27"/>
    <x v="0"/>
    <x v="0"/>
    <x v="0"/>
    <n v="647023"/>
    <s v="Submitted"/>
    <n v="487"/>
    <x v="0"/>
    <x v="0"/>
    <s v="Submitted"/>
    <x v="0"/>
    <x v="0"/>
    <n v="3862575"/>
    <n v="18.34"/>
    <n v="24"/>
    <n v="160940.62"/>
    <n v="5903302.1262678597"/>
    <x v="2"/>
    <x v="2"/>
    <d v="2025-04-11T00:00:00"/>
    <x v="1"/>
    <x v="10"/>
    <x v="2"/>
    <x v="1"/>
    <x v="1"/>
  </r>
  <r>
    <s v="L100296"/>
    <x v="0"/>
    <s v="C200296"/>
    <s v="Neha Patel"/>
    <x v="0"/>
    <s v="Male"/>
    <x v="8"/>
    <x v="1"/>
    <x v="0"/>
    <x v="3"/>
    <n v="1599637"/>
    <s v="Submitted"/>
    <n v="749"/>
    <x v="1"/>
    <x v="0"/>
    <s v="Submitted"/>
    <x v="0"/>
    <x v="3"/>
    <n v="1192210"/>
    <n v="9.35"/>
    <n v="180"/>
    <n v="6623.39"/>
    <n v="928930.29166666663"/>
    <x v="3"/>
    <x v="3"/>
    <d v="2025-04-12T00:00:00"/>
    <x v="1"/>
    <x v="10"/>
    <x v="0"/>
    <x v="0"/>
    <x v="1"/>
  </r>
  <r>
    <s v="L100297"/>
    <x v="0"/>
    <s v="C200297"/>
    <s v="Karan Singh"/>
    <x v="0"/>
    <s v="Male"/>
    <x v="26"/>
    <x v="0"/>
    <x v="1"/>
    <x v="2"/>
    <n v="1126845"/>
    <s v="Submitted"/>
    <n v="749"/>
    <x v="1"/>
    <x v="0"/>
    <s v="Submitted"/>
    <x v="0"/>
    <x v="4"/>
    <n v="2199413"/>
    <n v="11.03"/>
    <n v="12"/>
    <n v="183284.42"/>
    <n v="2022437.1861879029"/>
    <x v="1"/>
    <x v="1"/>
    <d v="2025-04-13T00:00:00"/>
    <x v="1"/>
    <x v="10"/>
    <x v="0"/>
    <x v="1"/>
    <x v="0"/>
  </r>
  <r>
    <s v="L100298"/>
    <x v="0"/>
    <s v="C200298"/>
    <s v="Sneha Das"/>
    <x v="0"/>
    <s v="Male"/>
    <x v="8"/>
    <x v="0"/>
    <x v="1"/>
    <x v="2"/>
    <n v="346639"/>
    <s v="Submitted"/>
    <n v="898"/>
    <x v="2"/>
    <x v="0"/>
    <s v="Submitted"/>
    <x v="0"/>
    <x v="1"/>
    <n v="61188"/>
    <n v="15.94"/>
    <n v="24"/>
    <n v="2549.5"/>
    <n v="81278.060126150667"/>
    <x v="6"/>
    <x v="6"/>
    <d v="2025-04-14T00:00:00"/>
    <x v="1"/>
    <x v="10"/>
    <x v="0"/>
    <x v="1"/>
    <x v="1"/>
  </r>
  <r>
    <s v="L100299"/>
    <x v="0"/>
    <s v="C200299"/>
    <s v="Priya Rao"/>
    <x v="0"/>
    <s v="Female"/>
    <x v="37"/>
    <x v="1"/>
    <x v="1"/>
    <x v="0"/>
    <n v="-50000"/>
    <s v="Submitted"/>
    <n v="315"/>
    <x v="0"/>
    <x v="0"/>
    <s v="Submitted"/>
    <x v="0"/>
    <x v="1"/>
    <n v="90995"/>
    <n v="17.46"/>
    <n v="24"/>
    <n v="3791.46"/>
    <n v="132397.72505762949"/>
    <x v="1"/>
    <x v="1"/>
    <d v="2025-04-15T00:00:00"/>
    <x v="1"/>
    <x v="10"/>
    <x v="2"/>
    <x v="1"/>
    <x v="2"/>
  </r>
  <r>
    <s v="L100300"/>
    <x v="0"/>
    <s v="C200300"/>
    <n v="0"/>
    <x v="0"/>
    <s v="Male"/>
    <x v="20"/>
    <x v="0"/>
    <x v="1"/>
    <x v="0"/>
    <n v="2378695"/>
    <s v="Submitted"/>
    <n v="765"/>
    <x v="2"/>
    <x v="0"/>
    <s v="Submitted"/>
    <x v="0"/>
    <x v="0"/>
    <n v="4640288"/>
    <n v="18.91"/>
    <n v="120"/>
    <n v="38669.07"/>
    <n v="7312320.5066666668"/>
    <x v="5"/>
    <x v="5"/>
    <d v="2025-04-16T00:00:00"/>
    <x v="1"/>
    <x v="10"/>
    <x v="0"/>
    <x v="0"/>
    <x v="3"/>
  </r>
  <r>
    <s v="L100301"/>
    <x v="0"/>
    <s v="C200301"/>
    <s v="Sneha Patel"/>
    <x v="0"/>
    <s v="Female"/>
    <x v="25"/>
    <x v="0"/>
    <x v="1"/>
    <x v="0"/>
    <n v="2226560"/>
    <s v="Submitted"/>
    <n v="676"/>
    <x v="1"/>
    <x v="0"/>
    <s v="Submitted"/>
    <x v="0"/>
    <x v="1"/>
    <n v="3850702"/>
    <n v="11.21"/>
    <n v="24"/>
    <n v="160445.92000000001"/>
    <n v="3597197.9304189621"/>
    <x v="1"/>
    <x v="1"/>
    <d v="2025-04-17T00:00:00"/>
    <x v="1"/>
    <x v="10"/>
    <x v="1"/>
    <x v="0"/>
    <x v="2"/>
  </r>
  <r>
    <s v="L100302"/>
    <x v="0"/>
    <s v="C200302"/>
    <s v="Vikas Das"/>
    <x v="0"/>
    <s v="Male"/>
    <x v="8"/>
    <x v="1"/>
    <x v="1"/>
    <x v="3"/>
    <n v="2207110"/>
    <s v="Submitted"/>
    <n v="659"/>
    <x v="1"/>
    <x v="0"/>
    <s v="Submitted"/>
    <x v="0"/>
    <x v="0"/>
    <n v="2884038"/>
    <n v="13.32"/>
    <n v="12"/>
    <n v="240336.5"/>
    <n v="3201693.3205063269"/>
    <x v="3"/>
    <x v="3"/>
    <d v="2025-04-18T00:00:00"/>
    <x v="1"/>
    <x v="10"/>
    <x v="0"/>
    <x v="0"/>
    <x v="0"/>
  </r>
  <r>
    <s v="L100303"/>
    <x v="0"/>
    <s v="C200303"/>
    <s v="Amit Gupta"/>
    <x v="0"/>
    <s v="Female"/>
    <x v="1"/>
    <x v="1"/>
    <x v="1"/>
    <x v="2"/>
    <n v="1402050"/>
    <s v="Submitted"/>
    <n v="564"/>
    <x v="0"/>
    <x v="0"/>
    <s v="Submitted"/>
    <x v="0"/>
    <x v="2"/>
    <n v="3365941"/>
    <n v="11.07"/>
    <n v="60"/>
    <n v="56099.02"/>
    <n v="3105080.5724999998"/>
    <x v="4"/>
    <x v="4"/>
    <d v="2025-04-19T00:00:00"/>
    <x v="1"/>
    <x v="10"/>
    <x v="1"/>
    <x v="0"/>
    <x v="1"/>
  </r>
  <r>
    <s v="L100304"/>
    <x v="0"/>
    <s v="C200304"/>
    <s v="Priya Singh"/>
    <x v="0"/>
    <s v="Male"/>
    <x v="40"/>
    <x v="0"/>
    <x v="1"/>
    <x v="3"/>
    <n v="2356576"/>
    <s v="Submitted"/>
    <n v="559"/>
    <x v="0"/>
    <x v="0"/>
    <s v="Submitted"/>
    <x v="0"/>
    <x v="4"/>
    <n v="2827796"/>
    <n v="18.11"/>
    <n v="60"/>
    <n v="47129.93"/>
    <n v="4267615.4633333329"/>
    <x v="6"/>
    <x v="6"/>
    <d v="2025-04-20T00:00:00"/>
    <x v="1"/>
    <x v="10"/>
    <x v="2"/>
    <x v="1"/>
    <x v="1"/>
  </r>
  <r>
    <s v="L100305"/>
    <x v="0"/>
    <s v="C200305"/>
    <s v="Sneha Mehta"/>
    <x v="0"/>
    <s v="Male"/>
    <x v="47"/>
    <x v="1"/>
    <x v="0"/>
    <x v="0"/>
    <n v="2413198"/>
    <s v="Submitted"/>
    <n v="355"/>
    <x v="0"/>
    <x v="0"/>
    <s v="Submitted"/>
    <x v="0"/>
    <x v="0"/>
    <n v="1450152"/>
    <n v="14.32"/>
    <n v="60"/>
    <n v="24169.200000000001"/>
    <n v="1730514.72"/>
    <x v="6"/>
    <x v="6"/>
    <d v="2025-04-21T00:00:00"/>
    <x v="1"/>
    <x v="10"/>
    <x v="0"/>
    <x v="1"/>
    <x v="1"/>
  </r>
  <r>
    <s v="L100306"/>
    <x v="0"/>
    <s v="C200306"/>
    <s v="Karan Gupta"/>
    <x v="0"/>
    <s v="Male"/>
    <x v="17"/>
    <x v="0"/>
    <x v="0"/>
    <x v="2"/>
    <n v="621130"/>
    <s v="Submitted"/>
    <n v="778"/>
    <x v="2"/>
    <x v="0"/>
    <s v="Submitted"/>
    <x v="0"/>
    <x v="1"/>
    <n v="1334545"/>
    <n v="8.0299999999999994"/>
    <n v="12"/>
    <n v="111212.08"/>
    <n v="894946.4063444637"/>
    <x v="0"/>
    <x v="0"/>
    <d v="2025-04-22T00:00:00"/>
    <x v="1"/>
    <x v="10"/>
    <x v="0"/>
    <x v="0"/>
    <x v="1"/>
  </r>
  <r>
    <s v="L100307"/>
    <x v="0"/>
    <s v="C200307"/>
    <s v="Amit Verma"/>
    <x v="0"/>
    <s v="Male"/>
    <x v="24"/>
    <x v="0"/>
    <x v="0"/>
    <x v="0"/>
    <n v="539395"/>
    <s v="Submitted"/>
    <n v="871"/>
    <x v="2"/>
    <x v="0"/>
    <s v="Submitted"/>
    <x v="0"/>
    <x v="2"/>
    <n v="4787807"/>
    <n v="15.92"/>
    <n v="60"/>
    <n v="79796.78"/>
    <n v="6351823.9533333331"/>
    <x v="4"/>
    <x v="4"/>
    <d v="2025-04-23T00:00:00"/>
    <x v="1"/>
    <x v="10"/>
    <x v="0"/>
    <x v="0"/>
    <x v="3"/>
  </r>
  <r>
    <s v="L100308"/>
    <x v="0"/>
    <s v="C200308"/>
    <s v="Rohit Verma"/>
    <x v="0"/>
    <s v="Male"/>
    <x v="42"/>
    <x v="1"/>
    <x v="1"/>
    <x v="0"/>
    <n v="1436615"/>
    <s v="Submitted"/>
    <n v="789"/>
    <x v="2"/>
    <x v="0"/>
    <s v="Submitted"/>
    <x v="0"/>
    <x v="3"/>
    <n v="2806172"/>
    <n v="18.829999999999998"/>
    <n v="180"/>
    <n v="15589.84"/>
    <n v="4403351.5633333335"/>
    <x v="4"/>
    <x v="4"/>
    <d v="2025-04-24T00:00:00"/>
    <x v="1"/>
    <x v="10"/>
    <x v="0"/>
    <x v="1"/>
    <x v="2"/>
  </r>
  <r>
    <s v="L100309"/>
    <x v="0"/>
    <s v="C200309"/>
    <s v="Rahul Sharma"/>
    <x v="0"/>
    <s v="Female"/>
    <x v="0"/>
    <x v="0"/>
    <x v="1"/>
    <x v="2"/>
    <n v="328281"/>
    <s v="Submitted"/>
    <n v="841"/>
    <x v="2"/>
    <x v="0"/>
    <s v="Submitted"/>
    <x v="0"/>
    <x v="3"/>
    <n v="924256"/>
    <n v="14.64"/>
    <n v="24"/>
    <n v="38510.67"/>
    <n v="1127592.3254913702"/>
    <x v="1"/>
    <x v="1"/>
    <d v="2025-04-25T00:00:00"/>
    <x v="1"/>
    <x v="10"/>
    <x v="0"/>
    <x v="0"/>
    <x v="1"/>
  </r>
  <r>
    <s v="L100310"/>
    <x v="0"/>
    <s v="C200310"/>
    <s v="Anjali Singh"/>
    <x v="0"/>
    <s v="Female"/>
    <x v="35"/>
    <x v="1"/>
    <x v="0"/>
    <x v="3"/>
    <n v="2445086"/>
    <s v="Submitted"/>
    <n v="572"/>
    <x v="0"/>
    <x v="0"/>
    <s v="Submitted"/>
    <x v="0"/>
    <x v="1"/>
    <n v="929227"/>
    <n v="14.04"/>
    <n v="24"/>
    <n v="38717.79"/>
    <n v="1087195.599146903"/>
    <x v="4"/>
    <x v="4"/>
    <d v="2025-04-26T00:00:00"/>
    <x v="1"/>
    <x v="10"/>
    <x v="0"/>
    <x v="1"/>
    <x v="1"/>
  </r>
  <r>
    <s v="L100311"/>
    <x v="0"/>
    <s v="C200311"/>
    <s v="Priya Mehta"/>
    <x v="0"/>
    <s v="Female"/>
    <x v="17"/>
    <x v="0"/>
    <x v="0"/>
    <x v="1"/>
    <n v="2190635"/>
    <s v="Submitted"/>
    <n v="632"/>
    <x v="1"/>
    <x v="0"/>
    <s v="Submitted"/>
    <x v="0"/>
    <x v="2"/>
    <n v="0"/>
    <n v="14.08"/>
    <n v="36"/>
    <n v="6944.44"/>
    <n v="0"/>
    <x v="5"/>
    <x v="5"/>
    <d v="2025-04-27T00:00:00"/>
    <x v="1"/>
    <x v="10"/>
    <x v="2"/>
    <x v="1"/>
    <x v="3"/>
  </r>
  <r>
    <s v="L100312"/>
    <x v="0"/>
    <s v="C200312"/>
    <s v="Sneha Verma"/>
    <x v="0"/>
    <s v="Female"/>
    <x v="35"/>
    <x v="1"/>
    <x v="0"/>
    <x v="3"/>
    <n v="2455583"/>
    <s v="Submitted"/>
    <n v="370"/>
    <x v="0"/>
    <x v="0"/>
    <s v="Submitted"/>
    <x v="0"/>
    <x v="3"/>
    <n v="90110"/>
    <n v="15.33"/>
    <n v="36"/>
    <n v="2503.06"/>
    <n v="115115.52500001558"/>
    <x v="3"/>
    <x v="3"/>
    <d v="2025-04-28T00:00:00"/>
    <x v="1"/>
    <x v="10"/>
    <x v="2"/>
    <x v="0"/>
    <x v="3"/>
  </r>
  <r>
    <s v="L100313"/>
    <x v="0"/>
    <s v="C200313"/>
    <s v="Anjali Patel"/>
    <x v="0"/>
    <s v="Female"/>
    <x v="39"/>
    <x v="1"/>
    <x v="0"/>
    <x v="0"/>
    <n v="1465882"/>
    <s v="Submitted"/>
    <n v="696"/>
    <x v="1"/>
    <x v="0"/>
    <s v="Submitted"/>
    <x v="0"/>
    <x v="4"/>
    <n v="1754406"/>
    <n v="14.62"/>
    <n v="36"/>
    <n v="48733.5"/>
    <n v="2137451.310000746"/>
    <x v="5"/>
    <x v="5"/>
    <d v="2025-04-29T00:00:00"/>
    <x v="1"/>
    <x v="10"/>
    <x v="2"/>
    <x v="1"/>
    <x v="3"/>
  </r>
  <r>
    <s v="L100314"/>
    <x v="0"/>
    <s v="C200314"/>
    <s v="Priya Patel"/>
    <x v="0"/>
    <s v="Male"/>
    <x v="33"/>
    <x v="0"/>
    <x v="0"/>
    <x v="2"/>
    <n v="256018"/>
    <s v="Submitted"/>
    <n v="769"/>
    <x v="2"/>
    <x v="0"/>
    <s v="Submitted"/>
    <x v="0"/>
    <x v="3"/>
    <n v="3584600"/>
    <n v="10.18"/>
    <n v="120"/>
    <n v="29871.67"/>
    <n v="3040935.6666666665"/>
    <x v="5"/>
    <x v="5"/>
    <d v="2025-04-30T00:00:00"/>
    <x v="1"/>
    <x v="10"/>
    <x v="1"/>
    <x v="0"/>
    <x v="3"/>
  </r>
  <r>
    <s v="L100315"/>
    <x v="0"/>
    <s v="C200315"/>
    <s v="Vikas Mehta"/>
    <x v="0"/>
    <s v="Male"/>
    <x v="29"/>
    <x v="0"/>
    <x v="1"/>
    <x v="0"/>
    <n v="1074845"/>
    <s v="Submitted"/>
    <n v="466"/>
    <x v="0"/>
    <x v="0"/>
    <s v="Submitted"/>
    <x v="0"/>
    <x v="1"/>
    <n v="4968600"/>
    <n v="12.6"/>
    <n v="24"/>
    <n v="207025"/>
    <n v="5217030.1719216947"/>
    <x v="6"/>
    <x v="6"/>
    <d v="2025-05-01T00:00:00"/>
    <x v="1"/>
    <x v="11"/>
    <x v="1"/>
    <x v="1"/>
    <x v="0"/>
  </r>
  <r>
    <s v="L100316"/>
    <x v="0"/>
    <s v="C200316"/>
    <s v="Amit Sharma"/>
    <x v="0"/>
    <s v="Female"/>
    <x v="41"/>
    <x v="1"/>
    <x v="0"/>
    <x v="1"/>
    <n v="793096"/>
    <s v="Submitted"/>
    <n v="746"/>
    <x v="1"/>
    <x v="0"/>
    <s v="Submitted"/>
    <x v="0"/>
    <x v="2"/>
    <n v="978389"/>
    <n v="9.5500000000000007"/>
    <n v="12"/>
    <n v="81532.42"/>
    <n v="779327.25098931114"/>
    <x v="3"/>
    <x v="3"/>
    <d v="2025-05-02T00:00:00"/>
    <x v="1"/>
    <x v="11"/>
    <x v="1"/>
    <x v="0"/>
    <x v="0"/>
  </r>
  <r>
    <s v="L100317"/>
    <x v="0"/>
    <s v="C200317"/>
    <s v="Neha Mehta"/>
    <x v="0"/>
    <s v="Female"/>
    <x v="6"/>
    <x v="1"/>
    <x v="1"/>
    <x v="0"/>
    <n v="2072814"/>
    <s v="Submitted"/>
    <n v="580"/>
    <x v="0"/>
    <x v="0"/>
    <s v="Submitted"/>
    <x v="0"/>
    <x v="4"/>
    <n v="4311235"/>
    <n v="7.24"/>
    <n v="24"/>
    <n v="179634.79"/>
    <n v="2601143.0148094664"/>
    <x v="4"/>
    <x v="4"/>
    <d v="2025-05-03T00:00:00"/>
    <x v="1"/>
    <x v="11"/>
    <x v="1"/>
    <x v="0"/>
    <x v="1"/>
  </r>
  <r>
    <s v="L100318"/>
    <x v="0"/>
    <s v="C200318"/>
    <s v="Priya Sharma"/>
    <x v="0"/>
    <s v="Male"/>
    <x v="35"/>
    <x v="1"/>
    <x v="1"/>
    <x v="3"/>
    <n v="870888"/>
    <s v="Submitted"/>
    <n v="494"/>
    <x v="0"/>
    <x v="0"/>
    <s v="Submitted"/>
    <x v="0"/>
    <x v="4"/>
    <n v="2109583"/>
    <n v="15.21"/>
    <n v="180"/>
    <n v="11719.91"/>
    <n v="2673896.4525000001"/>
    <x v="4"/>
    <x v="4"/>
    <d v="2025-05-04T00:00:00"/>
    <x v="1"/>
    <x v="11"/>
    <x v="0"/>
    <x v="0"/>
    <x v="3"/>
  </r>
  <r>
    <s v="L100319"/>
    <x v="0"/>
    <s v="C200319"/>
    <s v="Amit Patel"/>
    <x v="0"/>
    <s v="Male"/>
    <x v="23"/>
    <x v="0"/>
    <x v="0"/>
    <x v="3"/>
    <n v="784029"/>
    <s v="Submitted"/>
    <n v="461"/>
    <x v="0"/>
    <x v="0"/>
    <s v="Submitted"/>
    <x v="0"/>
    <x v="4"/>
    <n v="727535"/>
    <n v="10.45"/>
    <n v="12"/>
    <n v="60627.92"/>
    <n v="633906.5583816733"/>
    <x v="5"/>
    <x v="5"/>
    <d v="2025-05-05T00:00:00"/>
    <x v="1"/>
    <x v="11"/>
    <x v="0"/>
    <x v="0"/>
    <x v="2"/>
  </r>
  <r>
    <s v="L100320"/>
    <x v="0"/>
    <s v="C200320"/>
    <s v="Priya Singh"/>
    <x v="0"/>
    <s v="Male"/>
    <x v="21"/>
    <x v="1"/>
    <x v="1"/>
    <x v="1"/>
    <n v="2087785"/>
    <s v="Submitted"/>
    <n v="658"/>
    <x v="1"/>
    <x v="0"/>
    <s v="Submitted"/>
    <x v="0"/>
    <x v="4"/>
    <n v="1891690"/>
    <n v="17.809999999999999"/>
    <n v="60"/>
    <n v="31528.17"/>
    <n v="2807583.2416666667"/>
    <x v="10"/>
    <x v="1"/>
    <d v="2025-05-06T00:00:00"/>
    <x v="1"/>
    <x v="11"/>
    <x v="0"/>
    <x v="0"/>
    <x v="3"/>
  </r>
  <r>
    <s v="L100321"/>
    <x v="0"/>
    <s v="C200321"/>
    <s v="Rohit Gupta"/>
    <x v="0"/>
    <s v="Male"/>
    <x v="47"/>
    <x v="1"/>
    <x v="0"/>
    <x v="0"/>
    <n v="1533934"/>
    <s v="Submitted"/>
    <n v="345"/>
    <x v="0"/>
    <x v="0"/>
    <s v="Submitted"/>
    <x v="0"/>
    <x v="3"/>
    <n v="1631844"/>
    <n v="10.5"/>
    <n v="180"/>
    <n v="9065.7999999999993"/>
    <n v="1427863.5"/>
    <x v="3"/>
    <x v="3"/>
    <d v="2025-05-07T00:00:00"/>
    <x v="1"/>
    <x v="11"/>
    <x v="0"/>
    <x v="0"/>
    <x v="2"/>
  </r>
  <r>
    <s v="L100322"/>
    <x v="0"/>
    <s v="C200322"/>
    <s v="Karan Singh"/>
    <x v="0"/>
    <s v="Female"/>
    <x v="39"/>
    <x v="0"/>
    <x v="0"/>
    <x v="3"/>
    <n v="968485"/>
    <s v="Submitted"/>
    <n v="365"/>
    <x v="0"/>
    <x v="0"/>
    <s v="Submitted"/>
    <x v="0"/>
    <x v="2"/>
    <n v="4050083"/>
    <n v="8.7200000000000006"/>
    <n v="36"/>
    <n v="112502.31"/>
    <n v="2943060.3218308687"/>
    <x v="4"/>
    <x v="4"/>
    <d v="2025-05-08T00:00:00"/>
    <x v="1"/>
    <x v="11"/>
    <x v="0"/>
    <x v="0"/>
    <x v="3"/>
  </r>
  <r>
    <s v="L100323"/>
    <x v="0"/>
    <s v="C200323"/>
    <s v="Rohit Verma"/>
    <x v="0"/>
    <s v="Male"/>
    <x v="39"/>
    <x v="1"/>
    <x v="0"/>
    <x v="0"/>
    <n v="920116"/>
    <s v="Submitted"/>
    <n v="825"/>
    <x v="2"/>
    <x v="0"/>
    <s v="Submitted"/>
    <x v="0"/>
    <x v="0"/>
    <n v="1269476"/>
    <n v="16.48"/>
    <n v="24"/>
    <n v="52894.83"/>
    <n v="1743413.7083758581"/>
    <x v="5"/>
    <x v="5"/>
    <d v="2025-05-09T00:00:00"/>
    <x v="1"/>
    <x v="11"/>
    <x v="0"/>
    <x v="0"/>
    <x v="3"/>
  </r>
  <r>
    <s v="L100324"/>
    <x v="0"/>
    <s v="C200324"/>
    <s v="Vikas Rao"/>
    <x v="0"/>
    <s v="Female"/>
    <x v="2"/>
    <x v="1"/>
    <x v="0"/>
    <x v="3"/>
    <n v="648064"/>
    <s v="Submitted"/>
    <n v="663"/>
    <x v="1"/>
    <x v="0"/>
    <s v="Submitted"/>
    <x v="0"/>
    <x v="2"/>
    <n v="4994317"/>
    <n v="11.6"/>
    <n v="36"/>
    <n v="138731.03"/>
    <n v="4827839.766795327"/>
    <x v="6"/>
    <x v="6"/>
    <d v="2025-05-10T00:00:00"/>
    <x v="1"/>
    <x v="11"/>
    <x v="0"/>
    <x v="1"/>
    <x v="3"/>
  </r>
  <r>
    <s v="L100325"/>
    <x v="0"/>
    <s v="C200325"/>
    <s v="Pooja Sharma"/>
    <x v="0"/>
    <s v="Male"/>
    <x v="12"/>
    <x v="0"/>
    <x v="1"/>
    <x v="1"/>
    <n v="1921836"/>
    <s v="Submitted"/>
    <n v="312"/>
    <x v="0"/>
    <x v="0"/>
    <s v="Submitted"/>
    <x v="0"/>
    <x v="3"/>
    <n v="158004"/>
    <n v="16.09"/>
    <n v="12"/>
    <n v="13167"/>
    <n v="211864.85731851959"/>
    <x v="2"/>
    <x v="2"/>
    <d v="2025-05-11T00:00:00"/>
    <x v="1"/>
    <x v="11"/>
    <x v="0"/>
    <x v="1"/>
    <x v="1"/>
  </r>
  <r>
    <s v="L100326"/>
    <x v="0"/>
    <s v="C200326"/>
    <s v="Vikas Mehta"/>
    <x v="0"/>
    <s v="Female"/>
    <x v="6"/>
    <x v="0"/>
    <x v="1"/>
    <x v="2"/>
    <n v="476265"/>
    <s v="Submitted"/>
    <n v="716"/>
    <x v="1"/>
    <x v="0"/>
    <s v="Submitted"/>
    <x v="0"/>
    <x v="4"/>
    <n v="4525422"/>
    <n v="10.59"/>
    <n v="180"/>
    <n v="25141.23"/>
    <n v="3993684.9149999996"/>
    <x v="6"/>
    <x v="6"/>
    <d v="2025-05-12T00:00:00"/>
    <x v="1"/>
    <x v="11"/>
    <x v="1"/>
    <x v="0"/>
    <x v="3"/>
  </r>
  <r>
    <s v="L100327"/>
    <x v="0"/>
    <s v="C200327"/>
    <s v="Priya Sharma"/>
    <x v="0"/>
    <s v="Female"/>
    <x v="46"/>
    <x v="0"/>
    <x v="0"/>
    <x v="1"/>
    <n v="1962293"/>
    <s v="Submitted"/>
    <n v="737"/>
    <x v="1"/>
    <x v="0"/>
    <s v="Submitted"/>
    <x v="0"/>
    <x v="4"/>
    <n v="480050"/>
    <n v="12.39"/>
    <n v="180"/>
    <n v="2666.94"/>
    <n v="495651.625"/>
    <x v="4"/>
    <x v="4"/>
    <d v="2025-05-13T00:00:00"/>
    <x v="1"/>
    <x v="11"/>
    <x v="0"/>
    <x v="0"/>
    <x v="1"/>
  </r>
  <r>
    <s v="L100328"/>
    <x v="0"/>
    <s v="C200328"/>
    <s v="Rahul Das"/>
    <x v="0"/>
    <s v="Male"/>
    <x v="5"/>
    <x v="0"/>
    <x v="0"/>
    <x v="2"/>
    <n v="1979991"/>
    <s v="Submitted"/>
    <n v="617"/>
    <x v="1"/>
    <x v="0"/>
    <s v="Submitted"/>
    <x v="0"/>
    <x v="0"/>
    <n v="3839005"/>
    <n v="17.25"/>
    <n v="12"/>
    <n v="319917.08"/>
    <n v="5518695.1462371768"/>
    <x v="5"/>
    <x v="5"/>
    <d v="2025-05-14T00:00:00"/>
    <x v="1"/>
    <x v="11"/>
    <x v="0"/>
    <x v="1"/>
    <x v="2"/>
  </r>
  <r>
    <s v="L100329"/>
    <x v="0"/>
    <s v="C200329"/>
    <s v="Karan Singh"/>
    <x v="0"/>
    <s v="Female"/>
    <x v="41"/>
    <x v="0"/>
    <x v="1"/>
    <x v="3"/>
    <n v="756314"/>
    <s v="Submitted"/>
    <n v="743"/>
    <x v="1"/>
    <x v="0"/>
    <s v="Submitted"/>
    <x v="0"/>
    <x v="2"/>
    <n v="270525"/>
    <n v="16.63"/>
    <n v="180"/>
    <n v="1502.92"/>
    <n v="374902.5625"/>
    <x v="6"/>
    <x v="6"/>
    <d v="2025-05-15T00:00:00"/>
    <x v="1"/>
    <x v="11"/>
    <x v="2"/>
    <x v="0"/>
    <x v="0"/>
  </r>
  <r>
    <s v="L100330"/>
    <x v="0"/>
    <s v="C200330"/>
    <s v="Amit Gupta"/>
    <x v="0"/>
    <s v="Female"/>
    <x v="34"/>
    <x v="1"/>
    <x v="1"/>
    <x v="2"/>
    <n v="997105"/>
    <s v="Submitted"/>
    <n v="723"/>
    <x v="1"/>
    <x v="0"/>
    <s v="Submitted"/>
    <x v="0"/>
    <x v="1"/>
    <n v="3108476"/>
    <n v="9.94"/>
    <n v="24"/>
    <n v="129519.83"/>
    <n v="2574855.6092523807"/>
    <x v="5"/>
    <x v="5"/>
    <d v="2025-05-16T00:00:00"/>
    <x v="1"/>
    <x v="11"/>
    <x v="1"/>
    <x v="0"/>
    <x v="0"/>
  </r>
  <r>
    <s v="L100331"/>
    <x v="0"/>
    <s v="C200331"/>
    <s v="Rahul Rao"/>
    <x v="0"/>
    <s v="Male"/>
    <x v="4"/>
    <x v="0"/>
    <x v="1"/>
    <x v="0"/>
    <n v="2243578"/>
    <s v="Submitted"/>
    <n v="777"/>
    <x v="2"/>
    <x v="0"/>
    <s v="Submitted"/>
    <x v="0"/>
    <x v="4"/>
    <n v="3963566"/>
    <n v="9.83"/>
    <n v="12"/>
    <n v="330297.17"/>
    <n v="3249294.6899684491"/>
    <x v="3"/>
    <x v="3"/>
    <d v="2025-05-17T00:00:00"/>
    <x v="1"/>
    <x v="11"/>
    <x v="0"/>
    <x v="0"/>
    <x v="2"/>
  </r>
  <r>
    <s v="L100332"/>
    <x v="0"/>
    <s v="C200332"/>
    <s v="Sneha Rao"/>
    <x v="0"/>
    <s v="Female"/>
    <x v="25"/>
    <x v="0"/>
    <x v="0"/>
    <x v="3"/>
    <n v="487886"/>
    <s v="Submitted"/>
    <n v="461"/>
    <x v="0"/>
    <x v="0"/>
    <s v="Submitted"/>
    <x v="0"/>
    <x v="3"/>
    <n v="3421676"/>
    <n v="8.33"/>
    <n v="180"/>
    <n v="19009.310000000001"/>
    <n v="2375213.4233333333"/>
    <x v="1"/>
    <x v="1"/>
    <d v="2025-05-18T00:00:00"/>
    <x v="1"/>
    <x v="11"/>
    <x v="0"/>
    <x v="0"/>
    <x v="2"/>
  </r>
  <r>
    <s v="L100333"/>
    <x v="0"/>
    <s v="C200333"/>
    <s v="Karan Mehta"/>
    <x v="0"/>
    <s v="Male"/>
    <x v="13"/>
    <x v="1"/>
    <x v="1"/>
    <x v="2"/>
    <n v="304136"/>
    <s v="Submitted"/>
    <n v="357"/>
    <x v="0"/>
    <x v="0"/>
    <s v="Submitted"/>
    <x v="0"/>
    <x v="4"/>
    <n v="3109662"/>
    <n v="8.6199999999999992"/>
    <n v="180"/>
    <n v="17275.900000000001"/>
    <n v="2233773.8699999996"/>
    <x v="2"/>
    <x v="2"/>
    <d v="2025-05-19T00:00:00"/>
    <x v="1"/>
    <x v="11"/>
    <x v="0"/>
    <x v="0"/>
    <x v="3"/>
  </r>
  <r>
    <s v="L100334"/>
    <x v="0"/>
    <s v="C200334"/>
    <s v="Rohit Verma"/>
    <x v="0"/>
    <s v="Female"/>
    <x v="16"/>
    <x v="0"/>
    <x v="1"/>
    <x v="3"/>
    <n v="1527919"/>
    <s v="Submitted"/>
    <n v="832"/>
    <x v="2"/>
    <x v="0"/>
    <s v="Submitted"/>
    <x v="0"/>
    <x v="0"/>
    <n v="3997638"/>
    <n v="7.19"/>
    <n v="120"/>
    <n v="33313.65"/>
    <n v="2395251.4350000001"/>
    <x v="5"/>
    <x v="5"/>
    <d v="2025-05-20T00:00:00"/>
    <x v="1"/>
    <x v="11"/>
    <x v="0"/>
    <x v="1"/>
    <x v="0"/>
  </r>
  <r>
    <s v="L100335"/>
    <x v="0"/>
    <s v="C200335"/>
    <s v="Amit Patel"/>
    <x v="0"/>
    <s v="Male"/>
    <x v="12"/>
    <x v="1"/>
    <x v="0"/>
    <x v="3"/>
    <n v="1199372"/>
    <s v="Submitted"/>
    <n v="469"/>
    <x v="0"/>
    <x v="0"/>
    <s v="Submitted"/>
    <x v="0"/>
    <x v="0"/>
    <n v="929907"/>
    <n v="12.11"/>
    <n v="12"/>
    <n v="77492.25"/>
    <n v="938648.07330665609"/>
    <x v="6"/>
    <x v="6"/>
    <d v="2025-05-21T00:00:00"/>
    <x v="1"/>
    <x v="11"/>
    <x v="2"/>
    <x v="1"/>
    <x v="3"/>
  </r>
  <r>
    <s v="L100336"/>
    <x v="0"/>
    <s v="C200336"/>
    <s v="Karan Rao"/>
    <x v="0"/>
    <s v="Female"/>
    <x v="37"/>
    <x v="0"/>
    <x v="1"/>
    <x v="3"/>
    <n v="1845391"/>
    <s v="Submitted"/>
    <n v="505"/>
    <x v="0"/>
    <x v="0"/>
    <s v="Submitted"/>
    <x v="0"/>
    <x v="2"/>
    <n v="852391"/>
    <n v="8.9700000000000006"/>
    <n v="180"/>
    <n v="4735.51"/>
    <n v="637162.27250000008"/>
    <x v="0"/>
    <x v="0"/>
    <d v="2025-05-22T00:00:00"/>
    <x v="1"/>
    <x v="11"/>
    <x v="2"/>
    <x v="0"/>
    <x v="0"/>
  </r>
  <r>
    <s v="L100337"/>
    <x v="0"/>
    <s v="C200337"/>
    <s v="Sneha Mehta"/>
    <x v="0"/>
    <s v="Male"/>
    <x v="32"/>
    <x v="0"/>
    <x v="1"/>
    <x v="2"/>
    <n v="2208137"/>
    <s v="Submitted"/>
    <n v="608"/>
    <x v="1"/>
    <x v="0"/>
    <s v="Submitted"/>
    <x v="0"/>
    <x v="4"/>
    <n v="195841"/>
    <n v="8.14"/>
    <n v="120"/>
    <n v="1632.01"/>
    <n v="132845.47833333333"/>
    <x v="6"/>
    <x v="6"/>
    <d v="2025-05-23T00:00:00"/>
    <x v="1"/>
    <x v="11"/>
    <x v="0"/>
    <x v="1"/>
    <x v="1"/>
  </r>
  <r>
    <s v="L100338"/>
    <x v="0"/>
    <s v="C200338"/>
    <s v="Amit Singh"/>
    <x v="0"/>
    <s v="Male"/>
    <x v="6"/>
    <x v="1"/>
    <x v="0"/>
    <x v="3"/>
    <n v="2112783"/>
    <s v="Submitted"/>
    <n v="773"/>
    <x v="2"/>
    <x v="0"/>
    <s v="Submitted"/>
    <x v="0"/>
    <x v="3"/>
    <n v="3427413"/>
    <n v="12.78"/>
    <n v="36"/>
    <n v="95205.92"/>
    <n v="3650194.8450167957"/>
    <x v="3"/>
    <x v="3"/>
    <d v="2025-05-24T00:00:00"/>
    <x v="1"/>
    <x v="11"/>
    <x v="0"/>
    <x v="1"/>
    <x v="2"/>
  </r>
  <r>
    <s v="L100339"/>
    <x v="0"/>
    <s v="C200339"/>
    <s v="Karan Verma"/>
    <x v="0"/>
    <s v="Female"/>
    <x v="20"/>
    <x v="1"/>
    <x v="0"/>
    <x v="1"/>
    <n v="1286937"/>
    <s v="Submitted"/>
    <n v="593"/>
    <x v="0"/>
    <x v="0"/>
    <s v="Submitted"/>
    <x v="0"/>
    <x v="3"/>
    <n v="2090842"/>
    <n v="17.46"/>
    <n v="120"/>
    <n v="17423.68"/>
    <n v="3042175.1100000003"/>
    <x v="1"/>
    <x v="1"/>
    <d v="2025-05-25T00:00:00"/>
    <x v="1"/>
    <x v="11"/>
    <x v="0"/>
    <x v="1"/>
    <x v="0"/>
  </r>
  <r>
    <s v="L100340"/>
    <x v="0"/>
    <s v="C200340"/>
    <s v="Karan Singh"/>
    <x v="0"/>
    <s v="Female"/>
    <x v="0"/>
    <x v="1"/>
    <x v="1"/>
    <x v="1"/>
    <n v="2284997"/>
    <s v="Submitted"/>
    <n v="751"/>
    <x v="2"/>
    <x v="0"/>
    <s v="Submitted"/>
    <x v="0"/>
    <x v="1"/>
    <n v="1270964"/>
    <n v="8.73"/>
    <n v="12"/>
    <n v="105913.67"/>
    <n v="925937.19579659926"/>
    <x v="4"/>
    <x v="4"/>
    <d v="2025-05-26T00:00:00"/>
    <x v="1"/>
    <x v="11"/>
    <x v="1"/>
    <x v="1"/>
    <x v="2"/>
  </r>
  <r>
    <s v="L100341"/>
    <x v="0"/>
    <s v="C200341"/>
    <s v="Vikas Sharma"/>
    <x v="0"/>
    <s v="Male"/>
    <x v="29"/>
    <x v="1"/>
    <x v="0"/>
    <x v="0"/>
    <n v="995774"/>
    <s v="Submitted"/>
    <n v="619"/>
    <x v="1"/>
    <x v="0"/>
    <s v="Submitted"/>
    <x v="0"/>
    <x v="3"/>
    <n v="2887010"/>
    <n v="12.94"/>
    <n v="60"/>
    <n v="48116.83"/>
    <n v="3113159.1166666667"/>
    <x v="6"/>
    <x v="6"/>
    <d v="2025-05-27T00:00:00"/>
    <x v="1"/>
    <x v="11"/>
    <x v="0"/>
    <x v="1"/>
    <x v="2"/>
  </r>
  <r>
    <s v="L100342"/>
    <x v="0"/>
    <s v="C200342"/>
    <s v="Karan Das"/>
    <x v="0"/>
    <s v="Male"/>
    <x v="30"/>
    <x v="0"/>
    <x v="0"/>
    <x v="3"/>
    <n v="1764839"/>
    <s v="Submitted"/>
    <n v="833"/>
    <x v="2"/>
    <x v="0"/>
    <s v="Submitted"/>
    <x v="0"/>
    <x v="3"/>
    <n v="1591502"/>
    <n v="15.65"/>
    <n v="120"/>
    <n v="13262.52"/>
    <n v="2075583.8583333334"/>
    <x v="5"/>
    <x v="5"/>
    <d v="2025-05-28T00:00:00"/>
    <x v="1"/>
    <x v="11"/>
    <x v="1"/>
    <x v="0"/>
    <x v="0"/>
  </r>
  <r>
    <s v="L100343"/>
    <x v="0"/>
    <s v="C200343"/>
    <s v="Neha Patel"/>
    <x v="0"/>
    <s v="Male"/>
    <x v="45"/>
    <x v="1"/>
    <x v="0"/>
    <x v="2"/>
    <n v="841489"/>
    <s v="Submitted"/>
    <n v="896"/>
    <x v="2"/>
    <x v="0"/>
    <s v="Submitted"/>
    <x v="0"/>
    <x v="3"/>
    <n v="574646"/>
    <n v="18.899999999999999"/>
    <n v="36"/>
    <n v="15962.39"/>
    <n v="905067.45000000147"/>
    <x v="6"/>
    <x v="6"/>
    <d v="2025-05-29T00:00:00"/>
    <x v="1"/>
    <x v="11"/>
    <x v="1"/>
    <x v="1"/>
    <x v="3"/>
  </r>
  <r>
    <s v="L100344"/>
    <x v="0"/>
    <s v="C200344"/>
    <s v="Vikas Mehta"/>
    <x v="0"/>
    <s v="Female"/>
    <x v="44"/>
    <x v="1"/>
    <x v="1"/>
    <x v="0"/>
    <n v="1644681"/>
    <s v="Submitted"/>
    <n v="491"/>
    <x v="0"/>
    <x v="0"/>
    <s v="Submitted"/>
    <x v="0"/>
    <x v="3"/>
    <n v="1094851"/>
    <n v="10.5"/>
    <n v="60"/>
    <n v="18247.52"/>
    <n v="957994.625"/>
    <x v="1"/>
    <x v="1"/>
    <d v="2025-05-30T00:00:00"/>
    <x v="1"/>
    <x v="11"/>
    <x v="1"/>
    <x v="0"/>
    <x v="1"/>
  </r>
  <r>
    <s v="L100345"/>
    <x v="0"/>
    <s v="C200345"/>
    <s v="Sneha Mehta"/>
    <x v="0"/>
    <s v="Female"/>
    <x v="18"/>
    <x v="0"/>
    <x v="1"/>
    <x v="3"/>
    <n v="1925996"/>
    <s v="Submitted"/>
    <n v="840"/>
    <x v="2"/>
    <x v="0"/>
    <s v="Submitted"/>
    <x v="0"/>
    <x v="2"/>
    <n v="4421850"/>
    <n v="8.06"/>
    <n v="36"/>
    <n v="122829.17"/>
    <n v="2970009.2775023142"/>
    <x v="5"/>
    <x v="5"/>
    <d v="2025-05-31T00:00:00"/>
    <x v="1"/>
    <x v="11"/>
    <x v="0"/>
    <x v="0"/>
    <x v="3"/>
  </r>
  <r>
    <s v="L100346"/>
    <x v="0"/>
    <s v="C200346"/>
    <s v="Amit Rao"/>
    <x v="0"/>
    <s v="Female"/>
    <x v="23"/>
    <x v="0"/>
    <x v="0"/>
    <x v="2"/>
    <n v="1506885"/>
    <s v="Submitted"/>
    <n v="402"/>
    <x v="0"/>
    <x v="0"/>
    <s v="Submitted"/>
    <x v="0"/>
    <x v="4"/>
    <n v="2382957"/>
    <n v="18.41"/>
    <n v="120"/>
    <n v="19857.97"/>
    <n v="3655853.1975000002"/>
    <x v="4"/>
    <x v="4"/>
    <d v="2025-06-01T00:00:00"/>
    <x v="1"/>
    <x v="0"/>
    <x v="2"/>
    <x v="0"/>
    <x v="3"/>
  </r>
  <r>
    <s v="L100347"/>
    <x v="0"/>
    <s v="C200347"/>
    <s v="Rohit Das"/>
    <x v="0"/>
    <s v="Female"/>
    <x v="47"/>
    <x v="0"/>
    <x v="1"/>
    <x v="1"/>
    <n v="508093"/>
    <s v="Submitted"/>
    <n v="724"/>
    <x v="1"/>
    <x v="0"/>
    <s v="Submitted"/>
    <x v="0"/>
    <x v="0"/>
    <n v="530223"/>
    <n v="13.37"/>
    <n v="120"/>
    <n v="4418.5200000000004"/>
    <n v="590756.79249999998"/>
    <x v="2"/>
    <x v="2"/>
    <d v="2025-06-02T00:00:00"/>
    <x v="1"/>
    <x v="0"/>
    <x v="0"/>
    <x v="1"/>
    <x v="2"/>
  </r>
  <r>
    <s v="L100348"/>
    <x v="0"/>
    <s v="C200348"/>
    <s v="Pooja Verma"/>
    <x v="0"/>
    <s v="Male"/>
    <x v="23"/>
    <x v="1"/>
    <x v="0"/>
    <x v="2"/>
    <n v="644745"/>
    <s v="Submitted"/>
    <n v="950"/>
    <x v="2"/>
    <x v="0"/>
    <s v="Submitted"/>
    <x v="1"/>
    <x v="2"/>
    <n v="2621089"/>
    <n v="11.49"/>
    <n v="120"/>
    <n v="21842.41"/>
    <n v="2509692.7175000003"/>
    <x v="4"/>
    <x v="4"/>
    <d v="2025-06-03T00:00:00"/>
    <x v="1"/>
    <x v="0"/>
    <x v="0"/>
    <x v="1"/>
    <x v="0"/>
  </r>
  <r>
    <s v="L100349"/>
    <x v="0"/>
    <s v="C200349"/>
    <s v="Anjali Gupta"/>
    <x v="0"/>
    <s v="Male"/>
    <x v="44"/>
    <x v="0"/>
    <x v="0"/>
    <x v="3"/>
    <n v="1489842"/>
    <s v="Submitted"/>
    <n v="314"/>
    <x v="0"/>
    <x v="0"/>
    <s v="Submitted"/>
    <x v="0"/>
    <x v="3"/>
    <n v="2472289"/>
    <n v="8.61"/>
    <n v="24"/>
    <n v="103012.04"/>
    <n v="1773871.4444586618"/>
    <x v="2"/>
    <x v="2"/>
    <d v="2025-06-04T00:00:00"/>
    <x v="1"/>
    <x v="0"/>
    <x v="1"/>
    <x v="0"/>
    <x v="0"/>
  </r>
  <r>
    <s v="L100350"/>
    <x v="0"/>
    <s v="C200350"/>
    <s v="Karan Verma"/>
    <x v="0"/>
    <s v="Female"/>
    <x v="33"/>
    <x v="1"/>
    <x v="1"/>
    <x v="1"/>
    <n v="1547371"/>
    <s v="Submitted"/>
    <n v="319"/>
    <x v="0"/>
    <x v="0"/>
    <s v="Submitted"/>
    <x v="0"/>
    <x v="2"/>
    <n v="810247"/>
    <n v="17.27"/>
    <n v="180"/>
    <n v="4501.37"/>
    <n v="1166080.4741666666"/>
    <x v="3"/>
    <x v="3"/>
    <d v="2025-06-05T00:00:00"/>
    <x v="1"/>
    <x v="0"/>
    <x v="0"/>
    <x v="1"/>
    <x v="1"/>
  </r>
  <r>
    <s v="L100351"/>
    <x v="0"/>
    <s v="C200351"/>
    <s v="Karan Das"/>
    <x v="0"/>
    <s v="Male"/>
    <x v="8"/>
    <x v="1"/>
    <x v="1"/>
    <x v="1"/>
    <n v="1193795"/>
    <s v="Submitted"/>
    <n v="763"/>
    <x v="2"/>
    <x v="0"/>
    <s v="Submitted"/>
    <x v="0"/>
    <x v="3"/>
    <n v="2072240"/>
    <n v="17.23"/>
    <n v="120"/>
    <n v="17268.669999999998"/>
    <n v="2975391.2666666666"/>
    <x v="4"/>
    <x v="4"/>
    <d v="2025-06-06T00:00:00"/>
    <x v="1"/>
    <x v="0"/>
    <x v="2"/>
    <x v="1"/>
    <x v="2"/>
  </r>
  <r>
    <s v="L100352"/>
    <x v="0"/>
    <s v="C200352"/>
    <s v="Rahul Patel"/>
    <x v="0"/>
    <s v="Female"/>
    <x v="17"/>
    <x v="0"/>
    <x v="0"/>
    <x v="0"/>
    <n v="424615"/>
    <s v="Submitted"/>
    <n v="861"/>
    <x v="2"/>
    <x v="0"/>
    <s v="Submitted"/>
    <x v="0"/>
    <x v="0"/>
    <n v="4201975"/>
    <n v="10.83"/>
    <n v="180"/>
    <n v="23344.31"/>
    <n v="3792282.4375"/>
    <x v="5"/>
    <x v="5"/>
    <d v="2025-06-07T00:00:00"/>
    <x v="1"/>
    <x v="0"/>
    <x v="0"/>
    <x v="0"/>
    <x v="2"/>
  </r>
  <r>
    <s v="L100353"/>
    <x v="0"/>
    <s v="C200353"/>
    <s v="Pooja Das"/>
    <x v="0"/>
    <s v="Male"/>
    <x v="5"/>
    <x v="1"/>
    <x v="0"/>
    <x v="1"/>
    <n v="2456979"/>
    <s v="Submitted"/>
    <n v="610"/>
    <x v="1"/>
    <x v="0"/>
    <s v="Submitted"/>
    <x v="0"/>
    <x v="4"/>
    <n v="3381421"/>
    <n v="14.15"/>
    <n v="180"/>
    <n v="18785.669999999998"/>
    <n v="3987258.9291666667"/>
    <x v="5"/>
    <x v="5"/>
    <d v="2025-06-08T00:00:00"/>
    <x v="1"/>
    <x v="0"/>
    <x v="0"/>
    <x v="0"/>
    <x v="0"/>
  </r>
  <r>
    <s v="L100354"/>
    <x v="0"/>
    <s v="C200354"/>
    <s v="Pooja Das"/>
    <x v="0"/>
    <s v="Female"/>
    <x v="5"/>
    <x v="1"/>
    <x v="1"/>
    <x v="3"/>
    <n v="2276705"/>
    <s v="Submitted"/>
    <n v="587"/>
    <x v="0"/>
    <x v="0"/>
    <s v="Submitted"/>
    <x v="0"/>
    <x v="4"/>
    <n v="993331"/>
    <n v="17.89"/>
    <n v="60"/>
    <n v="16555.52"/>
    <n v="1480890.9658333336"/>
    <x v="4"/>
    <x v="4"/>
    <d v="2025-06-09T00:00:00"/>
    <x v="1"/>
    <x v="0"/>
    <x v="0"/>
    <x v="0"/>
    <x v="1"/>
  </r>
  <r>
    <s v="L100355"/>
    <x v="0"/>
    <s v="C200355"/>
    <s v="Rohit Verma"/>
    <x v="0"/>
    <s v="Male"/>
    <x v="29"/>
    <x v="0"/>
    <x v="0"/>
    <x v="3"/>
    <n v="636578"/>
    <s v="Submitted"/>
    <n v="754"/>
    <x v="2"/>
    <x v="0"/>
    <s v="Submitted"/>
    <x v="0"/>
    <x v="4"/>
    <n v="1564407"/>
    <n v="15.12"/>
    <n v="120"/>
    <n v="13036.73"/>
    <n v="1971152.82"/>
    <x v="4"/>
    <x v="4"/>
    <d v="2025-06-10T00:00:00"/>
    <x v="1"/>
    <x v="0"/>
    <x v="0"/>
    <x v="1"/>
    <x v="0"/>
  </r>
  <r>
    <s v="L100356"/>
    <x v="0"/>
    <s v="C200356"/>
    <s v="Sneha Rao"/>
    <x v="0"/>
    <s v="Female"/>
    <x v="44"/>
    <x v="0"/>
    <x v="1"/>
    <x v="2"/>
    <n v="1428048"/>
    <s v="Submitted"/>
    <n v="613"/>
    <x v="1"/>
    <x v="0"/>
    <s v="Submitted"/>
    <x v="0"/>
    <x v="0"/>
    <n v="1531378"/>
    <n v="13.39"/>
    <n v="120"/>
    <n v="12761.48"/>
    <n v="1708762.6183333334"/>
    <x v="1"/>
    <x v="1"/>
    <d v="2025-06-11T00:00:00"/>
    <x v="1"/>
    <x v="0"/>
    <x v="1"/>
    <x v="0"/>
    <x v="1"/>
  </r>
  <r>
    <s v="L100357"/>
    <x v="0"/>
    <s v="C200357"/>
    <s v="Sneha Patel"/>
    <x v="0"/>
    <s v="Female"/>
    <x v="41"/>
    <x v="1"/>
    <x v="1"/>
    <x v="3"/>
    <n v="2193341"/>
    <s v="Submitted"/>
    <n v="445"/>
    <x v="0"/>
    <x v="0"/>
    <s v="Submitted"/>
    <x v="0"/>
    <x v="1"/>
    <n v="3841239"/>
    <n v="13.04"/>
    <n v="24"/>
    <n v="160051.62"/>
    <n v="4174146.4698863612"/>
    <x v="6"/>
    <x v="6"/>
    <d v="2025-06-12T00:00:00"/>
    <x v="1"/>
    <x v="0"/>
    <x v="2"/>
    <x v="1"/>
    <x v="0"/>
  </r>
  <r>
    <s v="L100358"/>
    <x v="0"/>
    <s v="C200358"/>
    <s v="Priya Verma"/>
    <x v="0"/>
    <s v="Male"/>
    <x v="41"/>
    <x v="0"/>
    <x v="0"/>
    <x v="1"/>
    <n v="1088384"/>
    <s v="Submitted"/>
    <n v="352"/>
    <x v="0"/>
    <x v="0"/>
    <s v="Submitted"/>
    <x v="0"/>
    <x v="2"/>
    <n v="2057561"/>
    <n v="17.93"/>
    <n v="24"/>
    <n v="85731.71"/>
    <n v="3074339.0617485847"/>
    <x v="1"/>
    <x v="1"/>
    <d v="2025-06-13T00:00:00"/>
    <x v="1"/>
    <x v="0"/>
    <x v="2"/>
    <x v="0"/>
    <x v="0"/>
  </r>
  <r>
    <s v="L100359"/>
    <x v="0"/>
    <s v="C200359"/>
    <s v="Vikas Singh"/>
    <x v="0"/>
    <s v="Male"/>
    <x v="5"/>
    <x v="1"/>
    <x v="1"/>
    <x v="0"/>
    <n v="1046497"/>
    <s v="Submitted"/>
    <n v="430"/>
    <x v="0"/>
    <x v="0"/>
    <s v="Submitted"/>
    <x v="0"/>
    <x v="0"/>
    <n v="736419"/>
    <n v="16.28"/>
    <n v="120"/>
    <n v="6136.82"/>
    <n v="999075.11"/>
    <x v="5"/>
    <x v="5"/>
    <d v="2025-06-14T00:00:00"/>
    <x v="1"/>
    <x v="0"/>
    <x v="2"/>
    <x v="0"/>
    <x v="2"/>
  </r>
  <r>
    <s v="L100360"/>
    <x v="0"/>
    <s v="C200360"/>
    <s v="Sneha Rao"/>
    <x v="0"/>
    <s v="Male"/>
    <x v="20"/>
    <x v="0"/>
    <x v="1"/>
    <x v="2"/>
    <n v="1441357"/>
    <s v="Submitted"/>
    <n v="501"/>
    <x v="0"/>
    <x v="0"/>
    <s v="Submitted"/>
    <x v="0"/>
    <x v="3"/>
    <n v="1662871"/>
    <n v="14.23"/>
    <n v="60"/>
    <n v="27714.52"/>
    <n v="1971887.8608333333"/>
    <x v="2"/>
    <x v="2"/>
    <d v="2025-06-15T00:00:00"/>
    <x v="1"/>
    <x v="0"/>
    <x v="0"/>
    <x v="1"/>
    <x v="1"/>
  </r>
  <r>
    <s v="L100361"/>
    <x v="0"/>
    <s v="C200361"/>
    <s v="Sneha Sharma"/>
    <x v="0"/>
    <s v="Male"/>
    <x v="26"/>
    <x v="1"/>
    <x v="0"/>
    <x v="2"/>
    <n v="853033"/>
    <s v="Submitted"/>
    <n v="775"/>
    <x v="2"/>
    <x v="0"/>
    <s v="Submitted"/>
    <x v="0"/>
    <x v="2"/>
    <n v="2890279"/>
    <n v="10.36"/>
    <n v="36"/>
    <n v="80285.53"/>
    <n v="2495274.2037974834"/>
    <x v="0"/>
    <x v="0"/>
    <d v="2025-06-16T00:00:00"/>
    <x v="1"/>
    <x v="0"/>
    <x v="0"/>
    <x v="0"/>
    <x v="2"/>
  </r>
  <r>
    <s v="L100362"/>
    <x v="0"/>
    <s v="C200362"/>
    <s v="Neha Gupta"/>
    <x v="0"/>
    <s v="Male"/>
    <x v="17"/>
    <x v="0"/>
    <x v="1"/>
    <x v="0"/>
    <n v="463139"/>
    <s v="Submitted"/>
    <n v="805"/>
    <x v="2"/>
    <x v="0"/>
    <s v="Submitted"/>
    <x v="0"/>
    <x v="0"/>
    <n v="4415452"/>
    <n v="11.85"/>
    <n v="36"/>
    <n v="122651.44"/>
    <n v="4360258.850079515"/>
    <x v="6"/>
    <x v="6"/>
    <d v="2025-06-17T00:00:00"/>
    <x v="1"/>
    <x v="0"/>
    <x v="2"/>
    <x v="1"/>
    <x v="0"/>
  </r>
  <r>
    <s v="L100363"/>
    <x v="0"/>
    <s v="C200363"/>
    <s v="Amit Gupta"/>
    <x v="0"/>
    <s v="Male"/>
    <x v="12"/>
    <x v="0"/>
    <x v="0"/>
    <x v="2"/>
    <n v="2376141"/>
    <s v="Submitted"/>
    <n v="373"/>
    <x v="0"/>
    <x v="0"/>
    <s v="Submitted"/>
    <x v="0"/>
    <x v="0"/>
    <n v="1570798"/>
    <n v="14.75"/>
    <n v="36"/>
    <n v="43633.279999999999"/>
    <n v="1930772.5416672325"/>
    <x v="0"/>
    <x v="0"/>
    <d v="2025-06-18T00:00:00"/>
    <x v="1"/>
    <x v="0"/>
    <x v="0"/>
    <x v="0"/>
    <x v="2"/>
  </r>
  <r>
    <s v="L100364"/>
    <x v="0"/>
    <s v="C200364"/>
    <s v="Karan Mehta"/>
    <x v="0"/>
    <s v="Male"/>
    <x v="16"/>
    <x v="0"/>
    <x v="1"/>
    <x v="3"/>
    <n v="674700"/>
    <s v="Submitted"/>
    <n v="555"/>
    <x v="0"/>
    <x v="0"/>
    <s v="Submitted"/>
    <x v="0"/>
    <x v="4"/>
    <n v="2853040"/>
    <n v="11.12"/>
    <n v="12"/>
    <n v="237753.33"/>
    <n v="2644827.9904825906"/>
    <x v="4"/>
    <x v="4"/>
    <d v="2025-06-19T00:00:00"/>
    <x v="1"/>
    <x v="0"/>
    <x v="0"/>
    <x v="0"/>
    <x v="0"/>
  </r>
  <r>
    <s v="L100365"/>
    <x v="0"/>
    <s v="C200365"/>
    <s v="Rahul Sharma"/>
    <x v="0"/>
    <s v="Female"/>
    <x v="12"/>
    <x v="1"/>
    <x v="0"/>
    <x v="2"/>
    <n v="409617"/>
    <s v="Submitted"/>
    <n v="315"/>
    <x v="0"/>
    <x v="0"/>
    <s v="Submitted"/>
    <x v="0"/>
    <x v="3"/>
    <n v="283962"/>
    <n v="7.58"/>
    <n v="120"/>
    <n v="2366.35"/>
    <n v="179369.33000000002"/>
    <x v="5"/>
    <x v="5"/>
    <d v="2025-06-20T00:00:00"/>
    <x v="1"/>
    <x v="0"/>
    <x v="0"/>
    <x v="1"/>
    <x v="1"/>
  </r>
  <r>
    <s v="L100366"/>
    <x v="0"/>
    <s v="C200366"/>
    <s v="Vikas Sharma"/>
    <x v="0"/>
    <s v="Female"/>
    <x v="14"/>
    <x v="0"/>
    <x v="1"/>
    <x v="2"/>
    <n v="699415"/>
    <s v="Submitted"/>
    <n v="834"/>
    <x v="2"/>
    <x v="0"/>
    <s v="Submitted"/>
    <x v="0"/>
    <x v="1"/>
    <n v="2614432"/>
    <n v="8.32"/>
    <n v="36"/>
    <n v="72623.11"/>
    <n v="1812672.8638915597"/>
    <x v="6"/>
    <x v="6"/>
    <d v="2025-06-21T00:00:00"/>
    <x v="1"/>
    <x v="0"/>
    <x v="1"/>
    <x v="0"/>
    <x v="3"/>
  </r>
  <r>
    <s v="L100367"/>
    <x v="0"/>
    <s v="C200367"/>
    <s v="Amit Patel"/>
    <x v="0"/>
    <s v="Female"/>
    <x v="45"/>
    <x v="0"/>
    <x v="1"/>
    <x v="2"/>
    <n v="2389145"/>
    <s v="Submitted"/>
    <n v="391"/>
    <x v="0"/>
    <x v="0"/>
    <s v="Submitted"/>
    <x v="0"/>
    <x v="3"/>
    <n v="1679795"/>
    <n v="17.57"/>
    <n v="36"/>
    <n v="46660.97"/>
    <n v="2459499.8458333532"/>
    <x v="4"/>
    <x v="4"/>
    <d v="2025-06-22T00:00:00"/>
    <x v="1"/>
    <x v="0"/>
    <x v="2"/>
    <x v="0"/>
    <x v="1"/>
  </r>
  <r>
    <s v="L100368"/>
    <x v="0"/>
    <s v="C200368"/>
    <s v="Neha Rao"/>
    <x v="0"/>
    <s v="Male"/>
    <x v="5"/>
    <x v="1"/>
    <x v="1"/>
    <x v="1"/>
    <n v="686737"/>
    <s v="Submitted"/>
    <n v="950"/>
    <x v="2"/>
    <x v="0"/>
    <s v="Submitted"/>
    <x v="1"/>
    <x v="0"/>
    <n v="2212385"/>
    <n v="8.6199999999999992"/>
    <n v="60"/>
    <n v="36873.08"/>
    <n v="1589229.8916666789"/>
    <x v="3"/>
    <x v="3"/>
    <d v="2025-06-23T00:00:00"/>
    <x v="1"/>
    <x v="0"/>
    <x v="1"/>
    <x v="1"/>
    <x v="3"/>
  </r>
  <r>
    <s v="L100369"/>
    <x v="0"/>
    <s v="C200369"/>
    <s v="Sneha Gupta"/>
    <x v="0"/>
    <s v="Male"/>
    <x v="17"/>
    <x v="0"/>
    <x v="1"/>
    <x v="0"/>
    <n v="1988540"/>
    <s v="Submitted"/>
    <n v="661"/>
    <x v="1"/>
    <x v="0"/>
    <s v="Submitted"/>
    <x v="0"/>
    <x v="0"/>
    <n v="3587608"/>
    <n v="18.54"/>
    <n v="120"/>
    <n v="29896.73"/>
    <n v="5542854.3599999994"/>
    <x v="3"/>
    <x v="3"/>
    <d v="2025-06-24T00:00:00"/>
    <x v="1"/>
    <x v="0"/>
    <x v="0"/>
    <x v="1"/>
    <x v="1"/>
  </r>
  <r>
    <s v="L100370"/>
    <x v="0"/>
    <s v="C200370"/>
    <s v="Amit Das"/>
    <x v="0"/>
    <s v="Female"/>
    <x v="10"/>
    <x v="0"/>
    <x v="0"/>
    <x v="1"/>
    <n v="1583074"/>
    <s v="Submitted"/>
    <n v="808"/>
    <x v="2"/>
    <x v="0"/>
    <s v="Submitted"/>
    <x v="0"/>
    <x v="4"/>
    <n v="1978855"/>
    <n v="10.32"/>
    <n v="120"/>
    <n v="16490.46"/>
    <n v="1701815.3"/>
    <x v="3"/>
    <x v="3"/>
    <d v="2025-06-25T00:00:00"/>
    <x v="1"/>
    <x v="0"/>
    <x v="0"/>
    <x v="1"/>
    <x v="2"/>
  </r>
  <r>
    <s v="L100371"/>
    <x v="0"/>
    <s v="C200371"/>
    <s v="Anjali Mehta"/>
    <x v="0"/>
    <s v="Female"/>
    <x v="43"/>
    <x v="0"/>
    <x v="0"/>
    <x v="1"/>
    <n v="911584"/>
    <s v="Submitted"/>
    <n v="879"/>
    <x v="2"/>
    <x v="0"/>
    <s v="Submitted"/>
    <x v="0"/>
    <x v="0"/>
    <n v="2531083"/>
    <n v="12.21"/>
    <n v="36"/>
    <n v="70307.86"/>
    <n v="2575376.952527388"/>
    <x v="0"/>
    <x v="0"/>
    <d v="2025-06-26T00:00:00"/>
    <x v="1"/>
    <x v="0"/>
    <x v="0"/>
    <x v="0"/>
    <x v="1"/>
  </r>
  <r>
    <s v="L100372"/>
    <x v="0"/>
    <s v="C200372"/>
    <s v="Pooja Gupta"/>
    <x v="0"/>
    <s v="Male"/>
    <x v="24"/>
    <x v="1"/>
    <x v="0"/>
    <x v="0"/>
    <n v="1728361"/>
    <s v="Submitted"/>
    <n v="784"/>
    <x v="2"/>
    <x v="0"/>
    <s v="Submitted"/>
    <x v="0"/>
    <x v="2"/>
    <n v="4685736"/>
    <n v="17.559999999999999"/>
    <n v="180"/>
    <n v="26031.87"/>
    <n v="6856793.6799999988"/>
    <x v="6"/>
    <x v="6"/>
    <d v="2025-06-27T00:00:00"/>
    <x v="1"/>
    <x v="0"/>
    <x v="1"/>
    <x v="0"/>
    <x v="1"/>
  </r>
  <r>
    <s v="L100373"/>
    <x v="0"/>
    <s v="C200373"/>
    <s v="Pooja Singh"/>
    <x v="0"/>
    <s v="Male"/>
    <x v="14"/>
    <x v="0"/>
    <x v="0"/>
    <x v="3"/>
    <n v="876272"/>
    <s v="Submitted"/>
    <n v="385"/>
    <x v="0"/>
    <x v="0"/>
    <s v="Submitted"/>
    <x v="0"/>
    <x v="1"/>
    <n v="2977217"/>
    <n v="18.07"/>
    <n v="180"/>
    <n v="16540.09"/>
    <n v="4483192.5991666671"/>
    <x v="0"/>
    <x v="0"/>
    <d v="2025-06-28T00:00:00"/>
    <x v="1"/>
    <x v="0"/>
    <x v="0"/>
    <x v="0"/>
    <x v="1"/>
  </r>
  <r>
    <s v="L100374"/>
    <x v="0"/>
    <s v="C200374"/>
    <s v="Vikas Rao"/>
    <x v="0"/>
    <s v="Female"/>
    <x v="8"/>
    <x v="1"/>
    <x v="1"/>
    <x v="1"/>
    <n v="278174"/>
    <s v="Submitted"/>
    <n v="502"/>
    <x v="0"/>
    <x v="0"/>
    <s v="Submitted"/>
    <x v="0"/>
    <x v="2"/>
    <n v="3211654"/>
    <n v="8.08"/>
    <n v="120"/>
    <n v="26763.78"/>
    <n v="2162513.6933333334"/>
    <x v="6"/>
    <x v="6"/>
    <d v="2025-06-29T00:00:00"/>
    <x v="1"/>
    <x v="0"/>
    <x v="0"/>
    <x v="1"/>
    <x v="0"/>
  </r>
  <r>
    <s v="L100375"/>
    <x v="0"/>
    <s v="C200375"/>
    <s v="Pooja Gupta"/>
    <x v="0"/>
    <s v="Male"/>
    <x v="27"/>
    <x v="1"/>
    <x v="0"/>
    <x v="3"/>
    <n v="265923"/>
    <s v="Submitted"/>
    <n v="324"/>
    <x v="0"/>
    <x v="0"/>
    <s v="Submitted"/>
    <x v="0"/>
    <x v="4"/>
    <n v="2659703"/>
    <n v="17.170000000000002"/>
    <n v="60"/>
    <n v="44328.38"/>
    <n v="3805591.709166667"/>
    <x v="2"/>
    <x v="2"/>
    <d v="2025-06-30T00:00:00"/>
    <x v="1"/>
    <x v="0"/>
    <x v="0"/>
    <x v="0"/>
    <x v="0"/>
  </r>
  <r>
    <s v="L100376"/>
    <x v="0"/>
    <s v="C200376"/>
    <s v="Neha Sharma"/>
    <x v="0"/>
    <s v="Female"/>
    <x v="9"/>
    <x v="1"/>
    <x v="1"/>
    <x v="2"/>
    <n v="2167149"/>
    <s v="Submitted"/>
    <n v="753"/>
    <x v="2"/>
    <x v="0"/>
    <s v="Submitted"/>
    <x v="0"/>
    <x v="2"/>
    <n v="4715473"/>
    <n v="17.64"/>
    <n v="60"/>
    <n v="78591.22"/>
    <n v="6931745.3099999996"/>
    <x v="0"/>
    <x v="0"/>
    <d v="2025-07-01T00:00:00"/>
    <x v="1"/>
    <x v="1"/>
    <x v="1"/>
    <x v="0"/>
    <x v="3"/>
  </r>
  <r>
    <s v="L100377"/>
    <x v="0"/>
    <s v="C200377"/>
    <s v="Priya Gupta"/>
    <x v="0"/>
    <s v="Female"/>
    <x v="18"/>
    <x v="1"/>
    <x v="1"/>
    <x v="3"/>
    <n v="1085638"/>
    <s v="Submitted"/>
    <n v="509"/>
    <x v="0"/>
    <x v="0"/>
    <s v="Submitted"/>
    <x v="0"/>
    <x v="4"/>
    <n v="2793457"/>
    <n v="8.98"/>
    <n v="180"/>
    <n v="15519.21"/>
    <n v="2090436.9883333335"/>
    <x v="1"/>
    <x v="1"/>
    <d v="2025-07-02T00:00:00"/>
    <x v="1"/>
    <x v="1"/>
    <x v="1"/>
    <x v="0"/>
    <x v="0"/>
  </r>
  <r>
    <s v="L100378"/>
    <x v="0"/>
    <s v="C200378"/>
    <s v="Amit Verma"/>
    <x v="0"/>
    <s v="Male"/>
    <x v="21"/>
    <x v="1"/>
    <x v="0"/>
    <x v="0"/>
    <n v="1698208"/>
    <s v="Submitted"/>
    <n v="645"/>
    <x v="1"/>
    <x v="0"/>
    <s v="Submitted"/>
    <x v="0"/>
    <x v="4"/>
    <n v="3518418"/>
    <n v="17.54"/>
    <n v="36"/>
    <n v="97733.83"/>
    <n v="5142754.3100000424"/>
    <x v="2"/>
    <x v="2"/>
    <d v="2025-07-03T00:00:00"/>
    <x v="1"/>
    <x v="1"/>
    <x v="0"/>
    <x v="1"/>
    <x v="1"/>
  </r>
  <r>
    <s v="L100379"/>
    <x v="0"/>
    <s v="C200379"/>
    <s v="Rohit Verma"/>
    <x v="0"/>
    <s v="Female"/>
    <x v="45"/>
    <x v="0"/>
    <x v="0"/>
    <x v="1"/>
    <n v="1134511"/>
    <s v="Submitted"/>
    <n v="430"/>
    <x v="0"/>
    <x v="0"/>
    <s v="Submitted"/>
    <x v="0"/>
    <x v="3"/>
    <n v="111930"/>
    <n v="15.95"/>
    <n v="180"/>
    <n v="621.83000000000004"/>
    <n v="148773.625"/>
    <x v="4"/>
    <x v="4"/>
    <d v="2025-07-04T00:00:00"/>
    <x v="1"/>
    <x v="1"/>
    <x v="0"/>
    <x v="0"/>
    <x v="0"/>
  </r>
  <r>
    <s v="L100380"/>
    <x v="0"/>
    <s v="C200380"/>
    <s v="Sneha Rao"/>
    <x v="0"/>
    <s v="Female"/>
    <x v="1"/>
    <x v="1"/>
    <x v="0"/>
    <x v="2"/>
    <n v="2054622"/>
    <s v="Submitted"/>
    <n v="544"/>
    <x v="0"/>
    <x v="0"/>
    <s v="Submitted"/>
    <x v="0"/>
    <x v="0"/>
    <n v="4238246"/>
    <n v="16.02"/>
    <n v="180"/>
    <n v="23545.81"/>
    <n v="5658058.4100000001"/>
    <x v="2"/>
    <x v="2"/>
    <d v="2025-07-05T00:00:00"/>
    <x v="1"/>
    <x v="1"/>
    <x v="1"/>
    <x v="1"/>
    <x v="3"/>
  </r>
  <r>
    <s v="L100381"/>
    <x v="0"/>
    <s v="C200381"/>
    <n v="0"/>
    <x v="0"/>
    <s v="Female"/>
    <x v="12"/>
    <x v="0"/>
    <x v="0"/>
    <x v="0"/>
    <n v="1837258"/>
    <s v="Submitted"/>
    <n v="825"/>
    <x v="2"/>
    <x v="0"/>
    <s v="Submitted"/>
    <x v="0"/>
    <x v="1"/>
    <n v="2783473"/>
    <n v="13.93"/>
    <n v="120"/>
    <n v="23195.61"/>
    <n v="3231148.2408333337"/>
    <x v="5"/>
    <x v="5"/>
    <d v="2025-07-06T00:00:00"/>
    <x v="1"/>
    <x v="1"/>
    <x v="2"/>
    <x v="0"/>
    <x v="3"/>
  </r>
  <r>
    <s v="L100382"/>
    <x v="0"/>
    <s v="C200382"/>
    <s v="Neha Sharma"/>
    <x v="0"/>
    <s v="Female"/>
    <x v="33"/>
    <x v="1"/>
    <x v="1"/>
    <x v="1"/>
    <n v="328323"/>
    <s v="Submitted"/>
    <n v="704"/>
    <x v="1"/>
    <x v="0"/>
    <s v="Submitted"/>
    <x v="0"/>
    <x v="1"/>
    <n v="2593907"/>
    <n v="10.199999999999999"/>
    <n v="12"/>
    <n v="216158.92"/>
    <n v="2206193.6729480601"/>
    <x v="6"/>
    <x v="6"/>
    <d v="2025-07-07T00:00:00"/>
    <x v="1"/>
    <x v="1"/>
    <x v="0"/>
    <x v="0"/>
    <x v="2"/>
  </r>
  <r>
    <s v="L100383"/>
    <x v="0"/>
    <s v="C200383"/>
    <s v="Vikas Singh"/>
    <x v="0"/>
    <s v="Female"/>
    <x v="10"/>
    <x v="1"/>
    <x v="1"/>
    <x v="1"/>
    <n v="1558148"/>
    <s v="Submitted"/>
    <n v="586"/>
    <x v="0"/>
    <x v="0"/>
    <s v="Submitted"/>
    <x v="0"/>
    <x v="3"/>
    <n v="819312"/>
    <n v="14.61"/>
    <n v="60"/>
    <n v="13655.2"/>
    <n v="997512.36"/>
    <x v="1"/>
    <x v="1"/>
    <d v="2025-07-08T00:00:00"/>
    <x v="1"/>
    <x v="1"/>
    <x v="1"/>
    <x v="0"/>
    <x v="2"/>
  </r>
  <r>
    <s v="L100384"/>
    <x v="0"/>
    <s v="C200384"/>
    <s v="Rahul Patel"/>
    <x v="0"/>
    <s v="Male"/>
    <x v="13"/>
    <x v="1"/>
    <x v="0"/>
    <x v="3"/>
    <n v="2076585"/>
    <s v="Submitted"/>
    <n v="563"/>
    <x v="0"/>
    <x v="0"/>
    <s v="Submitted"/>
    <x v="0"/>
    <x v="0"/>
    <n v="2949351"/>
    <n v="9.9700000000000006"/>
    <n v="12"/>
    <n v="245779.25"/>
    <n v="2452147.9869565596"/>
    <x v="0"/>
    <x v="0"/>
    <d v="2025-07-09T00:00:00"/>
    <x v="1"/>
    <x v="1"/>
    <x v="0"/>
    <x v="1"/>
    <x v="0"/>
  </r>
  <r>
    <s v="L100385"/>
    <x v="0"/>
    <s v="C200385"/>
    <s v="Sneha Verma"/>
    <x v="0"/>
    <s v="Male"/>
    <x v="41"/>
    <x v="0"/>
    <x v="1"/>
    <x v="3"/>
    <n v="1769868"/>
    <s v="Submitted"/>
    <n v="647"/>
    <x v="1"/>
    <x v="0"/>
    <s v="Submitted"/>
    <x v="0"/>
    <x v="2"/>
    <n v="1520228"/>
    <n v="8.57"/>
    <n v="12"/>
    <n v="126685.67"/>
    <n v="1087385.6199249867"/>
    <x v="4"/>
    <x v="4"/>
    <d v="2025-07-10T00:00:00"/>
    <x v="1"/>
    <x v="1"/>
    <x v="0"/>
    <x v="1"/>
    <x v="3"/>
  </r>
  <r>
    <s v="L100386"/>
    <x v="0"/>
    <s v="C200386"/>
    <s v="Vikas Mehta"/>
    <x v="0"/>
    <s v="Female"/>
    <x v="33"/>
    <x v="0"/>
    <x v="0"/>
    <x v="0"/>
    <n v="612095"/>
    <s v="Submitted"/>
    <n v="607"/>
    <x v="1"/>
    <x v="0"/>
    <s v="Submitted"/>
    <x v="0"/>
    <x v="4"/>
    <n v="2828820"/>
    <n v="17.61"/>
    <n v="120"/>
    <n v="23573.5"/>
    <n v="4151293.35"/>
    <x v="1"/>
    <x v="1"/>
    <d v="2025-07-11T00:00:00"/>
    <x v="1"/>
    <x v="1"/>
    <x v="0"/>
    <x v="1"/>
    <x v="1"/>
  </r>
  <r>
    <s v="L100387"/>
    <x v="0"/>
    <s v="C200387"/>
    <s v="Amit Patel"/>
    <x v="0"/>
    <s v="Female"/>
    <x v="17"/>
    <x v="1"/>
    <x v="1"/>
    <x v="2"/>
    <n v="527764"/>
    <s v="Submitted"/>
    <n v="700"/>
    <x v="1"/>
    <x v="0"/>
    <s v="Submitted"/>
    <x v="0"/>
    <x v="0"/>
    <n v="4646568"/>
    <n v="17.38"/>
    <n v="36"/>
    <n v="129071.33"/>
    <n v="6729779.3200000674"/>
    <x v="6"/>
    <x v="6"/>
    <d v="2025-07-12T00:00:00"/>
    <x v="1"/>
    <x v="1"/>
    <x v="2"/>
    <x v="0"/>
    <x v="0"/>
  </r>
  <r>
    <s v="L100388"/>
    <x v="0"/>
    <s v="C200388"/>
    <s v="Vikas Patel"/>
    <x v="0"/>
    <s v="Female"/>
    <x v="29"/>
    <x v="1"/>
    <x v="1"/>
    <x v="2"/>
    <n v="2184340"/>
    <s v="Submitted"/>
    <n v="669"/>
    <x v="1"/>
    <x v="0"/>
    <s v="Submitted"/>
    <x v="0"/>
    <x v="1"/>
    <n v="2541507"/>
    <n v="14.37"/>
    <n v="180"/>
    <n v="14119.48"/>
    <n v="3043454.6324999998"/>
    <x v="4"/>
    <x v="4"/>
    <d v="2025-07-13T00:00:00"/>
    <x v="1"/>
    <x v="1"/>
    <x v="2"/>
    <x v="1"/>
    <x v="3"/>
  </r>
  <r>
    <s v="L100389"/>
    <x v="0"/>
    <s v="C200389"/>
    <s v="Neha Mehta"/>
    <x v="0"/>
    <s v="Female"/>
    <x v="40"/>
    <x v="0"/>
    <x v="0"/>
    <x v="0"/>
    <n v="1597607"/>
    <s v="Submitted"/>
    <n v="891"/>
    <x v="2"/>
    <x v="0"/>
    <s v="Submitted"/>
    <x v="0"/>
    <x v="4"/>
    <n v="2812381"/>
    <n v="14.81"/>
    <n v="120"/>
    <n v="23436.51"/>
    <n v="3470946.8841666668"/>
    <x v="5"/>
    <x v="5"/>
    <d v="2025-07-14T00:00:00"/>
    <x v="1"/>
    <x v="1"/>
    <x v="0"/>
    <x v="0"/>
    <x v="2"/>
  </r>
  <r>
    <s v="L100390"/>
    <x v="0"/>
    <s v="C200390"/>
    <s v="Rohit Gupta"/>
    <x v="0"/>
    <s v="Male"/>
    <x v="20"/>
    <x v="0"/>
    <x v="0"/>
    <x v="0"/>
    <n v="796177"/>
    <s v="Submitted"/>
    <n v="536"/>
    <x v="0"/>
    <x v="0"/>
    <s v="Submitted"/>
    <x v="0"/>
    <x v="4"/>
    <n v="2765876"/>
    <n v="7.4"/>
    <n v="60"/>
    <n v="46097.93"/>
    <n v="1705623.533333852"/>
    <x v="3"/>
    <x v="3"/>
    <d v="2025-07-15T00:00:00"/>
    <x v="1"/>
    <x v="1"/>
    <x v="1"/>
    <x v="1"/>
    <x v="1"/>
  </r>
  <r>
    <s v="L100391"/>
    <x v="0"/>
    <s v="C200391"/>
    <s v="Anjali Mehta"/>
    <x v="0"/>
    <s v="Male"/>
    <x v="15"/>
    <x v="1"/>
    <x v="0"/>
    <x v="1"/>
    <n v="2470202"/>
    <s v="Submitted"/>
    <n v="541"/>
    <x v="0"/>
    <x v="0"/>
    <s v="Submitted"/>
    <x v="0"/>
    <x v="4"/>
    <n v="4674945"/>
    <n v="7.23"/>
    <n v="36"/>
    <n v="129859.58"/>
    <n v="2816654.4818999651"/>
    <x v="6"/>
    <x v="6"/>
    <d v="2025-07-16T00:00:00"/>
    <x v="1"/>
    <x v="1"/>
    <x v="1"/>
    <x v="1"/>
    <x v="2"/>
  </r>
  <r>
    <s v="L100392"/>
    <x v="0"/>
    <s v="C200392"/>
    <s v="Anjali Gupta"/>
    <x v="0"/>
    <s v="Female"/>
    <x v="47"/>
    <x v="0"/>
    <x v="1"/>
    <x v="3"/>
    <n v="736706"/>
    <s v="Submitted"/>
    <n v="515"/>
    <x v="0"/>
    <x v="0"/>
    <s v="Submitted"/>
    <x v="0"/>
    <x v="4"/>
    <n v="1871655"/>
    <n v="13.12"/>
    <n v="36"/>
    <n v="51990.42"/>
    <n v="2046342.8000057649"/>
    <x v="0"/>
    <x v="0"/>
    <d v="2025-07-17T00:00:00"/>
    <x v="1"/>
    <x v="1"/>
    <x v="1"/>
    <x v="1"/>
    <x v="2"/>
  </r>
  <r>
    <s v="L100393"/>
    <x v="0"/>
    <s v="C200393"/>
    <s v="Anjali Verma"/>
    <x v="0"/>
    <s v="Female"/>
    <x v="37"/>
    <x v="0"/>
    <x v="1"/>
    <x v="1"/>
    <n v="763110"/>
    <s v="Submitted"/>
    <n v="318"/>
    <x v="0"/>
    <x v="0"/>
    <s v="Submitted"/>
    <x v="0"/>
    <x v="0"/>
    <n v="4331332"/>
    <n v="10.08"/>
    <n v="24"/>
    <n v="180472.17"/>
    <n v="3638320.4842542531"/>
    <x v="2"/>
    <x v="2"/>
    <d v="2025-07-18T00:00:00"/>
    <x v="1"/>
    <x v="1"/>
    <x v="1"/>
    <x v="0"/>
    <x v="0"/>
  </r>
  <r>
    <s v="L100394"/>
    <x v="0"/>
    <s v="C200394"/>
    <s v="Karan Singh"/>
    <x v="0"/>
    <s v="Female"/>
    <x v="7"/>
    <x v="1"/>
    <x v="0"/>
    <x v="1"/>
    <n v="1056489"/>
    <s v="Submitted"/>
    <n v="830"/>
    <x v="2"/>
    <x v="0"/>
    <s v="Submitted"/>
    <x v="0"/>
    <x v="1"/>
    <n v="660471"/>
    <n v="14.22"/>
    <n v="120"/>
    <n v="5503.93"/>
    <n v="782658.13500000001"/>
    <x v="6"/>
    <x v="6"/>
    <d v="2025-07-19T00:00:00"/>
    <x v="1"/>
    <x v="1"/>
    <x v="0"/>
    <x v="0"/>
    <x v="1"/>
  </r>
  <r>
    <s v="L100395"/>
    <x v="0"/>
    <s v="C200395"/>
    <s v="Neha Gupta"/>
    <x v="0"/>
    <s v="Male"/>
    <x v="9"/>
    <x v="0"/>
    <x v="1"/>
    <x v="0"/>
    <n v="1479880"/>
    <s v="Submitted"/>
    <n v="416"/>
    <x v="0"/>
    <x v="0"/>
    <s v="Submitted"/>
    <x v="0"/>
    <x v="0"/>
    <n v="2688928"/>
    <n v="17.88"/>
    <n v="36"/>
    <n v="74692.44"/>
    <n v="4006502.7200000216"/>
    <x v="1"/>
    <x v="1"/>
    <d v="2025-07-20T00:00:00"/>
    <x v="1"/>
    <x v="1"/>
    <x v="0"/>
    <x v="0"/>
    <x v="2"/>
  </r>
  <r>
    <s v="L100396"/>
    <x v="0"/>
    <s v="C200396"/>
    <n v="0"/>
    <x v="0"/>
    <s v="Male"/>
    <x v="31"/>
    <x v="0"/>
    <x v="0"/>
    <x v="2"/>
    <n v="1723999"/>
    <s v="Submitted"/>
    <n v="828"/>
    <x v="2"/>
    <x v="0"/>
    <s v="Submitted"/>
    <x v="0"/>
    <x v="4"/>
    <n v="4941837"/>
    <n v="15.48"/>
    <n v="180"/>
    <n v="27454.65"/>
    <n v="6374969.7300000004"/>
    <x v="3"/>
    <x v="3"/>
    <d v="2025-07-21T00:00:00"/>
    <x v="1"/>
    <x v="1"/>
    <x v="0"/>
    <x v="0"/>
    <x v="0"/>
  </r>
  <r>
    <s v="L100397"/>
    <x v="0"/>
    <s v="C200397"/>
    <s v="Rohit Rao"/>
    <x v="0"/>
    <s v="Female"/>
    <x v="29"/>
    <x v="0"/>
    <x v="1"/>
    <x v="1"/>
    <n v="335333"/>
    <s v="Submitted"/>
    <n v="372"/>
    <x v="0"/>
    <x v="0"/>
    <s v="Submitted"/>
    <x v="0"/>
    <x v="4"/>
    <n v="4976816"/>
    <n v="14.93"/>
    <n v="24"/>
    <n v="207367.33"/>
    <n v="6191988.5965878628"/>
    <x v="0"/>
    <x v="0"/>
    <d v="2025-07-22T00:00:00"/>
    <x v="1"/>
    <x v="1"/>
    <x v="0"/>
    <x v="1"/>
    <x v="2"/>
  </r>
  <r>
    <s v="L100398"/>
    <x v="0"/>
    <s v="C200398"/>
    <s v="Sneha Patel"/>
    <x v="0"/>
    <s v="Male"/>
    <x v="18"/>
    <x v="0"/>
    <x v="1"/>
    <x v="2"/>
    <n v="1706398"/>
    <s v="Submitted"/>
    <n v="714"/>
    <x v="1"/>
    <x v="0"/>
    <s v="Submitted"/>
    <x v="0"/>
    <x v="3"/>
    <n v="684918"/>
    <n v="12.97"/>
    <n v="12"/>
    <n v="57076.5"/>
    <n v="740394.56601844949"/>
    <x v="2"/>
    <x v="2"/>
    <d v="2025-07-23T00:00:00"/>
    <x v="1"/>
    <x v="1"/>
    <x v="0"/>
    <x v="0"/>
    <x v="3"/>
  </r>
  <r>
    <s v="L100399"/>
    <x v="0"/>
    <s v="C200399"/>
    <s v="Rahul Das"/>
    <x v="0"/>
    <s v="Female"/>
    <x v="45"/>
    <x v="1"/>
    <x v="1"/>
    <x v="1"/>
    <n v="2386020"/>
    <s v="Submitted"/>
    <n v="414"/>
    <x v="0"/>
    <x v="0"/>
    <s v="Submitted"/>
    <x v="0"/>
    <x v="0"/>
    <n v="4434874"/>
    <n v="14.39"/>
    <n v="120"/>
    <n v="36957.279999999999"/>
    <n v="5318153.0716666672"/>
    <x v="4"/>
    <x v="4"/>
    <d v="2025-07-24T00:00:00"/>
    <x v="1"/>
    <x v="1"/>
    <x v="1"/>
    <x v="1"/>
    <x v="0"/>
  </r>
  <r>
    <s v="L100400"/>
    <x v="0"/>
    <s v="C200400"/>
    <n v="0"/>
    <x v="0"/>
    <s v="Female"/>
    <x v="12"/>
    <x v="1"/>
    <x v="1"/>
    <x v="0"/>
    <n v="2473291"/>
    <s v="Submitted"/>
    <n v="544"/>
    <x v="0"/>
    <x v="0"/>
    <s v="Submitted"/>
    <x v="0"/>
    <x v="3"/>
    <n v="2183632"/>
    <n v="8.7200000000000006"/>
    <n v="12"/>
    <n v="181969.33"/>
    <n v="1589035.3101676519"/>
    <x v="6"/>
    <x v="6"/>
    <d v="2025-07-25T00:00:00"/>
    <x v="1"/>
    <x v="1"/>
    <x v="0"/>
    <x v="1"/>
    <x v="0"/>
  </r>
  <r>
    <s v="L100401"/>
    <x v="0"/>
    <s v="C200401"/>
    <s v="Pooja Sharma"/>
    <x v="0"/>
    <s v="Male"/>
    <x v="3"/>
    <x v="0"/>
    <x v="1"/>
    <x v="0"/>
    <n v="728560"/>
    <s v="Submitted"/>
    <n v="573"/>
    <x v="0"/>
    <x v="0"/>
    <s v="Submitted"/>
    <x v="0"/>
    <x v="2"/>
    <n v="1954034"/>
    <n v="12.38"/>
    <n v="36"/>
    <n v="54278.720000000001"/>
    <n v="2015911.7433499976"/>
    <x v="3"/>
    <x v="3"/>
    <d v="2025-07-26T00:00:00"/>
    <x v="1"/>
    <x v="1"/>
    <x v="0"/>
    <x v="0"/>
    <x v="3"/>
  </r>
  <r>
    <s v="L100402"/>
    <x v="0"/>
    <s v="C200402"/>
    <s v="Karan Das"/>
    <x v="0"/>
    <s v="Male"/>
    <x v="28"/>
    <x v="1"/>
    <x v="1"/>
    <x v="2"/>
    <n v="2168989"/>
    <s v="Submitted"/>
    <n v="404"/>
    <x v="0"/>
    <x v="0"/>
    <s v="Submitted"/>
    <x v="0"/>
    <x v="0"/>
    <n v="2144930"/>
    <n v="8.8800000000000008"/>
    <n v="60"/>
    <n v="35748.83"/>
    <n v="1587248.200000006"/>
    <x v="2"/>
    <x v="2"/>
    <d v="2025-07-27T00:00:00"/>
    <x v="1"/>
    <x v="1"/>
    <x v="0"/>
    <x v="1"/>
    <x v="0"/>
  </r>
  <r>
    <s v="L100403"/>
    <x v="0"/>
    <s v="C200403"/>
    <s v="Pooja Sharma"/>
    <x v="0"/>
    <s v="Female"/>
    <x v="21"/>
    <x v="0"/>
    <x v="0"/>
    <x v="1"/>
    <n v="2273901"/>
    <s v="Submitted"/>
    <n v="471"/>
    <x v="0"/>
    <x v="0"/>
    <s v="Submitted"/>
    <x v="0"/>
    <x v="1"/>
    <n v="4729626"/>
    <n v="9.06"/>
    <n v="60"/>
    <n v="78827.100000000006"/>
    <n v="3570867.6300000078"/>
    <x v="2"/>
    <x v="2"/>
    <d v="2025-07-28T00:00:00"/>
    <x v="1"/>
    <x v="1"/>
    <x v="2"/>
    <x v="1"/>
    <x v="0"/>
  </r>
  <r>
    <s v="L100404"/>
    <x v="0"/>
    <s v="C200404"/>
    <s v="Priya Patel"/>
    <x v="0"/>
    <s v="Male"/>
    <x v="11"/>
    <x v="1"/>
    <x v="0"/>
    <x v="3"/>
    <n v="791083"/>
    <s v="Submitted"/>
    <n v="474"/>
    <x v="0"/>
    <x v="0"/>
    <s v="Submitted"/>
    <x v="0"/>
    <x v="2"/>
    <n v="715010"/>
    <n v="13.37"/>
    <n v="36"/>
    <n v="19861.39"/>
    <n v="796640.30833490449"/>
    <x v="3"/>
    <x v="3"/>
    <d v="2025-07-29T00:00:00"/>
    <x v="1"/>
    <x v="1"/>
    <x v="1"/>
    <x v="1"/>
    <x v="3"/>
  </r>
  <r>
    <s v="L100405"/>
    <x v="0"/>
    <s v="C200405"/>
    <s v="Neha Rao"/>
    <x v="0"/>
    <s v="Male"/>
    <x v="6"/>
    <x v="1"/>
    <x v="1"/>
    <x v="3"/>
    <n v="250171"/>
    <s v="Submitted"/>
    <n v="324"/>
    <x v="0"/>
    <x v="0"/>
    <s v="Submitted"/>
    <x v="0"/>
    <x v="3"/>
    <n v="1912925"/>
    <n v="12.64"/>
    <n v="120"/>
    <n v="15941.04"/>
    <n v="2014947.666666667"/>
    <x v="2"/>
    <x v="2"/>
    <d v="2025-07-30T00:00:00"/>
    <x v="1"/>
    <x v="1"/>
    <x v="0"/>
    <x v="0"/>
    <x v="1"/>
  </r>
  <r>
    <s v="L100406"/>
    <x v="0"/>
    <s v="C200406"/>
    <s v="Anjali Das"/>
    <x v="0"/>
    <s v="Female"/>
    <x v="32"/>
    <x v="0"/>
    <x v="1"/>
    <x v="1"/>
    <n v="460325"/>
    <s v="Submitted"/>
    <n v="542"/>
    <x v="0"/>
    <x v="0"/>
    <s v="Submitted"/>
    <x v="0"/>
    <x v="4"/>
    <n v="1520050"/>
    <n v="7.38"/>
    <n v="36"/>
    <n v="42223.61"/>
    <n v="934830.7799586365"/>
    <x v="0"/>
    <x v="0"/>
    <d v="2025-07-31T00:00:00"/>
    <x v="1"/>
    <x v="1"/>
    <x v="0"/>
    <x v="1"/>
    <x v="0"/>
  </r>
  <r>
    <s v="L100407"/>
    <x v="0"/>
    <s v="C200407"/>
    <s v="Amit Singh"/>
    <x v="0"/>
    <s v="Male"/>
    <x v="4"/>
    <x v="0"/>
    <x v="0"/>
    <x v="1"/>
    <n v="478089"/>
    <s v="Submitted"/>
    <n v="457"/>
    <x v="0"/>
    <x v="0"/>
    <s v="Submitted"/>
    <x v="0"/>
    <x v="0"/>
    <n v="2570815"/>
    <n v="14.44"/>
    <n v="60"/>
    <n v="42846.92"/>
    <n v="3093547.3833333333"/>
    <x v="3"/>
    <x v="3"/>
    <d v="2025-08-01T00:00:00"/>
    <x v="1"/>
    <x v="2"/>
    <x v="2"/>
    <x v="1"/>
    <x v="3"/>
  </r>
  <r>
    <s v="L100408"/>
    <x v="0"/>
    <s v="C200408"/>
    <s v="Rohit Das"/>
    <x v="0"/>
    <s v="Male"/>
    <x v="35"/>
    <x v="0"/>
    <x v="1"/>
    <x v="3"/>
    <n v="1007264"/>
    <s v="Submitted"/>
    <n v="445"/>
    <x v="0"/>
    <x v="0"/>
    <s v="Submitted"/>
    <x v="0"/>
    <x v="4"/>
    <n v="2024657"/>
    <n v="14.32"/>
    <n v="60"/>
    <n v="33744.28"/>
    <n v="2416090.6866666665"/>
    <x v="2"/>
    <x v="2"/>
    <d v="2025-08-02T00:00:00"/>
    <x v="1"/>
    <x v="2"/>
    <x v="0"/>
    <x v="1"/>
    <x v="2"/>
  </r>
  <r>
    <s v="L100409"/>
    <x v="0"/>
    <s v="C200409"/>
    <s v="Vikas Sharma"/>
    <x v="0"/>
    <s v="Female"/>
    <x v="13"/>
    <x v="1"/>
    <x v="1"/>
    <x v="1"/>
    <n v="1161940"/>
    <s v="Submitted"/>
    <n v="429"/>
    <x v="0"/>
    <x v="0"/>
    <s v="Submitted"/>
    <x v="0"/>
    <x v="2"/>
    <n v="2122736"/>
    <n v="15.72"/>
    <n v="24"/>
    <n v="88447.33"/>
    <n v="2780784.1652177079"/>
    <x v="4"/>
    <x v="4"/>
    <d v="2025-08-03T00:00:00"/>
    <x v="1"/>
    <x v="2"/>
    <x v="0"/>
    <x v="0"/>
    <x v="1"/>
  </r>
  <r>
    <s v="L100410"/>
    <x v="0"/>
    <s v="C200410"/>
    <s v="Vikas Gupta"/>
    <x v="0"/>
    <s v="Male"/>
    <x v="20"/>
    <x v="0"/>
    <x v="1"/>
    <x v="1"/>
    <n v="2314069"/>
    <s v="Submitted"/>
    <n v="544"/>
    <x v="0"/>
    <x v="0"/>
    <s v="Submitted"/>
    <x v="0"/>
    <x v="1"/>
    <n v="2030298"/>
    <n v="10.15"/>
    <n v="120"/>
    <n v="16919.150000000001"/>
    <n v="1717293.7250000001"/>
    <x v="5"/>
    <x v="5"/>
    <d v="2025-08-04T00:00:00"/>
    <x v="1"/>
    <x v="2"/>
    <x v="2"/>
    <x v="0"/>
    <x v="0"/>
  </r>
  <r>
    <s v="L100411"/>
    <x v="0"/>
    <s v="C200411"/>
    <s v="Karan Verma"/>
    <x v="0"/>
    <s v="Female"/>
    <x v="46"/>
    <x v="0"/>
    <x v="0"/>
    <x v="0"/>
    <n v="688810"/>
    <s v="Submitted"/>
    <n v="857"/>
    <x v="2"/>
    <x v="0"/>
    <s v="Submitted"/>
    <x v="0"/>
    <x v="0"/>
    <n v="4383145"/>
    <n v="18.899999999999999"/>
    <n v="120"/>
    <n v="36526.21"/>
    <n v="6903453.375"/>
    <x v="2"/>
    <x v="2"/>
    <d v="2025-08-05T00:00:00"/>
    <x v="1"/>
    <x v="2"/>
    <x v="1"/>
    <x v="0"/>
    <x v="3"/>
  </r>
  <r>
    <s v="L100412"/>
    <x v="0"/>
    <s v="C200412"/>
    <s v="Vikas Rao"/>
    <x v="0"/>
    <s v="Male"/>
    <x v="47"/>
    <x v="1"/>
    <x v="1"/>
    <x v="1"/>
    <n v="849048"/>
    <s v="Submitted"/>
    <n v="554"/>
    <x v="0"/>
    <x v="0"/>
    <s v="Submitted"/>
    <x v="0"/>
    <x v="2"/>
    <n v="3585481"/>
    <n v="18.09"/>
    <n v="24"/>
    <n v="149395.04"/>
    <n v="5405112.6089158664"/>
    <x v="4"/>
    <x v="4"/>
    <d v="2025-08-06T00:00:00"/>
    <x v="1"/>
    <x v="2"/>
    <x v="2"/>
    <x v="0"/>
    <x v="2"/>
  </r>
  <r>
    <s v="L100413"/>
    <x v="0"/>
    <s v="C200413"/>
    <s v="Rahul Rao"/>
    <x v="0"/>
    <s v="Male"/>
    <x v="38"/>
    <x v="0"/>
    <x v="1"/>
    <x v="2"/>
    <n v="742282"/>
    <s v="Submitted"/>
    <n v="332"/>
    <x v="0"/>
    <x v="0"/>
    <s v="Submitted"/>
    <x v="0"/>
    <x v="4"/>
    <n v="4887678"/>
    <n v="14.83"/>
    <n v="120"/>
    <n v="40730.65"/>
    <n v="6040355.3950000005"/>
    <x v="6"/>
    <x v="6"/>
    <d v="2025-08-07T00:00:00"/>
    <x v="1"/>
    <x v="2"/>
    <x v="2"/>
    <x v="1"/>
    <x v="3"/>
  </r>
  <r>
    <s v="L100414"/>
    <x v="0"/>
    <s v="C200414"/>
    <s v="Rohit Gupta"/>
    <x v="0"/>
    <s v="Female"/>
    <x v="15"/>
    <x v="1"/>
    <x v="1"/>
    <x v="3"/>
    <n v="2000770"/>
    <s v="Submitted"/>
    <n v="557"/>
    <x v="0"/>
    <x v="0"/>
    <s v="Submitted"/>
    <x v="0"/>
    <x v="3"/>
    <n v="417388"/>
    <n v="13.59"/>
    <n v="12"/>
    <n v="34782.33"/>
    <n v="472745.36136472266"/>
    <x v="5"/>
    <x v="5"/>
    <d v="2025-08-08T00:00:00"/>
    <x v="1"/>
    <x v="2"/>
    <x v="0"/>
    <x v="0"/>
    <x v="0"/>
  </r>
  <r>
    <s v="L100415"/>
    <x v="0"/>
    <s v="C200415"/>
    <s v="Vikas Verma"/>
    <x v="0"/>
    <s v="Female"/>
    <x v="44"/>
    <x v="1"/>
    <x v="1"/>
    <x v="1"/>
    <n v="2362738"/>
    <s v="Submitted"/>
    <n v="440"/>
    <x v="0"/>
    <x v="0"/>
    <s v="Submitted"/>
    <x v="0"/>
    <x v="3"/>
    <n v="3318420"/>
    <n v="10.33"/>
    <n v="12"/>
    <n v="276535"/>
    <n v="2858264.6576194754"/>
    <x v="4"/>
    <x v="4"/>
    <d v="2025-08-09T00:00:00"/>
    <x v="1"/>
    <x v="2"/>
    <x v="1"/>
    <x v="1"/>
    <x v="0"/>
  </r>
  <r>
    <s v="L100416"/>
    <x v="0"/>
    <s v="C200416"/>
    <s v="Sneha Das"/>
    <x v="0"/>
    <s v="Male"/>
    <x v="27"/>
    <x v="1"/>
    <x v="0"/>
    <x v="2"/>
    <n v="2393496"/>
    <s v="Submitted"/>
    <n v="798"/>
    <x v="2"/>
    <x v="0"/>
    <s v="Submitted"/>
    <x v="0"/>
    <x v="0"/>
    <n v="3706956"/>
    <n v="16.190000000000001"/>
    <n v="180"/>
    <n v="20594.2"/>
    <n v="5001301.4700000007"/>
    <x v="1"/>
    <x v="1"/>
    <d v="2025-08-10T00:00:00"/>
    <x v="1"/>
    <x v="2"/>
    <x v="0"/>
    <x v="1"/>
    <x v="3"/>
  </r>
  <r>
    <s v="L100417"/>
    <x v="0"/>
    <s v="C200417"/>
    <s v="Pooja Sharma"/>
    <x v="0"/>
    <s v="Male"/>
    <x v="42"/>
    <x v="1"/>
    <x v="1"/>
    <x v="3"/>
    <n v="1443220"/>
    <s v="Submitted"/>
    <n v="950"/>
    <x v="2"/>
    <x v="0"/>
    <s v="Submitted"/>
    <x v="1"/>
    <x v="1"/>
    <n v="4002147"/>
    <n v="9.06"/>
    <n v="180"/>
    <n v="22234.15"/>
    <n v="3021620.9849999999"/>
    <x v="6"/>
    <x v="6"/>
    <d v="2025-08-11T00:00:00"/>
    <x v="1"/>
    <x v="2"/>
    <x v="1"/>
    <x v="0"/>
    <x v="1"/>
  </r>
  <r>
    <s v="L100418"/>
    <x v="0"/>
    <s v="C200418"/>
    <s v="Pooja Singh"/>
    <x v="0"/>
    <s v="Male"/>
    <x v="15"/>
    <x v="0"/>
    <x v="0"/>
    <x v="3"/>
    <n v="603033"/>
    <s v="Submitted"/>
    <n v="409"/>
    <x v="0"/>
    <x v="0"/>
    <s v="Submitted"/>
    <x v="0"/>
    <x v="1"/>
    <n v="598609"/>
    <n v="9.56"/>
    <n v="12"/>
    <n v="49884.08"/>
    <n v="477313.72138418182"/>
    <x v="5"/>
    <x v="5"/>
    <d v="2025-08-12T00:00:00"/>
    <x v="1"/>
    <x v="2"/>
    <x v="2"/>
    <x v="0"/>
    <x v="2"/>
  </r>
  <r>
    <s v="L100419"/>
    <x v="0"/>
    <s v="C200419"/>
    <s v="Amit Rao"/>
    <x v="0"/>
    <s v="Female"/>
    <x v="17"/>
    <x v="0"/>
    <x v="0"/>
    <x v="3"/>
    <n v="1252672"/>
    <s v="Submitted"/>
    <n v="695"/>
    <x v="1"/>
    <x v="0"/>
    <s v="Submitted"/>
    <x v="0"/>
    <x v="1"/>
    <n v="1902652"/>
    <n v="9.61"/>
    <n v="180"/>
    <n v="10570.29"/>
    <n v="1523707.1433333333"/>
    <x v="1"/>
    <x v="1"/>
    <d v="2025-08-13T00:00:00"/>
    <x v="1"/>
    <x v="2"/>
    <x v="0"/>
    <x v="0"/>
    <x v="1"/>
  </r>
  <r>
    <s v="L100420"/>
    <x v="0"/>
    <s v="C200420"/>
    <s v="Rahul Das"/>
    <x v="0"/>
    <s v="Female"/>
    <x v="25"/>
    <x v="0"/>
    <x v="1"/>
    <x v="3"/>
    <n v="758213"/>
    <s v="Submitted"/>
    <n v="846"/>
    <x v="2"/>
    <x v="0"/>
    <s v="Submitted"/>
    <x v="0"/>
    <x v="3"/>
    <n v="319209"/>
    <n v="15.71"/>
    <n v="120"/>
    <n v="2660.07"/>
    <n v="417897.78250000003"/>
    <x v="5"/>
    <x v="5"/>
    <d v="2025-08-14T00:00:00"/>
    <x v="1"/>
    <x v="2"/>
    <x v="0"/>
    <x v="0"/>
    <x v="1"/>
  </r>
  <r>
    <s v="L100421"/>
    <x v="0"/>
    <s v="C200421"/>
    <s v="Sneha Das"/>
    <x v="0"/>
    <s v="Female"/>
    <x v="15"/>
    <x v="0"/>
    <x v="0"/>
    <x v="0"/>
    <n v="-50000"/>
    <s v="Submitted"/>
    <n v="505"/>
    <x v="0"/>
    <x v="0"/>
    <s v="Submitted"/>
    <x v="0"/>
    <x v="3"/>
    <n v="3864429"/>
    <n v="8.31"/>
    <n v="12"/>
    <n v="322035.75"/>
    <n v="2680969.3834187314"/>
    <x v="3"/>
    <x v="3"/>
    <d v="2025-08-15T00:00:00"/>
    <x v="1"/>
    <x v="2"/>
    <x v="1"/>
    <x v="1"/>
    <x v="3"/>
  </r>
  <r>
    <s v="L100422"/>
    <x v="0"/>
    <s v="C200422"/>
    <s v="Rohit Das"/>
    <x v="0"/>
    <s v="Female"/>
    <x v="33"/>
    <x v="1"/>
    <x v="1"/>
    <x v="0"/>
    <n v="956830"/>
    <s v="Submitted"/>
    <n v="826"/>
    <x v="2"/>
    <x v="0"/>
    <s v="Submitted"/>
    <x v="0"/>
    <x v="2"/>
    <n v="3133327"/>
    <n v="15.36"/>
    <n v="36"/>
    <n v="87036.86"/>
    <n v="4010658.5600005221"/>
    <x v="0"/>
    <x v="0"/>
    <d v="2025-08-16T00:00:00"/>
    <x v="1"/>
    <x v="2"/>
    <x v="0"/>
    <x v="0"/>
    <x v="2"/>
  </r>
  <r>
    <s v="L100423"/>
    <x v="0"/>
    <s v="C200423"/>
    <s v="Vikas Patel"/>
    <x v="0"/>
    <s v="Female"/>
    <x v="11"/>
    <x v="1"/>
    <x v="0"/>
    <x v="0"/>
    <n v="2275968"/>
    <s v="Submitted"/>
    <n v="871"/>
    <x v="2"/>
    <x v="0"/>
    <s v="Submitted"/>
    <x v="0"/>
    <x v="0"/>
    <n v="3254219"/>
    <n v="12.27"/>
    <n v="24"/>
    <n v="135592.46"/>
    <n v="3327439.079130088"/>
    <x v="1"/>
    <x v="1"/>
    <d v="2025-08-17T00:00:00"/>
    <x v="1"/>
    <x v="2"/>
    <x v="0"/>
    <x v="0"/>
    <x v="0"/>
  </r>
  <r>
    <s v="L100424"/>
    <x v="0"/>
    <s v="C200424"/>
    <s v="Pooja Sharma"/>
    <x v="0"/>
    <s v="Female"/>
    <x v="41"/>
    <x v="1"/>
    <x v="1"/>
    <x v="3"/>
    <n v="895931"/>
    <s v="Submitted"/>
    <n v="397"/>
    <x v="0"/>
    <x v="0"/>
    <s v="Submitted"/>
    <x v="0"/>
    <x v="0"/>
    <n v="851898"/>
    <n v="11.75"/>
    <n v="36"/>
    <n v="23663.83"/>
    <n v="834150.12501769606"/>
    <x v="1"/>
    <x v="1"/>
    <d v="2025-08-18T00:00:00"/>
    <x v="1"/>
    <x v="2"/>
    <x v="2"/>
    <x v="0"/>
    <x v="1"/>
  </r>
  <r>
    <s v="L100425"/>
    <x v="0"/>
    <s v="C200425"/>
    <s v="Priya Verma"/>
    <x v="0"/>
    <s v="Female"/>
    <x v="39"/>
    <x v="1"/>
    <x v="0"/>
    <x v="2"/>
    <n v="391133"/>
    <s v="Submitted"/>
    <n v="400"/>
    <x v="0"/>
    <x v="0"/>
    <s v="Submitted"/>
    <x v="0"/>
    <x v="2"/>
    <n v="4127877"/>
    <n v="9.1999999999999993"/>
    <n v="12"/>
    <n v="343989.75"/>
    <n v="3168132.9676543348"/>
    <x v="2"/>
    <x v="2"/>
    <d v="2025-08-19T00:00:00"/>
    <x v="1"/>
    <x v="2"/>
    <x v="2"/>
    <x v="0"/>
    <x v="3"/>
  </r>
  <r>
    <s v="L100426"/>
    <x v="0"/>
    <s v="C200426"/>
    <s v="Rahul Rao"/>
    <x v="0"/>
    <s v="Male"/>
    <x v="9"/>
    <x v="0"/>
    <x v="1"/>
    <x v="0"/>
    <n v="766553"/>
    <s v="Submitted"/>
    <n v="875"/>
    <x v="2"/>
    <x v="0"/>
    <s v="Submitted"/>
    <x v="0"/>
    <x v="4"/>
    <n v="1360480"/>
    <n v="14.82"/>
    <n v="180"/>
    <n v="7558.22"/>
    <n v="1680192.8"/>
    <x v="6"/>
    <x v="6"/>
    <d v="2025-08-20T00:00:00"/>
    <x v="1"/>
    <x v="2"/>
    <x v="0"/>
    <x v="0"/>
    <x v="3"/>
  </r>
  <r>
    <s v="L100427"/>
    <x v="0"/>
    <s v="C200427"/>
    <s v="Pooja Patel"/>
    <x v="0"/>
    <s v="Male"/>
    <x v="13"/>
    <x v="0"/>
    <x v="1"/>
    <x v="0"/>
    <n v="1828884"/>
    <s v="Submitted"/>
    <n v="362"/>
    <x v="0"/>
    <x v="0"/>
    <s v="Submitted"/>
    <x v="0"/>
    <x v="1"/>
    <n v="1790079"/>
    <n v="16.54"/>
    <n v="180"/>
    <n v="9944.8799999999992"/>
    <n v="2467325.5549999997"/>
    <x v="6"/>
    <x v="6"/>
    <d v="2025-08-21T00:00:00"/>
    <x v="1"/>
    <x v="2"/>
    <x v="1"/>
    <x v="1"/>
    <x v="1"/>
  </r>
  <r>
    <s v="L100428"/>
    <x v="0"/>
    <s v="C200428"/>
    <s v="Neha Rao"/>
    <x v="0"/>
    <s v="Female"/>
    <x v="7"/>
    <x v="1"/>
    <x v="0"/>
    <x v="0"/>
    <n v="1756264"/>
    <s v="Submitted"/>
    <n v="733"/>
    <x v="1"/>
    <x v="0"/>
    <s v="Submitted"/>
    <x v="0"/>
    <x v="2"/>
    <n v="4311615"/>
    <n v="14.68"/>
    <n v="36"/>
    <n v="119767.08"/>
    <n v="5274542.3500016993"/>
    <x v="3"/>
    <x v="3"/>
    <d v="2025-08-22T00:00:00"/>
    <x v="1"/>
    <x v="2"/>
    <x v="0"/>
    <x v="1"/>
    <x v="3"/>
  </r>
  <r>
    <s v="L100429"/>
    <x v="0"/>
    <s v="C200429"/>
    <s v="Karan Mehta"/>
    <x v="0"/>
    <s v="Female"/>
    <x v="0"/>
    <x v="1"/>
    <x v="1"/>
    <x v="1"/>
    <n v="1360556"/>
    <s v="Submitted"/>
    <n v="665"/>
    <x v="1"/>
    <x v="0"/>
    <s v="Submitted"/>
    <x v="0"/>
    <x v="3"/>
    <n v="969349"/>
    <n v="11.59"/>
    <n v="24"/>
    <n v="40389.54"/>
    <n v="936229.66021764639"/>
    <x v="2"/>
    <x v="2"/>
    <d v="2025-08-23T00:00:00"/>
    <x v="1"/>
    <x v="2"/>
    <x v="1"/>
    <x v="1"/>
    <x v="1"/>
  </r>
  <r>
    <s v="L100430"/>
    <x v="0"/>
    <s v="C200430"/>
    <s v="Neha Verma"/>
    <x v="0"/>
    <s v="Male"/>
    <x v="12"/>
    <x v="0"/>
    <x v="1"/>
    <x v="3"/>
    <n v="1480144"/>
    <s v="Submitted"/>
    <n v="427"/>
    <x v="0"/>
    <x v="0"/>
    <s v="Submitted"/>
    <x v="0"/>
    <x v="3"/>
    <n v="3057502"/>
    <n v="19"/>
    <n v="36"/>
    <n v="84930.61"/>
    <n v="4841044.8333333395"/>
    <x v="0"/>
    <x v="0"/>
    <d v="2025-08-24T00:00:00"/>
    <x v="1"/>
    <x v="2"/>
    <x v="0"/>
    <x v="1"/>
    <x v="2"/>
  </r>
  <r>
    <s v="L100431"/>
    <x v="0"/>
    <s v="C200431"/>
    <s v="Sneha Patel"/>
    <x v="0"/>
    <s v="Male"/>
    <x v="30"/>
    <x v="0"/>
    <x v="0"/>
    <x v="3"/>
    <n v="744979"/>
    <s v="Submitted"/>
    <n v="515"/>
    <x v="0"/>
    <x v="0"/>
    <s v="Submitted"/>
    <x v="0"/>
    <x v="3"/>
    <n v="2018231"/>
    <n v="11.4"/>
    <n v="12"/>
    <n v="168185.92"/>
    <n v="1917953.9371578465"/>
    <x v="1"/>
    <x v="1"/>
    <d v="2025-08-25T00:00:00"/>
    <x v="1"/>
    <x v="2"/>
    <x v="2"/>
    <x v="1"/>
    <x v="2"/>
  </r>
  <r>
    <s v="L100432"/>
    <x v="0"/>
    <s v="C200432"/>
    <s v="Pooja Gupta"/>
    <x v="0"/>
    <s v="Male"/>
    <x v="21"/>
    <x v="1"/>
    <x v="0"/>
    <x v="3"/>
    <n v="1332396"/>
    <s v="Submitted"/>
    <n v="818"/>
    <x v="2"/>
    <x v="0"/>
    <s v="Submitted"/>
    <x v="0"/>
    <x v="1"/>
    <n v="1436975"/>
    <n v="7.77"/>
    <n v="24"/>
    <n v="59873.96"/>
    <n v="930447.13194466697"/>
    <x v="5"/>
    <x v="5"/>
    <d v="2025-08-26T00:00:00"/>
    <x v="1"/>
    <x v="2"/>
    <x v="1"/>
    <x v="0"/>
    <x v="2"/>
  </r>
  <r>
    <s v="L100433"/>
    <x v="0"/>
    <s v="C200433"/>
    <s v="Rahul Mehta"/>
    <x v="0"/>
    <s v="Female"/>
    <x v="26"/>
    <x v="1"/>
    <x v="1"/>
    <x v="3"/>
    <n v="2332442"/>
    <s v="Submitted"/>
    <n v="515"/>
    <x v="0"/>
    <x v="0"/>
    <s v="Submitted"/>
    <x v="0"/>
    <x v="2"/>
    <n v="1334116"/>
    <n v="13.31"/>
    <n v="36"/>
    <n v="37058.78"/>
    <n v="1479756.996669845"/>
    <x v="2"/>
    <x v="2"/>
    <d v="2025-08-27T00:00:00"/>
    <x v="1"/>
    <x v="2"/>
    <x v="0"/>
    <x v="1"/>
    <x v="2"/>
  </r>
  <r>
    <s v="L100434"/>
    <x v="0"/>
    <s v="C200434"/>
    <s v="Karan Patel"/>
    <x v="0"/>
    <s v="Male"/>
    <x v="13"/>
    <x v="0"/>
    <x v="0"/>
    <x v="1"/>
    <n v="1555472"/>
    <s v="Submitted"/>
    <n v="900"/>
    <x v="2"/>
    <x v="0"/>
    <s v="Submitted"/>
    <x v="0"/>
    <x v="4"/>
    <n v="2372643"/>
    <n v="7.01"/>
    <n v="60"/>
    <n v="39544.050000000003"/>
    <n v="1386018.9525014244"/>
    <x v="4"/>
    <x v="4"/>
    <d v="2025-08-28T00:00:00"/>
    <x v="1"/>
    <x v="2"/>
    <x v="0"/>
    <x v="0"/>
    <x v="1"/>
  </r>
  <r>
    <s v="L100435"/>
    <x v="0"/>
    <s v="C200435"/>
    <s v="Rahul Verma"/>
    <x v="0"/>
    <s v="Female"/>
    <x v="16"/>
    <x v="0"/>
    <x v="0"/>
    <x v="2"/>
    <n v="1425608"/>
    <s v="Submitted"/>
    <n v="828"/>
    <x v="2"/>
    <x v="0"/>
    <s v="Submitted"/>
    <x v="0"/>
    <x v="4"/>
    <n v="4558245"/>
    <n v="16.489999999999998"/>
    <n v="24"/>
    <n v="189926.88"/>
    <n v="6263788.3435893105"/>
    <x v="2"/>
    <x v="2"/>
    <d v="2025-08-29T00:00:00"/>
    <x v="1"/>
    <x v="2"/>
    <x v="1"/>
    <x v="0"/>
    <x v="3"/>
  </r>
  <r>
    <s v="L100436"/>
    <x v="0"/>
    <s v="C200436"/>
    <s v="Pooja Singh"/>
    <x v="0"/>
    <s v="Female"/>
    <x v="26"/>
    <x v="0"/>
    <x v="1"/>
    <x v="1"/>
    <n v="1525699"/>
    <s v="Submitted"/>
    <n v="884"/>
    <x v="2"/>
    <x v="0"/>
    <s v="Submitted"/>
    <x v="0"/>
    <x v="1"/>
    <n v="2002062"/>
    <n v="11.58"/>
    <n v="36"/>
    <n v="55612.83"/>
    <n v="1931989.8300530827"/>
    <x v="6"/>
    <x v="6"/>
    <d v="2025-08-30T00:00:00"/>
    <x v="1"/>
    <x v="2"/>
    <x v="0"/>
    <x v="0"/>
    <x v="0"/>
  </r>
  <r>
    <s v="L100437"/>
    <x v="0"/>
    <s v="C200437"/>
    <s v="Pooja Gupta"/>
    <x v="0"/>
    <s v="Female"/>
    <x v="6"/>
    <x v="1"/>
    <x v="0"/>
    <x v="1"/>
    <n v="1298684"/>
    <s v="Submitted"/>
    <n v="469"/>
    <x v="0"/>
    <x v="0"/>
    <s v="Submitted"/>
    <x v="0"/>
    <x v="0"/>
    <n v="4615073"/>
    <n v="11.43"/>
    <n v="12"/>
    <n v="384589.42"/>
    <n v="4397289.5256394912"/>
    <x v="3"/>
    <x v="3"/>
    <d v="2025-08-31T00:00:00"/>
    <x v="1"/>
    <x v="2"/>
    <x v="0"/>
    <x v="0"/>
    <x v="0"/>
  </r>
  <r>
    <s v="L100438"/>
    <x v="0"/>
    <s v="C200438"/>
    <s v="Anjali Singh"/>
    <x v="0"/>
    <s v="Female"/>
    <x v="23"/>
    <x v="0"/>
    <x v="0"/>
    <x v="1"/>
    <n v="1344962"/>
    <s v="Submitted"/>
    <n v="367"/>
    <x v="0"/>
    <x v="0"/>
    <s v="Submitted"/>
    <x v="0"/>
    <x v="4"/>
    <n v="3508248"/>
    <n v="17.829999999999998"/>
    <n v="36"/>
    <n v="97451.33"/>
    <n v="5212671.8200000292"/>
    <x v="0"/>
    <x v="0"/>
    <d v="2025-09-01T00:00:00"/>
    <x v="1"/>
    <x v="3"/>
    <x v="1"/>
    <x v="1"/>
    <x v="2"/>
  </r>
  <r>
    <s v="L100439"/>
    <x v="0"/>
    <s v="C200439"/>
    <s v="Anjali Rao"/>
    <x v="0"/>
    <s v="Male"/>
    <x v="25"/>
    <x v="1"/>
    <x v="1"/>
    <x v="3"/>
    <n v="1742733"/>
    <s v="Submitted"/>
    <n v="709"/>
    <x v="1"/>
    <x v="0"/>
    <s v="Submitted"/>
    <x v="0"/>
    <x v="2"/>
    <n v="547461"/>
    <n v="18.29"/>
    <n v="12"/>
    <n v="45621.75"/>
    <n v="834434.28064038255"/>
    <x v="4"/>
    <x v="4"/>
    <d v="2025-09-02T00:00:00"/>
    <x v="1"/>
    <x v="3"/>
    <x v="0"/>
    <x v="0"/>
    <x v="1"/>
  </r>
  <r>
    <s v="L100440"/>
    <x v="0"/>
    <s v="C200440"/>
    <s v="Anjali Gupta"/>
    <x v="0"/>
    <s v="Female"/>
    <x v="14"/>
    <x v="1"/>
    <x v="0"/>
    <x v="0"/>
    <n v="1050596"/>
    <s v="Submitted"/>
    <n v="456"/>
    <x v="0"/>
    <x v="0"/>
    <s v="Submitted"/>
    <x v="0"/>
    <x v="0"/>
    <n v="2131571"/>
    <n v="7.04"/>
    <n v="60"/>
    <n v="35526.18"/>
    <n v="1250521.6533345028"/>
    <x v="6"/>
    <x v="6"/>
    <d v="2025-09-03T00:00:00"/>
    <x v="1"/>
    <x v="3"/>
    <x v="0"/>
    <x v="1"/>
    <x v="3"/>
  </r>
  <r>
    <s v="L100441"/>
    <x v="0"/>
    <s v="C200441"/>
    <s v="Priya Patel"/>
    <x v="0"/>
    <s v="Female"/>
    <x v="43"/>
    <x v="1"/>
    <x v="0"/>
    <x v="3"/>
    <n v="1926116"/>
    <s v="Submitted"/>
    <n v="411"/>
    <x v="0"/>
    <x v="0"/>
    <s v="Submitted"/>
    <x v="0"/>
    <x v="4"/>
    <n v="2277383"/>
    <n v="10.49"/>
    <n v="180"/>
    <n v="12652.13"/>
    <n v="1990812.3058333334"/>
    <x v="1"/>
    <x v="1"/>
    <d v="2025-09-04T00:00:00"/>
    <x v="1"/>
    <x v="3"/>
    <x v="0"/>
    <x v="0"/>
    <x v="1"/>
  </r>
  <r>
    <s v="L100442"/>
    <x v="0"/>
    <s v="C200442"/>
    <s v="Karan Sharma"/>
    <x v="0"/>
    <s v="Male"/>
    <x v="7"/>
    <x v="0"/>
    <x v="0"/>
    <x v="3"/>
    <n v="1196615"/>
    <s v="Submitted"/>
    <n v="777"/>
    <x v="2"/>
    <x v="0"/>
    <s v="Submitted"/>
    <x v="0"/>
    <x v="2"/>
    <n v="1651772"/>
    <n v="10.78"/>
    <n v="12"/>
    <n v="137647.67000000001"/>
    <n v="1484519.6696208541"/>
    <x v="2"/>
    <x v="2"/>
    <d v="2025-09-05T00:00:00"/>
    <x v="1"/>
    <x v="3"/>
    <x v="0"/>
    <x v="0"/>
    <x v="1"/>
  </r>
  <r>
    <s v="L100443"/>
    <x v="0"/>
    <s v="C200443"/>
    <s v="Amit Sharma"/>
    <x v="0"/>
    <s v="Female"/>
    <x v="38"/>
    <x v="0"/>
    <x v="0"/>
    <x v="1"/>
    <n v="1885239"/>
    <s v="Submitted"/>
    <n v="877"/>
    <x v="2"/>
    <x v="0"/>
    <s v="Submitted"/>
    <x v="0"/>
    <x v="2"/>
    <n v="3801336"/>
    <n v="14.82"/>
    <n v="180"/>
    <n v="21118.53"/>
    <n v="4694649.96"/>
    <x v="4"/>
    <x v="4"/>
    <d v="2025-09-06T00:00:00"/>
    <x v="1"/>
    <x v="3"/>
    <x v="0"/>
    <x v="1"/>
    <x v="3"/>
  </r>
  <r>
    <s v="L100444"/>
    <x v="0"/>
    <s v="C200444"/>
    <s v="Sneha Sharma"/>
    <x v="0"/>
    <s v="Male"/>
    <x v="4"/>
    <x v="0"/>
    <x v="0"/>
    <x v="1"/>
    <n v="1005319"/>
    <s v="Submitted"/>
    <n v="412"/>
    <x v="0"/>
    <x v="0"/>
    <s v="Submitted"/>
    <x v="0"/>
    <x v="1"/>
    <n v="3043413"/>
    <n v="10.76"/>
    <n v="120"/>
    <n v="25361.78"/>
    <n v="2728926.9899999998"/>
    <x v="6"/>
    <x v="6"/>
    <d v="2025-09-07T00:00:00"/>
    <x v="1"/>
    <x v="3"/>
    <x v="0"/>
    <x v="1"/>
    <x v="3"/>
  </r>
  <r>
    <s v="L100445"/>
    <x v="0"/>
    <s v="C200445"/>
    <s v="Rahul Singh"/>
    <x v="0"/>
    <s v="Female"/>
    <x v="34"/>
    <x v="1"/>
    <x v="1"/>
    <x v="2"/>
    <n v="487234"/>
    <s v="Submitted"/>
    <n v="800"/>
    <x v="2"/>
    <x v="0"/>
    <s v="Submitted"/>
    <x v="0"/>
    <x v="2"/>
    <n v="1615718"/>
    <n v="18.96"/>
    <n v="120"/>
    <n v="13464.32"/>
    <n v="2552834.44"/>
    <x v="1"/>
    <x v="1"/>
    <d v="2025-09-08T00:00:00"/>
    <x v="1"/>
    <x v="3"/>
    <x v="1"/>
    <x v="1"/>
    <x v="3"/>
  </r>
  <r>
    <s v="L100446"/>
    <x v="0"/>
    <s v="C200446"/>
    <s v="Vikas Sharma"/>
    <x v="0"/>
    <s v="Male"/>
    <x v="14"/>
    <x v="0"/>
    <x v="1"/>
    <x v="2"/>
    <n v="0"/>
    <s v="Submitted"/>
    <n v="865"/>
    <x v="2"/>
    <x v="0"/>
    <s v="Submitted"/>
    <x v="0"/>
    <x v="1"/>
    <n v="1640586"/>
    <n v="17.850000000000001"/>
    <n v="24"/>
    <n v="68357.75"/>
    <n v="2440371.6757747149"/>
    <x v="3"/>
    <x v="3"/>
    <d v="2025-09-09T00:00:00"/>
    <x v="1"/>
    <x v="3"/>
    <x v="0"/>
    <x v="1"/>
    <x v="3"/>
  </r>
  <r>
    <s v="L100447"/>
    <x v="0"/>
    <s v="C200447"/>
    <n v="0"/>
    <x v="0"/>
    <s v="Male"/>
    <x v="21"/>
    <x v="0"/>
    <x v="1"/>
    <x v="1"/>
    <n v="1898661"/>
    <s v="Submitted"/>
    <n v="800"/>
    <x v="2"/>
    <x v="0"/>
    <s v="Submitted"/>
    <x v="0"/>
    <x v="1"/>
    <n v="2884417"/>
    <n v="14.34"/>
    <n v="12"/>
    <n v="240368.08"/>
    <n v="3447153.8941634614"/>
    <x v="8"/>
    <x v="4"/>
    <d v="2025-09-10T00:00:00"/>
    <x v="1"/>
    <x v="3"/>
    <x v="2"/>
    <x v="0"/>
    <x v="0"/>
  </r>
  <r>
    <s v="L100448"/>
    <x v="0"/>
    <s v="C200448"/>
    <s v="Amit Verma"/>
    <x v="0"/>
    <s v="Male"/>
    <x v="43"/>
    <x v="1"/>
    <x v="0"/>
    <x v="1"/>
    <n v="1840691"/>
    <s v="Submitted"/>
    <n v="595"/>
    <x v="0"/>
    <x v="0"/>
    <s v="Submitted"/>
    <x v="0"/>
    <x v="1"/>
    <n v="2253409"/>
    <n v="13.65"/>
    <n v="24"/>
    <n v="93892.04"/>
    <n v="2563252.7684773654"/>
    <x v="5"/>
    <x v="5"/>
    <d v="2025-09-11T00:00:00"/>
    <x v="1"/>
    <x v="3"/>
    <x v="0"/>
    <x v="0"/>
    <x v="3"/>
  </r>
  <r>
    <s v="L100449"/>
    <x v="0"/>
    <s v="C200449"/>
    <s v="Vikas Patel"/>
    <x v="0"/>
    <s v="Female"/>
    <x v="13"/>
    <x v="0"/>
    <x v="0"/>
    <x v="3"/>
    <n v="813203"/>
    <s v="Submitted"/>
    <n v="351"/>
    <x v="0"/>
    <x v="0"/>
    <s v="Submitted"/>
    <x v="0"/>
    <x v="4"/>
    <n v="4303555"/>
    <n v="17.059999999999999"/>
    <n v="180"/>
    <n v="23908.639999999999"/>
    <n v="6118220.6916666664"/>
    <x v="1"/>
    <x v="1"/>
    <d v="2025-09-12T00:00:00"/>
    <x v="1"/>
    <x v="3"/>
    <x v="1"/>
    <x v="1"/>
    <x v="3"/>
  </r>
  <r>
    <s v="L100450"/>
    <x v="0"/>
    <s v="C200450"/>
    <s v="Sneha Patel"/>
    <x v="0"/>
    <s v="Female"/>
    <x v="13"/>
    <x v="1"/>
    <x v="0"/>
    <x v="3"/>
    <n v="1407581"/>
    <s v="Submitted"/>
    <n v="950"/>
    <x v="2"/>
    <x v="0"/>
    <s v="Submitted"/>
    <x v="1"/>
    <x v="1"/>
    <n v="235305"/>
    <n v="17.22"/>
    <n v="60"/>
    <n v="3921.75"/>
    <n v="337662.67499999999"/>
    <x v="6"/>
    <x v="6"/>
    <d v="2025-09-13T00:00:00"/>
    <x v="1"/>
    <x v="3"/>
    <x v="0"/>
    <x v="0"/>
    <x v="2"/>
  </r>
  <r>
    <s v="L100451"/>
    <x v="0"/>
    <s v="C200451"/>
    <s v="Rohit Sharma"/>
    <x v="0"/>
    <s v="Female"/>
    <x v="7"/>
    <x v="1"/>
    <x v="0"/>
    <x v="0"/>
    <n v="2442767"/>
    <s v="Submitted"/>
    <n v="302"/>
    <x v="0"/>
    <x v="0"/>
    <s v="Submitted"/>
    <x v="0"/>
    <x v="2"/>
    <n v="1645569"/>
    <n v="10.210000000000001"/>
    <n v="24"/>
    <n v="68565.38"/>
    <n v="1400105.4937227799"/>
    <x v="1"/>
    <x v="1"/>
    <d v="2025-09-14T00:00:00"/>
    <x v="1"/>
    <x v="3"/>
    <x v="0"/>
    <x v="1"/>
    <x v="0"/>
  </r>
  <r>
    <s v="L100452"/>
    <x v="0"/>
    <s v="C200452"/>
    <s v="Anjali Sharma"/>
    <x v="0"/>
    <s v="Male"/>
    <x v="15"/>
    <x v="1"/>
    <x v="0"/>
    <x v="1"/>
    <n v="2344005"/>
    <s v="Submitted"/>
    <n v="682"/>
    <x v="1"/>
    <x v="0"/>
    <s v="Submitted"/>
    <x v="0"/>
    <x v="2"/>
    <n v="4637689"/>
    <n v="13.26"/>
    <n v="60"/>
    <n v="77294.820000000007"/>
    <n v="5124646.3449999997"/>
    <x v="1"/>
    <x v="1"/>
    <d v="2025-09-15T00:00:00"/>
    <x v="1"/>
    <x v="3"/>
    <x v="1"/>
    <x v="0"/>
    <x v="0"/>
  </r>
  <r>
    <s v="L100453"/>
    <x v="0"/>
    <s v="C200453"/>
    <s v="Neha Gupta"/>
    <x v="0"/>
    <s v="Male"/>
    <x v="17"/>
    <x v="0"/>
    <x v="1"/>
    <x v="0"/>
    <n v="532600"/>
    <s v="Submitted"/>
    <n v="303"/>
    <x v="0"/>
    <x v="0"/>
    <s v="Submitted"/>
    <x v="0"/>
    <x v="3"/>
    <n v="3202050"/>
    <n v="13.69"/>
    <n v="12"/>
    <n v="266837.5"/>
    <n v="3653399.5625231187"/>
    <x v="2"/>
    <x v="2"/>
    <d v="2025-09-16T00:00:00"/>
    <x v="1"/>
    <x v="3"/>
    <x v="1"/>
    <x v="1"/>
    <x v="1"/>
  </r>
  <r>
    <s v="L100454"/>
    <x v="0"/>
    <s v="C200454"/>
    <s v="Karan Das"/>
    <x v="0"/>
    <s v="Female"/>
    <x v="33"/>
    <x v="0"/>
    <x v="1"/>
    <x v="1"/>
    <n v="1824458"/>
    <s v="Submitted"/>
    <n v="950"/>
    <x v="2"/>
    <x v="0"/>
    <s v="Submitted"/>
    <x v="1"/>
    <x v="3"/>
    <n v="4016789"/>
    <n v="15.84"/>
    <n v="120"/>
    <n v="33473.24"/>
    <n v="5302161.4800000004"/>
    <x v="4"/>
    <x v="4"/>
    <d v="2025-09-17T00:00:00"/>
    <x v="1"/>
    <x v="3"/>
    <x v="1"/>
    <x v="0"/>
    <x v="3"/>
  </r>
  <r>
    <s v="L100455"/>
    <x v="0"/>
    <s v="C200455"/>
    <s v="Vikas Rao"/>
    <x v="0"/>
    <s v="Female"/>
    <x v="3"/>
    <x v="1"/>
    <x v="0"/>
    <x v="1"/>
    <n v="1442819"/>
    <s v="Submitted"/>
    <n v="301"/>
    <x v="0"/>
    <x v="0"/>
    <s v="Submitted"/>
    <x v="0"/>
    <x v="2"/>
    <n v="3533333"/>
    <n v="8.52"/>
    <n v="12"/>
    <n v="294444.42"/>
    <n v="2512686.0491239391"/>
    <x v="1"/>
    <x v="1"/>
    <d v="2025-09-18T00:00:00"/>
    <x v="1"/>
    <x v="3"/>
    <x v="0"/>
    <x v="0"/>
    <x v="3"/>
  </r>
  <r>
    <s v="L100456"/>
    <x v="0"/>
    <s v="C200456"/>
    <s v="Anjali Patel"/>
    <x v="0"/>
    <s v="Male"/>
    <x v="9"/>
    <x v="1"/>
    <x v="0"/>
    <x v="3"/>
    <n v="655911"/>
    <s v="Submitted"/>
    <n v="722"/>
    <x v="1"/>
    <x v="0"/>
    <s v="Submitted"/>
    <x v="0"/>
    <x v="3"/>
    <n v="2284805"/>
    <n v="18.14"/>
    <n v="24"/>
    <n v="95200.21"/>
    <n v="3453863.5592027283"/>
    <x v="1"/>
    <x v="1"/>
    <d v="2025-09-19T00:00:00"/>
    <x v="1"/>
    <x v="3"/>
    <x v="2"/>
    <x v="1"/>
    <x v="1"/>
  </r>
  <r>
    <s v="L100457"/>
    <x v="0"/>
    <s v="C200457"/>
    <s v="Pooja Das"/>
    <x v="0"/>
    <s v="Male"/>
    <x v="45"/>
    <x v="1"/>
    <x v="0"/>
    <x v="0"/>
    <n v="293239"/>
    <s v="Submitted"/>
    <n v="626"/>
    <x v="1"/>
    <x v="0"/>
    <s v="Submitted"/>
    <x v="0"/>
    <x v="4"/>
    <n v="2856874"/>
    <n v="14.13"/>
    <n v="180"/>
    <n v="15871.52"/>
    <n v="3363969.1349999998"/>
    <x v="5"/>
    <x v="5"/>
    <d v="2025-09-20T00:00:00"/>
    <x v="1"/>
    <x v="3"/>
    <x v="1"/>
    <x v="0"/>
    <x v="0"/>
  </r>
  <r>
    <s v="L100458"/>
    <x v="0"/>
    <s v="C200458"/>
    <s v="Amit Singh"/>
    <x v="0"/>
    <s v="Female"/>
    <x v="14"/>
    <x v="1"/>
    <x v="1"/>
    <x v="0"/>
    <n v="2136843"/>
    <s v="Submitted"/>
    <n v="681"/>
    <x v="1"/>
    <x v="0"/>
    <s v="Submitted"/>
    <x v="0"/>
    <x v="1"/>
    <n v="2960911"/>
    <n v="7.07"/>
    <n v="24"/>
    <n v="123371.29"/>
    <n v="1744495.9822717055"/>
    <x v="6"/>
    <x v="6"/>
    <d v="2025-09-21T00:00:00"/>
    <x v="1"/>
    <x v="3"/>
    <x v="0"/>
    <x v="0"/>
    <x v="1"/>
  </r>
  <r>
    <s v="L100459"/>
    <x v="0"/>
    <s v="C200459"/>
    <s v="Anjali Rao"/>
    <x v="0"/>
    <s v="Male"/>
    <x v="15"/>
    <x v="1"/>
    <x v="1"/>
    <x v="1"/>
    <n v="2345007"/>
    <s v="Submitted"/>
    <n v="800"/>
    <x v="2"/>
    <x v="0"/>
    <s v="Submitted"/>
    <x v="0"/>
    <x v="2"/>
    <n v="3584769"/>
    <n v="8.2899999999999991"/>
    <n v="180"/>
    <n v="19915.38"/>
    <n v="2476477.9175"/>
    <x v="6"/>
    <x v="6"/>
    <d v="2025-09-22T00:00:00"/>
    <x v="1"/>
    <x v="3"/>
    <x v="2"/>
    <x v="1"/>
    <x v="0"/>
  </r>
  <r>
    <s v="L100460"/>
    <x v="0"/>
    <s v="C200460"/>
    <s v="Karan Das"/>
    <x v="0"/>
    <s v="Male"/>
    <x v="25"/>
    <x v="0"/>
    <x v="1"/>
    <x v="3"/>
    <n v="1787440"/>
    <s v="Submitted"/>
    <n v="789"/>
    <x v="2"/>
    <x v="0"/>
    <s v="Submitted"/>
    <x v="0"/>
    <x v="0"/>
    <n v="2422549"/>
    <n v="17.600000000000001"/>
    <n v="120"/>
    <n v="20187.91"/>
    <n v="3553071.8666666672"/>
    <x v="4"/>
    <x v="4"/>
    <d v="2025-09-23T00:00:00"/>
    <x v="1"/>
    <x v="3"/>
    <x v="1"/>
    <x v="1"/>
    <x v="3"/>
  </r>
  <r>
    <s v="L100461"/>
    <x v="0"/>
    <s v="C200461"/>
    <s v="Amit Das"/>
    <x v="0"/>
    <s v="Male"/>
    <x v="6"/>
    <x v="1"/>
    <x v="0"/>
    <x v="2"/>
    <n v="1111025"/>
    <s v="Submitted"/>
    <n v="594"/>
    <x v="0"/>
    <x v="0"/>
    <s v="Submitted"/>
    <x v="0"/>
    <x v="3"/>
    <n v="3574116"/>
    <n v="12.09"/>
    <n v="36"/>
    <n v="99281"/>
    <n v="3600921.8700457946"/>
    <x v="5"/>
    <x v="5"/>
    <d v="2025-09-24T00:00:00"/>
    <x v="1"/>
    <x v="3"/>
    <x v="1"/>
    <x v="0"/>
    <x v="2"/>
  </r>
  <r>
    <s v="L100462"/>
    <x v="0"/>
    <s v="C200462"/>
    <s v="Anjali Rao"/>
    <x v="0"/>
    <s v="Female"/>
    <x v="3"/>
    <x v="0"/>
    <x v="1"/>
    <x v="0"/>
    <n v="1999798"/>
    <s v="Submitted"/>
    <n v="300"/>
    <x v="0"/>
    <x v="0"/>
    <s v="Submitted"/>
    <x v="0"/>
    <x v="3"/>
    <n v="2172605"/>
    <n v="15.37"/>
    <n v="24"/>
    <n v="90525.21"/>
    <n v="2782744.9112498444"/>
    <x v="1"/>
    <x v="1"/>
    <d v="2025-09-25T00:00:00"/>
    <x v="1"/>
    <x v="3"/>
    <x v="0"/>
    <x v="1"/>
    <x v="3"/>
  </r>
  <r>
    <s v="L100463"/>
    <x v="0"/>
    <s v="C200463"/>
    <s v="Priya Sharma"/>
    <x v="0"/>
    <s v="Female"/>
    <x v="16"/>
    <x v="0"/>
    <x v="0"/>
    <x v="1"/>
    <n v="2227908"/>
    <s v="Submitted"/>
    <n v="558"/>
    <x v="0"/>
    <x v="0"/>
    <s v="Submitted"/>
    <x v="0"/>
    <x v="2"/>
    <n v="3512411"/>
    <n v="7.18"/>
    <n v="36"/>
    <n v="97566.97"/>
    <n v="2101592.6795083014"/>
    <x v="2"/>
    <x v="2"/>
    <d v="2025-09-26T00:00:00"/>
    <x v="1"/>
    <x v="3"/>
    <x v="1"/>
    <x v="0"/>
    <x v="2"/>
  </r>
  <r>
    <s v="L100464"/>
    <x v="0"/>
    <s v="C200464"/>
    <s v="Vikas Patel"/>
    <x v="0"/>
    <s v="Male"/>
    <x v="32"/>
    <x v="1"/>
    <x v="0"/>
    <x v="1"/>
    <n v="1712188"/>
    <s v="Submitted"/>
    <n v="638"/>
    <x v="1"/>
    <x v="0"/>
    <s v="Submitted"/>
    <x v="0"/>
    <x v="0"/>
    <n v="2324960"/>
    <n v="16.02"/>
    <n v="60"/>
    <n v="38749.33"/>
    <n v="3103821.6"/>
    <x v="2"/>
    <x v="2"/>
    <d v="2025-09-27T00:00:00"/>
    <x v="1"/>
    <x v="3"/>
    <x v="1"/>
    <x v="1"/>
    <x v="2"/>
  </r>
  <r>
    <s v="L100465"/>
    <x v="0"/>
    <s v="C200465"/>
    <s v="Anjali Patel"/>
    <x v="0"/>
    <s v="Female"/>
    <x v="13"/>
    <x v="1"/>
    <x v="0"/>
    <x v="0"/>
    <n v="1888292"/>
    <s v="Submitted"/>
    <n v="522"/>
    <x v="0"/>
    <x v="0"/>
    <s v="Submitted"/>
    <x v="0"/>
    <x v="0"/>
    <n v="473646"/>
    <n v="13.63"/>
    <n v="24"/>
    <n v="19735.25"/>
    <n v="537982.92162448086"/>
    <x v="6"/>
    <x v="6"/>
    <d v="2025-09-28T00:00:00"/>
    <x v="1"/>
    <x v="3"/>
    <x v="0"/>
    <x v="0"/>
    <x v="0"/>
  </r>
  <r>
    <s v="L100466"/>
    <x v="0"/>
    <s v="C200466"/>
    <s v="Amit Gupta"/>
    <x v="0"/>
    <s v="Male"/>
    <x v="1"/>
    <x v="0"/>
    <x v="0"/>
    <x v="0"/>
    <n v="2020658"/>
    <s v="Submitted"/>
    <n v="669"/>
    <x v="1"/>
    <x v="0"/>
    <s v="Submitted"/>
    <x v="0"/>
    <x v="1"/>
    <n v="2281142"/>
    <n v="10"/>
    <n v="36"/>
    <n v="63365.06"/>
    <n v="1900951.6673009444"/>
    <x v="3"/>
    <x v="3"/>
    <d v="2025-09-29T00:00:00"/>
    <x v="1"/>
    <x v="3"/>
    <x v="1"/>
    <x v="0"/>
    <x v="1"/>
  </r>
  <r>
    <s v="L100467"/>
    <x v="0"/>
    <s v="C200467"/>
    <s v="Anjali Gupta"/>
    <x v="0"/>
    <s v="Female"/>
    <x v="34"/>
    <x v="0"/>
    <x v="0"/>
    <x v="1"/>
    <n v="2483193"/>
    <s v="Submitted"/>
    <n v="887"/>
    <x v="2"/>
    <x v="0"/>
    <s v="Submitted"/>
    <x v="0"/>
    <x v="4"/>
    <n v="1029299"/>
    <n v="14.21"/>
    <n v="180"/>
    <n v="5718.33"/>
    <n v="1218861.5658333334"/>
    <x v="1"/>
    <x v="1"/>
    <d v="2025-09-30T00:00:00"/>
    <x v="1"/>
    <x v="3"/>
    <x v="2"/>
    <x v="0"/>
    <x v="2"/>
  </r>
  <r>
    <s v="L100468"/>
    <x v="0"/>
    <s v="C200468"/>
    <s v="Anjali Sharma"/>
    <x v="0"/>
    <s v="Female"/>
    <x v="14"/>
    <x v="1"/>
    <x v="1"/>
    <x v="1"/>
    <n v="1525007"/>
    <s v="Submitted"/>
    <n v="349"/>
    <x v="0"/>
    <x v="0"/>
    <s v="Submitted"/>
    <x v="0"/>
    <x v="3"/>
    <n v="1874437"/>
    <n v="17.440000000000001"/>
    <n v="180"/>
    <n v="10413.540000000001"/>
    <n v="2724181.7733333334"/>
    <x v="4"/>
    <x v="4"/>
    <d v="2025-10-01T00:00:00"/>
    <x v="1"/>
    <x v="4"/>
    <x v="2"/>
    <x v="0"/>
    <x v="1"/>
  </r>
  <r>
    <s v="L100469"/>
    <x v="0"/>
    <s v="C200469"/>
    <s v="Amit Rao"/>
    <x v="0"/>
    <s v="Male"/>
    <x v="41"/>
    <x v="0"/>
    <x v="1"/>
    <x v="2"/>
    <n v="1521055"/>
    <s v="Submitted"/>
    <n v="663"/>
    <x v="1"/>
    <x v="0"/>
    <s v="Submitted"/>
    <x v="0"/>
    <x v="0"/>
    <n v="2336110"/>
    <n v="11.22"/>
    <n v="180"/>
    <n v="12978.39"/>
    <n v="2184262.85"/>
    <x v="5"/>
    <x v="5"/>
    <d v="2025-10-02T00:00:00"/>
    <x v="1"/>
    <x v="4"/>
    <x v="2"/>
    <x v="0"/>
    <x v="1"/>
  </r>
  <r>
    <s v="L100470"/>
    <x v="0"/>
    <s v="C200470"/>
    <s v="Pooja Verma"/>
    <x v="0"/>
    <s v="Female"/>
    <x v="13"/>
    <x v="1"/>
    <x v="1"/>
    <x v="2"/>
    <n v="1933526"/>
    <s v="Submitted"/>
    <n v="536"/>
    <x v="0"/>
    <x v="0"/>
    <s v="Submitted"/>
    <x v="0"/>
    <x v="4"/>
    <n v="1602233"/>
    <n v="18.03"/>
    <n v="36"/>
    <n v="44506.47"/>
    <n v="2407355.0825000112"/>
    <x v="5"/>
    <x v="5"/>
    <d v="2025-10-03T00:00:00"/>
    <x v="1"/>
    <x v="4"/>
    <x v="0"/>
    <x v="0"/>
    <x v="1"/>
  </r>
  <r>
    <s v="L100471"/>
    <x v="0"/>
    <s v="C200471"/>
    <s v="Sneha Das"/>
    <x v="0"/>
    <s v="Male"/>
    <x v="16"/>
    <x v="1"/>
    <x v="0"/>
    <x v="1"/>
    <n v="870824"/>
    <s v="Submitted"/>
    <n v="496"/>
    <x v="0"/>
    <x v="0"/>
    <s v="Submitted"/>
    <x v="0"/>
    <x v="2"/>
    <n v="1790633"/>
    <n v="11.34"/>
    <n v="180"/>
    <n v="9947.9599999999991"/>
    <n v="1692148.1849999998"/>
    <x v="1"/>
    <x v="1"/>
    <d v="2025-10-04T00:00:00"/>
    <x v="1"/>
    <x v="4"/>
    <x v="1"/>
    <x v="1"/>
    <x v="3"/>
  </r>
  <r>
    <s v="L100472"/>
    <x v="0"/>
    <s v="C200472"/>
    <s v="Rahul Gupta"/>
    <x v="0"/>
    <s v="Male"/>
    <x v="7"/>
    <x v="1"/>
    <x v="0"/>
    <x v="3"/>
    <n v="1531338"/>
    <s v="Submitted"/>
    <n v="595"/>
    <x v="0"/>
    <x v="0"/>
    <s v="Submitted"/>
    <x v="0"/>
    <x v="1"/>
    <n v="3305444"/>
    <n v="12.74"/>
    <n v="120"/>
    <n v="27545.37"/>
    <n v="3509279.7133333338"/>
    <x v="4"/>
    <x v="4"/>
    <d v="2025-10-05T00:00:00"/>
    <x v="1"/>
    <x v="4"/>
    <x v="2"/>
    <x v="0"/>
    <x v="2"/>
  </r>
  <r>
    <s v="L100473"/>
    <x v="0"/>
    <s v="C200473"/>
    <s v="Anjali Rao"/>
    <x v="0"/>
    <s v="Male"/>
    <x v="10"/>
    <x v="1"/>
    <x v="0"/>
    <x v="0"/>
    <n v="1101890"/>
    <s v="Submitted"/>
    <n v="598"/>
    <x v="0"/>
    <x v="0"/>
    <s v="Submitted"/>
    <x v="0"/>
    <x v="2"/>
    <n v="3686749"/>
    <n v="8.8800000000000008"/>
    <n v="60"/>
    <n v="61445.82"/>
    <n v="2728194.2600000105"/>
    <x v="3"/>
    <x v="3"/>
    <d v="2025-10-06T00:00:00"/>
    <x v="1"/>
    <x v="4"/>
    <x v="2"/>
    <x v="0"/>
    <x v="2"/>
  </r>
  <r>
    <s v="L100474"/>
    <x v="0"/>
    <s v="C200474"/>
    <s v="Neha Gupta"/>
    <x v="0"/>
    <s v="Male"/>
    <x v="9"/>
    <x v="1"/>
    <x v="0"/>
    <x v="1"/>
    <n v="684993"/>
    <s v="Submitted"/>
    <n v="898"/>
    <x v="2"/>
    <x v="0"/>
    <s v="Submitted"/>
    <x v="0"/>
    <x v="3"/>
    <n v="3399861"/>
    <n v="12.94"/>
    <n v="120"/>
    <n v="28332.17"/>
    <n v="3666183.4450000003"/>
    <x v="5"/>
    <x v="5"/>
    <d v="2025-10-07T00:00:00"/>
    <x v="1"/>
    <x v="4"/>
    <x v="1"/>
    <x v="0"/>
    <x v="3"/>
  </r>
  <r>
    <s v="L100475"/>
    <x v="0"/>
    <s v="C200475"/>
    <s v="Karan Verma"/>
    <x v="0"/>
    <s v="Male"/>
    <x v="31"/>
    <x v="1"/>
    <x v="1"/>
    <x v="0"/>
    <n v="1552512"/>
    <s v="Submitted"/>
    <n v="616"/>
    <x v="1"/>
    <x v="0"/>
    <s v="Submitted"/>
    <x v="0"/>
    <x v="0"/>
    <n v="2546536"/>
    <n v="7.47"/>
    <n v="60"/>
    <n v="42442.27"/>
    <n v="1585218.660000388"/>
    <x v="3"/>
    <x v="3"/>
    <d v="2025-10-08T00:00:00"/>
    <x v="1"/>
    <x v="4"/>
    <x v="0"/>
    <x v="0"/>
    <x v="2"/>
  </r>
  <r>
    <s v="L100476"/>
    <x v="0"/>
    <s v="C200476"/>
    <s v="Sneha Mehta"/>
    <x v="0"/>
    <s v="Female"/>
    <x v="11"/>
    <x v="0"/>
    <x v="0"/>
    <x v="2"/>
    <n v="331245"/>
    <s v="Submitted"/>
    <n v="340"/>
    <x v="0"/>
    <x v="0"/>
    <s v="Submitted"/>
    <x v="0"/>
    <x v="0"/>
    <n v="4158237"/>
    <n v="15.02"/>
    <n v="120"/>
    <n v="34651.97"/>
    <n v="5204726.6450000005"/>
    <x v="4"/>
    <x v="4"/>
    <d v="2025-10-09T00:00:00"/>
    <x v="1"/>
    <x v="4"/>
    <x v="0"/>
    <x v="0"/>
    <x v="0"/>
  </r>
  <r>
    <s v="L100477"/>
    <x v="0"/>
    <s v="C200477"/>
    <s v="Rahul Verma"/>
    <x v="0"/>
    <s v="Male"/>
    <x v="21"/>
    <x v="0"/>
    <x v="1"/>
    <x v="2"/>
    <n v="260495"/>
    <s v="Submitted"/>
    <n v="811"/>
    <x v="2"/>
    <x v="0"/>
    <s v="Submitted"/>
    <x v="0"/>
    <x v="3"/>
    <n v="524298"/>
    <n v="7.09"/>
    <n v="24"/>
    <n v="21845.75"/>
    <n v="309777.22304399952"/>
    <x v="9"/>
    <x v="3"/>
    <d v="2025-10-10T00:00:00"/>
    <x v="1"/>
    <x v="4"/>
    <x v="2"/>
    <x v="0"/>
    <x v="1"/>
  </r>
  <r>
    <s v="L100478"/>
    <x v="0"/>
    <s v="C200478"/>
    <s v="Rohit Sharma"/>
    <x v="0"/>
    <s v="Male"/>
    <x v="12"/>
    <x v="0"/>
    <x v="0"/>
    <x v="0"/>
    <n v="2052718"/>
    <s v="Submitted"/>
    <n v="801"/>
    <x v="2"/>
    <x v="0"/>
    <s v="Submitted"/>
    <x v="0"/>
    <x v="4"/>
    <n v="996488"/>
    <n v="17.510000000000002"/>
    <n v="180"/>
    <n v="5536.04"/>
    <n v="1454042.0733333335"/>
    <x v="1"/>
    <x v="1"/>
    <d v="2025-10-11T00:00:00"/>
    <x v="1"/>
    <x v="4"/>
    <x v="0"/>
    <x v="1"/>
    <x v="3"/>
  </r>
  <r>
    <s v="L100479"/>
    <x v="0"/>
    <s v="C200479"/>
    <s v="Priya Sharma"/>
    <x v="0"/>
    <s v="Female"/>
    <x v="26"/>
    <x v="1"/>
    <x v="1"/>
    <x v="0"/>
    <n v="883727"/>
    <s v="Submitted"/>
    <n v="360"/>
    <x v="0"/>
    <x v="0"/>
    <s v="Submitted"/>
    <x v="0"/>
    <x v="2"/>
    <n v="4694081"/>
    <n v="7.63"/>
    <n v="60"/>
    <n v="78234.679999999993"/>
    <n v="2984653.169167114"/>
    <x v="6"/>
    <x v="6"/>
    <d v="2025-10-12T00:00:00"/>
    <x v="1"/>
    <x v="4"/>
    <x v="0"/>
    <x v="1"/>
    <x v="2"/>
  </r>
  <r>
    <s v="L100480"/>
    <x v="0"/>
    <s v="C200480"/>
    <s v="Anjali Patel"/>
    <x v="0"/>
    <s v="Male"/>
    <x v="34"/>
    <x v="0"/>
    <x v="0"/>
    <x v="2"/>
    <n v="1218398"/>
    <s v="Submitted"/>
    <n v="856"/>
    <x v="2"/>
    <x v="0"/>
    <s v="Submitted"/>
    <x v="0"/>
    <x v="4"/>
    <n v="1057027"/>
    <n v="10.71"/>
    <n v="24"/>
    <n v="44042.79"/>
    <n v="943396.80925471394"/>
    <x v="2"/>
    <x v="2"/>
    <d v="2025-10-13T00:00:00"/>
    <x v="1"/>
    <x v="4"/>
    <x v="0"/>
    <x v="0"/>
    <x v="3"/>
  </r>
  <r>
    <s v="L100481"/>
    <x v="0"/>
    <s v="C200481"/>
    <s v="Rahul Rao"/>
    <x v="0"/>
    <s v="Male"/>
    <x v="44"/>
    <x v="0"/>
    <x v="1"/>
    <x v="3"/>
    <n v="2015198"/>
    <s v="Submitted"/>
    <n v="498"/>
    <x v="0"/>
    <x v="0"/>
    <s v="Submitted"/>
    <x v="0"/>
    <x v="1"/>
    <n v="2261689"/>
    <n v="15.77"/>
    <n v="120"/>
    <n v="18847.41"/>
    <n v="2972236.2941666669"/>
    <x v="2"/>
    <x v="2"/>
    <d v="2025-10-14T00:00:00"/>
    <x v="1"/>
    <x v="4"/>
    <x v="0"/>
    <x v="0"/>
    <x v="2"/>
  </r>
  <r>
    <s v="L100482"/>
    <x v="0"/>
    <s v="C200482"/>
    <n v="0"/>
    <x v="0"/>
    <s v="Male"/>
    <x v="44"/>
    <x v="0"/>
    <x v="0"/>
    <x v="3"/>
    <n v="1037995"/>
    <s v="Submitted"/>
    <n v="717"/>
    <x v="1"/>
    <x v="0"/>
    <s v="Submitted"/>
    <x v="0"/>
    <x v="3"/>
    <n v="1043591"/>
    <n v="8.3000000000000007"/>
    <n v="36"/>
    <n v="28988.639999999999"/>
    <n v="721817.11268940149"/>
    <x v="3"/>
    <x v="3"/>
    <d v="2025-10-15T00:00:00"/>
    <x v="1"/>
    <x v="4"/>
    <x v="0"/>
    <x v="1"/>
    <x v="1"/>
  </r>
  <r>
    <s v="L100483"/>
    <x v="0"/>
    <s v="C200483"/>
    <s v="Neha Mehta"/>
    <x v="0"/>
    <s v="Female"/>
    <x v="39"/>
    <x v="0"/>
    <x v="0"/>
    <x v="2"/>
    <n v="596834"/>
    <s v="Submitted"/>
    <n v="677"/>
    <x v="1"/>
    <x v="0"/>
    <s v="Submitted"/>
    <x v="0"/>
    <x v="4"/>
    <n v="501841"/>
    <n v="18.61"/>
    <n v="60"/>
    <n v="8364.02"/>
    <n v="778271.75083333335"/>
    <x v="1"/>
    <x v="1"/>
    <d v="2025-10-16T00:00:00"/>
    <x v="1"/>
    <x v="4"/>
    <x v="0"/>
    <x v="1"/>
    <x v="0"/>
  </r>
  <r>
    <s v="L100484"/>
    <x v="0"/>
    <s v="C200484"/>
    <s v="Neha Rao"/>
    <x v="0"/>
    <s v="Female"/>
    <x v="45"/>
    <x v="0"/>
    <x v="0"/>
    <x v="3"/>
    <n v="1261874"/>
    <s v="Submitted"/>
    <n v="346"/>
    <x v="0"/>
    <x v="0"/>
    <s v="Submitted"/>
    <x v="0"/>
    <x v="1"/>
    <n v="753340"/>
    <n v="8.7200000000000006"/>
    <n v="24"/>
    <n v="31389.17"/>
    <n v="547428.17666678887"/>
    <x v="6"/>
    <x v="6"/>
    <d v="2025-10-17T00:00:00"/>
    <x v="1"/>
    <x v="4"/>
    <x v="0"/>
    <x v="1"/>
    <x v="1"/>
  </r>
  <r>
    <s v="L100485"/>
    <x v="0"/>
    <s v="C200485"/>
    <s v="Rohit Singh"/>
    <x v="0"/>
    <s v="Female"/>
    <x v="45"/>
    <x v="0"/>
    <x v="0"/>
    <x v="1"/>
    <n v="742612"/>
    <s v="Submitted"/>
    <n v="557"/>
    <x v="0"/>
    <x v="0"/>
    <s v="Submitted"/>
    <x v="0"/>
    <x v="1"/>
    <n v="717777"/>
    <n v="16.8"/>
    <n v="12"/>
    <n v="59814.75"/>
    <n v="1004915.3165869751"/>
    <x v="6"/>
    <x v="6"/>
    <d v="2025-10-18T00:00:00"/>
    <x v="1"/>
    <x v="4"/>
    <x v="0"/>
    <x v="1"/>
    <x v="3"/>
  </r>
  <r>
    <s v="L100486"/>
    <x v="0"/>
    <s v="C200486"/>
    <s v="Neha Rao"/>
    <x v="0"/>
    <s v="Female"/>
    <x v="14"/>
    <x v="1"/>
    <x v="0"/>
    <x v="3"/>
    <n v="1433472"/>
    <s v="Submitted"/>
    <n v="765"/>
    <x v="2"/>
    <x v="0"/>
    <s v="Submitted"/>
    <x v="0"/>
    <x v="1"/>
    <n v="637359"/>
    <n v="12.71"/>
    <n v="60"/>
    <n v="10622.65"/>
    <n v="675069.40750000009"/>
    <x v="3"/>
    <x v="3"/>
    <d v="2025-10-19T00:00:00"/>
    <x v="1"/>
    <x v="4"/>
    <x v="0"/>
    <x v="1"/>
    <x v="2"/>
  </r>
  <r>
    <s v="L100487"/>
    <x v="0"/>
    <s v="C200487"/>
    <s v="Rohit Gupta"/>
    <x v="0"/>
    <s v="Female"/>
    <x v="10"/>
    <x v="0"/>
    <x v="0"/>
    <x v="3"/>
    <n v="1257370"/>
    <s v="Submitted"/>
    <n v="874"/>
    <x v="2"/>
    <x v="0"/>
    <s v="Submitted"/>
    <x v="0"/>
    <x v="1"/>
    <n v="1285204"/>
    <n v="13.73"/>
    <n v="36"/>
    <n v="35700.11"/>
    <n v="1470487.5766684134"/>
    <x v="0"/>
    <x v="0"/>
    <d v="2025-10-20T00:00:00"/>
    <x v="1"/>
    <x v="4"/>
    <x v="0"/>
    <x v="1"/>
    <x v="0"/>
  </r>
  <r>
    <s v="L100488"/>
    <x v="0"/>
    <s v="C200488"/>
    <s v="Vikas Verma"/>
    <x v="0"/>
    <s v="Male"/>
    <x v="39"/>
    <x v="0"/>
    <x v="0"/>
    <x v="1"/>
    <n v="1016803"/>
    <s v="Submitted"/>
    <n v="420"/>
    <x v="0"/>
    <x v="0"/>
    <s v="Submitted"/>
    <x v="0"/>
    <x v="1"/>
    <n v="430915"/>
    <n v="17.7"/>
    <n v="60"/>
    <n v="7181.92"/>
    <n v="635599.625"/>
    <x v="1"/>
    <x v="1"/>
    <d v="2025-10-21T00:00:00"/>
    <x v="1"/>
    <x v="4"/>
    <x v="0"/>
    <x v="1"/>
    <x v="2"/>
  </r>
  <r>
    <s v="L100489"/>
    <x v="0"/>
    <s v="C200489"/>
    <s v="Neha Mehta"/>
    <x v="0"/>
    <s v="Female"/>
    <x v="43"/>
    <x v="0"/>
    <x v="1"/>
    <x v="1"/>
    <n v="744495"/>
    <s v="Submitted"/>
    <n v="750"/>
    <x v="2"/>
    <x v="0"/>
    <s v="Submitted"/>
    <x v="0"/>
    <x v="1"/>
    <n v="4436102"/>
    <n v="7.94"/>
    <n v="180"/>
    <n v="24645.01"/>
    <n v="2935220.8233333337"/>
    <x v="6"/>
    <x v="6"/>
    <d v="2025-10-22T00:00:00"/>
    <x v="1"/>
    <x v="4"/>
    <x v="0"/>
    <x v="1"/>
    <x v="0"/>
  </r>
  <r>
    <s v="L100490"/>
    <x v="0"/>
    <s v="C200490"/>
    <s v="Neha Mehta"/>
    <x v="0"/>
    <s v="Female"/>
    <x v="12"/>
    <x v="0"/>
    <x v="0"/>
    <x v="3"/>
    <n v="1262100"/>
    <s v="Submitted"/>
    <n v="334"/>
    <x v="0"/>
    <x v="0"/>
    <s v="Submitted"/>
    <x v="0"/>
    <x v="4"/>
    <n v="1960504"/>
    <n v="18.93"/>
    <n v="36"/>
    <n v="54458.44"/>
    <n v="3092695.0600000047"/>
    <x v="4"/>
    <x v="4"/>
    <d v="2025-10-23T00:00:00"/>
    <x v="1"/>
    <x v="4"/>
    <x v="2"/>
    <x v="1"/>
    <x v="0"/>
  </r>
  <r>
    <s v="L100491"/>
    <x v="0"/>
    <s v="C200491"/>
    <s v="Neha Das"/>
    <x v="0"/>
    <s v="Female"/>
    <x v="5"/>
    <x v="1"/>
    <x v="1"/>
    <x v="3"/>
    <n v="1584264"/>
    <s v="Submitted"/>
    <n v="408"/>
    <x v="0"/>
    <x v="0"/>
    <s v="Submitted"/>
    <x v="0"/>
    <x v="3"/>
    <n v="962614"/>
    <n v="11.54"/>
    <n v="120"/>
    <n v="8021.78"/>
    <n v="925713.79666666652"/>
    <x v="6"/>
    <x v="6"/>
    <d v="2025-10-24T00:00:00"/>
    <x v="1"/>
    <x v="4"/>
    <x v="2"/>
    <x v="1"/>
    <x v="0"/>
  </r>
  <r>
    <s v="L100492"/>
    <x v="0"/>
    <s v="C200492"/>
    <s v="Anjali Patel"/>
    <x v="0"/>
    <s v="Male"/>
    <x v="28"/>
    <x v="1"/>
    <x v="0"/>
    <x v="2"/>
    <n v="1548125"/>
    <s v="Submitted"/>
    <n v="639"/>
    <x v="1"/>
    <x v="0"/>
    <s v="Submitted"/>
    <x v="0"/>
    <x v="0"/>
    <n v="1295130"/>
    <n v="15.33"/>
    <n v="120"/>
    <n v="10792.75"/>
    <n v="1654528.5750000002"/>
    <x v="4"/>
    <x v="4"/>
    <d v="2025-10-25T00:00:00"/>
    <x v="1"/>
    <x v="4"/>
    <x v="0"/>
    <x v="0"/>
    <x v="2"/>
  </r>
  <r>
    <s v="L100493"/>
    <x v="0"/>
    <s v="C200493"/>
    <s v="Anjali Patel"/>
    <x v="0"/>
    <s v="Female"/>
    <x v="17"/>
    <x v="0"/>
    <x v="1"/>
    <x v="1"/>
    <n v="981611"/>
    <s v="Submitted"/>
    <n v="665"/>
    <x v="1"/>
    <x v="0"/>
    <s v="Submitted"/>
    <x v="0"/>
    <x v="0"/>
    <n v="654618"/>
    <n v="10.53"/>
    <n v="120"/>
    <n v="5455.15"/>
    <n v="574427.29499999993"/>
    <x v="4"/>
    <x v="4"/>
    <d v="2025-10-26T00:00:00"/>
    <x v="1"/>
    <x v="4"/>
    <x v="0"/>
    <x v="0"/>
    <x v="3"/>
  </r>
  <r>
    <s v="L100494"/>
    <x v="0"/>
    <s v="C200494"/>
    <s v="Rohit Gupta"/>
    <x v="0"/>
    <s v="Female"/>
    <x v="30"/>
    <x v="0"/>
    <x v="0"/>
    <x v="1"/>
    <n v="350695"/>
    <s v="Submitted"/>
    <n v="568"/>
    <x v="0"/>
    <x v="0"/>
    <s v="Submitted"/>
    <x v="0"/>
    <x v="4"/>
    <n v="3562609"/>
    <n v="10.82"/>
    <n v="180"/>
    <n v="19792.27"/>
    <n v="3212285.7816666667"/>
    <x v="5"/>
    <x v="5"/>
    <d v="2025-10-27T00:00:00"/>
    <x v="1"/>
    <x v="4"/>
    <x v="0"/>
    <x v="1"/>
    <x v="1"/>
  </r>
  <r>
    <s v="L100495"/>
    <x v="0"/>
    <s v="C200495"/>
    <s v="Sneha Singh"/>
    <x v="0"/>
    <s v="Male"/>
    <x v="4"/>
    <x v="1"/>
    <x v="1"/>
    <x v="1"/>
    <n v="2086453"/>
    <s v="Submitted"/>
    <n v="548"/>
    <x v="0"/>
    <x v="0"/>
    <s v="Submitted"/>
    <x v="0"/>
    <x v="4"/>
    <n v="4458782"/>
    <n v="8.3699999999999992"/>
    <n v="36"/>
    <n v="123855.06"/>
    <n v="3110000.4615809061"/>
    <x v="4"/>
    <x v="4"/>
    <d v="2025-10-28T00:00:00"/>
    <x v="1"/>
    <x v="4"/>
    <x v="1"/>
    <x v="1"/>
    <x v="1"/>
  </r>
  <r>
    <s v="L100496"/>
    <x v="0"/>
    <s v="C200496"/>
    <s v="Neha Das"/>
    <x v="0"/>
    <s v="Female"/>
    <x v="11"/>
    <x v="0"/>
    <x v="1"/>
    <x v="0"/>
    <n v="585105"/>
    <s v="Submitted"/>
    <n v="818"/>
    <x v="2"/>
    <x v="0"/>
    <s v="Submitted"/>
    <x v="0"/>
    <x v="1"/>
    <n v="4923491"/>
    <n v="13.9"/>
    <n v="60"/>
    <n v="82058.179999999993"/>
    <n v="5703043.7416666672"/>
    <x v="1"/>
    <x v="1"/>
    <d v="2025-10-29T00:00:00"/>
    <x v="1"/>
    <x v="4"/>
    <x v="1"/>
    <x v="0"/>
    <x v="1"/>
  </r>
  <r>
    <s v="L100497"/>
    <x v="0"/>
    <s v="C200497"/>
    <s v="Sneha Gupta"/>
    <x v="0"/>
    <s v="Female"/>
    <x v="43"/>
    <x v="1"/>
    <x v="1"/>
    <x v="0"/>
    <n v="625526"/>
    <s v="Submitted"/>
    <n v="748"/>
    <x v="1"/>
    <x v="0"/>
    <s v="Submitted"/>
    <x v="0"/>
    <x v="3"/>
    <n v="3954752"/>
    <n v="14.43"/>
    <n v="180"/>
    <n v="21970.84"/>
    <n v="4755589.2799999993"/>
    <x v="4"/>
    <x v="4"/>
    <d v="2025-10-30T00:00:00"/>
    <x v="1"/>
    <x v="4"/>
    <x v="2"/>
    <x v="1"/>
    <x v="1"/>
  </r>
  <r>
    <s v="L100498"/>
    <x v="0"/>
    <s v="C200498"/>
    <s v="Priya Sharma"/>
    <x v="0"/>
    <s v="Male"/>
    <x v="18"/>
    <x v="1"/>
    <x v="1"/>
    <x v="0"/>
    <n v="2376919"/>
    <s v="Submitted"/>
    <n v="717"/>
    <x v="1"/>
    <x v="0"/>
    <s v="Submitted"/>
    <x v="0"/>
    <x v="0"/>
    <n v="406511"/>
    <n v="12.66"/>
    <n v="120"/>
    <n v="3387.59"/>
    <n v="428869.10499999998"/>
    <x v="5"/>
    <x v="5"/>
    <d v="2025-10-31T00:00:00"/>
    <x v="1"/>
    <x v="4"/>
    <x v="0"/>
    <x v="0"/>
    <x v="1"/>
  </r>
  <r>
    <s v="L100499"/>
    <x v="0"/>
    <s v="C200499"/>
    <s v="Pooja Singh"/>
    <x v="0"/>
    <s v="Male"/>
    <x v="9"/>
    <x v="1"/>
    <x v="0"/>
    <x v="0"/>
    <n v="2020859"/>
    <s v="Submitted"/>
    <n v="699"/>
    <x v="1"/>
    <x v="0"/>
    <s v="Submitted"/>
    <x v="0"/>
    <x v="3"/>
    <n v="3094037"/>
    <n v="8.11"/>
    <n v="24"/>
    <n v="128918.21"/>
    <n v="2091062.0253126877"/>
    <x v="0"/>
    <x v="0"/>
    <d v="2025-11-01T00:00:00"/>
    <x v="1"/>
    <x v="5"/>
    <x v="0"/>
    <x v="0"/>
    <x v="1"/>
  </r>
  <r>
    <s v="L100500"/>
    <x v="0"/>
    <s v="C200500"/>
    <s v="Pooja Das"/>
    <x v="0"/>
    <s v="Female"/>
    <x v="27"/>
    <x v="0"/>
    <x v="0"/>
    <x v="0"/>
    <n v="512742"/>
    <s v="Submitted"/>
    <n v="601"/>
    <x v="1"/>
    <x v="0"/>
    <s v="Submitted"/>
    <x v="0"/>
    <x v="2"/>
    <n v="2779912"/>
    <n v="7.12"/>
    <n v="36"/>
    <n v="77219.78"/>
    <n v="1649414.5392922061"/>
    <x v="5"/>
    <x v="5"/>
    <d v="2025-11-02T00:00:00"/>
    <x v="1"/>
    <x v="5"/>
    <x v="0"/>
    <x v="0"/>
    <x v="1"/>
  </r>
  <r>
    <s v="L100501"/>
    <x v="0"/>
    <s v="C200501"/>
    <s v="Vikas Sharma"/>
    <x v="0"/>
    <s v="Male"/>
    <x v="12"/>
    <x v="1"/>
    <x v="1"/>
    <x v="0"/>
    <n v="1047813"/>
    <s v="Submitted"/>
    <n v="619"/>
    <x v="1"/>
    <x v="0"/>
    <s v="Submitted"/>
    <x v="0"/>
    <x v="1"/>
    <n v="2314753"/>
    <n v="16.239999999999998"/>
    <n v="24"/>
    <n v="96448.04"/>
    <n v="3132632.3970960947"/>
    <x v="0"/>
    <x v="0"/>
    <d v="2025-11-03T00:00:00"/>
    <x v="1"/>
    <x v="5"/>
    <x v="0"/>
    <x v="1"/>
    <x v="1"/>
  </r>
  <r>
    <s v="L100502"/>
    <x v="0"/>
    <s v="C200502"/>
    <s v="Karan Patel"/>
    <x v="0"/>
    <s v="Female"/>
    <x v="18"/>
    <x v="0"/>
    <x v="0"/>
    <x v="3"/>
    <n v="1540180"/>
    <s v="Submitted"/>
    <n v="621"/>
    <x v="1"/>
    <x v="0"/>
    <s v="Submitted"/>
    <x v="0"/>
    <x v="3"/>
    <n v="673604"/>
    <n v="12.78"/>
    <n v="12"/>
    <n v="56133.67"/>
    <n v="717507.59994507593"/>
    <x v="0"/>
    <x v="0"/>
    <d v="2025-11-04T00:00:00"/>
    <x v="1"/>
    <x v="5"/>
    <x v="2"/>
    <x v="0"/>
    <x v="3"/>
  </r>
  <r>
    <s v="L100503"/>
    <x v="0"/>
    <s v="C200503"/>
    <s v="Anjali Patel"/>
    <x v="0"/>
    <s v="Male"/>
    <x v="35"/>
    <x v="1"/>
    <x v="1"/>
    <x v="1"/>
    <n v="558936"/>
    <s v="Submitted"/>
    <n v="352"/>
    <x v="0"/>
    <x v="0"/>
    <s v="Submitted"/>
    <x v="0"/>
    <x v="0"/>
    <n v="131401"/>
    <n v="16.14"/>
    <n v="12"/>
    <n v="10950.08"/>
    <n v="176740.73678997895"/>
    <x v="4"/>
    <x v="4"/>
    <d v="2025-11-05T00:00:00"/>
    <x v="1"/>
    <x v="5"/>
    <x v="0"/>
    <x v="0"/>
    <x v="1"/>
  </r>
  <r>
    <s v="L100504"/>
    <x v="0"/>
    <s v="C200504"/>
    <s v="Vikas Sharma"/>
    <x v="0"/>
    <s v="Male"/>
    <x v="45"/>
    <x v="1"/>
    <x v="0"/>
    <x v="1"/>
    <n v="1504073"/>
    <s v="Submitted"/>
    <n v="826"/>
    <x v="2"/>
    <x v="0"/>
    <s v="Submitted"/>
    <x v="0"/>
    <x v="0"/>
    <n v="4563778"/>
    <n v="11.76"/>
    <n v="24"/>
    <n v="190157.42"/>
    <n v="4472502.7793017132"/>
    <x v="1"/>
    <x v="1"/>
    <d v="2025-11-06T00:00:00"/>
    <x v="1"/>
    <x v="5"/>
    <x v="0"/>
    <x v="0"/>
    <x v="3"/>
  </r>
  <r>
    <s v="L100505"/>
    <x v="0"/>
    <s v="C200505"/>
    <s v="Rahul Verma"/>
    <x v="0"/>
    <s v="Female"/>
    <x v="36"/>
    <x v="1"/>
    <x v="0"/>
    <x v="3"/>
    <n v="992429"/>
    <s v="Submitted"/>
    <n v="900"/>
    <x v="2"/>
    <x v="0"/>
    <s v="Submitted"/>
    <x v="0"/>
    <x v="2"/>
    <n v="4006907"/>
    <n v="15.93"/>
    <n v="120"/>
    <n v="33390.89"/>
    <n v="5319169.0424999995"/>
    <x v="1"/>
    <x v="1"/>
    <d v="2025-11-07T00:00:00"/>
    <x v="1"/>
    <x v="5"/>
    <x v="2"/>
    <x v="1"/>
    <x v="0"/>
  </r>
  <r>
    <s v="L100506"/>
    <x v="0"/>
    <s v="C200506"/>
    <s v="Pooja Sharma"/>
    <x v="0"/>
    <s v="Female"/>
    <x v="8"/>
    <x v="1"/>
    <x v="1"/>
    <x v="2"/>
    <n v="456135"/>
    <s v="Submitted"/>
    <n v="760"/>
    <x v="2"/>
    <x v="0"/>
    <s v="Submitted"/>
    <x v="0"/>
    <x v="2"/>
    <n v="2116692"/>
    <n v="15.62"/>
    <n v="180"/>
    <n v="11759.4"/>
    <n v="2755227.42"/>
    <x v="1"/>
    <x v="1"/>
    <d v="2025-11-08T00:00:00"/>
    <x v="1"/>
    <x v="5"/>
    <x v="2"/>
    <x v="0"/>
    <x v="2"/>
  </r>
  <r>
    <s v="L100507"/>
    <x v="0"/>
    <s v="C200507"/>
    <s v="Priya Verma"/>
    <x v="0"/>
    <s v="Male"/>
    <x v="21"/>
    <x v="1"/>
    <x v="0"/>
    <x v="1"/>
    <n v="922959"/>
    <s v="Submitted"/>
    <n v="642"/>
    <x v="1"/>
    <x v="0"/>
    <s v="Submitted"/>
    <x v="0"/>
    <x v="1"/>
    <n v="263362"/>
    <n v="18.010000000000002"/>
    <n v="36"/>
    <n v="7315.61"/>
    <n v="395262.46833333519"/>
    <x v="0"/>
    <x v="0"/>
    <d v="2025-11-09T00:00:00"/>
    <x v="1"/>
    <x v="5"/>
    <x v="0"/>
    <x v="1"/>
    <x v="2"/>
  </r>
  <r>
    <s v="L100508"/>
    <x v="0"/>
    <s v="C200508"/>
    <s v="Amit Mehta"/>
    <x v="0"/>
    <s v="Female"/>
    <x v="30"/>
    <x v="1"/>
    <x v="0"/>
    <x v="2"/>
    <n v="1532493"/>
    <s v="Submitted"/>
    <n v="745"/>
    <x v="1"/>
    <x v="0"/>
    <s v="Submitted"/>
    <x v="0"/>
    <x v="2"/>
    <n v="3686531"/>
    <n v="15.86"/>
    <n v="120"/>
    <n v="30721.09"/>
    <n v="4872365.1383333327"/>
    <x v="1"/>
    <x v="1"/>
    <d v="2025-11-10T00:00:00"/>
    <x v="1"/>
    <x v="5"/>
    <x v="1"/>
    <x v="1"/>
    <x v="3"/>
  </r>
  <r>
    <s v="L100509"/>
    <x v="0"/>
    <s v="C200509"/>
    <s v="Karan Das"/>
    <x v="0"/>
    <s v="Male"/>
    <x v="18"/>
    <x v="1"/>
    <x v="1"/>
    <x v="2"/>
    <n v="2442387"/>
    <s v="Submitted"/>
    <n v="672"/>
    <x v="1"/>
    <x v="0"/>
    <s v="Submitted"/>
    <x v="0"/>
    <x v="4"/>
    <n v="4795413"/>
    <n v="8.11"/>
    <n v="24"/>
    <n v="199808.88"/>
    <n v="3240913.4150596098"/>
    <x v="4"/>
    <x v="4"/>
    <d v="2025-11-11T00:00:00"/>
    <x v="1"/>
    <x v="5"/>
    <x v="1"/>
    <x v="1"/>
    <x v="1"/>
  </r>
  <r>
    <s v="L100510"/>
    <x v="0"/>
    <s v="C200510"/>
    <s v="Rahul Singh"/>
    <x v="0"/>
    <s v="Female"/>
    <x v="40"/>
    <x v="1"/>
    <x v="0"/>
    <x v="0"/>
    <n v="2195263"/>
    <s v="Submitted"/>
    <n v="854"/>
    <x v="2"/>
    <x v="0"/>
    <s v="Submitted"/>
    <x v="0"/>
    <x v="1"/>
    <n v="2070787"/>
    <n v="8.9600000000000009"/>
    <n v="120"/>
    <n v="17256.560000000001"/>
    <n v="1546187.6266666667"/>
    <x v="4"/>
    <x v="4"/>
    <d v="2025-11-12T00:00:00"/>
    <x v="1"/>
    <x v="5"/>
    <x v="0"/>
    <x v="1"/>
    <x v="3"/>
  </r>
  <r>
    <s v="L100511"/>
    <x v="0"/>
    <s v="C200511"/>
    <s v="Pooja Patel"/>
    <x v="0"/>
    <s v="Female"/>
    <x v="7"/>
    <x v="1"/>
    <x v="0"/>
    <x v="2"/>
    <n v="2191134"/>
    <s v="Submitted"/>
    <n v="516"/>
    <x v="0"/>
    <x v="0"/>
    <s v="Submitted"/>
    <x v="0"/>
    <x v="4"/>
    <n v="1721393"/>
    <n v="8.6199999999999992"/>
    <n v="180"/>
    <n v="9563.2900000000009"/>
    <n v="1236533.9716666664"/>
    <x v="1"/>
    <x v="1"/>
    <d v="2025-11-13T00:00:00"/>
    <x v="1"/>
    <x v="5"/>
    <x v="0"/>
    <x v="1"/>
    <x v="1"/>
  </r>
  <r>
    <s v="L100512"/>
    <x v="0"/>
    <s v="C200512"/>
    <s v="Priya Sharma"/>
    <x v="0"/>
    <s v="Male"/>
    <x v="1"/>
    <x v="0"/>
    <x v="1"/>
    <x v="0"/>
    <n v="793160"/>
    <s v="Submitted"/>
    <n v="878"/>
    <x v="2"/>
    <x v="0"/>
    <s v="Submitted"/>
    <x v="0"/>
    <x v="4"/>
    <n v="4265238"/>
    <n v="14.81"/>
    <n v="36"/>
    <n v="118478.83"/>
    <n v="5264014.5650014225"/>
    <x v="2"/>
    <x v="2"/>
    <d v="2025-11-14T00:00:00"/>
    <x v="1"/>
    <x v="5"/>
    <x v="0"/>
    <x v="0"/>
    <x v="3"/>
  </r>
  <r>
    <s v="L100513"/>
    <x v="0"/>
    <s v="C200513"/>
    <s v="Anjali Verma"/>
    <x v="0"/>
    <s v="Male"/>
    <x v="9"/>
    <x v="1"/>
    <x v="0"/>
    <x v="1"/>
    <n v="953086"/>
    <s v="Submitted"/>
    <n v="738"/>
    <x v="1"/>
    <x v="0"/>
    <s v="Submitted"/>
    <x v="0"/>
    <x v="1"/>
    <n v="593479"/>
    <n v="13.69"/>
    <n v="120"/>
    <n v="4945.66"/>
    <n v="677060.62583333335"/>
    <x v="6"/>
    <x v="6"/>
    <d v="2025-11-15T00:00:00"/>
    <x v="1"/>
    <x v="5"/>
    <x v="0"/>
    <x v="0"/>
    <x v="1"/>
  </r>
  <r>
    <s v="L100514"/>
    <x v="0"/>
    <s v="C200514"/>
    <s v="Rohit Sharma"/>
    <x v="0"/>
    <s v="Male"/>
    <x v="43"/>
    <x v="0"/>
    <x v="0"/>
    <x v="0"/>
    <n v="1407143"/>
    <s v="Submitted"/>
    <n v="633"/>
    <x v="1"/>
    <x v="0"/>
    <s v="Submitted"/>
    <x v="0"/>
    <x v="1"/>
    <n v="760046"/>
    <n v="16.11"/>
    <n v="36"/>
    <n v="21112.39"/>
    <n v="1020361.7550000502"/>
    <x v="4"/>
    <x v="4"/>
    <d v="2025-11-16T00:00:00"/>
    <x v="1"/>
    <x v="5"/>
    <x v="0"/>
    <x v="1"/>
    <x v="1"/>
  </r>
  <r>
    <s v="L100515"/>
    <x v="0"/>
    <s v="C200515"/>
    <s v="Neha Rao"/>
    <x v="0"/>
    <s v="Female"/>
    <x v="17"/>
    <x v="1"/>
    <x v="1"/>
    <x v="3"/>
    <n v="650492"/>
    <s v="Submitted"/>
    <n v="364"/>
    <x v="0"/>
    <x v="0"/>
    <s v="Submitted"/>
    <x v="0"/>
    <x v="0"/>
    <n v="4269007"/>
    <n v="10.29"/>
    <n v="60"/>
    <n v="71150.12"/>
    <n v="3660673.5025000004"/>
    <x v="4"/>
    <x v="4"/>
    <d v="2025-11-17T00:00:00"/>
    <x v="1"/>
    <x v="5"/>
    <x v="2"/>
    <x v="1"/>
    <x v="1"/>
  </r>
  <r>
    <s v="L100516"/>
    <x v="0"/>
    <s v="C200516"/>
    <s v="Pooja Patel"/>
    <x v="0"/>
    <s v="Female"/>
    <x v="17"/>
    <x v="1"/>
    <x v="1"/>
    <x v="3"/>
    <n v="1289464"/>
    <s v="Submitted"/>
    <n v="572"/>
    <x v="0"/>
    <x v="0"/>
    <s v="Submitted"/>
    <x v="0"/>
    <x v="4"/>
    <n v="1997305"/>
    <n v="18.38"/>
    <n v="60"/>
    <n v="33288.42"/>
    <n v="3059205.4916666662"/>
    <x v="4"/>
    <x v="4"/>
    <d v="2025-11-18T00:00:00"/>
    <x v="1"/>
    <x v="5"/>
    <x v="0"/>
    <x v="0"/>
    <x v="3"/>
  </r>
  <r>
    <s v="L100517"/>
    <x v="0"/>
    <s v="C200517"/>
    <s v="Neha Sharma"/>
    <x v="0"/>
    <s v="Female"/>
    <x v="29"/>
    <x v="1"/>
    <x v="1"/>
    <x v="0"/>
    <n v="1574139"/>
    <s v="Submitted"/>
    <n v="476"/>
    <x v="0"/>
    <x v="0"/>
    <s v="Submitted"/>
    <x v="0"/>
    <x v="4"/>
    <n v="3334355"/>
    <n v="16.16"/>
    <n v="12"/>
    <n v="277862.92"/>
    <n v="4490425.7499387683"/>
    <x v="2"/>
    <x v="2"/>
    <d v="2025-11-19T00:00:00"/>
    <x v="1"/>
    <x v="5"/>
    <x v="0"/>
    <x v="1"/>
    <x v="1"/>
  </r>
  <r>
    <s v="L100518"/>
    <x v="0"/>
    <s v="C200518"/>
    <s v="Priya Verma"/>
    <x v="0"/>
    <s v="Female"/>
    <x v="34"/>
    <x v="1"/>
    <x v="1"/>
    <x v="2"/>
    <n v="792552"/>
    <s v="Submitted"/>
    <n v="667"/>
    <x v="1"/>
    <x v="0"/>
    <s v="Submitted"/>
    <x v="0"/>
    <x v="3"/>
    <n v="486569"/>
    <n v="16.32"/>
    <n v="120"/>
    <n v="4054.74"/>
    <n v="661733.84000000008"/>
    <x v="1"/>
    <x v="1"/>
    <d v="2025-11-20T00:00:00"/>
    <x v="1"/>
    <x v="5"/>
    <x v="1"/>
    <x v="0"/>
    <x v="1"/>
  </r>
  <r>
    <s v="L100519"/>
    <x v="0"/>
    <s v="C200519"/>
    <s v="Vikas Patel"/>
    <x v="0"/>
    <s v="Female"/>
    <x v="35"/>
    <x v="1"/>
    <x v="1"/>
    <x v="2"/>
    <n v="2244839"/>
    <s v="Submitted"/>
    <n v="619"/>
    <x v="1"/>
    <x v="0"/>
    <s v="Submitted"/>
    <x v="0"/>
    <x v="0"/>
    <n v="1132758"/>
    <n v="13.05"/>
    <n v="60"/>
    <n v="18879.3"/>
    <n v="1231874.3250000002"/>
    <x v="5"/>
    <x v="5"/>
    <d v="2025-11-21T00:00:00"/>
    <x v="1"/>
    <x v="5"/>
    <x v="0"/>
    <x v="1"/>
    <x v="1"/>
  </r>
  <r>
    <s v="L100520"/>
    <x v="0"/>
    <s v="C200520"/>
    <s v="Neha Das"/>
    <x v="0"/>
    <s v="Male"/>
    <x v="12"/>
    <x v="1"/>
    <x v="1"/>
    <x v="0"/>
    <n v="2483116"/>
    <s v="Submitted"/>
    <n v="677"/>
    <x v="1"/>
    <x v="0"/>
    <s v="Submitted"/>
    <x v="0"/>
    <x v="1"/>
    <n v="761939"/>
    <n v="16.7"/>
    <n v="180"/>
    <n v="4232.99"/>
    <n v="1060365.1083333334"/>
    <x v="5"/>
    <x v="5"/>
    <d v="2025-11-22T00:00:00"/>
    <x v="1"/>
    <x v="5"/>
    <x v="0"/>
    <x v="1"/>
    <x v="1"/>
  </r>
  <r>
    <s v="L100521"/>
    <x v="0"/>
    <s v="C200521"/>
    <s v="Sneha Gupta"/>
    <x v="0"/>
    <s v="Female"/>
    <x v="13"/>
    <x v="0"/>
    <x v="1"/>
    <x v="2"/>
    <n v="741555"/>
    <s v="Submitted"/>
    <n v="513"/>
    <x v="0"/>
    <x v="0"/>
    <s v="Submitted"/>
    <x v="0"/>
    <x v="2"/>
    <n v="4636122"/>
    <n v="15.65"/>
    <n v="60"/>
    <n v="77268.7"/>
    <n v="6046275.7750000004"/>
    <x v="6"/>
    <x v="6"/>
    <d v="2025-11-23T00:00:00"/>
    <x v="1"/>
    <x v="5"/>
    <x v="2"/>
    <x v="1"/>
    <x v="0"/>
  </r>
  <r>
    <s v="L100522"/>
    <x v="0"/>
    <s v="C200522"/>
    <s v="Pooja Patel"/>
    <x v="0"/>
    <s v="Male"/>
    <x v="0"/>
    <x v="1"/>
    <x v="1"/>
    <x v="0"/>
    <n v="1090542"/>
    <s v="Submitted"/>
    <n v="833"/>
    <x v="2"/>
    <x v="0"/>
    <s v="Submitted"/>
    <x v="0"/>
    <x v="2"/>
    <n v="1906626"/>
    <n v="7.85"/>
    <n v="12"/>
    <n v="158885.5"/>
    <n v="1250229.9569961184"/>
    <x v="6"/>
    <x v="6"/>
    <d v="2025-11-24T00:00:00"/>
    <x v="1"/>
    <x v="5"/>
    <x v="0"/>
    <x v="1"/>
    <x v="2"/>
  </r>
  <r>
    <s v="L100523"/>
    <x v="0"/>
    <s v="C200523"/>
    <s v="Rohit Sharma"/>
    <x v="0"/>
    <s v="Female"/>
    <x v="8"/>
    <x v="0"/>
    <x v="0"/>
    <x v="2"/>
    <n v="2223596"/>
    <s v="Submitted"/>
    <n v="950"/>
    <x v="2"/>
    <x v="0"/>
    <s v="Submitted"/>
    <x v="1"/>
    <x v="0"/>
    <n v="1232332"/>
    <n v="17.489999999999998"/>
    <n v="36"/>
    <n v="34231.440000000002"/>
    <n v="1796123.8900000153"/>
    <x v="6"/>
    <x v="6"/>
    <d v="2025-11-25T00:00:00"/>
    <x v="1"/>
    <x v="5"/>
    <x v="1"/>
    <x v="1"/>
    <x v="0"/>
  </r>
  <r>
    <s v="L100524"/>
    <x v="0"/>
    <s v="C200524"/>
    <s v="Amit Singh"/>
    <x v="0"/>
    <s v="Female"/>
    <x v="26"/>
    <x v="1"/>
    <x v="0"/>
    <x v="2"/>
    <n v="1165826"/>
    <s v="Submitted"/>
    <n v="422"/>
    <x v="0"/>
    <x v="0"/>
    <s v="Submitted"/>
    <x v="0"/>
    <x v="1"/>
    <n v="3656591"/>
    <n v="15.2"/>
    <n v="12"/>
    <n v="304715.92"/>
    <n v="4631933.7650608551"/>
    <x v="0"/>
    <x v="0"/>
    <d v="2025-11-26T00:00:00"/>
    <x v="1"/>
    <x v="5"/>
    <x v="1"/>
    <x v="0"/>
    <x v="0"/>
  </r>
  <r>
    <s v="L100525"/>
    <x v="0"/>
    <s v="C200525"/>
    <s v="Pooja Patel"/>
    <x v="0"/>
    <s v="Female"/>
    <x v="43"/>
    <x v="1"/>
    <x v="0"/>
    <x v="3"/>
    <n v="679123"/>
    <s v="Submitted"/>
    <n v="809"/>
    <x v="2"/>
    <x v="0"/>
    <s v="Submitted"/>
    <x v="0"/>
    <x v="1"/>
    <n v="2413771"/>
    <n v="7.51"/>
    <n v="24"/>
    <n v="100573.79"/>
    <n v="1510631.3326038595"/>
    <x v="6"/>
    <x v="6"/>
    <d v="2025-11-27T00:00:00"/>
    <x v="1"/>
    <x v="5"/>
    <x v="2"/>
    <x v="0"/>
    <x v="0"/>
  </r>
  <r>
    <s v="L100526"/>
    <x v="0"/>
    <s v="C200526"/>
    <s v="Karan Mehta"/>
    <x v="0"/>
    <s v="Male"/>
    <x v="25"/>
    <x v="1"/>
    <x v="1"/>
    <x v="2"/>
    <n v="997428"/>
    <s v="Submitted"/>
    <n v="564"/>
    <x v="0"/>
    <x v="0"/>
    <s v="Submitted"/>
    <x v="0"/>
    <x v="1"/>
    <n v="1874794"/>
    <n v="17.96"/>
    <n v="12"/>
    <n v="156232.82999999999"/>
    <n v="2805989.523154858"/>
    <x v="6"/>
    <x v="6"/>
    <d v="2025-11-28T00:00:00"/>
    <x v="1"/>
    <x v="5"/>
    <x v="1"/>
    <x v="1"/>
    <x v="1"/>
  </r>
  <r>
    <s v="L100527"/>
    <x v="0"/>
    <s v="C200527"/>
    <s v="Neha Rao"/>
    <x v="0"/>
    <s v="Male"/>
    <x v="3"/>
    <x v="0"/>
    <x v="1"/>
    <x v="0"/>
    <n v="1096499"/>
    <s v="Submitted"/>
    <n v="653"/>
    <x v="1"/>
    <x v="0"/>
    <s v="Submitted"/>
    <x v="0"/>
    <x v="4"/>
    <n v="3013546"/>
    <n v="7.71"/>
    <n v="180"/>
    <n v="16741.919999999998"/>
    <n v="1936203.3049999999"/>
    <x v="8"/>
    <x v="4"/>
    <d v="2025-11-29T00:00:00"/>
    <x v="1"/>
    <x v="5"/>
    <x v="0"/>
    <x v="1"/>
    <x v="0"/>
  </r>
  <r>
    <s v="L100528"/>
    <x v="0"/>
    <s v="C200528"/>
    <s v="Amit Gupta"/>
    <x v="0"/>
    <s v="Male"/>
    <x v="43"/>
    <x v="0"/>
    <x v="0"/>
    <x v="2"/>
    <n v="1172720"/>
    <s v="Submitted"/>
    <n v="882"/>
    <x v="2"/>
    <x v="0"/>
    <s v="Submitted"/>
    <x v="0"/>
    <x v="0"/>
    <n v="4593692"/>
    <n v="16.93"/>
    <n v="120"/>
    <n v="38280.769999999997"/>
    <n v="6480933.7966666669"/>
    <x v="3"/>
    <x v="3"/>
    <d v="2025-11-30T00:00:00"/>
    <x v="1"/>
    <x v="5"/>
    <x v="0"/>
    <x v="1"/>
    <x v="1"/>
  </r>
  <r>
    <s v="L100529"/>
    <x v="0"/>
    <s v="C200529"/>
    <s v="Sneha Singh"/>
    <x v="0"/>
    <s v="Female"/>
    <x v="7"/>
    <x v="1"/>
    <x v="0"/>
    <x v="3"/>
    <n v="622375"/>
    <s v="Submitted"/>
    <n v="673"/>
    <x v="1"/>
    <x v="0"/>
    <s v="Submitted"/>
    <x v="0"/>
    <x v="1"/>
    <n v="2886604"/>
    <n v="14.91"/>
    <n v="12"/>
    <n v="240550.33"/>
    <n v="3586827.2493160772"/>
    <x v="3"/>
    <x v="3"/>
    <d v="2025-12-01T00:00:00"/>
    <x v="1"/>
    <x v="6"/>
    <x v="2"/>
    <x v="0"/>
    <x v="1"/>
  </r>
  <r>
    <s v="L100530"/>
    <x v="0"/>
    <s v="C200530"/>
    <s v="Pooja Sharma"/>
    <x v="0"/>
    <s v="Male"/>
    <x v="34"/>
    <x v="0"/>
    <x v="1"/>
    <x v="0"/>
    <n v="687715"/>
    <s v="Submitted"/>
    <n v="883"/>
    <x v="2"/>
    <x v="0"/>
    <s v="Submitted"/>
    <x v="0"/>
    <x v="1"/>
    <n v="4711409"/>
    <n v="16.64"/>
    <n v="36"/>
    <n v="130872.47"/>
    <n v="6533153.8133334974"/>
    <x v="5"/>
    <x v="5"/>
    <d v="2025-12-02T00:00:00"/>
    <x v="1"/>
    <x v="6"/>
    <x v="0"/>
    <x v="0"/>
    <x v="1"/>
  </r>
  <r>
    <s v="L100531"/>
    <x v="0"/>
    <s v="C200531"/>
    <s v="Priya Mehta"/>
    <x v="0"/>
    <s v="Female"/>
    <x v="25"/>
    <x v="0"/>
    <x v="0"/>
    <x v="0"/>
    <n v="508524"/>
    <s v="Submitted"/>
    <n v="759"/>
    <x v="2"/>
    <x v="0"/>
    <s v="Submitted"/>
    <x v="0"/>
    <x v="3"/>
    <n v="4491707"/>
    <n v="15.83"/>
    <n v="180"/>
    <n v="24953.93"/>
    <n v="5925310.1508333329"/>
    <x v="4"/>
    <x v="4"/>
    <d v="2025-12-03T00:00:00"/>
    <x v="1"/>
    <x v="6"/>
    <x v="0"/>
    <x v="0"/>
    <x v="1"/>
  </r>
  <r>
    <s v="L100532"/>
    <x v="0"/>
    <s v="C200532"/>
    <s v="Rohit Patel"/>
    <x v="0"/>
    <s v="Male"/>
    <x v="6"/>
    <x v="0"/>
    <x v="1"/>
    <x v="1"/>
    <n v="2213152"/>
    <s v="Submitted"/>
    <n v="799"/>
    <x v="2"/>
    <x v="0"/>
    <s v="Submitted"/>
    <x v="0"/>
    <x v="4"/>
    <n v="2922435"/>
    <n v="16.829999999999998"/>
    <n v="180"/>
    <n v="16235.75"/>
    <n v="4098715.0874999994"/>
    <x v="3"/>
    <x v="3"/>
    <d v="2025-12-04T00:00:00"/>
    <x v="1"/>
    <x v="6"/>
    <x v="0"/>
    <x v="0"/>
    <x v="2"/>
  </r>
  <r>
    <s v="L100533"/>
    <x v="0"/>
    <s v="C200533"/>
    <s v="Neha Mehta"/>
    <x v="0"/>
    <s v="Female"/>
    <x v="37"/>
    <x v="1"/>
    <x v="1"/>
    <x v="3"/>
    <n v="2139488"/>
    <s v="Submitted"/>
    <n v="389"/>
    <x v="0"/>
    <x v="0"/>
    <s v="Submitted"/>
    <x v="0"/>
    <x v="2"/>
    <n v="1380810"/>
    <n v="17.09"/>
    <n v="12"/>
    <n v="115067.5"/>
    <n v="1966551.3230437047"/>
    <x v="2"/>
    <x v="2"/>
    <d v="2025-12-05T00:00:00"/>
    <x v="1"/>
    <x v="6"/>
    <x v="0"/>
    <x v="0"/>
    <x v="2"/>
  </r>
  <r>
    <s v="L100534"/>
    <x v="0"/>
    <s v="C200534"/>
    <s v="Amit Singh"/>
    <x v="0"/>
    <s v="Male"/>
    <x v="44"/>
    <x v="0"/>
    <x v="0"/>
    <x v="2"/>
    <n v="2115706"/>
    <s v="Submitted"/>
    <n v="755"/>
    <x v="2"/>
    <x v="0"/>
    <s v="Submitted"/>
    <x v="0"/>
    <x v="0"/>
    <n v="2419970"/>
    <n v="10.55"/>
    <n v="36"/>
    <n v="67221.39"/>
    <n v="2127556.9586251639"/>
    <x v="3"/>
    <x v="3"/>
    <d v="2025-12-06T00:00:00"/>
    <x v="1"/>
    <x v="6"/>
    <x v="2"/>
    <x v="0"/>
    <x v="2"/>
  </r>
  <r>
    <s v="L100535"/>
    <x v="0"/>
    <s v="C200535"/>
    <s v="Rohit Das"/>
    <x v="0"/>
    <s v="Female"/>
    <x v="25"/>
    <x v="0"/>
    <x v="0"/>
    <x v="1"/>
    <n v="1407310"/>
    <s v="Submitted"/>
    <n v="451"/>
    <x v="0"/>
    <x v="0"/>
    <s v="Submitted"/>
    <x v="0"/>
    <x v="4"/>
    <n v="1490297"/>
    <n v="8.7799999999999994"/>
    <n v="60"/>
    <n v="24838.28"/>
    <n v="1090400.6383333385"/>
    <x v="4"/>
    <x v="4"/>
    <d v="2025-12-07T00:00:00"/>
    <x v="1"/>
    <x v="6"/>
    <x v="1"/>
    <x v="1"/>
    <x v="0"/>
  </r>
  <r>
    <s v="L100536"/>
    <x v="0"/>
    <s v="C200536"/>
    <s v="Karan Rao"/>
    <x v="0"/>
    <s v="Male"/>
    <x v="41"/>
    <x v="1"/>
    <x v="1"/>
    <x v="3"/>
    <n v="587879"/>
    <s v="Submitted"/>
    <n v="891"/>
    <x v="2"/>
    <x v="0"/>
    <s v="Submitted"/>
    <x v="0"/>
    <x v="2"/>
    <n v="2968140"/>
    <n v="16.87"/>
    <n v="24"/>
    <n v="123672.5"/>
    <n v="4172710.1529515176"/>
    <x v="1"/>
    <x v="1"/>
    <d v="2025-12-08T00:00:00"/>
    <x v="1"/>
    <x v="6"/>
    <x v="0"/>
    <x v="0"/>
    <x v="3"/>
  </r>
  <r>
    <s v="L100537"/>
    <x v="0"/>
    <s v="C200537"/>
    <s v="Amit Das"/>
    <x v="0"/>
    <s v="Male"/>
    <x v="47"/>
    <x v="0"/>
    <x v="1"/>
    <x v="2"/>
    <n v="2464275"/>
    <s v="Submitted"/>
    <n v="810"/>
    <x v="2"/>
    <x v="0"/>
    <s v="Submitted"/>
    <x v="0"/>
    <x v="1"/>
    <n v="4000595"/>
    <n v="12.74"/>
    <n v="60"/>
    <n v="66676.58"/>
    <n v="4247298.3583333334"/>
    <x v="5"/>
    <x v="5"/>
    <d v="2025-12-09T00:00:00"/>
    <x v="1"/>
    <x v="6"/>
    <x v="1"/>
    <x v="1"/>
    <x v="1"/>
  </r>
  <r>
    <s v="L100538"/>
    <x v="0"/>
    <s v="C200538"/>
    <s v="Pooja Das"/>
    <x v="0"/>
    <s v="Female"/>
    <x v="45"/>
    <x v="1"/>
    <x v="0"/>
    <x v="0"/>
    <n v="1930751"/>
    <s v="Submitted"/>
    <n v="522"/>
    <x v="0"/>
    <x v="0"/>
    <s v="Submitted"/>
    <x v="0"/>
    <x v="0"/>
    <n v="4711178"/>
    <n v="10.64"/>
    <n v="12"/>
    <n v="392598.17"/>
    <n v="4179299.2545120134"/>
    <x v="5"/>
    <x v="5"/>
    <d v="2025-12-10T00:00:00"/>
    <x v="1"/>
    <x v="6"/>
    <x v="0"/>
    <x v="1"/>
    <x v="0"/>
  </r>
  <r>
    <s v="L100539"/>
    <x v="0"/>
    <s v="C200539"/>
    <s v="Amit Singh"/>
    <x v="0"/>
    <s v="Female"/>
    <x v="40"/>
    <x v="1"/>
    <x v="0"/>
    <x v="2"/>
    <n v="2082050"/>
    <s v="Submitted"/>
    <n v="498"/>
    <x v="0"/>
    <x v="0"/>
    <s v="Submitted"/>
    <x v="0"/>
    <x v="1"/>
    <n v="431528"/>
    <n v="16.37"/>
    <n v="180"/>
    <n v="2397.38"/>
    <n v="588676.1133333334"/>
    <x v="3"/>
    <x v="3"/>
    <d v="2025-12-11T00:00:00"/>
    <x v="1"/>
    <x v="6"/>
    <x v="1"/>
    <x v="1"/>
    <x v="1"/>
  </r>
  <r>
    <s v="L100540"/>
    <x v="0"/>
    <s v="C200540"/>
    <s v="Pooja Gupta"/>
    <x v="0"/>
    <s v="Male"/>
    <x v="28"/>
    <x v="1"/>
    <x v="0"/>
    <x v="1"/>
    <n v="1281673"/>
    <s v="Submitted"/>
    <n v="437"/>
    <x v="0"/>
    <x v="0"/>
    <s v="Submitted"/>
    <x v="0"/>
    <x v="2"/>
    <n v="2792474"/>
    <n v="17.84"/>
    <n v="24"/>
    <n v="116353.08"/>
    <n v="4151478.0146618923"/>
    <x v="1"/>
    <x v="1"/>
    <d v="2025-12-12T00:00:00"/>
    <x v="1"/>
    <x v="6"/>
    <x v="2"/>
    <x v="0"/>
    <x v="3"/>
  </r>
  <r>
    <s v="L100541"/>
    <x v="0"/>
    <s v="C200541"/>
    <s v="Sneha Singh"/>
    <x v="0"/>
    <s v="Female"/>
    <x v="32"/>
    <x v="0"/>
    <x v="0"/>
    <x v="0"/>
    <n v="1434716"/>
    <s v="Submitted"/>
    <n v="365"/>
    <x v="0"/>
    <x v="0"/>
    <s v="Submitted"/>
    <x v="0"/>
    <x v="2"/>
    <n v="1175094"/>
    <n v="9.9700000000000006"/>
    <n v="24"/>
    <n v="48962.25"/>
    <n v="976307.7503055702"/>
    <x v="2"/>
    <x v="2"/>
    <d v="2025-12-13T00:00:00"/>
    <x v="1"/>
    <x v="6"/>
    <x v="0"/>
    <x v="0"/>
    <x v="1"/>
  </r>
  <r>
    <s v="L100542"/>
    <x v="0"/>
    <s v="C200542"/>
    <s v="Priya Mehta"/>
    <x v="0"/>
    <s v="Female"/>
    <x v="45"/>
    <x v="0"/>
    <x v="1"/>
    <x v="0"/>
    <n v="490981"/>
    <s v="Submitted"/>
    <n v="473"/>
    <x v="0"/>
    <x v="0"/>
    <s v="Submitted"/>
    <x v="0"/>
    <x v="4"/>
    <n v="1296846"/>
    <n v="9.5299999999999994"/>
    <n v="180"/>
    <n v="7204.7"/>
    <n v="1029911.8649999999"/>
    <x v="5"/>
    <x v="5"/>
    <d v="2025-12-14T00:00:00"/>
    <x v="1"/>
    <x v="6"/>
    <x v="2"/>
    <x v="1"/>
    <x v="3"/>
  </r>
  <r>
    <s v="L100543"/>
    <x v="0"/>
    <s v="C200543"/>
    <s v="Pooja Sharma"/>
    <x v="0"/>
    <s v="Male"/>
    <x v="3"/>
    <x v="1"/>
    <x v="0"/>
    <x v="3"/>
    <n v="723784"/>
    <s v="Submitted"/>
    <n v="419"/>
    <x v="0"/>
    <x v="0"/>
    <s v="Submitted"/>
    <x v="0"/>
    <x v="1"/>
    <n v="566239"/>
    <n v="17.48"/>
    <n v="36"/>
    <n v="15728.86"/>
    <n v="824821.47666667402"/>
    <x v="3"/>
    <x v="3"/>
    <d v="2025-12-15T00:00:00"/>
    <x v="1"/>
    <x v="6"/>
    <x v="0"/>
    <x v="1"/>
    <x v="3"/>
  </r>
  <r>
    <s v="L100544"/>
    <x v="0"/>
    <s v="C200544"/>
    <s v="Pooja Verma"/>
    <x v="0"/>
    <s v="Female"/>
    <x v="17"/>
    <x v="1"/>
    <x v="0"/>
    <x v="1"/>
    <n v="2144573"/>
    <s v="Submitted"/>
    <n v="748"/>
    <x v="1"/>
    <x v="0"/>
    <s v="Submitted"/>
    <x v="0"/>
    <x v="3"/>
    <n v="851990"/>
    <n v="16.559999999999999"/>
    <n v="120"/>
    <n v="7099.92"/>
    <n v="1175746.2"/>
    <x v="4"/>
    <x v="4"/>
    <d v="2025-12-16T00:00:00"/>
    <x v="1"/>
    <x v="6"/>
    <x v="2"/>
    <x v="0"/>
    <x v="3"/>
  </r>
  <r>
    <s v="L100545"/>
    <x v="0"/>
    <s v="C200545"/>
    <s v="Anjali Das"/>
    <x v="0"/>
    <s v="Male"/>
    <x v="47"/>
    <x v="1"/>
    <x v="1"/>
    <x v="1"/>
    <n v="2036651"/>
    <s v="Submitted"/>
    <n v="540"/>
    <x v="0"/>
    <x v="0"/>
    <s v="Submitted"/>
    <x v="0"/>
    <x v="2"/>
    <n v="313323"/>
    <n v="17.399999999999999"/>
    <n v="36"/>
    <n v="8703.42"/>
    <n v="454318.35000000446"/>
    <x v="0"/>
    <x v="0"/>
    <d v="2025-12-17T00:00:00"/>
    <x v="1"/>
    <x v="6"/>
    <x v="0"/>
    <x v="0"/>
    <x v="3"/>
  </r>
  <r>
    <s v="L100546"/>
    <x v="0"/>
    <s v="C200546"/>
    <s v="Neha Gupta"/>
    <x v="0"/>
    <s v="Male"/>
    <x v="28"/>
    <x v="0"/>
    <x v="1"/>
    <x v="3"/>
    <n v="442189"/>
    <s v="Submitted"/>
    <n v="411"/>
    <x v="0"/>
    <x v="0"/>
    <s v="Submitted"/>
    <x v="0"/>
    <x v="0"/>
    <n v="1379569"/>
    <n v="14.82"/>
    <n v="120"/>
    <n v="11496.41"/>
    <n v="1703767.7150000001"/>
    <x v="1"/>
    <x v="1"/>
    <d v="2025-12-18T00:00:00"/>
    <x v="1"/>
    <x v="6"/>
    <x v="2"/>
    <x v="0"/>
    <x v="3"/>
  </r>
  <r>
    <s v="L100547"/>
    <x v="0"/>
    <s v="C200547"/>
    <n v="0"/>
    <x v="0"/>
    <s v="Female"/>
    <x v="30"/>
    <x v="0"/>
    <x v="1"/>
    <x v="0"/>
    <n v="2465142"/>
    <s v="Submitted"/>
    <n v="837"/>
    <x v="2"/>
    <x v="0"/>
    <s v="Submitted"/>
    <x v="0"/>
    <x v="3"/>
    <n v="4465927"/>
    <n v="18.670000000000002"/>
    <n v="120"/>
    <n v="37216.06"/>
    <n v="6948238.0908333333"/>
    <x v="1"/>
    <x v="1"/>
    <d v="2025-12-19T00:00:00"/>
    <x v="1"/>
    <x v="6"/>
    <x v="0"/>
    <x v="1"/>
    <x v="2"/>
  </r>
  <r>
    <s v="L100548"/>
    <x v="0"/>
    <s v="C200548"/>
    <s v="Anjali Sharma"/>
    <x v="0"/>
    <s v="Female"/>
    <x v="2"/>
    <x v="0"/>
    <x v="0"/>
    <x v="3"/>
    <n v="937747"/>
    <s v="Submitted"/>
    <n v="316"/>
    <x v="0"/>
    <x v="0"/>
    <s v="Submitted"/>
    <x v="0"/>
    <x v="3"/>
    <n v="1785218"/>
    <n v="10.63"/>
    <n v="180"/>
    <n v="9917.8799999999992"/>
    <n v="1581405.6116666668"/>
    <x v="0"/>
    <x v="0"/>
    <d v="2025-12-20T00:00:00"/>
    <x v="1"/>
    <x v="6"/>
    <x v="1"/>
    <x v="1"/>
    <x v="1"/>
  </r>
  <r>
    <s v="L100549"/>
    <x v="0"/>
    <s v="C200549"/>
    <s v="Rohit Verma"/>
    <x v="0"/>
    <s v="Female"/>
    <x v="35"/>
    <x v="1"/>
    <x v="1"/>
    <x v="0"/>
    <n v="1333763"/>
    <s v="Submitted"/>
    <n v="778"/>
    <x v="2"/>
    <x v="0"/>
    <s v="Submitted"/>
    <x v="0"/>
    <x v="0"/>
    <n v="2620184"/>
    <n v="8.49"/>
    <n v="36"/>
    <n v="72782.89"/>
    <n v="1853780.1879996797"/>
    <x v="1"/>
    <x v="1"/>
    <d v="2025-12-21T00:00:00"/>
    <x v="1"/>
    <x v="6"/>
    <x v="1"/>
    <x v="0"/>
    <x v="0"/>
  </r>
  <r>
    <s v="L100550"/>
    <x v="0"/>
    <s v="C200550"/>
    <s v="Pooja Rao"/>
    <x v="0"/>
    <s v="Female"/>
    <x v="44"/>
    <x v="1"/>
    <x v="0"/>
    <x v="3"/>
    <n v="2351191"/>
    <s v="Submitted"/>
    <n v="736"/>
    <x v="1"/>
    <x v="0"/>
    <s v="Submitted"/>
    <x v="0"/>
    <x v="4"/>
    <n v="1091979"/>
    <n v="11.28"/>
    <n v="12"/>
    <n v="90998.25"/>
    <n v="1026821.5652081942"/>
    <x v="2"/>
    <x v="2"/>
    <d v="2025-12-22T00:00:00"/>
    <x v="1"/>
    <x v="6"/>
    <x v="0"/>
    <x v="0"/>
    <x v="3"/>
  </r>
  <r>
    <s v="L100551"/>
    <x v="0"/>
    <s v="C200551"/>
    <s v="Karan Rao"/>
    <x v="0"/>
    <s v="Male"/>
    <x v="27"/>
    <x v="1"/>
    <x v="1"/>
    <x v="0"/>
    <n v="835384"/>
    <s v="Submitted"/>
    <n v="669"/>
    <x v="1"/>
    <x v="0"/>
    <s v="Submitted"/>
    <x v="0"/>
    <x v="0"/>
    <n v="919287"/>
    <n v="15.94"/>
    <n v="120"/>
    <n v="7660.73"/>
    <n v="1221119.5649999999"/>
    <x v="6"/>
    <x v="6"/>
    <d v="2025-12-23T00:00:00"/>
    <x v="1"/>
    <x v="6"/>
    <x v="2"/>
    <x v="1"/>
    <x v="0"/>
  </r>
  <r>
    <s v="L100552"/>
    <x v="0"/>
    <s v="C200552"/>
    <s v="Sneha Singh"/>
    <x v="0"/>
    <s v="Male"/>
    <x v="12"/>
    <x v="0"/>
    <x v="1"/>
    <x v="3"/>
    <n v="525192"/>
    <s v="Submitted"/>
    <n v="784"/>
    <x v="2"/>
    <x v="0"/>
    <s v="Submitted"/>
    <x v="0"/>
    <x v="3"/>
    <n v="1445152"/>
    <n v="9.36"/>
    <n v="180"/>
    <n v="8028.62"/>
    <n v="1127218.5599999998"/>
    <x v="1"/>
    <x v="1"/>
    <d v="2025-12-24T00:00:00"/>
    <x v="1"/>
    <x v="6"/>
    <x v="0"/>
    <x v="0"/>
    <x v="3"/>
  </r>
  <r>
    <s v="L100553"/>
    <x v="0"/>
    <s v="C200553"/>
    <s v="Pooja Rao"/>
    <x v="0"/>
    <s v="Male"/>
    <x v="44"/>
    <x v="1"/>
    <x v="0"/>
    <x v="2"/>
    <n v="2316445"/>
    <s v="Submitted"/>
    <n v="834"/>
    <x v="2"/>
    <x v="0"/>
    <s v="Submitted"/>
    <x v="0"/>
    <x v="1"/>
    <n v="1191228"/>
    <n v="7.37"/>
    <n v="120"/>
    <n v="9926.9"/>
    <n v="731612.52999999991"/>
    <x v="2"/>
    <x v="2"/>
    <d v="2025-12-25T00:00:00"/>
    <x v="1"/>
    <x v="6"/>
    <x v="2"/>
    <x v="1"/>
    <x v="0"/>
  </r>
  <r>
    <s v="L100554"/>
    <x v="0"/>
    <s v="C200554"/>
    <s v="Karan Sharma"/>
    <x v="0"/>
    <s v="Male"/>
    <x v="43"/>
    <x v="1"/>
    <x v="0"/>
    <x v="1"/>
    <n v="1309714"/>
    <s v="Submitted"/>
    <n v="653"/>
    <x v="1"/>
    <x v="0"/>
    <s v="Submitted"/>
    <x v="0"/>
    <x v="4"/>
    <n v="775359"/>
    <n v="11.55"/>
    <n v="120"/>
    <n v="6461.32"/>
    <n v="746283.03749999998"/>
    <x v="1"/>
    <x v="1"/>
    <d v="2025-12-26T00:00:00"/>
    <x v="1"/>
    <x v="6"/>
    <x v="1"/>
    <x v="0"/>
    <x v="2"/>
  </r>
  <r>
    <s v="L100555"/>
    <x v="0"/>
    <s v="C200555"/>
    <s v="Pooja Patel"/>
    <x v="0"/>
    <s v="Female"/>
    <x v="22"/>
    <x v="0"/>
    <x v="1"/>
    <x v="1"/>
    <n v="956633"/>
    <s v="Submitted"/>
    <n v="676"/>
    <x v="1"/>
    <x v="0"/>
    <s v="Submitted"/>
    <x v="0"/>
    <x v="0"/>
    <n v="949453"/>
    <n v="11.21"/>
    <n v="24"/>
    <n v="39560.54"/>
    <n v="886947.46221080585"/>
    <x v="5"/>
    <x v="5"/>
    <d v="2025-12-27T00:00:00"/>
    <x v="1"/>
    <x v="6"/>
    <x v="0"/>
    <x v="0"/>
    <x v="1"/>
  </r>
  <r>
    <s v="L100556"/>
    <x v="0"/>
    <s v="C200556"/>
    <s v="Amit Singh"/>
    <x v="0"/>
    <s v="Female"/>
    <x v="14"/>
    <x v="1"/>
    <x v="0"/>
    <x v="2"/>
    <n v="1424982"/>
    <s v="Submitted"/>
    <n v="741"/>
    <x v="1"/>
    <x v="0"/>
    <s v="Submitted"/>
    <x v="0"/>
    <x v="3"/>
    <n v="374732"/>
    <n v="14.79"/>
    <n v="12"/>
    <n v="31227.67"/>
    <n v="461887.3227266398"/>
    <x v="4"/>
    <x v="4"/>
    <d v="2025-12-28T00:00:00"/>
    <x v="1"/>
    <x v="6"/>
    <x v="2"/>
    <x v="1"/>
    <x v="3"/>
  </r>
  <r>
    <s v="L100557"/>
    <x v="0"/>
    <s v="C200557"/>
    <s v="Neha Rao"/>
    <x v="0"/>
    <s v="Female"/>
    <x v="19"/>
    <x v="0"/>
    <x v="1"/>
    <x v="0"/>
    <n v="2412251"/>
    <s v="Submitted"/>
    <n v="892"/>
    <x v="2"/>
    <x v="0"/>
    <s v="Submitted"/>
    <x v="0"/>
    <x v="2"/>
    <n v="4809105"/>
    <n v="8.33"/>
    <n v="36"/>
    <n v="133586.25"/>
    <n v="3338320.4066032497"/>
    <x v="0"/>
    <x v="0"/>
    <d v="2025-12-29T00:00:00"/>
    <x v="1"/>
    <x v="6"/>
    <x v="2"/>
    <x v="1"/>
    <x v="2"/>
  </r>
  <r>
    <s v="L100558"/>
    <x v="0"/>
    <s v="C200558"/>
    <s v="Priya Mehta"/>
    <x v="0"/>
    <s v="Female"/>
    <x v="24"/>
    <x v="1"/>
    <x v="0"/>
    <x v="2"/>
    <n v="0"/>
    <s v="Submitted"/>
    <n v="603"/>
    <x v="1"/>
    <x v="0"/>
    <s v="Submitted"/>
    <x v="0"/>
    <x v="2"/>
    <n v="0"/>
    <n v="13.25"/>
    <n v="120"/>
    <n v="2083.33"/>
    <n v="0"/>
    <x v="2"/>
    <x v="2"/>
    <d v="2025-12-30T00:00:00"/>
    <x v="1"/>
    <x v="6"/>
    <x v="2"/>
    <x v="1"/>
    <x v="0"/>
  </r>
  <r>
    <s v="L100559"/>
    <x v="0"/>
    <s v="C200559"/>
    <s v="Rahul Mehta"/>
    <x v="0"/>
    <s v="Male"/>
    <x v="1"/>
    <x v="1"/>
    <x v="0"/>
    <x v="3"/>
    <n v="2343882"/>
    <s v="Submitted"/>
    <n v="698"/>
    <x v="1"/>
    <x v="0"/>
    <s v="Submitted"/>
    <x v="0"/>
    <x v="0"/>
    <n v="3457236"/>
    <n v="8.67"/>
    <n v="180"/>
    <n v="19206.87"/>
    <n v="2497853.0100000002"/>
    <x v="6"/>
    <x v="6"/>
    <d v="2025-12-31T00:00:00"/>
    <x v="1"/>
    <x v="6"/>
    <x v="0"/>
    <x v="0"/>
    <x v="0"/>
  </r>
  <r>
    <s v="L100560"/>
    <x v="0"/>
    <s v="C200560"/>
    <s v="Pooja Patel"/>
    <x v="0"/>
    <s v="Male"/>
    <x v="0"/>
    <x v="0"/>
    <x v="0"/>
    <x v="3"/>
    <n v="1284489"/>
    <s v="Submitted"/>
    <n v="773"/>
    <x v="2"/>
    <x v="0"/>
    <s v="Submitted"/>
    <x v="0"/>
    <x v="0"/>
    <n v="4735455"/>
    <n v="9.89"/>
    <n v="180"/>
    <n v="26308.080000000002"/>
    <n v="3902804.1625000001"/>
    <x v="1"/>
    <x v="1"/>
    <d v="2026-01-01T00:00:00"/>
    <x v="2"/>
    <x v="7"/>
    <x v="0"/>
    <x v="1"/>
    <x v="2"/>
  </r>
  <r>
    <s v="L100561"/>
    <x v="0"/>
    <s v="C200561"/>
    <s v="Vikas Gupta"/>
    <x v="0"/>
    <s v="Male"/>
    <x v="35"/>
    <x v="0"/>
    <x v="0"/>
    <x v="3"/>
    <n v="1900857"/>
    <s v="Submitted"/>
    <n v="950"/>
    <x v="2"/>
    <x v="0"/>
    <s v="Submitted"/>
    <x v="1"/>
    <x v="2"/>
    <n v="1916650"/>
    <n v="14.68"/>
    <n v="60"/>
    <n v="31944.17"/>
    <n v="2344701.8333333335"/>
    <x v="0"/>
    <x v="0"/>
    <d v="2026-01-02T00:00:00"/>
    <x v="2"/>
    <x v="7"/>
    <x v="0"/>
    <x v="1"/>
    <x v="2"/>
  </r>
  <r>
    <s v="L100562"/>
    <x v="0"/>
    <s v="C200562"/>
    <s v="Amit Mehta"/>
    <x v="0"/>
    <s v="Female"/>
    <x v="3"/>
    <x v="1"/>
    <x v="0"/>
    <x v="2"/>
    <n v="507982"/>
    <s v="Submitted"/>
    <n v="629"/>
    <x v="1"/>
    <x v="0"/>
    <s v="Submitted"/>
    <x v="0"/>
    <x v="2"/>
    <n v="296756"/>
    <n v="10.56"/>
    <n v="180"/>
    <n v="1648.64"/>
    <n v="261145.28"/>
    <x v="6"/>
    <x v="6"/>
    <d v="2026-01-03T00:00:00"/>
    <x v="2"/>
    <x v="7"/>
    <x v="2"/>
    <x v="1"/>
    <x v="1"/>
  </r>
  <r>
    <s v="L100563"/>
    <x v="0"/>
    <s v="C200563"/>
    <s v="Sneha Patel"/>
    <x v="0"/>
    <s v="Female"/>
    <x v="21"/>
    <x v="1"/>
    <x v="0"/>
    <x v="2"/>
    <n v="2119803"/>
    <s v="Submitted"/>
    <n v="882"/>
    <x v="2"/>
    <x v="0"/>
    <s v="Submitted"/>
    <x v="0"/>
    <x v="2"/>
    <n v="349615"/>
    <n v="7.09"/>
    <n v="36"/>
    <n v="9711.5300000000007"/>
    <n v="206564.2072244554"/>
    <x v="6"/>
    <x v="6"/>
    <d v="2026-01-04T00:00:00"/>
    <x v="2"/>
    <x v="7"/>
    <x v="2"/>
    <x v="1"/>
    <x v="2"/>
  </r>
  <r>
    <s v="L100564"/>
    <x v="0"/>
    <s v="C200564"/>
    <s v="Pooja Singh"/>
    <x v="0"/>
    <s v="Male"/>
    <x v="10"/>
    <x v="0"/>
    <x v="0"/>
    <x v="1"/>
    <n v="332860"/>
    <s v="Submitted"/>
    <n v="537"/>
    <x v="0"/>
    <x v="0"/>
    <s v="Submitted"/>
    <x v="0"/>
    <x v="4"/>
    <n v="1717371"/>
    <n v="9.73"/>
    <n v="180"/>
    <n v="9540.9500000000007"/>
    <n v="1392501.6525000001"/>
    <x v="5"/>
    <x v="5"/>
    <d v="2026-01-05T00:00:00"/>
    <x v="2"/>
    <x v="7"/>
    <x v="0"/>
    <x v="0"/>
    <x v="3"/>
  </r>
  <r>
    <s v="L100565"/>
    <x v="0"/>
    <s v="C200565"/>
    <s v="Pooja Patel"/>
    <x v="0"/>
    <s v="Male"/>
    <x v="4"/>
    <x v="1"/>
    <x v="1"/>
    <x v="2"/>
    <n v="1745729"/>
    <s v="Submitted"/>
    <n v="498"/>
    <x v="0"/>
    <x v="0"/>
    <s v="Submitted"/>
    <x v="0"/>
    <x v="1"/>
    <n v="388190"/>
    <n v="7.73"/>
    <n v="24"/>
    <n v="16174.58"/>
    <n v="250060.70022803743"/>
    <x v="4"/>
    <x v="4"/>
    <d v="2026-01-06T00:00:00"/>
    <x v="2"/>
    <x v="7"/>
    <x v="0"/>
    <x v="0"/>
    <x v="3"/>
  </r>
  <r>
    <s v="L100566"/>
    <x v="0"/>
    <s v="C200566"/>
    <s v="Rahul Patel"/>
    <x v="0"/>
    <s v="Male"/>
    <x v="17"/>
    <x v="1"/>
    <x v="0"/>
    <x v="0"/>
    <n v="384191"/>
    <s v="Submitted"/>
    <n v="633"/>
    <x v="1"/>
    <x v="0"/>
    <s v="Submitted"/>
    <x v="0"/>
    <x v="2"/>
    <n v="4581679"/>
    <n v="7.18"/>
    <n v="120"/>
    <n v="38180.660000000003"/>
    <n v="2741371.2683333331"/>
    <x v="1"/>
    <x v="1"/>
    <d v="2026-01-07T00:00:00"/>
    <x v="2"/>
    <x v="7"/>
    <x v="2"/>
    <x v="0"/>
    <x v="2"/>
  </r>
  <r>
    <s v="L100567"/>
    <x v="0"/>
    <s v="C200567"/>
    <s v="Neha Das"/>
    <x v="0"/>
    <s v="Female"/>
    <x v="46"/>
    <x v="1"/>
    <x v="1"/>
    <x v="2"/>
    <n v="1700861"/>
    <s v="Submitted"/>
    <n v="339"/>
    <x v="0"/>
    <x v="0"/>
    <s v="Submitted"/>
    <x v="0"/>
    <x v="2"/>
    <n v="2432240"/>
    <n v="11.4"/>
    <n v="180"/>
    <n v="13512.44"/>
    <n v="2310628"/>
    <x v="3"/>
    <x v="3"/>
    <d v="2026-01-08T00:00:00"/>
    <x v="2"/>
    <x v="7"/>
    <x v="2"/>
    <x v="0"/>
    <x v="2"/>
  </r>
  <r>
    <s v="L100568"/>
    <x v="0"/>
    <s v="C200568"/>
    <s v="Sneha Das"/>
    <x v="0"/>
    <s v="Female"/>
    <x v="21"/>
    <x v="1"/>
    <x v="1"/>
    <x v="3"/>
    <n v="1295898"/>
    <s v="Submitted"/>
    <n v="442"/>
    <x v="0"/>
    <x v="0"/>
    <s v="Submitted"/>
    <x v="0"/>
    <x v="1"/>
    <n v="1250422"/>
    <n v="17.73"/>
    <n v="180"/>
    <n v="6946.79"/>
    <n v="1847498.5050000001"/>
    <x v="4"/>
    <x v="4"/>
    <d v="2026-01-09T00:00:00"/>
    <x v="2"/>
    <x v="7"/>
    <x v="0"/>
    <x v="0"/>
    <x v="0"/>
  </r>
  <r>
    <s v="L100569"/>
    <x v="0"/>
    <s v="C200569"/>
    <s v="Karan Das"/>
    <x v="0"/>
    <s v="Male"/>
    <x v="41"/>
    <x v="1"/>
    <x v="0"/>
    <x v="1"/>
    <n v="1555480"/>
    <s v="Submitted"/>
    <n v="769"/>
    <x v="2"/>
    <x v="0"/>
    <s v="Submitted"/>
    <x v="0"/>
    <x v="1"/>
    <n v="0"/>
    <n v="12.07"/>
    <n v="24"/>
    <n v="10416.67"/>
    <n v="0"/>
    <x v="0"/>
    <x v="0"/>
    <d v="2026-01-10T00:00:00"/>
    <x v="2"/>
    <x v="7"/>
    <x v="1"/>
    <x v="1"/>
    <x v="0"/>
  </r>
  <r>
    <s v="L100570"/>
    <x v="0"/>
    <s v="C200570"/>
    <s v="Priya Das"/>
    <x v="0"/>
    <s v="Male"/>
    <x v="7"/>
    <x v="0"/>
    <x v="1"/>
    <x v="3"/>
    <n v="987044"/>
    <s v="Submitted"/>
    <n v="494"/>
    <x v="0"/>
    <x v="0"/>
    <s v="Submitted"/>
    <x v="0"/>
    <x v="0"/>
    <n v="2171302"/>
    <n v="7.62"/>
    <n v="60"/>
    <n v="36188.370000000003"/>
    <n v="1378776.7700002133"/>
    <x v="2"/>
    <x v="2"/>
    <d v="2026-01-11T00:00:00"/>
    <x v="2"/>
    <x v="7"/>
    <x v="0"/>
    <x v="1"/>
    <x v="2"/>
  </r>
  <r>
    <s v="L100571"/>
    <x v="0"/>
    <s v="C200571"/>
    <s v="Pooja Verma"/>
    <x v="0"/>
    <s v="Male"/>
    <x v="17"/>
    <x v="1"/>
    <x v="0"/>
    <x v="2"/>
    <n v="369580"/>
    <s v="Submitted"/>
    <n v="950"/>
    <x v="2"/>
    <x v="0"/>
    <s v="Submitted"/>
    <x v="1"/>
    <x v="2"/>
    <n v="275084"/>
    <n v="16.510000000000002"/>
    <n v="180"/>
    <n v="1528.24"/>
    <n v="378469.73666666669"/>
    <x v="1"/>
    <x v="1"/>
    <d v="2026-01-12T00:00:00"/>
    <x v="2"/>
    <x v="7"/>
    <x v="0"/>
    <x v="0"/>
    <x v="1"/>
  </r>
  <r>
    <s v="L100572"/>
    <x v="0"/>
    <s v="C200572"/>
    <s v="Pooja Sharma"/>
    <x v="0"/>
    <s v="Male"/>
    <x v="45"/>
    <x v="0"/>
    <x v="1"/>
    <x v="2"/>
    <n v="1193079"/>
    <s v="Submitted"/>
    <n v="520"/>
    <x v="0"/>
    <x v="0"/>
    <s v="Submitted"/>
    <x v="0"/>
    <x v="4"/>
    <n v="3369296"/>
    <n v="9.8699999999999992"/>
    <n v="24"/>
    <n v="140387.32999999999"/>
    <n v="2771247.4969311967"/>
    <x v="0"/>
    <x v="0"/>
    <d v="2026-01-13T00:00:00"/>
    <x v="2"/>
    <x v="7"/>
    <x v="0"/>
    <x v="0"/>
    <x v="2"/>
  </r>
  <r>
    <s v="L100573"/>
    <x v="0"/>
    <s v="C200573"/>
    <s v="Rohit Sharma"/>
    <x v="0"/>
    <s v="Female"/>
    <x v="30"/>
    <x v="0"/>
    <x v="0"/>
    <x v="1"/>
    <n v="1980310"/>
    <s v="Submitted"/>
    <n v="724"/>
    <x v="1"/>
    <x v="0"/>
    <s v="Submitted"/>
    <x v="0"/>
    <x v="0"/>
    <n v="1172251"/>
    <n v="16.37"/>
    <n v="60"/>
    <n v="19537.52"/>
    <n v="1599145.7391666668"/>
    <x v="11"/>
    <x v="6"/>
    <d v="2026-01-14T00:00:00"/>
    <x v="2"/>
    <x v="7"/>
    <x v="0"/>
    <x v="0"/>
    <x v="0"/>
  </r>
  <r>
    <s v="L100574"/>
    <x v="0"/>
    <s v="C200574"/>
    <s v="Karan Patel"/>
    <x v="0"/>
    <s v="Male"/>
    <x v="35"/>
    <x v="1"/>
    <x v="1"/>
    <x v="2"/>
    <n v="1730453"/>
    <s v="Submitted"/>
    <n v="683"/>
    <x v="1"/>
    <x v="0"/>
    <s v="Submitted"/>
    <x v="0"/>
    <x v="3"/>
    <n v="2487220"/>
    <n v="16.510000000000002"/>
    <n v="180"/>
    <n v="13817.89"/>
    <n v="3422000.1833333336"/>
    <x v="3"/>
    <x v="3"/>
    <d v="2026-01-15T00:00:00"/>
    <x v="2"/>
    <x v="7"/>
    <x v="0"/>
    <x v="1"/>
    <x v="1"/>
  </r>
  <r>
    <s v="L100575"/>
    <x v="0"/>
    <s v="C200575"/>
    <s v="Vikas Rao"/>
    <x v="0"/>
    <s v="Female"/>
    <x v="2"/>
    <x v="1"/>
    <x v="0"/>
    <x v="0"/>
    <n v="978741"/>
    <s v="Submitted"/>
    <n v="790"/>
    <x v="2"/>
    <x v="0"/>
    <s v="Submitted"/>
    <x v="0"/>
    <x v="3"/>
    <n v="2338766"/>
    <n v="16.12"/>
    <n v="180"/>
    <n v="12993.14"/>
    <n v="3141742.3266666671"/>
    <x v="2"/>
    <x v="2"/>
    <d v="2026-01-16T00:00:00"/>
    <x v="2"/>
    <x v="7"/>
    <x v="1"/>
    <x v="0"/>
    <x v="0"/>
  </r>
  <r>
    <s v="L100576"/>
    <x v="0"/>
    <s v="C200576"/>
    <s v="Amit Rao"/>
    <x v="0"/>
    <s v="Female"/>
    <x v="11"/>
    <x v="1"/>
    <x v="1"/>
    <x v="3"/>
    <n v="1495645"/>
    <s v="Submitted"/>
    <n v="818"/>
    <x v="2"/>
    <x v="0"/>
    <s v="Submitted"/>
    <x v="0"/>
    <x v="4"/>
    <n v="3857164"/>
    <n v="17.97"/>
    <n v="36"/>
    <n v="107143.44"/>
    <n v="5776103.0900000269"/>
    <x v="2"/>
    <x v="2"/>
    <d v="2026-01-17T00:00:00"/>
    <x v="2"/>
    <x v="7"/>
    <x v="0"/>
    <x v="0"/>
    <x v="2"/>
  </r>
  <r>
    <s v="L100577"/>
    <x v="0"/>
    <s v="C200577"/>
    <s v="Neha Mehta"/>
    <x v="0"/>
    <s v="Male"/>
    <x v="8"/>
    <x v="1"/>
    <x v="1"/>
    <x v="0"/>
    <n v="1750249"/>
    <s v="Submitted"/>
    <n v="328"/>
    <x v="0"/>
    <x v="0"/>
    <s v="Submitted"/>
    <x v="0"/>
    <x v="3"/>
    <n v="4735508"/>
    <n v="11.18"/>
    <n v="12"/>
    <n v="394625.67"/>
    <n v="4413550.2699532965"/>
    <x v="4"/>
    <x v="4"/>
    <d v="2026-01-18T00:00:00"/>
    <x v="2"/>
    <x v="7"/>
    <x v="2"/>
    <x v="1"/>
    <x v="0"/>
  </r>
  <r>
    <s v="L100578"/>
    <x v="0"/>
    <s v="C200578"/>
    <s v="Anjali Patel"/>
    <x v="0"/>
    <s v="Male"/>
    <x v="27"/>
    <x v="0"/>
    <x v="0"/>
    <x v="1"/>
    <n v="745578"/>
    <s v="Submitted"/>
    <n v="647"/>
    <x v="1"/>
    <x v="0"/>
    <s v="Submitted"/>
    <x v="0"/>
    <x v="4"/>
    <n v="3778891"/>
    <n v="7.9"/>
    <n v="60"/>
    <n v="62981.52"/>
    <n v="2487769.9083334976"/>
    <x v="2"/>
    <x v="2"/>
    <d v="2026-01-19T00:00:00"/>
    <x v="2"/>
    <x v="7"/>
    <x v="2"/>
    <x v="1"/>
    <x v="0"/>
  </r>
  <r>
    <s v="L100579"/>
    <x v="0"/>
    <s v="C200579"/>
    <s v="Amit Gupta"/>
    <x v="0"/>
    <s v="Male"/>
    <x v="0"/>
    <x v="1"/>
    <x v="0"/>
    <x v="0"/>
    <n v="-50000"/>
    <s v="Submitted"/>
    <n v="802"/>
    <x v="2"/>
    <x v="0"/>
    <s v="Submitted"/>
    <x v="0"/>
    <x v="2"/>
    <n v="4102009"/>
    <n v="11.22"/>
    <n v="12"/>
    <n v="341834.08"/>
    <n v="3836770.9118987117"/>
    <x v="3"/>
    <x v="3"/>
    <d v="2026-01-20T00:00:00"/>
    <x v="2"/>
    <x v="7"/>
    <x v="0"/>
    <x v="1"/>
    <x v="3"/>
  </r>
  <r>
    <s v="L100580"/>
    <x v="0"/>
    <s v="C200580"/>
    <n v="0"/>
    <x v="0"/>
    <s v="Female"/>
    <x v="7"/>
    <x v="0"/>
    <x v="1"/>
    <x v="1"/>
    <n v="1099206"/>
    <s v="Submitted"/>
    <n v="847"/>
    <x v="2"/>
    <x v="0"/>
    <s v="Submitted"/>
    <x v="0"/>
    <x v="1"/>
    <n v="3015902"/>
    <n v="10.59"/>
    <n v="12"/>
    <n v="251325.17"/>
    <n v="2662877.9240856087"/>
    <x v="2"/>
    <x v="2"/>
    <d v="2026-01-21T00:00:00"/>
    <x v="2"/>
    <x v="7"/>
    <x v="0"/>
    <x v="1"/>
    <x v="1"/>
  </r>
  <r>
    <s v="L100581"/>
    <x v="0"/>
    <s v="C200581"/>
    <s v="Neha Sharma"/>
    <x v="0"/>
    <s v="Male"/>
    <x v="4"/>
    <x v="0"/>
    <x v="1"/>
    <x v="3"/>
    <n v="1275191"/>
    <s v="Submitted"/>
    <n v="734"/>
    <x v="1"/>
    <x v="0"/>
    <s v="Submitted"/>
    <x v="0"/>
    <x v="0"/>
    <n v="1732491"/>
    <n v="17.73"/>
    <n v="24"/>
    <n v="72187.12"/>
    <n v="2559755.453395098"/>
    <x v="4"/>
    <x v="4"/>
    <d v="2026-01-22T00:00:00"/>
    <x v="2"/>
    <x v="7"/>
    <x v="0"/>
    <x v="0"/>
    <x v="1"/>
  </r>
  <r>
    <s v="L100582"/>
    <x v="0"/>
    <s v="C200582"/>
    <s v="Anjali Mehta"/>
    <x v="0"/>
    <s v="Male"/>
    <x v="0"/>
    <x v="1"/>
    <x v="0"/>
    <x v="3"/>
    <n v="1044383"/>
    <s v="Submitted"/>
    <n v="661"/>
    <x v="1"/>
    <x v="0"/>
    <s v="Submitted"/>
    <x v="0"/>
    <x v="4"/>
    <n v="2890787"/>
    <n v="9.36"/>
    <n v="36"/>
    <n v="80299.64"/>
    <n v="2254813.8621776621"/>
    <x v="1"/>
    <x v="1"/>
    <d v="2026-01-23T00:00:00"/>
    <x v="2"/>
    <x v="7"/>
    <x v="2"/>
    <x v="0"/>
    <x v="1"/>
  </r>
  <r>
    <s v="L100583"/>
    <x v="0"/>
    <s v="C200583"/>
    <s v="Pooja Patel"/>
    <x v="0"/>
    <s v="Female"/>
    <x v="25"/>
    <x v="1"/>
    <x v="0"/>
    <x v="2"/>
    <n v="1768190"/>
    <s v="Submitted"/>
    <n v="611"/>
    <x v="1"/>
    <x v="0"/>
    <s v="Submitted"/>
    <x v="0"/>
    <x v="4"/>
    <n v="3465075"/>
    <n v="12.29"/>
    <n v="60"/>
    <n v="57751.25"/>
    <n v="3548814.3125"/>
    <x v="3"/>
    <x v="3"/>
    <d v="2026-01-24T00:00:00"/>
    <x v="2"/>
    <x v="7"/>
    <x v="0"/>
    <x v="1"/>
    <x v="1"/>
  </r>
  <r>
    <s v="L100584"/>
    <x v="0"/>
    <s v="C200584"/>
    <s v="Karan Sharma"/>
    <x v="0"/>
    <s v="Female"/>
    <x v="0"/>
    <x v="1"/>
    <x v="1"/>
    <x v="1"/>
    <n v="1058735"/>
    <s v="Submitted"/>
    <n v="362"/>
    <x v="0"/>
    <x v="0"/>
    <s v="Submitted"/>
    <x v="0"/>
    <x v="3"/>
    <n v="816235"/>
    <n v="15.89"/>
    <n v="24"/>
    <n v="34009.79"/>
    <n v="1080831.1809178977"/>
    <x v="1"/>
    <x v="1"/>
    <d v="2026-01-25T00:00:00"/>
    <x v="2"/>
    <x v="7"/>
    <x v="2"/>
    <x v="0"/>
    <x v="1"/>
  </r>
  <r>
    <s v="L100585"/>
    <x v="0"/>
    <s v="C200585"/>
    <n v="0"/>
    <x v="0"/>
    <s v="Male"/>
    <x v="11"/>
    <x v="0"/>
    <x v="1"/>
    <x v="0"/>
    <n v="1257267"/>
    <s v="Submitted"/>
    <n v="325"/>
    <x v="0"/>
    <x v="0"/>
    <s v="Submitted"/>
    <x v="0"/>
    <x v="3"/>
    <n v="817938"/>
    <n v="9.9499999999999993"/>
    <n v="180"/>
    <n v="4544.1000000000004"/>
    <n v="678206.92499999993"/>
    <x v="3"/>
    <x v="3"/>
    <d v="2026-01-26T00:00:00"/>
    <x v="2"/>
    <x v="7"/>
    <x v="1"/>
    <x v="1"/>
    <x v="0"/>
  </r>
  <r>
    <s v="L100586"/>
    <x v="0"/>
    <s v="C200586"/>
    <s v="Rahul Patel"/>
    <x v="0"/>
    <s v="Female"/>
    <x v="34"/>
    <x v="0"/>
    <x v="1"/>
    <x v="3"/>
    <n v="524140"/>
    <s v="Submitted"/>
    <n v="833"/>
    <x v="2"/>
    <x v="0"/>
    <s v="Submitted"/>
    <x v="0"/>
    <x v="3"/>
    <n v="2856099"/>
    <n v="7.59"/>
    <n v="36"/>
    <n v="79336.08"/>
    <n v="1806482.6567752499"/>
    <x v="5"/>
    <x v="5"/>
    <d v="2026-01-27T00:00:00"/>
    <x v="2"/>
    <x v="7"/>
    <x v="0"/>
    <x v="1"/>
    <x v="1"/>
  </r>
  <r>
    <s v="L100587"/>
    <x v="0"/>
    <s v="C200587"/>
    <s v="Neha Singh"/>
    <x v="0"/>
    <s v="Male"/>
    <x v="35"/>
    <x v="0"/>
    <x v="1"/>
    <x v="1"/>
    <n v="1657930"/>
    <s v="Submitted"/>
    <n v="867"/>
    <x v="2"/>
    <x v="0"/>
    <s v="Submitted"/>
    <x v="0"/>
    <x v="2"/>
    <n v="1069642"/>
    <n v="13.35"/>
    <n v="180"/>
    <n v="5942.46"/>
    <n v="1189976.7250000001"/>
    <x v="1"/>
    <x v="1"/>
    <d v="2026-01-28T00:00:00"/>
    <x v="2"/>
    <x v="7"/>
    <x v="0"/>
    <x v="0"/>
    <x v="1"/>
  </r>
  <r>
    <s v="L100588"/>
    <x v="0"/>
    <s v="C200588"/>
    <s v="Pooja Mehta"/>
    <x v="0"/>
    <s v="Female"/>
    <x v="21"/>
    <x v="1"/>
    <x v="1"/>
    <x v="2"/>
    <n v="411143"/>
    <s v="Submitted"/>
    <n v="697"/>
    <x v="1"/>
    <x v="0"/>
    <s v="Submitted"/>
    <x v="0"/>
    <x v="4"/>
    <n v="1524960"/>
    <n v="16.46"/>
    <n v="36"/>
    <n v="42360"/>
    <n v="2091736.8000000664"/>
    <x v="5"/>
    <x v="5"/>
    <d v="2026-01-29T00:00:00"/>
    <x v="2"/>
    <x v="7"/>
    <x v="2"/>
    <x v="1"/>
    <x v="2"/>
  </r>
  <r>
    <s v="L100589"/>
    <x v="0"/>
    <s v="C200589"/>
    <s v="Priya Singh"/>
    <x v="0"/>
    <s v="Female"/>
    <x v="7"/>
    <x v="0"/>
    <x v="1"/>
    <x v="0"/>
    <n v="733837"/>
    <s v="Submitted"/>
    <n v="791"/>
    <x v="2"/>
    <x v="0"/>
    <s v="Submitted"/>
    <x v="0"/>
    <x v="0"/>
    <n v="4873734"/>
    <n v="17.84"/>
    <n v="180"/>
    <n v="27076.3"/>
    <n v="7245617.8799999999"/>
    <x v="0"/>
    <x v="0"/>
    <d v="2026-01-30T00:00:00"/>
    <x v="2"/>
    <x v="7"/>
    <x v="1"/>
    <x v="0"/>
    <x v="1"/>
  </r>
  <r>
    <s v="L100590"/>
    <x v="0"/>
    <s v="C200590"/>
    <s v="Pooja Verma"/>
    <x v="0"/>
    <s v="Female"/>
    <x v="38"/>
    <x v="0"/>
    <x v="0"/>
    <x v="2"/>
    <n v="692205"/>
    <s v="Submitted"/>
    <n v="481"/>
    <x v="0"/>
    <x v="0"/>
    <s v="Submitted"/>
    <x v="0"/>
    <x v="0"/>
    <n v="2167722"/>
    <n v="12.6"/>
    <n v="60"/>
    <n v="36128.699999999997"/>
    <n v="2276108.1"/>
    <x v="4"/>
    <x v="4"/>
    <d v="2026-01-31T00:00:00"/>
    <x v="2"/>
    <x v="7"/>
    <x v="0"/>
    <x v="0"/>
    <x v="1"/>
  </r>
  <r>
    <s v="L100591"/>
    <x v="0"/>
    <s v="C200591"/>
    <s v="Sneha Singh"/>
    <x v="0"/>
    <s v="Male"/>
    <x v="11"/>
    <x v="1"/>
    <x v="0"/>
    <x v="1"/>
    <n v="1001103"/>
    <s v="Submitted"/>
    <n v="688"/>
    <x v="1"/>
    <x v="0"/>
    <s v="Submitted"/>
    <x v="0"/>
    <x v="3"/>
    <n v="522481"/>
    <n v="9.77"/>
    <n v="12"/>
    <n v="43540.08"/>
    <n v="425721.57919593004"/>
    <x v="5"/>
    <x v="5"/>
    <d v="2026-02-01T00:00:00"/>
    <x v="2"/>
    <x v="8"/>
    <x v="0"/>
    <x v="1"/>
    <x v="0"/>
  </r>
  <r>
    <s v="L100592"/>
    <x v="0"/>
    <s v="C200592"/>
    <s v="Priya Sharma"/>
    <x v="0"/>
    <s v="Female"/>
    <x v="3"/>
    <x v="1"/>
    <x v="0"/>
    <x v="0"/>
    <n v="1317001"/>
    <s v="Submitted"/>
    <n v="583"/>
    <x v="0"/>
    <x v="0"/>
    <s v="Submitted"/>
    <x v="0"/>
    <x v="0"/>
    <n v="4695549"/>
    <n v="11.21"/>
    <n v="24"/>
    <n v="195647.88"/>
    <n v="4386425.9412909197"/>
    <x v="2"/>
    <x v="2"/>
    <d v="2026-02-02T00:00:00"/>
    <x v="2"/>
    <x v="8"/>
    <x v="0"/>
    <x v="0"/>
    <x v="0"/>
  </r>
  <r>
    <s v="L100593"/>
    <x v="0"/>
    <s v="C200593"/>
    <s v="Rohit Das"/>
    <x v="0"/>
    <s v="Male"/>
    <x v="12"/>
    <x v="0"/>
    <x v="1"/>
    <x v="0"/>
    <n v="2016188"/>
    <s v="Submitted"/>
    <n v="409"/>
    <x v="0"/>
    <x v="0"/>
    <s v="Submitted"/>
    <x v="0"/>
    <x v="3"/>
    <n v="2561444"/>
    <n v="15.05"/>
    <n v="60"/>
    <n v="42690.73"/>
    <n v="3212477.6833333331"/>
    <x v="0"/>
    <x v="0"/>
    <d v="2026-02-03T00:00:00"/>
    <x v="2"/>
    <x v="8"/>
    <x v="0"/>
    <x v="1"/>
    <x v="1"/>
  </r>
  <r>
    <s v="L100594"/>
    <x v="0"/>
    <s v="C200594"/>
    <s v="Rohit Mehta"/>
    <x v="0"/>
    <s v="Male"/>
    <x v="37"/>
    <x v="0"/>
    <x v="1"/>
    <x v="0"/>
    <n v="716440"/>
    <s v="Submitted"/>
    <n v="640"/>
    <x v="1"/>
    <x v="0"/>
    <s v="Submitted"/>
    <x v="0"/>
    <x v="3"/>
    <n v="1542853"/>
    <n v="8"/>
    <n v="24"/>
    <n v="64285.54"/>
    <n v="1028573.5404403356"/>
    <x v="6"/>
    <x v="6"/>
    <d v="2026-02-04T00:00:00"/>
    <x v="2"/>
    <x v="8"/>
    <x v="0"/>
    <x v="1"/>
    <x v="2"/>
  </r>
  <r>
    <s v="L100595"/>
    <x v="0"/>
    <s v="C200595"/>
    <s v="Priya Mehta"/>
    <x v="0"/>
    <s v="Male"/>
    <x v="17"/>
    <x v="1"/>
    <x v="0"/>
    <x v="3"/>
    <n v="991642"/>
    <s v="Submitted"/>
    <n v="400"/>
    <x v="0"/>
    <x v="0"/>
    <s v="Submitted"/>
    <x v="0"/>
    <x v="4"/>
    <n v="4686565"/>
    <n v="18.54"/>
    <n v="24"/>
    <n v="195273.54"/>
    <n v="7240742.926328239"/>
    <x v="3"/>
    <x v="3"/>
    <d v="2026-02-05T00:00:00"/>
    <x v="2"/>
    <x v="8"/>
    <x v="0"/>
    <x v="0"/>
    <x v="3"/>
  </r>
  <r>
    <s v="L100596"/>
    <x v="0"/>
    <s v="C200596"/>
    <s v="Amit Singh"/>
    <x v="0"/>
    <s v="Female"/>
    <x v="36"/>
    <x v="1"/>
    <x v="1"/>
    <x v="0"/>
    <n v="385376"/>
    <s v="Submitted"/>
    <n v="686"/>
    <x v="1"/>
    <x v="0"/>
    <s v="Submitted"/>
    <x v="0"/>
    <x v="3"/>
    <n v="2012324"/>
    <n v="18.54"/>
    <n v="12"/>
    <n v="167693.67000000001"/>
    <n v="3109082.6893785982"/>
    <x v="0"/>
    <x v="0"/>
    <d v="2026-02-06T00:00:00"/>
    <x v="2"/>
    <x v="8"/>
    <x v="0"/>
    <x v="0"/>
    <x v="3"/>
  </r>
  <r>
    <s v="L100597"/>
    <x v="0"/>
    <s v="C200597"/>
    <s v="Vikas Das"/>
    <x v="0"/>
    <s v="Female"/>
    <x v="17"/>
    <x v="0"/>
    <x v="0"/>
    <x v="3"/>
    <n v="1277846"/>
    <s v="Submitted"/>
    <n v="494"/>
    <x v="0"/>
    <x v="0"/>
    <s v="Submitted"/>
    <x v="0"/>
    <x v="0"/>
    <n v="2345975"/>
    <n v="11.38"/>
    <n v="12"/>
    <n v="195497.92"/>
    <n v="2225510.116105665"/>
    <x v="5"/>
    <x v="5"/>
    <d v="2026-02-07T00:00:00"/>
    <x v="2"/>
    <x v="8"/>
    <x v="0"/>
    <x v="0"/>
    <x v="3"/>
  </r>
  <r>
    <s v="L100598"/>
    <x v="0"/>
    <s v="C200598"/>
    <s v="Sneha Sharma"/>
    <x v="0"/>
    <s v="Male"/>
    <x v="10"/>
    <x v="0"/>
    <x v="1"/>
    <x v="0"/>
    <n v="1643045"/>
    <s v="Submitted"/>
    <n v="559"/>
    <x v="0"/>
    <x v="0"/>
    <s v="Submitted"/>
    <x v="0"/>
    <x v="3"/>
    <n v="4867003"/>
    <n v="14.39"/>
    <n v="60"/>
    <n v="81116.72"/>
    <n v="5836347.7641666671"/>
    <x v="6"/>
    <x v="6"/>
    <d v="2026-02-08T00:00:00"/>
    <x v="2"/>
    <x v="8"/>
    <x v="0"/>
    <x v="1"/>
    <x v="0"/>
  </r>
  <r>
    <s v="L100599"/>
    <x v="0"/>
    <s v="C200599"/>
    <s v="Rohit Singh"/>
    <x v="0"/>
    <s v="Female"/>
    <x v="19"/>
    <x v="1"/>
    <x v="1"/>
    <x v="3"/>
    <n v="1794553"/>
    <s v="Submitted"/>
    <n v="767"/>
    <x v="2"/>
    <x v="0"/>
    <s v="Submitted"/>
    <x v="0"/>
    <x v="3"/>
    <n v="1111686"/>
    <n v="13.1"/>
    <n v="24"/>
    <n v="46320.25"/>
    <n v="1213590.5746747511"/>
    <x v="4"/>
    <x v="4"/>
    <d v="2026-02-09T00:00:00"/>
    <x v="2"/>
    <x v="8"/>
    <x v="2"/>
    <x v="0"/>
    <x v="2"/>
  </r>
  <r>
    <s v="L100600"/>
    <x v="0"/>
    <s v="C200600"/>
    <s v="Priya Sharma"/>
    <x v="0"/>
    <s v="Male"/>
    <x v="10"/>
    <x v="0"/>
    <x v="0"/>
    <x v="2"/>
    <n v="1165886"/>
    <s v="Submitted"/>
    <n v="729"/>
    <x v="1"/>
    <x v="0"/>
    <s v="Submitted"/>
    <x v="0"/>
    <x v="0"/>
    <n v="1336921"/>
    <n v="7.23"/>
    <n v="36"/>
    <n v="37136.69"/>
    <n v="805494.93664549722"/>
    <x v="5"/>
    <x v="5"/>
    <d v="2026-02-10T00:00:00"/>
    <x v="2"/>
    <x v="8"/>
    <x v="1"/>
    <x v="0"/>
    <x v="3"/>
  </r>
  <r>
    <s v="L100601"/>
    <x v="0"/>
    <s v="C200601"/>
    <s v="Amit Gupta"/>
    <x v="0"/>
    <s v="Female"/>
    <x v="38"/>
    <x v="0"/>
    <x v="0"/>
    <x v="2"/>
    <n v="1182139"/>
    <s v="Submitted"/>
    <n v="484"/>
    <x v="0"/>
    <x v="0"/>
    <s v="Submitted"/>
    <x v="0"/>
    <x v="0"/>
    <n v="4359396"/>
    <n v="9.11"/>
    <n v="24"/>
    <n v="181641.5"/>
    <n v="3309512.419397763"/>
    <x v="3"/>
    <x v="3"/>
    <d v="2026-02-11T00:00:00"/>
    <x v="2"/>
    <x v="8"/>
    <x v="0"/>
    <x v="0"/>
    <x v="1"/>
  </r>
  <r>
    <s v="L100602"/>
    <x v="0"/>
    <s v="C200602"/>
    <s v="Anjali Mehta"/>
    <x v="0"/>
    <s v="Male"/>
    <x v="46"/>
    <x v="0"/>
    <x v="0"/>
    <x v="0"/>
    <n v="1824934"/>
    <s v="Submitted"/>
    <n v="617"/>
    <x v="1"/>
    <x v="0"/>
    <s v="Submitted"/>
    <x v="0"/>
    <x v="4"/>
    <n v="3935803"/>
    <n v="11.79"/>
    <n v="60"/>
    <n v="65596.72"/>
    <n v="3866926.4474999998"/>
    <x v="0"/>
    <x v="0"/>
    <d v="2026-02-12T00:00:00"/>
    <x v="2"/>
    <x v="8"/>
    <x v="2"/>
    <x v="1"/>
    <x v="2"/>
  </r>
  <r>
    <s v="L100603"/>
    <x v="0"/>
    <s v="C200603"/>
    <s v="Rohit Singh"/>
    <x v="0"/>
    <s v="Female"/>
    <x v="2"/>
    <x v="1"/>
    <x v="1"/>
    <x v="2"/>
    <n v="595184"/>
    <s v="Submitted"/>
    <n v="430"/>
    <x v="0"/>
    <x v="0"/>
    <s v="Submitted"/>
    <x v="0"/>
    <x v="2"/>
    <n v="0"/>
    <n v="8.07"/>
    <n v="180"/>
    <n v="1388.89"/>
    <n v="0"/>
    <x v="2"/>
    <x v="2"/>
    <d v="2026-02-13T00:00:00"/>
    <x v="2"/>
    <x v="8"/>
    <x v="0"/>
    <x v="0"/>
    <x v="1"/>
  </r>
  <r>
    <s v="L100604"/>
    <x v="0"/>
    <s v="C200604"/>
    <s v="Amit Mehta"/>
    <x v="0"/>
    <s v="Female"/>
    <x v="11"/>
    <x v="0"/>
    <x v="0"/>
    <x v="3"/>
    <n v="1863814"/>
    <s v="Submitted"/>
    <n v="950"/>
    <x v="2"/>
    <x v="0"/>
    <s v="Submitted"/>
    <x v="1"/>
    <x v="0"/>
    <n v="4255702"/>
    <n v="14.01"/>
    <n v="180"/>
    <n v="23642.79"/>
    <n v="4968532.085"/>
    <x v="5"/>
    <x v="5"/>
    <d v="2026-02-14T00:00:00"/>
    <x v="2"/>
    <x v="8"/>
    <x v="2"/>
    <x v="1"/>
    <x v="1"/>
  </r>
  <r>
    <s v="L100605"/>
    <x v="0"/>
    <s v="C200605"/>
    <s v="Priya Verma"/>
    <x v="0"/>
    <s v="Male"/>
    <x v="36"/>
    <x v="0"/>
    <x v="0"/>
    <x v="3"/>
    <n v="299913"/>
    <s v="Submitted"/>
    <n v="755"/>
    <x v="2"/>
    <x v="0"/>
    <s v="Submitted"/>
    <x v="0"/>
    <x v="4"/>
    <n v="3012565"/>
    <n v="8.64"/>
    <n v="180"/>
    <n v="16736.47"/>
    <n v="2169046.8000000003"/>
    <x v="5"/>
    <x v="5"/>
    <d v="2026-02-15T00:00:00"/>
    <x v="2"/>
    <x v="8"/>
    <x v="1"/>
    <x v="1"/>
    <x v="2"/>
  </r>
  <r>
    <s v="L100606"/>
    <x v="0"/>
    <s v="C200606"/>
    <s v="Sneha Singh"/>
    <x v="0"/>
    <s v="Male"/>
    <x v="13"/>
    <x v="1"/>
    <x v="1"/>
    <x v="2"/>
    <n v="2121329"/>
    <s v="Submitted"/>
    <n v="833"/>
    <x v="2"/>
    <x v="0"/>
    <s v="Submitted"/>
    <x v="0"/>
    <x v="4"/>
    <n v="2832074"/>
    <n v="10.17"/>
    <n v="36"/>
    <n v="78668.72"/>
    <n v="2400182.7156070219"/>
    <x v="1"/>
    <x v="1"/>
    <d v="2026-02-16T00:00:00"/>
    <x v="2"/>
    <x v="8"/>
    <x v="0"/>
    <x v="1"/>
    <x v="3"/>
  </r>
  <r>
    <s v="L100607"/>
    <x v="0"/>
    <s v="C200607"/>
    <s v="Amit Verma"/>
    <x v="0"/>
    <s v="Female"/>
    <x v="6"/>
    <x v="1"/>
    <x v="1"/>
    <x v="1"/>
    <n v="295680"/>
    <s v="Submitted"/>
    <n v="818"/>
    <x v="2"/>
    <x v="0"/>
    <s v="Submitted"/>
    <x v="0"/>
    <x v="0"/>
    <n v="2563517"/>
    <n v="18.649999999999999"/>
    <n v="60"/>
    <n v="42725.279999999999"/>
    <n v="3984132.6708333329"/>
    <x v="0"/>
    <x v="0"/>
    <d v="2026-02-17T00:00:00"/>
    <x v="2"/>
    <x v="8"/>
    <x v="0"/>
    <x v="1"/>
    <x v="2"/>
  </r>
  <r>
    <s v="L100608"/>
    <x v="0"/>
    <s v="C200608"/>
    <s v="Priya Gupta"/>
    <x v="0"/>
    <s v="Male"/>
    <x v="28"/>
    <x v="0"/>
    <x v="0"/>
    <x v="0"/>
    <n v="1011629"/>
    <s v="Submitted"/>
    <n v="360"/>
    <x v="0"/>
    <x v="0"/>
    <s v="Submitted"/>
    <x v="0"/>
    <x v="4"/>
    <n v="3106130"/>
    <n v="13.6"/>
    <n v="120"/>
    <n v="25884.42"/>
    <n v="3520280.6666666665"/>
    <x v="3"/>
    <x v="3"/>
    <d v="2026-02-18T00:00:00"/>
    <x v="2"/>
    <x v="8"/>
    <x v="0"/>
    <x v="0"/>
    <x v="3"/>
  </r>
  <r>
    <s v="L100609"/>
    <x v="0"/>
    <s v="C200609"/>
    <s v="Rahul Das"/>
    <x v="0"/>
    <s v="Female"/>
    <x v="29"/>
    <x v="1"/>
    <x v="0"/>
    <x v="0"/>
    <n v="2320206"/>
    <s v="Submitted"/>
    <n v="848"/>
    <x v="2"/>
    <x v="0"/>
    <s v="Submitted"/>
    <x v="0"/>
    <x v="3"/>
    <n v="0"/>
    <n v="7.37"/>
    <n v="36"/>
    <n v="6944.44"/>
    <n v="0"/>
    <x v="5"/>
    <x v="5"/>
    <d v="2026-02-19T00:00:00"/>
    <x v="2"/>
    <x v="8"/>
    <x v="0"/>
    <x v="1"/>
    <x v="3"/>
  </r>
  <r>
    <s v="L100610"/>
    <x v="0"/>
    <s v="C200610"/>
    <s v="Anjali Rao"/>
    <x v="0"/>
    <s v="Female"/>
    <x v="0"/>
    <x v="0"/>
    <x v="0"/>
    <x v="0"/>
    <n v="1823900"/>
    <s v="Submitted"/>
    <n v="489"/>
    <x v="0"/>
    <x v="0"/>
    <s v="Submitted"/>
    <x v="0"/>
    <x v="3"/>
    <n v="755116"/>
    <n v="11.05"/>
    <n v="120"/>
    <n v="6292.63"/>
    <n v="695335.9833333334"/>
    <x v="0"/>
    <x v="0"/>
    <d v="2026-02-20T00:00:00"/>
    <x v="2"/>
    <x v="8"/>
    <x v="0"/>
    <x v="0"/>
    <x v="3"/>
  </r>
  <r>
    <s v="L100611"/>
    <x v="0"/>
    <s v="C200611"/>
    <s v="Priya Mehta"/>
    <x v="0"/>
    <s v="Male"/>
    <x v="14"/>
    <x v="1"/>
    <x v="1"/>
    <x v="1"/>
    <n v="1703624"/>
    <s v="Submitted"/>
    <n v="737"/>
    <x v="1"/>
    <x v="0"/>
    <s v="Submitted"/>
    <x v="0"/>
    <x v="1"/>
    <n v="4524031"/>
    <n v="12.36"/>
    <n v="120"/>
    <n v="37700.26"/>
    <n v="4659751.93"/>
    <x v="5"/>
    <x v="5"/>
    <d v="2026-02-21T00:00:00"/>
    <x v="2"/>
    <x v="8"/>
    <x v="2"/>
    <x v="1"/>
    <x v="3"/>
  </r>
  <r>
    <s v="L100612"/>
    <x v="0"/>
    <s v="C200612"/>
    <s v="Anjali Singh"/>
    <x v="0"/>
    <s v="Male"/>
    <x v="33"/>
    <x v="1"/>
    <x v="0"/>
    <x v="2"/>
    <n v="2173140"/>
    <s v="Submitted"/>
    <n v="327"/>
    <x v="0"/>
    <x v="0"/>
    <s v="Submitted"/>
    <x v="0"/>
    <x v="4"/>
    <n v="1127977"/>
    <n v="18.46"/>
    <n v="120"/>
    <n v="9399.81"/>
    <n v="1735204.6183333334"/>
    <x v="0"/>
    <x v="0"/>
    <d v="2026-02-22T00:00:00"/>
    <x v="2"/>
    <x v="8"/>
    <x v="2"/>
    <x v="1"/>
    <x v="2"/>
  </r>
  <r>
    <s v="L100613"/>
    <x v="0"/>
    <s v="C200613"/>
    <s v="Anjali Das"/>
    <x v="0"/>
    <s v="Female"/>
    <x v="7"/>
    <x v="1"/>
    <x v="1"/>
    <x v="0"/>
    <n v="342690"/>
    <s v="Submitted"/>
    <n v="560"/>
    <x v="0"/>
    <x v="0"/>
    <s v="Submitted"/>
    <x v="0"/>
    <x v="3"/>
    <n v="1703418"/>
    <n v="18.350000000000001"/>
    <n v="180"/>
    <n v="9463.43"/>
    <n v="2604810.0250000004"/>
    <x v="4"/>
    <x v="4"/>
    <d v="2026-02-23T00:00:00"/>
    <x v="2"/>
    <x v="8"/>
    <x v="0"/>
    <x v="1"/>
    <x v="3"/>
  </r>
  <r>
    <s v="L100614"/>
    <x v="0"/>
    <s v="C200614"/>
    <s v="Pooja Sharma"/>
    <x v="0"/>
    <s v="Female"/>
    <x v="36"/>
    <x v="1"/>
    <x v="1"/>
    <x v="1"/>
    <n v="1376855"/>
    <s v="Submitted"/>
    <n v="439"/>
    <x v="0"/>
    <x v="0"/>
    <s v="Submitted"/>
    <x v="0"/>
    <x v="0"/>
    <n v="4978015"/>
    <n v="10.210000000000001"/>
    <n v="12"/>
    <n v="414834.58"/>
    <n v="4238083.8754361151"/>
    <x v="5"/>
    <x v="5"/>
    <d v="2026-02-24T00:00:00"/>
    <x v="2"/>
    <x v="8"/>
    <x v="0"/>
    <x v="1"/>
    <x v="1"/>
  </r>
  <r>
    <s v="L100615"/>
    <x v="0"/>
    <s v="C200615"/>
    <s v="Rahul Das"/>
    <x v="0"/>
    <s v="Male"/>
    <x v="34"/>
    <x v="0"/>
    <x v="0"/>
    <x v="1"/>
    <n v="923777"/>
    <s v="Submitted"/>
    <n v="783"/>
    <x v="2"/>
    <x v="0"/>
    <s v="Submitted"/>
    <x v="0"/>
    <x v="3"/>
    <n v="4826992"/>
    <n v="12.07"/>
    <n v="60"/>
    <n v="80449.87"/>
    <n v="4855149.4533333331"/>
    <x v="5"/>
    <x v="5"/>
    <d v="2026-02-25T00:00:00"/>
    <x v="2"/>
    <x v="8"/>
    <x v="2"/>
    <x v="0"/>
    <x v="1"/>
  </r>
  <r>
    <s v="L100616"/>
    <x v="0"/>
    <s v="C200616"/>
    <n v="0"/>
    <x v="0"/>
    <s v="Female"/>
    <x v="2"/>
    <x v="1"/>
    <x v="1"/>
    <x v="2"/>
    <n v="667514"/>
    <s v="Submitted"/>
    <n v="880"/>
    <x v="2"/>
    <x v="0"/>
    <s v="Submitted"/>
    <x v="0"/>
    <x v="2"/>
    <n v="1190922"/>
    <n v="16.28"/>
    <n v="60"/>
    <n v="19848.7"/>
    <n v="1615684.18"/>
    <x v="0"/>
    <x v="0"/>
    <d v="2026-02-26T00:00:00"/>
    <x v="2"/>
    <x v="8"/>
    <x v="0"/>
    <x v="0"/>
    <x v="0"/>
  </r>
  <r>
    <s v="L100617"/>
    <x v="0"/>
    <s v="C200617"/>
    <s v="Pooja Rao"/>
    <x v="0"/>
    <s v="Female"/>
    <x v="41"/>
    <x v="0"/>
    <x v="0"/>
    <x v="1"/>
    <n v="2359727"/>
    <s v="Submitted"/>
    <n v="300"/>
    <x v="0"/>
    <x v="0"/>
    <s v="Submitted"/>
    <x v="0"/>
    <x v="3"/>
    <n v="1850579"/>
    <n v="13.51"/>
    <n v="120"/>
    <n v="15421.49"/>
    <n v="2083443.5241666664"/>
    <x v="4"/>
    <x v="4"/>
    <d v="2026-02-27T00:00:00"/>
    <x v="2"/>
    <x v="8"/>
    <x v="2"/>
    <x v="0"/>
    <x v="1"/>
  </r>
  <r>
    <s v="L100618"/>
    <x v="0"/>
    <s v="C200618"/>
    <s v="Karan Singh"/>
    <x v="0"/>
    <s v="Female"/>
    <x v="46"/>
    <x v="0"/>
    <x v="0"/>
    <x v="3"/>
    <n v="1986677"/>
    <s v="Submitted"/>
    <n v="513"/>
    <x v="0"/>
    <x v="0"/>
    <s v="Submitted"/>
    <x v="0"/>
    <x v="3"/>
    <n v="461260"/>
    <n v="12.26"/>
    <n v="12"/>
    <n v="38438.33"/>
    <n v="471355.08585888462"/>
    <x v="1"/>
    <x v="1"/>
    <d v="2026-02-28T00:00:00"/>
    <x v="2"/>
    <x v="8"/>
    <x v="0"/>
    <x v="0"/>
    <x v="2"/>
  </r>
  <r>
    <s v="L100619"/>
    <x v="0"/>
    <s v="C200619"/>
    <s v="Amit Patel"/>
    <x v="0"/>
    <s v="Female"/>
    <x v="0"/>
    <x v="0"/>
    <x v="0"/>
    <x v="2"/>
    <n v="788818"/>
    <s v="Submitted"/>
    <n v="394"/>
    <x v="0"/>
    <x v="0"/>
    <s v="Submitted"/>
    <x v="0"/>
    <x v="4"/>
    <n v="1468959"/>
    <n v="8.67"/>
    <n v="24"/>
    <n v="61206.62"/>
    <n v="1061325.1579834514"/>
    <x v="0"/>
    <x v="0"/>
    <d v="2026-03-01T00:00:00"/>
    <x v="2"/>
    <x v="9"/>
    <x v="0"/>
    <x v="1"/>
    <x v="1"/>
  </r>
  <r>
    <s v="L100620"/>
    <x v="0"/>
    <s v="C200620"/>
    <s v="Sneha Singh"/>
    <x v="0"/>
    <s v="Male"/>
    <x v="5"/>
    <x v="0"/>
    <x v="0"/>
    <x v="1"/>
    <n v="2227097"/>
    <s v="Submitted"/>
    <n v="321"/>
    <x v="0"/>
    <x v="0"/>
    <s v="Submitted"/>
    <x v="0"/>
    <x v="0"/>
    <n v="4732355"/>
    <n v="8.35"/>
    <n v="36"/>
    <n v="131454.31"/>
    <n v="3292930.3723548157"/>
    <x v="0"/>
    <x v="0"/>
    <d v="2026-03-02T00:00:00"/>
    <x v="2"/>
    <x v="9"/>
    <x v="0"/>
    <x v="1"/>
    <x v="0"/>
  </r>
  <r>
    <s v="L100621"/>
    <x v="0"/>
    <s v="C200621"/>
    <s v="Sneha Gupta"/>
    <x v="0"/>
    <s v="Female"/>
    <x v="33"/>
    <x v="1"/>
    <x v="1"/>
    <x v="0"/>
    <n v="1436568"/>
    <s v="Submitted"/>
    <n v="459"/>
    <x v="0"/>
    <x v="0"/>
    <s v="Submitted"/>
    <x v="0"/>
    <x v="4"/>
    <n v="1762931"/>
    <n v="13.53"/>
    <n v="12"/>
    <n v="146910.92000000001"/>
    <n v="1987935.8917040587"/>
    <x v="12"/>
    <x v="2"/>
    <d v="2026-03-03T00:00:00"/>
    <x v="2"/>
    <x v="9"/>
    <x v="0"/>
    <x v="0"/>
    <x v="0"/>
  </r>
  <r>
    <s v="L100622"/>
    <x v="0"/>
    <s v="C200622"/>
    <s v="Vikas Mehta"/>
    <x v="0"/>
    <s v="Male"/>
    <x v="22"/>
    <x v="1"/>
    <x v="1"/>
    <x v="1"/>
    <n v="1039958"/>
    <s v="Submitted"/>
    <n v="582"/>
    <x v="0"/>
    <x v="0"/>
    <s v="Submitted"/>
    <x v="0"/>
    <x v="3"/>
    <n v="274893"/>
    <n v="18.37"/>
    <n v="24"/>
    <n v="11453.88"/>
    <n v="420815.36758826056"/>
    <x v="5"/>
    <x v="5"/>
    <d v="2026-03-04T00:00:00"/>
    <x v="2"/>
    <x v="9"/>
    <x v="2"/>
    <x v="0"/>
    <x v="0"/>
  </r>
  <r>
    <s v="L100623"/>
    <x v="0"/>
    <s v="C200623"/>
    <s v="Karan Das"/>
    <x v="0"/>
    <s v="Male"/>
    <x v="16"/>
    <x v="0"/>
    <x v="0"/>
    <x v="3"/>
    <n v="2238240"/>
    <s v="Submitted"/>
    <n v="352"/>
    <x v="0"/>
    <x v="0"/>
    <s v="Submitted"/>
    <x v="0"/>
    <x v="3"/>
    <n v="4265360"/>
    <n v="15.81"/>
    <n v="60"/>
    <n v="71089.33"/>
    <n v="5619611.8000000007"/>
    <x v="6"/>
    <x v="6"/>
    <d v="2026-03-05T00:00:00"/>
    <x v="2"/>
    <x v="9"/>
    <x v="1"/>
    <x v="1"/>
    <x v="0"/>
  </r>
  <r>
    <s v="L100624"/>
    <x v="0"/>
    <s v="C200624"/>
    <s v="Priya Sharma"/>
    <x v="0"/>
    <s v="Female"/>
    <x v="2"/>
    <x v="0"/>
    <x v="0"/>
    <x v="2"/>
    <n v="1758639"/>
    <s v="Submitted"/>
    <n v="876"/>
    <x v="2"/>
    <x v="0"/>
    <s v="Submitted"/>
    <x v="0"/>
    <x v="4"/>
    <n v="3311950"/>
    <n v="17.86"/>
    <n v="24"/>
    <n v="137997.92000000001"/>
    <n v="4929285.5848856438"/>
    <x v="1"/>
    <x v="1"/>
    <d v="2026-03-06T00:00:00"/>
    <x v="2"/>
    <x v="9"/>
    <x v="0"/>
    <x v="1"/>
    <x v="3"/>
  </r>
  <r>
    <s v="L100625"/>
    <x v="0"/>
    <s v="C200625"/>
    <s v="Rahul Rao"/>
    <x v="0"/>
    <s v="Female"/>
    <x v="46"/>
    <x v="1"/>
    <x v="1"/>
    <x v="3"/>
    <n v="1577874"/>
    <s v="Submitted"/>
    <n v="796"/>
    <x v="2"/>
    <x v="0"/>
    <s v="Submitted"/>
    <x v="0"/>
    <x v="4"/>
    <n v="4570907"/>
    <n v="17.39"/>
    <n v="180"/>
    <n v="25393.93"/>
    <n v="6624006.060833334"/>
    <x v="6"/>
    <x v="6"/>
    <d v="2026-03-07T00:00:00"/>
    <x v="2"/>
    <x v="9"/>
    <x v="0"/>
    <x v="0"/>
    <x v="0"/>
  </r>
  <r>
    <s v="L100626"/>
    <x v="0"/>
    <s v="C200626"/>
    <s v="Karan Rao"/>
    <x v="0"/>
    <s v="Male"/>
    <x v="2"/>
    <x v="0"/>
    <x v="0"/>
    <x v="2"/>
    <n v="2299411"/>
    <s v="Submitted"/>
    <n v="468"/>
    <x v="0"/>
    <x v="0"/>
    <s v="Submitted"/>
    <x v="0"/>
    <x v="3"/>
    <n v="2784871"/>
    <n v="13.69"/>
    <n v="36"/>
    <n v="77357.53"/>
    <n v="3177073.6658373242"/>
    <x v="5"/>
    <x v="5"/>
    <d v="2026-03-08T00:00:00"/>
    <x v="2"/>
    <x v="9"/>
    <x v="0"/>
    <x v="1"/>
    <x v="2"/>
  </r>
  <r>
    <s v="L100627"/>
    <x v="0"/>
    <s v="C200627"/>
    <s v="Pooja Singh"/>
    <x v="0"/>
    <s v="Male"/>
    <x v="44"/>
    <x v="1"/>
    <x v="0"/>
    <x v="3"/>
    <n v="1355651"/>
    <s v="Submitted"/>
    <n v="829"/>
    <x v="2"/>
    <x v="0"/>
    <s v="Submitted"/>
    <x v="0"/>
    <x v="3"/>
    <n v="1764478"/>
    <n v="12.24"/>
    <n v="12"/>
    <n v="147039.82999999999"/>
    <n v="1800157.5864783877"/>
    <x v="4"/>
    <x v="4"/>
    <d v="2026-03-09T00:00:00"/>
    <x v="2"/>
    <x v="9"/>
    <x v="0"/>
    <x v="1"/>
    <x v="3"/>
  </r>
  <r>
    <s v="L100628"/>
    <x v="0"/>
    <s v="C200628"/>
    <s v="Karan Patel"/>
    <x v="0"/>
    <s v="Female"/>
    <x v="37"/>
    <x v="0"/>
    <x v="0"/>
    <x v="3"/>
    <n v="493873"/>
    <s v="Submitted"/>
    <n v="741"/>
    <x v="1"/>
    <x v="0"/>
    <s v="Submitted"/>
    <x v="0"/>
    <x v="2"/>
    <n v="2613921"/>
    <n v="13.88"/>
    <n v="24"/>
    <n v="108913.38"/>
    <n v="3023435.31949226"/>
    <x v="4"/>
    <x v="4"/>
    <d v="2026-03-10T00:00:00"/>
    <x v="2"/>
    <x v="9"/>
    <x v="0"/>
    <x v="0"/>
    <x v="0"/>
  </r>
  <r>
    <s v="L100629"/>
    <x v="0"/>
    <s v="C200629"/>
    <s v="Vikas Verma"/>
    <x v="0"/>
    <s v="Female"/>
    <x v="3"/>
    <x v="1"/>
    <x v="0"/>
    <x v="2"/>
    <n v="1926331"/>
    <s v="Submitted"/>
    <n v="794"/>
    <x v="2"/>
    <x v="0"/>
    <s v="Submitted"/>
    <x v="0"/>
    <x v="1"/>
    <n v="765894"/>
    <n v="14.87"/>
    <n v="120"/>
    <n v="6382.45"/>
    <n v="949070.31499999994"/>
    <x v="0"/>
    <x v="0"/>
    <d v="2026-03-11T00:00:00"/>
    <x v="2"/>
    <x v="9"/>
    <x v="2"/>
    <x v="1"/>
    <x v="1"/>
  </r>
  <r>
    <s v="L100630"/>
    <x v="0"/>
    <s v="C200630"/>
    <s v="Pooja Das"/>
    <x v="0"/>
    <s v="Female"/>
    <x v="0"/>
    <x v="1"/>
    <x v="1"/>
    <x v="2"/>
    <n v="1221083"/>
    <s v="Submitted"/>
    <n v="655"/>
    <x v="1"/>
    <x v="0"/>
    <s v="Submitted"/>
    <x v="0"/>
    <x v="0"/>
    <n v="3162624"/>
    <n v="9.6300000000000008"/>
    <n v="60"/>
    <n v="52710.400000000001"/>
    <n v="2538005.7600000016"/>
    <x v="1"/>
    <x v="1"/>
    <d v="2026-03-12T00:00:00"/>
    <x v="2"/>
    <x v="9"/>
    <x v="1"/>
    <x v="1"/>
    <x v="0"/>
  </r>
  <r>
    <s v="L100631"/>
    <x v="0"/>
    <s v="C200631"/>
    <s v="Rahul Patel"/>
    <x v="0"/>
    <s v="Male"/>
    <x v="21"/>
    <x v="0"/>
    <x v="0"/>
    <x v="1"/>
    <n v="923629"/>
    <s v="Submitted"/>
    <n v="510"/>
    <x v="0"/>
    <x v="0"/>
    <s v="Submitted"/>
    <x v="0"/>
    <x v="0"/>
    <n v="4047550"/>
    <n v="11.65"/>
    <n v="12"/>
    <n v="337295.83"/>
    <n v="3930641.0869546649"/>
    <x v="3"/>
    <x v="3"/>
    <d v="2026-03-13T00:00:00"/>
    <x v="2"/>
    <x v="9"/>
    <x v="0"/>
    <x v="1"/>
    <x v="1"/>
  </r>
  <r>
    <s v="L100632"/>
    <x v="0"/>
    <s v="C200632"/>
    <s v="Karan Patel"/>
    <x v="0"/>
    <s v="Male"/>
    <x v="7"/>
    <x v="0"/>
    <x v="1"/>
    <x v="1"/>
    <n v="313270"/>
    <s v="Submitted"/>
    <n v="336"/>
    <x v="0"/>
    <x v="0"/>
    <s v="Submitted"/>
    <x v="0"/>
    <x v="3"/>
    <n v="967184"/>
    <n v="12.07"/>
    <n v="60"/>
    <n v="16119.73"/>
    <n v="972825.90666666673"/>
    <x v="3"/>
    <x v="3"/>
    <d v="2026-03-14T00:00:00"/>
    <x v="2"/>
    <x v="9"/>
    <x v="1"/>
    <x v="0"/>
    <x v="0"/>
  </r>
  <r>
    <s v="L100633"/>
    <x v="0"/>
    <s v="C200633"/>
    <s v="Rohit Mehta"/>
    <x v="0"/>
    <s v="Female"/>
    <x v="26"/>
    <x v="0"/>
    <x v="1"/>
    <x v="2"/>
    <n v="1430438"/>
    <s v="Submitted"/>
    <n v="656"/>
    <x v="1"/>
    <x v="0"/>
    <s v="Submitted"/>
    <x v="0"/>
    <x v="0"/>
    <n v="1417263"/>
    <n v="17.91"/>
    <n v="120"/>
    <n v="11810.52"/>
    <n v="2115265.0274999999"/>
    <x v="6"/>
    <x v="6"/>
    <d v="2026-03-15T00:00:00"/>
    <x v="2"/>
    <x v="9"/>
    <x v="1"/>
    <x v="0"/>
    <x v="0"/>
  </r>
  <r>
    <s v="L100634"/>
    <x v="0"/>
    <s v="C200634"/>
    <s v="Rohit Sharma"/>
    <x v="0"/>
    <s v="Male"/>
    <x v="27"/>
    <x v="1"/>
    <x v="0"/>
    <x v="2"/>
    <n v="1126363"/>
    <s v="Submitted"/>
    <n v="361"/>
    <x v="0"/>
    <x v="0"/>
    <s v="Submitted"/>
    <x v="0"/>
    <x v="2"/>
    <n v="572392"/>
    <n v="10.78"/>
    <n v="12"/>
    <n v="47699.33"/>
    <n v="514433.70073691756"/>
    <x v="1"/>
    <x v="1"/>
    <d v="2026-03-16T00:00:00"/>
    <x v="2"/>
    <x v="9"/>
    <x v="0"/>
    <x v="0"/>
    <x v="1"/>
  </r>
  <r>
    <s v="L100635"/>
    <x v="0"/>
    <s v="C200635"/>
    <s v="Pooja Sharma"/>
    <x v="0"/>
    <s v="Male"/>
    <x v="47"/>
    <x v="1"/>
    <x v="1"/>
    <x v="1"/>
    <n v="2194371"/>
    <s v="Submitted"/>
    <n v="569"/>
    <x v="0"/>
    <x v="0"/>
    <s v="Submitted"/>
    <x v="0"/>
    <x v="3"/>
    <n v="1349702"/>
    <n v="17.84"/>
    <n v="24"/>
    <n v="56237.58"/>
    <n v="2006556.9739754733"/>
    <x v="5"/>
    <x v="5"/>
    <d v="2026-03-17T00:00:00"/>
    <x v="2"/>
    <x v="9"/>
    <x v="0"/>
    <x v="1"/>
    <x v="2"/>
  </r>
  <r>
    <s v="L100636"/>
    <x v="0"/>
    <s v="C200636"/>
    <s v="Karan Rao"/>
    <x v="0"/>
    <s v="Male"/>
    <x v="0"/>
    <x v="1"/>
    <x v="0"/>
    <x v="2"/>
    <n v="1425825"/>
    <s v="Submitted"/>
    <n v="406"/>
    <x v="0"/>
    <x v="0"/>
    <s v="Submitted"/>
    <x v="0"/>
    <x v="0"/>
    <n v="2984617"/>
    <n v="14.47"/>
    <n v="60"/>
    <n v="49743.62"/>
    <n v="3598950.665833333"/>
    <x v="5"/>
    <x v="5"/>
    <d v="2026-03-18T00:00:00"/>
    <x v="2"/>
    <x v="9"/>
    <x v="0"/>
    <x v="1"/>
    <x v="1"/>
  </r>
  <r>
    <s v="L100637"/>
    <x v="0"/>
    <s v="C200637"/>
    <s v="Anjali Verma"/>
    <x v="0"/>
    <s v="Female"/>
    <x v="19"/>
    <x v="0"/>
    <x v="1"/>
    <x v="3"/>
    <n v="1302758"/>
    <s v="Submitted"/>
    <n v="584"/>
    <x v="0"/>
    <x v="0"/>
    <s v="Submitted"/>
    <x v="0"/>
    <x v="3"/>
    <n v="121925"/>
    <n v="17.41"/>
    <n v="24"/>
    <n v="5080.21"/>
    <n v="176892.85424686765"/>
    <x v="4"/>
    <x v="4"/>
    <d v="2026-03-19T00:00:00"/>
    <x v="2"/>
    <x v="9"/>
    <x v="1"/>
    <x v="0"/>
    <x v="0"/>
  </r>
  <r>
    <s v="L100638"/>
    <x v="0"/>
    <s v="C200638"/>
    <s v="Amit Rao"/>
    <x v="0"/>
    <s v="Male"/>
    <x v="15"/>
    <x v="1"/>
    <x v="0"/>
    <x v="0"/>
    <n v="2253197"/>
    <s v="Submitted"/>
    <n v="794"/>
    <x v="2"/>
    <x v="0"/>
    <s v="Submitted"/>
    <x v="0"/>
    <x v="1"/>
    <n v="1636268"/>
    <n v="12.13"/>
    <n v="36"/>
    <n v="45451.89"/>
    <n v="1653994.2366864819"/>
    <x v="2"/>
    <x v="2"/>
    <d v="2026-03-20T00:00:00"/>
    <x v="2"/>
    <x v="9"/>
    <x v="1"/>
    <x v="1"/>
    <x v="2"/>
  </r>
  <r>
    <s v="L100639"/>
    <x v="0"/>
    <s v="C200639"/>
    <s v="Neha Mehta"/>
    <x v="0"/>
    <s v="Female"/>
    <x v="11"/>
    <x v="1"/>
    <x v="1"/>
    <x v="0"/>
    <n v="-50000"/>
    <s v="Submitted"/>
    <n v="585"/>
    <x v="0"/>
    <x v="0"/>
    <s v="Submitted"/>
    <x v="0"/>
    <x v="2"/>
    <n v="1432426"/>
    <n v="12.25"/>
    <n v="36"/>
    <n v="39789.61"/>
    <n v="1462268.2083479862"/>
    <x v="3"/>
    <x v="3"/>
    <d v="2026-03-21T00:00:00"/>
    <x v="2"/>
    <x v="9"/>
    <x v="1"/>
    <x v="1"/>
    <x v="2"/>
  </r>
  <r>
    <s v="L100640"/>
    <x v="0"/>
    <s v="C200640"/>
    <s v="Rahul Rao"/>
    <x v="0"/>
    <s v="Female"/>
    <x v="44"/>
    <x v="1"/>
    <x v="0"/>
    <x v="2"/>
    <n v="2480463"/>
    <s v="Submitted"/>
    <n v="469"/>
    <x v="0"/>
    <x v="0"/>
    <s v="Submitted"/>
    <x v="0"/>
    <x v="1"/>
    <n v="794336"/>
    <n v="15.71"/>
    <n v="60"/>
    <n v="13238.93"/>
    <n v="1039918.2133333335"/>
    <x v="3"/>
    <x v="3"/>
    <d v="2026-03-22T00:00:00"/>
    <x v="2"/>
    <x v="9"/>
    <x v="0"/>
    <x v="0"/>
    <x v="2"/>
  </r>
  <r>
    <s v="L100641"/>
    <x v="0"/>
    <s v="C200641"/>
    <s v="Pooja Patel"/>
    <x v="0"/>
    <s v="Male"/>
    <x v="17"/>
    <x v="1"/>
    <x v="0"/>
    <x v="0"/>
    <n v="2153207"/>
    <s v="Submitted"/>
    <n v="822"/>
    <x v="2"/>
    <x v="0"/>
    <s v="Submitted"/>
    <x v="0"/>
    <x v="0"/>
    <n v="2461346"/>
    <n v="17.25"/>
    <n v="60"/>
    <n v="41022.43"/>
    <n v="3538184.875"/>
    <x v="5"/>
    <x v="5"/>
    <d v="2026-03-23T00:00:00"/>
    <x v="2"/>
    <x v="9"/>
    <x v="1"/>
    <x v="0"/>
    <x v="2"/>
  </r>
  <r>
    <s v="L100642"/>
    <x v="0"/>
    <s v="C200642"/>
    <s v="Sneha Patel"/>
    <x v="0"/>
    <s v="Female"/>
    <x v="24"/>
    <x v="0"/>
    <x v="0"/>
    <x v="0"/>
    <n v="0"/>
    <s v="Submitted"/>
    <n v="843"/>
    <x v="2"/>
    <x v="0"/>
    <s v="Submitted"/>
    <x v="0"/>
    <x v="0"/>
    <n v="3462227"/>
    <n v="18.63"/>
    <n v="120"/>
    <n v="28851.89"/>
    <n v="5375107.4174999995"/>
    <x v="4"/>
    <x v="4"/>
    <d v="2026-03-24T00:00:00"/>
    <x v="2"/>
    <x v="9"/>
    <x v="0"/>
    <x v="0"/>
    <x v="2"/>
  </r>
  <r>
    <s v="L100643"/>
    <x v="0"/>
    <s v="C200643"/>
    <s v="Amit Patel"/>
    <x v="0"/>
    <s v="Female"/>
    <x v="45"/>
    <x v="0"/>
    <x v="1"/>
    <x v="3"/>
    <n v="451502"/>
    <s v="Submitted"/>
    <n v="567"/>
    <x v="0"/>
    <x v="0"/>
    <s v="Submitted"/>
    <x v="0"/>
    <x v="2"/>
    <n v="3844596"/>
    <n v="7.07"/>
    <n v="24"/>
    <n v="160191.5"/>
    <n v="2265141.4633732219"/>
    <x v="1"/>
    <x v="1"/>
    <d v="2026-03-25T00:00:00"/>
    <x v="2"/>
    <x v="9"/>
    <x v="1"/>
    <x v="0"/>
    <x v="3"/>
  </r>
  <r>
    <s v="L100644"/>
    <x v="0"/>
    <s v="C200644"/>
    <s v="Karan Das"/>
    <x v="0"/>
    <s v="Female"/>
    <x v="10"/>
    <x v="1"/>
    <x v="0"/>
    <x v="1"/>
    <n v="598403"/>
    <s v="Submitted"/>
    <n v="564"/>
    <x v="0"/>
    <x v="0"/>
    <s v="Submitted"/>
    <x v="0"/>
    <x v="4"/>
    <n v="2445596"/>
    <n v="18.41"/>
    <n v="180"/>
    <n v="13586.64"/>
    <n v="3751951.8633333333"/>
    <x v="1"/>
    <x v="1"/>
    <d v="2026-03-26T00:00:00"/>
    <x v="2"/>
    <x v="9"/>
    <x v="0"/>
    <x v="0"/>
    <x v="3"/>
  </r>
  <r>
    <s v="L100645"/>
    <x v="0"/>
    <s v="C200645"/>
    <s v="Rohit Patel"/>
    <x v="0"/>
    <s v="Female"/>
    <x v="18"/>
    <x v="1"/>
    <x v="1"/>
    <x v="2"/>
    <n v="1291446"/>
    <s v="Submitted"/>
    <n v="340"/>
    <x v="0"/>
    <x v="0"/>
    <s v="Submitted"/>
    <x v="0"/>
    <x v="1"/>
    <n v="2153888"/>
    <n v="15.56"/>
    <n v="60"/>
    <n v="35898.129999999997"/>
    <n v="2792874.7733333334"/>
    <x v="6"/>
    <x v="6"/>
    <d v="2026-03-27T00:00:00"/>
    <x v="2"/>
    <x v="9"/>
    <x v="0"/>
    <x v="1"/>
    <x v="1"/>
  </r>
  <r>
    <s v="L100646"/>
    <x v="0"/>
    <s v="C200646"/>
    <s v="Rohit Mehta"/>
    <x v="0"/>
    <s v="Female"/>
    <x v="34"/>
    <x v="1"/>
    <x v="1"/>
    <x v="2"/>
    <n v="1080448"/>
    <s v="Submitted"/>
    <n v="371"/>
    <x v="0"/>
    <x v="0"/>
    <s v="Submitted"/>
    <x v="0"/>
    <x v="4"/>
    <n v="4002451"/>
    <n v="11.96"/>
    <n v="36"/>
    <n v="111179.19"/>
    <n v="3989109.496728309"/>
    <x v="6"/>
    <x v="6"/>
    <d v="2026-03-28T00:00:00"/>
    <x v="2"/>
    <x v="9"/>
    <x v="0"/>
    <x v="1"/>
    <x v="0"/>
  </r>
  <r>
    <s v="L100647"/>
    <x v="0"/>
    <s v="C200647"/>
    <s v="Amit Verma"/>
    <x v="0"/>
    <s v="Female"/>
    <x v="46"/>
    <x v="1"/>
    <x v="0"/>
    <x v="2"/>
    <n v="2427381"/>
    <s v="Submitted"/>
    <n v="442"/>
    <x v="0"/>
    <x v="0"/>
    <s v="Submitted"/>
    <x v="0"/>
    <x v="2"/>
    <n v="1166004"/>
    <n v="9.3699999999999992"/>
    <n v="180"/>
    <n v="6477.8"/>
    <n v="910454.78999999992"/>
    <x v="3"/>
    <x v="3"/>
    <d v="2026-03-29T00:00:00"/>
    <x v="2"/>
    <x v="9"/>
    <x v="2"/>
    <x v="0"/>
    <x v="1"/>
  </r>
  <r>
    <s v="L100648"/>
    <x v="0"/>
    <s v="C200648"/>
    <s v="Amit Rao"/>
    <x v="0"/>
    <s v="Male"/>
    <x v="35"/>
    <x v="0"/>
    <x v="0"/>
    <x v="2"/>
    <n v="663892"/>
    <s v="Submitted"/>
    <n v="320"/>
    <x v="0"/>
    <x v="0"/>
    <s v="Submitted"/>
    <x v="0"/>
    <x v="3"/>
    <n v="4596237"/>
    <n v="18.329999999999998"/>
    <n v="120"/>
    <n v="38301.97"/>
    <n v="7020752.0174999991"/>
    <x v="6"/>
    <x v="6"/>
    <d v="2026-03-30T00:00:00"/>
    <x v="2"/>
    <x v="9"/>
    <x v="1"/>
    <x v="1"/>
    <x v="2"/>
  </r>
  <r>
    <s v="L100649"/>
    <x v="0"/>
    <s v="C200649"/>
    <s v="Neha Gupta"/>
    <x v="0"/>
    <s v="Male"/>
    <x v="35"/>
    <x v="1"/>
    <x v="0"/>
    <x v="0"/>
    <n v="598594"/>
    <s v="Submitted"/>
    <n v="629"/>
    <x v="1"/>
    <x v="0"/>
    <s v="Submitted"/>
    <x v="0"/>
    <x v="4"/>
    <n v="4607727"/>
    <n v="16.72"/>
    <n v="60"/>
    <n v="76795.45"/>
    <n v="6420099.6200000001"/>
    <x v="3"/>
    <x v="3"/>
    <d v="2026-03-31T00:00:00"/>
    <x v="2"/>
    <x v="9"/>
    <x v="1"/>
    <x v="1"/>
    <x v="1"/>
  </r>
  <r>
    <s v="L100650"/>
    <x v="0"/>
    <s v="C200650"/>
    <s v="Pooja Rao"/>
    <x v="0"/>
    <s v="Female"/>
    <x v="18"/>
    <x v="1"/>
    <x v="0"/>
    <x v="3"/>
    <n v="1890901"/>
    <s v="Submitted"/>
    <n v="813"/>
    <x v="2"/>
    <x v="0"/>
    <s v="Submitted"/>
    <x v="0"/>
    <x v="2"/>
    <n v="4736678"/>
    <n v="7.71"/>
    <n v="60"/>
    <n v="78944.63"/>
    <n v="3043315.6150003569"/>
    <x v="4"/>
    <x v="4"/>
    <d v="2026-04-01T00:00:00"/>
    <x v="2"/>
    <x v="10"/>
    <x v="1"/>
    <x v="1"/>
    <x v="1"/>
  </r>
  <r>
    <s v="L100651"/>
    <x v="0"/>
    <s v="C200651"/>
    <s v="Pooja Mehta"/>
    <x v="0"/>
    <s v="Female"/>
    <x v="1"/>
    <x v="0"/>
    <x v="1"/>
    <x v="1"/>
    <n v="2139601"/>
    <s v="Submitted"/>
    <n v="552"/>
    <x v="0"/>
    <x v="0"/>
    <s v="Submitted"/>
    <x v="0"/>
    <x v="1"/>
    <n v="1932329"/>
    <n v="14.64"/>
    <n v="60"/>
    <n v="32205.48"/>
    <n v="2357441.38"/>
    <x v="0"/>
    <x v="0"/>
    <d v="2026-04-02T00:00:00"/>
    <x v="2"/>
    <x v="10"/>
    <x v="0"/>
    <x v="1"/>
    <x v="1"/>
  </r>
  <r>
    <s v="L100652"/>
    <x v="0"/>
    <s v="C200652"/>
    <s v="Pooja Mehta"/>
    <x v="0"/>
    <s v="Female"/>
    <x v="35"/>
    <x v="1"/>
    <x v="1"/>
    <x v="2"/>
    <n v="1591904"/>
    <s v="Submitted"/>
    <n v="414"/>
    <x v="0"/>
    <x v="0"/>
    <s v="Submitted"/>
    <x v="0"/>
    <x v="1"/>
    <n v="3410478"/>
    <n v="18.75"/>
    <n v="180"/>
    <n v="18947.099999999999"/>
    <n v="5328871.875"/>
    <x v="6"/>
    <x v="6"/>
    <d v="2026-04-03T00:00:00"/>
    <x v="2"/>
    <x v="10"/>
    <x v="0"/>
    <x v="0"/>
    <x v="0"/>
  </r>
  <r>
    <s v="L100653"/>
    <x v="0"/>
    <s v="C200653"/>
    <s v="Amit Singh"/>
    <x v="0"/>
    <s v="Male"/>
    <x v="46"/>
    <x v="0"/>
    <x v="0"/>
    <x v="2"/>
    <n v="2365863"/>
    <s v="Submitted"/>
    <n v="808"/>
    <x v="2"/>
    <x v="0"/>
    <s v="Submitted"/>
    <x v="0"/>
    <x v="2"/>
    <n v="3011887"/>
    <n v="11.23"/>
    <n v="12"/>
    <n v="250990.58"/>
    <n v="2819642.3227452775"/>
    <x v="1"/>
    <x v="1"/>
    <d v="2026-04-04T00:00:00"/>
    <x v="2"/>
    <x v="10"/>
    <x v="2"/>
    <x v="1"/>
    <x v="0"/>
  </r>
  <r>
    <s v="L100654"/>
    <x v="0"/>
    <s v="C200654"/>
    <s v="Sneha Das"/>
    <x v="0"/>
    <s v="Female"/>
    <x v="27"/>
    <x v="0"/>
    <x v="0"/>
    <x v="0"/>
    <n v="696696"/>
    <s v="Submitted"/>
    <n v="862"/>
    <x v="2"/>
    <x v="0"/>
    <s v="Submitted"/>
    <x v="0"/>
    <x v="2"/>
    <n v="1128378"/>
    <n v="8.23"/>
    <n v="180"/>
    <n v="6268.77"/>
    <n v="773879.24500000011"/>
    <x v="2"/>
    <x v="2"/>
    <d v="2026-04-05T00:00:00"/>
    <x v="2"/>
    <x v="10"/>
    <x v="0"/>
    <x v="1"/>
    <x v="0"/>
  </r>
  <r>
    <s v="L100655"/>
    <x v="0"/>
    <s v="C200655"/>
    <s v="Rahul Patel"/>
    <x v="0"/>
    <s v="Female"/>
    <x v="39"/>
    <x v="1"/>
    <x v="1"/>
    <x v="1"/>
    <n v="547889"/>
    <s v="Submitted"/>
    <n v="894"/>
    <x v="2"/>
    <x v="0"/>
    <s v="Submitted"/>
    <x v="0"/>
    <x v="1"/>
    <n v="4264950"/>
    <n v="10.19"/>
    <n v="180"/>
    <n v="23694.17"/>
    <n v="3621653.375"/>
    <x v="4"/>
    <x v="4"/>
    <d v="2026-04-06T00:00:00"/>
    <x v="2"/>
    <x v="10"/>
    <x v="0"/>
    <x v="0"/>
    <x v="0"/>
  </r>
  <r>
    <s v="L100656"/>
    <x v="0"/>
    <s v="C200656"/>
    <s v="Rohit Rao"/>
    <x v="0"/>
    <s v="Female"/>
    <x v="2"/>
    <x v="1"/>
    <x v="1"/>
    <x v="2"/>
    <n v="251533"/>
    <s v="Submitted"/>
    <n v="572"/>
    <x v="0"/>
    <x v="0"/>
    <s v="Submitted"/>
    <x v="0"/>
    <x v="0"/>
    <n v="4569825"/>
    <n v="13.32"/>
    <n v="12"/>
    <n v="380818.75"/>
    <n v="5073157.2116535306"/>
    <x v="3"/>
    <x v="3"/>
    <d v="2026-04-07T00:00:00"/>
    <x v="2"/>
    <x v="10"/>
    <x v="0"/>
    <x v="0"/>
    <x v="2"/>
  </r>
  <r>
    <s v="L100657"/>
    <x v="0"/>
    <s v="C200657"/>
    <s v="Pooja Rao"/>
    <x v="0"/>
    <s v="Male"/>
    <x v="27"/>
    <x v="0"/>
    <x v="1"/>
    <x v="3"/>
    <n v="974889"/>
    <s v="Submitted"/>
    <n v="531"/>
    <x v="0"/>
    <x v="0"/>
    <s v="Submitted"/>
    <x v="0"/>
    <x v="2"/>
    <n v="1934651"/>
    <n v="11.08"/>
    <n v="180"/>
    <n v="10748.06"/>
    <n v="1786327.7566666666"/>
    <x v="1"/>
    <x v="1"/>
    <d v="2026-04-08T00:00:00"/>
    <x v="2"/>
    <x v="10"/>
    <x v="2"/>
    <x v="1"/>
    <x v="0"/>
  </r>
  <r>
    <s v="L100658"/>
    <x v="0"/>
    <s v="C200658"/>
    <s v="Rahul Singh"/>
    <x v="0"/>
    <s v="Male"/>
    <x v="16"/>
    <x v="1"/>
    <x v="0"/>
    <x v="1"/>
    <n v="1628208"/>
    <s v="Submitted"/>
    <n v="771"/>
    <x v="2"/>
    <x v="0"/>
    <s v="Submitted"/>
    <x v="0"/>
    <x v="3"/>
    <n v="1513744"/>
    <n v="12.68"/>
    <n v="24"/>
    <n v="63072.67"/>
    <n v="1599522.8754258733"/>
    <x v="2"/>
    <x v="2"/>
    <d v="2026-04-09T00:00:00"/>
    <x v="2"/>
    <x v="10"/>
    <x v="1"/>
    <x v="0"/>
    <x v="2"/>
  </r>
  <r>
    <s v="L100659"/>
    <x v="0"/>
    <s v="C200659"/>
    <s v="Amit Mehta"/>
    <x v="0"/>
    <s v="Male"/>
    <x v="17"/>
    <x v="0"/>
    <x v="1"/>
    <x v="2"/>
    <n v="479304"/>
    <s v="Submitted"/>
    <n v="869"/>
    <x v="2"/>
    <x v="0"/>
    <s v="Submitted"/>
    <x v="0"/>
    <x v="2"/>
    <n v="1807273"/>
    <n v="10.95"/>
    <n v="120"/>
    <n v="15060.61"/>
    <n v="1649136.6125"/>
    <x v="8"/>
    <x v="4"/>
    <d v="2026-04-10T00:00:00"/>
    <x v="2"/>
    <x v="10"/>
    <x v="0"/>
    <x v="0"/>
    <x v="1"/>
  </r>
  <r>
    <s v="L100660"/>
    <x v="0"/>
    <s v="C200660"/>
    <s v="Amit Mehta"/>
    <x v="0"/>
    <s v="Female"/>
    <x v="4"/>
    <x v="1"/>
    <x v="1"/>
    <x v="1"/>
    <n v="898383"/>
    <s v="Submitted"/>
    <n v="546"/>
    <x v="0"/>
    <x v="0"/>
    <s v="Submitted"/>
    <x v="0"/>
    <x v="3"/>
    <n v="4469219"/>
    <n v="9.7899999999999991"/>
    <n v="120"/>
    <n v="37243.49"/>
    <n v="3646137.8341666665"/>
    <x v="5"/>
    <x v="5"/>
    <d v="2026-04-11T00:00:00"/>
    <x v="2"/>
    <x v="10"/>
    <x v="2"/>
    <x v="0"/>
    <x v="1"/>
  </r>
  <r>
    <s v="L100661"/>
    <x v="0"/>
    <s v="C200661"/>
    <s v="Rohit Sharma"/>
    <x v="0"/>
    <s v="Male"/>
    <x v="43"/>
    <x v="1"/>
    <x v="1"/>
    <x v="3"/>
    <n v="1004342"/>
    <s v="Submitted"/>
    <n v="866"/>
    <x v="2"/>
    <x v="0"/>
    <s v="Submitted"/>
    <x v="0"/>
    <x v="3"/>
    <n v="359646"/>
    <n v="17.66"/>
    <n v="60"/>
    <n v="5994.1"/>
    <n v="529279.03"/>
    <x v="6"/>
    <x v="6"/>
    <d v="2026-04-12T00:00:00"/>
    <x v="2"/>
    <x v="10"/>
    <x v="1"/>
    <x v="1"/>
    <x v="1"/>
  </r>
  <r>
    <s v="L100662"/>
    <x v="0"/>
    <s v="C200662"/>
    <s v="Amit Das"/>
    <x v="0"/>
    <s v="Female"/>
    <x v="35"/>
    <x v="0"/>
    <x v="0"/>
    <x v="2"/>
    <n v="692918"/>
    <s v="Submitted"/>
    <n v="715"/>
    <x v="1"/>
    <x v="0"/>
    <s v="Submitted"/>
    <x v="0"/>
    <x v="3"/>
    <n v="505819"/>
    <n v="14.64"/>
    <n v="24"/>
    <n v="21075.79"/>
    <n v="617099.18300527055"/>
    <x v="0"/>
    <x v="0"/>
    <d v="2026-04-13T00:00:00"/>
    <x v="2"/>
    <x v="10"/>
    <x v="0"/>
    <x v="0"/>
    <x v="1"/>
  </r>
  <r>
    <s v="L100663"/>
    <x v="0"/>
    <s v="C200663"/>
    <s v="Rahul Patel"/>
    <x v="0"/>
    <s v="Male"/>
    <x v="21"/>
    <x v="1"/>
    <x v="1"/>
    <x v="0"/>
    <n v="1820762"/>
    <s v="Submitted"/>
    <n v="818"/>
    <x v="2"/>
    <x v="0"/>
    <s v="Submitted"/>
    <x v="0"/>
    <x v="0"/>
    <n v="1401993"/>
    <n v="12.82"/>
    <n v="120"/>
    <n v="11683.27"/>
    <n v="1497795.855"/>
    <x v="7"/>
    <x v="5"/>
    <d v="2026-04-14T00:00:00"/>
    <x v="2"/>
    <x v="10"/>
    <x v="1"/>
    <x v="0"/>
    <x v="2"/>
  </r>
  <r>
    <s v="L100664"/>
    <x v="0"/>
    <s v="C200664"/>
    <s v="Pooja Das"/>
    <x v="0"/>
    <s v="Male"/>
    <x v="7"/>
    <x v="0"/>
    <x v="0"/>
    <x v="3"/>
    <n v="319573"/>
    <s v="Submitted"/>
    <n v="303"/>
    <x v="0"/>
    <x v="0"/>
    <s v="Submitted"/>
    <x v="0"/>
    <x v="4"/>
    <n v="3834095"/>
    <n v="12.36"/>
    <n v="12"/>
    <n v="319507.92"/>
    <n v="3949924.4093489787"/>
    <x v="6"/>
    <x v="6"/>
    <d v="2026-04-15T00:00:00"/>
    <x v="2"/>
    <x v="10"/>
    <x v="0"/>
    <x v="0"/>
    <x v="0"/>
  </r>
  <r>
    <s v="L100665"/>
    <x v="0"/>
    <s v="C200665"/>
    <s v="Rohit Verma"/>
    <x v="0"/>
    <s v="Male"/>
    <x v="33"/>
    <x v="0"/>
    <x v="0"/>
    <x v="3"/>
    <n v="858596"/>
    <s v="Submitted"/>
    <n v="782"/>
    <x v="2"/>
    <x v="0"/>
    <s v="Submitted"/>
    <x v="0"/>
    <x v="4"/>
    <n v="3346052"/>
    <n v="8.43"/>
    <n v="120"/>
    <n v="27883.77"/>
    <n v="2350601.5300000003"/>
    <x v="1"/>
    <x v="1"/>
    <d v="2026-04-16T00:00:00"/>
    <x v="2"/>
    <x v="10"/>
    <x v="0"/>
    <x v="1"/>
    <x v="1"/>
  </r>
  <r>
    <s v="L100666"/>
    <x v="0"/>
    <s v="C200666"/>
    <s v="Rahul Verma"/>
    <x v="0"/>
    <s v="Male"/>
    <x v="29"/>
    <x v="1"/>
    <x v="0"/>
    <x v="1"/>
    <n v="1900492"/>
    <s v="Submitted"/>
    <n v="873"/>
    <x v="2"/>
    <x v="0"/>
    <s v="Submitted"/>
    <x v="0"/>
    <x v="1"/>
    <n v="2988325"/>
    <n v="15.73"/>
    <n v="60"/>
    <n v="49805.42"/>
    <n v="3917196.020833333"/>
    <x v="10"/>
    <x v="1"/>
    <d v="2026-04-17T00:00:00"/>
    <x v="2"/>
    <x v="10"/>
    <x v="0"/>
    <x v="1"/>
    <x v="2"/>
  </r>
  <r>
    <s v="L100667"/>
    <x v="0"/>
    <s v="C200667"/>
    <s v="Priya Verma"/>
    <x v="0"/>
    <s v="Female"/>
    <x v="33"/>
    <x v="1"/>
    <x v="1"/>
    <x v="1"/>
    <n v="2136900"/>
    <s v="Submitted"/>
    <n v="858"/>
    <x v="2"/>
    <x v="0"/>
    <s v="Submitted"/>
    <x v="0"/>
    <x v="2"/>
    <n v="0"/>
    <n v="14.01"/>
    <n v="60"/>
    <n v="4166.67"/>
    <n v="0"/>
    <x v="1"/>
    <x v="1"/>
    <d v="2026-04-18T00:00:00"/>
    <x v="2"/>
    <x v="10"/>
    <x v="1"/>
    <x v="0"/>
    <x v="0"/>
  </r>
  <r>
    <s v="L100668"/>
    <x v="0"/>
    <s v="C200668"/>
    <s v="Neha Verma"/>
    <x v="0"/>
    <s v="Female"/>
    <x v="18"/>
    <x v="1"/>
    <x v="0"/>
    <x v="3"/>
    <n v="1680317"/>
    <s v="Submitted"/>
    <n v="348"/>
    <x v="0"/>
    <x v="0"/>
    <s v="Submitted"/>
    <x v="0"/>
    <x v="0"/>
    <n v="812508"/>
    <n v="18.510000000000002"/>
    <n v="24"/>
    <n v="33854.5"/>
    <n v="1253293.5902353912"/>
    <x v="2"/>
    <x v="2"/>
    <d v="2026-04-19T00:00:00"/>
    <x v="2"/>
    <x v="10"/>
    <x v="0"/>
    <x v="0"/>
    <x v="3"/>
  </r>
  <r>
    <s v="L100669"/>
    <x v="0"/>
    <s v="C200669"/>
    <s v="Priya Rao"/>
    <x v="0"/>
    <s v="Male"/>
    <x v="43"/>
    <x v="1"/>
    <x v="1"/>
    <x v="2"/>
    <n v="964338"/>
    <s v="Submitted"/>
    <n v="783"/>
    <x v="2"/>
    <x v="0"/>
    <s v="Submitted"/>
    <x v="0"/>
    <x v="3"/>
    <n v="3700572"/>
    <n v="17.71"/>
    <n v="24"/>
    <n v="154190.5"/>
    <n v="5461427.5119408518"/>
    <x v="6"/>
    <x v="6"/>
    <d v="2026-04-20T00:00:00"/>
    <x v="2"/>
    <x v="10"/>
    <x v="1"/>
    <x v="1"/>
    <x v="2"/>
  </r>
  <r>
    <s v="L100670"/>
    <x v="0"/>
    <s v="C200670"/>
    <s v="Vikas Mehta"/>
    <x v="0"/>
    <s v="Male"/>
    <x v="16"/>
    <x v="0"/>
    <x v="0"/>
    <x v="0"/>
    <n v="-50000"/>
    <s v="Submitted"/>
    <n v="495"/>
    <x v="0"/>
    <x v="0"/>
    <s v="Submitted"/>
    <x v="0"/>
    <x v="2"/>
    <n v="4168371"/>
    <n v="10.51"/>
    <n v="12"/>
    <n v="347364.25"/>
    <n v="3652722.6247801404"/>
    <x v="5"/>
    <x v="5"/>
    <d v="2026-04-21T00:00:00"/>
    <x v="2"/>
    <x v="10"/>
    <x v="0"/>
    <x v="1"/>
    <x v="0"/>
  </r>
  <r>
    <s v="L100671"/>
    <x v="0"/>
    <s v="C200671"/>
    <s v="Sneha Patel"/>
    <x v="0"/>
    <s v="Female"/>
    <x v="8"/>
    <x v="1"/>
    <x v="1"/>
    <x v="3"/>
    <n v="0"/>
    <s v="Submitted"/>
    <n v="472"/>
    <x v="0"/>
    <x v="0"/>
    <s v="Submitted"/>
    <x v="0"/>
    <x v="3"/>
    <n v="3319780"/>
    <n v="16.71"/>
    <n v="24"/>
    <n v="138324.17000000001"/>
    <n v="4622793.6537364386"/>
    <x v="5"/>
    <x v="5"/>
    <d v="2026-04-22T00:00:00"/>
    <x v="2"/>
    <x v="10"/>
    <x v="0"/>
    <x v="0"/>
    <x v="1"/>
  </r>
  <r>
    <s v="L100672"/>
    <x v="0"/>
    <s v="C200672"/>
    <s v="Sneha Rao"/>
    <x v="0"/>
    <s v="Female"/>
    <x v="37"/>
    <x v="1"/>
    <x v="0"/>
    <x v="3"/>
    <n v="1019664"/>
    <s v="Submitted"/>
    <n v="444"/>
    <x v="0"/>
    <x v="0"/>
    <s v="Submitted"/>
    <x v="0"/>
    <x v="1"/>
    <n v="4062792"/>
    <n v="11.27"/>
    <n v="120"/>
    <n v="33856.6"/>
    <n v="3815638.82"/>
    <x v="4"/>
    <x v="4"/>
    <d v="2026-04-23T00:00:00"/>
    <x v="2"/>
    <x v="10"/>
    <x v="2"/>
    <x v="1"/>
    <x v="1"/>
  </r>
  <r>
    <s v="L100673"/>
    <x v="0"/>
    <s v="C200673"/>
    <s v="Vikas Gupta"/>
    <x v="0"/>
    <s v="Female"/>
    <x v="42"/>
    <x v="0"/>
    <x v="0"/>
    <x v="2"/>
    <n v="1266987"/>
    <s v="Submitted"/>
    <n v="595"/>
    <x v="0"/>
    <x v="0"/>
    <s v="Submitted"/>
    <x v="0"/>
    <x v="2"/>
    <n v="3839315"/>
    <n v="17.829999999999998"/>
    <n v="180"/>
    <n v="21329.53"/>
    <n v="5704582.2041666657"/>
    <x v="2"/>
    <x v="2"/>
    <d v="2026-04-24T00:00:00"/>
    <x v="2"/>
    <x v="10"/>
    <x v="0"/>
    <x v="0"/>
    <x v="0"/>
  </r>
  <r>
    <s v="L100674"/>
    <x v="0"/>
    <s v="C200674"/>
    <s v="Rahul Patel"/>
    <x v="0"/>
    <s v="Male"/>
    <x v="32"/>
    <x v="0"/>
    <x v="0"/>
    <x v="3"/>
    <n v="699419"/>
    <s v="Submitted"/>
    <n v="614"/>
    <x v="1"/>
    <x v="0"/>
    <s v="Submitted"/>
    <x v="0"/>
    <x v="1"/>
    <n v="217457"/>
    <n v="16.170000000000002"/>
    <n v="12"/>
    <n v="18121.419999999998"/>
    <n v="293033.77036114607"/>
    <x v="6"/>
    <x v="6"/>
    <d v="2026-04-25T00:00:00"/>
    <x v="2"/>
    <x v="10"/>
    <x v="0"/>
    <x v="0"/>
    <x v="0"/>
  </r>
  <r>
    <s v="L100675"/>
    <x v="0"/>
    <s v="C200675"/>
    <s v="Rahul Sharma"/>
    <x v="0"/>
    <s v="Female"/>
    <x v="42"/>
    <x v="0"/>
    <x v="0"/>
    <x v="2"/>
    <n v="2471787"/>
    <s v="Submitted"/>
    <n v="783"/>
    <x v="2"/>
    <x v="0"/>
    <s v="Submitted"/>
    <x v="0"/>
    <x v="1"/>
    <n v="3283280"/>
    <n v="9.6300000000000008"/>
    <n v="36"/>
    <n v="91202.22"/>
    <n v="2634832.2016189867"/>
    <x v="4"/>
    <x v="4"/>
    <d v="2026-04-26T00:00:00"/>
    <x v="2"/>
    <x v="10"/>
    <x v="0"/>
    <x v="1"/>
    <x v="1"/>
  </r>
  <r>
    <s v="L100676"/>
    <x v="0"/>
    <s v="C200676"/>
    <s v="Karan Sharma"/>
    <x v="0"/>
    <s v="Male"/>
    <x v="42"/>
    <x v="1"/>
    <x v="0"/>
    <x v="3"/>
    <n v="328749"/>
    <s v="Submitted"/>
    <n v="709"/>
    <x v="1"/>
    <x v="0"/>
    <s v="Submitted"/>
    <x v="0"/>
    <x v="0"/>
    <n v="1951205"/>
    <n v="10.62"/>
    <n v="120"/>
    <n v="16260.04"/>
    <n v="1726816.4249999998"/>
    <x v="2"/>
    <x v="2"/>
    <d v="2026-04-27T00:00:00"/>
    <x v="2"/>
    <x v="10"/>
    <x v="0"/>
    <x v="0"/>
    <x v="2"/>
  </r>
  <r>
    <s v="L100677"/>
    <x v="0"/>
    <s v="C200677"/>
    <s v="Sneha Das"/>
    <x v="0"/>
    <s v="Female"/>
    <x v="44"/>
    <x v="0"/>
    <x v="1"/>
    <x v="3"/>
    <n v="1764143"/>
    <s v="Submitted"/>
    <n v="426"/>
    <x v="0"/>
    <x v="0"/>
    <s v="Submitted"/>
    <x v="0"/>
    <x v="1"/>
    <n v="2405157"/>
    <n v="8.82"/>
    <n v="60"/>
    <n v="40085.949999999997"/>
    <n v="1767790.3950000079"/>
    <x v="3"/>
    <x v="3"/>
    <d v="2026-04-28T00:00:00"/>
    <x v="2"/>
    <x v="10"/>
    <x v="2"/>
    <x v="1"/>
    <x v="3"/>
  </r>
  <r>
    <s v="L100678"/>
    <x v="0"/>
    <s v="C200678"/>
    <s v="Neha Gupta"/>
    <x v="0"/>
    <s v="Female"/>
    <x v="27"/>
    <x v="1"/>
    <x v="0"/>
    <x v="3"/>
    <n v="499160"/>
    <s v="Submitted"/>
    <n v="890"/>
    <x v="2"/>
    <x v="0"/>
    <s v="Submitted"/>
    <x v="0"/>
    <x v="3"/>
    <n v="2298666"/>
    <n v="7.84"/>
    <n v="36"/>
    <n v="63851.83"/>
    <n v="1501795.1406840468"/>
    <x v="3"/>
    <x v="3"/>
    <d v="2026-04-29T00:00:00"/>
    <x v="2"/>
    <x v="10"/>
    <x v="0"/>
    <x v="0"/>
    <x v="0"/>
  </r>
  <r>
    <s v="L100679"/>
    <x v="0"/>
    <s v="C200679"/>
    <s v="Karan Patel"/>
    <x v="0"/>
    <s v="Female"/>
    <x v="8"/>
    <x v="0"/>
    <x v="0"/>
    <x v="2"/>
    <n v="346168"/>
    <s v="Submitted"/>
    <n v="513"/>
    <x v="0"/>
    <x v="0"/>
    <s v="Submitted"/>
    <x v="0"/>
    <x v="1"/>
    <n v="1899334"/>
    <n v="8.67"/>
    <n v="24"/>
    <n v="79138.92"/>
    <n v="1372271.7636185496"/>
    <x v="1"/>
    <x v="1"/>
    <d v="2026-04-30T00:00:00"/>
    <x v="2"/>
    <x v="10"/>
    <x v="0"/>
    <x v="1"/>
    <x v="3"/>
  </r>
  <r>
    <s v="L100680"/>
    <x v="0"/>
    <s v="C200680"/>
    <s v="Anjali Singh"/>
    <x v="0"/>
    <s v="Male"/>
    <x v="20"/>
    <x v="1"/>
    <x v="1"/>
    <x v="1"/>
    <n v="1852059"/>
    <s v="Submitted"/>
    <n v="574"/>
    <x v="0"/>
    <x v="0"/>
    <s v="Submitted"/>
    <x v="0"/>
    <x v="1"/>
    <n v="2033438"/>
    <n v="15.21"/>
    <n v="12"/>
    <n v="169453.17"/>
    <n v="2577522.1844845535"/>
    <x v="1"/>
    <x v="1"/>
    <d v="2026-05-01T00:00:00"/>
    <x v="2"/>
    <x v="11"/>
    <x v="0"/>
    <x v="0"/>
    <x v="3"/>
  </r>
  <r>
    <s v="L100681"/>
    <x v="0"/>
    <s v="C200681"/>
    <s v="Rohit Sharma"/>
    <x v="0"/>
    <s v="Male"/>
    <x v="14"/>
    <x v="0"/>
    <x v="1"/>
    <x v="2"/>
    <n v="1901263"/>
    <s v="Submitted"/>
    <n v="828"/>
    <x v="2"/>
    <x v="0"/>
    <s v="Submitted"/>
    <x v="0"/>
    <x v="1"/>
    <n v="490348"/>
    <n v="10.16"/>
    <n v="60"/>
    <n v="8172.47"/>
    <n v="415161.3066666667"/>
    <x v="0"/>
    <x v="0"/>
    <d v="2026-05-02T00:00:00"/>
    <x v="2"/>
    <x v="11"/>
    <x v="2"/>
    <x v="0"/>
    <x v="2"/>
  </r>
  <r>
    <s v="L100682"/>
    <x v="0"/>
    <s v="C200682"/>
    <s v="Pooja Gupta"/>
    <x v="0"/>
    <s v="Female"/>
    <x v="0"/>
    <x v="0"/>
    <x v="1"/>
    <x v="1"/>
    <n v="1030326"/>
    <s v="Submitted"/>
    <n v="679"/>
    <x v="1"/>
    <x v="0"/>
    <s v="Submitted"/>
    <x v="0"/>
    <x v="4"/>
    <n v="980516"/>
    <n v="17.5"/>
    <n v="120"/>
    <n v="8170.97"/>
    <n v="1429919.1666666665"/>
    <x v="6"/>
    <x v="6"/>
    <d v="2026-05-03T00:00:00"/>
    <x v="2"/>
    <x v="11"/>
    <x v="0"/>
    <x v="1"/>
    <x v="2"/>
  </r>
  <r>
    <s v="L100683"/>
    <x v="0"/>
    <s v="C200683"/>
    <s v="Anjali Gupta"/>
    <x v="0"/>
    <s v="Male"/>
    <x v="27"/>
    <x v="0"/>
    <x v="1"/>
    <x v="2"/>
    <n v="834635"/>
    <s v="Submitted"/>
    <n v="473"/>
    <x v="0"/>
    <x v="0"/>
    <s v="Submitted"/>
    <x v="0"/>
    <x v="1"/>
    <n v="3136529"/>
    <n v="13.76"/>
    <n v="12"/>
    <n v="261377.42"/>
    <n v="3596928.8800716558"/>
    <x v="1"/>
    <x v="1"/>
    <d v="2026-05-04T00:00:00"/>
    <x v="2"/>
    <x v="11"/>
    <x v="0"/>
    <x v="0"/>
    <x v="3"/>
  </r>
  <r>
    <s v="L100684"/>
    <x v="0"/>
    <s v="C200684"/>
    <s v="Neha Verma"/>
    <x v="0"/>
    <s v="Female"/>
    <x v="23"/>
    <x v="1"/>
    <x v="0"/>
    <x v="2"/>
    <n v="0"/>
    <s v="Submitted"/>
    <n v="807"/>
    <x v="2"/>
    <x v="0"/>
    <s v="Submitted"/>
    <x v="0"/>
    <x v="0"/>
    <n v="1843314"/>
    <n v="11.75"/>
    <n v="12"/>
    <n v="153609.5"/>
    <n v="1805411.4152379737"/>
    <x v="3"/>
    <x v="3"/>
    <d v="2026-05-05T00:00:00"/>
    <x v="2"/>
    <x v="11"/>
    <x v="1"/>
    <x v="0"/>
    <x v="2"/>
  </r>
  <r>
    <s v="L100685"/>
    <x v="0"/>
    <s v="C200685"/>
    <s v="Priya Singh"/>
    <x v="0"/>
    <s v="Male"/>
    <x v="7"/>
    <x v="1"/>
    <x v="1"/>
    <x v="2"/>
    <n v="1535572"/>
    <s v="Submitted"/>
    <n v="665"/>
    <x v="1"/>
    <x v="0"/>
    <s v="Submitted"/>
    <x v="0"/>
    <x v="0"/>
    <n v="4622377"/>
    <n v="9.24"/>
    <n v="36"/>
    <n v="128399.36"/>
    <n v="3559230.2942103534"/>
    <x v="5"/>
    <x v="5"/>
    <d v="2026-05-06T00:00:00"/>
    <x v="2"/>
    <x v="11"/>
    <x v="1"/>
    <x v="0"/>
    <x v="2"/>
  </r>
  <r>
    <s v="L100686"/>
    <x v="0"/>
    <s v="C200686"/>
    <s v="Vikas Verma"/>
    <x v="0"/>
    <s v="Female"/>
    <x v="15"/>
    <x v="1"/>
    <x v="1"/>
    <x v="0"/>
    <n v="2323268"/>
    <s v="Submitted"/>
    <n v="458"/>
    <x v="0"/>
    <x v="0"/>
    <s v="Submitted"/>
    <x v="0"/>
    <x v="0"/>
    <n v="560428"/>
    <n v="11.23"/>
    <n v="24"/>
    <n v="23351.17"/>
    <n v="524467.27170674677"/>
    <x v="3"/>
    <x v="3"/>
    <d v="2026-05-07T00:00:00"/>
    <x v="2"/>
    <x v="11"/>
    <x v="0"/>
    <x v="0"/>
    <x v="0"/>
  </r>
  <r>
    <s v="L100687"/>
    <x v="0"/>
    <s v="C200687"/>
    <s v="Pooja Rao"/>
    <x v="0"/>
    <s v="Female"/>
    <x v="8"/>
    <x v="1"/>
    <x v="1"/>
    <x v="2"/>
    <n v="2201323"/>
    <s v="Submitted"/>
    <n v="466"/>
    <x v="0"/>
    <x v="0"/>
    <s v="Submitted"/>
    <x v="0"/>
    <x v="4"/>
    <n v="508863"/>
    <n v="8.8800000000000008"/>
    <n v="120"/>
    <n v="4240.5200000000004"/>
    <n v="376558.62000000005"/>
    <x v="3"/>
    <x v="3"/>
    <d v="2026-05-08T00:00:00"/>
    <x v="2"/>
    <x v="11"/>
    <x v="0"/>
    <x v="0"/>
    <x v="0"/>
  </r>
  <r>
    <s v="L100688"/>
    <x v="0"/>
    <s v="C200688"/>
    <s v="Priya Das"/>
    <x v="0"/>
    <s v="Female"/>
    <x v="6"/>
    <x v="0"/>
    <x v="1"/>
    <x v="1"/>
    <n v="-50000"/>
    <s v="Submitted"/>
    <n v="874"/>
    <x v="2"/>
    <x v="0"/>
    <s v="Submitted"/>
    <x v="0"/>
    <x v="0"/>
    <n v="2234123"/>
    <n v="9.9499999999999993"/>
    <n v="180"/>
    <n v="12411.79"/>
    <n v="1852460.3208333333"/>
    <x v="4"/>
    <x v="4"/>
    <d v="2026-05-09T00:00:00"/>
    <x v="2"/>
    <x v="11"/>
    <x v="2"/>
    <x v="1"/>
    <x v="1"/>
  </r>
  <r>
    <s v="L100689"/>
    <x v="0"/>
    <s v="C200689"/>
    <n v="0"/>
    <x v="0"/>
    <s v="Male"/>
    <x v="28"/>
    <x v="1"/>
    <x v="1"/>
    <x v="2"/>
    <n v="1208361"/>
    <s v="Submitted"/>
    <n v="868"/>
    <x v="2"/>
    <x v="0"/>
    <s v="Submitted"/>
    <x v="0"/>
    <x v="3"/>
    <n v="1580802"/>
    <n v="11.72"/>
    <n v="36"/>
    <n v="43911.17"/>
    <n v="1543916.6200342784"/>
    <x v="3"/>
    <x v="3"/>
    <d v="2026-05-10T00:00:00"/>
    <x v="2"/>
    <x v="11"/>
    <x v="0"/>
    <x v="1"/>
    <x v="3"/>
  </r>
  <r>
    <s v="L100690"/>
    <x v="0"/>
    <s v="C200690"/>
    <s v="Amit Verma"/>
    <x v="0"/>
    <s v="Male"/>
    <x v="21"/>
    <x v="0"/>
    <x v="0"/>
    <x v="3"/>
    <n v="541290"/>
    <s v="Submitted"/>
    <n v="727"/>
    <x v="1"/>
    <x v="0"/>
    <s v="Submitted"/>
    <x v="0"/>
    <x v="0"/>
    <n v="2104516"/>
    <n v="13.47"/>
    <n v="180"/>
    <n v="11691.76"/>
    <n v="2362319.21"/>
    <x v="6"/>
    <x v="6"/>
    <d v="2026-05-11T00:00:00"/>
    <x v="2"/>
    <x v="11"/>
    <x v="0"/>
    <x v="1"/>
    <x v="0"/>
  </r>
  <r>
    <s v="L100691"/>
    <x v="0"/>
    <s v="C200691"/>
    <s v="Rohit Patel"/>
    <x v="0"/>
    <s v="Female"/>
    <x v="29"/>
    <x v="1"/>
    <x v="1"/>
    <x v="3"/>
    <n v="1943930"/>
    <s v="Submitted"/>
    <n v="574"/>
    <x v="0"/>
    <x v="0"/>
    <s v="Submitted"/>
    <x v="0"/>
    <x v="2"/>
    <n v="4908454"/>
    <n v="10.5"/>
    <n v="120"/>
    <n v="40903.78"/>
    <n v="4294897.25"/>
    <x v="1"/>
    <x v="1"/>
    <d v="2026-05-12T00:00:00"/>
    <x v="2"/>
    <x v="11"/>
    <x v="0"/>
    <x v="0"/>
    <x v="0"/>
  </r>
  <r>
    <s v="L100692"/>
    <x v="0"/>
    <s v="C200692"/>
    <s v="Rahul Mehta"/>
    <x v="0"/>
    <s v="Female"/>
    <x v="28"/>
    <x v="1"/>
    <x v="1"/>
    <x v="2"/>
    <n v="2021625"/>
    <s v="Submitted"/>
    <n v="884"/>
    <x v="2"/>
    <x v="0"/>
    <s v="Submitted"/>
    <x v="0"/>
    <x v="3"/>
    <n v="1644981"/>
    <n v="13.84"/>
    <n v="120"/>
    <n v="13708.17"/>
    <n v="1897211.42"/>
    <x v="2"/>
    <x v="2"/>
    <d v="2026-05-13T00:00:00"/>
    <x v="2"/>
    <x v="11"/>
    <x v="2"/>
    <x v="1"/>
    <x v="0"/>
  </r>
  <r>
    <s v="L100693"/>
    <x v="0"/>
    <s v="C200693"/>
    <s v="Karan Patel"/>
    <x v="0"/>
    <s v="Male"/>
    <x v="32"/>
    <x v="1"/>
    <x v="1"/>
    <x v="0"/>
    <n v="2287297"/>
    <s v="Submitted"/>
    <n v="539"/>
    <x v="0"/>
    <x v="0"/>
    <s v="Submitted"/>
    <x v="0"/>
    <x v="3"/>
    <n v="3098723"/>
    <n v="10.33"/>
    <n v="12"/>
    <n v="258226.92"/>
    <n v="2669032.3812695784"/>
    <x v="3"/>
    <x v="3"/>
    <d v="2026-05-14T00:00:00"/>
    <x v="2"/>
    <x v="11"/>
    <x v="2"/>
    <x v="0"/>
    <x v="0"/>
  </r>
  <r>
    <s v="L100694"/>
    <x v="0"/>
    <s v="C200694"/>
    <s v="Pooja Das"/>
    <x v="0"/>
    <s v="Male"/>
    <x v="3"/>
    <x v="0"/>
    <x v="1"/>
    <x v="1"/>
    <n v="2174175"/>
    <s v="Submitted"/>
    <n v="561"/>
    <x v="0"/>
    <x v="0"/>
    <s v="Submitted"/>
    <x v="0"/>
    <x v="4"/>
    <n v="2104068"/>
    <n v="15.49"/>
    <n v="12"/>
    <n v="175339"/>
    <n v="2716131.1355826147"/>
    <x v="4"/>
    <x v="4"/>
    <d v="2026-05-15T00:00:00"/>
    <x v="2"/>
    <x v="11"/>
    <x v="0"/>
    <x v="0"/>
    <x v="2"/>
  </r>
  <r>
    <s v="L100695"/>
    <x v="0"/>
    <s v="C200695"/>
    <s v="Rahul Sharma"/>
    <x v="0"/>
    <s v="Female"/>
    <x v="47"/>
    <x v="0"/>
    <x v="0"/>
    <x v="0"/>
    <n v="749402"/>
    <s v="Submitted"/>
    <n v="686"/>
    <x v="1"/>
    <x v="0"/>
    <s v="Submitted"/>
    <x v="0"/>
    <x v="4"/>
    <n v="982900"/>
    <n v="9.81"/>
    <n v="36"/>
    <n v="27302.78"/>
    <n v="803520.75036636833"/>
    <x v="4"/>
    <x v="4"/>
    <d v="2026-05-16T00:00:00"/>
    <x v="2"/>
    <x v="11"/>
    <x v="0"/>
    <x v="0"/>
    <x v="3"/>
  </r>
  <r>
    <s v="L100696"/>
    <x v="0"/>
    <s v="C200696"/>
    <n v="0"/>
    <x v="0"/>
    <s v="Male"/>
    <x v="13"/>
    <x v="1"/>
    <x v="0"/>
    <x v="1"/>
    <n v="426045"/>
    <s v="Submitted"/>
    <n v="450"/>
    <x v="0"/>
    <x v="0"/>
    <s v="Submitted"/>
    <x v="0"/>
    <x v="4"/>
    <n v="1910744"/>
    <n v="15.73"/>
    <n v="12"/>
    <n v="159228.67000000001"/>
    <n v="2504774.9568791064"/>
    <x v="0"/>
    <x v="0"/>
    <d v="2026-05-17T00:00:00"/>
    <x v="2"/>
    <x v="11"/>
    <x v="1"/>
    <x v="0"/>
    <x v="1"/>
  </r>
  <r>
    <s v="L100697"/>
    <x v="0"/>
    <s v="C200697"/>
    <s v="Priya Rao"/>
    <x v="0"/>
    <s v="Female"/>
    <x v="0"/>
    <x v="0"/>
    <x v="0"/>
    <x v="0"/>
    <n v="2405873"/>
    <s v="Submitted"/>
    <n v="601"/>
    <x v="1"/>
    <x v="0"/>
    <s v="Submitted"/>
    <x v="0"/>
    <x v="3"/>
    <n v="4361784"/>
    <n v="11.35"/>
    <n v="180"/>
    <n v="24232.13"/>
    <n v="4125520.6999999997"/>
    <x v="4"/>
    <x v="4"/>
    <d v="2026-05-18T00:00:00"/>
    <x v="2"/>
    <x v="11"/>
    <x v="0"/>
    <x v="1"/>
    <x v="2"/>
  </r>
  <r>
    <s v="L100698"/>
    <x v="0"/>
    <s v="C200698"/>
    <s v="Anjali Mehta"/>
    <x v="0"/>
    <s v="Male"/>
    <x v="36"/>
    <x v="1"/>
    <x v="0"/>
    <x v="3"/>
    <n v="1874479"/>
    <s v="Submitted"/>
    <n v="839"/>
    <x v="2"/>
    <x v="0"/>
    <s v="Submitted"/>
    <x v="0"/>
    <x v="4"/>
    <n v="2915844"/>
    <n v="13.54"/>
    <n v="36"/>
    <n v="80995.67"/>
    <n v="3290043.9800051018"/>
    <x v="0"/>
    <x v="0"/>
    <d v="2026-05-19T00:00:00"/>
    <x v="2"/>
    <x v="11"/>
    <x v="0"/>
    <x v="1"/>
    <x v="1"/>
  </r>
  <r>
    <s v="L100699"/>
    <x v="0"/>
    <s v="C200699"/>
    <s v="Rahul Gupta"/>
    <x v="0"/>
    <s v="Male"/>
    <x v="6"/>
    <x v="1"/>
    <x v="0"/>
    <x v="0"/>
    <n v="2473689"/>
    <s v="Submitted"/>
    <n v="669"/>
    <x v="1"/>
    <x v="0"/>
    <s v="Submitted"/>
    <x v="0"/>
    <x v="0"/>
    <n v="2738373"/>
    <n v="7.43"/>
    <n v="120"/>
    <n v="22819.78"/>
    <n v="1695509.2825"/>
    <x v="4"/>
    <x v="4"/>
    <d v="2026-05-20T00:00:00"/>
    <x v="2"/>
    <x v="11"/>
    <x v="2"/>
    <x v="0"/>
    <x v="3"/>
  </r>
  <r>
    <s v="L100700"/>
    <x v="0"/>
    <s v="C200700"/>
    <s v="Karan Sharma"/>
    <x v="0"/>
    <s v="Male"/>
    <x v="29"/>
    <x v="0"/>
    <x v="0"/>
    <x v="1"/>
    <n v="1641159"/>
    <s v="Submitted"/>
    <n v="700"/>
    <x v="1"/>
    <x v="0"/>
    <s v="Submitted"/>
    <x v="0"/>
    <x v="0"/>
    <n v="1704194"/>
    <n v="7.85"/>
    <n v="12"/>
    <n v="142016.17000000001"/>
    <n v="1117489.4244246345"/>
    <x v="6"/>
    <x v="6"/>
    <d v="2026-05-21T00:00:00"/>
    <x v="2"/>
    <x v="11"/>
    <x v="0"/>
    <x v="0"/>
    <x v="3"/>
  </r>
  <r>
    <s v="L100701"/>
    <x v="0"/>
    <s v="C200701"/>
    <s v="Vikas Gupta"/>
    <x v="0"/>
    <s v="Male"/>
    <x v="11"/>
    <x v="0"/>
    <x v="1"/>
    <x v="3"/>
    <n v="1319892"/>
    <s v="Submitted"/>
    <n v="696"/>
    <x v="1"/>
    <x v="0"/>
    <s v="Submitted"/>
    <x v="0"/>
    <x v="0"/>
    <n v="4367895"/>
    <n v="12.24"/>
    <n v="36"/>
    <n v="121330.42"/>
    <n v="4455252.9000453129"/>
    <x v="3"/>
    <x v="3"/>
    <d v="2026-05-22T00:00:00"/>
    <x v="2"/>
    <x v="11"/>
    <x v="1"/>
    <x v="0"/>
    <x v="1"/>
  </r>
  <r>
    <s v="L100702"/>
    <x v="0"/>
    <s v="C200702"/>
    <s v="Rohit Verma"/>
    <x v="0"/>
    <s v="Male"/>
    <x v="8"/>
    <x v="0"/>
    <x v="1"/>
    <x v="3"/>
    <n v="1767659"/>
    <s v="Submitted"/>
    <n v="766"/>
    <x v="2"/>
    <x v="0"/>
    <s v="Submitted"/>
    <x v="0"/>
    <x v="1"/>
    <n v="774659"/>
    <n v="9.89"/>
    <n v="12"/>
    <n v="64554.92"/>
    <n v="638918.74698798789"/>
    <x v="3"/>
    <x v="3"/>
    <d v="2026-05-23T00:00:00"/>
    <x v="2"/>
    <x v="11"/>
    <x v="2"/>
    <x v="1"/>
    <x v="1"/>
  </r>
  <r>
    <s v="L100703"/>
    <x v="0"/>
    <s v="C200703"/>
    <s v="Pooja Patel"/>
    <x v="0"/>
    <s v="Female"/>
    <x v="0"/>
    <x v="1"/>
    <x v="0"/>
    <x v="0"/>
    <n v="1459394"/>
    <s v="Submitted"/>
    <n v="461"/>
    <x v="0"/>
    <x v="0"/>
    <s v="Submitted"/>
    <x v="0"/>
    <x v="3"/>
    <n v="2435046"/>
    <n v="18.670000000000002"/>
    <n v="24"/>
    <n v="101460.25"/>
    <n v="3788525.7356276098"/>
    <x v="3"/>
    <x v="3"/>
    <d v="2026-05-24T00:00:00"/>
    <x v="2"/>
    <x v="11"/>
    <x v="0"/>
    <x v="0"/>
    <x v="0"/>
  </r>
  <r>
    <s v="L100704"/>
    <x v="0"/>
    <s v="C200704"/>
    <n v="0"/>
    <x v="0"/>
    <s v="Male"/>
    <x v="26"/>
    <x v="1"/>
    <x v="0"/>
    <x v="0"/>
    <n v="1225563"/>
    <s v="Submitted"/>
    <n v="597"/>
    <x v="0"/>
    <x v="0"/>
    <s v="Submitted"/>
    <x v="0"/>
    <x v="1"/>
    <n v="3260063"/>
    <n v="15.67"/>
    <n v="60"/>
    <n v="54334.38"/>
    <n v="4257098.9341666671"/>
    <x v="2"/>
    <x v="2"/>
    <d v="2026-05-25T00:00:00"/>
    <x v="2"/>
    <x v="11"/>
    <x v="0"/>
    <x v="0"/>
    <x v="3"/>
  </r>
  <r>
    <s v="L100705"/>
    <x v="0"/>
    <s v="C200705"/>
    <s v="Vikas Das"/>
    <x v="0"/>
    <s v="Female"/>
    <x v="36"/>
    <x v="0"/>
    <x v="0"/>
    <x v="0"/>
    <n v="1331334"/>
    <s v="Submitted"/>
    <n v="759"/>
    <x v="2"/>
    <x v="0"/>
    <s v="Submitted"/>
    <x v="0"/>
    <x v="3"/>
    <n v="3327894"/>
    <n v="7.28"/>
    <n v="36"/>
    <n v="92441.5"/>
    <n v="2018922.4379455685"/>
    <x v="3"/>
    <x v="3"/>
    <d v="2026-05-26T00:00:00"/>
    <x v="2"/>
    <x v="11"/>
    <x v="0"/>
    <x v="1"/>
    <x v="1"/>
  </r>
  <r>
    <s v="L100706"/>
    <x v="0"/>
    <s v="C200706"/>
    <s v="Karan Singh"/>
    <x v="0"/>
    <s v="Male"/>
    <x v="44"/>
    <x v="0"/>
    <x v="1"/>
    <x v="0"/>
    <n v="2171996"/>
    <s v="Submitted"/>
    <n v="950"/>
    <x v="2"/>
    <x v="0"/>
    <s v="Submitted"/>
    <x v="1"/>
    <x v="0"/>
    <n v="3863078"/>
    <n v="10.46"/>
    <n v="24"/>
    <n v="160961.57999999999"/>
    <n v="3367317.3091585017"/>
    <x v="5"/>
    <x v="5"/>
    <d v="2026-05-27T00:00:00"/>
    <x v="2"/>
    <x v="11"/>
    <x v="1"/>
    <x v="1"/>
    <x v="1"/>
  </r>
  <r>
    <s v="L100707"/>
    <x v="0"/>
    <s v="C200707"/>
    <s v="Priya Mehta"/>
    <x v="0"/>
    <s v="Male"/>
    <x v="11"/>
    <x v="1"/>
    <x v="1"/>
    <x v="1"/>
    <n v="2306982"/>
    <s v="Submitted"/>
    <n v="581"/>
    <x v="0"/>
    <x v="0"/>
    <s v="Submitted"/>
    <x v="0"/>
    <x v="4"/>
    <n v="2051674"/>
    <n v="14.86"/>
    <n v="120"/>
    <n v="17097.28"/>
    <n v="2540656.3033333332"/>
    <x v="3"/>
    <x v="3"/>
    <d v="2026-05-28T00:00:00"/>
    <x v="2"/>
    <x v="11"/>
    <x v="0"/>
    <x v="1"/>
    <x v="3"/>
  </r>
  <r>
    <s v="L100708"/>
    <x v="0"/>
    <s v="C200708"/>
    <s v="Karan Mehta"/>
    <x v="0"/>
    <s v="Female"/>
    <x v="13"/>
    <x v="1"/>
    <x v="0"/>
    <x v="2"/>
    <n v="2097297"/>
    <s v="Submitted"/>
    <n v="363"/>
    <x v="0"/>
    <x v="0"/>
    <s v="Submitted"/>
    <x v="0"/>
    <x v="0"/>
    <n v="3833502"/>
    <n v="17.899999999999999"/>
    <n v="120"/>
    <n v="31945.85"/>
    <n v="5718307.1499999994"/>
    <x v="3"/>
    <x v="3"/>
    <d v="2026-05-29T00:00:00"/>
    <x v="2"/>
    <x v="11"/>
    <x v="0"/>
    <x v="1"/>
    <x v="2"/>
  </r>
  <r>
    <s v="L100709"/>
    <x v="0"/>
    <s v="C200709"/>
    <s v="Anjali Das"/>
    <x v="0"/>
    <s v="Male"/>
    <x v="37"/>
    <x v="1"/>
    <x v="1"/>
    <x v="0"/>
    <n v="0"/>
    <s v="Submitted"/>
    <n v="894"/>
    <x v="2"/>
    <x v="0"/>
    <s v="Submitted"/>
    <x v="0"/>
    <x v="1"/>
    <n v="4005275"/>
    <n v="8.86"/>
    <n v="24"/>
    <n v="166886.46"/>
    <n v="2957233.1430994868"/>
    <x v="0"/>
    <x v="0"/>
    <d v="2026-05-30T00:00:00"/>
    <x v="2"/>
    <x v="11"/>
    <x v="0"/>
    <x v="1"/>
    <x v="3"/>
  </r>
  <r>
    <s v="L100710"/>
    <x v="0"/>
    <s v="C200710"/>
    <s v="Pooja Das"/>
    <x v="0"/>
    <s v="Female"/>
    <x v="19"/>
    <x v="0"/>
    <x v="0"/>
    <x v="2"/>
    <n v="2170654"/>
    <s v="Submitted"/>
    <n v="588"/>
    <x v="0"/>
    <x v="0"/>
    <s v="Submitted"/>
    <x v="0"/>
    <x v="0"/>
    <n v="3944428"/>
    <n v="12.78"/>
    <n v="180"/>
    <n v="21913.49"/>
    <n v="4200815.8199999994"/>
    <x v="0"/>
    <x v="0"/>
    <d v="2026-05-31T00:00:00"/>
    <x v="2"/>
    <x v="11"/>
    <x v="2"/>
    <x v="1"/>
    <x v="2"/>
  </r>
  <r>
    <s v="L100711"/>
    <x v="0"/>
    <s v="C200711"/>
    <s v="Sneha Patel"/>
    <x v="0"/>
    <s v="Female"/>
    <x v="44"/>
    <x v="1"/>
    <x v="0"/>
    <x v="3"/>
    <n v="970762"/>
    <s v="Submitted"/>
    <n v="378"/>
    <x v="0"/>
    <x v="0"/>
    <s v="Submitted"/>
    <x v="0"/>
    <x v="3"/>
    <n v="392472"/>
    <n v="7.35"/>
    <n v="60"/>
    <n v="6541.2"/>
    <n v="240389.10000008525"/>
    <x v="3"/>
    <x v="3"/>
    <d v="2026-06-01T00:00:00"/>
    <x v="2"/>
    <x v="0"/>
    <x v="0"/>
    <x v="1"/>
    <x v="3"/>
  </r>
  <r>
    <s v="L100712"/>
    <x v="0"/>
    <s v="C200712"/>
    <s v="Amit Rao"/>
    <x v="0"/>
    <s v="Male"/>
    <x v="7"/>
    <x v="1"/>
    <x v="1"/>
    <x v="0"/>
    <n v="1499265"/>
    <s v="Submitted"/>
    <n v="678"/>
    <x v="1"/>
    <x v="0"/>
    <s v="Submitted"/>
    <x v="0"/>
    <x v="2"/>
    <n v="2940532"/>
    <n v="12.81"/>
    <n v="60"/>
    <n v="49008.87"/>
    <n v="3139017.91"/>
    <x v="6"/>
    <x v="6"/>
    <d v="2026-06-02T00:00:00"/>
    <x v="2"/>
    <x v="0"/>
    <x v="0"/>
    <x v="0"/>
    <x v="2"/>
  </r>
  <r>
    <s v="L100713"/>
    <x v="0"/>
    <s v="C200713"/>
    <s v="Anjali Singh"/>
    <x v="0"/>
    <s v="Female"/>
    <x v="33"/>
    <x v="0"/>
    <x v="1"/>
    <x v="2"/>
    <n v="1842750"/>
    <s v="Submitted"/>
    <n v="584"/>
    <x v="0"/>
    <x v="0"/>
    <s v="Submitted"/>
    <x v="0"/>
    <x v="2"/>
    <n v="1355795"/>
    <n v="11.11"/>
    <n v="36"/>
    <n v="37660.97"/>
    <n v="1255240.2042378623"/>
    <x v="5"/>
    <x v="5"/>
    <d v="2026-06-03T00:00:00"/>
    <x v="2"/>
    <x v="0"/>
    <x v="1"/>
    <x v="1"/>
    <x v="1"/>
  </r>
  <r>
    <s v="L100714"/>
    <x v="0"/>
    <s v="C200714"/>
    <s v="Priya Das"/>
    <x v="0"/>
    <s v="Male"/>
    <x v="26"/>
    <x v="0"/>
    <x v="1"/>
    <x v="3"/>
    <n v="2066023"/>
    <s v="Submitted"/>
    <n v="356"/>
    <x v="0"/>
    <x v="0"/>
    <s v="Submitted"/>
    <x v="0"/>
    <x v="1"/>
    <n v="4964903"/>
    <n v="10.71"/>
    <n v="120"/>
    <n v="41374.19"/>
    <n v="4431175.9275000002"/>
    <x v="2"/>
    <x v="2"/>
    <d v="2026-06-04T00:00:00"/>
    <x v="2"/>
    <x v="0"/>
    <x v="0"/>
    <x v="0"/>
    <x v="1"/>
  </r>
  <r>
    <s v="L100715"/>
    <x v="0"/>
    <s v="C200715"/>
    <s v="Rahul Das"/>
    <x v="0"/>
    <s v="Female"/>
    <x v="16"/>
    <x v="0"/>
    <x v="1"/>
    <x v="1"/>
    <n v="434465"/>
    <s v="Submitted"/>
    <n v="541"/>
    <x v="0"/>
    <x v="0"/>
    <s v="Submitted"/>
    <x v="0"/>
    <x v="2"/>
    <n v="142455"/>
    <n v="9.2799999999999994"/>
    <n v="60"/>
    <n v="2374.25"/>
    <n v="110165.20000000013"/>
    <x v="5"/>
    <x v="5"/>
    <d v="2026-06-05T00:00:00"/>
    <x v="2"/>
    <x v="0"/>
    <x v="1"/>
    <x v="0"/>
    <x v="0"/>
  </r>
  <r>
    <s v="L100716"/>
    <x v="0"/>
    <s v="C200716"/>
    <s v="Neha Gupta"/>
    <x v="0"/>
    <s v="Male"/>
    <x v="43"/>
    <x v="0"/>
    <x v="1"/>
    <x v="0"/>
    <n v="518266"/>
    <s v="Submitted"/>
    <n v="478"/>
    <x v="0"/>
    <x v="0"/>
    <s v="Submitted"/>
    <x v="0"/>
    <x v="2"/>
    <n v="3988982"/>
    <n v="10.24"/>
    <n v="120"/>
    <n v="33241.519999999997"/>
    <n v="3403931.3066666671"/>
    <x v="5"/>
    <x v="5"/>
    <d v="2026-06-06T00:00:00"/>
    <x v="2"/>
    <x v="0"/>
    <x v="2"/>
    <x v="1"/>
    <x v="1"/>
  </r>
  <r>
    <s v="L100717"/>
    <x v="0"/>
    <s v="C200717"/>
    <s v="Anjali Das"/>
    <x v="0"/>
    <s v="Female"/>
    <x v="42"/>
    <x v="0"/>
    <x v="0"/>
    <x v="3"/>
    <n v="2259517"/>
    <s v="Submitted"/>
    <n v="894"/>
    <x v="2"/>
    <x v="0"/>
    <s v="Submitted"/>
    <x v="0"/>
    <x v="2"/>
    <n v="613568"/>
    <n v="7.48"/>
    <n v="12"/>
    <n v="51130.67"/>
    <n v="383602.87157458573"/>
    <x v="6"/>
    <x v="6"/>
    <d v="2026-06-07T00:00:00"/>
    <x v="2"/>
    <x v="0"/>
    <x v="0"/>
    <x v="1"/>
    <x v="0"/>
  </r>
  <r>
    <s v="L100718"/>
    <x v="0"/>
    <s v="C200718"/>
    <s v="Sneha Das"/>
    <x v="0"/>
    <s v="Male"/>
    <x v="23"/>
    <x v="0"/>
    <x v="1"/>
    <x v="1"/>
    <n v="1670300"/>
    <s v="Submitted"/>
    <n v="637"/>
    <x v="1"/>
    <x v="0"/>
    <s v="Submitted"/>
    <x v="0"/>
    <x v="0"/>
    <n v="0"/>
    <n v="15.38"/>
    <n v="24"/>
    <n v="10416.67"/>
    <n v="0"/>
    <x v="2"/>
    <x v="2"/>
    <d v="2026-06-08T00:00:00"/>
    <x v="2"/>
    <x v="0"/>
    <x v="1"/>
    <x v="1"/>
    <x v="3"/>
  </r>
  <r>
    <s v="L100719"/>
    <x v="0"/>
    <s v="C200719"/>
    <s v="Karan Sharma"/>
    <x v="0"/>
    <s v="Female"/>
    <x v="17"/>
    <x v="0"/>
    <x v="1"/>
    <x v="1"/>
    <n v="1752832"/>
    <s v="Submitted"/>
    <n v="516"/>
    <x v="0"/>
    <x v="0"/>
    <s v="Submitted"/>
    <x v="0"/>
    <x v="0"/>
    <n v="4463072"/>
    <n v="15"/>
    <n v="120"/>
    <n v="37192.269999999997"/>
    <n v="5578840"/>
    <x v="5"/>
    <x v="5"/>
    <d v="2026-06-09T00:00:00"/>
    <x v="2"/>
    <x v="0"/>
    <x v="0"/>
    <x v="1"/>
    <x v="0"/>
  </r>
  <r>
    <s v="L100720"/>
    <x v="0"/>
    <s v="C200720"/>
    <s v="Rahul Mehta"/>
    <x v="0"/>
    <s v="Male"/>
    <x v="37"/>
    <x v="0"/>
    <x v="1"/>
    <x v="0"/>
    <n v="1526035"/>
    <s v="Submitted"/>
    <n v="419"/>
    <x v="0"/>
    <x v="0"/>
    <s v="Submitted"/>
    <x v="0"/>
    <x v="1"/>
    <n v="2458301"/>
    <n v="8.8699999999999992"/>
    <n v="24"/>
    <n v="102429.21"/>
    <n v="1817097.2546030264"/>
    <x v="9"/>
    <x v="3"/>
    <d v="2026-06-10T00:00:00"/>
    <x v="2"/>
    <x v="0"/>
    <x v="0"/>
    <x v="1"/>
    <x v="3"/>
  </r>
  <r>
    <s v="L100721"/>
    <x v="0"/>
    <s v="C200721"/>
    <s v="Anjali Rao"/>
    <x v="0"/>
    <s v="Male"/>
    <x v="7"/>
    <x v="0"/>
    <x v="0"/>
    <x v="3"/>
    <n v="1561349"/>
    <s v="Submitted"/>
    <n v="846"/>
    <x v="2"/>
    <x v="0"/>
    <s v="Submitted"/>
    <x v="0"/>
    <x v="3"/>
    <n v="1093367"/>
    <n v="9.57"/>
    <n v="60"/>
    <n v="18222.78"/>
    <n v="871960.18250000058"/>
    <x v="5"/>
    <x v="5"/>
    <d v="2026-06-11T00:00:00"/>
    <x v="2"/>
    <x v="0"/>
    <x v="2"/>
    <x v="0"/>
    <x v="3"/>
  </r>
  <r>
    <s v="L100722"/>
    <x v="0"/>
    <s v="C200722"/>
    <s v="Karan Rao"/>
    <x v="0"/>
    <s v="Female"/>
    <x v="9"/>
    <x v="0"/>
    <x v="0"/>
    <x v="2"/>
    <n v="1809997"/>
    <s v="Submitted"/>
    <n v="801"/>
    <x v="2"/>
    <x v="0"/>
    <s v="Submitted"/>
    <x v="0"/>
    <x v="3"/>
    <n v="1460971"/>
    <n v="18.87"/>
    <n v="120"/>
    <n v="12174.76"/>
    <n v="2297376.8975"/>
    <x v="4"/>
    <x v="4"/>
    <d v="2026-06-12T00:00:00"/>
    <x v="2"/>
    <x v="0"/>
    <x v="1"/>
    <x v="1"/>
    <x v="0"/>
  </r>
  <r>
    <s v="L100723"/>
    <x v="0"/>
    <s v="C200723"/>
    <s v="Pooja Singh"/>
    <x v="0"/>
    <s v="Female"/>
    <x v="20"/>
    <x v="1"/>
    <x v="1"/>
    <x v="0"/>
    <n v="1685145"/>
    <s v="Submitted"/>
    <n v="344"/>
    <x v="0"/>
    <x v="0"/>
    <s v="Submitted"/>
    <x v="0"/>
    <x v="1"/>
    <n v="2195179"/>
    <n v="16"/>
    <n v="36"/>
    <n v="60977.19"/>
    <n v="2926905.3333334988"/>
    <x v="3"/>
    <x v="3"/>
    <d v="2026-06-13T00:00:00"/>
    <x v="2"/>
    <x v="0"/>
    <x v="0"/>
    <x v="1"/>
    <x v="2"/>
  </r>
  <r>
    <s v="L100724"/>
    <x v="0"/>
    <s v="C200724"/>
    <s v="Pooja Gupta"/>
    <x v="0"/>
    <s v="Female"/>
    <x v="42"/>
    <x v="1"/>
    <x v="0"/>
    <x v="3"/>
    <n v="1299178"/>
    <s v="Submitted"/>
    <n v="736"/>
    <x v="1"/>
    <x v="0"/>
    <s v="Submitted"/>
    <x v="0"/>
    <x v="3"/>
    <n v="511805"/>
    <n v="16.170000000000002"/>
    <n v="60"/>
    <n v="8530.08"/>
    <n v="689657.23750000005"/>
    <x v="1"/>
    <x v="1"/>
    <d v="2026-06-14T00:00:00"/>
    <x v="2"/>
    <x v="0"/>
    <x v="0"/>
    <x v="0"/>
    <x v="3"/>
  </r>
  <r>
    <s v="L100725"/>
    <x v="0"/>
    <s v="C200725"/>
    <s v="Rohit Verma"/>
    <x v="0"/>
    <s v="Female"/>
    <x v="23"/>
    <x v="0"/>
    <x v="0"/>
    <x v="3"/>
    <n v="1249299"/>
    <s v="Submitted"/>
    <n v="515"/>
    <x v="0"/>
    <x v="0"/>
    <s v="Submitted"/>
    <x v="0"/>
    <x v="3"/>
    <n v="2652725"/>
    <n v="11"/>
    <n v="36"/>
    <n v="73686.81"/>
    <n v="2431664.5834971"/>
    <x v="3"/>
    <x v="3"/>
    <d v="2026-06-15T00:00:00"/>
    <x v="2"/>
    <x v="0"/>
    <x v="0"/>
    <x v="0"/>
    <x v="0"/>
  </r>
  <r>
    <s v="L100726"/>
    <x v="0"/>
    <s v="C200726"/>
    <s v="Rahul Singh"/>
    <x v="0"/>
    <s v="Male"/>
    <x v="7"/>
    <x v="0"/>
    <x v="1"/>
    <x v="1"/>
    <n v="254174"/>
    <s v="Submitted"/>
    <n v="521"/>
    <x v="0"/>
    <x v="0"/>
    <s v="Submitted"/>
    <x v="0"/>
    <x v="4"/>
    <n v="2467174"/>
    <n v="16.2"/>
    <n v="120"/>
    <n v="20559.78"/>
    <n v="3330684.8999999994"/>
    <x v="4"/>
    <x v="4"/>
    <d v="2026-06-16T00:00:00"/>
    <x v="2"/>
    <x v="0"/>
    <x v="0"/>
    <x v="0"/>
    <x v="3"/>
  </r>
  <r>
    <s v="L100727"/>
    <x v="0"/>
    <s v="C200727"/>
    <s v="Neha Gupta"/>
    <x v="0"/>
    <s v="Female"/>
    <x v="31"/>
    <x v="1"/>
    <x v="0"/>
    <x v="0"/>
    <n v="1430171"/>
    <s v="Submitted"/>
    <n v="717"/>
    <x v="1"/>
    <x v="0"/>
    <s v="Submitted"/>
    <x v="0"/>
    <x v="3"/>
    <n v="2093014"/>
    <n v="8.4700000000000006"/>
    <n v="24"/>
    <n v="87208.92"/>
    <n v="1477323.0569742708"/>
    <x v="5"/>
    <x v="5"/>
    <d v="2026-06-17T00:00:00"/>
    <x v="2"/>
    <x v="0"/>
    <x v="0"/>
    <x v="0"/>
    <x v="0"/>
  </r>
  <r>
    <s v="L100728"/>
    <x v="0"/>
    <s v="C200728"/>
    <s v="Rohit Sharma"/>
    <x v="0"/>
    <s v="Male"/>
    <x v="20"/>
    <x v="1"/>
    <x v="0"/>
    <x v="3"/>
    <n v="1245124"/>
    <s v="Submitted"/>
    <n v="309"/>
    <x v="0"/>
    <x v="0"/>
    <s v="Submitted"/>
    <x v="0"/>
    <x v="4"/>
    <n v="2471904"/>
    <n v="8.9"/>
    <n v="60"/>
    <n v="41198.400000000001"/>
    <n v="1833328.8000000063"/>
    <x v="1"/>
    <x v="1"/>
    <d v="2026-06-18T00:00:00"/>
    <x v="2"/>
    <x v="0"/>
    <x v="0"/>
    <x v="1"/>
    <x v="1"/>
  </r>
  <r>
    <s v="L100729"/>
    <x v="0"/>
    <s v="C200729"/>
    <n v="0"/>
    <x v="0"/>
    <s v="Female"/>
    <x v="14"/>
    <x v="0"/>
    <x v="0"/>
    <x v="1"/>
    <n v="2412766"/>
    <s v="Submitted"/>
    <n v="549"/>
    <x v="0"/>
    <x v="0"/>
    <s v="Submitted"/>
    <x v="0"/>
    <x v="3"/>
    <n v="2143911"/>
    <n v="8.42"/>
    <n v="12"/>
    <n v="178659.25"/>
    <n v="1506867.0037302326"/>
    <x v="3"/>
    <x v="3"/>
    <d v="2026-06-19T00:00:00"/>
    <x v="2"/>
    <x v="0"/>
    <x v="0"/>
    <x v="1"/>
    <x v="3"/>
  </r>
  <r>
    <s v="L100730"/>
    <x v="0"/>
    <s v="C200730"/>
    <s v="Priya Sharma"/>
    <x v="0"/>
    <s v="Male"/>
    <x v="12"/>
    <x v="0"/>
    <x v="1"/>
    <x v="2"/>
    <n v="644966"/>
    <s v="Submitted"/>
    <n v="880"/>
    <x v="2"/>
    <x v="0"/>
    <s v="Submitted"/>
    <x v="0"/>
    <x v="2"/>
    <n v="4958962"/>
    <n v="11.74"/>
    <n v="120"/>
    <n v="41324.68"/>
    <n v="4851517.8233333332"/>
    <x v="1"/>
    <x v="1"/>
    <d v="2026-06-20T00:00:00"/>
    <x v="2"/>
    <x v="0"/>
    <x v="1"/>
    <x v="0"/>
    <x v="2"/>
  </r>
  <r>
    <s v="L100731"/>
    <x v="0"/>
    <s v="C200731"/>
    <s v="Sneha Gupta"/>
    <x v="0"/>
    <s v="Male"/>
    <x v="28"/>
    <x v="0"/>
    <x v="1"/>
    <x v="3"/>
    <n v="1686798"/>
    <s v="Submitted"/>
    <n v="653"/>
    <x v="1"/>
    <x v="0"/>
    <s v="Submitted"/>
    <x v="0"/>
    <x v="0"/>
    <n v="2210558"/>
    <n v="14.91"/>
    <n v="24"/>
    <n v="92106.58"/>
    <n v="2746618.3255007295"/>
    <x v="0"/>
    <x v="0"/>
    <d v="2026-06-21T00:00:00"/>
    <x v="2"/>
    <x v="0"/>
    <x v="0"/>
    <x v="0"/>
    <x v="1"/>
  </r>
  <r>
    <s v="L100732"/>
    <x v="0"/>
    <s v="C200732"/>
    <s v="Amit Sharma"/>
    <x v="0"/>
    <s v="Female"/>
    <x v="26"/>
    <x v="1"/>
    <x v="1"/>
    <x v="3"/>
    <n v="627386"/>
    <s v="Submitted"/>
    <n v="361"/>
    <x v="0"/>
    <x v="0"/>
    <s v="Submitted"/>
    <x v="0"/>
    <x v="3"/>
    <n v="1458430"/>
    <n v="10.61"/>
    <n v="24"/>
    <n v="60767.92"/>
    <n v="1289495.5134445899"/>
    <x v="1"/>
    <x v="1"/>
    <d v="2026-06-22T00:00:00"/>
    <x v="2"/>
    <x v="0"/>
    <x v="2"/>
    <x v="0"/>
    <x v="2"/>
  </r>
  <r>
    <s v="L100733"/>
    <x v="0"/>
    <s v="C200733"/>
    <s v="Pooja Singh"/>
    <x v="0"/>
    <s v="Female"/>
    <x v="18"/>
    <x v="0"/>
    <x v="0"/>
    <x v="1"/>
    <n v="1745394"/>
    <s v="Submitted"/>
    <n v="786"/>
    <x v="2"/>
    <x v="0"/>
    <s v="Submitted"/>
    <x v="0"/>
    <x v="0"/>
    <n v="4829287"/>
    <n v="16.239999999999998"/>
    <n v="36"/>
    <n v="134146.85999999999"/>
    <n v="6535635.0733336052"/>
    <x v="4"/>
    <x v="4"/>
    <d v="2026-06-23T00:00:00"/>
    <x v="2"/>
    <x v="0"/>
    <x v="0"/>
    <x v="0"/>
    <x v="3"/>
  </r>
  <r>
    <s v="L100734"/>
    <x v="0"/>
    <s v="C200734"/>
    <s v="Pooja Gupta"/>
    <x v="0"/>
    <s v="Female"/>
    <x v="46"/>
    <x v="0"/>
    <x v="0"/>
    <x v="3"/>
    <n v="2094961"/>
    <s v="Submitted"/>
    <n v="856"/>
    <x v="2"/>
    <x v="0"/>
    <s v="Submitted"/>
    <x v="0"/>
    <x v="0"/>
    <n v="3476276"/>
    <n v="16.8"/>
    <n v="36"/>
    <n v="96563.22"/>
    <n v="4866786.4000001"/>
    <x v="4"/>
    <x v="4"/>
    <d v="2026-06-24T00:00:00"/>
    <x v="2"/>
    <x v="0"/>
    <x v="0"/>
    <x v="1"/>
    <x v="1"/>
  </r>
  <r>
    <s v="L100735"/>
    <x v="0"/>
    <s v="C200735"/>
    <s v="Pooja Verma"/>
    <x v="0"/>
    <s v="Male"/>
    <x v="16"/>
    <x v="0"/>
    <x v="1"/>
    <x v="0"/>
    <n v="2333222"/>
    <s v="Submitted"/>
    <n v="417"/>
    <x v="0"/>
    <x v="0"/>
    <s v="Submitted"/>
    <x v="0"/>
    <x v="2"/>
    <n v="108465"/>
    <n v="11.8"/>
    <n v="60"/>
    <n v="1807.75"/>
    <n v="106657.25"/>
    <x v="6"/>
    <x v="6"/>
    <d v="2026-06-25T00:00:00"/>
    <x v="2"/>
    <x v="0"/>
    <x v="1"/>
    <x v="0"/>
    <x v="0"/>
  </r>
  <r>
    <s v="L100736"/>
    <x v="0"/>
    <s v="C200736"/>
    <s v="Rohit Verma"/>
    <x v="0"/>
    <s v="Female"/>
    <x v="34"/>
    <x v="1"/>
    <x v="0"/>
    <x v="3"/>
    <n v="1134858"/>
    <s v="Submitted"/>
    <n v="460"/>
    <x v="0"/>
    <x v="0"/>
    <s v="Submitted"/>
    <x v="0"/>
    <x v="0"/>
    <n v="477431"/>
    <n v="18.61"/>
    <n v="24"/>
    <n v="19892.96"/>
    <n v="740415.90929522668"/>
    <x v="3"/>
    <x v="3"/>
    <d v="2026-06-26T00:00:00"/>
    <x v="2"/>
    <x v="0"/>
    <x v="1"/>
    <x v="1"/>
    <x v="2"/>
  </r>
  <r>
    <s v="L100737"/>
    <x v="0"/>
    <s v="C200737"/>
    <s v="Vikas Patel"/>
    <x v="0"/>
    <s v="Male"/>
    <x v="12"/>
    <x v="1"/>
    <x v="1"/>
    <x v="3"/>
    <n v="1186677"/>
    <s v="Submitted"/>
    <n v="357"/>
    <x v="0"/>
    <x v="0"/>
    <s v="Submitted"/>
    <x v="0"/>
    <x v="4"/>
    <n v="2930761"/>
    <n v="9.1"/>
    <n v="120"/>
    <n v="24423.01"/>
    <n v="2222493.7583333333"/>
    <x v="4"/>
    <x v="4"/>
    <d v="2026-06-27T00:00:00"/>
    <x v="2"/>
    <x v="0"/>
    <x v="0"/>
    <x v="1"/>
    <x v="3"/>
  </r>
  <r>
    <s v="L100738"/>
    <x v="0"/>
    <s v="C200738"/>
    <s v="Neha Rao"/>
    <x v="0"/>
    <s v="Male"/>
    <x v="35"/>
    <x v="0"/>
    <x v="1"/>
    <x v="3"/>
    <n v="0"/>
    <s v="Submitted"/>
    <n v="731"/>
    <x v="1"/>
    <x v="0"/>
    <s v="Submitted"/>
    <x v="0"/>
    <x v="3"/>
    <n v="293963"/>
    <n v="15.29"/>
    <n v="180"/>
    <n v="1633.13"/>
    <n v="374557.85583333333"/>
    <x v="0"/>
    <x v="0"/>
    <d v="2026-06-28T00:00:00"/>
    <x v="2"/>
    <x v="0"/>
    <x v="1"/>
    <x v="1"/>
    <x v="0"/>
  </r>
  <r>
    <s v="L100739"/>
    <x v="0"/>
    <s v="C200739"/>
    <s v="Sneha Patel"/>
    <x v="0"/>
    <s v="Male"/>
    <x v="6"/>
    <x v="1"/>
    <x v="1"/>
    <x v="1"/>
    <n v="2142692"/>
    <s v="Submitted"/>
    <n v="419"/>
    <x v="0"/>
    <x v="0"/>
    <s v="Submitted"/>
    <x v="0"/>
    <x v="0"/>
    <n v="869364"/>
    <n v="10.28"/>
    <n v="180"/>
    <n v="4829.8"/>
    <n v="744755.15999999992"/>
    <x v="6"/>
    <x v="6"/>
    <d v="2026-06-29T00:00:00"/>
    <x v="2"/>
    <x v="0"/>
    <x v="0"/>
    <x v="0"/>
    <x v="1"/>
  </r>
  <r>
    <s v="L100740"/>
    <x v="0"/>
    <s v="C200740"/>
    <s v="Rahul Patel"/>
    <x v="0"/>
    <s v="Female"/>
    <x v="2"/>
    <x v="1"/>
    <x v="1"/>
    <x v="1"/>
    <n v="440152"/>
    <s v="Submitted"/>
    <n v="351"/>
    <x v="0"/>
    <x v="0"/>
    <s v="Submitted"/>
    <x v="0"/>
    <x v="3"/>
    <n v="2124205"/>
    <n v="9.8699999999999992"/>
    <n v="12"/>
    <n v="177017.08"/>
    <n v="1748460.715786909"/>
    <x v="0"/>
    <x v="0"/>
    <d v="2026-06-30T00:00:00"/>
    <x v="2"/>
    <x v="0"/>
    <x v="0"/>
    <x v="1"/>
    <x v="3"/>
  </r>
  <r>
    <s v="L100741"/>
    <x v="0"/>
    <s v="C200741"/>
    <s v="Pooja Das"/>
    <x v="0"/>
    <s v="Male"/>
    <x v="22"/>
    <x v="0"/>
    <x v="1"/>
    <x v="2"/>
    <n v="1870381"/>
    <s v="Submitted"/>
    <n v="328"/>
    <x v="0"/>
    <x v="0"/>
    <s v="Submitted"/>
    <x v="0"/>
    <x v="3"/>
    <n v="1537885"/>
    <n v="16.2"/>
    <n v="120"/>
    <n v="12815.71"/>
    <n v="2076144.7499999998"/>
    <x v="3"/>
    <x v="3"/>
    <d v="2026-07-01T00:00:00"/>
    <x v="2"/>
    <x v="1"/>
    <x v="0"/>
    <x v="0"/>
    <x v="3"/>
  </r>
  <r>
    <s v="L100742"/>
    <x v="0"/>
    <s v="C200742"/>
    <s v="Priya Gupta"/>
    <x v="0"/>
    <s v="Male"/>
    <x v="8"/>
    <x v="1"/>
    <x v="0"/>
    <x v="1"/>
    <n v="846142"/>
    <s v="Submitted"/>
    <n v="833"/>
    <x v="2"/>
    <x v="0"/>
    <s v="Submitted"/>
    <x v="0"/>
    <x v="2"/>
    <n v="3596733"/>
    <n v="17.88"/>
    <n v="180"/>
    <n v="19981.849999999999"/>
    <n v="5359132.17"/>
    <x v="1"/>
    <x v="1"/>
    <d v="2026-07-02T00:00:00"/>
    <x v="2"/>
    <x v="1"/>
    <x v="1"/>
    <x v="1"/>
    <x v="3"/>
  </r>
  <r>
    <s v="L100743"/>
    <x v="0"/>
    <s v="C200743"/>
    <s v="Amit Das"/>
    <x v="0"/>
    <s v="Male"/>
    <x v="11"/>
    <x v="0"/>
    <x v="0"/>
    <x v="3"/>
    <n v="1484116"/>
    <s v="Submitted"/>
    <n v="799"/>
    <x v="2"/>
    <x v="0"/>
    <s v="Submitted"/>
    <x v="0"/>
    <x v="3"/>
    <n v="3202429"/>
    <n v="8.56"/>
    <n v="180"/>
    <n v="17791.27"/>
    <n v="2284399.3533333335"/>
    <x v="0"/>
    <x v="0"/>
    <d v="2026-07-03T00:00:00"/>
    <x v="2"/>
    <x v="1"/>
    <x v="2"/>
    <x v="1"/>
    <x v="0"/>
  </r>
  <r>
    <s v="L100744"/>
    <x v="0"/>
    <s v="C200744"/>
    <s v="Priya Gupta"/>
    <x v="0"/>
    <s v="Female"/>
    <x v="18"/>
    <x v="1"/>
    <x v="0"/>
    <x v="1"/>
    <n v="1072704"/>
    <s v="Submitted"/>
    <n v="381"/>
    <x v="0"/>
    <x v="0"/>
    <s v="Submitted"/>
    <x v="0"/>
    <x v="1"/>
    <n v="0"/>
    <n v="11.41"/>
    <n v="180"/>
    <n v="1388.89"/>
    <n v="0"/>
    <x v="3"/>
    <x v="3"/>
    <d v="2026-07-04T00:00:00"/>
    <x v="2"/>
    <x v="1"/>
    <x v="0"/>
    <x v="0"/>
    <x v="3"/>
  </r>
  <r>
    <s v="L100745"/>
    <x v="0"/>
    <s v="C200745"/>
    <s v="Sneha Singh"/>
    <x v="0"/>
    <s v="Male"/>
    <x v="13"/>
    <x v="0"/>
    <x v="0"/>
    <x v="2"/>
    <n v="1714059"/>
    <s v="Submitted"/>
    <n v="851"/>
    <x v="2"/>
    <x v="0"/>
    <s v="Submitted"/>
    <x v="0"/>
    <x v="3"/>
    <n v="3668462"/>
    <n v="10.61"/>
    <n v="36"/>
    <n v="101901.72"/>
    <n v="3243531.8187376512"/>
    <x v="3"/>
    <x v="3"/>
    <d v="2026-07-05T00:00:00"/>
    <x v="2"/>
    <x v="1"/>
    <x v="0"/>
    <x v="0"/>
    <x v="2"/>
  </r>
  <r>
    <s v="L100746"/>
    <x v="0"/>
    <s v="C200746"/>
    <s v="Rohit Singh"/>
    <x v="0"/>
    <s v="Male"/>
    <x v="15"/>
    <x v="1"/>
    <x v="1"/>
    <x v="3"/>
    <n v="1386570"/>
    <s v="Submitted"/>
    <n v="523"/>
    <x v="0"/>
    <x v="0"/>
    <s v="Submitted"/>
    <x v="0"/>
    <x v="1"/>
    <n v="4111821"/>
    <n v="16.190000000000001"/>
    <n v="180"/>
    <n v="22843.45"/>
    <n v="5547531.8325000005"/>
    <x v="0"/>
    <x v="0"/>
    <d v="2026-07-06T00:00:00"/>
    <x v="2"/>
    <x v="1"/>
    <x v="2"/>
    <x v="1"/>
    <x v="3"/>
  </r>
  <r>
    <s v="L100747"/>
    <x v="0"/>
    <s v="C200747"/>
    <s v="Vikas Gupta"/>
    <x v="0"/>
    <s v="Male"/>
    <x v="15"/>
    <x v="0"/>
    <x v="0"/>
    <x v="3"/>
    <n v="631692"/>
    <s v="Submitted"/>
    <n v="895"/>
    <x v="2"/>
    <x v="0"/>
    <s v="Submitted"/>
    <x v="0"/>
    <x v="4"/>
    <n v="2730579"/>
    <n v="11.57"/>
    <n v="120"/>
    <n v="22754.83"/>
    <n v="2632733.2524999999"/>
    <x v="1"/>
    <x v="1"/>
    <d v="2026-07-07T00:00:00"/>
    <x v="2"/>
    <x v="1"/>
    <x v="1"/>
    <x v="1"/>
    <x v="2"/>
  </r>
  <r>
    <s v="L100748"/>
    <x v="0"/>
    <s v="C200748"/>
    <s v="Vikas Das"/>
    <x v="0"/>
    <s v="Female"/>
    <x v="17"/>
    <x v="0"/>
    <x v="1"/>
    <x v="1"/>
    <n v="1952100"/>
    <s v="Submitted"/>
    <n v="763"/>
    <x v="2"/>
    <x v="0"/>
    <s v="Submitted"/>
    <x v="0"/>
    <x v="3"/>
    <n v="3505853"/>
    <n v="7.72"/>
    <n v="36"/>
    <n v="97384.81"/>
    <n v="2255432.1353127817"/>
    <x v="0"/>
    <x v="0"/>
    <d v="2026-07-08T00:00:00"/>
    <x v="2"/>
    <x v="1"/>
    <x v="0"/>
    <x v="0"/>
    <x v="0"/>
  </r>
  <r>
    <s v="L100749"/>
    <x v="0"/>
    <s v="C200749"/>
    <s v="Neha Gupta"/>
    <x v="0"/>
    <s v="Male"/>
    <x v="5"/>
    <x v="0"/>
    <x v="0"/>
    <x v="2"/>
    <n v="637036"/>
    <s v="Submitted"/>
    <n v="422"/>
    <x v="0"/>
    <x v="0"/>
    <s v="Submitted"/>
    <x v="0"/>
    <x v="3"/>
    <n v="2643732"/>
    <n v="9.09"/>
    <n v="36"/>
    <n v="73437"/>
    <n v="2002626.993057511"/>
    <x v="1"/>
    <x v="1"/>
    <d v="2026-07-09T00:00:00"/>
    <x v="2"/>
    <x v="1"/>
    <x v="0"/>
    <x v="1"/>
    <x v="1"/>
  </r>
  <r>
    <s v="L100750"/>
    <x v="0"/>
    <s v="C200750"/>
    <s v="Sneha Sharma"/>
    <x v="0"/>
    <s v="Male"/>
    <x v="11"/>
    <x v="0"/>
    <x v="1"/>
    <x v="0"/>
    <n v="344725"/>
    <s v="Submitted"/>
    <n v="775"/>
    <x v="2"/>
    <x v="0"/>
    <s v="Submitted"/>
    <x v="0"/>
    <x v="4"/>
    <n v="2586591"/>
    <n v="7.88"/>
    <n v="180"/>
    <n v="14369.95"/>
    <n v="1698528.0899999999"/>
    <x v="4"/>
    <x v="4"/>
    <d v="2026-07-10T00:00:00"/>
    <x v="2"/>
    <x v="1"/>
    <x v="0"/>
    <x v="0"/>
    <x v="0"/>
  </r>
  <r>
    <s v="L100751"/>
    <x v="0"/>
    <s v="C200751"/>
    <s v="Rohit Patel"/>
    <x v="0"/>
    <s v="Female"/>
    <x v="33"/>
    <x v="1"/>
    <x v="0"/>
    <x v="0"/>
    <n v="854442"/>
    <s v="Submitted"/>
    <n v="950"/>
    <x v="2"/>
    <x v="0"/>
    <s v="Submitted"/>
    <x v="1"/>
    <x v="2"/>
    <n v="2193235"/>
    <n v="8.34"/>
    <n v="12"/>
    <n v="182769.58"/>
    <n v="1527013.5539873911"/>
    <x v="2"/>
    <x v="2"/>
    <d v="2026-07-11T00:00:00"/>
    <x v="2"/>
    <x v="1"/>
    <x v="2"/>
    <x v="0"/>
    <x v="0"/>
  </r>
  <r>
    <s v="L100752"/>
    <x v="0"/>
    <s v="C200752"/>
    <s v="Anjali Rao"/>
    <x v="0"/>
    <s v="Male"/>
    <x v="13"/>
    <x v="0"/>
    <x v="0"/>
    <x v="2"/>
    <n v="1748929"/>
    <s v="Submitted"/>
    <n v="401"/>
    <x v="0"/>
    <x v="0"/>
    <s v="Submitted"/>
    <x v="0"/>
    <x v="0"/>
    <n v="658934"/>
    <n v="14.88"/>
    <n v="60"/>
    <n v="10982.23"/>
    <n v="817078.16"/>
    <x v="3"/>
    <x v="3"/>
    <d v="2026-07-12T00:00:00"/>
    <x v="2"/>
    <x v="1"/>
    <x v="0"/>
    <x v="1"/>
    <x v="2"/>
  </r>
  <r>
    <s v="L100753"/>
    <x v="0"/>
    <s v="C200753"/>
    <s v="Priya Mehta"/>
    <x v="0"/>
    <s v="Female"/>
    <x v="15"/>
    <x v="0"/>
    <x v="0"/>
    <x v="0"/>
    <n v="2488403"/>
    <s v="Submitted"/>
    <n v="784"/>
    <x v="2"/>
    <x v="0"/>
    <s v="Submitted"/>
    <x v="0"/>
    <x v="1"/>
    <n v="3837725"/>
    <n v="11.09"/>
    <n v="36"/>
    <n v="106603.47"/>
    <n v="3546697.5210408666"/>
    <x v="0"/>
    <x v="0"/>
    <d v="2026-07-13T00:00:00"/>
    <x v="2"/>
    <x v="1"/>
    <x v="0"/>
    <x v="1"/>
    <x v="3"/>
  </r>
  <r>
    <s v="L100754"/>
    <x v="0"/>
    <s v="C200754"/>
    <s v="Anjali Das"/>
    <x v="0"/>
    <s v="Male"/>
    <x v="45"/>
    <x v="0"/>
    <x v="0"/>
    <x v="2"/>
    <n v="1141705"/>
    <s v="Submitted"/>
    <n v="773"/>
    <x v="2"/>
    <x v="0"/>
    <s v="Submitted"/>
    <x v="0"/>
    <x v="0"/>
    <n v="213197"/>
    <n v="15"/>
    <n v="36"/>
    <n v="5922.14"/>
    <n v="266496.25000005582"/>
    <x v="2"/>
    <x v="2"/>
    <d v="2026-07-14T00:00:00"/>
    <x v="2"/>
    <x v="1"/>
    <x v="2"/>
    <x v="0"/>
    <x v="0"/>
  </r>
  <r>
    <s v="L100755"/>
    <x v="0"/>
    <s v="C200755"/>
    <s v="Amit Singh"/>
    <x v="0"/>
    <s v="Female"/>
    <x v="38"/>
    <x v="0"/>
    <x v="0"/>
    <x v="2"/>
    <n v="1372316"/>
    <s v="Submitted"/>
    <n v="455"/>
    <x v="0"/>
    <x v="0"/>
    <s v="Submitted"/>
    <x v="0"/>
    <x v="3"/>
    <n v="4045389"/>
    <n v="11.46"/>
    <n v="180"/>
    <n v="22474.38"/>
    <n v="3863346.4950000001"/>
    <x v="0"/>
    <x v="0"/>
    <d v="2026-07-15T00:00:00"/>
    <x v="2"/>
    <x v="1"/>
    <x v="0"/>
    <x v="0"/>
    <x v="0"/>
  </r>
  <r>
    <s v="L100756"/>
    <x v="0"/>
    <s v="C200756"/>
    <s v="Anjali Verma"/>
    <x v="0"/>
    <s v="Female"/>
    <x v="30"/>
    <x v="1"/>
    <x v="1"/>
    <x v="3"/>
    <n v="2199100"/>
    <s v="Submitted"/>
    <n v="389"/>
    <x v="0"/>
    <x v="0"/>
    <s v="Submitted"/>
    <x v="0"/>
    <x v="4"/>
    <n v="4610230"/>
    <n v="11.91"/>
    <n v="36"/>
    <n v="128061.94"/>
    <n v="4575653.2750762282"/>
    <x v="1"/>
    <x v="1"/>
    <d v="2026-07-16T00:00:00"/>
    <x v="2"/>
    <x v="1"/>
    <x v="0"/>
    <x v="0"/>
    <x v="0"/>
  </r>
  <r>
    <s v="L100757"/>
    <x v="0"/>
    <s v="C200757"/>
    <s v="Amit Sharma"/>
    <x v="0"/>
    <s v="Female"/>
    <x v="3"/>
    <x v="1"/>
    <x v="1"/>
    <x v="1"/>
    <n v="2338188"/>
    <s v="Submitted"/>
    <n v="377"/>
    <x v="0"/>
    <x v="0"/>
    <s v="Submitted"/>
    <x v="0"/>
    <x v="0"/>
    <n v="3321419"/>
    <n v="16.66"/>
    <n v="120"/>
    <n v="27678.49"/>
    <n v="4611236.7116666669"/>
    <x v="4"/>
    <x v="4"/>
    <d v="2026-07-17T00:00:00"/>
    <x v="2"/>
    <x v="1"/>
    <x v="0"/>
    <x v="1"/>
    <x v="2"/>
  </r>
  <r>
    <s v="L100758"/>
    <x v="0"/>
    <s v="C200758"/>
    <s v="Anjali Singh"/>
    <x v="0"/>
    <s v="Male"/>
    <x v="44"/>
    <x v="0"/>
    <x v="1"/>
    <x v="2"/>
    <n v="1838870"/>
    <s v="Submitted"/>
    <n v="857"/>
    <x v="2"/>
    <x v="0"/>
    <s v="Submitted"/>
    <x v="0"/>
    <x v="2"/>
    <n v="3145840"/>
    <n v="8.9600000000000009"/>
    <n v="180"/>
    <n v="17476.89"/>
    <n v="2348893.8666666667"/>
    <x v="3"/>
    <x v="3"/>
    <d v="2026-07-18T00:00:00"/>
    <x v="2"/>
    <x v="1"/>
    <x v="2"/>
    <x v="1"/>
    <x v="1"/>
  </r>
  <r>
    <s v="L100759"/>
    <x v="0"/>
    <s v="C200759"/>
    <s v="Sneha Patel"/>
    <x v="0"/>
    <s v="Female"/>
    <x v="45"/>
    <x v="0"/>
    <x v="1"/>
    <x v="3"/>
    <n v="1289256"/>
    <s v="Submitted"/>
    <n v="809"/>
    <x v="2"/>
    <x v="0"/>
    <s v="Submitted"/>
    <x v="0"/>
    <x v="2"/>
    <n v="1299484"/>
    <n v="7.15"/>
    <n v="24"/>
    <n v="54145.17"/>
    <n v="774286.28734411974"/>
    <x v="2"/>
    <x v="2"/>
    <d v="2026-07-19T00:00:00"/>
    <x v="2"/>
    <x v="1"/>
    <x v="0"/>
    <x v="1"/>
    <x v="2"/>
  </r>
  <r>
    <s v="L100760"/>
    <x v="0"/>
    <s v="C200760"/>
    <s v="Sneha Patel"/>
    <x v="0"/>
    <s v="Female"/>
    <x v="33"/>
    <x v="0"/>
    <x v="1"/>
    <x v="3"/>
    <n v="2109003"/>
    <s v="Submitted"/>
    <n v="681"/>
    <x v="1"/>
    <x v="0"/>
    <s v="Submitted"/>
    <x v="0"/>
    <x v="2"/>
    <n v="4902841"/>
    <n v="7.22"/>
    <n v="36"/>
    <n v="136190.03"/>
    <n v="2949876.1290776408"/>
    <x v="6"/>
    <x v="6"/>
    <d v="2026-07-20T00:00:00"/>
    <x v="2"/>
    <x v="1"/>
    <x v="2"/>
    <x v="1"/>
    <x v="1"/>
  </r>
  <r>
    <s v="L100761"/>
    <x v="0"/>
    <s v="C200761"/>
    <s v="Sneha Patel"/>
    <x v="0"/>
    <s v="Female"/>
    <x v="10"/>
    <x v="1"/>
    <x v="1"/>
    <x v="1"/>
    <n v="2438922"/>
    <s v="Submitted"/>
    <n v="562"/>
    <x v="0"/>
    <x v="0"/>
    <s v="Submitted"/>
    <x v="0"/>
    <x v="4"/>
    <n v="403659"/>
    <n v="15.95"/>
    <n v="180"/>
    <n v="2242.5500000000002"/>
    <n v="536530.08750000002"/>
    <x v="6"/>
    <x v="6"/>
    <d v="2026-07-21T00:00:00"/>
    <x v="2"/>
    <x v="1"/>
    <x v="0"/>
    <x v="0"/>
    <x v="1"/>
  </r>
  <r>
    <s v="L100762"/>
    <x v="0"/>
    <s v="C200762"/>
    <s v="Rahul Singh"/>
    <x v="0"/>
    <s v="Male"/>
    <x v="33"/>
    <x v="0"/>
    <x v="0"/>
    <x v="3"/>
    <n v="0"/>
    <s v="Submitted"/>
    <n v="678"/>
    <x v="1"/>
    <x v="0"/>
    <s v="Submitted"/>
    <x v="0"/>
    <x v="1"/>
    <n v="2221569"/>
    <n v="8.74"/>
    <n v="12"/>
    <n v="185130.75"/>
    <n v="1620323.4733223827"/>
    <x v="1"/>
    <x v="1"/>
    <d v="2026-07-22T00:00:00"/>
    <x v="2"/>
    <x v="1"/>
    <x v="0"/>
    <x v="0"/>
    <x v="2"/>
  </r>
  <r>
    <s v="L100763"/>
    <x v="0"/>
    <s v="C200763"/>
    <s v="Anjali Das"/>
    <x v="0"/>
    <s v="Female"/>
    <x v="36"/>
    <x v="0"/>
    <x v="1"/>
    <x v="3"/>
    <n v="1529226"/>
    <s v="Submitted"/>
    <n v="835"/>
    <x v="2"/>
    <x v="0"/>
    <s v="Submitted"/>
    <x v="0"/>
    <x v="4"/>
    <n v="3354681"/>
    <n v="12.11"/>
    <n v="24"/>
    <n v="139778.38"/>
    <n v="3385432.4233135632"/>
    <x v="0"/>
    <x v="0"/>
    <d v="2026-07-23T00:00:00"/>
    <x v="2"/>
    <x v="1"/>
    <x v="0"/>
    <x v="0"/>
    <x v="3"/>
  </r>
  <r>
    <s v="L100764"/>
    <x v="0"/>
    <s v="C200764"/>
    <s v="Rahul Singh"/>
    <x v="0"/>
    <s v="Male"/>
    <x v="16"/>
    <x v="1"/>
    <x v="0"/>
    <x v="0"/>
    <n v="2499196"/>
    <s v="Submitted"/>
    <n v="589"/>
    <x v="0"/>
    <x v="0"/>
    <s v="Submitted"/>
    <x v="0"/>
    <x v="3"/>
    <n v="2419554"/>
    <n v="14.87"/>
    <n v="12"/>
    <n v="201629.5"/>
    <n v="2998419.4012556002"/>
    <x v="1"/>
    <x v="1"/>
    <d v="2026-07-24T00:00:00"/>
    <x v="2"/>
    <x v="1"/>
    <x v="0"/>
    <x v="0"/>
    <x v="3"/>
  </r>
  <r>
    <s v="L100765"/>
    <x v="0"/>
    <s v="C200765"/>
    <s v="Amit Gupta"/>
    <x v="0"/>
    <s v="Male"/>
    <x v="23"/>
    <x v="1"/>
    <x v="0"/>
    <x v="1"/>
    <n v="1989754"/>
    <s v="Submitted"/>
    <n v="470"/>
    <x v="0"/>
    <x v="0"/>
    <s v="Submitted"/>
    <x v="0"/>
    <x v="2"/>
    <n v="3297020"/>
    <n v="18.43"/>
    <n v="180"/>
    <n v="18316.78"/>
    <n v="5063673.2166666668"/>
    <x v="6"/>
    <x v="6"/>
    <d v="2026-07-25T00:00:00"/>
    <x v="2"/>
    <x v="1"/>
    <x v="0"/>
    <x v="1"/>
    <x v="3"/>
  </r>
  <r>
    <s v="L100766"/>
    <x v="0"/>
    <s v="C200766"/>
    <s v="Sneha Mehta"/>
    <x v="0"/>
    <s v="Male"/>
    <x v="39"/>
    <x v="0"/>
    <x v="0"/>
    <x v="0"/>
    <n v="1537943"/>
    <s v="Submitted"/>
    <n v="789"/>
    <x v="2"/>
    <x v="0"/>
    <s v="Submitted"/>
    <x v="0"/>
    <x v="3"/>
    <n v="3590251"/>
    <n v="9.85"/>
    <n v="120"/>
    <n v="29918.76"/>
    <n v="2946997.6958333333"/>
    <x v="4"/>
    <x v="4"/>
    <d v="2026-07-26T00:00:00"/>
    <x v="2"/>
    <x v="1"/>
    <x v="1"/>
    <x v="1"/>
    <x v="0"/>
  </r>
  <r>
    <s v="L100767"/>
    <x v="0"/>
    <s v="C200767"/>
    <s v="Amit Das"/>
    <x v="0"/>
    <s v="Female"/>
    <x v="34"/>
    <x v="1"/>
    <x v="1"/>
    <x v="2"/>
    <n v="479570"/>
    <s v="Submitted"/>
    <n v="670"/>
    <x v="1"/>
    <x v="0"/>
    <s v="Submitted"/>
    <x v="0"/>
    <x v="2"/>
    <n v="98256"/>
    <n v="7.64"/>
    <n v="60"/>
    <n v="1637.6"/>
    <n v="62556.32000000908"/>
    <x v="6"/>
    <x v="6"/>
    <d v="2026-07-27T00:00:00"/>
    <x v="2"/>
    <x v="1"/>
    <x v="0"/>
    <x v="1"/>
    <x v="0"/>
  </r>
  <r>
    <s v="L100768"/>
    <x v="0"/>
    <s v="C200768"/>
    <s v="Rohit Patel"/>
    <x v="0"/>
    <s v="Female"/>
    <x v="45"/>
    <x v="1"/>
    <x v="1"/>
    <x v="0"/>
    <n v="1183156"/>
    <s v="Submitted"/>
    <n v="302"/>
    <x v="0"/>
    <x v="0"/>
    <s v="Submitted"/>
    <x v="0"/>
    <x v="2"/>
    <n v="4220308"/>
    <n v="18.97"/>
    <n v="60"/>
    <n v="70338.47"/>
    <n v="6671603.5633333335"/>
    <x v="3"/>
    <x v="3"/>
    <d v="2026-07-28T00:00:00"/>
    <x v="2"/>
    <x v="1"/>
    <x v="0"/>
    <x v="1"/>
    <x v="1"/>
  </r>
  <r>
    <s v="L100769"/>
    <x v="0"/>
    <s v="C200769"/>
    <s v="Neha Gupta"/>
    <x v="0"/>
    <s v="Male"/>
    <x v="13"/>
    <x v="1"/>
    <x v="0"/>
    <x v="3"/>
    <n v="843764"/>
    <s v="Submitted"/>
    <n v="678"/>
    <x v="1"/>
    <x v="0"/>
    <s v="Submitted"/>
    <x v="0"/>
    <x v="3"/>
    <n v="2874756"/>
    <n v="14.66"/>
    <n v="60"/>
    <n v="47912.6"/>
    <n v="3511993.58"/>
    <x v="1"/>
    <x v="1"/>
    <d v="2026-07-29T00:00:00"/>
    <x v="2"/>
    <x v="1"/>
    <x v="0"/>
    <x v="0"/>
    <x v="0"/>
  </r>
  <r>
    <s v="L100770"/>
    <x v="0"/>
    <s v="C200770"/>
    <s v="Pooja Mehta"/>
    <x v="0"/>
    <s v="Male"/>
    <x v="45"/>
    <x v="0"/>
    <x v="0"/>
    <x v="1"/>
    <n v="-50000"/>
    <s v="Submitted"/>
    <n v="599"/>
    <x v="0"/>
    <x v="0"/>
    <s v="Submitted"/>
    <x v="0"/>
    <x v="0"/>
    <n v="2619022"/>
    <n v="14.3"/>
    <n v="120"/>
    <n v="21825.18"/>
    <n v="3121001.2166666668"/>
    <x v="3"/>
    <x v="3"/>
    <d v="2026-07-30T00:00:00"/>
    <x v="2"/>
    <x v="1"/>
    <x v="0"/>
    <x v="0"/>
    <x v="1"/>
  </r>
  <r>
    <s v="L100771"/>
    <x v="0"/>
    <s v="C200771"/>
    <s v="Sneha Singh"/>
    <x v="0"/>
    <s v="Female"/>
    <x v="15"/>
    <x v="0"/>
    <x v="0"/>
    <x v="2"/>
    <n v="1594240"/>
    <s v="Submitted"/>
    <n v="317"/>
    <x v="0"/>
    <x v="0"/>
    <s v="Submitted"/>
    <x v="0"/>
    <x v="1"/>
    <n v="358418"/>
    <n v="16.989999999999998"/>
    <n v="180"/>
    <n v="1991.21"/>
    <n v="507460.15166666667"/>
    <x v="6"/>
    <x v="6"/>
    <d v="2026-07-31T00:00:00"/>
    <x v="2"/>
    <x v="1"/>
    <x v="2"/>
    <x v="0"/>
    <x v="3"/>
  </r>
  <r>
    <s v="L100772"/>
    <x v="0"/>
    <s v="C200772"/>
    <s v="Rahul Sharma"/>
    <x v="0"/>
    <s v="Male"/>
    <x v="10"/>
    <x v="0"/>
    <x v="0"/>
    <x v="2"/>
    <n v="292101"/>
    <s v="Submitted"/>
    <n v="656"/>
    <x v="1"/>
    <x v="0"/>
    <s v="Submitted"/>
    <x v="0"/>
    <x v="2"/>
    <n v="3530648"/>
    <n v="10.75"/>
    <n v="60"/>
    <n v="58844.13"/>
    <n v="3162872.166666667"/>
    <x v="6"/>
    <x v="6"/>
    <d v="2026-08-01T00:00:00"/>
    <x v="2"/>
    <x v="2"/>
    <x v="1"/>
    <x v="1"/>
    <x v="3"/>
  </r>
  <r>
    <s v="L100773"/>
    <x v="0"/>
    <s v="C200773"/>
    <s v="Anjali Rao"/>
    <x v="0"/>
    <s v="Female"/>
    <x v="32"/>
    <x v="0"/>
    <x v="0"/>
    <x v="2"/>
    <n v="330707"/>
    <s v="Submitted"/>
    <n v="485"/>
    <x v="0"/>
    <x v="0"/>
    <s v="Submitted"/>
    <x v="0"/>
    <x v="3"/>
    <n v="3787116"/>
    <n v="12.11"/>
    <n v="60"/>
    <n v="63118.6"/>
    <n v="3821831.2299999995"/>
    <x v="0"/>
    <x v="0"/>
    <d v="2026-08-02T00:00:00"/>
    <x v="2"/>
    <x v="2"/>
    <x v="2"/>
    <x v="0"/>
    <x v="1"/>
  </r>
  <r>
    <s v="L100774"/>
    <x v="0"/>
    <s v="C200774"/>
    <s v="Sneha Gupta"/>
    <x v="0"/>
    <s v="Female"/>
    <x v="28"/>
    <x v="1"/>
    <x v="1"/>
    <x v="3"/>
    <n v="2160741"/>
    <s v="Submitted"/>
    <n v="516"/>
    <x v="0"/>
    <x v="0"/>
    <s v="Submitted"/>
    <x v="0"/>
    <x v="2"/>
    <n v="0"/>
    <n v="10.49"/>
    <n v="12"/>
    <n v="20833.330000000002"/>
    <n v="0"/>
    <x v="3"/>
    <x v="3"/>
    <d v="2026-08-03T00:00:00"/>
    <x v="2"/>
    <x v="2"/>
    <x v="0"/>
    <x v="0"/>
    <x v="1"/>
  </r>
  <r>
    <s v="L100775"/>
    <x v="0"/>
    <s v="C200775"/>
    <s v="Priya Das"/>
    <x v="0"/>
    <s v="Female"/>
    <x v="33"/>
    <x v="0"/>
    <x v="1"/>
    <x v="1"/>
    <n v="1538971"/>
    <s v="Submitted"/>
    <n v="335"/>
    <x v="0"/>
    <x v="0"/>
    <s v="Submitted"/>
    <x v="0"/>
    <x v="2"/>
    <n v="3485131"/>
    <n v="14"/>
    <n v="120"/>
    <n v="29042.76"/>
    <n v="4065986.166666667"/>
    <x v="6"/>
    <x v="6"/>
    <d v="2026-08-04T00:00:00"/>
    <x v="2"/>
    <x v="2"/>
    <x v="1"/>
    <x v="0"/>
    <x v="2"/>
  </r>
  <r>
    <s v="L100776"/>
    <x v="0"/>
    <s v="C200776"/>
    <s v="Rahul Patel"/>
    <x v="0"/>
    <s v="Male"/>
    <x v="32"/>
    <x v="0"/>
    <x v="1"/>
    <x v="0"/>
    <n v="1288998"/>
    <s v="Submitted"/>
    <n v="580"/>
    <x v="0"/>
    <x v="0"/>
    <s v="Submitted"/>
    <x v="0"/>
    <x v="0"/>
    <n v="4410678"/>
    <n v="11.91"/>
    <n v="180"/>
    <n v="24503.77"/>
    <n v="4377597.915"/>
    <x v="4"/>
    <x v="4"/>
    <d v="2026-08-05T00:00:00"/>
    <x v="2"/>
    <x v="2"/>
    <x v="0"/>
    <x v="1"/>
    <x v="2"/>
  </r>
  <r>
    <s v="L100777"/>
    <x v="0"/>
    <s v="C200777"/>
    <s v="Priya Rao"/>
    <x v="0"/>
    <s v="Female"/>
    <x v="43"/>
    <x v="1"/>
    <x v="1"/>
    <x v="0"/>
    <n v="1173607"/>
    <s v="Submitted"/>
    <n v="863"/>
    <x v="2"/>
    <x v="0"/>
    <s v="Submitted"/>
    <x v="0"/>
    <x v="4"/>
    <n v="1897968"/>
    <n v="7.93"/>
    <n v="12"/>
    <n v="158164"/>
    <n v="1257094.5287770871"/>
    <x v="2"/>
    <x v="2"/>
    <d v="2026-08-06T00:00:00"/>
    <x v="2"/>
    <x v="2"/>
    <x v="1"/>
    <x v="0"/>
    <x v="0"/>
  </r>
  <r>
    <s v="L100778"/>
    <x v="0"/>
    <s v="C200778"/>
    <s v="Anjali Patel"/>
    <x v="0"/>
    <s v="Male"/>
    <x v="35"/>
    <x v="1"/>
    <x v="0"/>
    <x v="0"/>
    <n v="2319498"/>
    <s v="Submitted"/>
    <n v="891"/>
    <x v="2"/>
    <x v="0"/>
    <s v="Submitted"/>
    <x v="0"/>
    <x v="4"/>
    <n v="1451463"/>
    <n v="18.75"/>
    <n v="24"/>
    <n v="60477.62"/>
    <n v="2267910.937852934"/>
    <x v="1"/>
    <x v="1"/>
    <d v="2026-08-07T00:00:00"/>
    <x v="2"/>
    <x v="2"/>
    <x v="0"/>
    <x v="0"/>
    <x v="0"/>
  </r>
  <r>
    <s v="L100779"/>
    <x v="0"/>
    <s v="C200779"/>
    <s v="Priya Gupta"/>
    <x v="0"/>
    <s v="Male"/>
    <x v="1"/>
    <x v="1"/>
    <x v="0"/>
    <x v="2"/>
    <n v="786603"/>
    <s v="Submitted"/>
    <n v="585"/>
    <x v="0"/>
    <x v="0"/>
    <s v="Submitted"/>
    <x v="0"/>
    <x v="3"/>
    <n v="213794"/>
    <n v="9.52"/>
    <n v="60"/>
    <n v="3563.23"/>
    <n v="169609.90666666676"/>
    <x v="6"/>
    <x v="6"/>
    <d v="2026-08-08T00:00:00"/>
    <x v="2"/>
    <x v="2"/>
    <x v="0"/>
    <x v="1"/>
    <x v="3"/>
  </r>
  <r>
    <s v="L100780"/>
    <x v="0"/>
    <s v="C200780"/>
    <s v="Sneha Das"/>
    <x v="0"/>
    <s v="Female"/>
    <x v="1"/>
    <x v="0"/>
    <x v="1"/>
    <x v="0"/>
    <n v="1982194"/>
    <s v="Submitted"/>
    <n v="563"/>
    <x v="0"/>
    <x v="0"/>
    <s v="Submitted"/>
    <x v="0"/>
    <x v="3"/>
    <n v="2227811"/>
    <n v="13.19"/>
    <n v="12"/>
    <n v="185650.92"/>
    <n v="2449070.1232153187"/>
    <x v="3"/>
    <x v="3"/>
    <d v="2026-08-09T00:00:00"/>
    <x v="2"/>
    <x v="2"/>
    <x v="0"/>
    <x v="0"/>
    <x v="2"/>
  </r>
  <r>
    <s v="L100781"/>
    <x v="0"/>
    <s v="C200781"/>
    <s v="Sneha Das"/>
    <x v="0"/>
    <s v="Male"/>
    <x v="27"/>
    <x v="1"/>
    <x v="1"/>
    <x v="0"/>
    <n v="605713"/>
    <s v="Submitted"/>
    <n v="390"/>
    <x v="0"/>
    <x v="0"/>
    <s v="Submitted"/>
    <x v="0"/>
    <x v="1"/>
    <n v="2534796"/>
    <n v="12.53"/>
    <n v="24"/>
    <n v="105616.5"/>
    <n v="2646749.5833945647"/>
    <x v="8"/>
    <x v="4"/>
    <d v="2026-08-10T00:00:00"/>
    <x v="2"/>
    <x v="2"/>
    <x v="2"/>
    <x v="1"/>
    <x v="2"/>
  </r>
  <r>
    <s v="L100782"/>
    <x v="0"/>
    <s v="C200782"/>
    <s v="Sneha Gupta"/>
    <x v="0"/>
    <s v="Female"/>
    <x v="12"/>
    <x v="1"/>
    <x v="1"/>
    <x v="2"/>
    <n v="1246167"/>
    <s v="Submitted"/>
    <n v="801"/>
    <x v="2"/>
    <x v="0"/>
    <s v="Submitted"/>
    <x v="0"/>
    <x v="3"/>
    <n v="0"/>
    <n v="13.74"/>
    <n v="24"/>
    <n v="10416.67"/>
    <n v="0"/>
    <x v="6"/>
    <x v="6"/>
    <d v="2026-08-11T00:00:00"/>
    <x v="2"/>
    <x v="2"/>
    <x v="0"/>
    <x v="0"/>
    <x v="2"/>
  </r>
  <r>
    <s v="L100783"/>
    <x v="0"/>
    <s v="C200783"/>
    <s v="Sneha Singh"/>
    <x v="0"/>
    <s v="Female"/>
    <x v="39"/>
    <x v="1"/>
    <x v="1"/>
    <x v="0"/>
    <n v="1270880"/>
    <s v="Submitted"/>
    <n v="631"/>
    <x v="1"/>
    <x v="0"/>
    <s v="Submitted"/>
    <x v="0"/>
    <x v="0"/>
    <n v="2231829"/>
    <n v="12.24"/>
    <n v="60"/>
    <n v="37197.15"/>
    <n v="2276465.58"/>
    <x v="5"/>
    <x v="5"/>
    <d v="2026-08-12T00:00:00"/>
    <x v="2"/>
    <x v="2"/>
    <x v="2"/>
    <x v="0"/>
    <x v="2"/>
  </r>
  <r>
    <s v="L100784"/>
    <x v="0"/>
    <s v="C200784"/>
    <s v="Pooja Patel"/>
    <x v="0"/>
    <s v="Female"/>
    <x v="42"/>
    <x v="0"/>
    <x v="1"/>
    <x v="2"/>
    <n v="1017382"/>
    <s v="Submitted"/>
    <n v="393"/>
    <x v="0"/>
    <x v="0"/>
    <s v="Submitted"/>
    <x v="0"/>
    <x v="4"/>
    <n v="2957887"/>
    <n v="7.65"/>
    <n v="120"/>
    <n v="24649.06"/>
    <n v="1885652.9625000001"/>
    <x v="4"/>
    <x v="4"/>
    <d v="2026-08-13T00:00:00"/>
    <x v="2"/>
    <x v="2"/>
    <x v="2"/>
    <x v="1"/>
    <x v="3"/>
  </r>
  <r>
    <s v="L100785"/>
    <x v="0"/>
    <s v="C200785"/>
    <s v="Karan Patel"/>
    <x v="0"/>
    <s v="Female"/>
    <x v="12"/>
    <x v="0"/>
    <x v="0"/>
    <x v="0"/>
    <n v="887973"/>
    <s v="Submitted"/>
    <n v="855"/>
    <x v="2"/>
    <x v="0"/>
    <s v="Submitted"/>
    <x v="0"/>
    <x v="1"/>
    <n v="3416883"/>
    <n v="15.01"/>
    <n v="36"/>
    <n v="94913.42"/>
    <n v="4273951.1525008837"/>
    <x v="4"/>
    <x v="4"/>
    <d v="2026-08-14T00:00:00"/>
    <x v="2"/>
    <x v="2"/>
    <x v="0"/>
    <x v="0"/>
    <x v="2"/>
  </r>
  <r>
    <s v="L100786"/>
    <x v="0"/>
    <s v="C200786"/>
    <s v="Vikas Gupta"/>
    <x v="0"/>
    <s v="Female"/>
    <x v="0"/>
    <x v="1"/>
    <x v="0"/>
    <x v="3"/>
    <n v="2138209"/>
    <s v="Submitted"/>
    <n v="591"/>
    <x v="0"/>
    <x v="0"/>
    <s v="Submitted"/>
    <x v="0"/>
    <x v="0"/>
    <n v="2317589"/>
    <n v="9.57"/>
    <n v="60"/>
    <n v="38626.480000000003"/>
    <n v="1848277.227500001"/>
    <x v="4"/>
    <x v="4"/>
    <d v="2026-08-15T00:00:00"/>
    <x v="2"/>
    <x v="2"/>
    <x v="2"/>
    <x v="1"/>
    <x v="2"/>
  </r>
  <r>
    <s v="L100787"/>
    <x v="0"/>
    <s v="C200787"/>
    <s v="Sneha Das"/>
    <x v="0"/>
    <s v="Male"/>
    <x v="47"/>
    <x v="0"/>
    <x v="0"/>
    <x v="0"/>
    <n v="2223381"/>
    <s v="Submitted"/>
    <n v="559"/>
    <x v="0"/>
    <x v="0"/>
    <s v="Submitted"/>
    <x v="0"/>
    <x v="3"/>
    <n v="3581778"/>
    <n v="14.73"/>
    <n v="24"/>
    <n v="149240.75"/>
    <n v="4396632.5147467246"/>
    <x v="1"/>
    <x v="1"/>
    <d v="2026-08-16T00:00:00"/>
    <x v="2"/>
    <x v="2"/>
    <x v="0"/>
    <x v="0"/>
    <x v="1"/>
  </r>
  <r>
    <s v="L100788"/>
    <x v="0"/>
    <s v="C200788"/>
    <s v="Anjali Verma"/>
    <x v="0"/>
    <s v="Male"/>
    <x v="2"/>
    <x v="0"/>
    <x v="1"/>
    <x v="1"/>
    <n v="1206351"/>
    <s v="Submitted"/>
    <n v="799"/>
    <x v="2"/>
    <x v="0"/>
    <s v="Submitted"/>
    <x v="0"/>
    <x v="1"/>
    <n v="3086502"/>
    <n v="18.66"/>
    <n v="120"/>
    <n v="25720.85"/>
    <n v="4799510.6099999994"/>
    <x v="1"/>
    <x v="1"/>
    <d v="2026-08-17T00:00:00"/>
    <x v="2"/>
    <x v="2"/>
    <x v="1"/>
    <x v="1"/>
    <x v="2"/>
  </r>
  <r>
    <s v="L100789"/>
    <x v="0"/>
    <s v="C200789"/>
    <s v="Karan Sharma"/>
    <x v="0"/>
    <s v="Female"/>
    <x v="46"/>
    <x v="1"/>
    <x v="0"/>
    <x v="3"/>
    <n v="388474"/>
    <s v="Submitted"/>
    <n v="449"/>
    <x v="0"/>
    <x v="0"/>
    <s v="Submitted"/>
    <x v="0"/>
    <x v="1"/>
    <n v="3013119"/>
    <n v="8.9"/>
    <n v="180"/>
    <n v="16739.55"/>
    <n v="2234729.9250000003"/>
    <x v="2"/>
    <x v="2"/>
    <d v="2026-08-18T00:00:00"/>
    <x v="2"/>
    <x v="2"/>
    <x v="1"/>
    <x v="0"/>
    <x v="0"/>
  </r>
  <r>
    <s v="L100790"/>
    <x v="0"/>
    <s v="C200790"/>
    <s v="Neha Gupta"/>
    <x v="0"/>
    <s v="Female"/>
    <x v="9"/>
    <x v="1"/>
    <x v="1"/>
    <x v="2"/>
    <n v="1394784"/>
    <s v="Submitted"/>
    <n v="387"/>
    <x v="0"/>
    <x v="0"/>
    <s v="Submitted"/>
    <x v="0"/>
    <x v="0"/>
    <n v="2207064"/>
    <n v="11.64"/>
    <n v="120"/>
    <n v="18392.2"/>
    <n v="2140852.08"/>
    <x v="3"/>
    <x v="3"/>
    <d v="2026-08-19T00:00:00"/>
    <x v="2"/>
    <x v="2"/>
    <x v="0"/>
    <x v="1"/>
    <x v="1"/>
  </r>
  <r>
    <s v="L100791"/>
    <x v="0"/>
    <s v="C200791"/>
    <s v="Amit Verma"/>
    <x v="0"/>
    <s v="Female"/>
    <x v="32"/>
    <x v="0"/>
    <x v="0"/>
    <x v="1"/>
    <n v="2269003"/>
    <s v="Submitted"/>
    <n v="430"/>
    <x v="0"/>
    <x v="0"/>
    <s v="Submitted"/>
    <x v="0"/>
    <x v="1"/>
    <n v="1498613"/>
    <n v="13.19"/>
    <n v="24"/>
    <n v="62442.21"/>
    <n v="1647225.4865678891"/>
    <x v="1"/>
    <x v="1"/>
    <d v="2026-08-20T00:00:00"/>
    <x v="2"/>
    <x v="2"/>
    <x v="0"/>
    <x v="0"/>
    <x v="3"/>
  </r>
  <r>
    <s v="L100792"/>
    <x v="0"/>
    <s v="C200792"/>
    <s v="Amit Rao"/>
    <x v="0"/>
    <s v="Female"/>
    <x v="24"/>
    <x v="1"/>
    <x v="0"/>
    <x v="0"/>
    <n v="2188225"/>
    <s v="Submitted"/>
    <n v="678"/>
    <x v="1"/>
    <x v="0"/>
    <s v="Submitted"/>
    <x v="0"/>
    <x v="2"/>
    <n v="2215901"/>
    <n v="9.09"/>
    <n v="36"/>
    <n v="61552.81"/>
    <n v="1678545.0100627185"/>
    <x v="1"/>
    <x v="1"/>
    <d v="2026-08-21T00:00:00"/>
    <x v="2"/>
    <x v="2"/>
    <x v="1"/>
    <x v="1"/>
    <x v="0"/>
  </r>
  <r>
    <s v="L100793"/>
    <x v="0"/>
    <s v="C200793"/>
    <s v="Pooja Rao"/>
    <x v="0"/>
    <s v="Female"/>
    <x v="14"/>
    <x v="1"/>
    <x v="1"/>
    <x v="0"/>
    <n v="2162350"/>
    <s v="Submitted"/>
    <n v="322"/>
    <x v="0"/>
    <x v="0"/>
    <s v="Submitted"/>
    <x v="0"/>
    <x v="0"/>
    <n v="198848"/>
    <n v="18.46"/>
    <n v="12"/>
    <n v="16570.669999999998"/>
    <n v="305898.78223559872"/>
    <x v="3"/>
    <x v="3"/>
    <d v="2026-08-22T00:00:00"/>
    <x v="2"/>
    <x v="2"/>
    <x v="0"/>
    <x v="0"/>
    <x v="3"/>
  </r>
  <r>
    <s v="L100794"/>
    <x v="0"/>
    <s v="C200794"/>
    <s v="Priya Mehta"/>
    <x v="0"/>
    <s v="Male"/>
    <x v="13"/>
    <x v="0"/>
    <x v="1"/>
    <x v="0"/>
    <n v="1829881"/>
    <s v="Submitted"/>
    <n v="594"/>
    <x v="0"/>
    <x v="0"/>
    <s v="Submitted"/>
    <x v="0"/>
    <x v="4"/>
    <n v="1045568"/>
    <n v="15.41"/>
    <n v="12"/>
    <n v="87130.67"/>
    <n v="1342750.1407545053"/>
    <x v="6"/>
    <x v="6"/>
    <d v="2026-08-23T00:00:00"/>
    <x v="2"/>
    <x v="2"/>
    <x v="1"/>
    <x v="1"/>
    <x v="3"/>
  </r>
  <r>
    <s v="L100795"/>
    <x v="0"/>
    <s v="C200795"/>
    <s v="Amit Verma"/>
    <x v="0"/>
    <s v="Male"/>
    <x v="40"/>
    <x v="1"/>
    <x v="0"/>
    <x v="0"/>
    <n v="301177"/>
    <s v="Submitted"/>
    <n v="520"/>
    <x v="0"/>
    <x v="0"/>
    <s v="Submitted"/>
    <x v="0"/>
    <x v="4"/>
    <n v="2243084"/>
    <n v="13.29"/>
    <n v="120"/>
    <n v="18692.37"/>
    <n v="2484215.5299999998"/>
    <x v="1"/>
    <x v="1"/>
    <d v="2026-08-24T00:00:00"/>
    <x v="2"/>
    <x v="2"/>
    <x v="0"/>
    <x v="0"/>
    <x v="2"/>
  </r>
  <r>
    <s v="L100796"/>
    <x v="0"/>
    <s v="C200796"/>
    <s v="Amit Verma"/>
    <x v="0"/>
    <s v="Male"/>
    <x v="30"/>
    <x v="1"/>
    <x v="1"/>
    <x v="3"/>
    <n v="1760567"/>
    <s v="Submitted"/>
    <n v="585"/>
    <x v="0"/>
    <x v="0"/>
    <s v="Submitted"/>
    <x v="0"/>
    <x v="3"/>
    <n v="4178431"/>
    <n v="13.43"/>
    <n v="12"/>
    <n v="348202.58"/>
    <n v="4676930.8316278923"/>
    <x v="2"/>
    <x v="2"/>
    <d v="2026-08-25T00:00:00"/>
    <x v="2"/>
    <x v="2"/>
    <x v="0"/>
    <x v="1"/>
    <x v="1"/>
  </r>
  <r>
    <s v="L100797"/>
    <x v="0"/>
    <s v="C200797"/>
    <s v="Priya Patel"/>
    <x v="0"/>
    <s v="Female"/>
    <x v="17"/>
    <x v="1"/>
    <x v="1"/>
    <x v="0"/>
    <n v="1804583"/>
    <s v="Submitted"/>
    <n v="548"/>
    <x v="0"/>
    <x v="0"/>
    <s v="Submitted"/>
    <x v="0"/>
    <x v="2"/>
    <n v="396290"/>
    <n v="11.67"/>
    <n v="120"/>
    <n v="3302.42"/>
    <n v="385392.02500000002"/>
    <x v="4"/>
    <x v="4"/>
    <d v="2026-08-26T00:00:00"/>
    <x v="2"/>
    <x v="2"/>
    <x v="0"/>
    <x v="0"/>
    <x v="1"/>
  </r>
  <r>
    <s v="L100798"/>
    <x v="0"/>
    <s v="C200798"/>
    <s v="Amit Patel"/>
    <x v="0"/>
    <s v="Female"/>
    <x v="28"/>
    <x v="1"/>
    <x v="1"/>
    <x v="1"/>
    <n v="2292740"/>
    <s v="Submitted"/>
    <n v="820"/>
    <x v="2"/>
    <x v="0"/>
    <s v="Submitted"/>
    <x v="0"/>
    <x v="1"/>
    <n v="3292778"/>
    <n v="16.78"/>
    <n v="120"/>
    <n v="27439.82"/>
    <n v="4604401.2366666673"/>
    <x v="3"/>
    <x v="3"/>
    <d v="2026-08-27T00:00:00"/>
    <x v="2"/>
    <x v="2"/>
    <x v="0"/>
    <x v="1"/>
    <x v="1"/>
  </r>
  <r>
    <s v="L100799"/>
    <x v="0"/>
    <s v="C200799"/>
    <s v="Anjali Rao"/>
    <x v="0"/>
    <s v="Female"/>
    <x v="33"/>
    <x v="0"/>
    <x v="0"/>
    <x v="3"/>
    <n v="419873"/>
    <s v="Submitted"/>
    <n v="431"/>
    <x v="0"/>
    <x v="0"/>
    <s v="Submitted"/>
    <x v="0"/>
    <x v="0"/>
    <n v="1585091"/>
    <n v="18.78"/>
    <n v="12"/>
    <n v="132090.92000000001"/>
    <n v="2480698.0011957278"/>
    <x v="0"/>
    <x v="0"/>
    <d v="2026-08-28T00:00:00"/>
    <x v="2"/>
    <x v="2"/>
    <x v="1"/>
    <x v="1"/>
    <x v="2"/>
  </r>
  <r>
    <s v="L100800"/>
    <x v="0"/>
    <s v="C200800"/>
    <s v="Neha Das"/>
    <x v="0"/>
    <s v="Female"/>
    <x v="40"/>
    <x v="1"/>
    <x v="1"/>
    <x v="2"/>
    <n v="1533703"/>
    <s v="Submitted"/>
    <n v="370"/>
    <x v="0"/>
    <x v="0"/>
    <s v="Submitted"/>
    <x v="0"/>
    <x v="2"/>
    <n v="2442722"/>
    <n v="14.04"/>
    <n v="60"/>
    <n v="40712.03"/>
    <n v="2857984.7399999998"/>
    <x v="6"/>
    <x v="6"/>
    <d v="2026-08-29T00:00:00"/>
    <x v="2"/>
    <x v="2"/>
    <x v="1"/>
    <x v="1"/>
    <x v="1"/>
  </r>
  <r>
    <s v="L100801"/>
    <x v="0"/>
    <s v="C200801"/>
    <s v="Karan Rao"/>
    <x v="0"/>
    <s v="Male"/>
    <x v="24"/>
    <x v="0"/>
    <x v="0"/>
    <x v="1"/>
    <n v="2139874"/>
    <s v="Submitted"/>
    <n v="663"/>
    <x v="1"/>
    <x v="0"/>
    <s v="Submitted"/>
    <x v="0"/>
    <x v="4"/>
    <n v="2520433"/>
    <n v="18.03"/>
    <n v="36"/>
    <n v="70012.03"/>
    <n v="3786950.5825000177"/>
    <x v="4"/>
    <x v="4"/>
    <d v="2026-08-30T00:00:00"/>
    <x v="2"/>
    <x v="2"/>
    <x v="2"/>
    <x v="1"/>
    <x v="1"/>
  </r>
  <r>
    <s v="L100802"/>
    <x v="0"/>
    <s v="C200802"/>
    <s v="Anjali Verma"/>
    <x v="0"/>
    <s v="Female"/>
    <x v="34"/>
    <x v="0"/>
    <x v="0"/>
    <x v="2"/>
    <n v="-50000"/>
    <s v="Submitted"/>
    <n v="750"/>
    <x v="2"/>
    <x v="0"/>
    <s v="Submitted"/>
    <x v="0"/>
    <x v="1"/>
    <n v="1612902"/>
    <n v="7.24"/>
    <n v="180"/>
    <n v="8960.57"/>
    <n v="973117.54"/>
    <x v="3"/>
    <x v="3"/>
    <d v="2026-08-31T00:00:00"/>
    <x v="2"/>
    <x v="2"/>
    <x v="0"/>
    <x v="1"/>
    <x v="3"/>
  </r>
  <r>
    <s v="L100803"/>
    <x v="0"/>
    <s v="C200803"/>
    <s v="Priya Gupta"/>
    <x v="0"/>
    <s v="Male"/>
    <x v="22"/>
    <x v="1"/>
    <x v="1"/>
    <x v="0"/>
    <n v="1715260"/>
    <s v="Submitted"/>
    <n v="698"/>
    <x v="1"/>
    <x v="0"/>
    <s v="Submitted"/>
    <x v="0"/>
    <x v="2"/>
    <n v="1418644"/>
    <n v="11.69"/>
    <n v="36"/>
    <n v="39406.78"/>
    <n v="1381995.6966987804"/>
    <x v="4"/>
    <x v="4"/>
    <d v="2026-09-01T00:00:00"/>
    <x v="2"/>
    <x v="3"/>
    <x v="2"/>
    <x v="1"/>
    <x v="2"/>
  </r>
  <r>
    <s v="L100804"/>
    <x v="0"/>
    <s v="C200804"/>
    <s v="Rohit Mehta"/>
    <x v="0"/>
    <s v="Female"/>
    <x v="15"/>
    <x v="1"/>
    <x v="0"/>
    <x v="0"/>
    <n v="1920746"/>
    <s v="Submitted"/>
    <n v="784"/>
    <x v="2"/>
    <x v="0"/>
    <s v="Submitted"/>
    <x v="0"/>
    <x v="2"/>
    <n v="1793902"/>
    <n v="18.3"/>
    <n v="24"/>
    <n v="74745.919999999998"/>
    <n v="2735700.5506064505"/>
    <x v="4"/>
    <x v="4"/>
    <d v="2026-09-02T00:00:00"/>
    <x v="2"/>
    <x v="3"/>
    <x v="0"/>
    <x v="0"/>
    <x v="2"/>
  </r>
  <r>
    <s v="L100805"/>
    <x v="0"/>
    <s v="C200805"/>
    <s v="Priya Gupta"/>
    <x v="0"/>
    <s v="Male"/>
    <x v="13"/>
    <x v="1"/>
    <x v="0"/>
    <x v="0"/>
    <n v="1109161"/>
    <s v="Submitted"/>
    <n v="882"/>
    <x v="2"/>
    <x v="0"/>
    <s v="Submitted"/>
    <x v="0"/>
    <x v="0"/>
    <n v="4825222"/>
    <n v="7.64"/>
    <n v="60"/>
    <n v="80420.37"/>
    <n v="3072058.0066671129"/>
    <x v="2"/>
    <x v="2"/>
    <d v="2026-09-03T00:00:00"/>
    <x v="2"/>
    <x v="3"/>
    <x v="0"/>
    <x v="1"/>
    <x v="0"/>
  </r>
  <r>
    <s v="L100806"/>
    <x v="0"/>
    <s v="C200806"/>
    <s v="Rohit Verma"/>
    <x v="0"/>
    <s v="Female"/>
    <x v="21"/>
    <x v="1"/>
    <x v="0"/>
    <x v="2"/>
    <n v="1728581"/>
    <s v="Submitted"/>
    <n v="603"/>
    <x v="1"/>
    <x v="0"/>
    <s v="Submitted"/>
    <x v="0"/>
    <x v="0"/>
    <n v="2786766"/>
    <n v="13.93"/>
    <n v="12"/>
    <n v="232230.5"/>
    <n v="3235283.0823534927"/>
    <x v="4"/>
    <x v="4"/>
    <d v="2026-09-04T00:00:00"/>
    <x v="2"/>
    <x v="3"/>
    <x v="1"/>
    <x v="1"/>
    <x v="1"/>
  </r>
  <r>
    <s v="L100807"/>
    <x v="0"/>
    <s v="C200807"/>
    <s v="Neha Sharma"/>
    <x v="0"/>
    <s v="Male"/>
    <x v="33"/>
    <x v="0"/>
    <x v="0"/>
    <x v="3"/>
    <n v="2084814"/>
    <s v="Submitted"/>
    <n v="574"/>
    <x v="0"/>
    <x v="0"/>
    <s v="Submitted"/>
    <x v="0"/>
    <x v="0"/>
    <n v="1756843"/>
    <n v="18.88"/>
    <n v="36"/>
    <n v="48801.19"/>
    <n v="2764099.653333338"/>
    <x v="3"/>
    <x v="3"/>
    <d v="2026-09-05T00:00:00"/>
    <x v="2"/>
    <x v="3"/>
    <x v="1"/>
    <x v="1"/>
    <x v="3"/>
  </r>
  <r>
    <s v="L100808"/>
    <x v="0"/>
    <s v="C200808"/>
    <s v="Amit Mehta"/>
    <x v="0"/>
    <s v="Female"/>
    <x v="17"/>
    <x v="0"/>
    <x v="0"/>
    <x v="2"/>
    <n v="949756"/>
    <s v="Submitted"/>
    <n v="360"/>
    <x v="0"/>
    <x v="0"/>
    <s v="Submitted"/>
    <x v="0"/>
    <x v="4"/>
    <n v="4434739"/>
    <n v="12.52"/>
    <n v="36"/>
    <n v="123187.19"/>
    <n v="4626911.0233644554"/>
    <x v="5"/>
    <x v="5"/>
    <d v="2026-09-06T00:00:00"/>
    <x v="2"/>
    <x v="3"/>
    <x v="2"/>
    <x v="0"/>
    <x v="3"/>
  </r>
  <r>
    <s v="L100809"/>
    <x v="0"/>
    <s v="C200809"/>
    <s v="Priya Singh"/>
    <x v="0"/>
    <s v="Male"/>
    <x v="32"/>
    <x v="1"/>
    <x v="0"/>
    <x v="3"/>
    <n v="365107"/>
    <s v="Submitted"/>
    <n v="321"/>
    <x v="0"/>
    <x v="0"/>
    <s v="Submitted"/>
    <x v="0"/>
    <x v="1"/>
    <n v="907802"/>
    <n v="7.6"/>
    <n v="120"/>
    <n v="7565.02"/>
    <n v="574941.2666666666"/>
    <x v="3"/>
    <x v="3"/>
    <d v="2026-09-07T00:00:00"/>
    <x v="2"/>
    <x v="3"/>
    <x v="1"/>
    <x v="0"/>
    <x v="3"/>
  </r>
  <r>
    <s v="L100810"/>
    <x v="0"/>
    <s v="C200810"/>
    <s v="Rohit Gupta"/>
    <x v="0"/>
    <s v="Female"/>
    <x v="38"/>
    <x v="1"/>
    <x v="1"/>
    <x v="2"/>
    <n v="1102735"/>
    <s v="Submitted"/>
    <n v="690"/>
    <x v="1"/>
    <x v="0"/>
    <s v="Submitted"/>
    <x v="0"/>
    <x v="0"/>
    <n v="724754"/>
    <n v="11.59"/>
    <n v="36"/>
    <n v="20132.060000000001"/>
    <n v="699991.57168560801"/>
    <x v="5"/>
    <x v="5"/>
    <d v="2026-09-08T00:00:00"/>
    <x v="2"/>
    <x v="3"/>
    <x v="0"/>
    <x v="1"/>
    <x v="1"/>
  </r>
  <r>
    <s v="L100811"/>
    <x v="0"/>
    <s v="C200811"/>
    <s v="Pooja Singh"/>
    <x v="0"/>
    <s v="Male"/>
    <x v="19"/>
    <x v="0"/>
    <x v="0"/>
    <x v="0"/>
    <n v="1587855"/>
    <s v="Submitted"/>
    <n v="756"/>
    <x v="2"/>
    <x v="0"/>
    <s v="Submitted"/>
    <x v="0"/>
    <x v="2"/>
    <n v="4952565"/>
    <n v="13.18"/>
    <n v="120"/>
    <n v="41271.379999999997"/>
    <n v="5439567.2250000006"/>
    <x v="4"/>
    <x v="4"/>
    <d v="2026-09-09T00:00:00"/>
    <x v="2"/>
    <x v="3"/>
    <x v="0"/>
    <x v="1"/>
    <x v="0"/>
  </r>
  <r>
    <s v="L100812"/>
    <x v="0"/>
    <s v="C200812"/>
    <s v="Amit Das"/>
    <x v="0"/>
    <s v="Male"/>
    <x v="37"/>
    <x v="1"/>
    <x v="1"/>
    <x v="0"/>
    <n v="1525211"/>
    <s v="Submitted"/>
    <n v="507"/>
    <x v="0"/>
    <x v="0"/>
    <s v="Submitted"/>
    <x v="0"/>
    <x v="0"/>
    <n v="2937663"/>
    <n v="15.62"/>
    <n v="36"/>
    <n v="81601.75"/>
    <n v="3823858.0050003538"/>
    <x v="2"/>
    <x v="2"/>
    <d v="2026-09-10T00:00:00"/>
    <x v="2"/>
    <x v="3"/>
    <x v="2"/>
    <x v="1"/>
    <x v="3"/>
  </r>
  <r>
    <s v="L100813"/>
    <x v="0"/>
    <s v="C200813"/>
    <s v="Neha Patel"/>
    <x v="0"/>
    <s v="Male"/>
    <x v="28"/>
    <x v="0"/>
    <x v="1"/>
    <x v="3"/>
    <n v="2218879"/>
    <s v="Submitted"/>
    <n v="364"/>
    <x v="0"/>
    <x v="0"/>
    <s v="Submitted"/>
    <x v="0"/>
    <x v="2"/>
    <n v="909172"/>
    <n v="8.15"/>
    <n v="120"/>
    <n v="7576.43"/>
    <n v="617479.31666666665"/>
    <x v="0"/>
    <x v="0"/>
    <d v="2026-09-11T00:00:00"/>
    <x v="2"/>
    <x v="3"/>
    <x v="0"/>
    <x v="1"/>
    <x v="0"/>
  </r>
  <r>
    <s v="L100814"/>
    <x v="0"/>
    <s v="C200814"/>
    <s v="Priya Das"/>
    <x v="0"/>
    <s v="Male"/>
    <x v="42"/>
    <x v="0"/>
    <x v="0"/>
    <x v="3"/>
    <n v="1560815"/>
    <s v="Submitted"/>
    <n v="440"/>
    <x v="0"/>
    <x v="0"/>
    <s v="Submitted"/>
    <x v="0"/>
    <x v="1"/>
    <n v="1915504"/>
    <n v="12.81"/>
    <n v="180"/>
    <n v="10641.69"/>
    <n v="2044800.5200000003"/>
    <x v="4"/>
    <x v="4"/>
    <d v="2026-09-12T00:00:00"/>
    <x v="2"/>
    <x v="3"/>
    <x v="2"/>
    <x v="1"/>
    <x v="2"/>
  </r>
  <r>
    <s v="L100815"/>
    <x v="0"/>
    <s v="C200815"/>
    <s v="Rohit Singh"/>
    <x v="0"/>
    <s v="Male"/>
    <x v="1"/>
    <x v="0"/>
    <x v="0"/>
    <x v="3"/>
    <n v="1800312"/>
    <s v="Submitted"/>
    <n v="416"/>
    <x v="0"/>
    <x v="0"/>
    <s v="Submitted"/>
    <x v="0"/>
    <x v="4"/>
    <n v="1954445"/>
    <n v="11.2"/>
    <n v="24"/>
    <n v="81435.210000000006"/>
    <n v="1824148.9119672359"/>
    <x v="2"/>
    <x v="2"/>
    <d v="2026-09-13T00:00:00"/>
    <x v="2"/>
    <x v="3"/>
    <x v="2"/>
    <x v="1"/>
    <x v="3"/>
  </r>
  <r>
    <s v="L100816"/>
    <x v="0"/>
    <s v="C200816"/>
    <s v="Amit Das"/>
    <x v="0"/>
    <s v="Female"/>
    <x v="17"/>
    <x v="0"/>
    <x v="0"/>
    <x v="1"/>
    <n v="1759092"/>
    <s v="Submitted"/>
    <n v="521"/>
    <x v="0"/>
    <x v="0"/>
    <s v="Submitted"/>
    <x v="0"/>
    <x v="3"/>
    <n v="4317298"/>
    <n v="15.32"/>
    <n v="180"/>
    <n v="23984.99"/>
    <n v="5511750.4466666663"/>
    <x v="2"/>
    <x v="2"/>
    <d v="2026-09-14T00:00:00"/>
    <x v="2"/>
    <x v="3"/>
    <x v="1"/>
    <x v="1"/>
    <x v="2"/>
  </r>
  <r>
    <s v="L100817"/>
    <x v="0"/>
    <s v="C200817"/>
    <s v="Pooja Sharma"/>
    <x v="0"/>
    <s v="Female"/>
    <x v="17"/>
    <x v="0"/>
    <x v="0"/>
    <x v="3"/>
    <n v="2098720"/>
    <s v="Submitted"/>
    <n v="950"/>
    <x v="2"/>
    <x v="0"/>
    <s v="Submitted"/>
    <x v="1"/>
    <x v="2"/>
    <n v="3231152"/>
    <n v="10.56"/>
    <n v="180"/>
    <n v="17950.84"/>
    <n v="2843413.7600000002"/>
    <x v="6"/>
    <x v="6"/>
    <d v="2026-09-15T00:00:00"/>
    <x v="2"/>
    <x v="3"/>
    <x v="1"/>
    <x v="0"/>
    <x v="3"/>
  </r>
  <r>
    <s v="L100818"/>
    <x v="0"/>
    <s v="C200818"/>
    <s v="Pooja Mehta"/>
    <x v="0"/>
    <s v="Female"/>
    <x v="38"/>
    <x v="1"/>
    <x v="1"/>
    <x v="0"/>
    <n v="1542945"/>
    <s v="Submitted"/>
    <n v="890"/>
    <x v="2"/>
    <x v="0"/>
    <s v="Submitted"/>
    <x v="0"/>
    <x v="4"/>
    <n v="2874898"/>
    <n v="14.25"/>
    <n v="60"/>
    <n v="47914.97"/>
    <n v="3413941.375"/>
    <x v="0"/>
    <x v="0"/>
    <d v="2026-09-16T00:00:00"/>
    <x v="2"/>
    <x v="3"/>
    <x v="0"/>
    <x v="0"/>
    <x v="0"/>
  </r>
  <r>
    <s v="L100819"/>
    <x v="0"/>
    <s v="C200819"/>
    <s v="Pooja Patel"/>
    <x v="0"/>
    <s v="Male"/>
    <x v="13"/>
    <x v="0"/>
    <x v="1"/>
    <x v="0"/>
    <n v="1502396"/>
    <s v="Submitted"/>
    <n v="950"/>
    <x v="2"/>
    <x v="0"/>
    <s v="Submitted"/>
    <x v="1"/>
    <x v="2"/>
    <n v="2828616"/>
    <n v="16.2"/>
    <n v="36"/>
    <n v="78572.67"/>
    <n v="3818631.6000001668"/>
    <x v="3"/>
    <x v="3"/>
    <d v="2026-09-17T00:00:00"/>
    <x v="2"/>
    <x v="3"/>
    <x v="1"/>
    <x v="0"/>
    <x v="3"/>
  </r>
  <r>
    <s v="L100820"/>
    <x v="0"/>
    <s v="C200820"/>
    <s v="Sneha Das"/>
    <x v="0"/>
    <s v="Male"/>
    <x v="3"/>
    <x v="1"/>
    <x v="1"/>
    <x v="3"/>
    <n v="1294625"/>
    <s v="Submitted"/>
    <n v="485"/>
    <x v="0"/>
    <x v="0"/>
    <s v="Submitted"/>
    <x v="0"/>
    <x v="1"/>
    <n v="154165"/>
    <n v="9.51"/>
    <n v="24"/>
    <n v="6423.54"/>
    <n v="122175.86341726517"/>
    <x v="3"/>
    <x v="3"/>
    <d v="2026-09-18T00:00:00"/>
    <x v="2"/>
    <x v="3"/>
    <x v="0"/>
    <x v="0"/>
    <x v="3"/>
  </r>
  <r>
    <s v="L100821"/>
    <x v="0"/>
    <s v="C200821"/>
    <s v="Rohit Singh"/>
    <x v="0"/>
    <s v="Male"/>
    <x v="30"/>
    <x v="0"/>
    <x v="1"/>
    <x v="2"/>
    <n v="2103900"/>
    <s v="Submitted"/>
    <n v="501"/>
    <x v="0"/>
    <x v="0"/>
    <s v="Submitted"/>
    <x v="0"/>
    <x v="0"/>
    <n v="1036709"/>
    <n v="18.52"/>
    <n v="120"/>
    <n v="8639.24"/>
    <n v="1599987.5566666666"/>
    <x v="6"/>
    <x v="6"/>
    <d v="2026-09-19T00:00:00"/>
    <x v="2"/>
    <x v="3"/>
    <x v="0"/>
    <x v="0"/>
    <x v="1"/>
  </r>
  <r>
    <s v="L100822"/>
    <x v="0"/>
    <s v="C200822"/>
    <s v="Priya Rao"/>
    <x v="0"/>
    <s v="Male"/>
    <x v="17"/>
    <x v="0"/>
    <x v="1"/>
    <x v="1"/>
    <n v="1327547"/>
    <s v="Submitted"/>
    <n v="489"/>
    <x v="0"/>
    <x v="0"/>
    <s v="Submitted"/>
    <x v="0"/>
    <x v="4"/>
    <n v="3673143"/>
    <n v="9.9499999999999993"/>
    <n v="60"/>
    <n v="61219.05"/>
    <n v="3045647.7375000007"/>
    <x v="6"/>
    <x v="6"/>
    <d v="2026-09-20T00:00:00"/>
    <x v="2"/>
    <x v="3"/>
    <x v="0"/>
    <x v="1"/>
    <x v="3"/>
  </r>
  <r>
    <s v="L100823"/>
    <x v="0"/>
    <s v="C200823"/>
    <s v="Sneha Mehta"/>
    <x v="0"/>
    <s v="Female"/>
    <x v="25"/>
    <x v="0"/>
    <x v="1"/>
    <x v="1"/>
    <n v="1687707"/>
    <s v="Submitted"/>
    <n v="380"/>
    <x v="0"/>
    <x v="0"/>
    <s v="Submitted"/>
    <x v="0"/>
    <x v="3"/>
    <n v="1808002"/>
    <n v="15.07"/>
    <n v="120"/>
    <n v="15066.68"/>
    <n v="2270549.1783333332"/>
    <x v="0"/>
    <x v="0"/>
    <d v="2026-09-21T00:00:00"/>
    <x v="2"/>
    <x v="3"/>
    <x v="2"/>
    <x v="1"/>
    <x v="3"/>
  </r>
  <r>
    <s v="L100824"/>
    <x v="0"/>
    <s v="C200824"/>
    <s v="Rohit Gupta"/>
    <x v="0"/>
    <s v="Male"/>
    <x v="8"/>
    <x v="0"/>
    <x v="0"/>
    <x v="2"/>
    <n v="416370"/>
    <s v="Submitted"/>
    <n v="787"/>
    <x v="2"/>
    <x v="0"/>
    <s v="Submitted"/>
    <x v="0"/>
    <x v="0"/>
    <n v="1365507"/>
    <n v="8.64"/>
    <n v="180"/>
    <n v="7586.15"/>
    <n v="983165.04000000015"/>
    <x v="6"/>
    <x v="6"/>
    <d v="2026-09-22T00:00:00"/>
    <x v="2"/>
    <x v="3"/>
    <x v="1"/>
    <x v="0"/>
    <x v="0"/>
  </r>
  <r>
    <s v="L100825"/>
    <x v="0"/>
    <s v="C200825"/>
    <s v="Karan Singh"/>
    <x v="0"/>
    <s v="Male"/>
    <x v="21"/>
    <x v="0"/>
    <x v="0"/>
    <x v="3"/>
    <n v="1643744"/>
    <s v="Submitted"/>
    <n v="840"/>
    <x v="2"/>
    <x v="0"/>
    <s v="Submitted"/>
    <x v="0"/>
    <x v="2"/>
    <n v="97852"/>
    <n v="17.04"/>
    <n v="24"/>
    <n v="4077.17"/>
    <n v="138949.84008536683"/>
    <x v="0"/>
    <x v="0"/>
    <d v="2026-09-23T00:00:00"/>
    <x v="2"/>
    <x v="3"/>
    <x v="0"/>
    <x v="0"/>
    <x v="2"/>
  </r>
  <r>
    <s v="L100826"/>
    <x v="0"/>
    <s v="C200826"/>
    <s v="Rohit Das"/>
    <x v="0"/>
    <s v="Female"/>
    <x v="14"/>
    <x v="1"/>
    <x v="0"/>
    <x v="1"/>
    <n v="1525433"/>
    <s v="Submitted"/>
    <n v="670"/>
    <x v="1"/>
    <x v="0"/>
    <s v="Submitted"/>
    <x v="0"/>
    <x v="0"/>
    <n v="2956280"/>
    <n v="18.190000000000001"/>
    <n v="12"/>
    <n v="246356.67"/>
    <n v="4481297.4648356866"/>
    <x v="5"/>
    <x v="5"/>
    <d v="2026-09-24T00:00:00"/>
    <x v="2"/>
    <x v="3"/>
    <x v="0"/>
    <x v="1"/>
    <x v="1"/>
  </r>
  <r>
    <s v="L100827"/>
    <x v="0"/>
    <s v="C200827"/>
    <s v="Karan Mehta"/>
    <x v="0"/>
    <s v="Male"/>
    <x v="28"/>
    <x v="0"/>
    <x v="1"/>
    <x v="2"/>
    <n v="2452682"/>
    <s v="Submitted"/>
    <n v="540"/>
    <x v="0"/>
    <x v="0"/>
    <s v="Submitted"/>
    <x v="0"/>
    <x v="3"/>
    <n v="3511486"/>
    <n v="16.8"/>
    <n v="12"/>
    <n v="292623.83"/>
    <n v="4916215.0157788992"/>
    <x v="1"/>
    <x v="1"/>
    <d v="2026-09-25T00:00:00"/>
    <x v="2"/>
    <x v="3"/>
    <x v="0"/>
    <x v="1"/>
    <x v="3"/>
  </r>
  <r>
    <s v="L100828"/>
    <x v="0"/>
    <s v="C200828"/>
    <s v="Rohit Sharma"/>
    <x v="0"/>
    <s v="Female"/>
    <x v="42"/>
    <x v="1"/>
    <x v="1"/>
    <x v="1"/>
    <n v="-50000"/>
    <s v="Submitted"/>
    <n v="450"/>
    <x v="0"/>
    <x v="0"/>
    <s v="Submitted"/>
    <x v="0"/>
    <x v="4"/>
    <n v="4216172"/>
    <n v="16.79"/>
    <n v="36"/>
    <n v="117115.89"/>
    <n v="5899127.3233334562"/>
    <x v="5"/>
    <x v="5"/>
    <d v="2026-09-26T00:00:00"/>
    <x v="2"/>
    <x v="3"/>
    <x v="2"/>
    <x v="0"/>
    <x v="2"/>
  </r>
  <r>
    <s v="L100829"/>
    <x v="0"/>
    <s v="C200829"/>
    <s v="Vikas Mehta"/>
    <x v="0"/>
    <s v="Female"/>
    <x v="14"/>
    <x v="0"/>
    <x v="1"/>
    <x v="1"/>
    <n v="1971096"/>
    <s v="Submitted"/>
    <n v="835"/>
    <x v="2"/>
    <x v="0"/>
    <s v="Submitted"/>
    <x v="0"/>
    <x v="0"/>
    <n v="3632121"/>
    <n v="9.8800000000000008"/>
    <n v="36"/>
    <n v="100892.25"/>
    <n v="2990446.2912149471"/>
    <x v="6"/>
    <x v="6"/>
    <d v="2026-09-27T00:00:00"/>
    <x v="2"/>
    <x v="3"/>
    <x v="1"/>
    <x v="0"/>
    <x v="1"/>
  </r>
  <r>
    <s v="L100830"/>
    <x v="0"/>
    <s v="C200830"/>
    <s v="Anjali Rao"/>
    <x v="0"/>
    <s v="Male"/>
    <x v="20"/>
    <x v="1"/>
    <x v="1"/>
    <x v="0"/>
    <n v="1343411"/>
    <s v="Submitted"/>
    <n v="358"/>
    <x v="0"/>
    <x v="0"/>
    <s v="Submitted"/>
    <x v="0"/>
    <x v="3"/>
    <n v="4325934"/>
    <n v="9.69"/>
    <n v="36"/>
    <n v="120164.83"/>
    <n v="3493191.7069426896"/>
    <x v="4"/>
    <x v="4"/>
    <d v="2026-09-28T00:00:00"/>
    <x v="2"/>
    <x v="3"/>
    <x v="0"/>
    <x v="0"/>
    <x v="0"/>
  </r>
  <r>
    <s v="L100831"/>
    <x v="0"/>
    <s v="C200831"/>
    <s v="Karan Gupta"/>
    <x v="0"/>
    <s v="Male"/>
    <x v="13"/>
    <x v="1"/>
    <x v="0"/>
    <x v="3"/>
    <n v="2141769"/>
    <s v="Submitted"/>
    <n v="544"/>
    <x v="0"/>
    <x v="0"/>
    <s v="Submitted"/>
    <x v="0"/>
    <x v="2"/>
    <n v="4067998"/>
    <n v="18.670000000000002"/>
    <n v="12"/>
    <n v="338999.83"/>
    <n v="6329208.3510770341"/>
    <x v="4"/>
    <x v="4"/>
    <d v="2026-09-29T00:00:00"/>
    <x v="2"/>
    <x v="3"/>
    <x v="0"/>
    <x v="1"/>
    <x v="3"/>
  </r>
  <r>
    <s v="L100832"/>
    <x v="0"/>
    <s v="C200832"/>
    <s v="Sneha Mehta"/>
    <x v="0"/>
    <s v="Male"/>
    <x v="21"/>
    <x v="0"/>
    <x v="1"/>
    <x v="0"/>
    <n v="1722450"/>
    <s v="Submitted"/>
    <n v="667"/>
    <x v="1"/>
    <x v="0"/>
    <s v="Submitted"/>
    <x v="0"/>
    <x v="0"/>
    <n v="857212"/>
    <n v="12.02"/>
    <n v="180"/>
    <n v="4762.29"/>
    <n v="858640.68666666665"/>
    <x v="2"/>
    <x v="2"/>
    <d v="2026-09-30T00:00:00"/>
    <x v="2"/>
    <x v="3"/>
    <x v="1"/>
    <x v="1"/>
    <x v="0"/>
  </r>
  <r>
    <s v="L100833"/>
    <x v="0"/>
    <s v="C200833"/>
    <s v="Vikas Sharma"/>
    <x v="0"/>
    <s v="Female"/>
    <x v="31"/>
    <x v="1"/>
    <x v="0"/>
    <x v="3"/>
    <n v="2036207"/>
    <s v="Submitted"/>
    <n v="767"/>
    <x v="2"/>
    <x v="0"/>
    <s v="Submitted"/>
    <x v="0"/>
    <x v="4"/>
    <n v="3087232"/>
    <n v="9.02"/>
    <n v="120"/>
    <n v="25726.93"/>
    <n v="2320569.3866666663"/>
    <x v="6"/>
    <x v="6"/>
    <d v="2026-10-01T00:00:00"/>
    <x v="2"/>
    <x v="4"/>
    <x v="0"/>
    <x v="1"/>
    <x v="0"/>
  </r>
  <r>
    <s v="L100834"/>
    <x v="0"/>
    <s v="C200834"/>
    <s v="Karan Das"/>
    <x v="0"/>
    <s v="Male"/>
    <x v="29"/>
    <x v="1"/>
    <x v="0"/>
    <x v="0"/>
    <n v="2115869"/>
    <s v="Submitted"/>
    <n v="400"/>
    <x v="0"/>
    <x v="0"/>
    <s v="Submitted"/>
    <x v="0"/>
    <x v="4"/>
    <n v="1303186"/>
    <n v="13.12"/>
    <n v="36"/>
    <n v="36199.61"/>
    <n v="1424816.6933373471"/>
    <x v="1"/>
    <x v="1"/>
    <d v="2026-10-02T00:00:00"/>
    <x v="2"/>
    <x v="4"/>
    <x v="0"/>
    <x v="0"/>
    <x v="2"/>
  </r>
  <r>
    <s v="L100835"/>
    <x v="0"/>
    <s v="C200835"/>
    <s v="Rahul Rao"/>
    <x v="0"/>
    <s v="Male"/>
    <x v="46"/>
    <x v="1"/>
    <x v="1"/>
    <x v="3"/>
    <n v="1211942"/>
    <s v="Submitted"/>
    <n v="376"/>
    <x v="0"/>
    <x v="0"/>
    <s v="Submitted"/>
    <x v="0"/>
    <x v="1"/>
    <n v="4833145"/>
    <n v="16.07"/>
    <n v="36"/>
    <n v="134254.03"/>
    <n v="6472386.6791670006"/>
    <x v="0"/>
    <x v="0"/>
    <d v="2026-10-03T00:00:00"/>
    <x v="2"/>
    <x v="4"/>
    <x v="0"/>
    <x v="1"/>
    <x v="3"/>
  </r>
  <r>
    <s v="L100836"/>
    <x v="0"/>
    <s v="C200836"/>
    <n v="0"/>
    <x v="0"/>
    <s v="Male"/>
    <x v="0"/>
    <x v="0"/>
    <x v="0"/>
    <x v="0"/>
    <n v="532875"/>
    <s v="Submitted"/>
    <n v="797"/>
    <x v="2"/>
    <x v="0"/>
    <s v="Submitted"/>
    <x v="0"/>
    <x v="0"/>
    <n v="4527763"/>
    <n v="7.51"/>
    <n v="180"/>
    <n v="25154.240000000002"/>
    <n v="2833625.0108333332"/>
    <x v="4"/>
    <x v="4"/>
    <d v="2026-10-04T00:00:00"/>
    <x v="2"/>
    <x v="4"/>
    <x v="0"/>
    <x v="0"/>
    <x v="2"/>
  </r>
  <r>
    <s v="L100837"/>
    <x v="0"/>
    <s v="C200837"/>
    <s v="Karan Verma"/>
    <x v="0"/>
    <s v="Female"/>
    <x v="25"/>
    <x v="0"/>
    <x v="0"/>
    <x v="2"/>
    <n v="1677205"/>
    <s v="Submitted"/>
    <n v="832"/>
    <x v="2"/>
    <x v="0"/>
    <s v="Submitted"/>
    <x v="0"/>
    <x v="1"/>
    <n v="3743570"/>
    <n v="15.08"/>
    <n v="24"/>
    <n v="155982.07999999999"/>
    <n v="4704419.6487961318"/>
    <x v="6"/>
    <x v="6"/>
    <d v="2026-10-05T00:00:00"/>
    <x v="2"/>
    <x v="4"/>
    <x v="0"/>
    <x v="1"/>
    <x v="0"/>
  </r>
  <r>
    <s v="L100838"/>
    <x v="0"/>
    <s v="C200838"/>
    <s v="Rohit Singh"/>
    <x v="0"/>
    <s v="Male"/>
    <x v="18"/>
    <x v="0"/>
    <x v="1"/>
    <x v="1"/>
    <n v="801653"/>
    <s v="Submitted"/>
    <n v="719"/>
    <x v="1"/>
    <x v="0"/>
    <s v="Submitted"/>
    <x v="0"/>
    <x v="2"/>
    <n v="2530302"/>
    <n v="11.36"/>
    <n v="36"/>
    <n v="70286.17"/>
    <n v="2395352.5600922299"/>
    <x v="1"/>
    <x v="1"/>
    <d v="2026-10-06T00:00:00"/>
    <x v="2"/>
    <x v="4"/>
    <x v="2"/>
    <x v="0"/>
    <x v="2"/>
  </r>
  <r>
    <s v="L100839"/>
    <x v="0"/>
    <s v="C200839"/>
    <s v="Karan Gupta"/>
    <x v="0"/>
    <s v="Male"/>
    <x v="31"/>
    <x v="0"/>
    <x v="0"/>
    <x v="3"/>
    <n v="918331"/>
    <s v="Submitted"/>
    <n v="375"/>
    <x v="0"/>
    <x v="0"/>
    <s v="Submitted"/>
    <x v="0"/>
    <x v="0"/>
    <n v="2167099"/>
    <n v="11.37"/>
    <n v="12"/>
    <n v="180591.58"/>
    <n v="2054016.3425509327"/>
    <x v="4"/>
    <x v="4"/>
    <d v="2026-10-07T00:00:00"/>
    <x v="2"/>
    <x v="4"/>
    <x v="0"/>
    <x v="1"/>
    <x v="2"/>
  </r>
  <r>
    <s v="L100840"/>
    <x v="0"/>
    <s v="C200840"/>
    <s v="Rahul Singh"/>
    <x v="0"/>
    <s v="Female"/>
    <x v="11"/>
    <x v="1"/>
    <x v="1"/>
    <x v="3"/>
    <n v="648156"/>
    <s v="Submitted"/>
    <n v="665"/>
    <x v="1"/>
    <x v="0"/>
    <s v="Submitted"/>
    <x v="0"/>
    <x v="1"/>
    <n v="1480666"/>
    <n v="17.63"/>
    <n v="12"/>
    <n v="123388.83"/>
    <n v="2175387.4893072946"/>
    <x v="1"/>
    <x v="1"/>
    <d v="2026-10-08T00:00:00"/>
    <x v="2"/>
    <x v="4"/>
    <x v="0"/>
    <x v="1"/>
    <x v="1"/>
  </r>
  <r>
    <s v="L100841"/>
    <x v="0"/>
    <s v="C200841"/>
    <s v="Rohit Singh"/>
    <x v="0"/>
    <s v="Female"/>
    <x v="43"/>
    <x v="0"/>
    <x v="0"/>
    <x v="1"/>
    <n v="1822823"/>
    <s v="Submitted"/>
    <n v="373"/>
    <x v="0"/>
    <x v="0"/>
    <s v="Submitted"/>
    <x v="0"/>
    <x v="3"/>
    <n v="3040639"/>
    <n v="18.62"/>
    <n v="12"/>
    <n v="253386.58"/>
    <n v="4718120.1089044008"/>
    <x v="4"/>
    <x v="4"/>
    <d v="2026-10-09T00:00:00"/>
    <x v="2"/>
    <x v="4"/>
    <x v="2"/>
    <x v="1"/>
    <x v="0"/>
  </r>
  <r>
    <s v="L100842"/>
    <x v="0"/>
    <s v="C200842"/>
    <s v="Rahul Sharma"/>
    <x v="0"/>
    <s v="Male"/>
    <x v="2"/>
    <x v="1"/>
    <x v="0"/>
    <x v="0"/>
    <n v="1385930"/>
    <s v="Submitted"/>
    <n v="806"/>
    <x v="2"/>
    <x v="0"/>
    <s v="Submitted"/>
    <x v="0"/>
    <x v="4"/>
    <n v="322229"/>
    <n v="10.94"/>
    <n v="60"/>
    <n v="5370.48"/>
    <n v="293765.4383333333"/>
    <x v="2"/>
    <x v="2"/>
    <d v="2026-10-10T00:00:00"/>
    <x v="2"/>
    <x v="4"/>
    <x v="0"/>
    <x v="1"/>
    <x v="3"/>
  </r>
  <r>
    <s v="L100843"/>
    <x v="0"/>
    <s v="C200843"/>
    <s v="Vikas Gupta"/>
    <x v="0"/>
    <s v="Female"/>
    <x v="12"/>
    <x v="1"/>
    <x v="1"/>
    <x v="2"/>
    <n v="284301"/>
    <s v="Submitted"/>
    <n v="641"/>
    <x v="1"/>
    <x v="0"/>
    <s v="Submitted"/>
    <x v="0"/>
    <x v="4"/>
    <n v="970448"/>
    <n v="14.11"/>
    <n v="24"/>
    <n v="40435.33"/>
    <n v="1141085.1156679208"/>
    <x v="2"/>
    <x v="2"/>
    <d v="2026-10-11T00:00:00"/>
    <x v="2"/>
    <x v="4"/>
    <x v="0"/>
    <x v="0"/>
    <x v="0"/>
  </r>
  <r>
    <s v="L100844"/>
    <x v="0"/>
    <s v="C200844"/>
    <s v="Neha Mehta"/>
    <x v="0"/>
    <s v="Female"/>
    <x v="5"/>
    <x v="1"/>
    <x v="0"/>
    <x v="1"/>
    <n v="881715"/>
    <s v="Submitted"/>
    <n v="329"/>
    <x v="0"/>
    <x v="0"/>
    <s v="Submitted"/>
    <x v="0"/>
    <x v="3"/>
    <n v="1966551"/>
    <n v="10.77"/>
    <n v="12"/>
    <n v="163879.25"/>
    <n v="1765790.0311345314"/>
    <x v="6"/>
    <x v="6"/>
    <d v="2026-10-12T00:00:00"/>
    <x v="2"/>
    <x v="4"/>
    <x v="2"/>
    <x v="1"/>
    <x v="0"/>
  </r>
  <r>
    <s v="L100845"/>
    <x v="0"/>
    <s v="C200845"/>
    <s v="Pooja Patel"/>
    <x v="0"/>
    <s v="Male"/>
    <x v="31"/>
    <x v="0"/>
    <x v="0"/>
    <x v="2"/>
    <n v="824126"/>
    <s v="Submitted"/>
    <n v="795"/>
    <x v="2"/>
    <x v="0"/>
    <s v="Submitted"/>
    <x v="0"/>
    <x v="0"/>
    <n v="3464516"/>
    <n v="13.15"/>
    <n v="180"/>
    <n v="19247.310000000001"/>
    <n v="3796532.1166666672"/>
    <x v="3"/>
    <x v="3"/>
    <d v="2026-10-13T00:00:00"/>
    <x v="2"/>
    <x v="4"/>
    <x v="0"/>
    <x v="1"/>
    <x v="3"/>
  </r>
  <r>
    <s v="L100846"/>
    <x v="0"/>
    <s v="C200846"/>
    <s v="Anjali Mehta"/>
    <x v="0"/>
    <s v="Female"/>
    <x v="4"/>
    <x v="1"/>
    <x v="0"/>
    <x v="3"/>
    <n v="2469314"/>
    <s v="Submitted"/>
    <n v="620"/>
    <x v="1"/>
    <x v="0"/>
    <s v="Submitted"/>
    <x v="0"/>
    <x v="2"/>
    <n v="3685324"/>
    <n v="9.81"/>
    <n v="36"/>
    <n v="102370.11"/>
    <n v="3012752.3713736762"/>
    <x v="1"/>
    <x v="1"/>
    <d v="2026-10-14T00:00:00"/>
    <x v="2"/>
    <x v="4"/>
    <x v="1"/>
    <x v="0"/>
    <x v="1"/>
  </r>
  <r>
    <s v="L100847"/>
    <x v="0"/>
    <s v="C200847"/>
    <s v="Karan Patel"/>
    <x v="0"/>
    <s v="Female"/>
    <x v="31"/>
    <x v="0"/>
    <x v="1"/>
    <x v="2"/>
    <n v="569926"/>
    <s v="Submitted"/>
    <n v="666"/>
    <x v="1"/>
    <x v="0"/>
    <s v="Submitted"/>
    <x v="0"/>
    <x v="1"/>
    <n v="3796945"/>
    <n v="15.78"/>
    <n v="24"/>
    <n v="158206.04"/>
    <n v="4992982.6838948"/>
    <x v="3"/>
    <x v="3"/>
    <d v="2026-10-15T00:00:00"/>
    <x v="2"/>
    <x v="4"/>
    <x v="0"/>
    <x v="1"/>
    <x v="0"/>
  </r>
  <r>
    <s v="L100848"/>
    <x v="0"/>
    <s v="C200848"/>
    <s v="Pooja Patel"/>
    <x v="0"/>
    <s v="Male"/>
    <x v="5"/>
    <x v="0"/>
    <x v="0"/>
    <x v="1"/>
    <n v="2213732"/>
    <s v="Submitted"/>
    <n v="950"/>
    <x v="2"/>
    <x v="0"/>
    <s v="Submitted"/>
    <x v="1"/>
    <x v="0"/>
    <n v="3162632"/>
    <n v="9.7200000000000006"/>
    <n v="120"/>
    <n v="26355.27"/>
    <n v="2561731.9200000004"/>
    <x v="1"/>
    <x v="1"/>
    <d v="2026-10-16T00:00:00"/>
    <x v="2"/>
    <x v="4"/>
    <x v="2"/>
    <x v="0"/>
    <x v="3"/>
  </r>
  <r>
    <s v="L100849"/>
    <x v="0"/>
    <s v="C200849"/>
    <s v="Rahul Singh"/>
    <x v="0"/>
    <s v="Female"/>
    <x v="3"/>
    <x v="1"/>
    <x v="1"/>
    <x v="1"/>
    <n v="797483"/>
    <s v="Submitted"/>
    <n v="813"/>
    <x v="2"/>
    <x v="0"/>
    <s v="Submitted"/>
    <x v="0"/>
    <x v="2"/>
    <n v="142895"/>
    <n v="9.16"/>
    <n v="12"/>
    <n v="11907.92"/>
    <n v="109197.35343582527"/>
    <x v="2"/>
    <x v="2"/>
    <d v="2026-10-17T00:00:00"/>
    <x v="2"/>
    <x v="4"/>
    <x v="0"/>
    <x v="1"/>
    <x v="1"/>
  </r>
  <r>
    <s v="L100850"/>
    <x v="0"/>
    <s v="C200850"/>
    <s v="Anjali Singh"/>
    <x v="0"/>
    <s v="Female"/>
    <x v="47"/>
    <x v="0"/>
    <x v="0"/>
    <x v="2"/>
    <n v="1626784"/>
    <s v="Submitted"/>
    <n v="896"/>
    <x v="2"/>
    <x v="0"/>
    <s v="Submitted"/>
    <x v="0"/>
    <x v="1"/>
    <n v="2199618"/>
    <n v="11.01"/>
    <n v="60"/>
    <n v="36660.300000000003"/>
    <n v="2018149.5149999999"/>
    <x v="3"/>
    <x v="3"/>
    <d v="2026-10-18T00:00:00"/>
    <x v="2"/>
    <x v="4"/>
    <x v="0"/>
    <x v="1"/>
    <x v="3"/>
  </r>
  <r>
    <s v="L100851"/>
    <x v="0"/>
    <s v="C200851"/>
    <s v="Amit Das"/>
    <x v="0"/>
    <s v="Male"/>
    <x v="44"/>
    <x v="1"/>
    <x v="0"/>
    <x v="0"/>
    <n v="1266939"/>
    <s v="Submitted"/>
    <n v="801"/>
    <x v="2"/>
    <x v="0"/>
    <s v="Submitted"/>
    <x v="0"/>
    <x v="0"/>
    <n v="2178430"/>
    <n v="13.15"/>
    <n v="60"/>
    <n v="36307.17"/>
    <n v="2387196.2083333335"/>
    <x v="1"/>
    <x v="1"/>
    <d v="2026-10-19T00:00:00"/>
    <x v="2"/>
    <x v="4"/>
    <x v="0"/>
    <x v="0"/>
    <x v="2"/>
  </r>
  <r>
    <s v="L100852"/>
    <x v="0"/>
    <s v="C200852"/>
    <s v="Sneha Verma"/>
    <x v="0"/>
    <s v="Male"/>
    <x v="46"/>
    <x v="1"/>
    <x v="1"/>
    <x v="0"/>
    <n v="2485034"/>
    <s v="Submitted"/>
    <n v="682"/>
    <x v="1"/>
    <x v="0"/>
    <s v="Submitted"/>
    <x v="0"/>
    <x v="2"/>
    <n v="4346459"/>
    <n v="8.32"/>
    <n v="180"/>
    <n v="24146.99"/>
    <n v="3013544.9066666667"/>
    <x v="2"/>
    <x v="2"/>
    <d v="2026-10-20T00:00:00"/>
    <x v="2"/>
    <x v="4"/>
    <x v="0"/>
    <x v="0"/>
    <x v="2"/>
  </r>
  <r>
    <s v="L100853"/>
    <x v="0"/>
    <s v="C200853"/>
    <s v="Karan Verma"/>
    <x v="0"/>
    <s v="Female"/>
    <x v="24"/>
    <x v="1"/>
    <x v="0"/>
    <x v="2"/>
    <n v="691626"/>
    <s v="Submitted"/>
    <n v="530"/>
    <x v="0"/>
    <x v="0"/>
    <s v="Submitted"/>
    <x v="0"/>
    <x v="1"/>
    <n v="377320"/>
    <n v="7.12"/>
    <n v="12"/>
    <n v="31443.33"/>
    <n v="224715.90461989868"/>
    <x v="6"/>
    <x v="6"/>
    <d v="2026-10-21T00:00:00"/>
    <x v="2"/>
    <x v="4"/>
    <x v="0"/>
    <x v="1"/>
    <x v="0"/>
  </r>
  <r>
    <s v="L100854"/>
    <x v="0"/>
    <s v="C200854"/>
    <s v="Rahul Mehta"/>
    <x v="0"/>
    <s v="Male"/>
    <x v="29"/>
    <x v="0"/>
    <x v="1"/>
    <x v="2"/>
    <n v="1267059"/>
    <s v="Submitted"/>
    <n v="792"/>
    <x v="2"/>
    <x v="0"/>
    <s v="Submitted"/>
    <x v="0"/>
    <x v="3"/>
    <n v="1440493"/>
    <n v="11.7"/>
    <n v="24"/>
    <n v="60020.54"/>
    <n v="1404480.7882153734"/>
    <x v="1"/>
    <x v="1"/>
    <d v="2026-10-22T00:00:00"/>
    <x v="2"/>
    <x v="4"/>
    <x v="0"/>
    <x v="0"/>
    <x v="2"/>
  </r>
  <r>
    <s v="L100855"/>
    <x v="0"/>
    <s v="C200855"/>
    <s v="Neha Gupta"/>
    <x v="0"/>
    <s v="Male"/>
    <x v="9"/>
    <x v="1"/>
    <x v="0"/>
    <x v="2"/>
    <n v="541424"/>
    <s v="Submitted"/>
    <n v="769"/>
    <x v="2"/>
    <x v="0"/>
    <s v="Submitted"/>
    <x v="0"/>
    <x v="3"/>
    <n v="838171"/>
    <n v="17.649999999999999"/>
    <n v="24"/>
    <n v="34923.79"/>
    <n v="1232809.8462932224"/>
    <x v="2"/>
    <x v="2"/>
    <d v="2026-10-23T00:00:00"/>
    <x v="2"/>
    <x v="4"/>
    <x v="0"/>
    <x v="1"/>
    <x v="0"/>
  </r>
  <r>
    <s v="L100856"/>
    <x v="0"/>
    <s v="C200856"/>
    <s v="Amit Sharma"/>
    <x v="0"/>
    <s v="Female"/>
    <x v="36"/>
    <x v="0"/>
    <x v="1"/>
    <x v="2"/>
    <n v="2000028"/>
    <s v="Submitted"/>
    <n v="620"/>
    <x v="1"/>
    <x v="0"/>
    <s v="Submitted"/>
    <x v="0"/>
    <x v="4"/>
    <n v="4619081"/>
    <n v="17.940000000000001"/>
    <n v="12"/>
    <n v="384923.42"/>
    <n v="6905644.7695612339"/>
    <x v="1"/>
    <x v="1"/>
    <d v="2026-10-24T00:00:00"/>
    <x v="2"/>
    <x v="4"/>
    <x v="0"/>
    <x v="1"/>
    <x v="2"/>
  </r>
  <r>
    <s v="L100857"/>
    <x v="0"/>
    <s v="C200857"/>
    <s v="Rohit Patel"/>
    <x v="0"/>
    <s v="Female"/>
    <x v="0"/>
    <x v="0"/>
    <x v="0"/>
    <x v="2"/>
    <n v="1679306"/>
    <s v="Submitted"/>
    <n v="563"/>
    <x v="0"/>
    <x v="0"/>
    <s v="Submitted"/>
    <x v="0"/>
    <x v="1"/>
    <n v="4619304"/>
    <n v="10.66"/>
    <n v="24"/>
    <n v="192471"/>
    <n v="4103482.691101843"/>
    <x v="4"/>
    <x v="4"/>
    <d v="2026-10-25T00:00:00"/>
    <x v="2"/>
    <x v="4"/>
    <x v="0"/>
    <x v="0"/>
    <x v="2"/>
  </r>
  <r>
    <s v="L100858"/>
    <x v="0"/>
    <s v="C200858"/>
    <s v="Vikas Sharma"/>
    <x v="0"/>
    <s v="Male"/>
    <x v="28"/>
    <x v="0"/>
    <x v="0"/>
    <x v="3"/>
    <n v="1916196"/>
    <s v="Submitted"/>
    <n v="669"/>
    <x v="1"/>
    <x v="0"/>
    <s v="Submitted"/>
    <x v="0"/>
    <x v="0"/>
    <n v="3887718"/>
    <n v="10.06"/>
    <n v="24"/>
    <n v="161988.25"/>
    <n v="3259205.0586874927"/>
    <x v="6"/>
    <x v="6"/>
    <d v="2026-10-26T00:00:00"/>
    <x v="2"/>
    <x v="4"/>
    <x v="0"/>
    <x v="1"/>
    <x v="0"/>
  </r>
  <r>
    <s v="L100859"/>
    <x v="0"/>
    <s v="C200859"/>
    <s v="Neha Das"/>
    <x v="0"/>
    <s v="Female"/>
    <x v="27"/>
    <x v="1"/>
    <x v="1"/>
    <x v="1"/>
    <n v="863216"/>
    <s v="Submitted"/>
    <n v="349"/>
    <x v="0"/>
    <x v="0"/>
    <s v="Submitted"/>
    <x v="0"/>
    <x v="0"/>
    <n v="1751685"/>
    <n v="12.53"/>
    <n v="180"/>
    <n v="9731.58"/>
    <n v="1829051.0875000001"/>
    <x v="4"/>
    <x v="4"/>
    <d v="2026-10-27T00:00:00"/>
    <x v="2"/>
    <x v="4"/>
    <x v="0"/>
    <x v="1"/>
    <x v="1"/>
  </r>
  <r>
    <s v="L100860"/>
    <x v="0"/>
    <s v="C200860"/>
    <s v="Rohit Gupta"/>
    <x v="0"/>
    <s v="Male"/>
    <x v="24"/>
    <x v="1"/>
    <x v="1"/>
    <x v="0"/>
    <n v="1163560"/>
    <s v="Submitted"/>
    <n v="888"/>
    <x v="2"/>
    <x v="0"/>
    <s v="Submitted"/>
    <x v="0"/>
    <x v="3"/>
    <n v="2211047"/>
    <n v="9.0299999999999994"/>
    <n v="12"/>
    <n v="184253.92"/>
    <n v="1665797.7094987524"/>
    <x v="1"/>
    <x v="1"/>
    <d v="2026-10-28T00:00:00"/>
    <x v="2"/>
    <x v="4"/>
    <x v="0"/>
    <x v="0"/>
    <x v="0"/>
  </r>
  <r>
    <s v="L100861"/>
    <x v="0"/>
    <s v="C200861"/>
    <s v="Rohit Patel"/>
    <x v="0"/>
    <s v="Male"/>
    <x v="32"/>
    <x v="0"/>
    <x v="1"/>
    <x v="3"/>
    <n v="2125680"/>
    <s v="Submitted"/>
    <n v="726"/>
    <x v="1"/>
    <x v="0"/>
    <s v="Submitted"/>
    <x v="0"/>
    <x v="1"/>
    <n v="4258156"/>
    <n v="7.08"/>
    <n v="120"/>
    <n v="35484.629999999997"/>
    <n v="2512312.04"/>
    <x v="2"/>
    <x v="2"/>
    <d v="2026-10-29T00:00:00"/>
    <x v="2"/>
    <x v="4"/>
    <x v="1"/>
    <x v="1"/>
    <x v="3"/>
  </r>
  <r>
    <s v="L100862"/>
    <x v="0"/>
    <s v="C200862"/>
    <s v="Karan Singh"/>
    <x v="0"/>
    <s v="Female"/>
    <x v="31"/>
    <x v="0"/>
    <x v="1"/>
    <x v="1"/>
    <n v="1982730"/>
    <s v="Submitted"/>
    <n v="438"/>
    <x v="0"/>
    <x v="0"/>
    <s v="Submitted"/>
    <x v="0"/>
    <x v="1"/>
    <n v="1997983"/>
    <n v="10.29"/>
    <n v="180"/>
    <n v="11099.91"/>
    <n v="1713270.4224999999"/>
    <x v="4"/>
    <x v="4"/>
    <d v="2026-10-30T00:00:00"/>
    <x v="2"/>
    <x v="4"/>
    <x v="2"/>
    <x v="0"/>
    <x v="3"/>
  </r>
  <r>
    <s v="L100863"/>
    <x v="0"/>
    <s v="C200863"/>
    <s v="Rohit Rao"/>
    <x v="0"/>
    <s v="Male"/>
    <x v="11"/>
    <x v="1"/>
    <x v="1"/>
    <x v="2"/>
    <n v="2380119"/>
    <s v="Submitted"/>
    <n v="883"/>
    <x v="2"/>
    <x v="0"/>
    <s v="Submitted"/>
    <x v="0"/>
    <x v="3"/>
    <n v="2152249"/>
    <n v="17.920000000000002"/>
    <n v="36"/>
    <n v="59784.69"/>
    <n v="3214025.1733333501"/>
    <x v="2"/>
    <x v="2"/>
    <d v="2026-10-31T00:00:00"/>
    <x v="2"/>
    <x v="4"/>
    <x v="0"/>
    <x v="1"/>
    <x v="1"/>
  </r>
  <r>
    <s v="L100864"/>
    <x v="0"/>
    <s v="C200864"/>
    <s v="Rahul Mehta"/>
    <x v="0"/>
    <s v="Female"/>
    <x v="5"/>
    <x v="0"/>
    <x v="0"/>
    <x v="1"/>
    <n v="659973"/>
    <s v="Submitted"/>
    <n v="746"/>
    <x v="1"/>
    <x v="0"/>
    <s v="Submitted"/>
    <x v="0"/>
    <x v="0"/>
    <n v="127551"/>
    <n v="7.72"/>
    <n v="12"/>
    <n v="10629.25"/>
    <n v="82269.906268480729"/>
    <x v="6"/>
    <x v="6"/>
    <d v="2026-11-01T00:00:00"/>
    <x v="2"/>
    <x v="5"/>
    <x v="2"/>
    <x v="0"/>
    <x v="3"/>
  </r>
  <r>
    <s v="L100865"/>
    <x v="0"/>
    <s v="C200865"/>
    <s v="Pooja Singh"/>
    <x v="0"/>
    <s v="Female"/>
    <x v="47"/>
    <x v="0"/>
    <x v="0"/>
    <x v="1"/>
    <n v="1945485"/>
    <s v="Submitted"/>
    <n v="541"/>
    <x v="0"/>
    <x v="0"/>
    <s v="Submitted"/>
    <x v="0"/>
    <x v="1"/>
    <n v="1464969"/>
    <n v="10.039999999999999"/>
    <n v="120"/>
    <n v="12208.08"/>
    <n v="1225690.7299999997"/>
    <x v="3"/>
    <x v="3"/>
    <d v="2026-11-02T00:00:00"/>
    <x v="2"/>
    <x v="5"/>
    <x v="0"/>
    <x v="0"/>
    <x v="2"/>
  </r>
  <r>
    <s v="L100866"/>
    <x v="0"/>
    <s v="C200866"/>
    <s v="Vikas Patel"/>
    <x v="0"/>
    <s v="Male"/>
    <x v="44"/>
    <x v="0"/>
    <x v="0"/>
    <x v="0"/>
    <n v="1471895"/>
    <s v="Submitted"/>
    <n v="537"/>
    <x v="0"/>
    <x v="0"/>
    <s v="Submitted"/>
    <x v="0"/>
    <x v="3"/>
    <n v="2071217"/>
    <n v="8.7899999999999991"/>
    <n v="12"/>
    <n v="172601.42"/>
    <n v="1519243.9887351261"/>
    <x v="5"/>
    <x v="5"/>
    <d v="2026-11-03T00:00:00"/>
    <x v="2"/>
    <x v="5"/>
    <x v="0"/>
    <x v="0"/>
    <x v="3"/>
  </r>
  <r>
    <s v="L100867"/>
    <x v="0"/>
    <s v="C200867"/>
    <s v="Sneha Gupta"/>
    <x v="0"/>
    <s v="Male"/>
    <x v="3"/>
    <x v="1"/>
    <x v="1"/>
    <x v="0"/>
    <n v="635947"/>
    <s v="Submitted"/>
    <n v="419"/>
    <x v="0"/>
    <x v="0"/>
    <s v="Submitted"/>
    <x v="0"/>
    <x v="3"/>
    <n v="3823265"/>
    <n v="7.05"/>
    <n v="12"/>
    <n v="318605.42"/>
    <n v="2254970.0782942125"/>
    <x v="3"/>
    <x v="3"/>
    <d v="2026-11-04T00:00:00"/>
    <x v="2"/>
    <x v="5"/>
    <x v="0"/>
    <x v="1"/>
    <x v="0"/>
  </r>
  <r>
    <s v="L100868"/>
    <x v="0"/>
    <s v="C200868"/>
    <s v="Pooja Gupta"/>
    <x v="0"/>
    <s v="Male"/>
    <x v="40"/>
    <x v="0"/>
    <x v="1"/>
    <x v="2"/>
    <n v="1773674"/>
    <s v="Submitted"/>
    <n v="742"/>
    <x v="1"/>
    <x v="0"/>
    <s v="Submitted"/>
    <x v="0"/>
    <x v="2"/>
    <n v="672801"/>
    <n v="14.02"/>
    <n v="36"/>
    <n v="18688.919999999998"/>
    <n v="786055.83500062348"/>
    <x v="4"/>
    <x v="4"/>
    <d v="2026-11-05T00:00:00"/>
    <x v="2"/>
    <x v="5"/>
    <x v="0"/>
    <x v="1"/>
    <x v="2"/>
  </r>
  <r>
    <s v="L100869"/>
    <x v="0"/>
    <s v="C200869"/>
    <s v="Amit Singh"/>
    <x v="0"/>
    <s v="Male"/>
    <x v="46"/>
    <x v="1"/>
    <x v="0"/>
    <x v="1"/>
    <n v="2333480"/>
    <s v="Submitted"/>
    <n v="511"/>
    <x v="0"/>
    <x v="0"/>
    <s v="Submitted"/>
    <x v="0"/>
    <x v="4"/>
    <n v="2894531"/>
    <n v="18.829999999999998"/>
    <n v="180"/>
    <n v="16080.73"/>
    <n v="4542001.5608333331"/>
    <x v="3"/>
    <x v="3"/>
    <d v="2026-11-06T00:00:00"/>
    <x v="2"/>
    <x v="5"/>
    <x v="0"/>
    <x v="0"/>
    <x v="1"/>
  </r>
  <r>
    <s v="L100870"/>
    <x v="0"/>
    <s v="C200870"/>
    <s v="Rahul Rao"/>
    <x v="0"/>
    <s v="Female"/>
    <x v="4"/>
    <x v="1"/>
    <x v="0"/>
    <x v="2"/>
    <n v="2124682"/>
    <s v="Submitted"/>
    <n v="677"/>
    <x v="1"/>
    <x v="0"/>
    <s v="Submitted"/>
    <x v="0"/>
    <x v="2"/>
    <n v="1362791"/>
    <n v="11.59"/>
    <n v="36"/>
    <n v="37855.31"/>
    <n v="1316228.9742022832"/>
    <x v="2"/>
    <x v="2"/>
    <d v="2026-11-07T00:00:00"/>
    <x v="2"/>
    <x v="5"/>
    <x v="2"/>
    <x v="0"/>
    <x v="3"/>
  </r>
  <r>
    <s v="L100871"/>
    <x v="0"/>
    <s v="C200871"/>
    <s v="Neha Das"/>
    <x v="0"/>
    <s v="Male"/>
    <x v="3"/>
    <x v="0"/>
    <x v="1"/>
    <x v="0"/>
    <n v="0"/>
    <s v="Submitted"/>
    <n v="831"/>
    <x v="2"/>
    <x v="0"/>
    <s v="Submitted"/>
    <x v="0"/>
    <x v="0"/>
    <n v="588683"/>
    <n v="11.94"/>
    <n v="60"/>
    <n v="9811.3799999999992"/>
    <n v="585739.58499999996"/>
    <x v="4"/>
    <x v="4"/>
    <d v="2026-11-08T00:00:00"/>
    <x v="2"/>
    <x v="5"/>
    <x v="2"/>
    <x v="1"/>
    <x v="3"/>
  </r>
  <r>
    <s v="L100872"/>
    <x v="0"/>
    <s v="C200872"/>
    <s v="Rahul Rao"/>
    <x v="0"/>
    <s v="Female"/>
    <x v="15"/>
    <x v="1"/>
    <x v="0"/>
    <x v="0"/>
    <n v="1391700"/>
    <s v="Submitted"/>
    <n v="300"/>
    <x v="0"/>
    <x v="0"/>
    <s v="Submitted"/>
    <x v="0"/>
    <x v="0"/>
    <n v="479653"/>
    <n v="11.69"/>
    <n v="120"/>
    <n v="3997.11"/>
    <n v="467261.96416666667"/>
    <x v="5"/>
    <x v="5"/>
    <d v="2026-11-09T00:00:00"/>
    <x v="2"/>
    <x v="5"/>
    <x v="2"/>
    <x v="0"/>
    <x v="2"/>
  </r>
  <r>
    <s v="L100873"/>
    <x v="0"/>
    <s v="C200873"/>
    <s v="Karan Mehta"/>
    <x v="0"/>
    <s v="Female"/>
    <x v="7"/>
    <x v="1"/>
    <x v="0"/>
    <x v="0"/>
    <n v="1359583"/>
    <s v="Submitted"/>
    <n v="490"/>
    <x v="0"/>
    <x v="0"/>
    <s v="Submitted"/>
    <x v="0"/>
    <x v="4"/>
    <n v="1238851"/>
    <n v="18.38"/>
    <n v="120"/>
    <n v="10323.76"/>
    <n v="1897506.7816666665"/>
    <x v="6"/>
    <x v="6"/>
    <d v="2026-11-10T00:00:00"/>
    <x v="2"/>
    <x v="5"/>
    <x v="0"/>
    <x v="0"/>
    <x v="3"/>
  </r>
  <r>
    <s v="L100874"/>
    <x v="0"/>
    <s v="C200874"/>
    <s v="Karan Rao"/>
    <x v="0"/>
    <s v="Male"/>
    <x v="4"/>
    <x v="0"/>
    <x v="1"/>
    <x v="2"/>
    <n v="2123183"/>
    <s v="Submitted"/>
    <n v="580"/>
    <x v="0"/>
    <x v="0"/>
    <s v="Submitted"/>
    <x v="0"/>
    <x v="4"/>
    <n v="2878546"/>
    <n v="13.6"/>
    <n v="12"/>
    <n v="239878.83"/>
    <n v="3262719.3100061137"/>
    <x v="10"/>
    <x v="1"/>
    <d v="2026-11-11T00:00:00"/>
    <x v="2"/>
    <x v="5"/>
    <x v="0"/>
    <x v="1"/>
    <x v="0"/>
  </r>
  <r>
    <s v="L100875"/>
    <x v="0"/>
    <s v="C200875"/>
    <s v="Priya Singh"/>
    <x v="0"/>
    <s v="Female"/>
    <x v="33"/>
    <x v="1"/>
    <x v="0"/>
    <x v="2"/>
    <n v="727100"/>
    <s v="Submitted"/>
    <n v="562"/>
    <x v="0"/>
    <x v="0"/>
    <s v="Submitted"/>
    <x v="0"/>
    <x v="0"/>
    <n v="1563877"/>
    <n v="17.8"/>
    <n v="24"/>
    <n v="65161.54"/>
    <n v="2319750.8840999901"/>
    <x v="3"/>
    <x v="3"/>
    <d v="2026-11-12T00:00:00"/>
    <x v="2"/>
    <x v="5"/>
    <x v="2"/>
    <x v="1"/>
    <x v="1"/>
  </r>
  <r>
    <s v="L100876"/>
    <x v="0"/>
    <s v="C200876"/>
    <s v="Amit Mehta"/>
    <x v="0"/>
    <s v="Male"/>
    <x v="4"/>
    <x v="0"/>
    <x v="0"/>
    <x v="2"/>
    <n v="1105452"/>
    <s v="Submitted"/>
    <n v="678"/>
    <x v="1"/>
    <x v="0"/>
    <s v="Submitted"/>
    <x v="0"/>
    <x v="4"/>
    <n v="951826"/>
    <n v="7.79"/>
    <n v="24"/>
    <n v="39659.42"/>
    <n v="617897.48362833576"/>
    <x v="3"/>
    <x v="3"/>
    <d v="2026-11-13T00:00:00"/>
    <x v="2"/>
    <x v="5"/>
    <x v="1"/>
    <x v="1"/>
    <x v="3"/>
  </r>
  <r>
    <s v="L100877"/>
    <x v="0"/>
    <s v="C200877"/>
    <s v="Rahul Verma"/>
    <x v="0"/>
    <s v="Male"/>
    <x v="25"/>
    <x v="1"/>
    <x v="1"/>
    <x v="2"/>
    <n v="543519"/>
    <s v="Submitted"/>
    <n v="841"/>
    <x v="2"/>
    <x v="0"/>
    <s v="Submitted"/>
    <x v="0"/>
    <x v="2"/>
    <n v="2290822"/>
    <n v="11.8"/>
    <n v="120"/>
    <n v="19090.18"/>
    <n v="2252641.6333333333"/>
    <x v="6"/>
    <x v="6"/>
    <d v="2026-11-14T00:00:00"/>
    <x v="2"/>
    <x v="5"/>
    <x v="0"/>
    <x v="1"/>
    <x v="1"/>
  </r>
  <r>
    <s v="L100878"/>
    <x v="0"/>
    <s v="C200878"/>
    <s v="Rohit Singh"/>
    <x v="0"/>
    <s v="Male"/>
    <x v="32"/>
    <x v="1"/>
    <x v="1"/>
    <x v="0"/>
    <n v="-50000"/>
    <s v="Submitted"/>
    <n v="460"/>
    <x v="0"/>
    <x v="0"/>
    <s v="Submitted"/>
    <x v="0"/>
    <x v="4"/>
    <n v="1405169"/>
    <n v="18.989999999999998"/>
    <n v="60"/>
    <n v="23419.48"/>
    <n v="2223679.9424999999"/>
    <x v="0"/>
    <x v="0"/>
    <d v="2026-11-15T00:00:00"/>
    <x v="2"/>
    <x v="5"/>
    <x v="0"/>
    <x v="1"/>
    <x v="2"/>
  </r>
  <r>
    <s v="L100879"/>
    <x v="0"/>
    <s v="C200879"/>
    <s v="Vikas Singh"/>
    <x v="0"/>
    <s v="Male"/>
    <x v="36"/>
    <x v="1"/>
    <x v="0"/>
    <x v="3"/>
    <n v="1889361"/>
    <s v="Submitted"/>
    <n v="514"/>
    <x v="0"/>
    <x v="0"/>
    <s v="Submitted"/>
    <x v="0"/>
    <x v="2"/>
    <n v="3376516"/>
    <n v="11.57"/>
    <n v="180"/>
    <n v="18758.419999999998"/>
    <n v="3255524.1766666668"/>
    <x v="3"/>
    <x v="3"/>
    <d v="2026-11-16T00:00:00"/>
    <x v="2"/>
    <x v="5"/>
    <x v="1"/>
    <x v="0"/>
    <x v="3"/>
  </r>
  <r>
    <s v="L100880"/>
    <x v="0"/>
    <s v="C200880"/>
    <s v="Rohit Mehta"/>
    <x v="0"/>
    <s v="Male"/>
    <x v="22"/>
    <x v="0"/>
    <x v="1"/>
    <x v="3"/>
    <n v="840712"/>
    <s v="Submitted"/>
    <n v="508"/>
    <x v="0"/>
    <x v="0"/>
    <s v="Submitted"/>
    <x v="0"/>
    <x v="3"/>
    <n v="2977392"/>
    <n v="15.14"/>
    <n v="12"/>
    <n v="248116"/>
    <n v="3756685.970564445"/>
    <x v="5"/>
    <x v="5"/>
    <d v="2026-11-17T00:00:00"/>
    <x v="2"/>
    <x v="5"/>
    <x v="0"/>
    <x v="0"/>
    <x v="3"/>
  </r>
  <r>
    <s v="L100881"/>
    <x v="0"/>
    <s v="C200881"/>
    <s v="Sneha Das"/>
    <x v="0"/>
    <s v="Female"/>
    <x v="4"/>
    <x v="1"/>
    <x v="0"/>
    <x v="1"/>
    <n v="407054"/>
    <s v="Submitted"/>
    <n v="861"/>
    <x v="2"/>
    <x v="0"/>
    <s v="Submitted"/>
    <x v="0"/>
    <x v="0"/>
    <n v="1541520"/>
    <n v="9.67"/>
    <n v="180"/>
    <n v="8564"/>
    <n v="1242208.2"/>
    <x v="2"/>
    <x v="2"/>
    <d v="2026-11-18T00:00:00"/>
    <x v="2"/>
    <x v="5"/>
    <x v="0"/>
    <x v="0"/>
    <x v="2"/>
  </r>
  <r>
    <s v="L100882"/>
    <x v="0"/>
    <s v="C200882"/>
    <s v="Karan Mehta"/>
    <x v="0"/>
    <s v="Male"/>
    <x v="4"/>
    <x v="0"/>
    <x v="1"/>
    <x v="1"/>
    <n v="705875"/>
    <s v="Submitted"/>
    <n v="487"/>
    <x v="0"/>
    <x v="0"/>
    <s v="Submitted"/>
    <x v="0"/>
    <x v="3"/>
    <n v="4766786"/>
    <n v="18"/>
    <n v="60"/>
    <n v="79446.429999999993"/>
    <n v="7150179"/>
    <x v="5"/>
    <x v="5"/>
    <d v="2026-11-19T00:00:00"/>
    <x v="2"/>
    <x v="5"/>
    <x v="0"/>
    <x v="0"/>
    <x v="2"/>
  </r>
  <r>
    <s v="L100883"/>
    <x v="0"/>
    <s v="C200883"/>
    <s v="Pooja Verma"/>
    <x v="0"/>
    <s v="Male"/>
    <x v="12"/>
    <x v="0"/>
    <x v="1"/>
    <x v="2"/>
    <n v="1114617"/>
    <s v="Submitted"/>
    <n v="894"/>
    <x v="2"/>
    <x v="0"/>
    <s v="Submitted"/>
    <x v="0"/>
    <x v="4"/>
    <n v="246386"/>
    <n v="17.37"/>
    <n v="120"/>
    <n v="2053.2199999999998"/>
    <n v="356643.73499999999"/>
    <x v="2"/>
    <x v="2"/>
    <d v="2026-11-20T00:00:00"/>
    <x v="2"/>
    <x v="5"/>
    <x v="0"/>
    <x v="1"/>
    <x v="3"/>
  </r>
  <r>
    <s v="L100884"/>
    <x v="0"/>
    <s v="C200884"/>
    <s v="Rahul Rao"/>
    <x v="0"/>
    <s v="Female"/>
    <x v="46"/>
    <x v="1"/>
    <x v="0"/>
    <x v="2"/>
    <n v="0"/>
    <s v="Submitted"/>
    <n v="834"/>
    <x v="2"/>
    <x v="0"/>
    <s v="Submitted"/>
    <x v="0"/>
    <x v="4"/>
    <n v="3875566"/>
    <n v="15.29"/>
    <n v="36"/>
    <n v="107654.61"/>
    <n v="4938117.0116673708"/>
    <x v="0"/>
    <x v="0"/>
    <d v="2026-11-21T00:00:00"/>
    <x v="2"/>
    <x v="5"/>
    <x v="0"/>
    <x v="0"/>
    <x v="0"/>
  </r>
  <r>
    <s v="L100885"/>
    <x v="0"/>
    <s v="C200885"/>
    <s v="Anjali Das"/>
    <x v="0"/>
    <s v="Male"/>
    <x v="7"/>
    <x v="1"/>
    <x v="0"/>
    <x v="3"/>
    <n v="2049847"/>
    <s v="Submitted"/>
    <n v="566"/>
    <x v="0"/>
    <x v="0"/>
    <s v="Submitted"/>
    <x v="0"/>
    <x v="3"/>
    <n v="3896657"/>
    <n v="13.13"/>
    <n v="180"/>
    <n v="21648.09"/>
    <n v="4263592.2008333337"/>
    <x v="0"/>
    <x v="0"/>
    <d v="2026-11-22T00:00:00"/>
    <x v="2"/>
    <x v="5"/>
    <x v="2"/>
    <x v="1"/>
    <x v="1"/>
  </r>
  <r>
    <s v="L100886"/>
    <x v="0"/>
    <s v="C200886"/>
    <s v="Rohit Verma"/>
    <x v="0"/>
    <s v="Male"/>
    <x v="23"/>
    <x v="1"/>
    <x v="1"/>
    <x v="0"/>
    <n v="671848"/>
    <s v="Submitted"/>
    <n v="586"/>
    <x v="0"/>
    <x v="0"/>
    <s v="Submitted"/>
    <x v="0"/>
    <x v="4"/>
    <n v="3142040"/>
    <n v="11.19"/>
    <n v="12"/>
    <n v="261836.67"/>
    <n v="2931032.7051192797"/>
    <x v="5"/>
    <x v="5"/>
    <d v="2026-11-23T00:00:00"/>
    <x v="2"/>
    <x v="5"/>
    <x v="1"/>
    <x v="0"/>
    <x v="1"/>
  </r>
  <r>
    <s v="L100887"/>
    <x v="0"/>
    <s v="C200887"/>
    <s v="Amit Rao"/>
    <x v="0"/>
    <s v="Male"/>
    <x v="37"/>
    <x v="1"/>
    <x v="1"/>
    <x v="1"/>
    <n v="1303209"/>
    <s v="Submitted"/>
    <n v="395"/>
    <x v="0"/>
    <x v="0"/>
    <s v="Submitted"/>
    <x v="0"/>
    <x v="3"/>
    <n v="1027461"/>
    <n v="12.62"/>
    <n v="24"/>
    <n v="42810.879999999997"/>
    <n v="1080546.5199204802"/>
    <x v="1"/>
    <x v="1"/>
    <d v="2026-11-24T00:00:00"/>
    <x v="2"/>
    <x v="5"/>
    <x v="0"/>
    <x v="1"/>
    <x v="1"/>
  </r>
  <r>
    <s v="L100888"/>
    <x v="0"/>
    <s v="C200888"/>
    <s v="Amit Mehta"/>
    <x v="0"/>
    <s v="Female"/>
    <x v="8"/>
    <x v="1"/>
    <x v="0"/>
    <x v="2"/>
    <n v="1807707"/>
    <s v="Submitted"/>
    <n v="831"/>
    <x v="2"/>
    <x v="0"/>
    <s v="Submitted"/>
    <x v="0"/>
    <x v="0"/>
    <n v="1950456"/>
    <n v="7.7"/>
    <n v="120"/>
    <n v="16253.8"/>
    <n v="1251542.6000000001"/>
    <x v="2"/>
    <x v="2"/>
    <d v="2026-11-25T00:00:00"/>
    <x v="2"/>
    <x v="5"/>
    <x v="0"/>
    <x v="1"/>
    <x v="2"/>
  </r>
  <r>
    <s v="L100889"/>
    <x v="0"/>
    <s v="C200889"/>
    <s v="Karan Verma"/>
    <x v="0"/>
    <s v="Female"/>
    <x v="44"/>
    <x v="1"/>
    <x v="1"/>
    <x v="2"/>
    <n v="758044"/>
    <s v="Submitted"/>
    <n v="576"/>
    <x v="0"/>
    <x v="0"/>
    <s v="Submitted"/>
    <x v="0"/>
    <x v="3"/>
    <n v="2244606"/>
    <n v="16.07"/>
    <n v="36"/>
    <n v="62350.17"/>
    <n v="3005901.5350001552"/>
    <x v="0"/>
    <x v="0"/>
    <d v="2026-11-26T00:00:00"/>
    <x v="2"/>
    <x v="5"/>
    <x v="2"/>
    <x v="0"/>
    <x v="2"/>
  </r>
  <r>
    <s v="L100890"/>
    <x v="0"/>
    <s v="C200890"/>
    <s v="Vikas Das"/>
    <x v="0"/>
    <s v="Male"/>
    <x v="37"/>
    <x v="1"/>
    <x v="0"/>
    <x v="3"/>
    <n v="1398269"/>
    <s v="Submitted"/>
    <n v="723"/>
    <x v="1"/>
    <x v="0"/>
    <s v="Submitted"/>
    <x v="0"/>
    <x v="3"/>
    <n v="2370449"/>
    <n v="10.53"/>
    <n v="60"/>
    <n v="39507.480000000003"/>
    <n v="2080068.9974999998"/>
    <x v="3"/>
    <x v="3"/>
    <d v="2026-11-27T00:00:00"/>
    <x v="2"/>
    <x v="5"/>
    <x v="1"/>
    <x v="0"/>
    <x v="1"/>
  </r>
  <r>
    <s v="L100891"/>
    <x v="0"/>
    <s v="C200891"/>
    <s v="Neha Rao"/>
    <x v="0"/>
    <s v="Female"/>
    <x v="25"/>
    <x v="0"/>
    <x v="1"/>
    <x v="2"/>
    <n v="2314077"/>
    <s v="Submitted"/>
    <n v="661"/>
    <x v="1"/>
    <x v="0"/>
    <s v="Submitted"/>
    <x v="0"/>
    <x v="4"/>
    <n v="3602089"/>
    <n v="9.59"/>
    <n v="120"/>
    <n v="30017.41"/>
    <n v="2878669.459166667"/>
    <x v="2"/>
    <x v="2"/>
    <d v="2026-11-28T00:00:00"/>
    <x v="2"/>
    <x v="5"/>
    <x v="2"/>
    <x v="1"/>
    <x v="3"/>
  </r>
  <r>
    <s v="L100892"/>
    <x v="0"/>
    <s v="C200892"/>
    <s v="Amit Sharma"/>
    <x v="0"/>
    <s v="Female"/>
    <x v="10"/>
    <x v="0"/>
    <x v="0"/>
    <x v="0"/>
    <n v="1141138"/>
    <s v="Submitted"/>
    <n v="308"/>
    <x v="0"/>
    <x v="0"/>
    <s v="Submitted"/>
    <x v="0"/>
    <x v="0"/>
    <n v="4232368"/>
    <n v="14.38"/>
    <n v="180"/>
    <n v="23513.16"/>
    <n v="5071787.6533333343"/>
    <x v="2"/>
    <x v="2"/>
    <d v="2026-11-29T00:00:00"/>
    <x v="2"/>
    <x v="5"/>
    <x v="0"/>
    <x v="1"/>
    <x v="3"/>
  </r>
  <r>
    <s v="L100893"/>
    <x v="0"/>
    <s v="C200893"/>
    <s v="Pooja Das"/>
    <x v="0"/>
    <s v="Female"/>
    <x v="18"/>
    <x v="1"/>
    <x v="0"/>
    <x v="1"/>
    <n v="924694"/>
    <s v="Submitted"/>
    <n v="779"/>
    <x v="2"/>
    <x v="0"/>
    <s v="Submitted"/>
    <x v="0"/>
    <x v="3"/>
    <n v="4076328"/>
    <n v="11.42"/>
    <n v="60"/>
    <n v="67938.8"/>
    <n v="3879305.48"/>
    <x v="4"/>
    <x v="4"/>
    <d v="2026-11-30T00:00:00"/>
    <x v="2"/>
    <x v="5"/>
    <x v="0"/>
    <x v="0"/>
    <x v="1"/>
  </r>
  <r>
    <s v="L100894"/>
    <x v="0"/>
    <s v="C200894"/>
    <s v="Rahul Singh"/>
    <x v="0"/>
    <s v="Male"/>
    <x v="9"/>
    <x v="1"/>
    <x v="0"/>
    <x v="3"/>
    <n v="1429432"/>
    <s v="Submitted"/>
    <n v="726"/>
    <x v="1"/>
    <x v="0"/>
    <s v="Submitted"/>
    <x v="0"/>
    <x v="0"/>
    <n v="4367730"/>
    <n v="9.9600000000000009"/>
    <n v="120"/>
    <n v="36397.75"/>
    <n v="3625215.9000000004"/>
    <x v="5"/>
    <x v="5"/>
    <d v="2026-12-01T00:00:00"/>
    <x v="2"/>
    <x v="6"/>
    <x v="2"/>
    <x v="1"/>
    <x v="1"/>
  </r>
  <r>
    <s v="L100895"/>
    <x v="0"/>
    <s v="C200895"/>
    <s v="Anjali Singh"/>
    <x v="0"/>
    <s v="Female"/>
    <x v="34"/>
    <x v="1"/>
    <x v="0"/>
    <x v="2"/>
    <n v="849695"/>
    <s v="Submitted"/>
    <n v="849"/>
    <x v="2"/>
    <x v="0"/>
    <s v="Submitted"/>
    <x v="0"/>
    <x v="4"/>
    <n v="3835079"/>
    <n v="11.03"/>
    <n v="24"/>
    <n v="159794.96"/>
    <n v="3525077.3463742668"/>
    <x v="4"/>
    <x v="4"/>
    <d v="2026-12-02T00:00:00"/>
    <x v="2"/>
    <x v="6"/>
    <x v="0"/>
    <x v="1"/>
    <x v="2"/>
  </r>
  <r>
    <s v="L100896"/>
    <x v="0"/>
    <s v="C200896"/>
    <s v="Karan Mehta"/>
    <x v="0"/>
    <s v="Male"/>
    <x v="4"/>
    <x v="0"/>
    <x v="1"/>
    <x v="0"/>
    <n v="1148514"/>
    <s v="Submitted"/>
    <n v="645"/>
    <x v="1"/>
    <x v="0"/>
    <s v="Submitted"/>
    <x v="0"/>
    <x v="4"/>
    <n v="4170024"/>
    <n v="8.98"/>
    <n v="12"/>
    <n v="347502"/>
    <n v="3124398.6374577777"/>
    <x v="0"/>
    <x v="0"/>
    <d v="2026-12-03T00:00:00"/>
    <x v="2"/>
    <x v="6"/>
    <x v="0"/>
    <x v="0"/>
    <x v="3"/>
  </r>
  <r>
    <s v="L100897"/>
    <x v="0"/>
    <s v="C200897"/>
    <s v="Rahul Rao"/>
    <x v="0"/>
    <s v="Female"/>
    <x v="14"/>
    <x v="1"/>
    <x v="1"/>
    <x v="1"/>
    <n v="1068349"/>
    <s v="Submitted"/>
    <n v="507"/>
    <x v="0"/>
    <x v="0"/>
    <s v="Submitted"/>
    <x v="0"/>
    <x v="3"/>
    <n v="571863"/>
    <n v="17.18"/>
    <n v="180"/>
    <n v="3177.02"/>
    <n v="818717.19499999995"/>
    <x v="6"/>
    <x v="6"/>
    <d v="2026-12-04T00:00:00"/>
    <x v="2"/>
    <x v="6"/>
    <x v="0"/>
    <x v="1"/>
    <x v="2"/>
  </r>
  <r>
    <s v="L100898"/>
    <x v="0"/>
    <s v="C200898"/>
    <s v="Pooja Mehta"/>
    <x v="0"/>
    <s v="Female"/>
    <x v="4"/>
    <x v="1"/>
    <x v="0"/>
    <x v="2"/>
    <n v="1597279"/>
    <s v="Submitted"/>
    <n v="591"/>
    <x v="0"/>
    <x v="0"/>
    <s v="Submitted"/>
    <x v="0"/>
    <x v="2"/>
    <n v="4764619"/>
    <n v="11.81"/>
    <n v="60"/>
    <n v="79410.320000000007"/>
    <n v="4689179.1991666667"/>
    <x v="0"/>
    <x v="0"/>
    <d v="2026-12-05T00:00:00"/>
    <x v="2"/>
    <x v="6"/>
    <x v="2"/>
    <x v="0"/>
    <x v="0"/>
  </r>
  <r>
    <s v="L100899"/>
    <x v="0"/>
    <s v="C200899"/>
    <n v="0"/>
    <x v="0"/>
    <s v="Female"/>
    <x v="15"/>
    <x v="0"/>
    <x v="0"/>
    <x v="2"/>
    <n v="742662"/>
    <s v="Submitted"/>
    <n v="388"/>
    <x v="0"/>
    <x v="0"/>
    <s v="Submitted"/>
    <x v="0"/>
    <x v="1"/>
    <n v="4714571"/>
    <n v="16.48"/>
    <n v="24"/>
    <n v="196440.46"/>
    <n v="6474677.5130142495"/>
    <x v="0"/>
    <x v="0"/>
    <d v="2026-12-06T00:00:00"/>
    <x v="2"/>
    <x v="6"/>
    <x v="1"/>
    <x v="0"/>
    <x v="0"/>
  </r>
  <r>
    <s v="L100900"/>
    <x v="0"/>
    <s v="C200900"/>
    <s v="Vikas Patel"/>
    <x v="0"/>
    <s v="Male"/>
    <x v="13"/>
    <x v="1"/>
    <x v="1"/>
    <x v="3"/>
    <n v="1120805"/>
    <s v="Submitted"/>
    <n v="465"/>
    <x v="0"/>
    <x v="0"/>
    <s v="Submitted"/>
    <x v="0"/>
    <x v="0"/>
    <n v="2668097"/>
    <n v="8.75"/>
    <n v="60"/>
    <n v="44468.28"/>
    <n v="1945487.3958333437"/>
    <x v="4"/>
    <x v="4"/>
    <d v="2026-12-07T00:00:00"/>
    <x v="2"/>
    <x v="6"/>
    <x v="2"/>
    <x v="0"/>
    <x v="3"/>
  </r>
  <r>
    <s v="L100901"/>
    <x v="0"/>
    <s v="C200901"/>
    <s v="Vikas Gupta"/>
    <x v="0"/>
    <s v="Female"/>
    <x v="38"/>
    <x v="0"/>
    <x v="0"/>
    <x v="0"/>
    <n v="2185729"/>
    <s v="Submitted"/>
    <n v="687"/>
    <x v="1"/>
    <x v="0"/>
    <s v="Submitted"/>
    <x v="0"/>
    <x v="3"/>
    <n v="2278395"/>
    <n v="16.510000000000002"/>
    <n v="24"/>
    <n v="94933.119999999995"/>
    <n v="3134691.7904964816"/>
    <x v="5"/>
    <x v="5"/>
    <d v="2026-12-08T00:00:00"/>
    <x v="2"/>
    <x v="6"/>
    <x v="2"/>
    <x v="1"/>
    <x v="0"/>
  </r>
  <r>
    <s v="L100902"/>
    <x v="0"/>
    <s v="C200902"/>
    <s v="Pooja Patel"/>
    <x v="0"/>
    <s v="Female"/>
    <x v="33"/>
    <x v="0"/>
    <x v="1"/>
    <x v="0"/>
    <n v="1349171"/>
    <s v="Submitted"/>
    <n v="774"/>
    <x v="2"/>
    <x v="0"/>
    <s v="Submitted"/>
    <x v="0"/>
    <x v="4"/>
    <n v="3707450"/>
    <n v="17.96"/>
    <n v="24"/>
    <n v="154477.07999999999"/>
    <n v="5548816.8349460093"/>
    <x v="1"/>
    <x v="1"/>
    <d v="2026-12-09T00:00:00"/>
    <x v="2"/>
    <x v="6"/>
    <x v="0"/>
    <x v="0"/>
    <x v="1"/>
  </r>
  <r>
    <s v="L100903"/>
    <x v="0"/>
    <s v="C200903"/>
    <s v="Sneha Verma"/>
    <x v="0"/>
    <s v="Female"/>
    <x v="43"/>
    <x v="1"/>
    <x v="0"/>
    <x v="3"/>
    <n v="799482"/>
    <s v="Submitted"/>
    <n v="582"/>
    <x v="0"/>
    <x v="0"/>
    <s v="Submitted"/>
    <x v="0"/>
    <x v="0"/>
    <n v="2984028"/>
    <n v="9.49"/>
    <n v="120"/>
    <n v="24866.9"/>
    <n v="2359868.81"/>
    <x v="6"/>
    <x v="6"/>
    <d v="2026-12-10T00:00:00"/>
    <x v="2"/>
    <x v="6"/>
    <x v="0"/>
    <x v="0"/>
    <x v="2"/>
  </r>
  <r>
    <s v="L100904"/>
    <x v="0"/>
    <s v="C200904"/>
    <s v="Priya Rao"/>
    <x v="0"/>
    <s v="Female"/>
    <x v="3"/>
    <x v="0"/>
    <x v="0"/>
    <x v="2"/>
    <n v="835612"/>
    <s v="Submitted"/>
    <n v="411"/>
    <x v="0"/>
    <x v="0"/>
    <s v="Submitted"/>
    <x v="0"/>
    <x v="1"/>
    <n v="2414606"/>
    <n v="16.3"/>
    <n v="180"/>
    <n v="13414.48"/>
    <n v="3279839.8166666669"/>
    <x v="4"/>
    <x v="4"/>
    <d v="2026-12-11T00:00:00"/>
    <x v="2"/>
    <x v="6"/>
    <x v="0"/>
    <x v="0"/>
    <x v="0"/>
  </r>
  <r>
    <s v="L100905"/>
    <x v="0"/>
    <s v="C200905"/>
    <s v="Pooja Gupta"/>
    <x v="0"/>
    <s v="Female"/>
    <x v="19"/>
    <x v="1"/>
    <x v="0"/>
    <x v="3"/>
    <n v="1738768"/>
    <s v="Submitted"/>
    <n v="786"/>
    <x v="2"/>
    <x v="0"/>
    <s v="Submitted"/>
    <x v="0"/>
    <x v="4"/>
    <n v="860100"/>
    <n v="16.579999999999998"/>
    <n v="60"/>
    <n v="14335"/>
    <n v="1188371.5"/>
    <x v="5"/>
    <x v="5"/>
    <d v="2026-12-12T00:00:00"/>
    <x v="2"/>
    <x v="6"/>
    <x v="0"/>
    <x v="0"/>
    <x v="3"/>
  </r>
  <r>
    <s v="L100906"/>
    <x v="0"/>
    <s v="C200906"/>
    <s v="Amit Gupta"/>
    <x v="0"/>
    <s v="Female"/>
    <x v="3"/>
    <x v="1"/>
    <x v="1"/>
    <x v="3"/>
    <n v="1347245"/>
    <s v="Submitted"/>
    <n v="311"/>
    <x v="0"/>
    <x v="0"/>
    <s v="Submitted"/>
    <x v="0"/>
    <x v="2"/>
    <n v="4329989"/>
    <n v="12.15"/>
    <n v="24"/>
    <n v="180416.21"/>
    <n v="4384114.0875196839"/>
    <x v="2"/>
    <x v="2"/>
    <d v="2026-12-13T00:00:00"/>
    <x v="2"/>
    <x v="6"/>
    <x v="2"/>
    <x v="0"/>
    <x v="3"/>
  </r>
  <r>
    <s v="L100907"/>
    <x v="0"/>
    <s v="C200907"/>
    <s v="Rahul Singh"/>
    <x v="0"/>
    <s v="Male"/>
    <x v="2"/>
    <x v="0"/>
    <x v="1"/>
    <x v="3"/>
    <n v="-50000"/>
    <s v="Submitted"/>
    <n v="516"/>
    <x v="0"/>
    <x v="0"/>
    <s v="Submitted"/>
    <x v="0"/>
    <x v="3"/>
    <n v="435853"/>
    <n v="11.25"/>
    <n v="36"/>
    <n v="12107.03"/>
    <n v="408612.18751864706"/>
    <x v="2"/>
    <x v="2"/>
    <d v="2026-12-14T00:00:00"/>
    <x v="2"/>
    <x v="6"/>
    <x v="1"/>
    <x v="0"/>
    <x v="3"/>
  </r>
  <r>
    <s v="L100908"/>
    <x v="0"/>
    <s v="C200908"/>
    <s v="Rohit Mehta"/>
    <x v="0"/>
    <s v="Female"/>
    <x v="37"/>
    <x v="0"/>
    <x v="0"/>
    <x v="2"/>
    <n v="2256920"/>
    <s v="Submitted"/>
    <n v="365"/>
    <x v="0"/>
    <x v="0"/>
    <s v="Submitted"/>
    <x v="0"/>
    <x v="4"/>
    <n v="1274822"/>
    <n v="15.28"/>
    <n v="60"/>
    <n v="21247.03"/>
    <n v="1623273.3466666664"/>
    <x v="5"/>
    <x v="5"/>
    <d v="2026-12-15T00:00:00"/>
    <x v="2"/>
    <x v="6"/>
    <x v="1"/>
    <x v="0"/>
    <x v="0"/>
  </r>
  <r>
    <s v="L100909"/>
    <x v="0"/>
    <s v="C200909"/>
    <s v="Priya Das"/>
    <x v="0"/>
    <s v="Male"/>
    <x v="20"/>
    <x v="1"/>
    <x v="0"/>
    <x v="3"/>
    <n v="1725557"/>
    <s v="Submitted"/>
    <n v="684"/>
    <x v="1"/>
    <x v="0"/>
    <s v="Submitted"/>
    <x v="0"/>
    <x v="2"/>
    <n v="61656"/>
    <n v="7.49"/>
    <n v="120"/>
    <n v="513.79999999999995"/>
    <n v="38483.619999999995"/>
    <x v="4"/>
    <x v="4"/>
    <d v="2026-12-16T00:00:00"/>
    <x v="2"/>
    <x v="6"/>
    <x v="0"/>
    <x v="1"/>
    <x v="0"/>
  </r>
  <r>
    <s v="L100910"/>
    <x v="0"/>
    <s v="C200910"/>
    <s v="Rahul Rao"/>
    <x v="0"/>
    <s v="Female"/>
    <x v="2"/>
    <x v="1"/>
    <x v="1"/>
    <x v="0"/>
    <n v="857637"/>
    <s v="Submitted"/>
    <n v="451"/>
    <x v="0"/>
    <x v="0"/>
    <s v="Submitted"/>
    <x v="0"/>
    <x v="2"/>
    <n v="1421116"/>
    <n v="16.84"/>
    <n v="36"/>
    <n v="39475.440000000002"/>
    <n v="1994299.4533333723"/>
    <x v="1"/>
    <x v="1"/>
    <d v="2026-12-17T00:00:00"/>
    <x v="2"/>
    <x v="6"/>
    <x v="0"/>
    <x v="1"/>
    <x v="3"/>
  </r>
  <r>
    <s v="L100911"/>
    <x v="0"/>
    <s v="C200911"/>
    <s v="Karan Sharma"/>
    <x v="0"/>
    <s v="Male"/>
    <x v="45"/>
    <x v="0"/>
    <x v="1"/>
    <x v="3"/>
    <n v="1188799"/>
    <s v="Submitted"/>
    <n v="610"/>
    <x v="1"/>
    <x v="0"/>
    <s v="Submitted"/>
    <x v="0"/>
    <x v="4"/>
    <n v="2336615"/>
    <n v="18.63"/>
    <n v="120"/>
    <n v="19471.79"/>
    <n v="3627594.7875000001"/>
    <x v="0"/>
    <x v="0"/>
    <d v="2026-12-18T00:00:00"/>
    <x v="2"/>
    <x v="6"/>
    <x v="0"/>
    <x v="0"/>
    <x v="2"/>
  </r>
  <r>
    <s v="L100912"/>
    <x v="0"/>
    <s v="C200912"/>
    <s v="Neha Verma"/>
    <x v="0"/>
    <s v="Female"/>
    <x v="6"/>
    <x v="1"/>
    <x v="1"/>
    <x v="2"/>
    <n v="478412"/>
    <s v="Submitted"/>
    <n v="353"/>
    <x v="0"/>
    <x v="0"/>
    <s v="Submitted"/>
    <x v="0"/>
    <x v="0"/>
    <n v="2665822"/>
    <n v="11.69"/>
    <n v="12"/>
    <n v="222151.83"/>
    <n v="2597696.2121823751"/>
    <x v="6"/>
    <x v="6"/>
    <d v="2026-12-19T00:00:00"/>
    <x v="2"/>
    <x v="6"/>
    <x v="2"/>
    <x v="1"/>
    <x v="3"/>
  </r>
  <r>
    <s v="L100913"/>
    <x v="0"/>
    <s v="C200913"/>
    <s v="Rahul Verma"/>
    <x v="0"/>
    <s v="Male"/>
    <x v="42"/>
    <x v="1"/>
    <x v="1"/>
    <x v="2"/>
    <n v="2488615"/>
    <s v="Submitted"/>
    <n v="877"/>
    <x v="2"/>
    <x v="0"/>
    <s v="Submitted"/>
    <x v="0"/>
    <x v="0"/>
    <n v="3155092"/>
    <n v="17.21"/>
    <n v="180"/>
    <n v="17528.29"/>
    <n v="4524927.7766666673"/>
    <x v="1"/>
    <x v="1"/>
    <d v="2026-12-20T00:00:00"/>
    <x v="2"/>
    <x v="6"/>
    <x v="2"/>
    <x v="0"/>
    <x v="3"/>
  </r>
  <r>
    <s v="L100914"/>
    <x v="0"/>
    <s v="C200914"/>
    <s v="Anjali Patel"/>
    <x v="0"/>
    <s v="Male"/>
    <x v="2"/>
    <x v="1"/>
    <x v="1"/>
    <x v="0"/>
    <n v="1667094"/>
    <s v="Submitted"/>
    <n v="403"/>
    <x v="0"/>
    <x v="0"/>
    <s v="Submitted"/>
    <x v="0"/>
    <x v="0"/>
    <n v="3978897"/>
    <n v="8.67"/>
    <n v="180"/>
    <n v="22104.98"/>
    <n v="2874753.0825"/>
    <x v="5"/>
    <x v="5"/>
    <d v="2026-12-21T00:00:00"/>
    <x v="2"/>
    <x v="6"/>
    <x v="2"/>
    <x v="0"/>
    <x v="1"/>
  </r>
  <r>
    <s v="L100915"/>
    <x v="0"/>
    <s v="C200915"/>
    <s v="Vikas Verma"/>
    <x v="0"/>
    <s v="Female"/>
    <x v="25"/>
    <x v="0"/>
    <x v="1"/>
    <x v="3"/>
    <n v="2182325"/>
    <s v="Submitted"/>
    <n v="570"/>
    <x v="0"/>
    <x v="0"/>
    <s v="Submitted"/>
    <x v="0"/>
    <x v="4"/>
    <n v="3544420"/>
    <n v="12.51"/>
    <n v="36"/>
    <n v="98456.11"/>
    <n v="3695057.8500252226"/>
    <x v="2"/>
    <x v="2"/>
    <d v="2026-12-22T00:00:00"/>
    <x v="2"/>
    <x v="6"/>
    <x v="2"/>
    <x v="1"/>
    <x v="3"/>
  </r>
  <r>
    <s v="L100916"/>
    <x v="0"/>
    <s v="C200916"/>
    <s v="Amit Rao"/>
    <x v="0"/>
    <s v="Male"/>
    <x v="37"/>
    <x v="1"/>
    <x v="1"/>
    <x v="2"/>
    <n v="334454"/>
    <s v="Submitted"/>
    <n v="430"/>
    <x v="0"/>
    <x v="0"/>
    <s v="Submitted"/>
    <x v="0"/>
    <x v="0"/>
    <n v="1139480"/>
    <n v="9.4700000000000006"/>
    <n v="24"/>
    <n v="47478.33"/>
    <n v="899240.41003932175"/>
    <x v="3"/>
    <x v="3"/>
    <d v="2026-12-23T00:00:00"/>
    <x v="2"/>
    <x v="6"/>
    <x v="2"/>
    <x v="0"/>
    <x v="2"/>
  </r>
  <r>
    <s v="L100917"/>
    <x v="0"/>
    <s v="C200917"/>
    <s v="Amit Patel"/>
    <x v="0"/>
    <s v="Male"/>
    <x v="14"/>
    <x v="1"/>
    <x v="1"/>
    <x v="1"/>
    <n v="1910097"/>
    <s v="Submitted"/>
    <n v="859"/>
    <x v="2"/>
    <x v="0"/>
    <s v="Submitted"/>
    <x v="0"/>
    <x v="3"/>
    <n v="1083074"/>
    <n v="7.16"/>
    <n v="24"/>
    <n v="45128.08"/>
    <n v="646242.72871505003"/>
    <x v="5"/>
    <x v="5"/>
    <d v="2026-12-24T00:00:00"/>
    <x v="2"/>
    <x v="6"/>
    <x v="0"/>
    <x v="0"/>
    <x v="1"/>
  </r>
  <r>
    <s v="L100918"/>
    <x v="0"/>
    <s v="C200918"/>
    <s v="Karan Gupta"/>
    <x v="0"/>
    <s v="Male"/>
    <x v="39"/>
    <x v="1"/>
    <x v="1"/>
    <x v="1"/>
    <n v="654666"/>
    <s v="Submitted"/>
    <n v="728"/>
    <x v="1"/>
    <x v="0"/>
    <s v="Submitted"/>
    <x v="0"/>
    <x v="1"/>
    <n v="3894146"/>
    <n v="16.98"/>
    <n v="60"/>
    <n v="64902.43"/>
    <n v="5510216.5899999999"/>
    <x v="6"/>
    <x v="6"/>
    <d v="2026-12-25T00:00:00"/>
    <x v="2"/>
    <x v="6"/>
    <x v="0"/>
    <x v="1"/>
    <x v="1"/>
  </r>
  <r>
    <s v="L100919"/>
    <x v="0"/>
    <s v="C200919"/>
    <s v="Karan Rao"/>
    <x v="0"/>
    <s v="Female"/>
    <x v="43"/>
    <x v="1"/>
    <x v="0"/>
    <x v="2"/>
    <n v="979427"/>
    <s v="Submitted"/>
    <n v="693"/>
    <x v="1"/>
    <x v="0"/>
    <s v="Submitted"/>
    <x v="0"/>
    <x v="0"/>
    <n v="3670042"/>
    <n v="7.71"/>
    <n v="180"/>
    <n v="20389.12"/>
    <n v="2358001.9849999999"/>
    <x v="3"/>
    <x v="3"/>
    <d v="2026-12-26T00:00:00"/>
    <x v="2"/>
    <x v="6"/>
    <x v="0"/>
    <x v="1"/>
    <x v="0"/>
  </r>
  <r>
    <s v="L100920"/>
    <x v="0"/>
    <s v="C200920"/>
    <s v="Rahul Singh"/>
    <x v="0"/>
    <s v="Female"/>
    <x v="16"/>
    <x v="0"/>
    <x v="0"/>
    <x v="3"/>
    <n v="-50000"/>
    <s v="Submitted"/>
    <n v="482"/>
    <x v="0"/>
    <x v="0"/>
    <s v="Submitted"/>
    <x v="0"/>
    <x v="2"/>
    <n v="835822"/>
    <n v="8.4499999999999993"/>
    <n v="180"/>
    <n v="4643.46"/>
    <n v="588557.99166666658"/>
    <x v="6"/>
    <x v="6"/>
    <d v="2026-12-27T00:00:00"/>
    <x v="2"/>
    <x v="6"/>
    <x v="1"/>
    <x v="1"/>
    <x v="2"/>
  </r>
  <r>
    <s v="L100921"/>
    <x v="0"/>
    <s v="C200921"/>
    <s v="Rahul Rao"/>
    <x v="0"/>
    <s v="Female"/>
    <x v="1"/>
    <x v="0"/>
    <x v="1"/>
    <x v="0"/>
    <n v="1752185"/>
    <s v="Submitted"/>
    <n v="819"/>
    <x v="2"/>
    <x v="0"/>
    <s v="Submitted"/>
    <x v="0"/>
    <x v="0"/>
    <n v="3481528"/>
    <n v="8.2799999999999994"/>
    <n v="36"/>
    <n v="96709.11"/>
    <n v="2402254.3350209575"/>
    <x v="4"/>
    <x v="4"/>
    <d v="2026-12-28T00:00:00"/>
    <x v="2"/>
    <x v="6"/>
    <x v="2"/>
    <x v="0"/>
    <x v="1"/>
  </r>
  <r>
    <s v="L100922"/>
    <x v="0"/>
    <s v="C200922"/>
    <s v="Neha Gupta"/>
    <x v="0"/>
    <s v="Male"/>
    <x v="24"/>
    <x v="1"/>
    <x v="0"/>
    <x v="2"/>
    <n v="382276"/>
    <s v="Submitted"/>
    <n v="782"/>
    <x v="2"/>
    <x v="0"/>
    <s v="Submitted"/>
    <x v="0"/>
    <x v="0"/>
    <n v="595369"/>
    <n v="10.28"/>
    <n v="60"/>
    <n v="9922.82"/>
    <n v="510032.77666666673"/>
    <x v="1"/>
    <x v="1"/>
    <d v="2026-12-29T00:00:00"/>
    <x v="2"/>
    <x v="6"/>
    <x v="0"/>
    <x v="1"/>
    <x v="1"/>
  </r>
  <r>
    <s v="L100923"/>
    <x v="0"/>
    <s v="C200923"/>
    <s v="Rohit Sharma"/>
    <x v="0"/>
    <s v="Female"/>
    <x v="7"/>
    <x v="0"/>
    <x v="0"/>
    <x v="2"/>
    <n v="0"/>
    <s v="Submitted"/>
    <n v="454"/>
    <x v="0"/>
    <x v="0"/>
    <s v="Submitted"/>
    <x v="0"/>
    <x v="1"/>
    <n v="3792677"/>
    <n v="13.92"/>
    <n v="120"/>
    <n v="31605.64"/>
    <n v="4399505.3199999994"/>
    <x v="3"/>
    <x v="3"/>
    <d v="2026-12-30T00:00:00"/>
    <x v="2"/>
    <x v="6"/>
    <x v="1"/>
    <x v="1"/>
    <x v="2"/>
  </r>
  <r>
    <s v="L100924"/>
    <x v="0"/>
    <s v="C200924"/>
    <s v="Priya Das"/>
    <x v="0"/>
    <s v="Female"/>
    <x v="12"/>
    <x v="1"/>
    <x v="1"/>
    <x v="0"/>
    <n v="2390134"/>
    <s v="Submitted"/>
    <n v="378"/>
    <x v="0"/>
    <x v="0"/>
    <s v="Submitted"/>
    <x v="0"/>
    <x v="1"/>
    <n v="3116335"/>
    <n v="17.62"/>
    <n v="180"/>
    <n v="17312.97"/>
    <n v="4575818.5583333336"/>
    <x v="6"/>
    <x v="6"/>
    <d v="2026-12-31T00:00:00"/>
    <x v="2"/>
    <x v="6"/>
    <x v="0"/>
    <x v="0"/>
    <x v="3"/>
  </r>
  <r>
    <s v="L100925"/>
    <x v="0"/>
    <s v="C200925"/>
    <s v="Karan Das"/>
    <x v="0"/>
    <s v="Female"/>
    <x v="46"/>
    <x v="0"/>
    <x v="0"/>
    <x v="2"/>
    <n v="2078310"/>
    <s v="Submitted"/>
    <n v="307"/>
    <x v="0"/>
    <x v="0"/>
    <s v="Submitted"/>
    <x v="0"/>
    <x v="2"/>
    <n v="3322846"/>
    <n v="17.600000000000001"/>
    <n v="24"/>
    <n v="138451.92000000001"/>
    <n v="4873507.4685598407"/>
    <x v="4"/>
    <x v="4"/>
    <d v="2027-01-01T00:00:00"/>
    <x v="3"/>
    <x v="7"/>
    <x v="0"/>
    <x v="1"/>
    <x v="0"/>
  </r>
  <r>
    <s v="L100926"/>
    <x v="0"/>
    <s v="C200926"/>
    <s v="Rahul Patel"/>
    <x v="0"/>
    <s v="Female"/>
    <x v="29"/>
    <x v="0"/>
    <x v="0"/>
    <x v="3"/>
    <n v="1271377"/>
    <s v="Submitted"/>
    <n v="377"/>
    <x v="0"/>
    <x v="0"/>
    <s v="Submitted"/>
    <x v="0"/>
    <x v="1"/>
    <n v="4089535"/>
    <n v="9.01"/>
    <n v="24"/>
    <n v="170397.29"/>
    <n v="3070563.6559144002"/>
    <x v="5"/>
    <x v="5"/>
    <d v="2027-01-02T00:00:00"/>
    <x v="3"/>
    <x v="7"/>
    <x v="2"/>
    <x v="0"/>
    <x v="3"/>
  </r>
  <r>
    <s v="L100927"/>
    <x v="0"/>
    <s v="C200927"/>
    <s v="Anjali Verma"/>
    <x v="0"/>
    <s v="Male"/>
    <x v="42"/>
    <x v="1"/>
    <x v="0"/>
    <x v="3"/>
    <n v="1832218"/>
    <s v="Submitted"/>
    <n v="443"/>
    <x v="0"/>
    <x v="0"/>
    <s v="Submitted"/>
    <x v="0"/>
    <x v="2"/>
    <n v="1850263"/>
    <n v="13.18"/>
    <n v="180"/>
    <n v="10279.24"/>
    <n v="2032205.5283333333"/>
    <x v="6"/>
    <x v="6"/>
    <d v="2027-01-03T00:00:00"/>
    <x v="3"/>
    <x v="7"/>
    <x v="0"/>
    <x v="1"/>
    <x v="1"/>
  </r>
  <r>
    <s v="L100928"/>
    <x v="0"/>
    <s v="C200928"/>
    <s v="Vikas Sharma"/>
    <x v="0"/>
    <s v="Female"/>
    <x v="30"/>
    <x v="0"/>
    <x v="1"/>
    <x v="2"/>
    <n v="1655114"/>
    <s v="Submitted"/>
    <n v="860"/>
    <x v="2"/>
    <x v="0"/>
    <s v="Submitted"/>
    <x v="0"/>
    <x v="2"/>
    <n v="289849"/>
    <n v="13.86"/>
    <n v="12"/>
    <n v="24154.080000000002"/>
    <n v="334808.9706545542"/>
    <x v="5"/>
    <x v="5"/>
    <d v="2027-01-04T00:00:00"/>
    <x v="3"/>
    <x v="7"/>
    <x v="0"/>
    <x v="1"/>
    <x v="1"/>
  </r>
  <r>
    <s v="L100929"/>
    <x v="0"/>
    <s v="C200929"/>
    <s v="Pooja Verma"/>
    <x v="0"/>
    <s v="Male"/>
    <x v="41"/>
    <x v="0"/>
    <x v="1"/>
    <x v="3"/>
    <n v="1738760"/>
    <s v="Submitted"/>
    <n v="847"/>
    <x v="2"/>
    <x v="0"/>
    <s v="Submitted"/>
    <x v="0"/>
    <x v="1"/>
    <n v="2134871"/>
    <n v="15.72"/>
    <n v="60"/>
    <n v="35581.18"/>
    <n v="2796681.0100000002"/>
    <x v="5"/>
    <x v="5"/>
    <d v="2027-01-05T00:00:00"/>
    <x v="3"/>
    <x v="7"/>
    <x v="2"/>
    <x v="1"/>
    <x v="0"/>
  </r>
  <r>
    <s v="L100930"/>
    <x v="0"/>
    <s v="C200930"/>
    <s v="Priya Das"/>
    <x v="0"/>
    <s v="Female"/>
    <x v="24"/>
    <x v="0"/>
    <x v="1"/>
    <x v="1"/>
    <n v="1275568"/>
    <s v="Submitted"/>
    <n v="421"/>
    <x v="0"/>
    <x v="0"/>
    <s v="Submitted"/>
    <x v="0"/>
    <x v="3"/>
    <n v="335741"/>
    <n v="15.18"/>
    <n v="24"/>
    <n v="13989.21"/>
    <n v="424712.36627778545"/>
    <x v="2"/>
    <x v="2"/>
    <d v="2027-01-06T00:00:00"/>
    <x v="3"/>
    <x v="7"/>
    <x v="0"/>
    <x v="0"/>
    <x v="0"/>
  </r>
  <r>
    <s v="L100931"/>
    <x v="0"/>
    <s v="C200931"/>
    <s v="Anjali Rao"/>
    <x v="0"/>
    <s v="Male"/>
    <x v="30"/>
    <x v="0"/>
    <x v="0"/>
    <x v="3"/>
    <n v="745968"/>
    <s v="Submitted"/>
    <n v="618"/>
    <x v="1"/>
    <x v="0"/>
    <s v="Submitted"/>
    <x v="0"/>
    <x v="4"/>
    <n v="3693136"/>
    <n v="8.4499999999999993"/>
    <n v="120"/>
    <n v="30776.13"/>
    <n v="2600583.2666666666"/>
    <x v="2"/>
    <x v="2"/>
    <d v="2027-01-07T00:00:00"/>
    <x v="3"/>
    <x v="7"/>
    <x v="2"/>
    <x v="1"/>
    <x v="2"/>
  </r>
  <r>
    <s v="L100932"/>
    <x v="0"/>
    <s v="C200932"/>
    <s v="Rahul Gupta"/>
    <x v="0"/>
    <s v="Male"/>
    <x v="11"/>
    <x v="1"/>
    <x v="0"/>
    <x v="3"/>
    <n v="306276"/>
    <s v="Submitted"/>
    <n v="374"/>
    <x v="0"/>
    <x v="0"/>
    <s v="Submitted"/>
    <x v="0"/>
    <x v="1"/>
    <n v="3564501"/>
    <n v="16.75"/>
    <n v="180"/>
    <n v="19802.78"/>
    <n v="4975449.3125"/>
    <x v="5"/>
    <x v="5"/>
    <d v="2027-01-08T00:00:00"/>
    <x v="3"/>
    <x v="7"/>
    <x v="1"/>
    <x v="1"/>
    <x v="0"/>
  </r>
  <r>
    <s v="L100933"/>
    <x v="0"/>
    <s v="C200933"/>
    <s v="Sneha Verma"/>
    <x v="0"/>
    <s v="Male"/>
    <x v="6"/>
    <x v="0"/>
    <x v="1"/>
    <x v="3"/>
    <n v="1774113"/>
    <s v="Submitted"/>
    <n v="452"/>
    <x v="0"/>
    <x v="0"/>
    <s v="Submitted"/>
    <x v="0"/>
    <x v="2"/>
    <n v="260301"/>
    <n v="9.48"/>
    <n v="12"/>
    <n v="21691.75"/>
    <n v="205828.01522850626"/>
    <x v="6"/>
    <x v="6"/>
    <d v="2027-01-09T00:00:00"/>
    <x v="3"/>
    <x v="7"/>
    <x v="0"/>
    <x v="0"/>
    <x v="2"/>
  </r>
  <r>
    <s v="L100934"/>
    <x v="0"/>
    <s v="C200934"/>
    <s v="Neha Patel"/>
    <x v="0"/>
    <s v="Male"/>
    <x v="38"/>
    <x v="1"/>
    <x v="1"/>
    <x v="1"/>
    <n v="2317739"/>
    <s v="Submitted"/>
    <n v="654"/>
    <x v="1"/>
    <x v="0"/>
    <s v="Submitted"/>
    <x v="0"/>
    <x v="0"/>
    <n v="364961"/>
    <n v="8.8699999999999992"/>
    <n v="12"/>
    <n v="30413.42"/>
    <n v="270119.75167727034"/>
    <x v="2"/>
    <x v="2"/>
    <d v="2027-01-10T00:00:00"/>
    <x v="3"/>
    <x v="7"/>
    <x v="2"/>
    <x v="1"/>
    <x v="1"/>
  </r>
  <r>
    <s v="L100935"/>
    <x v="0"/>
    <s v="C200935"/>
    <s v="Neha Rao"/>
    <x v="0"/>
    <s v="Female"/>
    <x v="33"/>
    <x v="1"/>
    <x v="0"/>
    <x v="3"/>
    <n v="2107434"/>
    <s v="Submitted"/>
    <n v="626"/>
    <x v="1"/>
    <x v="0"/>
    <s v="Submitted"/>
    <x v="0"/>
    <x v="0"/>
    <n v="107337"/>
    <n v="18.3"/>
    <n v="12"/>
    <n v="8944.75"/>
    <n v="163691.36218879806"/>
    <x v="4"/>
    <x v="4"/>
    <d v="2027-01-11T00:00:00"/>
    <x v="3"/>
    <x v="7"/>
    <x v="0"/>
    <x v="0"/>
    <x v="3"/>
  </r>
  <r>
    <s v="L100936"/>
    <x v="0"/>
    <s v="C200936"/>
    <s v="Amit Rao"/>
    <x v="0"/>
    <s v="Male"/>
    <x v="37"/>
    <x v="1"/>
    <x v="1"/>
    <x v="3"/>
    <n v="1215831"/>
    <s v="Submitted"/>
    <n v="871"/>
    <x v="2"/>
    <x v="0"/>
    <s v="Submitted"/>
    <x v="0"/>
    <x v="3"/>
    <n v="1083632"/>
    <n v="12.97"/>
    <n v="180"/>
    <n v="6020.18"/>
    <n v="1171225.5866666667"/>
    <x v="0"/>
    <x v="0"/>
    <d v="2027-01-12T00:00:00"/>
    <x v="3"/>
    <x v="7"/>
    <x v="0"/>
    <x v="1"/>
    <x v="2"/>
  </r>
  <r>
    <s v="L100937"/>
    <x v="0"/>
    <s v="C200937"/>
    <s v="Anjali Das"/>
    <x v="0"/>
    <s v="Male"/>
    <x v="37"/>
    <x v="0"/>
    <x v="1"/>
    <x v="1"/>
    <n v="1188531"/>
    <s v="Submitted"/>
    <n v="819"/>
    <x v="2"/>
    <x v="0"/>
    <s v="Submitted"/>
    <x v="0"/>
    <x v="1"/>
    <n v="429287"/>
    <n v="15.9"/>
    <n v="60"/>
    <n v="7154.78"/>
    <n v="568805.27500000002"/>
    <x v="2"/>
    <x v="2"/>
    <d v="2027-01-13T00:00:00"/>
    <x v="3"/>
    <x v="7"/>
    <x v="0"/>
    <x v="0"/>
    <x v="0"/>
  </r>
  <r>
    <s v="L100938"/>
    <x v="0"/>
    <s v="C200938"/>
    <s v="Pooja Gupta"/>
    <x v="0"/>
    <s v="Female"/>
    <x v="16"/>
    <x v="1"/>
    <x v="0"/>
    <x v="1"/>
    <n v="1132435"/>
    <s v="Submitted"/>
    <n v="643"/>
    <x v="1"/>
    <x v="0"/>
    <s v="Submitted"/>
    <x v="0"/>
    <x v="2"/>
    <n v="1135576"/>
    <n v="8.7100000000000009"/>
    <n v="36"/>
    <n v="31543.78"/>
    <n v="824238.91575488891"/>
    <x v="5"/>
    <x v="5"/>
    <d v="2027-01-14T00:00:00"/>
    <x v="3"/>
    <x v="7"/>
    <x v="0"/>
    <x v="0"/>
    <x v="2"/>
  </r>
  <r>
    <s v="L100939"/>
    <x v="0"/>
    <s v="C200939"/>
    <s v="Amit Singh"/>
    <x v="0"/>
    <s v="Female"/>
    <x v="47"/>
    <x v="0"/>
    <x v="0"/>
    <x v="0"/>
    <n v="1165224"/>
    <s v="Submitted"/>
    <n v="361"/>
    <x v="0"/>
    <x v="0"/>
    <s v="Submitted"/>
    <x v="0"/>
    <x v="2"/>
    <n v="56363"/>
    <n v="17.05"/>
    <n v="60"/>
    <n v="939.38"/>
    <n v="80082.429166666669"/>
    <x v="4"/>
    <x v="4"/>
    <d v="2027-01-15T00:00:00"/>
    <x v="3"/>
    <x v="7"/>
    <x v="2"/>
    <x v="0"/>
    <x v="0"/>
  </r>
  <r>
    <s v="L100940"/>
    <x v="0"/>
    <s v="C200940"/>
    <s v="Karan Mehta"/>
    <x v="0"/>
    <s v="Female"/>
    <x v="37"/>
    <x v="1"/>
    <x v="1"/>
    <x v="1"/>
    <n v="1383377"/>
    <s v="Submitted"/>
    <n v="640"/>
    <x v="1"/>
    <x v="0"/>
    <s v="Submitted"/>
    <x v="0"/>
    <x v="2"/>
    <n v="0"/>
    <n v="11.76"/>
    <n v="12"/>
    <n v="20833.330000000002"/>
    <n v="0"/>
    <x v="2"/>
    <x v="2"/>
    <d v="2027-01-16T00:00:00"/>
    <x v="3"/>
    <x v="7"/>
    <x v="1"/>
    <x v="1"/>
    <x v="3"/>
  </r>
  <r>
    <s v="L100941"/>
    <x v="0"/>
    <s v="C200941"/>
    <s v="Karan Gupta"/>
    <x v="0"/>
    <s v="Male"/>
    <x v="39"/>
    <x v="1"/>
    <x v="1"/>
    <x v="1"/>
    <n v="2239852"/>
    <s v="Submitted"/>
    <n v="667"/>
    <x v="1"/>
    <x v="0"/>
    <s v="Submitted"/>
    <x v="0"/>
    <x v="3"/>
    <n v="3355501"/>
    <n v="15.95"/>
    <n v="60"/>
    <n v="55925.02"/>
    <n v="4460020.0791666666"/>
    <x v="4"/>
    <x v="4"/>
    <d v="2027-01-17T00:00:00"/>
    <x v="3"/>
    <x v="7"/>
    <x v="1"/>
    <x v="0"/>
    <x v="3"/>
  </r>
  <r>
    <s v="L100942"/>
    <x v="0"/>
    <s v="C200942"/>
    <s v="Karan Singh"/>
    <x v="0"/>
    <s v="Female"/>
    <x v="37"/>
    <x v="1"/>
    <x v="0"/>
    <x v="1"/>
    <n v="1284499"/>
    <s v="Submitted"/>
    <n v="399"/>
    <x v="0"/>
    <x v="0"/>
    <s v="Submitted"/>
    <x v="0"/>
    <x v="1"/>
    <n v="2014809"/>
    <n v="10.96"/>
    <n v="24"/>
    <n v="83950.38"/>
    <n v="1840192.537605461"/>
    <x v="5"/>
    <x v="5"/>
    <d v="2027-01-18T00:00:00"/>
    <x v="3"/>
    <x v="7"/>
    <x v="0"/>
    <x v="1"/>
    <x v="2"/>
  </r>
  <r>
    <s v="L100943"/>
    <x v="0"/>
    <s v="C200943"/>
    <s v="Rohit Sharma"/>
    <x v="0"/>
    <s v="Male"/>
    <x v="29"/>
    <x v="0"/>
    <x v="1"/>
    <x v="2"/>
    <n v="1251685"/>
    <s v="Submitted"/>
    <n v="333"/>
    <x v="0"/>
    <x v="0"/>
    <s v="Submitted"/>
    <x v="0"/>
    <x v="0"/>
    <n v="2978745"/>
    <n v="8.77"/>
    <n v="24"/>
    <n v="124114.38"/>
    <n v="2176970.3035693308"/>
    <x v="6"/>
    <x v="6"/>
    <d v="2027-01-19T00:00:00"/>
    <x v="3"/>
    <x v="7"/>
    <x v="0"/>
    <x v="1"/>
    <x v="2"/>
  </r>
  <r>
    <s v="L100944"/>
    <x v="0"/>
    <s v="C200944"/>
    <s v="Priya Sharma"/>
    <x v="0"/>
    <s v="Female"/>
    <x v="12"/>
    <x v="1"/>
    <x v="1"/>
    <x v="3"/>
    <n v="863122"/>
    <s v="Submitted"/>
    <n v="783"/>
    <x v="2"/>
    <x v="0"/>
    <s v="Submitted"/>
    <x v="0"/>
    <x v="2"/>
    <n v="1170829"/>
    <n v="11.7"/>
    <n v="24"/>
    <n v="48784.54"/>
    <n v="1141558.3670211639"/>
    <x v="3"/>
    <x v="3"/>
    <d v="2027-01-20T00:00:00"/>
    <x v="3"/>
    <x v="7"/>
    <x v="0"/>
    <x v="1"/>
    <x v="0"/>
  </r>
  <r>
    <s v="L100945"/>
    <x v="0"/>
    <s v="C200945"/>
    <s v="Rohit Gupta"/>
    <x v="0"/>
    <s v="Female"/>
    <x v="32"/>
    <x v="1"/>
    <x v="0"/>
    <x v="0"/>
    <n v="1719305"/>
    <s v="Submitted"/>
    <n v="561"/>
    <x v="0"/>
    <x v="0"/>
    <s v="Submitted"/>
    <x v="0"/>
    <x v="3"/>
    <n v="2763050"/>
    <n v="15.19"/>
    <n v="12"/>
    <n v="230254.17"/>
    <n v="3497751.8004992898"/>
    <x v="11"/>
    <x v="6"/>
    <d v="2027-01-21T00:00:00"/>
    <x v="3"/>
    <x v="7"/>
    <x v="0"/>
    <x v="0"/>
    <x v="3"/>
  </r>
  <r>
    <s v="L100946"/>
    <x v="0"/>
    <s v="C200946"/>
    <s v="Rahul Verma"/>
    <x v="0"/>
    <s v="Female"/>
    <x v="8"/>
    <x v="1"/>
    <x v="1"/>
    <x v="0"/>
    <n v="1228765"/>
    <s v="Submitted"/>
    <n v="361"/>
    <x v="0"/>
    <x v="0"/>
    <s v="Submitted"/>
    <x v="0"/>
    <x v="1"/>
    <n v="4422249"/>
    <n v="12.83"/>
    <n v="24"/>
    <n v="184260.38"/>
    <n v="4728121.347122727"/>
    <x v="2"/>
    <x v="2"/>
    <d v="2027-01-22T00:00:00"/>
    <x v="3"/>
    <x v="7"/>
    <x v="1"/>
    <x v="1"/>
    <x v="3"/>
  </r>
  <r>
    <s v="L100947"/>
    <x v="0"/>
    <s v="C200947"/>
    <s v="Pooja Verma"/>
    <x v="0"/>
    <s v="Female"/>
    <x v="45"/>
    <x v="1"/>
    <x v="1"/>
    <x v="3"/>
    <n v="2446072"/>
    <s v="Submitted"/>
    <n v="754"/>
    <x v="2"/>
    <x v="0"/>
    <s v="Submitted"/>
    <x v="0"/>
    <x v="3"/>
    <n v="1685835"/>
    <n v="9.68"/>
    <n v="180"/>
    <n v="9365.75"/>
    <n v="1359906.9"/>
    <x v="6"/>
    <x v="6"/>
    <d v="2027-01-23T00:00:00"/>
    <x v="3"/>
    <x v="7"/>
    <x v="0"/>
    <x v="0"/>
    <x v="0"/>
  </r>
  <r>
    <s v="L100948"/>
    <x v="0"/>
    <s v="C200948"/>
    <s v="Karan Sharma"/>
    <x v="0"/>
    <s v="Female"/>
    <x v="36"/>
    <x v="1"/>
    <x v="1"/>
    <x v="1"/>
    <n v="1267571"/>
    <s v="Submitted"/>
    <n v="498"/>
    <x v="0"/>
    <x v="0"/>
    <s v="Submitted"/>
    <x v="0"/>
    <x v="0"/>
    <n v="995721"/>
    <n v="11.64"/>
    <n v="12"/>
    <n v="82976.75"/>
    <n v="966132.14552568865"/>
    <x v="0"/>
    <x v="0"/>
    <d v="2027-01-24T00:00:00"/>
    <x v="3"/>
    <x v="7"/>
    <x v="0"/>
    <x v="1"/>
    <x v="3"/>
  </r>
  <r>
    <s v="L100949"/>
    <x v="0"/>
    <s v="C200949"/>
    <s v="Pooja Rao"/>
    <x v="0"/>
    <s v="Male"/>
    <x v="14"/>
    <x v="0"/>
    <x v="0"/>
    <x v="3"/>
    <n v="1305433"/>
    <s v="Submitted"/>
    <n v="640"/>
    <x v="1"/>
    <x v="0"/>
    <s v="Submitted"/>
    <x v="0"/>
    <x v="0"/>
    <n v="2304097"/>
    <n v="15.86"/>
    <n v="12"/>
    <n v="192008.08"/>
    <n v="3045372.3789092642"/>
    <x v="6"/>
    <x v="6"/>
    <d v="2027-01-25T00:00:00"/>
    <x v="3"/>
    <x v="7"/>
    <x v="2"/>
    <x v="0"/>
    <x v="1"/>
  </r>
  <r>
    <s v="L100950"/>
    <x v="0"/>
    <s v="C200950"/>
    <s v="Rohit Mehta"/>
    <x v="0"/>
    <s v="Male"/>
    <x v="9"/>
    <x v="0"/>
    <x v="0"/>
    <x v="0"/>
    <n v="1578077"/>
    <s v="Submitted"/>
    <n v="461"/>
    <x v="0"/>
    <x v="0"/>
    <s v="Submitted"/>
    <x v="0"/>
    <x v="1"/>
    <n v="4243248"/>
    <n v="7.72"/>
    <n v="60"/>
    <n v="70720.800000000003"/>
    <n v="2729822.8800003109"/>
    <x v="3"/>
    <x v="3"/>
    <d v="2027-01-26T00:00:00"/>
    <x v="3"/>
    <x v="7"/>
    <x v="0"/>
    <x v="1"/>
    <x v="2"/>
  </r>
  <r>
    <s v="L100951"/>
    <x v="0"/>
    <s v="C200951"/>
    <s v="Rahul Verma"/>
    <x v="0"/>
    <s v="Female"/>
    <x v="44"/>
    <x v="1"/>
    <x v="0"/>
    <x v="2"/>
    <n v="1100431"/>
    <s v="Submitted"/>
    <n v="950"/>
    <x v="2"/>
    <x v="0"/>
    <s v="Submitted"/>
    <x v="1"/>
    <x v="1"/>
    <n v="2471959"/>
    <n v="11.6"/>
    <n v="36"/>
    <n v="68665.53"/>
    <n v="2389560.3667303477"/>
    <x v="5"/>
    <x v="5"/>
    <d v="2027-01-27T00:00:00"/>
    <x v="3"/>
    <x v="7"/>
    <x v="0"/>
    <x v="0"/>
    <x v="2"/>
  </r>
  <r>
    <s v="L100952"/>
    <x v="0"/>
    <s v="C200952"/>
    <s v="Priya Sharma"/>
    <x v="0"/>
    <s v="Male"/>
    <x v="43"/>
    <x v="1"/>
    <x v="1"/>
    <x v="3"/>
    <n v="492781"/>
    <s v="Submitted"/>
    <n v="671"/>
    <x v="1"/>
    <x v="0"/>
    <s v="Submitted"/>
    <x v="0"/>
    <x v="4"/>
    <n v="438100"/>
    <n v="7.06"/>
    <n v="60"/>
    <n v="7301.67"/>
    <n v="257748.8333335596"/>
    <x v="6"/>
    <x v="6"/>
    <d v="2027-01-28T00:00:00"/>
    <x v="3"/>
    <x v="7"/>
    <x v="1"/>
    <x v="1"/>
    <x v="2"/>
  </r>
  <r>
    <s v="L100953"/>
    <x v="0"/>
    <s v="C200953"/>
    <s v="Vikas Sharma"/>
    <x v="0"/>
    <s v="Male"/>
    <x v="41"/>
    <x v="1"/>
    <x v="0"/>
    <x v="2"/>
    <n v="2441704"/>
    <s v="Submitted"/>
    <n v="659"/>
    <x v="1"/>
    <x v="0"/>
    <s v="Submitted"/>
    <x v="0"/>
    <x v="2"/>
    <n v="3770000"/>
    <n v="13.35"/>
    <n v="180"/>
    <n v="20944.439999999999"/>
    <n v="4194125"/>
    <x v="4"/>
    <x v="4"/>
    <d v="2027-01-29T00:00:00"/>
    <x v="3"/>
    <x v="7"/>
    <x v="2"/>
    <x v="1"/>
    <x v="2"/>
  </r>
  <r>
    <s v="L100954"/>
    <x v="0"/>
    <s v="C200954"/>
    <s v="Neha Rao"/>
    <x v="0"/>
    <s v="Female"/>
    <x v="36"/>
    <x v="0"/>
    <x v="1"/>
    <x v="3"/>
    <n v="1553102"/>
    <s v="Submitted"/>
    <n v="734"/>
    <x v="1"/>
    <x v="0"/>
    <s v="Submitted"/>
    <x v="0"/>
    <x v="3"/>
    <n v="4316444"/>
    <n v="16.32"/>
    <n v="180"/>
    <n v="23980.240000000002"/>
    <n v="5870363.8400000008"/>
    <x v="6"/>
    <x v="6"/>
    <d v="2027-01-30T00:00:00"/>
    <x v="3"/>
    <x v="7"/>
    <x v="0"/>
    <x v="0"/>
    <x v="3"/>
  </r>
  <r>
    <s v="L100955"/>
    <x v="0"/>
    <s v="C200955"/>
    <s v="Amit Mehta"/>
    <x v="0"/>
    <s v="Male"/>
    <x v="37"/>
    <x v="1"/>
    <x v="0"/>
    <x v="3"/>
    <n v="1099375"/>
    <s v="Submitted"/>
    <n v="857"/>
    <x v="2"/>
    <x v="0"/>
    <s v="Submitted"/>
    <x v="0"/>
    <x v="3"/>
    <n v="1649650"/>
    <n v="11.75"/>
    <n v="180"/>
    <n v="9164.7199999999993"/>
    <n v="1615282.2916666665"/>
    <x v="0"/>
    <x v="0"/>
    <d v="2027-01-31T00:00:00"/>
    <x v="3"/>
    <x v="7"/>
    <x v="1"/>
    <x v="1"/>
    <x v="1"/>
  </r>
  <r>
    <s v="L100956"/>
    <x v="0"/>
    <s v="C200956"/>
    <s v="Neha Verma"/>
    <x v="0"/>
    <s v="Male"/>
    <x v="35"/>
    <x v="1"/>
    <x v="0"/>
    <x v="3"/>
    <n v="1426336"/>
    <s v="Submitted"/>
    <n v="374"/>
    <x v="0"/>
    <x v="0"/>
    <s v="Submitted"/>
    <x v="0"/>
    <x v="4"/>
    <n v="783598"/>
    <n v="15.99"/>
    <n v="60"/>
    <n v="13059.97"/>
    <n v="1044144.335"/>
    <x v="2"/>
    <x v="2"/>
    <d v="2027-02-01T00:00:00"/>
    <x v="3"/>
    <x v="8"/>
    <x v="2"/>
    <x v="0"/>
    <x v="0"/>
  </r>
  <r>
    <s v="L100957"/>
    <x v="0"/>
    <s v="C200957"/>
    <s v="Anjali Rao"/>
    <x v="0"/>
    <s v="Female"/>
    <x v="9"/>
    <x v="1"/>
    <x v="0"/>
    <x v="2"/>
    <n v="1319913"/>
    <s v="Submitted"/>
    <n v="726"/>
    <x v="1"/>
    <x v="0"/>
    <s v="Submitted"/>
    <x v="0"/>
    <x v="2"/>
    <n v="1774428"/>
    <n v="14.16"/>
    <n v="36"/>
    <n v="49289.67"/>
    <n v="2093825.0400013691"/>
    <x v="0"/>
    <x v="0"/>
    <d v="2027-02-02T00:00:00"/>
    <x v="3"/>
    <x v="8"/>
    <x v="2"/>
    <x v="1"/>
    <x v="1"/>
  </r>
  <r>
    <s v="L100958"/>
    <x v="0"/>
    <s v="C200958"/>
    <s v="Anjali Das"/>
    <x v="0"/>
    <s v="Male"/>
    <x v="25"/>
    <x v="0"/>
    <x v="1"/>
    <x v="2"/>
    <n v="901912"/>
    <s v="Submitted"/>
    <n v="710"/>
    <x v="1"/>
    <x v="0"/>
    <s v="Submitted"/>
    <x v="0"/>
    <x v="0"/>
    <n v="240058"/>
    <n v="10.77"/>
    <n v="180"/>
    <n v="1333.66"/>
    <n v="215452.05499999999"/>
    <x v="5"/>
    <x v="5"/>
    <d v="2027-02-03T00:00:00"/>
    <x v="3"/>
    <x v="8"/>
    <x v="2"/>
    <x v="0"/>
    <x v="2"/>
  </r>
  <r>
    <s v="L100959"/>
    <x v="0"/>
    <s v="C200959"/>
    <s v="Neha Gupta"/>
    <x v="0"/>
    <s v="Female"/>
    <x v="8"/>
    <x v="0"/>
    <x v="1"/>
    <x v="2"/>
    <n v="0"/>
    <s v="Submitted"/>
    <n v="536"/>
    <x v="0"/>
    <x v="0"/>
    <s v="Submitted"/>
    <x v="0"/>
    <x v="1"/>
    <n v="2419581"/>
    <n v="11.08"/>
    <n v="36"/>
    <n v="67210.58"/>
    <n v="2234079.7901327806"/>
    <x v="6"/>
    <x v="6"/>
    <d v="2027-02-04T00:00:00"/>
    <x v="3"/>
    <x v="8"/>
    <x v="1"/>
    <x v="0"/>
    <x v="3"/>
  </r>
  <r>
    <s v="L100960"/>
    <x v="0"/>
    <s v="C200960"/>
    <s v="Karan Singh"/>
    <x v="0"/>
    <s v="Male"/>
    <x v="26"/>
    <x v="0"/>
    <x v="1"/>
    <x v="0"/>
    <n v="1753737"/>
    <s v="Submitted"/>
    <n v="405"/>
    <x v="0"/>
    <x v="0"/>
    <s v="Submitted"/>
    <x v="0"/>
    <x v="3"/>
    <n v="3781596"/>
    <n v="11.12"/>
    <n v="12"/>
    <n v="315133"/>
    <n v="3505618.9010658814"/>
    <x v="6"/>
    <x v="6"/>
    <d v="2027-02-05T00:00:00"/>
    <x v="3"/>
    <x v="8"/>
    <x v="0"/>
    <x v="1"/>
    <x v="3"/>
  </r>
  <r>
    <s v="L100961"/>
    <x v="0"/>
    <s v="C200961"/>
    <s v="Karan Das"/>
    <x v="0"/>
    <s v="Female"/>
    <x v="27"/>
    <x v="1"/>
    <x v="1"/>
    <x v="3"/>
    <n v="679858"/>
    <s v="Submitted"/>
    <n v="751"/>
    <x v="2"/>
    <x v="0"/>
    <s v="Submitted"/>
    <x v="0"/>
    <x v="0"/>
    <n v="4594167"/>
    <n v="10.17"/>
    <n v="120"/>
    <n v="38284.720000000001"/>
    <n v="3893556.5325000002"/>
    <x v="1"/>
    <x v="1"/>
    <d v="2027-02-06T00:00:00"/>
    <x v="3"/>
    <x v="8"/>
    <x v="1"/>
    <x v="0"/>
    <x v="3"/>
  </r>
  <r>
    <s v="L100962"/>
    <x v="0"/>
    <s v="C200962"/>
    <s v="Rahul Das"/>
    <x v="0"/>
    <s v="Male"/>
    <x v="6"/>
    <x v="0"/>
    <x v="1"/>
    <x v="3"/>
    <n v="1424789"/>
    <s v="Submitted"/>
    <n v="612"/>
    <x v="1"/>
    <x v="0"/>
    <s v="Submitted"/>
    <x v="0"/>
    <x v="0"/>
    <n v="3120128"/>
    <n v="11.2"/>
    <n v="120"/>
    <n v="26001.07"/>
    <n v="2912119.4666666663"/>
    <x v="1"/>
    <x v="1"/>
    <d v="2027-02-07T00:00:00"/>
    <x v="3"/>
    <x v="8"/>
    <x v="2"/>
    <x v="1"/>
    <x v="1"/>
  </r>
  <r>
    <s v="L100963"/>
    <x v="0"/>
    <s v="C200963"/>
    <s v="Karan Patel"/>
    <x v="0"/>
    <s v="Female"/>
    <x v="11"/>
    <x v="0"/>
    <x v="0"/>
    <x v="2"/>
    <n v="870657"/>
    <s v="Submitted"/>
    <n v="491"/>
    <x v="0"/>
    <x v="0"/>
    <s v="Submitted"/>
    <x v="0"/>
    <x v="1"/>
    <n v="1016857"/>
    <n v="11.82"/>
    <n v="36"/>
    <n v="28246.03"/>
    <n v="1001604.1450191125"/>
    <x v="1"/>
    <x v="1"/>
    <d v="2027-02-08T00:00:00"/>
    <x v="3"/>
    <x v="8"/>
    <x v="0"/>
    <x v="1"/>
    <x v="2"/>
  </r>
  <r>
    <s v="L100964"/>
    <x v="0"/>
    <s v="C200964"/>
    <s v="Priya Rao"/>
    <x v="0"/>
    <s v="Male"/>
    <x v="43"/>
    <x v="0"/>
    <x v="0"/>
    <x v="3"/>
    <n v="785820"/>
    <s v="Submitted"/>
    <n v="650"/>
    <x v="1"/>
    <x v="0"/>
    <s v="Submitted"/>
    <x v="0"/>
    <x v="1"/>
    <n v="4540902"/>
    <n v="14.74"/>
    <n v="180"/>
    <n v="25227.23"/>
    <n v="5577741.29"/>
    <x v="2"/>
    <x v="2"/>
    <d v="2027-02-09T00:00:00"/>
    <x v="3"/>
    <x v="8"/>
    <x v="0"/>
    <x v="0"/>
    <x v="0"/>
  </r>
  <r>
    <s v="L100965"/>
    <x v="0"/>
    <s v="C200965"/>
    <s v="Anjali Das"/>
    <x v="0"/>
    <s v="Female"/>
    <x v="27"/>
    <x v="0"/>
    <x v="1"/>
    <x v="0"/>
    <n v="1013926"/>
    <s v="Submitted"/>
    <n v="844"/>
    <x v="2"/>
    <x v="0"/>
    <s v="Submitted"/>
    <x v="0"/>
    <x v="1"/>
    <n v="910219"/>
    <n v="8.98"/>
    <n v="24"/>
    <n v="37925.79"/>
    <n v="681148.24223896756"/>
    <x v="0"/>
    <x v="0"/>
    <d v="2027-02-10T00:00:00"/>
    <x v="3"/>
    <x v="8"/>
    <x v="0"/>
    <x v="1"/>
    <x v="1"/>
  </r>
  <r>
    <s v="L100966"/>
    <x v="0"/>
    <s v="C200966"/>
    <s v="Pooja Singh"/>
    <x v="0"/>
    <s v="Male"/>
    <x v="16"/>
    <x v="1"/>
    <x v="1"/>
    <x v="1"/>
    <n v="2151199"/>
    <s v="Submitted"/>
    <n v="601"/>
    <x v="1"/>
    <x v="0"/>
    <s v="Submitted"/>
    <x v="0"/>
    <x v="0"/>
    <n v="889994"/>
    <n v="11.2"/>
    <n v="12"/>
    <n v="74166.17"/>
    <n v="830965.78759120114"/>
    <x v="3"/>
    <x v="3"/>
    <d v="2027-02-11T00:00:00"/>
    <x v="3"/>
    <x v="8"/>
    <x v="0"/>
    <x v="0"/>
    <x v="0"/>
  </r>
  <r>
    <s v="L100967"/>
    <x v="0"/>
    <s v="C200967"/>
    <s v="Karan Das"/>
    <x v="0"/>
    <s v="Female"/>
    <x v="44"/>
    <x v="0"/>
    <x v="0"/>
    <x v="1"/>
    <n v="894396"/>
    <s v="Submitted"/>
    <n v="857"/>
    <x v="2"/>
    <x v="0"/>
    <s v="Submitted"/>
    <x v="0"/>
    <x v="2"/>
    <n v="4481082"/>
    <n v="12.58"/>
    <n v="36"/>
    <n v="124474.5"/>
    <n v="4697667.6300289379"/>
    <x v="0"/>
    <x v="0"/>
    <d v="2027-02-12T00:00:00"/>
    <x v="3"/>
    <x v="8"/>
    <x v="0"/>
    <x v="1"/>
    <x v="2"/>
  </r>
  <r>
    <s v="L100968"/>
    <x v="0"/>
    <s v="C200968"/>
    <s v="Sneha Gupta"/>
    <x v="0"/>
    <s v="Female"/>
    <x v="18"/>
    <x v="1"/>
    <x v="0"/>
    <x v="1"/>
    <n v="2039744"/>
    <s v="Submitted"/>
    <n v="760"/>
    <x v="2"/>
    <x v="0"/>
    <s v="Submitted"/>
    <x v="0"/>
    <x v="4"/>
    <n v="3690343"/>
    <n v="15.51"/>
    <n v="24"/>
    <n v="153764.29"/>
    <n v="4769768.3382417001"/>
    <x v="2"/>
    <x v="2"/>
    <d v="2027-02-13T00:00:00"/>
    <x v="3"/>
    <x v="8"/>
    <x v="0"/>
    <x v="1"/>
    <x v="1"/>
  </r>
  <r>
    <s v="L100969"/>
    <x v="0"/>
    <s v="C200969"/>
    <s v="Karan Das"/>
    <x v="0"/>
    <s v="Female"/>
    <x v="7"/>
    <x v="1"/>
    <x v="1"/>
    <x v="1"/>
    <n v="726337"/>
    <s v="Submitted"/>
    <n v="338"/>
    <x v="0"/>
    <x v="0"/>
    <s v="Submitted"/>
    <x v="0"/>
    <x v="4"/>
    <n v="2651415"/>
    <n v="9.3699999999999992"/>
    <n v="60"/>
    <n v="44190.25"/>
    <n v="2070313.2125000015"/>
    <x v="5"/>
    <x v="5"/>
    <d v="2027-02-14T00:00:00"/>
    <x v="3"/>
    <x v="8"/>
    <x v="0"/>
    <x v="0"/>
    <x v="2"/>
  </r>
  <r>
    <s v="L100970"/>
    <x v="0"/>
    <s v="C200970"/>
    <s v="Pooja Patel"/>
    <x v="0"/>
    <s v="Male"/>
    <x v="0"/>
    <x v="0"/>
    <x v="1"/>
    <x v="2"/>
    <n v="2389722"/>
    <s v="Submitted"/>
    <n v="503"/>
    <x v="0"/>
    <x v="0"/>
    <s v="Submitted"/>
    <x v="0"/>
    <x v="1"/>
    <n v="3636521"/>
    <n v="14.72"/>
    <n v="12"/>
    <n v="303043.42"/>
    <n v="4461099.4099813895"/>
    <x v="2"/>
    <x v="2"/>
    <d v="2027-02-15T00:00:00"/>
    <x v="3"/>
    <x v="8"/>
    <x v="0"/>
    <x v="1"/>
    <x v="1"/>
  </r>
  <r>
    <s v="L100971"/>
    <x v="0"/>
    <s v="C200971"/>
    <s v="Karan Verma"/>
    <x v="0"/>
    <s v="Male"/>
    <x v="37"/>
    <x v="0"/>
    <x v="0"/>
    <x v="3"/>
    <n v="681814"/>
    <s v="Submitted"/>
    <n v="674"/>
    <x v="1"/>
    <x v="0"/>
    <s v="Submitted"/>
    <x v="0"/>
    <x v="1"/>
    <n v="3707628"/>
    <n v="9.9700000000000006"/>
    <n v="180"/>
    <n v="20597.93"/>
    <n v="3080420.93"/>
    <x v="3"/>
    <x v="3"/>
    <d v="2027-02-16T00:00:00"/>
    <x v="3"/>
    <x v="8"/>
    <x v="0"/>
    <x v="1"/>
    <x v="2"/>
  </r>
  <r>
    <s v="L100972"/>
    <x v="0"/>
    <s v="C200972"/>
    <s v="Vikas Mehta"/>
    <x v="0"/>
    <s v="Female"/>
    <x v="6"/>
    <x v="1"/>
    <x v="1"/>
    <x v="2"/>
    <n v="2027599"/>
    <s v="Submitted"/>
    <n v="471"/>
    <x v="0"/>
    <x v="0"/>
    <s v="Submitted"/>
    <x v="0"/>
    <x v="3"/>
    <n v="3849565"/>
    <n v="9.0399999999999991"/>
    <n v="24"/>
    <n v="160398.54"/>
    <n v="2900009.7038703142"/>
    <x v="0"/>
    <x v="0"/>
    <d v="2027-02-17T00:00:00"/>
    <x v="3"/>
    <x v="8"/>
    <x v="0"/>
    <x v="0"/>
    <x v="0"/>
  </r>
  <r>
    <s v="L100973"/>
    <x v="0"/>
    <s v="C200973"/>
    <s v="Vikas Singh"/>
    <x v="0"/>
    <s v="Male"/>
    <x v="42"/>
    <x v="1"/>
    <x v="0"/>
    <x v="0"/>
    <n v="1425677"/>
    <s v="Submitted"/>
    <n v="359"/>
    <x v="0"/>
    <x v="0"/>
    <s v="Submitted"/>
    <x v="0"/>
    <x v="0"/>
    <n v="3942685"/>
    <n v="15.85"/>
    <n v="36"/>
    <n v="109519.03"/>
    <n v="5207629.7708336916"/>
    <x v="0"/>
    <x v="0"/>
    <d v="2027-02-18T00:00:00"/>
    <x v="3"/>
    <x v="8"/>
    <x v="1"/>
    <x v="0"/>
    <x v="2"/>
  </r>
  <r>
    <s v="L100974"/>
    <x v="0"/>
    <s v="C200974"/>
    <s v="Neha Singh"/>
    <x v="0"/>
    <s v="Female"/>
    <x v="31"/>
    <x v="1"/>
    <x v="1"/>
    <x v="0"/>
    <n v="2340215"/>
    <s v="Submitted"/>
    <n v="450"/>
    <x v="0"/>
    <x v="0"/>
    <s v="Submitted"/>
    <x v="0"/>
    <x v="0"/>
    <n v="3353460"/>
    <n v="14.17"/>
    <n v="36"/>
    <n v="93151.67"/>
    <n v="3959877.3500025542"/>
    <x v="4"/>
    <x v="4"/>
    <d v="2027-02-19T00:00:00"/>
    <x v="3"/>
    <x v="8"/>
    <x v="2"/>
    <x v="1"/>
    <x v="1"/>
  </r>
  <r>
    <s v="L100975"/>
    <x v="0"/>
    <s v="C200975"/>
    <s v="Rohit Patel"/>
    <x v="0"/>
    <s v="Female"/>
    <x v="2"/>
    <x v="1"/>
    <x v="1"/>
    <x v="1"/>
    <n v="1646090"/>
    <s v="Submitted"/>
    <n v="950"/>
    <x v="2"/>
    <x v="0"/>
    <s v="Submitted"/>
    <x v="1"/>
    <x v="3"/>
    <n v="4334964"/>
    <n v="12.6"/>
    <n v="12"/>
    <n v="361247"/>
    <n v="4552538.6323466739"/>
    <x v="5"/>
    <x v="5"/>
    <d v="2027-02-20T00:00:00"/>
    <x v="3"/>
    <x v="8"/>
    <x v="0"/>
    <x v="0"/>
    <x v="3"/>
  </r>
  <r>
    <s v="L100976"/>
    <x v="0"/>
    <s v="C200976"/>
    <s v="Neha Patel"/>
    <x v="0"/>
    <s v="Female"/>
    <x v="44"/>
    <x v="1"/>
    <x v="1"/>
    <x v="2"/>
    <n v="1729090"/>
    <s v="Submitted"/>
    <n v="596"/>
    <x v="0"/>
    <x v="0"/>
    <s v="Submitted"/>
    <x v="0"/>
    <x v="3"/>
    <n v="1797235"/>
    <n v="9.3699999999999992"/>
    <n v="120"/>
    <n v="14976.96"/>
    <n v="1403340.9958333331"/>
    <x v="3"/>
    <x v="3"/>
    <d v="2027-02-21T00:00:00"/>
    <x v="3"/>
    <x v="8"/>
    <x v="0"/>
    <x v="0"/>
    <x v="0"/>
  </r>
  <r>
    <s v="L100977"/>
    <x v="0"/>
    <s v="C200977"/>
    <s v="Rohit Patel"/>
    <x v="0"/>
    <s v="Female"/>
    <x v="21"/>
    <x v="0"/>
    <x v="0"/>
    <x v="2"/>
    <n v="2435013"/>
    <s v="Submitted"/>
    <n v="369"/>
    <x v="0"/>
    <x v="0"/>
    <s v="Submitted"/>
    <x v="0"/>
    <x v="4"/>
    <n v="1625368"/>
    <n v="9.2200000000000006"/>
    <n v="120"/>
    <n v="13544.73"/>
    <n v="1248824.4133333336"/>
    <x v="0"/>
    <x v="0"/>
    <d v="2027-02-22T00:00:00"/>
    <x v="3"/>
    <x v="8"/>
    <x v="0"/>
    <x v="1"/>
    <x v="0"/>
  </r>
  <r>
    <s v="L100978"/>
    <x v="0"/>
    <s v="C200978"/>
    <n v="0"/>
    <x v="0"/>
    <s v="Male"/>
    <x v="35"/>
    <x v="1"/>
    <x v="0"/>
    <x v="1"/>
    <n v="328743"/>
    <s v="Submitted"/>
    <n v="308"/>
    <x v="0"/>
    <x v="0"/>
    <s v="Submitted"/>
    <x v="0"/>
    <x v="0"/>
    <n v="3064798"/>
    <n v="15.28"/>
    <n v="180"/>
    <n v="17026.66"/>
    <n v="3902509.4533333331"/>
    <x v="4"/>
    <x v="4"/>
    <d v="2027-02-23T00:00:00"/>
    <x v="3"/>
    <x v="8"/>
    <x v="1"/>
    <x v="1"/>
    <x v="0"/>
  </r>
  <r>
    <s v="L100979"/>
    <x v="0"/>
    <s v="C200979"/>
    <s v="Anjali Sharma"/>
    <x v="0"/>
    <s v="Male"/>
    <x v="35"/>
    <x v="1"/>
    <x v="1"/>
    <x v="3"/>
    <n v="1279156"/>
    <s v="Submitted"/>
    <n v="698"/>
    <x v="1"/>
    <x v="0"/>
    <s v="Submitted"/>
    <x v="0"/>
    <x v="4"/>
    <n v="943752"/>
    <n v="13.46"/>
    <n v="12"/>
    <n v="78646"/>
    <n v="1058702.407149185"/>
    <x v="4"/>
    <x v="4"/>
    <d v="2027-02-24T00:00:00"/>
    <x v="3"/>
    <x v="8"/>
    <x v="0"/>
    <x v="1"/>
    <x v="0"/>
  </r>
  <r>
    <s v="L100980"/>
    <x v="0"/>
    <s v="C200980"/>
    <s v="Neha Verma"/>
    <x v="0"/>
    <s v="Male"/>
    <x v="14"/>
    <x v="1"/>
    <x v="0"/>
    <x v="2"/>
    <n v="734749"/>
    <s v="Submitted"/>
    <n v="519"/>
    <x v="0"/>
    <x v="0"/>
    <s v="Submitted"/>
    <x v="0"/>
    <x v="2"/>
    <n v="2597944"/>
    <n v="7.47"/>
    <n v="60"/>
    <n v="43299.07"/>
    <n v="1617220.1400003957"/>
    <x v="1"/>
    <x v="1"/>
    <d v="2027-02-25T00:00:00"/>
    <x v="3"/>
    <x v="8"/>
    <x v="1"/>
    <x v="1"/>
    <x v="1"/>
  </r>
  <r>
    <s v="L100981"/>
    <x v="0"/>
    <s v="C200981"/>
    <s v="Sneha Gupta"/>
    <x v="0"/>
    <s v="Female"/>
    <x v="23"/>
    <x v="1"/>
    <x v="0"/>
    <x v="0"/>
    <n v="0"/>
    <s v="Submitted"/>
    <n v="597"/>
    <x v="0"/>
    <x v="0"/>
    <s v="Submitted"/>
    <x v="0"/>
    <x v="1"/>
    <n v="4488907"/>
    <n v="17.23"/>
    <n v="36"/>
    <n v="124691.86"/>
    <n v="6445322.3008334106"/>
    <x v="4"/>
    <x v="4"/>
    <d v="2027-02-26T00:00:00"/>
    <x v="3"/>
    <x v="8"/>
    <x v="2"/>
    <x v="1"/>
    <x v="2"/>
  </r>
  <r>
    <s v="L100982"/>
    <x v="0"/>
    <s v="C200982"/>
    <s v="Amit Patel"/>
    <x v="0"/>
    <s v="Female"/>
    <x v="31"/>
    <x v="1"/>
    <x v="0"/>
    <x v="2"/>
    <n v="860453"/>
    <s v="Submitted"/>
    <n v="660"/>
    <x v="1"/>
    <x v="0"/>
    <s v="Submitted"/>
    <x v="0"/>
    <x v="4"/>
    <n v="3593384"/>
    <n v="10.4"/>
    <n v="24"/>
    <n v="149724.32999999999"/>
    <n v="3114267.1055282005"/>
    <x v="0"/>
    <x v="0"/>
    <d v="2027-02-27T00:00:00"/>
    <x v="3"/>
    <x v="8"/>
    <x v="2"/>
    <x v="0"/>
    <x v="0"/>
  </r>
  <r>
    <s v="L100983"/>
    <x v="0"/>
    <s v="C200983"/>
    <s v="Pooja Verma"/>
    <x v="0"/>
    <s v="Female"/>
    <x v="36"/>
    <x v="1"/>
    <x v="1"/>
    <x v="3"/>
    <n v="1658415"/>
    <s v="Submitted"/>
    <n v="875"/>
    <x v="2"/>
    <x v="0"/>
    <s v="Submitted"/>
    <x v="0"/>
    <x v="3"/>
    <n v="1694816"/>
    <n v="12.2"/>
    <n v="24"/>
    <n v="70617.33"/>
    <n v="1723063.0174887902"/>
    <x v="0"/>
    <x v="0"/>
    <d v="2027-02-28T00:00:00"/>
    <x v="3"/>
    <x v="8"/>
    <x v="1"/>
    <x v="1"/>
    <x v="0"/>
  </r>
  <r>
    <s v="L100984"/>
    <x v="0"/>
    <s v="C200984"/>
    <s v="Neha Gupta"/>
    <x v="0"/>
    <s v="Female"/>
    <x v="20"/>
    <x v="1"/>
    <x v="1"/>
    <x v="0"/>
    <n v="2031881"/>
    <s v="Submitted"/>
    <n v="674"/>
    <x v="1"/>
    <x v="0"/>
    <s v="Submitted"/>
    <x v="0"/>
    <x v="1"/>
    <n v="1975252"/>
    <n v="10.37"/>
    <n v="24"/>
    <n v="82302.17"/>
    <n v="1706947.4869501113"/>
    <x v="4"/>
    <x v="4"/>
    <d v="2027-03-01T00:00:00"/>
    <x v="3"/>
    <x v="9"/>
    <x v="1"/>
    <x v="0"/>
    <x v="0"/>
  </r>
  <r>
    <s v="L100985"/>
    <x v="0"/>
    <s v="C200985"/>
    <s v="Priya Rao"/>
    <x v="0"/>
    <s v="Female"/>
    <x v="1"/>
    <x v="0"/>
    <x v="0"/>
    <x v="1"/>
    <n v="1687808"/>
    <s v="Submitted"/>
    <n v="804"/>
    <x v="2"/>
    <x v="0"/>
    <s v="Submitted"/>
    <x v="0"/>
    <x v="3"/>
    <n v="4542458"/>
    <n v="7.58"/>
    <n v="60"/>
    <n v="75707.63"/>
    <n v="2869319.3033338347"/>
    <x v="0"/>
    <x v="0"/>
    <d v="2027-03-02T00:00:00"/>
    <x v="3"/>
    <x v="9"/>
    <x v="2"/>
    <x v="1"/>
    <x v="1"/>
  </r>
  <r>
    <s v="L100986"/>
    <x v="0"/>
    <s v="C200986"/>
    <s v="Neha Gupta"/>
    <x v="0"/>
    <s v="Female"/>
    <x v="4"/>
    <x v="0"/>
    <x v="0"/>
    <x v="1"/>
    <n v="614024"/>
    <s v="Submitted"/>
    <n v="307"/>
    <x v="0"/>
    <x v="0"/>
    <s v="Submitted"/>
    <x v="0"/>
    <x v="4"/>
    <n v="4065018"/>
    <n v="10.75"/>
    <n v="24"/>
    <n v="169375.75"/>
    <n v="3641579.4085849142"/>
    <x v="1"/>
    <x v="1"/>
    <d v="2027-03-03T00:00:00"/>
    <x v="3"/>
    <x v="9"/>
    <x v="1"/>
    <x v="1"/>
    <x v="2"/>
  </r>
  <r>
    <s v="L100987"/>
    <x v="0"/>
    <s v="C200987"/>
    <s v="Karan Gupta"/>
    <x v="0"/>
    <s v="Male"/>
    <x v="16"/>
    <x v="1"/>
    <x v="0"/>
    <x v="0"/>
    <n v="669112"/>
    <s v="Submitted"/>
    <n v="519"/>
    <x v="0"/>
    <x v="0"/>
    <s v="Submitted"/>
    <x v="0"/>
    <x v="2"/>
    <n v="2047953"/>
    <n v="11.85"/>
    <n v="60"/>
    <n v="34132.550000000003"/>
    <n v="2022353.5874999999"/>
    <x v="6"/>
    <x v="6"/>
    <d v="2027-03-04T00:00:00"/>
    <x v="3"/>
    <x v="9"/>
    <x v="2"/>
    <x v="1"/>
    <x v="3"/>
  </r>
  <r>
    <s v="L100988"/>
    <x v="0"/>
    <s v="C200988"/>
    <s v="Amit Gupta"/>
    <x v="0"/>
    <s v="Male"/>
    <x v="13"/>
    <x v="1"/>
    <x v="1"/>
    <x v="3"/>
    <n v="2452924"/>
    <s v="Submitted"/>
    <n v="510"/>
    <x v="0"/>
    <x v="0"/>
    <s v="Submitted"/>
    <x v="0"/>
    <x v="3"/>
    <n v="2003360"/>
    <n v="11.26"/>
    <n v="24"/>
    <n v="83473.33"/>
    <n v="1879819.7042593451"/>
    <x v="3"/>
    <x v="3"/>
    <d v="2027-03-05T00:00:00"/>
    <x v="3"/>
    <x v="9"/>
    <x v="1"/>
    <x v="1"/>
    <x v="2"/>
  </r>
  <r>
    <s v="L100989"/>
    <x v="0"/>
    <s v="C200989"/>
    <s v="Amit Patel"/>
    <x v="0"/>
    <s v="Male"/>
    <x v="34"/>
    <x v="1"/>
    <x v="1"/>
    <x v="2"/>
    <n v="2111174"/>
    <s v="Submitted"/>
    <n v="816"/>
    <x v="2"/>
    <x v="0"/>
    <s v="Submitted"/>
    <x v="0"/>
    <x v="2"/>
    <n v="3006460"/>
    <n v="13.58"/>
    <n v="12"/>
    <n v="250538.33"/>
    <n v="3402697.1042814027"/>
    <x v="13"/>
    <x v="0"/>
    <d v="2027-03-06T00:00:00"/>
    <x v="3"/>
    <x v="9"/>
    <x v="0"/>
    <x v="1"/>
    <x v="1"/>
  </r>
  <r>
    <s v="L100990"/>
    <x v="0"/>
    <s v="C200990"/>
    <s v="Rohit Verma"/>
    <x v="0"/>
    <s v="Male"/>
    <x v="16"/>
    <x v="0"/>
    <x v="1"/>
    <x v="3"/>
    <n v="499637"/>
    <s v="Submitted"/>
    <n v="658"/>
    <x v="1"/>
    <x v="0"/>
    <s v="Submitted"/>
    <x v="0"/>
    <x v="2"/>
    <n v="4095607"/>
    <n v="17.02"/>
    <n v="60"/>
    <n v="68260.12"/>
    <n v="5808935.9283333328"/>
    <x v="1"/>
    <x v="1"/>
    <d v="2027-03-07T00:00:00"/>
    <x v="3"/>
    <x v="9"/>
    <x v="2"/>
    <x v="1"/>
    <x v="1"/>
  </r>
  <r>
    <s v="L100991"/>
    <x v="0"/>
    <s v="C200991"/>
    <s v="Sneha Sharma"/>
    <x v="0"/>
    <s v="Female"/>
    <x v="11"/>
    <x v="1"/>
    <x v="0"/>
    <x v="1"/>
    <n v="2308261"/>
    <s v="Submitted"/>
    <n v="382"/>
    <x v="0"/>
    <x v="0"/>
    <s v="Submitted"/>
    <x v="0"/>
    <x v="0"/>
    <n v="3330062"/>
    <n v="14.15"/>
    <n v="180"/>
    <n v="18500.34"/>
    <n v="3926698.1083333334"/>
    <x v="2"/>
    <x v="2"/>
    <d v="2027-03-08T00:00:00"/>
    <x v="3"/>
    <x v="9"/>
    <x v="0"/>
    <x v="0"/>
    <x v="1"/>
  </r>
  <r>
    <s v="L100992"/>
    <x v="0"/>
    <s v="C200992"/>
    <s v="Karan Rao"/>
    <x v="0"/>
    <s v="Male"/>
    <x v="5"/>
    <x v="0"/>
    <x v="1"/>
    <x v="3"/>
    <n v="652106"/>
    <s v="Submitted"/>
    <n v="520"/>
    <x v="0"/>
    <x v="0"/>
    <s v="Submitted"/>
    <x v="0"/>
    <x v="0"/>
    <n v="3235890"/>
    <n v="16.14"/>
    <n v="36"/>
    <n v="89885.83"/>
    <n v="4352272.0500002056"/>
    <x v="6"/>
    <x v="6"/>
    <d v="2027-03-09T00:00:00"/>
    <x v="3"/>
    <x v="9"/>
    <x v="2"/>
    <x v="0"/>
    <x v="1"/>
  </r>
  <r>
    <s v="L100993"/>
    <x v="0"/>
    <s v="C200993"/>
    <s v="Neha Patel"/>
    <x v="0"/>
    <s v="Female"/>
    <x v="26"/>
    <x v="0"/>
    <x v="0"/>
    <x v="0"/>
    <n v="1135348"/>
    <s v="Submitted"/>
    <n v="754"/>
    <x v="2"/>
    <x v="0"/>
    <s v="Submitted"/>
    <x v="0"/>
    <x v="0"/>
    <n v="0"/>
    <n v="15.49"/>
    <n v="24"/>
    <n v="10416.67"/>
    <n v="0"/>
    <x v="0"/>
    <x v="0"/>
    <d v="2027-03-10T00:00:00"/>
    <x v="3"/>
    <x v="9"/>
    <x v="1"/>
    <x v="1"/>
    <x v="1"/>
  </r>
  <r>
    <s v="L100994"/>
    <x v="0"/>
    <s v="C200994"/>
    <n v="0"/>
    <x v="0"/>
    <s v="Male"/>
    <x v="27"/>
    <x v="0"/>
    <x v="0"/>
    <x v="1"/>
    <n v="1287786"/>
    <s v="Submitted"/>
    <n v="609"/>
    <x v="1"/>
    <x v="0"/>
    <s v="Submitted"/>
    <x v="0"/>
    <x v="1"/>
    <n v="1313530"/>
    <n v="7.31"/>
    <n v="36"/>
    <n v="36486.94"/>
    <n v="800158.72087717685"/>
    <x v="3"/>
    <x v="3"/>
    <d v="2027-03-11T00:00:00"/>
    <x v="3"/>
    <x v="9"/>
    <x v="2"/>
    <x v="0"/>
    <x v="0"/>
  </r>
  <r>
    <s v="L100995"/>
    <x v="0"/>
    <s v="C200995"/>
    <s v="Vikas Das"/>
    <x v="0"/>
    <s v="Male"/>
    <x v="13"/>
    <x v="0"/>
    <x v="1"/>
    <x v="3"/>
    <n v="1740178"/>
    <s v="Submitted"/>
    <n v="795"/>
    <x v="2"/>
    <x v="0"/>
    <s v="Submitted"/>
    <x v="0"/>
    <x v="1"/>
    <n v="2640617"/>
    <n v="11.44"/>
    <n v="60"/>
    <n v="44010.28"/>
    <n v="2517388.2066666665"/>
    <x v="2"/>
    <x v="2"/>
    <d v="2027-03-12T00:00:00"/>
    <x v="3"/>
    <x v="9"/>
    <x v="0"/>
    <x v="1"/>
    <x v="3"/>
  </r>
  <r>
    <s v="L100996"/>
    <x v="0"/>
    <s v="C200996"/>
    <s v="Karan Patel"/>
    <x v="0"/>
    <s v="Female"/>
    <x v="18"/>
    <x v="0"/>
    <x v="1"/>
    <x v="0"/>
    <n v="1268569"/>
    <s v="Submitted"/>
    <n v="607"/>
    <x v="1"/>
    <x v="0"/>
    <s v="Submitted"/>
    <x v="0"/>
    <x v="0"/>
    <n v="3971339"/>
    <n v="11.79"/>
    <n v="24"/>
    <n v="165472.46"/>
    <n v="3901840.8546791119"/>
    <x v="2"/>
    <x v="2"/>
    <d v="2027-03-13T00:00:00"/>
    <x v="3"/>
    <x v="9"/>
    <x v="0"/>
    <x v="0"/>
    <x v="2"/>
  </r>
  <r>
    <s v="L100997"/>
    <x v="0"/>
    <s v="C200997"/>
    <s v="Pooja Sharma"/>
    <x v="0"/>
    <s v="Female"/>
    <x v="29"/>
    <x v="1"/>
    <x v="0"/>
    <x v="1"/>
    <n v="1118653"/>
    <s v="Submitted"/>
    <n v="351"/>
    <x v="0"/>
    <x v="0"/>
    <s v="Submitted"/>
    <x v="0"/>
    <x v="0"/>
    <n v="3371742"/>
    <n v="9.74"/>
    <n v="120"/>
    <n v="28097.85"/>
    <n v="2736730.59"/>
    <x v="4"/>
    <x v="4"/>
    <d v="2027-03-14T00:00:00"/>
    <x v="3"/>
    <x v="9"/>
    <x v="2"/>
    <x v="0"/>
    <x v="0"/>
  </r>
  <r>
    <s v="L100998"/>
    <x v="0"/>
    <s v="C200998"/>
    <s v="Vikas Verma"/>
    <x v="0"/>
    <s v="Female"/>
    <x v="43"/>
    <x v="1"/>
    <x v="0"/>
    <x v="3"/>
    <n v="1286464"/>
    <s v="Submitted"/>
    <n v="580"/>
    <x v="0"/>
    <x v="0"/>
    <s v="Submitted"/>
    <x v="0"/>
    <x v="1"/>
    <n v="2512501"/>
    <n v="8.76"/>
    <n v="180"/>
    <n v="13958.34"/>
    <n v="1834125.73"/>
    <x v="4"/>
    <x v="4"/>
    <d v="2027-03-15T00:00:00"/>
    <x v="3"/>
    <x v="9"/>
    <x v="1"/>
    <x v="0"/>
    <x v="1"/>
  </r>
  <r>
    <s v="L100999"/>
    <x v="0"/>
    <s v="C200999"/>
    <s v="Rohit Singh"/>
    <x v="0"/>
    <s v="Female"/>
    <x v="37"/>
    <x v="0"/>
    <x v="0"/>
    <x v="3"/>
    <n v="458887"/>
    <s v="Submitted"/>
    <n v="375"/>
    <x v="0"/>
    <x v="0"/>
    <s v="Submitted"/>
    <x v="0"/>
    <x v="2"/>
    <n v="103117"/>
    <n v="16.48"/>
    <n v="60"/>
    <n v="1718.62"/>
    <n v="141614.01333333334"/>
    <x v="1"/>
    <x v="1"/>
    <d v="2027-03-16T00:00:00"/>
    <x v="3"/>
    <x v="9"/>
    <x v="0"/>
    <x v="0"/>
    <x v="1"/>
  </r>
  <r>
    <s v="L101000"/>
    <x v="0"/>
    <s v="C201000"/>
    <s v="Anjali Singh"/>
    <x v="0"/>
    <s v="Female"/>
    <x v="15"/>
    <x v="0"/>
    <x v="1"/>
    <x v="2"/>
    <n v="1681623"/>
    <s v="Submitted"/>
    <n v="333"/>
    <x v="0"/>
    <x v="0"/>
    <s v="Submitted"/>
    <x v="0"/>
    <x v="0"/>
    <n v="4813990"/>
    <n v="10.93"/>
    <n v="60"/>
    <n v="80233.17"/>
    <n v="4384742.5583333327"/>
    <x v="6"/>
    <x v="6"/>
    <d v="2027-03-17T00:00:00"/>
    <x v="3"/>
    <x v="9"/>
    <x v="2"/>
    <x v="1"/>
    <x v="1"/>
  </r>
  <r>
    <s v="L101001"/>
    <x v="0"/>
    <s v="C201001"/>
    <s v="Sneha Singh"/>
    <x v="0"/>
    <s v="Female"/>
    <x v="32"/>
    <x v="0"/>
    <x v="0"/>
    <x v="3"/>
    <n v="919922"/>
    <s v="Submitted"/>
    <n v="325"/>
    <x v="0"/>
    <x v="0"/>
    <s v="Submitted"/>
    <x v="0"/>
    <x v="0"/>
    <n v="2098127"/>
    <n v="12.49"/>
    <n v="60"/>
    <n v="34968.78"/>
    <n v="2183800.5191666665"/>
    <x v="1"/>
    <x v="1"/>
    <d v="2027-03-18T00:00:00"/>
    <x v="3"/>
    <x v="9"/>
    <x v="2"/>
    <x v="0"/>
    <x v="3"/>
  </r>
  <r>
    <s v="L101002"/>
    <x v="0"/>
    <s v="C201002"/>
    <s v="Pooja Verma"/>
    <x v="0"/>
    <s v="Female"/>
    <x v="8"/>
    <x v="0"/>
    <x v="0"/>
    <x v="3"/>
    <n v="2097550"/>
    <s v="Submitted"/>
    <n v="760"/>
    <x v="2"/>
    <x v="0"/>
    <s v="Submitted"/>
    <x v="0"/>
    <x v="3"/>
    <n v="3428348"/>
    <n v="10.88"/>
    <n v="24"/>
    <n v="142847.82999999999"/>
    <n v="3108369.4366952213"/>
    <x v="1"/>
    <x v="1"/>
    <d v="2027-03-19T00:00:00"/>
    <x v="3"/>
    <x v="9"/>
    <x v="2"/>
    <x v="0"/>
    <x v="2"/>
  </r>
  <r>
    <s v="L101003"/>
    <x v="0"/>
    <s v="C201003"/>
    <n v="0"/>
    <x v="0"/>
    <s v="Female"/>
    <x v="32"/>
    <x v="1"/>
    <x v="0"/>
    <x v="1"/>
    <n v="0"/>
    <s v="Submitted"/>
    <n v="891"/>
    <x v="2"/>
    <x v="0"/>
    <s v="Submitted"/>
    <x v="0"/>
    <x v="0"/>
    <n v="805050"/>
    <n v="10.88"/>
    <n v="60"/>
    <n v="13417.5"/>
    <n v="729912"/>
    <x v="5"/>
    <x v="5"/>
    <d v="2027-03-20T00:00:00"/>
    <x v="3"/>
    <x v="9"/>
    <x v="1"/>
    <x v="0"/>
    <x v="0"/>
  </r>
  <r>
    <s v="L101004"/>
    <x v="0"/>
    <s v="C201004"/>
    <s v="Amit Das"/>
    <x v="0"/>
    <s v="Male"/>
    <x v="12"/>
    <x v="1"/>
    <x v="1"/>
    <x v="0"/>
    <n v="2469327"/>
    <s v="Submitted"/>
    <n v="513"/>
    <x v="0"/>
    <x v="0"/>
    <s v="Submitted"/>
    <x v="0"/>
    <x v="2"/>
    <n v="2014034"/>
    <n v="18.91"/>
    <n v="12"/>
    <n v="167836.17"/>
    <n v="3173819.1139043495"/>
    <x v="1"/>
    <x v="1"/>
    <d v="2027-03-21T00:00:00"/>
    <x v="3"/>
    <x v="9"/>
    <x v="0"/>
    <x v="1"/>
    <x v="0"/>
  </r>
  <r>
    <s v="L101005"/>
    <x v="0"/>
    <s v="C201005"/>
    <s v="Karan Das"/>
    <x v="0"/>
    <s v="Male"/>
    <x v="46"/>
    <x v="1"/>
    <x v="1"/>
    <x v="3"/>
    <n v="1146164"/>
    <s v="Submitted"/>
    <n v="781"/>
    <x v="2"/>
    <x v="0"/>
    <s v="Submitted"/>
    <x v="0"/>
    <x v="0"/>
    <n v="3567172"/>
    <n v="11.75"/>
    <n v="60"/>
    <n v="59452.87"/>
    <n v="3492855.9166666665"/>
    <x v="4"/>
    <x v="4"/>
    <d v="2027-03-22T00:00:00"/>
    <x v="3"/>
    <x v="9"/>
    <x v="0"/>
    <x v="0"/>
    <x v="3"/>
  </r>
  <r>
    <s v="L101006"/>
    <x v="0"/>
    <s v="C201006"/>
    <s v="Priya Mehta"/>
    <x v="0"/>
    <s v="Female"/>
    <x v="21"/>
    <x v="1"/>
    <x v="1"/>
    <x v="2"/>
    <n v="1963802"/>
    <s v="Submitted"/>
    <n v="407"/>
    <x v="0"/>
    <x v="0"/>
    <s v="Submitted"/>
    <x v="0"/>
    <x v="0"/>
    <n v="3406301"/>
    <n v="14.43"/>
    <n v="60"/>
    <n v="56771.68"/>
    <n v="4096076.9524999997"/>
    <x v="6"/>
    <x v="6"/>
    <d v="2027-03-23T00:00:00"/>
    <x v="3"/>
    <x v="9"/>
    <x v="0"/>
    <x v="1"/>
    <x v="1"/>
  </r>
  <r>
    <s v="L101007"/>
    <x v="0"/>
    <s v="C201007"/>
    <s v="Neha Sharma"/>
    <x v="0"/>
    <s v="Male"/>
    <x v="43"/>
    <x v="0"/>
    <x v="0"/>
    <x v="0"/>
    <n v="1044656"/>
    <s v="Submitted"/>
    <n v="414"/>
    <x v="0"/>
    <x v="0"/>
    <s v="Submitted"/>
    <x v="0"/>
    <x v="0"/>
    <n v="3076423"/>
    <n v="15.63"/>
    <n v="120"/>
    <n v="25636.86"/>
    <n v="4007040.9575"/>
    <x v="1"/>
    <x v="1"/>
    <d v="2027-03-24T00:00:00"/>
    <x v="3"/>
    <x v="9"/>
    <x v="1"/>
    <x v="1"/>
    <x v="2"/>
  </r>
  <r>
    <s v="L101008"/>
    <x v="0"/>
    <s v="C201008"/>
    <s v="Rahul Das"/>
    <x v="0"/>
    <s v="Male"/>
    <x v="15"/>
    <x v="1"/>
    <x v="0"/>
    <x v="0"/>
    <n v="1270437"/>
    <s v="Submitted"/>
    <n v="365"/>
    <x v="0"/>
    <x v="0"/>
    <s v="Submitted"/>
    <x v="0"/>
    <x v="1"/>
    <n v="1552800"/>
    <n v="13.1"/>
    <n v="36"/>
    <n v="43133.33"/>
    <n v="1695140.0000049144"/>
    <x v="4"/>
    <x v="4"/>
    <d v="2027-03-25T00:00:00"/>
    <x v="3"/>
    <x v="9"/>
    <x v="2"/>
    <x v="0"/>
    <x v="0"/>
  </r>
  <r>
    <s v="L101009"/>
    <x v="0"/>
    <s v="C201009"/>
    <s v="Sneha Das"/>
    <x v="0"/>
    <s v="Male"/>
    <x v="27"/>
    <x v="0"/>
    <x v="1"/>
    <x v="1"/>
    <n v="1962036"/>
    <s v="Submitted"/>
    <n v="885"/>
    <x v="2"/>
    <x v="0"/>
    <s v="Submitted"/>
    <x v="0"/>
    <x v="3"/>
    <n v="992461"/>
    <n v="15.97"/>
    <n v="36"/>
    <n v="27568.36"/>
    <n v="1320800.1808334112"/>
    <x v="3"/>
    <x v="3"/>
    <d v="2027-03-26T00:00:00"/>
    <x v="3"/>
    <x v="9"/>
    <x v="0"/>
    <x v="1"/>
    <x v="2"/>
  </r>
  <r>
    <s v="L101010"/>
    <x v="0"/>
    <s v="C201010"/>
    <s v="Sneha Sharma"/>
    <x v="0"/>
    <s v="Male"/>
    <x v="33"/>
    <x v="0"/>
    <x v="0"/>
    <x v="0"/>
    <n v="857225"/>
    <s v="Submitted"/>
    <n v="790"/>
    <x v="2"/>
    <x v="0"/>
    <s v="Submitted"/>
    <x v="0"/>
    <x v="3"/>
    <n v="3167606"/>
    <n v="10.33"/>
    <n v="180"/>
    <n v="17597.810000000001"/>
    <n v="2726780.8316666665"/>
    <x v="3"/>
    <x v="3"/>
    <d v="2027-03-27T00:00:00"/>
    <x v="3"/>
    <x v="9"/>
    <x v="0"/>
    <x v="1"/>
    <x v="3"/>
  </r>
  <r>
    <s v="L101011"/>
    <x v="0"/>
    <s v="C201011"/>
    <s v="Anjali Verma"/>
    <x v="0"/>
    <s v="Female"/>
    <x v="20"/>
    <x v="0"/>
    <x v="0"/>
    <x v="0"/>
    <n v="1025006"/>
    <s v="Submitted"/>
    <n v="889"/>
    <x v="2"/>
    <x v="0"/>
    <s v="Submitted"/>
    <x v="0"/>
    <x v="0"/>
    <n v="3573050"/>
    <n v="17.93"/>
    <n v="24"/>
    <n v="148877.07999999999"/>
    <n v="5338732.2099227104"/>
    <x v="3"/>
    <x v="3"/>
    <d v="2027-03-28T00:00:00"/>
    <x v="3"/>
    <x v="9"/>
    <x v="1"/>
    <x v="0"/>
    <x v="1"/>
  </r>
  <r>
    <s v="L101012"/>
    <x v="0"/>
    <s v="C201012"/>
    <s v="Priya Gupta"/>
    <x v="0"/>
    <s v="Female"/>
    <x v="14"/>
    <x v="1"/>
    <x v="1"/>
    <x v="1"/>
    <n v="1033518"/>
    <s v="Submitted"/>
    <n v="347"/>
    <x v="0"/>
    <x v="0"/>
    <s v="Submitted"/>
    <x v="0"/>
    <x v="4"/>
    <n v="744747"/>
    <n v="9.61"/>
    <n v="60"/>
    <n v="12412.45"/>
    <n v="596418.22250000027"/>
    <x v="4"/>
    <x v="4"/>
    <d v="2027-03-29T00:00:00"/>
    <x v="3"/>
    <x v="9"/>
    <x v="2"/>
    <x v="1"/>
    <x v="3"/>
  </r>
  <r>
    <s v="L101013"/>
    <x v="0"/>
    <s v="C201013"/>
    <s v="Rahul Patel"/>
    <x v="0"/>
    <s v="Female"/>
    <x v="26"/>
    <x v="1"/>
    <x v="1"/>
    <x v="1"/>
    <n v="911572"/>
    <s v="Submitted"/>
    <n v="618"/>
    <x v="1"/>
    <x v="0"/>
    <s v="Submitted"/>
    <x v="0"/>
    <x v="0"/>
    <n v="3338112"/>
    <n v="10.81"/>
    <n v="36"/>
    <n v="92725.33"/>
    <n v="3007082.5602729986"/>
    <x v="1"/>
    <x v="1"/>
    <d v="2027-03-30T00:00:00"/>
    <x v="3"/>
    <x v="9"/>
    <x v="0"/>
    <x v="1"/>
    <x v="2"/>
  </r>
  <r>
    <s v="L101014"/>
    <x v="0"/>
    <s v="C201014"/>
    <s v="Rohit Patel"/>
    <x v="0"/>
    <s v="Male"/>
    <x v="3"/>
    <x v="1"/>
    <x v="1"/>
    <x v="2"/>
    <n v="894197"/>
    <s v="Submitted"/>
    <n v="515"/>
    <x v="0"/>
    <x v="0"/>
    <s v="Submitted"/>
    <x v="0"/>
    <x v="4"/>
    <n v="314630"/>
    <n v="10.47"/>
    <n v="12"/>
    <n v="26219.17"/>
    <n v="274662.49644612998"/>
    <x v="6"/>
    <x v="6"/>
    <d v="2027-03-31T00:00:00"/>
    <x v="3"/>
    <x v="9"/>
    <x v="2"/>
    <x v="0"/>
    <x v="3"/>
  </r>
  <r>
    <s v="L101015"/>
    <x v="0"/>
    <s v="C201015"/>
    <s v="Sneha Verma"/>
    <x v="0"/>
    <s v="Female"/>
    <x v="10"/>
    <x v="1"/>
    <x v="1"/>
    <x v="1"/>
    <n v="1761245"/>
    <s v="Submitted"/>
    <n v="349"/>
    <x v="0"/>
    <x v="0"/>
    <s v="Submitted"/>
    <x v="0"/>
    <x v="3"/>
    <n v="307040"/>
    <n v="9.9700000000000006"/>
    <n v="60"/>
    <n v="5117.33"/>
    <n v="255099.06666666674"/>
    <x v="6"/>
    <x v="6"/>
    <d v="2027-04-01T00:00:00"/>
    <x v="3"/>
    <x v="10"/>
    <x v="0"/>
    <x v="1"/>
    <x v="1"/>
  </r>
  <r>
    <s v="L101016"/>
    <x v="0"/>
    <s v="C201016"/>
    <s v="Vikas Mehta"/>
    <x v="0"/>
    <s v="Male"/>
    <x v="17"/>
    <x v="1"/>
    <x v="1"/>
    <x v="0"/>
    <n v="1044408"/>
    <s v="Submitted"/>
    <n v="482"/>
    <x v="0"/>
    <x v="0"/>
    <s v="Submitted"/>
    <x v="0"/>
    <x v="3"/>
    <n v="1315432"/>
    <n v="15.87"/>
    <n v="60"/>
    <n v="21923.87"/>
    <n v="1739658.82"/>
    <x v="2"/>
    <x v="2"/>
    <d v="2027-04-02T00:00:00"/>
    <x v="3"/>
    <x v="10"/>
    <x v="0"/>
    <x v="1"/>
    <x v="1"/>
  </r>
  <r>
    <s v="L101017"/>
    <x v="0"/>
    <s v="C201017"/>
    <s v="Amit Verma"/>
    <x v="0"/>
    <s v="Male"/>
    <x v="16"/>
    <x v="1"/>
    <x v="0"/>
    <x v="1"/>
    <n v="394635"/>
    <s v="Submitted"/>
    <n v="836"/>
    <x v="2"/>
    <x v="0"/>
    <s v="Submitted"/>
    <x v="0"/>
    <x v="3"/>
    <n v="3296320"/>
    <n v="11.59"/>
    <n v="120"/>
    <n v="27469.33"/>
    <n v="3183695.7333333334"/>
    <x v="4"/>
    <x v="4"/>
    <d v="2027-04-03T00:00:00"/>
    <x v="3"/>
    <x v="10"/>
    <x v="0"/>
    <x v="1"/>
    <x v="2"/>
  </r>
  <r>
    <s v="L101018"/>
    <x v="0"/>
    <s v="C201018"/>
    <s v="Sneha Das"/>
    <x v="0"/>
    <s v="Male"/>
    <x v="9"/>
    <x v="0"/>
    <x v="0"/>
    <x v="0"/>
    <n v="1671908"/>
    <s v="Submitted"/>
    <n v="639"/>
    <x v="1"/>
    <x v="0"/>
    <s v="Submitted"/>
    <x v="0"/>
    <x v="1"/>
    <n v="94536"/>
    <n v="17.739999999999998"/>
    <n v="12"/>
    <n v="7878"/>
    <n v="139758.32292145328"/>
    <x v="1"/>
    <x v="1"/>
    <d v="2027-04-04T00:00:00"/>
    <x v="3"/>
    <x v="10"/>
    <x v="0"/>
    <x v="0"/>
    <x v="3"/>
  </r>
  <r>
    <s v="L101019"/>
    <x v="0"/>
    <s v="C201019"/>
    <s v="Vikas Mehta"/>
    <x v="0"/>
    <s v="Male"/>
    <x v="29"/>
    <x v="1"/>
    <x v="1"/>
    <x v="1"/>
    <n v="1977132"/>
    <s v="Submitted"/>
    <n v="700"/>
    <x v="1"/>
    <x v="0"/>
    <s v="Submitted"/>
    <x v="0"/>
    <x v="1"/>
    <n v="468795"/>
    <n v="18.2"/>
    <n v="120"/>
    <n v="3906.62"/>
    <n v="711005.75"/>
    <x v="4"/>
    <x v="4"/>
    <d v="2027-04-05T00:00:00"/>
    <x v="3"/>
    <x v="10"/>
    <x v="0"/>
    <x v="0"/>
    <x v="2"/>
  </r>
  <r>
    <s v="L101020"/>
    <x v="0"/>
    <s v="C201020"/>
    <s v="Sneha Rao"/>
    <x v="0"/>
    <s v="Male"/>
    <x v="33"/>
    <x v="0"/>
    <x v="0"/>
    <x v="2"/>
    <n v="1505688"/>
    <s v="Submitted"/>
    <n v="839"/>
    <x v="2"/>
    <x v="0"/>
    <s v="Submitted"/>
    <x v="0"/>
    <x v="2"/>
    <n v="2584433"/>
    <n v="15.81"/>
    <n v="180"/>
    <n v="14357.96"/>
    <n v="3404990.4775000005"/>
    <x v="2"/>
    <x v="2"/>
    <d v="2027-04-06T00:00:00"/>
    <x v="3"/>
    <x v="10"/>
    <x v="0"/>
    <x v="0"/>
    <x v="2"/>
  </r>
  <r>
    <s v="L101021"/>
    <x v="0"/>
    <s v="C201021"/>
    <s v="Sneha Patel"/>
    <x v="0"/>
    <s v="Male"/>
    <x v="41"/>
    <x v="0"/>
    <x v="0"/>
    <x v="3"/>
    <n v="1983732"/>
    <s v="Submitted"/>
    <n v="733"/>
    <x v="1"/>
    <x v="0"/>
    <s v="Submitted"/>
    <x v="0"/>
    <x v="2"/>
    <n v="0"/>
    <n v="14.36"/>
    <n v="180"/>
    <n v="1388.89"/>
    <n v="0"/>
    <x v="4"/>
    <x v="4"/>
    <d v="2027-04-07T00:00:00"/>
    <x v="3"/>
    <x v="10"/>
    <x v="0"/>
    <x v="1"/>
    <x v="0"/>
  </r>
  <r>
    <s v="L101022"/>
    <x v="0"/>
    <s v="C201022"/>
    <s v="Rahul Singh"/>
    <x v="0"/>
    <s v="Male"/>
    <x v="2"/>
    <x v="1"/>
    <x v="1"/>
    <x v="0"/>
    <n v="1980662"/>
    <s v="Submitted"/>
    <n v="578"/>
    <x v="0"/>
    <x v="0"/>
    <s v="Submitted"/>
    <x v="0"/>
    <x v="3"/>
    <n v="434842"/>
    <n v="10.55"/>
    <n v="12"/>
    <n v="36236.83"/>
    <n v="382495.85352926148"/>
    <x v="4"/>
    <x v="4"/>
    <d v="2027-04-08T00:00:00"/>
    <x v="3"/>
    <x v="10"/>
    <x v="0"/>
    <x v="0"/>
    <x v="3"/>
  </r>
  <r>
    <s v="L101023"/>
    <x v="0"/>
    <s v="C201023"/>
    <s v="Rahul Mehta"/>
    <x v="0"/>
    <s v="Female"/>
    <x v="33"/>
    <x v="1"/>
    <x v="0"/>
    <x v="1"/>
    <n v="1967670"/>
    <s v="Submitted"/>
    <n v="371"/>
    <x v="0"/>
    <x v="0"/>
    <s v="Submitted"/>
    <x v="0"/>
    <x v="4"/>
    <n v="2320499"/>
    <n v="8.81"/>
    <n v="24"/>
    <n v="96687.46"/>
    <n v="1703636.1289602157"/>
    <x v="3"/>
    <x v="3"/>
    <d v="2027-04-09T00:00:00"/>
    <x v="3"/>
    <x v="10"/>
    <x v="2"/>
    <x v="0"/>
    <x v="0"/>
  </r>
  <r>
    <s v="L101024"/>
    <x v="0"/>
    <s v="C201024"/>
    <s v="Pooja Verma"/>
    <x v="0"/>
    <s v="Female"/>
    <x v="17"/>
    <x v="0"/>
    <x v="1"/>
    <x v="3"/>
    <n v="1425926"/>
    <s v="Submitted"/>
    <n v="439"/>
    <x v="0"/>
    <x v="0"/>
    <s v="Submitted"/>
    <x v="0"/>
    <x v="2"/>
    <n v="1505439"/>
    <n v="12.08"/>
    <n v="60"/>
    <n v="25090.65"/>
    <n v="1515475.26"/>
    <x v="0"/>
    <x v="0"/>
    <d v="2027-04-10T00:00:00"/>
    <x v="3"/>
    <x v="10"/>
    <x v="1"/>
    <x v="1"/>
    <x v="3"/>
  </r>
  <r>
    <s v="L101025"/>
    <x v="0"/>
    <s v="C201025"/>
    <s v="Sneha Patel"/>
    <x v="0"/>
    <s v="Male"/>
    <x v="3"/>
    <x v="1"/>
    <x v="1"/>
    <x v="3"/>
    <n v="1876549"/>
    <s v="Submitted"/>
    <n v="610"/>
    <x v="1"/>
    <x v="0"/>
    <s v="Submitted"/>
    <x v="0"/>
    <x v="1"/>
    <n v="3176892"/>
    <n v="9.7200000000000006"/>
    <n v="24"/>
    <n v="132370.5"/>
    <n v="2573284.2034567264"/>
    <x v="0"/>
    <x v="0"/>
    <d v="2027-04-11T00:00:00"/>
    <x v="3"/>
    <x v="10"/>
    <x v="0"/>
    <x v="0"/>
    <x v="2"/>
  </r>
  <r>
    <s v="L101026"/>
    <x v="0"/>
    <s v="C201026"/>
    <s v="Anjali Rao"/>
    <x v="0"/>
    <s v="Male"/>
    <x v="41"/>
    <x v="0"/>
    <x v="1"/>
    <x v="2"/>
    <n v="1421676"/>
    <s v="Submitted"/>
    <n v="875"/>
    <x v="2"/>
    <x v="0"/>
    <s v="Submitted"/>
    <x v="0"/>
    <x v="3"/>
    <n v="1606744"/>
    <n v="13.04"/>
    <n v="180"/>
    <n v="8926.36"/>
    <n v="1745995.1466666667"/>
    <x v="3"/>
    <x v="3"/>
    <d v="2027-04-12T00:00:00"/>
    <x v="3"/>
    <x v="10"/>
    <x v="0"/>
    <x v="0"/>
    <x v="2"/>
  </r>
  <r>
    <s v="L101027"/>
    <x v="0"/>
    <s v="C201027"/>
    <s v="Neha Gupta"/>
    <x v="0"/>
    <s v="Female"/>
    <x v="42"/>
    <x v="1"/>
    <x v="0"/>
    <x v="3"/>
    <n v="535832"/>
    <s v="Submitted"/>
    <n v="363"/>
    <x v="0"/>
    <x v="0"/>
    <s v="Submitted"/>
    <x v="0"/>
    <x v="1"/>
    <n v="4532422"/>
    <n v="8.77"/>
    <n v="12"/>
    <n v="377701.83"/>
    <n v="3317033.7489505108"/>
    <x v="0"/>
    <x v="0"/>
    <d v="2027-04-13T00:00:00"/>
    <x v="3"/>
    <x v="10"/>
    <x v="0"/>
    <x v="1"/>
    <x v="1"/>
  </r>
  <r>
    <s v="L101028"/>
    <x v="0"/>
    <s v="C201028"/>
    <s v="Rohit Mehta"/>
    <x v="0"/>
    <s v="Male"/>
    <x v="43"/>
    <x v="1"/>
    <x v="0"/>
    <x v="3"/>
    <n v="1959278"/>
    <s v="Submitted"/>
    <n v="586"/>
    <x v="0"/>
    <x v="0"/>
    <s v="Submitted"/>
    <x v="0"/>
    <x v="2"/>
    <n v="1380925"/>
    <n v="16.43"/>
    <n v="36"/>
    <n v="38359.03"/>
    <n v="1890716.4791667284"/>
    <x v="2"/>
    <x v="2"/>
    <d v="2027-04-14T00:00:00"/>
    <x v="3"/>
    <x v="10"/>
    <x v="0"/>
    <x v="1"/>
    <x v="1"/>
  </r>
  <r>
    <s v="L101029"/>
    <x v="0"/>
    <s v="C201029"/>
    <s v="Rohit Gupta"/>
    <x v="0"/>
    <s v="Female"/>
    <x v="33"/>
    <x v="1"/>
    <x v="0"/>
    <x v="3"/>
    <n v="1183076"/>
    <s v="Submitted"/>
    <n v="694"/>
    <x v="1"/>
    <x v="0"/>
    <s v="Submitted"/>
    <x v="0"/>
    <x v="4"/>
    <n v="2628038"/>
    <n v="8.18"/>
    <n v="120"/>
    <n v="21900.32"/>
    <n v="1791445.9033333333"/>
    <x v="1"/>
    <x v="1"/>
    <d v="2027-04-15T00:00:00"/>
    <x v="3"/>
    <x v="10"/>
    <x v="1"/>
    <x v="0"/>
    <x v="0"/>
  </r>
  <r>
    <s v="L101030"/>
    <x v="0"/>
    <s v="C201030"/>
    <s v="Amit Verma"/>
    <x v="0"/>
    <s v="Female"/>
    <x v="4"/>
    <x v="1"/>
    <x v="1"/>
    <x v="0"/>
    <n v="1667482"/>
    <s v="Submitted"/>
    <n v="707"/>
    <x v="1"/>
    <x v="0"/>
    <s v="Submitted"/>
    <x v="0"/>
    <x v="1"/>
    <n v="1663339"/>
    <n v="13.52"/>
    <n v="12"/>
    <n v="138611.57999999999"/>
    <n v="1874247.6015034905"/>
    <x v="5"/>
    <x v="5"/>
    <d v="2027-04-16T00:00:00"/>
    <x v="3"/>
    <x v="10"/>
    <x v="1"/>
    <x v="0"/>
    <x v="3"/>
  </r>
  <r>
    <s v="L101031"/>
    <x v="0"/>
    <s v="C201031"/>
    <s v="Pooja Rao"/>
    <x v="0"/>
    <s v="Male"/>
    <x v="40"/>
    <x v="0"/>
    <x v="0"/>
    <x v="1"/>
    <n v="992267"/>
    <s v="Submitted"/>
    <n v="341"/>
    <x v="0"/>
    <x v="0"/>
    <s v="Submitted"/>
    <x v="0"/>
    <x v="3"/>
    <n v="1689126"/>
    <n v="10.6"/>
    <n v="180"/>
    <n v="9384.0300000000007"/>
    <n v="1492061.3"/>
    <x v="3"/>
    <x v="3"/>
    <d v="2027-04-17T00:00:00"/>
    <x v="3"/>
    <x v="10"/>
    <x v="0"/>
    <x v="1"/>
    <x v="1"/>
  </r>
  <r>
    <s v="L101032"/>
    <x v="0"/>
    <s v="C201032"/>
    <s v="Pooja Patel"/>
    <x v="0"/>
    <s v="Male"/>
    <x v="8"/>
    <x v="0"/>
    <x v="1"/>
    <x v="3"/>
    <n v="1405912"/>
    <s v="Submitted"/>
    <n v="559"/>
    <x v="0"/>
    <x v="0"/>
    <s v="Submitted"/>
    <x v="0"/>
    <x v="2"/>
    <n v="917895"/>
    <n v="18.329999999999998"/>
    <n v="180"/>
    <n v="5099.42"/>
    <n v="1402084.6124999998"/>
    <x v="1"/>
    <x v="1"/>
    <d v="2027-04-18T00:00:00"/>
    <x v="3"/>
    <x v="10"/>
    <x v="0"/>
    <x v="0"/>
    <x v="3"/>
  </r>
  <r>
    <s v="L101033"/>
    <x v="0"/>
    <s v="C201033"/>
    <s v="Rohit Gupta"/>
    <x v="0"/>
    <s v="Male"/>
    <x v="46"/>
    <x v="1"/>
    <x v="0"/>
    <x v="1"/>
    <n v="272663"/>
    <s v="Submitted"/>
    <n v="634"/>
    <x v="1"/>
    <x v="0"/>
    <s v="Submitted"/>
    <x v="0"/>
    <x v="3"/>
    <n v="3397405"/>
    <n v="8.6300000000000008"/>
    <n v="36"/>
    <n v="94372.36"/>
    <n v="2443300.4374181028"/>
    <x v="0"/>
    <x v="0"/>
    <d v="2027-04-19T00:00:00"/>
    <x v="3"/>
    <x v="10"/>
    <x v="1"/>
    <x v="0"/>
    <x v="1"/>
  </r>
  <r>
    <s v="L101034"/>
    <x v="0"/>
    <s v="C201034"/>
    <s v="Rohit Gupta"/>
    <x v="0"/>
    <s v="Female"/>
    <x v="35"/>
    <x v="1"/>
    <x v="0"/>
    <x v="3"/>
    <n v="2008698"/>
    <s v="Submitted"/>
    <n v="820"/>
    <x v="2"/>
    <x v="0"/>
    <s v="Submitted"/>
    <x v="0"/>
    <x v="2"/>
    <n v="3254201"/>
    <n v="17.55"/>
    <n v="24"/>
    <n v="135591.71"/>
    <n v="4759268.9644253543"/>
    <x v="6"/>
    <x v="6"/>
    <d v="2027-04-20T00:00:00"/>
    <x v="3"/>
    <x v="10"/>
    <x v="1"/>
    <x v="0"/>
    <x v="0"/>
  </r>
  <r>
    <s v="L101035"/>
    <x v="0"/>
    <s v="C201035"/>
    <s v="Amit Patel"/>
    <x v="0"/>
    <s v="Male"/>
    <x v="33"/>
    <x v="1"/>
    <x v="1"/>
    <x v="0"/>
    <n v="1078954"/>
    <s v="Submitted"/>
    <n v="788"/>
    <x v="2"/>
    <x v="0"/>
    <s v="Submitted"/>
    <x v="0"/>
    <x v="3"/>
    <n v="265494"/>
    <n v="8.36"/>
    <n v="24"/>
    <n v="11062.25"/>
    <n v="184961.39116872675"/>
    <x v="3"/>
    <x v="3"/>
    <d v="2027-04-21T00:00:00"/>
    <x v="3"/>
    <x v="10"/>
    <x v="0"/>
    <x v="1"/>
    <x v="2"/>
  </r>
  <r>
    <s v="L101036"/>
    <x v="0"/>
    <s v="C201036"/>
    <s v="Rohit Sharma"/>
    <x v="0"/>
    <s v="Female"/>
    <x v="12"/>
    <x v="1"/>
    <x v="1"/>
    <x v="1"/>
    <n v="1052940"/>
    <s v="Submitted"/>
    <n v="890"/>
    <x v="2"/>
    <x v="0"/>
    <s v="Submitted"/>
    <x v="0"/>
    <x v="2"/>
    <n v="4189477"/>
    <n v="17.84"/>
    <n v="60"/>
    <n v="69824.62"/>
    <n v="6228355.8066666666"/>
    <x v="0"/>
    <x v="0"/>
    <d v="2027-04-22T00:00:00"/>
    <x v="3"/>
    <x v="10"/>
    <x v="2"/>
    <x v="0"/>
    <x v="2"/>
  </r>
  <r>
    <s v="L101037"/>
    <x v="0"/>
    <s v="C201037"/>
    <s v="Priya Singh"/>
    <x v="0"/>
    <s v="Female"/>
    <x v="25"/>
    <x v="1"/>
    <x v="1"/>
    <x v="1"/>
    <n v="496327"/>
    <s v="Submitted"/>
    <n v="337"/>
    <x v="0"/>
    <x v="0"/>
    <s v="Submitted"/>
    <x v="0"/>
    <x v="4"/>
    <n v="4366191"/>
    <n v="8.49"/>
    <n v="12"/>
    <n v="363849.25"/>
    <n v="3094117.553651927"/>
    <x v="3"/>
    <x v="3"/>
    <d v="2027-04-23T00:00:00"/>
    <x v="3"/>
    <x v="10"/>
    <x v="2"/>
    <x v="0"/>
    <x v="1"/>
  </r>
  <r>
    <s v="L101038"/>
    <x v="0"/>
    <s v="C201038"/>
    <s v="Rahul Gupta"/>
    <x v="0"/>
    <s v="Female"/>
    <x v="11"/>
    <x v="0"/>
    <x v="0"/>
    <x v="1"/>
    <n v="1304533"/>
    <s v="Submitted"/>
    <n v="445"/>
    <x v="0"/>
    <x v="0"/>
    <s v="Submitted"/>
    <x v="0"/>
    <x v="4"/>
    <n v="4418647"/>
    <n v="17.84"/>
    <n v="60"/>
    <n v="73644.12"/>
    <n v="6569055.2066666661"/>
    <x v="5"/>
    <x v="5"/>
    <d v="2027-04-24T00:00:00"/>
    <x v="3"/>
    <x v="10"/>
    <x v="0"/>
    <x v="1"/>
    <x v="1"/>
  </r>
  <r>
    <s v="L101039"/>
    <x v="0"/>
    <s v="C201039"/>
    <s v="Anjali Gupta"/>
    <x v="0"/>
    <s v="Male"/>
    <x v="43"/>
    <x v="1"/>
    <x v="1"/>
    <x v="1"/>
    <n v="1032345"/>
    <s v="Submitted"/>
    <n v="533"/>
    <x v="0"/>
    <x v="0"/>
    <s v="Submitted"/>
    <x v="0"/>
    <x v="2"/>
    <n v="2587495"/>
    <n v="14.42"/>
    <n v="60"/>
    <n v="43124.92"/>
    <n v="3109306.4916666667"/>
    <x v="4"/>
    <x v="4"/>
    <d v="2027-04-25T00:00:00"/>
    <x v="3"/>
    <x v="10"/>
    <x v="0"/>
    <x v="1"/>
    <x v="1"/>
  </r>
  <r>
    <s v="L101040"/>
    <x v="0"/>
    <s v="C201040"/>
    <s v="Sneha Patel"/>
    <x v="0"/>
    <s v="Female"/>
    <x v="33"/>
    <x v="1"/>
    <x v="1"/>
    <x v="1"/>
    <n v="1929202"/>
    <s v="Submitted"/>
    <n v="488"/>
    <x v="0"/>
    <x v="0"/>
    <s v="Submitted"/>
    <x v="0"/>
    <x v="4"/>
    <n v="3786085"/>
    <n v="8.34"/>
    <n v="180"/>
    <n v="21033.81"/>
    <n v="2631329.0749999997"/>
    <x v="2"/>
    <x v="2"/>
    <d v="2027-04-26T00:00:00"/>
    <x v="3"/>
    <x v="10"/>
    <x v="0"/>
    <x v="1"/>
    <x v="3"/>
  </r>
  <r>
    <s v="L101041"/>
    <x v="0"/>
    <s v="C201041"/>
    <s v="Anjali Sharma"/>
    <x v="0"/>
    <s v="Female"/>
    <x v="43"/>
    <x v="1"/>
    <x v="0"/>
    <x v="3"/>
    <n v="1677749"/>
    <s v="Submitted"/>
    <n v="506"/>
    <x v="0"/>
    <x v="0"/>
    <s v="Submitted"/>
    <x v="0"/>
    <x v="4"/>
    <n v="2637478"/>
    <n v="8.86"/>
    <n v="12"/>
    <n v="219789.83"/>
    <n v="1949898.957725313"/>
    <x v="4"/>
    <x v="4"/>
    <d v="2027-04-27T00:00:00"/>
    <x v="3"/>
    <x v="10"/>
    <x v="0"/>
    <x v="1"/>
    <x v="0"/>
  </r>
  <r>
    <s v="L101042"/>
    <x v="0"/>
    <s v="C201042"/>
    <s v="Karan Gupta"/>
    <x v="0"/>
    <s v="Female"/>
    <x v="4"/>
    <x v="1"/>
    <x v="0"/>
    <x v="3"/>
    <n v="1974059"/>
    <s v="Submitted"/>
    <n v="449"/>
    <x v="0"/>
    <x v="0"/>
    <s v="Submitted"/>
    <x v="0"/>
    <x v="0"/>
    <n v="1607295"/>
    <n v="16.64"/>
    <n v="36"/>
    <n v="44647.08"/>
    <n v="2228782.4000000558"/>
    <x v="1"/>
    <x v="1"/>
    <d v="2027-04-28T00:00:00"/>
    <x v="3"/>
    <x v="10"/>
    <x v="1"/>
    <x v="1"/>
    <x v="3"/>
  </r>
  <r>
    <s v="L101043"/>
    <x v="0"/>
    <s v="C201043"/>
    <s v="Rahul Patel"/>
    <x v="0"/>
    <s v="Female"/>
    <x v="6"/>
    <x v="1"/>
    <x v="1"/>
    <x v="1"/>
    <n v="2295554"/>
    <s v="Submitted"/>
    <n v="661"/>
    <x v="1"/>
    <x v="0"/>
    <s v="Submitted"/>
    <x v="0"/>
    <x v="4"/>
    <n v="805504"/>
    <n v="16.16"/>
    <n v="180"/>
    <n v="4475.0200000000004"/>
    <n v="1084745.3866666667"/>
    <x v="8"/>
    <x v="4"/>
    <d v="2027-04-29T00:00:00"/>
    <x v="3"/>
    <x v="10"/>
    <x v="0"/>
    <x v="0"/>
    <x v="2"/>
  </r>
  <r>
    <s v="L101044"/>
    <x v="0"/>
    <s v="C201044"/>
    <s v="Vikas Mehta"/>
    <x v="0"/>
    <s v="Male"/>
    <x v="44"/>
    <x v="1"/>
    <x v="1"/>
    <x v="0"/>
    <n v="619211"/>
    <s v="Submitted"/>
    <n v="303"/>
    <x v="0"/>
    <x v="0"/>
    <s v="Submitted"/>
    <x v="0"/>
    <x v="3"/>
    <n v="2005037"/>
    <n v="18.27"/>
    <n v="24"/>
    <n v="83543.210000000006"/>
    <n v="3052668.8331929967"/>
    <x v="2"/>
    <x v="2"/>
    <d v="2027-04-30T00:00:00"/>
    <x v="3"/>
    <x v="10"/>
    <x v="2"/>
    <x v="1"/>
    <x v="3"/>
  </r>
  <r>
    <s v="L101045"/>
    <x v="0"/>
    <s v="C201045"/>
    <s v="Sneha Patel"/>
    <x v="0"/>
    <s v="Female"/>
    <x v="17"/>
    <x v="0"/>
    <x v="1"/>
    <x v="2"/>
    <n v="406003"/>
    <s v="Submitted"/>
    <n v="383"/>
    <x v="0"/>
    <x v="0"/>
    <s v="Submitted"/>
    <x v="0"/>
    <x v="3"/>
    <n v="1957074"/>
    <n v="10.74"/>
    <n v="180"/>
    <n v="10872.63"/>
    <n v="1751581.23"/>
    <x v="0"/>
    <x v="0"/>
    <d v="2027-05-01T00:00:00"/>
    <x v="3"/>
    <x v="11"/>
    <x v="0"/>
    <x v="1"/>
    <x v="2"/>
  </r>
  <r>
    <s v="L101046"/>
    <x v="0"/>
    <s v="C201046"/>
    <s v="Rohit Verma"/>
    <x v="0"/>
    <s v="Male"/>
    <x v="41"/>
    <x v="1"/>
    <x v="1"/>
    <x v="0"/>
    <n v="2295668"/>
    <s v="Submitted"/>
    <n v="737"/>
    <x v="1"/>
    <x v="0"/>
    <s v="Submitted"/>
    <x v="0"/>
    <x v="3"/>
    <n v="2007211"/>
    <n v="10.99"/>
    <n v="24"/>
    <n v="83633.789999999994"/>
    <n v="1838271.0483184804"/>
    <x v="1"/>
    <x v="1"/>
    <d v="2027-05-02T00:00:00"/>
    <x v="3"/>
    <x v="11"/>
    <x v="0"/>
    <x v="0"/>
    <x v="1"/>
  </r>
  <r>
    <s v="L101047"/>
    <x v="0"/>
    <s v="C201047"/>
    <s v="Rohit Singh"/>
    <x v="0"/>
    <s v="Male"/>
    <x v="25"/>
    <x v="0"/>
    <x v="0"/>
    <x v="3"/>
    <n v="2424800"/>
    <s v="Submitted"/>
    <n v="493"/>
    <x v="0"/>
    <x v="0"/>
    <s v="Submitted"/>
    <x v="0"/>
    <x v="0"/>
    <n v="3804627"/>
    <n v="18.55"/>
    <n v="60"/>
    <n v="63410.45"/>
    <n v="5881319.2374999998"/>
    <x v="6"/>
    <x v="6"/>
    <d v="2027-05-03T00:00:00"/>
    <x v="3"/>
    <x v="11"/>
    <x v="0"/>
    <x v="0"/>
    <x v="1"/>
  </r>
  <r>
    <s v="L101048"/>
    <x v="0"/>
    <s v="C201048"/>
    <s v="Rohit Patel"/>
    <x v="0"/>
    <s v="Female"/>
    <x v="1"/>
    <x v="1"/>
    <x v="1"/>
    <x v="3"/>
    <n v="1378984"/>
    <s v="Submitted"/>
    <n v="353"/>
    <x v="0"/>
    <x v="0"/>
    <s v="Submitted"/>
    <x v="0"/>
    <x v="3"/>
    <n v="4863677"/>
    <n v="12.2"/>
    <n v="36"/>
    <n v="135102.14000000001"/>
    <n v="4944738.2833867045"/>
    <x v="2"/>
    <x v="2"/>
    <d v="2027-05-04T00:00:00"/>
    <x v="3"/>
    <x v="11"/>
    <x v="0"/>
    <x v="0"/>
    <x v="0"/>
  </r>
  <r>
    <s v="L101049"/>
    <x v="0"/>
    <s v="C201049"/>
    <s v="Anjali Singh"/>
    <x v="0"/>
    <s v="Male"/>
    <x v="21"/>
    <x v="0"/>
    <x v="0"/>
    <x v="3"/>
    <n v="2233916"/>
    <s v="Submitted"/>
    <n v="471"/>
    <x v="0"/>
    <x v="0"/>
    <s v="Submitted"/>
    <x v="0"/>
    <x v="2"/>
    <n v="2183116"/>
    <n v="12.84"/>
    <n v="60"/>
    <n v="36385.269999999997"/>
    <n v="2335934.12"/>
    <x v="0"/>
    <x v="0"/>
    <d v="2027-05-05T00:00:00"/>
    <x v="3"/>
    <x v="11"/>
    <x v="2"/>
    <x v="0"/>
    <x v="0"/>
  </r>
  <r>
    <s v="L101050"/>
    <x v="0"/>
    <s v="C201050"/>
    <s v="Pooja Sharma"/>
    <x v="0"/>
    <s v="Male"/>
    <x v="1"/>
    <x v="0"/>
    <x v="0"/>
    <x v="0"/>
    <n v="529019"/>
    <s v="Submitted"/>
    <n v="519"/>
    <x v="0"/>
    <x v="0"/>
    <s v="Submitted"/>
    <x v="0"/>
    <x v="3"/>
    <n v="2494939"/>
    <n v="12.07"/>
    <n v="180"/>
    <n v="13860.77"/>
    <n v="2509492.8108333335"/>
    <x v="4"/>
    <x v="4"/>
    <d v="2027-05-06T00:00:00"/>
    <x v="3"/>
    <x v="11"/>
    <x v="0"/>
    <x v="1"/>
    <x v="2"/>
  </r>
  <r>
    <s v="L101051"/>
    <x v="0"/>
    <s v="C201051"/>
    <s v="Vikas Rao"/>
    <x v="0"/>
    <s v="Female"/>
    <x v="17"/>
    <x v="0"/>
    <x v="1"/>
    <x v="1"/>
    <n v="1903911"/>
    <s v="Submitted"/>
    <n v="400"/>
    <x v="0"/>
    <x v="0"/>
    <s v="Submitted"/>
    <x v="0"/>
    <x v="0"/>
    <n v="3637125"/>
    <n v="11.87"/>
    <n v="36"/>
    <n v="101031.25"/>
    <n v="3597722.8125636601"/>
    <x v="3"/>
    <x v="3"/>
    <d v="2027-05-07T00:00:00"/>
    <x v="3"/>
    <x v="11"/>
    <x v="0"/>
    <x v="1"/>
    <x v="0"/>
  </r>
  <r>
    <s v="L101052"/>
    <x v="0"/>
    <s v="C201052"/>
    <s v="Karan Singh"/>
    <x v="0"/>
    <s v="Female"/>
    <x v="39"/>
    <x v="0"/>
    <x v="1"/>
    <x v="1"/>
    <n v="476587"/>
    <s v="Submitted"/>
    <n v="511"/>
    <x v="0"/>
    <x v="0"/>
    <s v="Submitted"/>
    <x v="0"/>
    <x v="4"/>
    <n v="1953441"/>
    <n v="9.5"/>
    <n v="60"/>
    <n v="32557.35"/>
    <n v="1546474.1250000009"/>
    <x v="4"/>
    <x v="4"/>
    <d v="2027-05-08T00:00:00"/>
    <x v="3"/>
    <x v="11"/>
    <x v="2"/>
    <x v="1"/>
    <x v="1"/>
  </r>
  <r>
    <s v="L101053"/>
    <x v="0"/>
    <s v="C201053"/>
    <s v="Rahul Singh"/>
    <x v="0"/>
    <s v="Female"/>
    <x v="4"/>
    <x v="1"/>
    <x v="0"/>
    <x v="3"/>
    <n v="1616926"/>
    <s v="Submitted"/>
    <n v="367"/>
    <x v="0"/>
    <x v="0"/>
    <s v="Submitted"/>
    <x v="0"/>
    <x v="1"/>
    <n v="873966"/>
    <n v="16.309999999999999"/>
    <n v="12"/>
    <n v="72830.5"/>
    <n v="1187905.4198681046"/>
    <x v="0"/>
    <x v="0"/>
    <d v="2027-05-09T00:00:00"/>
    <x v="3"/>
    <x v="11"/>
    <x v="0"/>
    <x v="1"/>
    <x v="0"/>
  </r>
  <r>
    <s v="L101054"/>
    <x v="0"/>
    <s v="C201054"/>
    <s v="Pooja Sharma"/>
    <x v="0"/>
    <s v="Female"/>
    <x v="9"/>
    <x v="1"/>
    <x v="0"/>
    <x v="2"/>
    <n v="2134721"/>
    <s v="Submitted"/>
    <n v="866"/>
    <x v="2"/>
    <x v="0"/>
    <s v="Submitted"/>
    <x v="0"/>
    <x v="0"/>
    <n v="126275"/>
    <n v="12.27"/>
    <n v="180"/>
    <n v="701.53"/>
    <n v="129116.1875"/>
    <x v="0"/>
    <x v="0"/>
    <d v="2027-05-10T00:00:00"/>
    <x v="3"/>
    <x v="11"/>
    <x v="0"/>
    <x v="0"/>
    <x v="0"/>
  </r>
  <r>
    <s v="L101055"/>
    <x v="0"/>
    <s v="C201055"/>
    <s v="Amit Das"/>
    <x v="0"/>
    <s v="Male"/>
    <x v="21"/>
    <x v="1"/>
    <x v="0"/>
    <x v="3"/>
    <n v="1389178"/>
    <s v="Submitted"/>
    <n v="644"/>
    <x v="1"/>
    <x v="0"/>
    <s v="Submitted"/>
    <x v="0"/>
    <x v="3"/>
    <n v="1522866"/>
    <n v="13.98"/>
    <n v="12"/>
    <n v="126905.5"/>
    <n v="1774306.204570519"/>
    <x v="0"/>
    <x v="0"/>
    <d v="2027-05-11T00:00:00"/>
    <x v="3"/>
    <x v="11"/>
    <x v="0"/>
    <x v="1"/>
    <x v="0"/>
  </r>
  <r>
    <s v="L101056"/>
    <x v="0"/>
    <s v="C201056"/>
    <s v="Vikas Rao"/>
    <x v="0"/>
    <s v="Male"/>
    <x v="32"/>
    <x v="1"/>
    <x v="1"/>
    <x v="1"/>
    <n v="1825922"/>
    <s v="Submitted"/>
    <n v="612"/>
    <x v="1"/>
    <x v="0"/>
    <s v="Submitted"/>
    <x v="0"/>
    <x v="0"/>
    <n v="605124"/>
    <n v="11.87"/>
    <n v="36"/>
    <n v="16809"/>
    <n v="598568.49001059146"/>
    <x v="4"/>
    <x v="4"/>
    <d v="2027-05-12T00:00:00"/>
    <x v="3"/>
    <x v="11"/>
    <x v="0"/>
    <x v="1"/>
    <x v="1"/>
  </r>
  <r>
    <s v="L101057"/>
    <x v="0"/>
    <s v="C201057"/>
    <s v="Rohit Singh"/>
    <x v="0"/>
    <s v="Female"/>
    <x v="34"/>
    <x v="0"/>
    <x v="0"/>
    <x v="0"/>
    <n v="971261"/>
    <s v="Submitted"/>
    <n v="876"/>
    <x v="2"/>
    <x v="0"/>
    <s v="Submitted"/>
    <x v="0"/>
    <x v="3"/>
    <n v="4709611"/>
    <n v="9.24"/>
    <n v="60"/>
    <n v="78493.52"/>
    <n v="3626400.4700000053"/>
    <x v="4"/>
    <x v="4"/>
    <d v="2027-05-13T00:00:00"/>
    <x v="3"/>
    <x v="11"/>
    <x v="0"/>
    <x v="1"/>
    <x v="2"/>
  </r>
  <r>
    <s v="L101058"/>
    <x v="0"/>
    <s v="C201058"/>
    <s v="Karan Rao"/>
    <x v="0"/>
    <s v="Male"/>
    <x v="47"/>
    <x v="1"/>
    <x v="1"/>
    <x v="1"/>
    <n v="448888"/>
    <s v="Submitted"/>
    <n v="664"/>
    <x v="1"/>
    <x v="0"/>
    <s v="Submitted"/>
    <x v="0"/>
    <x v="3"/>
    <n v="362773"/>
    <n v="11.87"/>
    <n v="180"/>
    <n v="2015.41"/>
    <n v="358842.95916666667"/>
    <x v="3"/>
    <x v="3"/>
    <d v="2027-05-14T00:00:00"/>
    <x v="3"/>
    <x v="11"/>
    <x v="1"/>
    <x v="1"/>
    <x v="3"/>
  </r>
  <r>
    <s v="L101059"/>
    <x v="0"/>
    <s v="C201059"/>
    <n v="0"/>
    <x v="0"/>
    <s v="Male"/>
    <x v="8"/>
    <x v="1"/>
    <x v="1"/>
    <x v="0"/>
    <n v="2076499"/>
    <s v="Submitted"/>
    <n v="610"/>
    <x v="1"/>
    <x v="0"/>
    <s v="Submitted"/>
    <x v="0"/>
    <x v="2"/>
    <n v="1125294"/>
    <n v="14.63"/>
    <n v="120"/>
    <n v="9377.4500000000007"/>
    <n v="1371920.9350000001"/>
    <x v="3"/>
    <x v="3"/>
    <d v="2027-05-15T00:00:00"/>
    <x v="3"/>
    <x v="11"/>
    <x v="0"/>
    <x v="0"/>
    <x v="0"/>
  </r>
  <r>
    <s v="L101060"/>
    <x v="0"/>
    <s v="C201060"/>
    <s v="Karan Verma"/>
    <x v="0"/>
    <s v="Male"/>
    <x v="1"/>
    <x v="1"/>
    <x v="0"/>
    <x v="1"/>
    <n v="2311692"/>
    <s v="Submitted"/>
    <n v="416"/>
    <x v="0"/>
    <x v="0"/>
    <s v="Submitted"/>
    <x v="0"/>
    <x v="2"/>
    <n v="4554584"/>
    <n v="15.51"/>
    <n v="12"/>
    <n v="379548.67"/>
    <n v="5887079.1951322323"/>
    <x v="6"/>
    <x v="6"/>
    <d v="2027-05-16T00:00:00"/>
    <x v="3"/>
    <x v="11"/>
    <x v="2"/>
    <x v="0"/>
    <x v="3"/>
  </r>
  <r>
    <s v="L101061"/>
    <x v="0"/>
    <s v="C201061"/>
    <s v="Vikas Singh"/>
    <x v="0"/>
    <s v="Male"/>
    <x v="13"/>
    <x v="0"/>
    <x v="1"/>
    <x v="2"/>
    <n v="2487950"/>
    <s v="Submitted"/>
    <n v="711"/>
    <x v="1"/>
    <x v="0"/>
    <s v="Submitted"/>
    <x v="0"/>
    <x v="3"/>
    <n v="4783982"/>
    <n v="9.41"/>
    <n v="12"/>
    <n v="398665.17"/>
    <n v="3755048.2481211517"/>
    <x v="5"/>
    <x v="5"/>
    <d v="2027-05-17T00:00:00"/>
    <x v="3"/>
    <x v="11"/>
    <x v="0"/>
    <x v="0"/>
    <x v="1"/>
  </r>
  <r>
    <s v="L101062"/>
    <x v="0"/>
    <s v="C201062"/>
    <s v="Anjali Das"/>
    <x v="0"/>
    <s v="Female"/>
    <x v="18"/>
    <x v="0"/>
    <x v="0"/>
    <x v="0"/>
    <n v="1977511"/>
    <s v="Submitted"/>
    <n v="603"/>
    <x v="1"/>
    <x v="0"/>
    <s v="Submitted"/>
    <x v="0"/>
    <x v="4"/>
    <n v="2915331"/>
    <n v="9.92"/>
    <n v="24"/>
    <n v="121472.12"/>
    <n v="2410008.2253050297"/>
    <x v="6"/>
    <x v="6"/>
    <d v="2027-05-18T00:00:00"/>
    <x v="3"/>
    <x v="11"/>
    <x v="2"/>
    <x v="1"/>
    <x v="3"/>
  </r>
  <r>
    <s v="L101063"/>
    <x v="0"/>
    <s v="C201063"/>
    <s v="Karan Rao"/>
    <x v="0"/>
    <s v="Male"/>
    <x v="26"/>
    <x v="0"/>
    <x v="0"/>
    <x v="2"/>
    <n v="1763806"/>
    <s v="Submitted"/>
    <n v="779"/>
    <x v="2"/>
    <x v="0"/>
    <s v="Submitted"/>
    <x v="0"/>
    <x v="3"/>
    <n v="3678893"/>
    <n v="14.93"/>
    <n v="12"/>
    <n v="306574.42"/>
    <n v="4577436.5590346539"/>
    <x v="4"/>
    <x v="4"/>
    <d v="2027-05-19T00:00:00"/>
    <x v="3"/>
    <x v="11"/>
    <x v="1"/>
    <x v="1"/>
    <x v="2"/>
  </r>
  <r>
    <s v="L101064"/>
    <x v="0"/>
    <s v="C201064"/>
    <s v="Rohit Verma"/>
    <x v="0"/>
    <s v="Male"/>
    <x v="15"/>
    <x v="0"/>
    <x v="1"/>
    <x v="3"/>
    <n v="315602"/>
    <s v="Submitted"/>
    <n v="682"/>
    <x v="1"/>
    <x v="0"/>
    <s v="Submitted"/>
    <x v="0"/>
    <x v="2"/>
    <n v="3837742"/>
    <n v="10.89"/>
    <n v="180"/>
    <n v="21320.79"/>
    <n v="3482750.8650000002"/>
    <x v="2"/>
    <x v="2"/>
    <d v="2027-05-20T00:00:00"/>
    <x v="3"/>
    <x v="11"/>
    <x v="0"/>
    <x v="1"/>
    <x v="3"/>
  </r>
  <r>
    <s v="L101065"/>
    <x v="0"/>
    <s v="C201065"/>
    <s v="Neha Verma"/>
    <x v="0"/>
    <s v="Male"/>
    <x v="25"/>
    <x v="0"/>
    <x v="0"/>
    <x v="0"/>
    <n v="1754154"/>
    <s v="Submitted"/>
    <n v="329"/>
    <x v="0"/>
    <x v="0"/>
    <s v="Submitted"/>
    <x v="0"/>
    <x v="4"/>
    <n v="1638134"/>
    <n v="12.2"/>
    <n v="180"/>
    <n v="9100.74"/>
    <n v="1665436.2333333332"/>
    <x v="1"/>
    <x v="1"/>
    <d v="2027-05-21T00:00:00"/>
    <x v="3"/>
    <x v="11"/>
    <x v="0"/>
    <x v="1"/>
    <x v="0"/>
  </r>
  <r>
    <s v="L101066"/>
    <x v="0"/>
    <s v="C201066"/>
    <s v="Pooja Patel"/>
    <x v="0"/>
    <s v="Male"/>
    <x v="36"/>
    <x v="1"/>
    <x v="0"/>
    <x v="1"/>
    <n v="1075388"/>
    <s v="Submitted"/>
    <n v="824"/>
    <x v="2"/>
    <x v="0"/>
    <s v="Submitted"/>
    <x v="0"/>
    <x v="3"/>
    <n v="1013782"/>
    <n v="8.81"/>
    <n v="60"/>
    <n v="16896.37"/>
    <n v="744284.95166667015"/>
    <x v="0"/>
    <x v="0"/>
    <d v="2027-05-22T00:00:00"/>
    <x v="3"/>
    <x v="11"/>
    <x v="0"/>
    <x v="1"/>
    <x v="2"/>
  </r>
  <r>
    <s v="L101067"/>
    <x v="0"/>
    <s v="C201067"/>
    <s v="Anjali Verma"/>
    <x v="0"/>
    <s v="Male"/>
    <x v="38"/>
    <x v="0"/>
    <x v="0"/>
    <x v="0"/>
    <n v="2019878"/>
    <s v="Submitted"/>
    <n v="592"/>
    <x v="0"/>
    <x v="0"/>
    <s v="Submitted"/>
    <x v="0"/>
    <x v="0"/>
    <n v="2805407"/>
    <n v="17.600000000000001"/>
    <n v="60"/>
    <n v="46756.78"/>
    <n v="4114596.9333333336"/>
    <x v="6"/>
    <x v="6"/>
    <d v="2027-05-23T00:00:00"/>
    <x v="3"/>
    <x v="11"/>
    <x v="0"/>
    <x v="0"/>
    <x v="0"/>
  </r>
  <r>
    <s v="L101068"/>
    <x v="0"/>
    <s v="C201068"/>
    <s v="Anjali Patel"/>
    <x v="0"/>
    <s v="Female"/>
    <x v="10"/>
    <x v="0"/>
    <x v="0"/>
    <x v="0"/>
    <n v="1414824"/>
    <s v="Submitted"/>
    <n v="591"/>
    <x v="0"/>
    <x v="0"/>
    <s v="Submitted"/>
    <x v="0"/>
    <x v="2"/>
    <n v="4630380"/>
    <n v="11.73"/>
    <n v="12"/>
    <n v="385865"/>
    <n v="4527462.5177825633"/>
    <x v="4"/>
    <x v="4"/>
    <d v="2027-05-24T00:00:00"/>
    <x v="3"/>
    <x v="11"/>
    <x v="1"/>
    <x v="1"/>
    <x v="3"/>
  </r>
  <r>
    <s v="L101069"/>
    <x v="0"/>
    <s v="C201069"/>
    <s v="Karan Das"/>
    <x v="0"/>
    <s v="Female"/>
    <x v="14"/>
    <x v="1"/>
    <x v="1"/>
    <x v="2"/>
    <n v="337002"/>
    <s v="Submitted"/>
    <n v="371"/>
    <x v="0"/>
    <x v="0"/>
    <s v="Submitted"/>
    <x v="0"/>
    <x v="0"/>
    <n v="0"/>
    <n v="12.98"/>
    <n v="24"/>
    <n v="10416.67"/>
    <n v="0"/>
    <x v="8"/>
    <x v="4"/>
    <d v="2027-05-25T00:00:00"/>
    <x v="3"/>
    <x v="11"/>
    <x v="0"/>
    <x v="0"/>
    <x v="0"/>
  </r>
  <r>
    <s v="L101070"/>
    <x v="0"/>
    <s v="C201070"/>
    <s v="Neha Verma"/>
    <x v="0"/>
    <s v="Female"/>
    <x v="11"/>
    <x v="0"/>
    <x v="1"/>
    <x v="0"/>
    <n v="2430291"/>
    <s v="Submitted"/>
    <n v="881"/>
    <x v="2"/>
    <x v="0"/>
    <s v="Submitted"/>
    <x v="0"/>
    <x v="1"/>
    <n v="1392353"/>
    <n v="17.71"/>
    <n v="24"/>
    <n v="58014.71"/>
    <n v="2054880.9698969191"/>
    <x v="6"/>
    <x v="6"/>
    <d v="2027-05-26T00:00:00"/>
    <x v="3"/>
    <x v="11"/>
    <x v="0"/>
    <x v="0"/>
    <x v="3"/>
  </r>
  <r>
    <s v="L101071"/>
    <x v="0"/>
    <s v="C201071"/>
    <s v="Amit Das"/>
    <x v="0"/>
    <s v="Female"/>
    <x v="39"/>
    <x v="1"/>
    <x v="1"/>
    <x v="1"/>
    <n v="515245"/>
    <s v="Submitted"/>
    <n v="465"/>
    <x v="0"/>
    <x v="0"/>
    <s v="Submitted"/>
    <x v="0"/>
    <x v="1"/>
    <n v="4634580"/>
    <n v="12.66"/>
    <n v="120"/>
    <n v="38621.5"/>
    <n v="4889481.8999999994"/>
    <x v="0"/>
    <x v="0"/>
    <d v="2027-05-27T00:00:00"/>
    <x v="3"/>
    <x v="11"/>
    <x v="0"/>
    <x v="1"/>
    <x v="2"/>
  </r>
  <r>
    <s v="L101072"/>
    <x v="0"/>
    <s v="C201072"/>
    <s v="Neha Gupta"/>
    <x v="0"/>
    <s v="Female"/>
    <x v="44"/>
    <x v="1"/>
    <x v="0"/>
    <x v="2"/>
    <n v="1937813"/>
    <s v="Submitted"/>
    <n v="709"/>
    <x v="1"/>
    <x v="0"/>
    <s v="Submitted"/>
    <x v="0"/>
    <x v="3"/>
    <n v="4862955"/>
    <n v="15.69"/>
    <n v="60"/>
    <n v="81049.25"/>
    <n v="6358313.6624999996"/>
    <x v="6"/>
    <x v="6"/>
    <d v="2027-05-28T00:00:00"/>
    <x v="3"/>
    <x v="11"/>
    <x v="0"/>
    <x v="1"/>
    <x v="1"/>
  </r>
  <r>
    <s v="L101073"/>
    <x v="0"/>
    <s v="C201073"/>
    <s v="Neha Singh"/>
    <x v="0"/>
    <s v="Male"/>
    <x v="30"/>
    <x v="1"/>
    <x v="1"/>
    <x v="0"/>
    <n v="2024404"/>
    <s v="Submitted"/>
    <n v="491"/>
    <x v="0"/>
    <x v="0"/>
    <s v="Submitted"/>
    <x v="0"/>
    <x v="2"/>
    <n v="2815482"/>
    <n v="7.34"/>
    <n v="180"/>
    <n v="15641.57"/>
    <n v="1722136.49"/>
    <x v="6"/>
    <x v="6"/>
    <d v="2027-05-29T00:00:00"/>
    <x v="3"/>
    <x v="11"/>
    <x v="0"/>
    <x v="0"/>
    <x v="0"/>
  </r>
  <r>
    <s v="L101074"/>
    <x v="0"/>
    <s v="C201074"/>
    <n v="0"/>
    <x v="0"/>
    <s v="Female"/>
    <x v="31"/>
    <x v="1"/>
    <x v="0"/>
    <x v="0"/>
    <n v="2428429"/>
    <s v="Submitted"/>
    <n v="591"/>
    <x v="0"/>
    <x v="0"/>
    <s v="Submitted"/>
    <x v="0"/>
    <x v="4"/>
    <n v="3904454"/>
    <n v="16.61"/>
    <n v="12"/>
    <n v="325371.17"/>
    <n v="5404575.3003637446"/>
    <x v="3"/>
    <x v="3"/>
    <d v="2027-05-30T00:00:00"/>
    <x v="3"/>
    <x v="11"/>
    <x v="0"/>
    <x v="1"/>
    <x v="1"/>
  </r>
  <r>
    <s v="L101075"/>
    <x v="0"/>
    <s v="C201075"/>
    <s v="Neha Verma"/>
    <x v="0"/>
    <s v="Male"/>
    <x v="29"/>
    <x v="1"/>
    <x v="0"/>
    <x v="2"/>
    <n v="1565860"/>
    <s v="Submitted"/>
    <n v="586"/>
    <x v="0"/>
    <x v="0"/>
    <s v="Submitted"/>
    <x v="0"/>
    <x v="2"/>
    <n v="4247656"/>
    <n v="16.71"/>
    <n v="180"/>
    <n v="23598.09"/>
    <n v="5914860.9800000004"/>
    <x v="5"/>
    <x v="5"/>
    <d v="2027-05-31T00:00:00"/>
    <x v="3"/>
    <x v="11"/>
    <x v="1"/>
    <x v="0"/>
    <x v="0"/>
  </r>
  <r>
    <s v="L101076"/>
    <x v="0"/>
    <s v="C201076"/>
    <s v="Vikas Verma"/>
    <x v="0"/>
    <s v="Female"/>
    <x v="44"/>
    <x v="0"/>
    <x v="0"/>
    <x v="1"/>
    <n v="920878"/>
    <s v="Submitted"/>
    <n v="509"/>
    <x v="0"/>
    <x v="0"/>
    <s v="Submitted"/>
    <x v="0"/>
    <x v="0"/>
    <n v="3511398"/>
    <n v="13.82"/>
    <n v="12"/>
    <n v="292616.5"/>
    <n v="4044370.7549247597"/>
    <x v="5"/>
    <x v="5"/>
    <d v="2027-06-01T00:00:00"/>
    <x v="3"/>
    <x v="0"/>
    <x v="0"/>
    <x v="0"/>
    <x v="0"/>
  </r>
  <r>
    <s v="L101077"/>
    <x v="0"/>
    <s v="C201077"/>
    <s v="Neha Verma"/>
    <x v="0"/>
    <s v="Female"/>
    <x v="44"/>
    <x v="0"/>
    <x v="1"/>
    <x v="0"/>
    <n v="1211458"/>
    <s v="Submitted"/>
    <n v="776"/>
    <x v="2"/>
    <x v="0"/>
    <s v="Submitted"/>
    <x v="0"/>
    <x v="2"/>
    <n v="730525"/>
    <n v="12.24"/>
    <n v="60"/>
    <n v="12175.42"/>
    <n v="745135.5"/>
    <x v="6"/>
    <x v="6"/>
    <d v="2027-06-02T00:00:00"/>
    <x v="3"/>
    <x v="0"/>
    <x v="1"/>
    <x v="0"/>
    <x v="3"/>
  </r>
  <r>
    <s v="L101078"/>
    <x v="0"/>
    <s v="C201078"/>
    <s v="Priya Singh"/>
    <x v="0"/>
    <s v="Male"/>
    <x v="19"/>
    <x v="1"/>
    <x v="1"/>
    <x v="3"/>
    <n v="-50000"/>
    <s v="Submitted"/>
    <n v="405"/>
    <x v="0"/>
    <x v="0"/>
    <s v="Submitted"/>
    <x v="0"/>
    <x v="4"/>
    <n v="1280130"/>
    <n v="8.93"/>
    <n v="120"/>
    <n v="10667.75"/>
    <n v="952630.07499999995"/>
    <x v="2"/>
    <x v="2"/>
    <d v="2027-06-03T00:00:00"/>
    <x v="3"/>
    <x v="0"/>
    <x v="0"/>
    <x v="0"/>
    <x v="2"/>
  </r>
  <r>
    <s v="L101079"/>
    <x v="0"/>
    <s v="C201079"/>
    <s v="Sneha Rao"/>
    <x v="0"/>
    <s v="Male"/>
    <x v="21"/>
    <x v="1"/>
    <x v="1"/>
    <x v="3"/>
    <n v="781146"/>
    <s v="Submitted"/>
    <n v="815"/>
    <x v="2"/>
    <x v="0"/>
    <s v="Submitted"/>
    <x v="0"/>
    <x v="1"/>
    <n v="1990624"/>
    <n v="10.84"/>
    <n v="12"/>
    <n v="165885.32999999999"/>
    <n v="1798992.8999595048"/>
    <x v="4"/>
    <x v="4"/>
    <d v="2027-06-04T00:00:00"/>
    <x v="3"/>
    <x v="0"/>
    <x v="1"/>
    <x v="1"/>
    <x v="2"/>
  </r>
  <r>
    <s v="L101080"/>
    <x v="0"/>
    <s v="C201080"/>
    <s v="Neha Das"/>
    <x v="0"/>
    <s v="Male"/>
    <x v="15"/>
    <x v="1"/>
    <x v="1"/>
    <x v="1"/>
    <n v="1915076"/>
    <s v="Submitted"/>
    <n v="810"/>
    <x v="2"/>
    <x v="0"/>
    <s v="Submitted"/>
    <x v="0"/>
    <x v="2"/>
    <n v="4720400"/>
    <n v="17.559999999999999"/>
    <n v="60"/>
    <n v="78673.33"/>
    <n v="6907518.666666666"/>
    <x v="6"/>
    <x v="6"/>
    <d v="2027-06-05T00:00:00"/>
    <x v="3"/>
    <x v="0"/>
    <x v="0"/>
    <x v="1"/>
    <x v="1"/>
  </r>
  <r>
    <s v="L101081"/>
    <x v="0"/>
    <s v="C201081"/>
    <s v="Anjali Mehta"/>
    <x v="0"/>
    <s v="Female"/>
    <x v="18"/>
    <x v="0"/>
    <x v="0"/>
    <x v="3"/>
    <n v="633413"/>
    <s v="Submitted"/>
    <n v="784"/>
    <x v="2"/>
    <x v="0"/>
    <s v="Submitted"/>
    <x v="0"/>
    <x v="2"/>
    <n v="2766630"/>
    <n v="17.48"/>
    <n v="36"/>
    <n v="76850.83"/>
    <n v="4030057.700000036"/>
    <x v="0"/>
    <x v="0"/>
    <d v="2027-06-06T00:00:00"/>
    <x v="3"/>
    <x v="0"/>
    <x v="2"/>
    <x v="1"/>
    <x v="3"/>
  </r>
  <r>
    <s v="L101082"/>
    <x v="0"/>
    <s v="C201082"/>
    <s v="Karan Mehta"/>
    <x v="0"/>
    <s v="Male"/>
    <x v="27"/>
    <x v="1"/>
    <x v="0"/>
    <x v="1"/>
    <n v="333695"/>
    <s v="Submitted"/>
    <n v="877"/>
    <x v="2"/>
    <x v="0"/>
    <s v="Submitted"/>
    <x v="0"/>
    <x v="4"/>
    <n v="0"/>
    <n v="11.08"/>
    <n v="60"/>
    <n v="4166.67"/>
    <n v="0"/>
    <x v="0"/>
    <x v="0"/>
    <d v="2027-06-07T00:00:00"/>
    <x v="3"/>
    <x v="0"/>
    <x v="0"/>
    <x v="0"/>
    <x v="0"/>
  </r>
  <r>
    <s v="L101083"/>
    <x v="0"/>
    <s v="C201083"/>
    <s v="Rohit Sharma"/>
    <x v="0"/>
    <s v="Male"/>
    <x v="29"/>
    <x v="0"/>
    <x v="0"/>
    <x v="3"/>
    <n v="1920320"/>
    <s v="Submitted"/>
    <n v="459"/>
    <x v="0"/>
    <x v="0"/>
    <s v="Submitted"/>
    <x v="0"/>
    <x v="2"/>
    <n v="1275871"/>
    <n v="10.02"/>
    <n v="12"/>
    <n v="106322.58"/>
    <n v="1066083.6909288599"/>
    <x v="6"/>
    <x v="6"/>
    <d v="2027-06-08T00:00:00"/>
    <x v="3"/>
    <x v="0"/>
    <x v="1"/>
    <x v="1"/>
    <x v="2"/>
  </r>
  <r>
    <s v="L101084"/>
    <x v="0"/>
    <s v="C201084"/>
    <s v="Karan Das"/>
    <x v="0"/>
    <s v="Male"/>
    <x v="33"/>
    <x v="1"/>
    <x v="0"/>
    <x v="2"/>
    <n v="317615"/>
    <s v="Submitted"/>
    <n v="446"/>
    <x v="0"/>
    <x v="0"/>
    <s v="Submitted"/>
    <x v="0"/>
    <x v="0"/>
    <n v="2266373"/>
    <n v="8.64"/>
    <n v="24"/>
    <n v="94432.21"/>
    <n v="1631792.1906311095"/>
    <x v="2"/>
    <x v="2"/>
    <d v="2027-06-09T00:00:00"/>
    <x v="3"/>
    <x v="0"/>
    <x v="0"/>
    <x v="1"/>
    <x v="2"/>
  </r>
  <r>
    <s v="L101085"/>
    <x v="0"/>
    <s v="C201085"/>
    <s v="Priya Mehta"/>
    <x v="0"/>
    <s v="Male"/>
    <x v="31"/>
    <x v="0"/>
    <x v="1"/>
    <x v="1"/>
    <n v="1078552"/>
    <s v="Submitted"/>
    <n v="385"/>
    <x v="0"/>
    <x v="0"/>
    <s v="Submitted"/>
    <x v="0"/>
    <x v="3"/>
    <n v="511179"/>
    <n v="9.43"/>
    <n v="36"/>
    <n v="14199.42"/>
    <n v="401701.49784484989"/>
    <x v="0"/>
    <x v="0"/>
    <d v="2027-06-10T00:00:00"/>
    <x v="3"/>
    <x v="0"/>
    <x v="2"/>
    <x v="1"/>
    <x v="2"/>
  </r>
  <r>
    <s v="L101086"/>
    <x v="0"/>
    <s v="C201086"/>
    <n v="0"/>
    <x v="0"/>
    <s v="Male"/>
    <x v="36"/>
    <x v="0"/>
    <x v="1"/>
    <x v="1"/>
    <n v="1575356"/>
    <s v="Submitted"/>
    <n v="741"/>
    <x v="1"/>
    <x v="0"/>
    <s v="Submitted"/>
    <x v="0"/>
    <x v="3"/>
    <n v="2926458"/>
    <n v="12.7"/>
    <n v="12"/>
    <n v="243871.5"/>
    <n v="3097703.6633372656"/>
    <x v="2"/>
    <x v="2"/>
    <d v="2027-06-11T00:00:00"/>
    <x v="3"/>
    <x v="0"/>
    <x v="0"/>
    <x v="1"/>
    <x v="3"/>
  </r>
  <r>
    <s v="L101087"/>
    <x v="0"/>
    <s v="C201087"/>
    <s v="Amit Das"/>
    <x v="0"/>
    <s v="Male"/>
    <x v="7"/>
    <x v="1"/>
    <x v="0"/>
    <x v="2"/>
    <n v="1587835"/>
    <s v="Submitted"/>
    <n v="330"/>
    <x v="0"/>
    <x v="0"/>
    <s v="Submitted"/>
    <x v="0"/>
    <x v="3"/>
    <n v="4936914"/>
    <n v="10.48"/>
    <n v="12"/>
    <n v="411409.5"/>
    <n v="4313880.8975658221"/>
    <x v="1"/>
    <x v="1"/>
    <d v="2027-06-12T00:00:00"/>
    <x v="3"/>
    <x v="0"/>
    <x v="1"/>
    <x v="0"/>
    <x v="3"/>
  </r>
  <r>
    <s v="L101088"/>
    <x v="0"/>
    <s v="C201088"/>
    <s v="Rahul Gupta"/>
    <x v="0"/>
    <s v="Male"/>
    <x v="9"/>
    <x v="0"/>
    <x v="1"/>
    <x v="1"/>
    <n v="2354285"/>
    <s v="Submitted"/>
    <n v="624"/>
    <x v="1"/>
    <x v="0"/>
    <s v="Submitted"/>
    <x v="0"/>
    <x v="2"/>
    <n v="4492807"/>
    <n v="14.26"/>
    <n v="180"/>
    <n v="24960.04"/>
    <n v="5338952.3183333334"/>
    <x v="4"/>
    <x v="4"/>
    <d v="2027-06-13T00:00:00"/>
    <x v="3"/>
    <x v="0"/>
    <x v="2"/>
    <x v="0"/>
    <x v="3"/>
  </r>
  <r>
    <s v="L101089"/>
    <x v="0"/>
    <s v="C201089"/>
    <s v="Karan Rao"/>
    <x v="0"/>
    <s v="Female"/>
    <x v="19"/>
    <x v="0"/>
    <x v="1"/>
    <x v="3"/>
    <n v="2043226"/>
    <s v="Submitted"/>
    <n v="439"/>
    <x v="0"/>
    <x v="0"/>
    <s v="Submitted"/>
    <x v="0"/>
    <x v="4"/>
    <n v="4470872"/>
    <n v="7.97"/>
    <n v="60"/>
    <n v="74514.53"/>
    <n v="2969404.1533334926"/>
    <x v="2"/>
    <x v="2"/>
    <d v="2027-06-14T00:00:00"/>
    <x v="3"/>
    <x v="0"/>
    <x v="1"/>
    <x v="1"/>
    <x v="1"/>
  </r>
  <r>
    <s v="L101090"/>
    <x v="0"/>
    <s v="C201090"/>
    <s v="Vikas Patel"/>
    <x v="0"/>
    <s v="Female"/>
    <x v="42"/>
    <x v="0"/>
    <x v="0"/>
    <x v="2"/>
    <n v="798746"/>
    <s v="Submitted"/>
    <n v="639"/>
    <x v="1"/>
    <x v="0"/>
    <s v="Submitted"/>
    <x v="0"/>
    <x v="4"/>
    <n v="3640612"/>
    <n v="11.98"/>
    <n v="36"/>
    <n v="101128.11"/>
    <n v="3634544.3133878345"/>
    <x v="3"/>
    <x v="3"/>
    <d v="2027-06-15T00:00:00"/>
    <x v="3"/>
    <x v="0"/>
    <x v="0"/>
    <x v="0"/>
    <x v="3"/>
  </r>
  <r>
    <s v="L101091"/>
    <x v="0"/>
    <s v="C201091"/>
    <s v="Sneha Das"/>
    <x v="0"/>
    <s v="Female"/>
    <x v="2"/>
    <x v="0"/>
    <x v="0"/>
    <x v="1"/>
    <n v="1137223"/>
    <s v="Submitted"/>
    <n v="404"/>
    <x v="0"/>
    <x v="0"/>
    <s v="Submitted"/>
    <x v="0"/>
    <x v="4"/>
    <n v="4951610"/>
    <n v="7.82"/>
    <n v="24"/>
    <n v="206317.08"/>
    <n v="3226818.1782239256"/>
    <x v="5"/>
    <x v="5"/>
    <d v="2027-06-16T00:00:00"/>
    <x v="3"/>
    <x v="0"/>
    <x v="1"/>
    <x v="0"/>
    <x v="2"/>
  </r>
  <r>
    <s v="L101092"/>
    <x v="0"/>
    <s v="C201092"/>
    <s v="Anjali Das"/>
    <x v="0"/>
    <s v="Female"/>
    <x v="19"/>
    <x v="0"/>
    <x v="1"/>
    <x v="0"/>
    <n v="1999292"/>
    <s v="Submitted"/>
    <n v="633"/>
    <x v="1"/>
    <x v="0"/>
    <s v="Submitted"/>
    <x v="0"/>
    <x v="1"/>
    <n v="4170075"/>
    <n v="13.77"/>
    <n v="12"/>
    <n v="347506.25"/>
    <n v="4785658.5058564143"/>
    <x v="1"/>
    <x v="1"/>
    <d v="2027-06-17T00:00:00"/>
    <x v="3"/>
    <x v="0"/>
    <x v="1"/>
    <x v="0"/>
    <x v="1"/>
  </r>
  <r>
    <s v="L101093"/>
    <x v="0"/>
    <s v="C201093"/>
    <s v="Priya Rao"/>
    <x v="0"/>
    <s v="Male"/>
    <x v="40"/>
    <x v="1"/>
    <x v="0"/>
    <x v="3"/>
    <n v="396038"/>
    <s v="Submitted"/>
    <n v="718"/>
    <x v="1"/>
    <x v="0"/>
    <s v="Submitted"/>
    <x v="0"/>
    <x v="3"/>
    <n v="4585293"/>
    <n v="9.6999999999999993"/>
    <n v="12"/>
    <n v="382107.75"/>
    <n v="3709478.8639331465"/>
    <x v="3"/>
    <x v="3"/>
    <d v="2027-06-18T00:00:00"/>
    <x v="3"/>
    <x v="0"/>
    <x v="0"/>
    <x v="1"/>
    <x v="3"/>
  </r>
  <r>
    <s v="L101094"/>
    <x v="0"/>
    <s v="C201094"/>
    <s v="Sneha Sharma"/>
    <x v="0"/>
    <s v="Male"/>
    <x v="37"/>
    <x v="1"/>
    <x v="1"/>
    <x v="1"/>
    <n v="630716"/>
    <s v="Submitted"/>
    <n v="724"/>
    <x v="1"/>
    <x v="0"/>
    <s v="Submitted"/>
    <x v="0"/>
    <x v="2"/>
    <n v="3936530"/>
    <n v="12.32"/>
    <n v="12"/>
    <n v="328044.17"/>
    <n v="4042346.0044107744"/>
    <x v="1"/>
    <x v="1"/>
    <d v="2027-06-19T00:00:00"/>
    <x v="3"/>
    <x v="0"/>
    <x v="1"/>
    <x v="1"/>
    <x v="0"/>
  </r>
  <r>
    <s v="L101095"/>
    <x v="0"/>
    <s v="C201095"/>
    <s v="Sneha Patel"/>
    <x v="0"/>
    <s v="Male"/>
    <x v="43"/>
    <x v="1"/>
    <x v="0"/>
    <x v="1"/>
    <n v="482370"/>
    <s v="Submitted"/>
    <n v="508"/>
    <x v="0"/>
    <x v="0"/>
    <s v="Submitted"/>
    <x v="0"/>
    <x v="0"/>
    <n v="2136201"/>
    <n v="17.399999999999999"/>
    <n v="12"/>
    <n v="178016.75"/>
    <n v="3097557.6756743421"/>
    <x v="4"/>
    <x v="4"/>
    <d v="2027-06-20T00:00:00"/>
    <x v="3"/>
    <x v="0"/>
    <x v="2"/>
    <x v="1"/>
    <x v="2"/>
  </r>
  <r>
    <s v="L101096"/>
    <x v="0"/>
    <s v="C201096"/>
    <s v="Rahul Singh"/>
    <x v="0"/>
    <s v="Male"/>
    <x v="46"/>
    <x v="0"/>
    <x v="0"/>
    <x v="3"/>
    <n v="631596"/>
    <s v="Submitted"/>
    <n v="709"/>
    <x v="1"/>
    <x v="0"/>
    <s v="Submitted"/>
    <x v="0"/>
    <x v="0"/>
    <n v="75351"/>
    <n v="10.69"/>
    <n v="120"/>
    <n v="627.91999999999996"/>
    <n v="67125.182499999995"/>
    <x v="3"/>
    <x v="3"/>
    <d v="2027-06-21T00:00:00"/>
    <x v="3"/>
    <x v="0"/>
    <x v="1"/>
    <x v="0"/>
    <x v="2"/>
  </r>
  <r>
    <s v="L101097"/>
    <x v="0"/>
    <s v="C201097"/>
    <s v="Amit Mehta"/>
    <x v="0"/>
    <s v="Female"/>
    <x v="0"/>
    <x v="0"/>
    <x v="0"/>
    <x v="0"/>
    <n v="933189"/>
    <s v="Submitted"/>
    <n v="360"/>
    <x v="0"/>
    <x v="0"/>
    <s v="Submitted"/>
    <x v="0"/>
    <x v="4"/>
    <n v="2652615"/>
    <n v="11.59"/>
    <n v="24"/>
    <n v="110525.62"/>
    <n v="2561984.2184169292"/>
    <x v="5"/>
    <x v="5"/>
    <d v="2027-06-22T00:00:00"/>
    <x v="3"/>
    <x v="0"/>
    <x v="0"/>
    <x v="1"/>
    <x v="1"/>
  </r>
  <r>
    <s v="L101098"/>
    <x v="0"/>
    <s v="C201098"/>
    <s v="Rahul Das"/>
    <x v="0"/>
    <s v="Male"/>
    <x v="46"/>
    <x v="1"/>
    <x v="0"/>
    <x v="0"/>
    <n v="1673092"/>
    <s v="Submitted"/>
    <n v="454"/>
    <x v="0"/>
    <x v="0"/>
    <s v="Submitted"/>
    <x v="0"/>
    <x v="4"/>
    <n v="868224"/>
    <n v="9.6300000000000008"/>
    <n v="120"/>
    <n v="7235.2"/>
    <n v="696749.76000000013"/>
    <x v="3"/>
    <x v="3"/>
    <d v="2027-06-23T00:00:00"/>
    <x v="3"/>
    <x v="0"/>
    <x v="0"/>
    <x v="1"/>
    <x v="0"/>
  </r>
  <r>
    <s v="L101099"/>
    <x v="0"/>
    <s v="C201099"/>
    <s v="Neha Sharma"/>
    <x v="0"/>
    <s v="Male"/>
    <x v="14"/>
    <x v="0"/>
    <x v="0"/>
    <x v="1"/>
    <n v="503051"/>
    <s v="Submitted"/>
    <n v="950"/>
    <x v="2"/>
    <x v="0"/>
    <s v="Submitted"/>
    <x v="1"/>
    <x v="1"/>
    <n v="2531632"/>
    <n v="11.9"/>
    <n v="12"/>
    <n v="210969.33"/>
    <n v="2511179.6482964265"/>
    <x v="1"/>
    <x v="1"/>
    <d v="2027-06-24T00:00:00"/>
    <x v="3"/>
    <x v="0"/>
    <x v="0"/>
    <x v="0"/>
    <x v="2"/>
  </r>
  <r>
    <s v="L101100"/>
    <x v="0"/>
    <s v="C201100"/>
    <s v="Rohit Das"/>
    <x v="0"/>
    <s v="Male"/>
    <x v="1"/>
    <x v="1"/>
    <x v="0"/>
    <x v="3"/>
    <n v="1871524"/>
    <s v="Submitted"/>
    <n v="488"/>
    <x v="0"/>
    <x v="0"/>
    <s v="Submitted"/>
    <x v="0"/>
    <x v="1"/>
    <n v="3194595"/>
    <n v="10.17"/>
    <n v="36"/>
    <n v="88738.75"/>
    <n v="2707419.2631847244"/>
    <x v="2"/>
    <x v="2"/>
    <d v="2027-06-25T00:00:00"/>
    <x v="3"/>
    <x v="0"/>
    <x v="0"/>
    <x v="0"/>
    <x v="2"/>
  </r>
  <r>
    <s v="L101101"/>
    <x v="0"/>
    <s v="C201101"/>
    <s v="Neha Rao"/>
    <x v="0"/>
    <s v="Female"/>
    <x v="41"/>
    <x v="0"/>
    <x v="1"/>
    <x v="1"/>
    <n v="509009"/>
    <s v="Submitted"/>
    <n v="683"/>
    <x v="1"/>
    <x v="0"/>
    <s v="Submitted"/>
    <x v="0"/>
    <x v="3"/>
    <n v="572296"/>
    <n v="15.41"/>
    <n v="180"/>
    <n v="3179.42"/>
    <n v="734923.44666666666"/>
    <x v="0"/>
    <x v="0"/>
    <d v="2027-06-26T00:00:00"/>
    <x v="3"/>
    <x v="0"/>
    <x v="2"/>
    <x v="0"/>
    <x v="2"/>
  </r>
  <r>
    <s v="L101102"/>
    <x v="0"/>
    <s v="C201102"/>
    <s v="Rohit Rao"/>
    <x v="0"/>
    <s v="Female"/>
    <x v="44"/>
    <x v="1"/>
    <x v="1"/>
    <x v="1"/>
    <n v="1990089"/>
    <s v="Submitted"/>
    <n v="766"/>
    <x v="2"/>
    <x v="0"/>
    <s v="Submitted"/>
    <x v="0"/>
    <x v="1"/>
    <n v="157372"/>
    <n v="7.37"/>
    <n v="60"/>
    <n v="2622.87"/>
    <n v="96652.636666698891"/>
    <x v="5"/>
    <x v="5"/>
    <d v="2027-06-27T00:00:00"/>
    <x v="3"/>
    <x v="0"/>
    <x v="0"/>
    <x v="1"/>
    <x v="1"/>
  </r>
  <r>
    <s v="L101103"/>
    <x v="0"/>
    <s v="C201103"/>
    <s v="Priya Gupta"/>
    <x v="0"/>
    <s v="Male"/>
    <x v="41"/>
    <x v="0"/>
    <x v="1"/>
    <x v="3"/>
    <n v="1281645"/>
    <s v="Submitted"/>
    <n v="775"/>
    <x v="2"/>
    <x v="0"/>
    <s v="Submitted"/>
    <x v="0"/>
    <x v="1"/>
    <n v="2828753"/>
    <n v="9.56"/>
    <n v="120"/>
    <n v="23572.94"/>
    <n v="2253573.2233333336"/>
    <x v="0"/>
    <x v="0"/>
    <d v="2027-06-28T00:00:00"/>
    <x v="3"/>
    <x v="0"/>
    <x v="1"/>
    <x v="1"/>
    <x v="3"/>
  </r>
  <r>
    <s v="L101104"/>
    <x v="0"/>
    <s v="C201104"/>
    <s v="Anjali Patel"/>
    <x v="0"/>
    <s v="Female"/>
    <x v="37"/>
    <x v="1"/>
    <x v="1"/>
    <x v="3"/>
    <n v="1512192"/>
    <s v="Submitted"/>
    <n v="716"/>
    <x v="1"/>
    <x v="0"/>
    <s v="Submitted"/>
    <x v="0"/>
    <x v="1"/>
    <n v="589349"/>
    <n v="8.1199999999999992"/>
    <n v="12"/>
    <n v="49112.42"/>
    <n v="399602.41744882107"/>
    <x v="9"/>
    <x v="3"/>
    <d v="2027-06-29T00:00:00"/>
    <x v="3"/>
    <x v="0"/>
    <x v="1"/>
    <x v="1"/>
    <x v="3"/>
  </r>
  <r>
    <s v="L101105"/>
    <x v="0"/>
    <s v="C201105"/>
    <s v="Amit Das"/>
    <x v="0"/>
    <s v="Female"/>
    <x v="43"/>
    <x v="0"/>
    <x v="0"/>
    <x v="3"/>
    <n v="1824430"/>
    <s v="Submitted"/>
    <n v="478"/>
    <x v="0"/>
    <x v="0"/>
    <s v="Submitted"/>
    <x v="0"/>
    <x v="1"/>
    <n v="2958096"/>
    <n v="18.48"/>
    <n v="36"/>
    <n v="82169.33"/>
    <n v="4555467.840000012"/>
    <x v="1"/>
    <x v="1"/>
    <d v="2027-06-30T00:00:00"/>
    <x v="3"/>
    <x v="0"/>
    <x v="2"/>
    <x v="1"/>
    <x v="2"/>
  </r>
  <r>
    <s v="L101106"/>
    <x v="0"/>
    <s v="C201106"/>
    <s v="Rohit Singh"/>
    <x v="0"/>
    <s v="Female"/>
    <x v="46"/>
    <x v="0"/>
    <x v="1"/>
    <x v="0"/>
    <n v="2229725"/>
    <s v="Submitted"/>
    <n v="875"/>
    <x v="2"/>
    <x v="0"/>
    <s v="Submitted"/>
    <x v="0"/>
    <x v="1"/>
    <n v="3311550"/>
    <n v="8.92"/>
    <n v="36"/>
    <n v="91987.5"/>
    <n v="2461585.5050294362"/>
    <x v="3"/>
    <x v="3"/>
    <d v="2027-07-01T00:00:00"/>
    <x v="3"/>
    <x v="1"/>
    <x v="0"/>
    <x v="0"/>
    <x v="3"/>
  </r>
  <r>
    <s v="L101107"/>
    <x v="0"/>
    <s v="C201107"/>
    <s v="Neha Das"/>
    <x v="0"/>
    <s v="Male"/>
    <x v="28"/>
    <x v="0"/>
    <x v="1"/>
    <x v="2"/>
    <n v="2218497"/>
    <s v="Submitted"/>
    <n v="950"/>
    <x v="2"/>
    <x v="0"/>
    <s v="Submitted"/>
    <x v="1"/>
    <x v="0"/>
    <n v="4944844"/>
    <n v="7.09"/>
    <n v="36"/>
    <n v="137356.78"/>
    <n v="2921578.8244457617"/>
    <x v="4"/>
    <x v="4"/>
    <d v="2027-07-02T00:00:00"/>
    <x v="3"/>
    <x v="1"/>
    <x v="1"/>
    <x v="1"/>
    <x v="3"/>
  </r>
  <r>
    <s v="L101108"/>
    <x v="0"/>
    <s v="C201108"/>
    <s v="Amit Verma"/>
    <x v="0"/>
    <s v="Female"/>
    <x v="5"/>
    <x v="1"/>
    <x v="0"/>
    <x v="1"/>
    <n v="1431780"/>
    <s v="Submitted"/>
    <n v="841"/>
    <x v="2"/>
    <x v="0"/>
    <s v="Submitted"/>
    <x v="0"/>
    <x v="3"/>
    <n v="3281839"/>
    <n v="9.19"/>
    <n v="36"/>
    <n v="91162.19"/>
    <n v="2513341.7040697313"/>
    <x v="5"/>
    <x v="5"/>
    <d v="2027-07-03T00:00:00"/>
    <x v="3"/>
    <x v="1"/>
    <x v="1"/>
    <x v="0"/>
    <x v="0"/>
  </r>
  <r>
    <s v="L101109"/>
    <x v="0"/>
    <s v="C201109"/>
    <s v="Anjali Singh"/>
    <x v="0"/>
    <s v="Male"/>
    <x v="33"/>
    <x v="0"/>
    <x v="1"/>
    <x v="1"/>
    <n v="588801"/>
    <s v="Submitted"/>
    <n v="808"/>
    <x v="2"/>
    <x v="0"/>
    <s v="Submitted"/>
    <x v="0"/>
    <x v="3"/>
    <n v="691319"/>
    <n v="12.96"/>
    <n v="180"/>
    <n v="3840.66"/>
    <n v="746624.52"/>
    <x v="4"/>
    <x v="4"/>
    <d v="2027-07-04T00:00:00"/>
    <x v="3"/>
    <x v="1"/>
    <x v="1"/>
    <x v="0"/>
    <x v="2"/>
  </r>
  <r>
    <s v="L101110"/>
    <x v="0"/>
    <s v="C201110"/>
    <s v="Rahul Rao"/>
    <x v="0"/>
    <s v="Male"/>
    <x v="10"/>
    <x v="1"/>
    <x v="1"/>
    <x v="3"/>
    <n v="1528526"/>
    <s v="Submitted"/>
    <n v="950"/>
    <x v="2"/>
    <x v="0"/>
    <s v="Submitted"/>
    <x v="1"/>
    <x v="3"/>
    <n v="83435"/>
    <n v="7.46"/>
    <n v="24"/>
    <n v="3476.46"/>
    <n v="51869.232391533944"/>
    <x v="5"/>
    <x v="5"/>
    <d v="2027-07-05T00:00:00"/>
    <x v="3"/>
    <x v="1"/>
    <x v="1"/>
    <x v="0"/>
    <x v="2"/>
  </r>
  <r>
    <s v="L101111"/>
    <x v="0"/>
    <s v="C201111"/>
    <s v="Vikas Sharma"/>
    <x v="0"/>
    <s v="Female"/>
    <x v="10"/>
    <x v="0"/>
    <x v="1"/>
    <x v="1"/>
    <n v="1659220"/>
    <s v="Submitted"/>
    <n v="304"/>
    <x v="0"/>
    <x v="0"/>
    <s v="Submitted"/>
    <x v="0"/>
    <x v="0"/>
    <n v="362586"/>
    <n v="7.15"/>
    <n v="180"/>
    <n v="2014.37"/>
    <n v="216040.82500000001"/>
    <x v="4"/>
    <x v="4"/>
    <d v="2027-07-06T00:00:00"/>
    <x v="3"/>
    <x v="1"/>
    <x v="0"/>
    <x v="0"/>
    <x v="3"/>
  </r>
  <r>
    <s v="L101112"/>
    <x v="0"/>
    <s v="C201112"/>
    <s v="Priya Das"/>
    <x v="0"/>
    <s v="Male"/>
    <x v="29"/>
    <x v="1"/>
    <x v="1"/>
    <x v="3"/>
    <n v="1930929"/>
    <s v="Submitted"/>
    <n v="559"/>
    <x v="0"/>
    <x v="0"/>
    <s v="Submitted"/>
    <x v="0"/>
    <x v="1"/>
    <n v="400648"/>
    <n v="14.58"/>
    <n v="12"/>
    <n v="33387.33"/>
    <n v="486822.22483827278"/>
    <x v="5"/>
    <x v="5"/>
    <d v="2027-07-07T00:00:00"/>
    <x v="3"/>
    <x v="1"/>
    <x v="0"/>
    <x v="1"/>
    <x v="3"/>
  </r>
  <r>
    <s v="L101113"/>
    <x v="0"/>
    <s v="C201113"/>
    <s v="Karan Verma"/>
    <x v="0"/>
    <s v="Male"/>
    <x v="5"/>
    <x v="0"/>
    <x v="0"/>
    <x v="3"/>
    <n v="1661313"/>
    <s v="Submitted"/>
    <n v="950"/>
    <x v="2"/>
    <x v="0"/>
    <s v="Submitted"/>
    <x v="1"/>
    <x v="2"/>
    <n v="1894267"/>
    <n v="10.62"/>
    <n v="12"/>
    <n v="157855.57999999999"/>
    <n v="1677259.715275205"/>
    <x v="5"/>
    <x v="5"/>
    <d v="2027-07-08T00:00:00"/>
    <x v="3"/>
    <x v="1"/>
    <x v="0"/>
    <x v="0"/>
    <x v="0"/>
  </r>
  <r>
    <s v="L101114"/>
    <x v="0"/>
    <s v="C201114"/>
    <s v="Vikas Sharma"/>
    <x v="0"/>
    <s v="Female"/>
    <x v="23"/>
    <x v="0"/>
    <x v="0"/>
    <x v="2"/>
    <n v="310955"/>
    <s v="Submitted"/>
    <n v="567"/>
    <x v="0"/>
    <x v="0"/>
    <s v="Submitted"/>
    <x v="0"/>
    <x v="3"/>
    <n v="2388619"/>
    <n v="15.13"/>
    <n v="24"/>
    <n v="99525.79"/>
    <n v="3011650.4653035393"/>
    <x v="3"/>
    <x v="3"/>
    <d v="2027-07-09T00:00:00"/>
    <x v="3"/>
    <x v="1"/>
    <x v="2"/>
    <x v="0"/>
    <x v="3"/>
  </r>
  <r>
    <s v="L101115"/>
    <x v="0"/>
    <s v="C201115"/>
    <s v="Rahul Verma"/>
    <x v="0"/>
    <s v="Female"/>
    <x v="31"/>
    <x v="0"/>
    <x v="1"/>
    <x v="0"/>
    <n v="1903474"/>
    <s v="Submitted"/>
    <n v="629"/>
    <x v="1"/>
    <x v="0"/>
    <s v="Submitted"/>
    <x v="0"/>
    <x v="3"/>
    <n v="4277088"/>
    <n v="13.09"/>
    <n v="180"/>
    <n v="23761.599999999999"/>
    <n v="4665590.16"/>
    <x v="2"/>
    <x v="2"/>
    <d v="2027-07-10T00:00:00"/>
    <x v="3"/>
    <x v="1"/>
    <x v="2"/>
    <x v="0"/>
    <x v="3"/>
  </r>
  <r>
    <s v="L101116"/>
    <x v="0"/>
    <s v="C201116"/>
    <s v="Vikas Verma"/>
    <x v="0"/>
    <s v="Female"/>
    <x v="32"/>
    <x v="1"/>
    <x v="1"/>
    <x v="0"/>
    <n v="813710"/>
    <s v="Submitted"/>
    <n v="691"/>
    <x v="1"/>
    <x v="0"/>
    <s v="Submitted"/>
    <x v="0"/>
    <x v="4"/>
    <n v="1818463"/>
    <n v="7.57"/>
    <n v="180"/>
    <n v="10102.57"/>
    <n v="1147147.0758333334"/>
    <x v="1"/>
    <x v="1"/>
    <d v="2027-07-11T00:00:00"/>
    <x v="3"/>
    <x v="1"/>
    <x v="0"/>
    <x v="0"/>
    <x v="2"/>
  </r>
  <r>
    <s v="L101117"/>
    <x v="0"/>
    <s v="C201117"/>
    <s v="Priya Sharma"/>
    <x v="0"/>
    <s v="Male"/>
    <x v="0"/>
    <x v="0"/>
    <x v="0"/>
    <x v="1"/>
    <n v="1237732"/>
    <s v="Submitted"/>
    <n v="581"/>
    <x v="0"/>
    <x v="0"/>
    <s v="Submitted"/>
    <x v="0"/>
    <x v="3"/>
    <n v="3646008"/>
    <n v="12.27"/>
    <n v="60"/>
    <n v="60766.8"/>
    <n v="3728043.1799999997"/>
    <x v="1"/>
    <x v="1"/>
    <d v="2027-07-12T00:00:00"/>
    <x v="3"/>
    <x v="1"/>
    <x v="0"/>
    <x v="1"/>
    <x v="2"/>
  </r>
  <r>
    <s v="L101118"/>
    <x v="0"/>
    <s v="C201118"/>
    <s v="Priya Das"/>
    <x v="0"/>
    <s v="Female"/>
    <x v="28"/>
    <x v="1"/>
    <x v="0"/>
    <x v="0"/>
    <n v="1167048"/>
    <s v="Submitted"/>
    <n v="872"/>
    <x v="2"/>
    <x v="0"/>
    <s v="Submitted"/>
    <x v="0"/>
    <x v="1"/>
    <n v="4966843"/>
    <n v="15.95"/>
    <n v="24"/>
    <n v="206951.79"/>
    <n v="6601762.1643255567"/>
    <x v="4"/>
    <x v="4"/>
    <d v="2027-07-13T00:00:00"/>
    <x v="3"/>
    <x v="1"/>
    <x v="1"/>
    <x v="1"/>
    <x v="1"/>
  </r>
  <r>
    <s v="L101119"/>
    <x v="0"/>
    <s v="C201119"/>
    <s v="Anjali Singh"/>
    <x v="0"/>
    <s v="Female"/>
    <x v="39"/>
    <x v="0"/>
    <x v="1"/>
    <x v="0"/>
    <n v="1241027"/>
    <s v="Submitted"/>
    <n v="460"/>
    <x v="0"/>
    <x v="0"/>
    <s v="Submitted"/>
    <x v="0"/>
    <x v="3"/>
    <n v="3619965"/>
    <n v="10.98"/>
    <n v="120"/>
    <n v="30166.38"/>
    <n v="3312267.9750000001"/>
    <x v="2"/>
    <x v="2"/>
    <d v="2027-07-14T00:00:00"/>
    <x v="3"/>
    <x v="1"/>
    <x v="2"/>
    <x v="1"/>
    <x v="0"/>
  </r>
  <r>
    <s v="L101120"/>
    <x v="0"/>
    <s v="C201120"/>
    <s v="Anjali Rao"/>
    <x v="0"/>
    <s v="Female"/>
    <x v="29"/>
    <x v="0"/>
    <x v="1"/>
    <x v="0"/>
    <n v="335408"/>
    <s v="Submitted"/>
    <n v="504"/>
    <x v="0"/>
    <x v="0"/>
    <s v="Submitted"/>
    <x v="0"/>
    <x v="1"/>
    <n v="1494677"/>
    <n v="7.26"/>
    <n v="12"/>
    <n v="124556.42"/>
    <n v="907384.79557796218"/>
    <x v="3"/>
    <x v="3"/>
    <d v="2027-07-15T00:00:00"/>
    <x v="3"/>
    <x v="1"/>
    <x v="0"/>
    <x v="1"/>
    <x v="0"/>
  </r>
  <r>
    <s v="L101121"/>
    <x v="0"/>
    <s v="C201121"/>
    <s v="Priya Das"/>
    <x v="0"/>
    <s v="Female"/>
    <x v="11"/>
    <x v="0"/>
    <x v="1"/>
    <x v="3"/>
    <n v="1973266"/>
    <s v="Submitted"/>
    <n v="898"/>
    <x v="2"/>
    <x v="0"/>
    <s v="Submitted"/>
    <x v="0"/>
    <x v="3"/>
    <n v="3603215"/>
    <n v="8.14"/>
    <n v="60"/>
    <n v="60053.58"/>
    <n v="2444180.8416667455"/>
    <x v="1"/>
    <x v="1"/>
    <d v="2027-07-16T00:00:00"/>
    <x v="3"/>
    <x v="1"/>
    <x v="0"/>
    <x v="0"/>
    <x v="3"/>
  </r>
  <r>
    <s v="L101122"/>
    <x v="0"/>
    <s v="C201122"/>
    <s v="Amit Sharma"/>
    <x v="0"/>
    <s v="Male"/>
    <x v="7"/>
    <x v="0"/>
    <x v="1"/>
    <x v="0"/>
    <n v="1318254"/>
    <s v="Submitted"/>
    <n v="810"/>
    <x v="2"/>
    <x v="0"/>
    <s v="Submitted"/>
    <x v="0"/>
    <x v="0"/>
    <n v="4496234"/>
    <n v="17.16"/>
    <n v="24"/>
    <n v="187343.08"/>
    <n v="6429614.6235779505"/>
    <x v="1"/>
    <x v="1"/>
    <d v="2027-07-17T00:00:00"/>
    <x v="3"/>
    <x v="1"/>
    <x v="0"/>
    <x v="0"/>
    <x v="2"/>
  </r>
  <r>
    <s v="L101123"/>
    <x v="0"/>
    <s v="C201123"/>
    <s v="Vikas Gupta"/>
    <x v="0"/>
    <s v="Male"/>
    <x v="43"/>
    <x v="1"/>
    <x v="1"/>
    <x v="2"/>
    <n v="257954"/>
    <s v="Submitted"/>
    <n v="362"/>
    <x v="0"/>
    <x v="0"/>
    <s v="Submitted"/>
    <x v="0"/>
    <x v="3"/>
    <n v="4312985"/>
    <n v="12.35"/>
    <n v="60"/>
    <n v="71883.08"/>
    <n v="4438780.395833333"/>
    <x v="5"/>
    <x v="5"/>
    <d v="2027-07-18T00:00:00"/>
    <x v="3"/>
    <x v="1"/>
    <x v="0"/>
    <x v="1"/>
    <x v="0"/>
  </r>
  <r>
    <s v="L101124"/>
    <x v="0"/>
    <s v="C201124"/>
    <s v="Rohit Verma"/>
    <x v="0"/>
    <s v="Female"/>
    <x v="40"/>
    <x v="0"/>
    <x v="1"/>
    <x v="2"/>
    <n v="1728413"/>
    <s v="Submitted"/>
    <n v="647"/>
    <x v="1"/>
    <x v="0"/>
    <s v="Submitted"/>
    <x v="0"/>
    <x v="3"/>
    <n v="2560138"/>
    <n v="17.09"/>
    <n v="24"/>
    <n v="106672.42"/>
    <n v="3646063.2038161033"/>
    <x v="1"/>
    <x v="1"/>
    <d v="2027-07-19T00:00:00"/>
    <x v="3"/>
    <x v="1"/>
    <x v="1"/>
    <x v="1"/>
    <x v="2"/>
  </r>
  <r>
    <s v="L101125"/>
    <x v="0"/>
    <s v="C201125"/>
    <s v="Pooja Verma"/>
    <x v="0"/>
    <s v="Male"/>
    <x v="39"/>
    <x v="0"/>
    <x v="0"/>
    <x v="0"/>
    <n v="285898"/>
    <s v="Submitted"/>
    <n v="343"/>
    <x v="0"/>
    <x v="0"/>
    <s v="Submitted"/>
    <x v="0"/>
    <x v="1"/>
    <n v="4820576"/>
    <n v="16.760000000000002"/>
    <n v="24"/>
    <n v="200857.33"/>
    <n v="6732737.8185525881"/>
    <x v="0"/>
    <x v="0"/>
    <d v="2027-07-20T00:00:00"/>
    <x v="3"/>
    <x v="1"/>
    <x v="1"/>
    <x v="1"/>
    <x v="0"/>
  </r>
  <r>
    <s v="L101126"/>
    <x v="0"/>
    <s v="C201126"/>
    <s v="Anjali Singh"/>
    <x v="0"/>
    <s v="Female"/>
    <x v="11"/>
    <x v="1"/>
    <x v="1"/>
    <x v="0"/>
    <n v="1298573"/>
    <s v="Submitted"/>
    <n v="576"/>
    <x v="0"/>
    <x v="0"/>
    <s v="Submitted"/>
    <x v="0"/>
    <x v="0"/>
    <n v="2127187"/>
    <n v="15.53"/>
    <n v="60"/>
    <n v="35453.120000000003"/>
    <n v="2752934.5091666668"/>
    <x v="5"/>
    <x v="5"/>
    <d v="2027-07-21T00:00:00"/>
    <x v="3"/>
    <x v="1"/>
    <x v="0"/>
    <x v="0"/>
    <x v="2"/>
  </r>
  <r>
    <s v="L101127"/>
    <x v="0"/>
    <s v="C201127"/>
    <s v="Vikas Rao"/>
    <x v="0"/>
    <s v="Male"/>
    <x v="29"/>
    <x v="0"/>
    <x v="0"/>
    <x v="3"/>
    <n v="791591"/>
    <s v="Submitted"/>
    <n v="316"/>
    <x v="0"/>
    <x v="0"/>
    <s v="Submitted"/>
    <x v="0"/>
    <x v="4"/>
    <n v="712077"/>
    <n v="11.83"/>
    <n v="24"/>
    <n v="29669.88"/>
    <n v="701989.29212532646"/>
    <x v="2"/>
    <x v="2"/>
    <d v="2027-07-22T00:00:00"/>
    <x v="3"/>
    <x v="1"/>
    <x v="0"/>
    <x v="0"/>
    <x v="0"/>
  </r>
  <r>
    <s v="L101128"/>
    <x v="0"/>
    <s v="C201128"/>
    <s v="Vikas Singh"/>
    <x v="0"/>
    <s v="Male"/>
    <x v="25"/>
    <x v="0"/>
    <x v="0"/>
    <x v="1"/>
    <n v="2303536"/>
    <s v="Submitted"/>
    <n v="780"/>
    <x v="2"/>
    <x v="0"/>
    <s v="Submitted"/>
    <x v="0"/>
    <x v="2"/>
    <n v="3999725"/>
    <n v="14.06"/>
    <n v="24"/>
    <n v="166655.21"/>
    <n v="4686344.4970411109"/>
    <x v="5"/>
    <x v="5"/>
    <d v="2027-07-23T00:00:00"/>
    <x v="3"/>
    <x v="1"/>
    <x v="1"/>
    <x v="1"/>
    <x v="2"/>
  </r>
  <r>
    <s v="L101129"/>
    <x v="0"/>
    <s v="C201129"/>
    <s v="Neha Patel"/>
    <x v="0"/>
    <s v="Male"/>
    <x v="11"/>
    <x v="1"/>
    <x v="0"/>
    <x v="3"/>
    <n v="758624"/>
    <s v="Submitted"/>
    <n v="393"/>
    <x v="0"/>
    <x v="0"/>
    <s v="Submitted"/>
    <x v="0"/>
    <x v="3"/>
    <n v="1400520"/>
    <n v="18.96"/>
    <n v="180"/>
    <n v="7780.67"/>
    <n v="2212821.6"/>
    <x v="6"/>
    <x v="6"/>
    <d v="2027-07-24T00:00:00"/>
    <x v="3"/>
    <x v="1"/>
    <x v="0"/>
    <x v="1"/>
    <x v="3"/>
  </r>
  <r>
    <s v="L101130"/>
    <x v="0"/>
    <s v="C201130"/>
    <s v="Amit Das"/>
    <x v="0"/>
    <s v="Female"/>
    <x v="24"/>
    <x v="0"/>
    <x v="0"/>
    <x v="1"/>
    <n v="2301868"/>
    <s v="Submitted"/>
    <n v="871"/>
    <x v="2"/>
    <x v="0"/>
    <s v="Submitted"/>
    <x v="0"/>
    <x v="0"/>
    <n v="3030661"/>
    <n v="9.92"/>
    <n v="12"/>
    <n v="252555.08"/>
    <n v="2507163.0753057711"/>
    <x v="2"/>
    <x v="2"/>
    <d v="2027-07-25T00:00:00"/>
    <x v="3"/>
    <x v="1"/>
    <x v="0"/>
    <x v="1"/>
    <x v="2"/>
  </r>
  <r>
    <s v="L101131"/>
    <x v="0"/>
    <s v="C201131"/>
    <s v="Pooja Singh"/>
    <x v="0"/>
    <s v="Male"/>
    <x v="5"/>
    <x v="1"/>
    <x v="0"/>
    <x v="2"/>
    <n v="1704667"/>
    <s v="Submitted"/>
    <n v="668"/>
    <x v="1"/>
    <x v="0"/>
    <s v="Submitted"/>
    <x v="0"/>
    <x v="1"/>
    <n v="3659193"/>
    <n v="13.15"/>
    <n v="180"/>
    <n v="20328.849999999999"/>
    <n v="4009865.6625000006"/>
    <x v="3"/>
    <x v="3"/>
    <d v="2027-07-26T00:00:00"/>
    <x v="3"/>
    <x v="1"/>
    <x v="1"/>
    <x v="1"/>
    <x v="1"/>
  </r>
  <r>
    <s v="L101132"/>
    <x v="0"/>
    <s v="C201132"/>
    <s v="Neha Sharma"/>
    <x v="0"/>
    <s v="Female"/>
    <x v="19"/>
    <x v="1"/>
    <x v="0"/>
    <x v="2"/>
    <n v="1878826"/>
    <s v="Submitted"/>
    <n v="870"/>
    <x v="2"/>
    <x v="0"/>
    <s v="Submitted"/>
    <x v="0"/>
    <x v="4"/>
    <n v="4076585"/>
    <n v="7.08"/>
    <n v="12"/>
    <n v="339715.42"/>
    <n v="2414433.1900245068"/>
    <x v="5"/>
    <x v="5"/>
    <d v="2027-07-27T00:00:00"/>
    <x v="3"/>
    <x v="1"/>
    <x v="0"/>
    <x v="1"/>
    <x v="2"/>
  </r>
  <r>
    <s v="L101133"/>
    <x v="0"/>
    <s v="C201133"/>
    <s v="Vikas Verma"/>
    <x v="0"/>
    <s v="Female"/>
    <x v="10"/>
    <x v="0"/>
    <x v="0"/>
    <x v="0"/>
    <n v="280947"/>
    <s v="Submitted"/>
    <n v="821"/>
    <x v="2"/>
    <x v="0"/>
    <s v="Submitted"/>
    <x v="0"/>
    <x v="3"/>
    <n v="552626"/>
    <n v="9.92"/>
    <n v="180"/>
    <n v="3070.14"/>
    <n v="456837.49333333335"/>
    <x v="4"/>
    <x v="4"/>
    <d v="2027-07-28T00:00:00"/>
    <x v="3"/>
    <x v="1"/>
    <x v="2"/>
    <x v="0"/>
    <x v="2"/>
  </r>
  <r>
    <s v="L101134"/>
    <x v="0"/>
    <s v="C201134"/>
    <s v="Vikas Rao"/>
    <x v="0"/>
    <s v="Male"/>
    <x v="14"/>
    <x v="0"/>
    <x v="0"/>
    <x v="0"/>
    <n v="310145"/>
    <s v="Submitted"/>
    <n v="747"/>
    <x v="1"/>
    <x v="0"/>
    <s v="Submitted"/>
    <x v="0"/>
    <x v="2"/>
    <n v="4590013"/>
    <n v="15.2"/>
    <n v="120"/>
    <n v="38250.11"/>
    <n v="5814016.4666666668"/>
    <x v="0"/>
    <x v="0"/>
    <d v="2027-07-29T00:00:00"/>
    <x v="3"/>
    <x v="1"/>
    <x v="2"/>
    <x v="0"/>
    <x v="2"/>
  </r>
  <r>
    <s v="L101135"/>
    <x v="0"/>
    <s v="C201135"/>
    <s v="Amit Mehta"/>
    <x v="0"/>
    <s v="Male"/>
    <x v="36"/>
    <x v="0"/>
    <x v="0"/>
    <x v="2"/>
    <n v="1535805"/>
    <s v="Submitted"/>
    <n v="333"/>
    <x v="0"/>
    <x v="0"/>
    <s v="Submitted"/>
    <x v="0"/>
    <x v="0"/>
    <n v="182556"/>
    <n v="17.21"/>
    <n v="12"/>
    <n v="15213"/>
    <n v="261821.78065012785"/>
    <x v="4"/>
    <x v="4"/>
    <d v="2027-07-30T00:00:00"/>
    <x v="3"/>
    <x v="1"/>
    <x v="1"/>
    <x v="0"/>
    <x v="2"/>
  </r>
  <r>
    <s v="L101136"/>
    <x v="0"/>
    <s v="C201136"/>
    <s v="Rahul Patel"/>
    <x v="0"/>
    <s v="Female"/>
    <x v="13"/>
    <x v="0"/>
    <x v="0"/>
    <x v="2"/>
    <n v="2133683"/>
    <s v="Submitted"/>
    <n v="885"/>
    <x v="2"/>
    <x v="0"/>
    <s v="Submitted"/>
    <x v="0"/>
    <x v="2"/>
    <n v="2624323"/>
    <n v="18.3"/>
    <n v="120"/>
    <n v="21869.360000000001"/>
    <n v="4002092.5750000002"/>
    <x v="4"/>
    <x v="4"/>
    <d v="2027-07-31T00:00:00"/>
    <x v="3"/>
    <x v="1"/>
    <x v="0"/>
    <x v="1"/>
    <x v="1"/>
  </r>
  <r>
    <s v="L101137"/>
    <x v="0"/>
    <s v="C201137"/>
    <s v="Karan Mehta"/>
    <x v="0"/>
    <s v="Male"/>
    <x v="6"/>
    <x v="0"/>
    <x v="1"/>
    <x v="3"/>
    <n v="1033096"/>
    <s v="Submitted"/>
    <n v="355"/>
    <x v="0"/>
    <x v="0"/>
    <s v="Submitted"/>
    <x v="0"/>
    <x v="0"/>
    <n v="2763207"/>
    <n v="12.45"/>
    <n v="180"/>
    <n v="15351.15"/>
    <n v="2866827.2624999997"/>
    <x v="3"/>
    <x v="3"/>
    <d v="2027-08-01T00:00:00"/>
    <x v="3"/>
    <x v="2"/>
    <x v="2"/>
    <x v="1"/>
    <x v="0"/>
  </r>
  <r>
    <s v="L101138"/>
    <x v="0"/>
    <s v="C201138"/>
    <s v="Rahul Patel"/>
    <x v="0"/>
    <s v="Female"/>
    <x v="1"/>
    <x v="0"/>
    <x v="0"/>
    <x v="0"/>
    <n v="-50000"/>
    <s v="Submitted"/>
    <n v="747"/>
    <x v="1"/>
    <x v="0"/>
    <s v="Submitted"/>
    <x v="0"/>
    <x v="2"/>
    <n v="4671005"/>
    <n v="12.06"/>
    <n v="180"/>
    <n v="25950.03"/>
    <n v="4694360.0250000004"/>
    <x v="2"/>
    <x v="2"/>
    <d v="2027-08-02T00:00:00"/>
    <x v="3"/>
    <x v="2"/>
    <x v="0"/>
    <x v="0"/>
    <x v="0"/>
  </r>
  <r>
    <s v="L101139"/>
    <x v="0"/>
    <s v="C201139"/>
    <s v="Pooja Singh"/>
    <x v="0"/>
    <s v="Female"/>
    <x v="28"/>
    <x v="0"/>
    <x v="1"/>
    <x v="3"/>
    <n v="2108591"/>
    <s v="Submitted"/>
    <n v="447"/>
    <x v="0"/>
    <x v="0"/>
    <s v="Submitted"/>
    <x v="0"/>
    <x v="4"/>
    <n v="1819494"/>
    <n v="14.94"/>
    <n v="24"/>
    <n v="75812.25"/>
    <n v="2265270.0384319434"/>
    <x v="3"/>
    <x v="3"/>
    <d v="2027-08-03T00:00:00"/>
    <x v="3"/>
    <x v="2"/>
    <x v="2"/>
    <x v="0"/>
    <x v="0"/>
  </r>
  <r>
    <s v="L101140"/>
    <x v="0"/>
    <s v="C201140"/>
    <s v="Rahul Mehta"/>
    <x v="0"/>
    <s v="Male"/>
    <x v="44"/>
    <x v="0"/>
    <x v="1"/>
    <x v="0"/>
    <n v="470740"/>
    <s v="Submitted"/>
    <n v="519"/>
    <x v="0"/>
    <x v="0"/>
    <s v="Submitted"/>
    <x v="0"/>
    <x v="1"/>
    <n v="106112"/>
    <n v="17.98"/>
    <n v="120"/>
    <n v="884.27"/>
    <n v="158991.14666666667"/>
    <x v="6"/>
    <x v="6"/>
    <d v="2027-08-04T00:00:00"/>
    <x v="3"/>
    <x v="2"/>
    <x v="1"/>
    <x v="0"/>
    <x v="2"/>
  </r>
  <r>
    <s v="L101141"/>
    <x v="0"/>
    <s v="C201141"/>
    <s v="Rahul Singh"/>
    <x v="0"/>
    <s v="Female"/>
    <x v="35"/>
    <x v="1"/>
    <x v="1"/>
    <x v="0"/>
    <n v="2401433"/>
    <s v="Submitted"/>
    <n v="428"/>
    <x v="0"/>
    <x v="0"/>
    <s v="Submitted"/>
    <x v="0"/>
    <x v="1"/>
    <n v="3604765"/>
    <n v="17.47"/>
    <n v="120"/>
    <n v="30039.71"/>
    <n v="5247937.0458333334"/>
    <x v="3"/>
    <x v="3"/>
    <d v="2027-08-05T00:00:00"/>
    <x v="3"/>
    <x v="2"/>
    <x v="0"/>
    <x v="0"/>
    <x v="0"/>
  </r>
  <r>
    <s v="L101142"/>
    <x v="0"/>
    <s v="C201142"/>
    <s v="Priya Verma"/>
    <x v="0"/>
    <s v="Female"/>
    <x v="32"/>
    <x v="1"/>
    <x v="0"/>
    <x v="1"/>
    <n v="2451142"/>
    <s v="Submitted"/>
    <n v="612"/>
    <x v="1"/>
    <x v="0"/>
    <s v="Submitted"/>
    <x v="0"/>
    <x v="2"/>
    <n v="2120889"/>
    <n v="18.68"/>
    <n v="60"/>
    <n v="35348.15"/>
    <n v="3301517.21"/>
    <x v="1"/>
    <x v="1"/>
    <d v="2027-08-06T00:00:00"/>
    <x v="3"/>
    <x v="2"/>
    <x v="0"/>
    <x v="1"/>
    <x v="3"/>
  </r>
  <r>
    <s v="L101143"/>
    <x v="0"/>
    <s v="C201143"/>
    <s v="Anjali Verma"/>
    <x v="0"/>
    <s v="Female"/>
    <x v="22"/>
    <x v="0"/>
    <x v="1"/>
    <x v="1"/>
    <n v="1900931"/>
    <s v="Submitted"/>
    <n v="552"/>
    <x v="0"/>
    <x v="0"/>
    <s v="Submitted"/>
    <x v="0"/>
    <x v="1"/>
    <n v="1113075"/>
    <n v="14.75"/>
    <n v="12"/>
    <n v="92756.25"/>
    <n v="1368245.5644128211"/>
    <x v="4"/>
    <x v="4"/>
    <d v="2027-08-07T00:00:00"/>
    <x v="3"/>
    <x v="2"/>
    <x v="1"/>
    <x v="0"/>
    <x v="3"/>
  </r>
  <r>
    <s v="L101144"/>
    <x v="0"/>
    <s v="C201144"/>
    <s v="Neha Verma"/>
    <x v="0"/>
    <s v="Female"/>
    <x v="17"/>
    <x v="0"/>
    <x v="1"/>
    <x v="2"/>
    <n v="1791466"/>
    <s v="Submitted"/>
    <n v="888"/>
    <x v="2"/>
    <x v="0"/>
    <s v="Submitted"/>
    <x v="0"/>
    <x v="3"/>
    <n v="3417214"/>
    <n v="16.670000000000002"/>
    <n v="120"/>
    <n v="28476.78"/>
    <n v="4747079.7816666672"/>
    <x v="3"/>
    <x v="3"/>
    <d v="2027-08-08T00:00:00"/>
    <x v="3"/>
    <x v="2"/>
    <x v="0"/>
    <x v="0"/>
    <x v="0"/>
  </r>
  <r>
    <s v="L101145"/>
    <x v="0"/>
    <s v="C201145"/>
    <s v="Karan Rao"/>
    <x v="0"/>
    <s v="Male"/>
    <x v="4"/>
    <x v="0"/>
    <x v="1"/>
    <x v="2"/>
    <n v="889382"/>
    <s v="Submitted"/>
    <n v="854"/>
    <x v="2"/>
    <x v="0"/>
    <s v="Submitted"/>
    <x v="0"/>
    <x v="0"/>
    <n v="2045432"/>
    <n v="11.36"/>
    <n v="12"/>
    <n v="170452.67"/>
    <n v="1936996.3715692598"/>
    <x v="1"/>
    <x v="1"/>
    <d v="2027-08-09T00:00:00"/>
    <x v="3"/>
    <x v="2"/>
    <x v="0"/>
    <x v="1"/>
    <x v="0"/>
  </r>
  <r>
    <s v="L101146"/>
    <x v="0"/>
    <s v="C201146"/>
    <s v="Pooja Patel"/>
    <x v="0"/>
    <s v="Female"/>
    <x v="46"/>
    <x v="1"/>
    <x v="1"/>
    <x v="1"/>
    <n v="283154"/>
    <s v="Submitted"/>
    <n v="377"/>
    <x v="0"/>
    <x v="0"/>
    <s v="Submitted"/>
    <x v="0"/>
    <x v="1"/>
    <n v="671895"/>
    <n v="17.86"/>
    <n v="60"/>
    <n v="11198.25"/>
    <n v="1000003.725"/>
    <x v="1"/>
    <x v="1"/>
    <d v="2027-08-10T00:00:00"/>
    <x v="3"/>
    <x v="2"/>
    <x v="0"/>
    <x v="0"/>
    <x v="3"/>
  </r>
  <r>
    <s v="L101147"/>
    <x v="0"/>
    <s v="C201147"/>
    <n v="0"/>
    <x v="0"/>
    <s v="Male"/>
    <x v="7"/>
    <x v="0"/>
    <x v="0"/>
    <x v="2"/>
    <n v="492731"/>
    <s v="Submitted"/>
    <n v="766"/>
    <x v="2"/>
    <x v="0"/>
    <s v="Submitted"/>
    <x v="0"/>
    <x v="4"/>
    <n v="0"/>
    <n v="17.989999999999998"/>
    <n v="24"/>
    <n v="10416.67"/>
    <n v="0"/>
    <x v="4"/>
    <x v="4"/>
    <d v="2027-08-11T00:00:00"/>
    <x v="3"/>
    <x v="2"/>
    <x v="0"/>
    <x v="0"/>
    <x v="0"/>
  </r>
  <r>
    <s v="L101148"/>
    <x v="0"/>
    <s v="C201148"/>
    <s v="Neha Sharma"/>
    <x v="0"/>
    <s v="Female"/>
    <x v="19"/>
    <x v="1"/>
    <x v="1"/>
    <x v="0"/>
    <n v="1883665"/>
    <s v="Submitted"/>
    <n v="567"/>
    <x v="0"/>
    <x v="0"/>
    <s v="Submitted"/>
    <x v="0"/>
    <x v="1"/>
    <n v="3163501"/>
    <n v="15.96"/>
    <n v="180"/>
    <n v="17575.009999999998"/>
    <n v="4207456.33"/>
    <x v="0"/>
    <x v="0"/>
    <d v="2027-08-12T00:00:00"/>
    <x v="3"/>
    <x v="2"/>
    <x v="0"/>
    <x v="0"/>
    <x v="1"/>
  </r>
  <r>
    <s v="L101149"/>
    <x v="0"/>
    <s v="C201149"/>
    <s v="Pooja Mehta"/>
    <x v="0"/>
    <s v="Female"/>
    <x v="33"/>
    <x v="0"/>
    <x v="0"/>
    <x v="2"/>
    <n v="1738402"/>
    <s v="Submitted"/>
    <n v="443"/>
    <x v="0"/>
    <x v="0"/>
    <s v="Submitted"/>
    <x v="0"/>
    <x v="4"/>
    <n v="0"/>
    <n v="18.190000000000001"/>
    <n v="24"/>
    <n v="10416.67"/>
    <n v="0"/>
    <x v="13"/>
    <x v="0"/>
    <d v="2027-08-13T00:00:00"/>
    <x v="3"/>
    <x v="2"/>
    <x v="2"/>
    <x v="1"/>
    <x v="3"/>
  </r>
  <r>
    <s v="L101150"/>
    <x v="0"/>
    <s v="C201150"/>
    <s v="Karan Rao"/>
    <x v="0"/>
    <s v="Female"/>
    <x v="7"/>
    <x v="0"/>
    <x v="1"/>
    <x v="3"/>
    <n v="468466"/>
    <s v="Submitted"/>
    <n v="428"/>
    <x v="0"/>
    <x v="0"/>
    <s v="Submitted"/>
    <x v="0"/>
    <x v="0"/>
    <n v="3441988"/>
    <n v="14.4"/>
    <n v="36"/>
    <n v="95610.78"/>
    <n v="4130385.6000019438"/>
    <x v="5"/>
    <x v="5"/>
    <d v="2027-08-14T00:00:00"/>
    <x v="3"/>
    <x v="2"/>
    <x v="0"/>
    <x v="1"/>
    <x v="3"/>
  </r>
  <r>
    <s v="L101151"/>
    <x v="0"/>
    <s v="C201151"/>
    <s v="Sneha Das"/>
    <x v="0"/>
    <s v="Female"/>
    <x v="17"/>
    <x v="1"/>
    <x v="1"/>
    <x v="0"/>
    <n v="872218"/>
    <s v="Submitted"/>
    <n v="333"/>
    <x v="0"/>
    <x v="0"/>
    <s v="Submitted"/>
    <x v="0"/>
    <x v="1"/>
    <n v="4086069"/>
    <n v="8.23"/>
    <n v="180"/>
    <n v="22700.38"/>
    <n v="2802362.3225000002"/>
    <x v="3"/>
    <x v="3"/>
    <d v="2027-08-15T00:00:00"/>
    <x v="3"/>
    <x v="2"/>
    <x v="0"/>
    <x v="1"/>
    <x v="3"/>
  </r>
  <r>
    <s v="L101152"/>
    <x v="0"/>
    <s v="C201152"/>
    <s v="Pooja Sharma"/>
    <x v="0"/>
    <s v="Female"/>
    <x v="13"/>
    <x v="0"/>
    <x v="0"/>
    <x v="3"/>
    <n v="783957"/>
    <s v="Submitted"/>
    <n v="406"/>
    <x v="0"/>
    <x v="0"/>
    <s v="Submitted"/>
    <x v="0"/>
    <x v="2"/>
    <n v="2474593"/>
    <n v="15.05"/>
    <n v="180"/>
    <n v="13747.74"/>
    <n v="3103552.0541666667"/>
    <x v="6"/>
    <x v="6"/>
    <d v="2027-08-16T00:00:00"/>
    <x v="3"/>
    <x v="2"/>
    <x v="0"/>
    <x v="0"/>
    <x v="1"/>
  </r>
  <r>
    <s v="L101153"/>
    <x v="0"/>
    <s v="C201153"/>
    <s v="Pooja Singh"/>
    <x v="0"/>
    <s v="Female"/>
    <x v="45"/>
    <x v="1"/>
    <x v="1"/>
    <x v="0"/>
    <n v="2450791"/>
    <s v="Submitted"/>
    <n v="740"/>
    <x v="1"/>
    <x v="0"/>
    <s v="Submitted"/>
    <x v="0"/>
    <x v="2"/>
    <n v="765757"/>
    <n v="7.1"/>
    <n v="120"/>
    <n v="6381.31"/>
    <n v="453072.89166666666"/>
    <x v="12"/>
    <x v="2"/>
    <d v="2027-08-17T00:00:00"/>
    <x v="3"/>
    <x v="2"/>
    <x v="0"/>
    <x v="0"/>
    <x v="2"/>
  </r>
  <r>
    <s v="L101154"/>
    <x v="0"/>
    <s v="C201154"/>
    <s v="Neha Patel"/>
    <x v="0"/>
    <s v="Male"/>
    <x v="5"/>
    <x v="1"/>
    <x v="0"/>
    <x v="0"/>
    <n v="363045"/>
    <s v="Submitted"/>
    <n v="764"/>
    <x v="2"/>
    <x v="0"/>
    <s v="Submitted"/>
    <x v="0"/>
    <x v="0"/>
    <n v="510080"/>
    <n v="16.62"/>
    <n v="120"/>
    <n v="4250.67"/>
    <n v="706460.8"/>
    <x v="2"/>
    <x v="2"/>
    <d v="2027-08-18T00:00:00"/>
    <x v="3"/>
    <x v="2"/>
    <x v="0"/>
    <x v="0"/>
    <x v="2"/>
  </r>
  <r>
    <s v="L101155"/>
    <x v="0"/>
    <s v="C201155"/>
    <s v="Priya Sharma"/>
    <x v="0"/>
    <s v="Female"/>
    <x v="37"/>
    <x v="0"/>
    <x v="1"/>
    <x v="0"/>
    <n v="897826"/>
    <s v="Submitted"/>
    <n v="669"/>
    <x v="1"/>
    <x v="0"/>
    <s v="Submitted"/>
    <x v="0"/>
    <x v="0"/>
    <n v="4526205"/>
    <n v="17.170000000000002"/>
    <n v="120"/>
    <n v="37718.379999999997"/>
    <n v="6476244.9875000007"/>
    <x v="6"/>
    <x v="6"/>
    <d v="2027-08-19T00:00:00"/>
    <x v="3"/>
    <x v="2"/>
    <x v="0"/>
    <x v="1"/>
    <x v="1"/>
  </r>
  <r>
    <s v="L101156"/>
    <x v="0"/>
    <s v="C201156"/>
    <s v="Amit Mehta"/>
    <x v="0"/>
    <s v="Female"/>
    <x v="25"/>
    <x v="1"/>
    <x v="1"/>
    <x v="0"/>
    <n v="1939515"/>
    <s v="Submitted"/>
    <n v="430"/>
    <x v="0"/>
    <x v="0"/>
    <s v="Submitted"/>
    <x v="0"/>
    <x v="1"/>
    <n v="1916162"/>
    <n v="9.7799999999999994"/>
    <n v="24"/>
    <n v="79840.08"/>
    <n v="1561672.986204962"/>
    <x v="5"/>
    <x v="5"/>
    <d v="2027-08-20T00:00:00"/>
    <x v="3"/>
    <x v="2"/>
    <x v="2"/>
    <x v="0"/>
    <x v="0"/>
  </r>
  <r>
    <s v="L101157"/>
    <x v="0"/>
    <s v="C201157"/>
    <s v="Karan Verma"/>
    <x v="0"/>
    <s v="Female"/>
    <x v="47"/>
    <x v="1"/>
    <x v="0"/>
    <x v="3"/>
    <n v="1773015"/>
    <s v="Submitted"/>
    <n v="334"/>
    <x v="0"/>
    <x v="0"/>
    <s v="Submitted"/>
    <x v="0"/>
    <x v="0"/>
    <n v="4143758"/>
    <n v="7.86"/>
    <n v="180"/>
    <n v="23020.880000000001"/>
    <n v="2714161.49"/>
    <x v="5"/>
    <x v="5"/>
    <d v="2027-08-21T00:00:00"/>
    <x v="3"/>
    <x v="2"/>
    <x v="2"/>
    <x v="0"/>
    <x v="3"/>
  </r>
  <r>
    <s v="L101158"/>
    <x v="0"/>
    <s v="C201158"/>
    <s v="Karan Mehta"/>
    <x v="0"/>
    <s v="Male"/>
    <x v="15"/>
    <x v="0"/>
    <x v="0"/>
    <x v="2"/>
    <n v="2265164"/>
    <s v="Submitted"/>
    <n v="573"/>
    <x v="0"/>
    <x v="0"/>
    <s v="Submitted"/>
    <x v="0"/>
    <x v="3"/>
    <n v="3934573"/>
    <n v="18.78"/>
    <n v="60"/>
    <n v="65576.22"/>
    <n v="6157606.745000001"/>
    <x v="5"/>
    <x v="5"/>
    <d v="2027-08-22T00:00:00"/>
    <x v="3"/>
    <x v="2"/>
    <x v="0"/>
    <x v="0"/>
    <x v="3"/>
  </r>
  <r>
    <s v="L101159"/>
    <x v="0"/>
    <s v="C201159"/>
    <s v="Anjali Patel"/>
    <x v="0"/>
    <s v="Female"/>
    <x v="17"/>
    <x v="1"/>
    <x v="0"/>
    <x v="2"/>
    <n v="2081187"/>
    <s v="Submitted"/>
    <n v="810"/>
    <x v="2"/>
    <x v="0"/>
    <s v="Submitted"/>
    <x v="0"/>
    <x v="0"/>
    <n v="1790158"/>
    <n v="16.670000000000002"/>
    <n v="12"/>
    <n v="149179.82999999999"/>
    <n v="2486899.7170345215"/>
    <x v="3"/>
    <x v="3"/>
    <d v="2027-08-23T00:00:00"/>
    <x v="3"/>
    <x v="2"/>
    <x v="1"/>
    <x v="0"/>
    <x v="3"/>
  </r>
  <r>
    <s v="L101160"/>
    <x v="0"/>
    <s v="C201160"/>
    <s v="Anjali Verma"/>
    <x v="0"/>
    <s v="Male"/>
    <x v="45"/>
    <x v="0"/>
    <x v="1"/>
    <x v="3"/>
    <n v="1519326"/>
    <s v="Submitted"/>
    <n v="660"/>
    <x v="1"/>
    <x v="0"/>
    <s v="Submitted"/>
    <x v="0"/>
    <x v="4"/>
    <n v="2886043"/>
    <n v="15.2"/>
    <n v="36"/>
    <n v="80167.86"/>
    <n v="3655654.466667254"/>
    <x v="8"/>
    <x v="4"/>
    <d v="2027-08-24T00:00:00"/>
    <x v="3"/>
    <x v="2"/>
    <x v="1"/>
    <x v="0"/>
    <x v="3"/>
  </r>
  <r>
    <s v="L101161"/>
    <x v="0"/>
    <s v="C201161"/>
    <s v="Sneha Verma"/>
    <x v="0"/>
    <s v="Female"/>
    <x v="39"/>
    <x v="1"/>
    <x v="1"/>
    <x v="0"/>
    <n v="1871033"/>
    <s v="Submitted"/>
    <n v="509"/>
    <x v="0"/>
    <x v="0"/>
    <s v="Submitted"/>
    <x v="0"/>
    <x v="1"/>
    <n v="3744989"/>
    <n v="8.17"/>
    <n v="24"/>
    <n v="156041.21"/>
    <n v="2549723.2047222261"/>
    <x v="2"/>
    <x v="2"/>
    <d v="2027-08-25T00:00:00"/>
    <x v="3"/>
    <x v="2"/>
    <x v="1"/>
    <x v="0"/>
    <x v="2"/>
  </r>
  <r>
    <s v="L101162"/>
    <x v="0"/>
    <s v="C201162"/>
    <s v="Karan Singh"/>
    <x v="0"/>
    <s v="Female"/>
    <x v="22"/>
    <x v="0"/>
    <x v="0"/>
    <x v="2"/>
    <n v="895611"/>
    <s v="Submitted"/>
    <n v="603"/>
    <x v="1"/>
    <x v="0"/>
    <s v="Submitted"/>
    <x v="0"/>
    <x v="4"/>
    <n v="341672"/>
    <n v="12.42"/>
    <n v="180"/>
    <n v="1898.18"/>
    <n v="353630.51999999996"/>
    <x v="2"/>
    <x v="2"/>
    <d v="2027-08-26T00:00:00"/>
    <x v="3"/>
    <x v="2"/>
    <x v="1"/>
    <x v="1"/>
    <x v="1"/>
  </r>
  <r>
    <s v="L101163"/>
    <x v="0"/>
    <s v="C201163"/>
    <s v="Neha Singh"/>
    <x v="0"/>
    <s v="Female"/>
    <x v="13"/>
    <x v="1"/>
    <x v="1"/>
    <x v="2"/>
    <n v="1310391"/>
    <s v="Submitted"/>
    <n v="749"/>
    <x v="1"/>
    <x v="0"/>
    <s v="Submitted"/>
    <x v="0"/>
    <x v="3"/>
    <n v="4152345"/>
    <n v="14.48"/>
    <n v="36"/>
    <n v="115342.92"/>
    <n v="5010496.3000021158"/>
    <x v="1"/>
    <x v="1"/>
    <d v="2027-08-27T00:00:00"/>
    <x v="3"/>
    <x v="2"/>
    <x v="2"/>
    <x v="1"/>
    <x v="3"/>
  </r>
  <r>
    <s v="L101164"/>
    <x v="0"/>
    <s v="C201164"/>
    <s v="Neha Das"/>
    <x v="0"/>
    <s v="Male"/>
    <x v="14"/>
    <x v="0"/>
    <x v="0"/>
    <x v="2"/>
    <n v="1973485"/>
    <s v="Submitted"/>
    <n v="842"/>
    <x v="2"/>
    <x v="0"/>
    <s v="Submitted"/>
    <x v="0"/>
    <x v="1"/>
    <n v="269354"/>
    <n v="15.74"/>
    <n v="36"/>
    <n v="7482.06"/>
    <n v="353302.66333336133"/>
    <x v="6"/>
    <x v="6"/>
    <d v="2027-08-28T00:00:00"/>
    <x v="3"/>
    <x v="2"/>
    <x v="0"/>
    <x v="1"/>
    <x v="1"/>
  </r>
  <r>
    <s v="L101165"/>
    <x v="0"/>
    <s v="C201165"/>
    <s v="Anjali Gupta"/>
    <x v="0"/>
    <s v="Male"/>
    <x v="35"/>
    <x v="1"/>
    <x v="0"/>
    <x v="3"/>
    <n v="304335"/>
    <s v="Submitted"/>
    <n v="531"/>
    <x v="0"/>
    <x v="0"/>
    <s v="Submitted"/>
    <x v="0"/>
    <x v="4"/>
    <n v="456771"/>
    <n v="8.8800000000000008"/>
    <n v="36"/>
    <n v="12688.08"/>
    <n v="338010.54073987325"/>
    <x v="6"/>
    <x v="6"/>
    <d v="2027-08-29T00:00:00"/>
    <x v="3"/>
    <x v="2"/>
    <x v="2"/>
    <x v="1"/>
    <x v="0"/>
  </r>
  <r>
    <s v="L101166"/>
    <x v="0"/>
    <s v="C201166"/>
    <s v="Rahul Singh"/>
    <x v="0"/>
    <s v="Female"/>
    <x v="34"/>
    <x v="0"/>
    <x v="0"/>
    <x v="2"/>
    <n v="934041"/>
    <s v="Submitted"/>
    <n v="823"/>
    <x v="2"/>
    <x v="0"/>
    <s v="Submitted"/>
    <x v="0"/>
    <x v="1"/>
    <n v="858919"/>
    <n v="7.51"/>
    <n v="180"/>
    <n v="4771.7700000000004"/>
    <n v="537540.14083333337"/>
    <x v="4"/>
    <x v="4"/>
    <d v="2027-08-30T00:00:00"/>
    <x v="3"/>
    <x v="2"/>
    <x v="0"/>
    <x v="0"/>
    <x v="3"/>
  </r>
  <r>
    <s v="L101167"/>
    <x v="0"/>
    <s v="C201167"/>
    <s v="Priya Mehta"/>
    <x v="0"/>
    <s v="Male"/>
    <x v="19"/>
    <x v="0"/>
    <x v="1"/>
    <x v="3"/>
    <n v="1292466"/>
    <s v="Submitted"/>
    <n v="679"/>
    <x v="1"/>
    <x v="0"/>
    <s v="Submitted"/>
    <x v="0"/>
    <x v="2"/>
    <n v="2015926"/>
    <n v="18.38"/>
    <n v="60"/>
    <n v="33598.769999999997"/>
    <n v="3087726.6566666663"/>
    <x v="4"/>
    <x v="4"/>
    <d v="2027-08-31T00:00:00"/>
    <x v="3"/>
    <x v="2"/>
    <x v="0"/>
    <x v="1"/>
    <x v="0"/>
  </r>
  <r>
    <s v="L101168"/>
    <x v="0"/>
    <s v="C201168"/>
    <s v="Karan Gupta"/>
    <x v="0"/>
    <s v="Male"/>
    <x v="5"/>
    <x v="1"/>
    <x v="1"/>
    <x v="1"/>
    <n v="1301786"/>
    <s v="Submitted"/>
    <n v="554"/>
    <x v="0"/>
    <x v="0"/>
    <s v="Submitted"/>
    <x v="0"/>
    <x v="4"/>
    <n v="1664426"/>
    <n v="17.899999999999999"/>
    <n v="120"/>
    <n v="13870.22"/>
    <n v="2482768.7833333332"/>
    <x v="5"/>
    <x v="5"/>
    <d v="2027-09-01T00:00:00"/>
    <x v="3"/>
    <x v="3"/>
    <x v="1"/>
    <x v="0"/>
    <x v="0"/>
  </r>
  <r>
    <s v="L101169"/>
    <x v="0"/>
    <s v="C201169"/>
    <s v="Sneha Verma"/>
    <x v="0"/>
    <s v="Female"/>
    <x v="32"/>
    <x v="1"/>
    <x v="0"/>
    <x v="0"/>
    <n v="1782855"/>
    <s v="Submitted"/>
    <n v="318"/>
    <x v="0"/>
    <x v="0"/>
    <s v="Submitted"/>
    <x v="0"/>
    <x v="2"/>
    <n v="2810269"/>
    <n v="15.57"/>
    <n v="120"/>
    <n v="23418.91"/>
    <n v="3646324.0275000003"/>
    <x v="1"/>
    <x v="1"/>
    <d v="2027-09-02T00:00:00"/>
    <x v="3"/>
    <x v="3"/>
    <x v="0"/>
    <x v="1"/>
    <x v="0"/>
  </r>
  <r>
    <s v="L101170"/>
    <x v="0"/>
    <s v="C201170"/>
    <s v="Rohit Mehta"/>
    <x v="0"/>
    <s v="Female"/>
    <x v="0"/>
    <x v="1"/>
    <x v="1"/>
    <x v="1"/>
    <n v="1202919"/>
    <s v="Submitted"/>
    <n v="632"/>
    <x v="1"/>
    <x v="0"/>
    <s v="Submitted"/>
    <x v="0"/>
    <x v="2"/>
    <n v="4738967"/>
    <n v="7.26"/>
    <n v="24"/>
    <n v="197456.96"/>
    <n v="2867108.6121061351"/>
    <x v="6"/>
    <x v="6"/>
    <d v="2027-09-03T00:00:00"/>
    <x v="3"/>
    <x v="3"/>
    <x v="2"/>
    <x v="1"/>
    <x v="0"/>
  </r>
  <r>
    <s v="L101171"/>
    <x v="0"/>
    <s v="C201171"/>
    <s v="Sneha Mehta"/>
    <x v="0"/>
    <s v="Female"/>
    <x v="42"/>
    <x v="1"/>
    <x v="0"/>
    <x v="3"/>
    <n v="1548573"/>
    <s v="Submitted"/>
    <n v="860"/>
    <x v="2"/>
    <x v="0"/>
    <s v="Submitted"/>
    <x v="0"/>
    <x v="3"/>
    <n v="1582090"/>
    <n v="16.440000000000001"/>
    <n v="24"/>
    <n v="65920.42"/>
    <n v="2167463.3021978168"/>
    <x v="4"/>
    <x v="4"/>
    <d v="2027-09-04T00:00:00"/>
    <x v="3"/>
    <x v="3"/>
    <x v="1"/>
    <x v="0"/>
    <x v="2"/>
  </r>
  <r>
    <s v="L101172"/>
    <x v="0"/>
    <s v="C201172"/>
    <s v="Amit Patel"/>
    <x v="0"/>
    <s v="Female"/>
    <x v="14"/>
    <x v="0"/>
    <x v="0"/>
    <x v="1"/>
    <n v="1542754"/>
    <s v="Submitted"/>
    <n v="405"/>
    <x v="0"/>
    <x v="0"/>
    <s v="Submitted"/>
    <x v="0"/>
    <x v="4"/>
    <n v="4696176"/>
    <n v="14.39"/>
    <n v="12"/>
    <n v="391348"/>
    <n v="5631937.8288704408"/>
    <x v="4"/>
    <x v="4"/>
    <d v="2027-09-05T00:00:00"/>
    <x v="3"/>
    <x v="3"/>
    <x v="0"/>
    <x v="1"/>
    <x v="2"/>
  </r>
  <r>
    <s v="L101173"/>
    <x v="0"/>
    <s v="C201173"/>
    <s v="Rahul Patel"/>
    <x v="0"/>
    <s v="Male"/>
    <x v="22"/>
    <x v="1"/>
    <x v="0"/>
    <x v="1"/>
    <n v="2392622"/>
    <s v="Submitted"/>
    <n v="765"/>
    <x v="2"/>
    <x v="0"/>
    <s v="Submitted"/>
    <x v="0"/>
    <x v="1"/>
    <n v="3904223"/>
    <n v="8.76"/>
    <n v="120"/>
    <n v="32535.19"/>
    <n v="2850082.79"/>
    <x v="5"/>
    <x v="5"/>
    <d v="2027-09-06T00:00:00"/>
    <x v="3"/>
    <x v="3"/>
    <x v="0"/>
    <x v="1"/>
    <x v="0"/>
  </r>
  <r>
    <s v="L101174"/>
    <x v="0"/>
    <s v="C201174"/>
    <s v="Karan Patel"/>
    <x v="0"/>
    <s v="Male"/>
    <x v="22"/>
    <x v="1"/>
    <x v="1"/>
    <x v="3"/>
    <n v="1179675"/>
    <s v="Submitted"/>
    <n v="492"/>
    <x v="0"/>
    <x v="0"/>
    <s v="Submitted"/>
    <x v="0"/>
    <x v="1"/>
    <n v="2500579"/>
    <n v="16.73"/>
    <n v="120"/>
    <n v="20838.16"/>
    <n v="3486223.8891666671"/>
    <x v="1"/>
    <x v="1"/>
    <d v="2027-09-07T00:00:00"/>
    <x v="3"/>
    <x v="3"/>
    <x v="0"/>
    <x v="0"/>
    <x v="1"/>
  </r>
  <r>
    <s v="L101175"/>
    <x v="0"/>
    <s v="C201175"/>
    <s v="Pooja Patel"/>
    <x v="0"/>
    <s v="Female"/>
    <x v="35"/>
    <x v="1"/>
    <x v="1"/>
    <x v="0"/>
    <n v="1163375"/>
    <s v="Submitted"/>
    <n v="436"/>
    <x v="0"/>
    <x v="0"/>
    <s v="Submitted"/>
    <x v="0"/>
    <x v="1"/>
    <n v="480052"/>
    <n v="9.2799999999999994"/>
    <n v="120"/>
    <n v="4000.43"/>
    <n v="371240.21333333332"/>
    <x v="5"/>
    <x v="5"/>
    <d v="2027-09-08T00:00:00"/>
    <x v="3"/>
    <x v="3"/>
    <x v="1"/>
    <x v="1"/>
    <x v="2"/>
  </r>
  <r>
    <s v="L101176"/>
    <x v="0"/>
    <s v="C201176"/>
    <s v="Karan Rao"/>
    <x v="0"/>
    <s v="Female"/>
    <x v="7"/>
    <x v="0"/>
    <x v="1"/>
    <x v="1"/>
    <n v="2306791"/>
    <s v="Submitted"/>
    <n v="604"/>
    <x v="1"/>
    <x v="0"/>
    <s v="Submitted"/>
    <x v="0"/>
    <x v="3"/>
    <n v="4370402"/>
    <n v="16.95"/>
    <n v="60"/>
    <n v="72840.03"/>
    <n v="6173192.8249999993"/>
    <x v="6"/>
    <x v="6"/>
    <d v="2027-09-09T00:00:00"/>
    <x v="3"/>
    <x v="3"/>
    <x v="0"/>
    <x v="0"/>
    <x v="1"/>
  </r>
  <r>
    <s v="L101177"/>
    <x v="0"/>
    <s v="C201177"/>
    <s v="Amit Patel"/>
    <x v="0"/>
    <s v="Female"/>
    <x v="18"/>
    <x v="0"/>
    <x v="1"/>
    <x v="2"/>
    <n v="1269762"/>
    <s v="Submitted"/>
    <n v="679"/>
    <x v="1"/>
    <x v="0"/>
    <s v="Submitted"/>
    <x v="0"/>
    <x v="1"/>
    <n v="556652"/>
    <n v="7.84"/>
    <n v="24"/>
    <n v="23193.83"/>
    <n v="363681.39630421443"/>
    <x v="2"/>
    <x v="2"/>
    <d v="2027-09-10T00:00:00"/>
    <x v="3"/>
    <x v="3"/>
    <x v="0"/>
    <x v="0"/>
    <x v="3"/>
  </r>
  <r>
    <s v="L101178"/>
    <x v="0"/>
    <s v="C201178"/>
    <s v="Neha Rao"/>
    <x v="0"/>
    <s v="Female"/>
    <x v="37"/>
    <x v="0"/>
    <x v="1"/>
    <x v="1"/>
    <n v="862660"/>
    <s v="Submitted"/>
    <n v="600"/>
    <x v="1"/>
    <x v="0"/>
    <s v="Submitted"/>
    <x v="0"/>
    <x v="1"/>
    <n v="777081"/>
    <n v="14.55"/>
    <n v="120"/>
    <n v="6475.68"/>
    <n v="942210.71250000014"/>
    <x v="2"/>
    <x v="2"/>
    <d v="2027-09-11T00:00:00"/>
    <x v="3"/>
    <x v="3"/>
    <x v="2"/>
    <x v="1"/>
    <x v="1"/>
  </r>
  <r>
    <s v="L101179"/>
    <x v="0"/>
    <s v="C201179"/>
    <s v="Amit Verma"/>
    <x v="0"/>
    <s v="Female"/>
    <x v="30"/>
    <x v="1"/>
    <x v="0"/>
    <x v="0"/>
    <n v="619590"/>
    <s v="Submitted"/>
    <n v="311"/>
    <x v="0"/>
    <x v="0"/>
    <s v="Submitted"/>
    <x v="0"/>
    <x v="3"/>
    <n v="4371946"/>
    <n v="13.5"/>
    <n v="60"/>
    <n v="72865.77"/>
    <n v="4918439.25"/>
    <x v="1"/>
    <x v="1"/>
    <d v="2027-09-12T00:00:00"/>
    <x v="3"/>
    <x v="3"/>
    <x v="0"/>
    <x v="0"/>
    <x v="3"/>
  </r>
  <r>
    <s v="L101180"/>
    <x v="0"/>
    <s v="C201180"/>
    <s v="Rohit Patel"/>
    <x v="0"/>
    <s v="Female"/>
    <x v="13"/>
    <x v="1"/>
    <x v="1"/>
    <x v="0"/>
    <n v="2315390"/>
    <s v="Submitted"/>
    <n v="822"/>
    <x v="2"/>
    <x v="0"/>
    <s v="Submitted"/>
    <x v="0"/>
    <x v="3"/>
    <n v="1286481"/>
    <n v="11.17"/>
    <n v="12"/>
    <n v="107206.75"/>
    <n v="1197945.5667462691"/>
    <x v="4"/>
    <x v="4"/>
    <d v="2027-09-13T00:00:00"/>
    <x v="3"/>
    <x v="3"/>
    <x v="0"/>
    <x v="0"/>
    <x v="0"/>
  </r>
  <r>
    <s v="L101181"/>
    <x v="0"/>
    <s v="C201181"/>
    <s v="Karan Gupta"/>
    <x v="0"/>
    <s v="Male"/>
    <x v="33"/>
    <x v="1"/>
    <x v="0"/>
    <x v="2"/>
    <n v="1260945"/>
    <s v="Submitted"/>
    <n v="659"/>
    <x v="1"/>
    <x v="0"/>
    <s v="Submitted"/>
    <x v="0"/>
    <x v="4"/>
    <n v="1774832"/>
    <n v="13.84"/>
    <n v="12"/>
    <n v="147902.67000000001"/>
    <n v="2047178.8845704729"/>
    <x v="5"/>
    <x v="5"/>
    <d v="2027-09-14T00:00:00"/>
    <x v="3"/>
    <x v="3"/>
    <x v="1"/>
    <x v="1"/>
    <x v="2"/>
  </r>
  <r>
    <s v="L101182"/>
    <x v="0"/>
    <s v="C201182"/>
    <s v="Amit Das"/>
    <x v="0"/>
    <s v="Male"/>
    <x v="16"/>
    <x v="1"/>
    <x v="0"/>
    <x v="2"/>
    <n v="1016972"/>
    <s v="Submitted"/>
    <n v="450"/>
    <x v="0"/>
    <x v="0"/>
    <s v="Submitted"/>
    <x v="0"/>
    <x v="0"/>
    <n v="1686806"/>
    <n v="10.23"/>
    <n v="24"/>
    <n v="70283.58"/>
    <n v="1438002.6539673884"/>
    <x v="0"/>
    <x v="0"/>
    <d v="2027-09-15T00:00:00"/>
    <x v="3"/>
    <x v="3"/>
    <x v="0"/>
    <x v="1"/>
    <x v="2"/>
  </r>
  <r>
    <s v="L101183"/>
    <x v="0"/>
    <s v="C201183"/>
    <s v="Karan Das"/>
    <x v="0"/>
    <s v="Male"/>
    <x v="18"/>
    <x v="0"/>
    <x v="0"/>
    <x v="2"/>
    <n v="1733277"/>
    <s v="Submitted"/>
    <n v="734"/>
    <x v="1"/>
    <x v="0"/>
    <s v="Submitted"/>
    <x v="0"/>
    <x v="1"/>
    <n v="494498"/>
    <n v="9.1199999999999992"/>
    <n v="12"/>
    <n v="41208.17"/>
    <n v="376244.39017895301"/>
    <x v="3"/>
    <x v="3"/>
    <d v="2027-09-16T00:00:00"/>
    <x v="3"/>
    <x v="3"/>
    <x v="0"/>
    <x v="1"/>
    <x v="3"/>
  </r>
  <r>
    <s v="L101184"/>
    <x v="0"/>
    <s v="C201184"/>
    <s v="Amit Rao"/>
    <x v="0"/>
    <s v="Male"/>
    <x v="39"/>
    <x v="1"/>
    <x v="0"/>
    <x v="2"/>
    <n v="1473084"/>
    <s v="Submitted"/>
    <n v="384"/>
    <x v="0"/>
    <x v="0"/>
    <s v="Submitted"/>
    <x v="0"/>
    <x v="4"/>
    <n v="1647322"/>
    <n v="14.5"/>
    <n v="60"/>
    <n v="27455.37"/>
    <n v="1990514.0833333333"/>
    <x v="6"/>
    <x v="6"/>
    <d v="2027-09-17T00:00:00"/>
    <x v="3"/>
    <x v="3"/>
    <x v="0"/>
    <x v="0"/>
    <x v="1"/>
  </r>
  <r>
    <s v="L101185"/>
    <x v="0"/>
    <s v="C201185"/>
    <s v="Sneha Gupta"/>
    <x v="0"/>
    <s v="Male"/>
    <x v="1"/>
    <x v="1"/>
    <x v="1"/>
    <x v="1"/>
    <n v="693252"/>
    <s v="Submitted"/>
    <n v="542"/>
    <x v="0"/>
    <x v="0"/>
    <s v="Submitted"/>
    <x v="0"/>
    <x v="0"/>
    <n v="4002590"/>
    <n v="12.3"/>
    <n v="36"/>
    <n v="111183.06"/>
    <n v="4102654.7500381744"/>
    <x v="2"/>
    <x v="2"/>
    <d v="2027-09-18T00:00:00"/>
    <x v="3"/>
    <x v="3"/>
    <x v="0"/>
    <x v="0"/>
    <x v="2"/>
  </r>
  <r>
    <s v="L101186"/>
    <x v="0"/>
    <s v="C201186"/>
    <s v="Rohit Mehta"/>
    <x v="0"/>
    <s v="Male"/>
    <x v="21"/>
    <x v="0"/>
    <x v="1"/>
    <x v="2"/>
    <n v="2350503"/>
    <s v="Submitted"/>
    <n v="776"/>
    <x v="2"/>
    <x v="0"/>
    <s v="Submitted"/>
    <x v="0"/>
    <x v="4"/>
    <n v="3166904"/>
    <n v="11.31"/>
    <n v="24"/>
    <n v="131954.32999999999"/>
    <n v="2984807.3783039949"/>
    <x v="3"/>
    <x v="3"/>
    <d v="2027-09-19T00:00:00"/>
    <x v="3"/>
    <x v="3"/>
    <x v="0"/>
    <x v="0"/>
    <x v="1"/>
  </r>
  <r>
    <s v="L101187"/>
    <x v="0"/>
    <s v="C201187"/>
    <s v="Sneha Gupta"/>
    <x v="0"/>
    <s v="Male"/>
    <x v="47"/>
    <x v="1"/>
    <x v="1"/>
    <x v="3"/>
    <n v="-50000"/>
    <s v="Submitted"/>
    <n v="845"/>
    <x v="2"/>
    <x v="0"/>
    <s v="Submitted"/>
    <x v="0"/>
    <x v="3"/>
    <n v="3192773"/>
    <n v="10.58"/>
    <n v="180"/>
    <n v="17737.63"/>
    <n v="2814961.5283333333"/>
    <x v="2"/>
    <x v="2"/>
    <d v="2027-09-20T00:00:00"/>
    <x v="3"/>
    <x v="3"/>
    <x v="1"/>
    <x v="1"/>
    <x v="3"/>
  </r>
  <r>
    <s v="L101188"/>
    <x v="0"/>
    <s v="C201188"/>
    <s v="Priya Sharma"/>
    <x v="0"/>
    <s v="Male"/>
    <x v="17"/>
    <x v="0"/>
    <x v="0"/>
    <x v="0"/>
    <n v="395509"/>
    <s v="Submitted"/>
    <n v="415"/>
    <x v="0"/>
    <x v="0"/>
    <s v="Submitted"/>
    <x v="0"/>
    <x v="2"/>
    <n v="2691521"/>
    <n v="10.69"/>
    <n v="12"/>
    <n v="224293.42"/>
    <n v="2398845.2093961048"/>
    <x v="3"/>
    <x v="3"/>
    <d v="2027-09-21T00:00:00"/>
    <x v="3"/>
    <x v="3"/>
    <x v="2"/>
    <x v="0"/>
    <x v="3"/>
  </r>
  <r>
    <s v="L101189"/>
    <x v="0"/>
    <s v="C201189"/>
    <s v="Sneha Singh"/>
    <x v="0"/>
    <s v="Male"/>
    <x v="41"/>
    <x v="0"/>
    <x v="1"/>
    <x v="2"/>
    <n v="990301"/>
    <s v="Submitted"/>
    <n v="308"/>
    <x v="0"/>
    <x v="0"/>
    <s v="Submitted"/>
    <x v="0"/>
    <x v="3"/>
    <n v="893579"/>
    <n v="16.25"/>
    <n v="12"/>
    <n v="74464.92"/>
    <n v="1210096.6570927943"/>
    <x v="4"/>
    <x v="4"/>
    <d v="2027-09-22T00:00:00"/>
    <x v="3"/>
    <x v="3"/>
    <x v="2"/>
    <x v="0"/>
    <x v="0"/>
  </r>
  <r>
    <s v="L101190"/>
    <x v="0"/>
    <s v="C201190"/>
    <s v="Vikas Verma"/>
    <x v="0"/>
    <s v="Male"/>
    <x v="35"/>
    <x v="0"/>
    <x v="1"/>
    <x v="1"/>
    <n v="2159482"/>
    <s v="Submitted"/>
    <n v="588"/>
    <x v="0"/>
    <x v="0"/>
    <s v="Submitted"/>
    <x v="0"/>
    <x v="4"/>
    <n v="1628301"/>
    <n v="9.06"/>
    <n v="36"/>
    <n v="45230.58"/>
    <n v="1229367.2569756287"/>
    <x v="2"/>
    <x v="2"/>
    <d v="2027-09-23T00:00:00"/>
    <x v="3"/>
    <x v="3"/>
    <x v="0"/>
    <x v="0"/>
    <x v="3"/>
  </r>
  <r>
    <s v="L101191"/>
    <x v="0"/>
    <s v="C201191"/>
    <s v="Rohit Das"/>
    <x v="0"/>
    <s v="Male"/>
    <x v="11"/>
    <x v="0"/>
    <x v="1"/>
    <x v="0"/>
    <n v="487121"/>
    <s v="Submitted"/>
    <n v="383"/>
    <x v="0"/>
    <x v="0"/>
    <s v="Submitted"/>
    <x v="0"/>
    <x v="3"/>
    <n v="4455376"/>
    <n v="7.72"/>
    <n v="36"/>
    <n v="123760.44"/>
    <n v="2866291.9424463375"/>
    <x v="6"/>
    <x v="6"/>
    <d v="2027-09-24T00:00:00"/>
    <x v="3"/>
    <x v="3"/>
    <x v="0"/>
    <x v="1"/>
    <x v="1"/>
  </r>
  <r>
    <s v="L101192"/>
    <x v="0"/>
    <s v="C201192"/>
    <s v="Anjali Rao"/>
    <x v="0"/>
    <s v="Female"/>
    <x v="36"/>
    <x v="0"/>
    <x v="0"/>
    <x v="2"/>
    <n v="995917"/>
    <s v="Submitted"/>
    <n v="639"/>
    <x v="1"/>
    <x v="0"/>
    <s v="Submitted"/>
    <x v="0"/>
    <x v="3"/>
    <n v="4133574"/>
    <n v="17.87"/>
    <n v="24"/>
    <n v="172232.25"/>
    <n v="6155580.6169229746"/>
    <x v="1"/>
    <x v="1"/>
    <d v="2027-09-25T00:00:00"/>
    <x v="3"/>
    <x v="3"/>
    <x v="0"/>
    <x v="1"/>
    <x v="2"/>
  </r>
  <r>
    <s v="L101193"/>
    <x v="0"/>
    <s v="C201193"/>
    <s v="Karan Singh"/>
    <x v="0"/>
    <s v="Female"/>
    <x v="18"/>
    <x v="0"/>
    <x v="0"/>
    <x v="3"/>
    <n v="374693"/>
    <s v="Submitted"/>
    <n v="460"/>
    <x v="0"/>
    <x v="0"/>
    <s v="Submitted"/>
    <x v="0"/>
    <x v="1"/>
    <n v="1336833"/>
    <n v="9.9"/>
    <n v="120"/>
    <n v="11140.27"/>
    <n v="1102887.2250000001"/>
    <x v="6"/>
    <x v="6"/>
    <d v="2027-09-26T00:00:00"/>
    <x v="3"/>
    <x v="3"/>
    <x v="0"/>
    <x v="1"/>
    <x v="2"/>
  </r>
  <r>
    <s v="L101194"/>
    <x v="0"/>
    <s v="C201194"/>
    <s v="Neha Das"/>
    <x v="0"/>
    <s v="Female"/>
    <x v="29"/>
    <x v="0"/>
    <x v="1"/>
    <x v="0"/>
    <n v="1212293"/>
    <s v="Submitted"/>
    <n v="762"/>
    <x v="2"/>
    <x v="0"/>
    <s v="Submitted"/>
    <x v="0"/>
    <x v="4"/>
    <n v="2808636"/>
    <n v="7.57"/>
    <n v="60"/>
    <n v="46810.6"/>
    <n v="1771781.2100003192"/>
    <x v="5"/>
    <x v="5"/>
    <d v="2027-09-27T00:00:00"/>
    <x v="3"/>
    <x v="3"/>
    <x v="0"/>
    <x v="1"/>
    <x v="3"/>
  </r>
  <r>
    <s v="L101195"/>
    <x v="0"/>
    <s v="C201195"/>
    <s v="Anjali Singh"/>
    <x v="0"/>
    <s v="Male"/>
    <x v="29"/>
    <x v="0"/>
    <x v="1"/>
    <x v="3"/>
    <n v="752590"/>
    <s v="Submitted"/>
    <n v="490"/>
    <x v="0"/>
    <x v="0"/>
    <s v="Submitted"/>
    <x v="0"/>
    <x v="2"/>
    <n v="1782369"/>
    <n v="15.35"/>
    <n v="180"/>
    <n v="9902.0499999999993"/>
    <n v="2279947.0124999997"/>
    <x v="3"/>
    <x v="3"/>
    <d v="2027-09-28T00:00:00"/>
    <x v="3"/>
    <x v="3"/>
    <x v="0"/>
    <x v="1"/>
    <x v="2"/>
  </r>
  <r>
    <s v="L101196"/>
    <x v="0"/>
    <s v="C201196"/>
    <s v="Rahul Verma"/>
    <x v="0"/>
    <s v="Male"/>
    <x v="23"/>
    <x v="1"/>
    <x v="0"/>
    <x v="1"/>
    <n v="1169203"/>
    <s v="Submitted"/>
    <n v="690"/>
    <x v="1"/>
    <x v="0"/>
    <s v="Submitted"/>
    <x v="0"/>
    <x v="3"/>
    <n v="3871652"/>
    <n v="10.93"/>
    <n v="12"/>
    <n v="322637.67"/>
    <n v="3527918.5257460773"/>
    <x v="4"/>
    <x v="4"/>
    <d v="2027-09-29T00:00:00"/>
    <x v="3"/>
    <x v="3"/>
    <x v="1"/>
    <x v="0"/>
    <x v="0"/>
  </r>
  <r>
    <s v="L101197"/>
    <x v="0"/>
    <s v="C201197"/>
    <s v="Karan Mehta"/>
    <x v="0"/>
    <s v="Female"/>
    <x v="17"/>
    <x v="1"/>
    <x v="1"/>
    <x v="3"/>
    <n v="1398585"/>
    <s v="Submitted"/>
    <n v="497"/>
    <x v="0"/>
    <x v="0"/>
    <s v="Submitted"/>
    <x v="0"/>
    <x v="0"/>
    <n v="482221"/>
    <n v="10.57"/>
    <n v="180"/>
    <n v="2679.01"/>
    <n v="424756.33083333337"/>
    <x v="1"/>
    <x v="1"/>
    <d v="2027-09-30T00:00:00"/>
    <x v="3"/>
    <x v="3"/>
    <x v="0"/>
    <x v="1"/>
    <x v="1"/>
  </r>
  <r>
    <s v="L101198"/>
    <x v="0"/>
    <s v="C201198"/>
    <s v="Vikas Patel"/>
    <x v="0"/>
    <s v="Female"/>
    <x v="26"/>
    <x v="0"/>
    <x v="1"/>
    <x v="3"/>
    <n v="882389"/>
    <s v="Submitted"/>
    <n v="643"/>
    <x v="1"/>
    <x v="0"/>
    <s v="Submitted"/>
    <x v="0"/>
    <x v="2"/>
    <n v="1168303"/>
    <n v="16.670000000000002"/>
    <n v="24"/>
    <n v="48679.29"/>
    <n v="1622967.5855230901"/>
    <x v="2"/>
    <x v="2"/>
    <d v="2027-10-01T00:00:00"/>
    <x v="3"/>
    <x v="4"/>
    <x v="0"/>
    <x v="0"/>
    <x v="1"/>
  </r>
  <r>
    <s v="L101199"/>
    <x v="0"/>
    <s v="C201199"/>
    <s v="Karan Gupta"/>
    <x v="0"/>
    <s v="Male"/>
    <x v="17"/>
    <x v="0"/>
    <x v="0"/>
    <x v="3"/>
    <n v="1498787"/>
    <s v="Submitted"/>
    <n v="830"/>
    <x v="2"/>
    <x v="0"/>
    <s v="Submitted"/>
    <x v="0"/>
    <x v="0"/>
    <n v="2153530"/>
    <n v="17.72"/>
    <n v="24"/>
    <n v="89730.42"/>
    <n v="3180045.9677876825"/>
    <x v="0"/>
    <x v="0"/>
    <d v="2027-10-02T00:00:00"/>
    <x v="3"/>
    <x v="4"/>
    <x v="1"/>
    <x v="1"/>
    <x v="1"/>
  </r>
  <r>
    <s v="L101200"/>
    <x v="0"/>
    <s v="C201200"/>
    <s v="Pooja Patel"/>
    <x v="0"/>
    <s v="Male"/>
    <x v="20"/>
    <x v="0"/>
    <x v="1"/>
    <x v="0"/>
    <n v="410579"/>
    <s v="Submitted"/>
    <n v="366"/>
    <x v="0"/>
    <x v="0"/>
    <s v="Submitted"/>
    <x v="0"/>
    <x v="3"/>
    <n v="2804407"/>
    <n v="17.55"/>
    <n v="12"/>
    <n v="233700.58"/>
    <n v="4101527.7330994019"/>
    <x v="5"/>
    <x v="5"/>
    <d v="2027-10-03T00:00:00"/>
    <x v="3"/>
    <x v="4"/>
    <x v="0"/>
    <x v="0"/>
    <x v="2"/>
  </r>
  <r>
    <s v="L101201"/>
    <x v="0"/>
    <s v="C201201"/>
    <s v="Priya Rao"/>
    <x v="0"/>
    <s v="Female"/>
    <x v="10"/>
    <x v="0"/>
    <x v="1"/>
    <x v="2"/>
    <n v="1015637"/>
    <s v="Submitted"/>
    <n v="644"/>
    <x v="1"/>
    <x v="0"/>
    <s v="Submitted"/>
    <x v="0"/>
    <x v="4"/>
    <n v="3997042"/>
    <n v="12.4"/>
    <n v="12"/>
    <n v="333086.83"/>
    <n v="4131103.8430987559"/>
    <x v="4"/>
    <x v="4"/>
    <d v="2027-10-04T00:00:00"/>
    <x v="3"/>
    <x v="4"/>
    <x v="0"/>
    <x v="1"/>
    <x v="0"/>
  </r>
  <r>
    <s v="L101202"/>
    <x v="0"/>
    <s v="C201202"/>
    <s v="Amit Rao"/>
    <x v="0"/>
    <s v="Female"/>
    <x v="47"/>
    <x v="0"/>
    <x v="1"/>
    <x v="1"/>
    <n v="2236332"/>
    <s v="Submitted"/>
    <n v="319"/>
    <x v="0"/>
    <x v="0"/>
    <s v="Submitted"/>
    <x v="0"/>
    <x v="1"/>
    <n v="3974806"/>
    <n v="10.15"/>
    <n v="120"/>
    <n v="33123.379999999997"/>
    <n v="3362023.4083333332"/>
    <x v="5"/>
    <x v="5"/>
    <d v="2027-10-05T00:00:00"/>
    <x v="3"/>
    <x v="4"/>
    <x v="0"/>
    <x v="1"/>
    <x v="3"/>
  </r>
  <r>
    <s v="L101203"/>
    <x v="0"/>
    <s v="C201203"/>
    <s v="Vikas Gupta"/>
    <x v="0"/>
    <s v="Male"/>
    <x v="22"/>
    <x v="1"/>
    <x v="1"/>
    <x v="2"/>
    <n v="250572"/>
    <s v="Submitted"/>
    <n v="492"/>
    <x v="0"/>
    <x v="0"/>
    <s v="Submitted"/>
    <x v="0"/>
    <x v="4"/>
    <n v="802748"/>
    <n v="14.85"/>
    <n v="120"/>
    <n v="6689.57"/>
    <n v="993400.65"/>
    <x v="0"/>
    <x v="0"/>
    <d v="2027-10-06T00:00:00"/>
    <x v="3"/>
    <x v="4"/>
    <x v="0"/>
    <x v="1"/>
    <x v="1"/>
  </r>
  <r>
    <s v="L101204"/>
    <x v="0"/>
    <s v="C201204"/>
    <s v="Anjali Das"/>
    <x v="0"/>
    <s v="Male"/>
    <x v="38"/>
    <x v="1"/>
    <x v="0"/>
    <x v="1"/>
    <n v="1782359"/>
    <s v="Submitted"/>
    <n v="314"/>
    <x v="0"/>
    <x v="0"/>
    <s v="Submitted"/>
    <x v="0"/>
    <x v="2"/>
    <n v="4256683"/>
    <n v="17.899999999999999"/>
    <n v="12"/>
    <n v="354723.58"/>
    <n v="6349663.026301546"/>
    <x v="4"/>
    <x v="4"/>
    <d v="2027-10-07T00:00:00"/>
    <x v="3"/>
    <x v="4"/>
    <x v="0"/>
    <x v="0"/>
    <x v="3"/>
  </r>
  <r>
    <s v="L101205"/>
    <x v="0"/>
    <s v="C201205"/>
    <s v="Rohit Patel"/>
    <x v="0"/>
    <s v="Male"/>
    <x v="11"/>
    <x v="0"/>
    <x v="0"/>
    <x v="1"/>
    <n v="995712"/>
    <s v="Submitted"/>
    <n v="877"/>
    <x v="2"/>
    <x v="0"/>
    <s v="Submitted"/>
    <x v="0"/>
    <x v="1"/>
    <n v="4595580"/>
    <n v="12.85"/>
    <n v="24"/>
    <n v="191482.5"/>
    <n v="4921100.3772268267"/>
    <x v="6"/>
    <x v="6"/>
    <d v="2027-10-08T00:00:00"/>
    <x v="3"/>
    <x v="4"/>
    <x v="1"/>
    <x v="1"/>
    <x v="3"/>
  </r>
  <r>
    <s v="L101206"/>
    <x v="0"/>
    <s v="C201206"/>
    <s v="Neha Gupta"/>
    <x v="0"/>
    <s v="Female"/>
    <x v="27"/>
    <x v="1"/>
    <x v="0"/>
    <x v="3"/>
    <n v="995022"/>
    <s v="Submitted"/>
    <n v="846"/>
    <x v="2"/>
    <x v="0"/>
    <s v="Submitted"/>
    <x v="0"/>
    <x v="2"/>
    <n v="1267136"/>
    <n v="8.17"/>
    <n v="120"/>
    <n v="10559.47"/>
    <n v="862708.42666666664"/>
    <x v="6"/>
    <x v="6"/>
    <d v="2027-10-09T00:00:00"/>
    <x v="3"/>
    <x v="4"/>
    <x v="0"/>
    <x v="0"/>
    <x v="2"/>
  </r>
  <r>
    <s v="L101207"/>
    <x v="0"/>
    <s v="C201207"/>
    <s v="Sneha Sharma"/>
    <x v="0"/>
    <s v="Female"/>
    <x v="41"/>
    <x v="1"/>
    <x v="1"/>
    <x v="2"/>
    <n v="2298162"/>
    <s v="Submitted"/>
    <n v="704"/>
    <x v="1"/>
    <x v="0"/>
    <s v="Submitted"/>
    <x v="0"/>
    <x v="2"/>
    <n v="2796858"/>
    <n v="17.829999999999998"/>
    <n v="60"/>
    <n v="46614.3"/>
    <n v="4155664.8449999993"/>
    <x v="5"/>
    <x v="5"/>
    <d v="2027-10-10T00:00:00"/>
    <x v="3"/>
    <x v="4"/>
    <x v="0"/>
    <x v="1"/>
    <x v="0"/>
  </r>
  <r>
    <s v="L101208"/>
    <x v="0"/>
    <s v="C201208"/>
    <s v="Neha Mehta"/>
    <x v="0"/>
    <s v="Male"/>
    <x v="4"/>
    <x v="0"/>
    <x v="1"/>
    <x v="0"/>
    <n v="2174793"/>
    <s v="Submitted"/>
    <n v="377"/>
    <x v="0"/>
    <x v="0"/>
    <s v="Submitted"/>
    <x v="0"/>
    <x v="4"/>
    <n v="4922795"/>
    <n v="14.24"/>
    <n v="60"/>
    <n v="82046.58"/>
    <n v="5841716.7333333334"/>
    <x v="4"/>
    <x v="4"/>
    <d v="2027-10-11T00:00:00"/>
    <x v="3"/>
    <x v="4"/>
    <x v="0"/>
    <x v="0"/>
    <x v="2"/>
  </r>
  <r>
    <s v="L101209"/>
    <x v="0"/>
    <s v="C201209"/>
    <n v="0"/>
    <x v="0"/>
    <s v="Female"/>
    <x v="31"/>
    <x v="1"/>
    <x v="1"/>
    <x v="2"/>
    <n v="892722"/>
    <s v="Submitted"/>
    <n v="546"/>
    <x v="0"/>
    <x v="0"/>
    <s v="Submitted"/>
    <x v="0"/>
    <x v="3"/>
    <n v="3628702"/>
    <n v="18.29"/>
    <n v="24"/>
    <n v="151195.92000000001"/>
    <n v="5530746.6329024751"/>
    <x v="5"/>
    <x v="5"/>
    <d v="2027-10-12T00:00:00"/>
    <x v="3"/>
    <x v="4"/>
    <x v="2"/>
    <x v="0"/>
    <x v="0"/>
  </r>
  <r>
    <s v="L101210"/>
    <x v="0"/>
    <s v="C201210"/>
    <s v="Rahul Verma"/>
    <x v="0"/>
    <s v="Male"/>
    <x v="33"/>
    <x v="0"/>
    <x v="0"/>
    <x v="1"/>
    <n v="2234584"/>
    <s v="Submitted"/>
    <n v="304"/>
    <x v="0"/>
    <x v="0"/>
    <s v="Submitted"/>
    <x v="0"/>
    <x v="0"/>
    <n v="1665215"/>
    <n v="14.88"/>
    <n v="12"/>
    <n v="138767.92000000001"/>
    <n v="2064996.0025978757"/>
    <x v="1"/>
    <x v="1"/>
    <d v="2027-10-13T00:00:00"/>
    <x v="3"/>
    <x v="4"/>
    <x v="1"/>
    <x v="1"/>
    <x v="0"/>
  </r>
  <r>
    <s v="L101211"/>
    <x v="0"/>
    <s v="C201211"/>
    <s v="Karan Singh"/>
    <x v="0"/>
    <s v="Female"/>
    <x v="36"/>
    <x v="1"/>
    <x v="1"/>
    <x v="0"/>
    <n v="2035710"/>
    <s v="Submitted"/>
    <n v="320"/>
    <x v="0"/>
    <x v="0"/>
    <s v="Submitted"/>
    <x v="0"/>
    <x v="1"/>
    <n v="652120"/>
    <n v="9.25"/>
    <n v="120"/>
    <n v="5434.33"/>
    <n v="502675.83333333337"/>
    <x v="2"/>
    <x v="2"/>
    <d v="2027-10-14T00:00:00"/>
    <x v="3"/>
    <x v="4"/>
    <x v="0"/>
    <x v="1"/>
    <x v="1"/>
  </r>
  <r>
    <s v="L101212"/>
    <x v="0"/>
    <s v="C201212"/>
    <s v="Anjali Mehta"/>
    <x v="0"/>
    <s v="Female"/>
    <x v="11"/>
    <x v="0"/>
    <x v="1"/>
    <x v="2"/>
    <n v="1796421"/>
    <s v="Submitted"/>
    <n v="890"/>
    <x v="2"/>
    <x v="0"/>
    <s v="Submitted"/>
    <x v="0"/>
    <x v="4"/>
    <n v="1047064"/>
    <n v="17.03"/>
    <n v="36"/>
    <n v="29085.11"/>
    <n v="1485958.3266666897"/>
    <x v="3"/>
    <x v="3"/>
    <d v="2027-10-15T00:00:00"/>
    <x v="3"/>
    <x v="4"/>
    <x v="0"/>
    <x v="1"/>
    <x v="3"/>
  </r>
  <r>
    <s v="L101213"/>
    <x v="0"/>
    <s v="C201213"/>
    <s v="Sneha Patel"/>
    <x v="0"/>
    <s v="Male"/>
    <x v="7"/>
    <x v="1"/>
    <x v="0"/>
    <x v="2"/>
    <n v="1405990"/>
    <s v="Submitted"/>
    <n v="478"/>
    <x v="0"/>
    <x v="0"/>
    <s v="Submitted"/>
    <x v="0"/>
    <x v="1"/>
    <n v="1329603"/>
    <n v="11.3"/>
    <n v="12"/>
    <n v="110800.25"/>
    <n v="1252479.0136471961"/>
    <x v="0"/>
    <x v="0"/>
    <d v="2027-10-16T00:00:00"/>
    <x v="3"/>
    <x v="4"/>
    <x v="1"/>
    <x v="0"/>
    <x v="2"/>
  </r>
  <r>
    <s v="L101214"/>
    <x v="0"/>
    <s v="C201214"/>
    <s v="Rahul Gupta"/>
    <x v="0"/>
    <s v="Female"/>
    <x v="32"/>
    <x v="0"/>
    <x v="0"/>
    <x v="1"/>
    <n v="1007241"/>
    <s v="Submitted"/>
    <n v="368"/>
    <x v="0"/>
    <x v="0"/>
    <s v="Submitted"/>
    <x v="0"/>
    <x v="1"/>
    <n v="4931479"/>
    <n v="16.88"/>
    <n v="36"/>
    <n v="136985.53"/>
    <n v="6936947.1266667945"/>
    <x v="1"/>
    <x v="1"/>
    <d v="2027-10-17T00:00:00"/>
    <x v="3"/>
    <x v="4"/>
    <x v="0"/>
    <x v="1"/>
    <x v="2"/>
  </r>
  <r>
    <s v="L101215"/>
    <x v="0"/>
    <s v="C201215"/>
    <s v="Rohit Singh"/>
    <x v="0"/>
    <s v="Female"/>
    <x v="29"/>
    <x v="0"/>
    <x v="1"/>
    <x v="0"/>
    <n v="1419857"/>
    <s v="Submitted"/>
    <n v="836"/>
    <x v="2"/>
    <x v="0"/>
    <s v="Submitted"/>
    <x v="0"/>
    <x v="0"/>
    <n v="3685720"/>
    <n v="12.13"/>
    <n v="180"/>
    <n v="20476.22"/>
    <n v="3725648.6333333338"/>
    <x v="6"/>
    <x v="6"/>
    <d v="2027-10-18T00:00:00"/>
    <x v="3"/>
    <x v="4"/>
    <x v="2"/>
    <x v="1"/>
    <x v="3"/>
  </r>
  <r>
    <s v="L101216"/>
    <x v="0"/>
    <s v="C201216"/>
    <s v="Priya Gupta"/>
    <x v="0"/>
    <s v="Male"/>
    <x v="18"/>
    <x v="1"/>
    <x v="0"/>
    <x v="3"/>
    <n v="1891550"/>
    <s v="Submitted"/>
    <n v="544"/>
    <x v="0"/>
    <x v="0"/>
    <s v="Submitted"/>
    <x v="0"/>
    <x v="3"/>
    <n v="4173641"/>
    <n v="9.93"/>
    <n v="120"/>
    <n v="34780.339999999997"/>
    <n v="3453687.9275000002"/>
    <x v="4"/>
    <x v="4"/>
    <d v="2027-10-19T00:00:00"/>
    <x v="3"/>
    <x v="4"/>
    <x v="0"/>
    <x v="1"/>
    <x v="0"/>
  </r>
  <r>
    <s v="L101217"/>
    <x v="0"/>
    <s v="C201217"/>
    <s v="Rohit Gupta"/>
    <x v="0"/>
    <s v="Female"/>
    <x v="15"/>
    <x v="0"/>
    <x v="1"/>
    <x v="0"/>
    <n v="395674"/>
    <s v="Submitted"/>
    <n v="482"/>
    <x v="0"/>
    <x v="0"/>
    <s v="Submitted"/>
    <x v="0"/>
    <x v="2"/>
    <n v="3357176"/>
    <n v="14.79"/>
    <n v="36"/>
    <n v="93254.89"/>
    <n v="4137719.4200011487"/>
    <x v="1"/>
    <x v="1"/>
    <d v="2027-10-20T00:00:00"/>
    <x v="3"/>
    <x v="4"/>
    <x v="1"/>
    <x v="0"/>
    <x v="2"/>
  </r>
  <r>
    <s v="L101218"/>
    <x v="0"/>
    <s v="C201218"/>
    <s v="Vikas Das"/>
    <x v="0"/>
    <s v="Male"/>
    <x v="25"/>
    <x v="0"/>
    <x v="1"/>
    <x v="1"/>
    <n v="1619263"/>
    <s v="Submitted"/>
    <n v="470"/>
    <x v="0"/>
    <x v="0"/>
    <s v="Submitted"/>
    <x v="0"/>
    <x v="2"/>
    <n v="1496673"/>
    <n v="11.74"/>
    <n v="120"/>
    <n v="12472.27"/>
    <n v="1464245.0850000002"/>
    <x v="7"/>
    <x v="5"/>
    <d v="2027-10-21T00:00:00"/>
    <x v="3"/>
    <x v="4"/>
    <x v="0"/>
    <x v="1"/>
    <x v="0"/>
  </r>
  <r>
    <s v="L101219"/>
    <x v="0"/>
    <s v="C201219"/>
    <s v="Karan Sharma"/>
    <x v="0"/>
    <s v="Female"/>
    <x v="32"/>
    <x v="0"/>
    <x v="1"/>
    <x v="3"/>
    <n v="2489266"/>
    <s v="Submitted"/>
    <n v="513"/>
    <x v="0"/>
    <x v="0"/>
    <s v="Submitted"/>
    <x v="0"/>
    <x v="3"/>
    <n v="3375549"/>
    <n v="8.4700000000000006"/>
    <n v="36"/>
    <n v="93765.25"/>
    <n v="2382575.0131494976"/>
    <x v="1"/>
    <x v="1"/>
    <d v="2027-10-22T00:00:00"/>
    <x v="3"/>
    <x v="4"/>
    <x v="2"/>
    <x v="1"/>
    <x v="0"/>
  </r>
  <r>
    <s v="L101220"/>
    <x v="0"/>
    <s v="C201220"/>
    <s v="Neha Sharma"/>
    <x v="0"/>
    <s v="Male"/>
    <x v="7"/>
    <x v="0"/>
    <x v="1"/>
    <x v="3"/>
    <n v="1087932"/>
    <s v="Submitted"/>
    <n v="780"/>
    <x v="2"/>
    <x v="0"/>
    <s v="Submitted"/>
    <x v="0"/>
    <x v="0"/>
    <n v="3751040"/>
    <n v="17.03"/>
    <n v="120"/>
    <n v="31258.67"/>
    <n v="5323350.9333333336"/>
    <x v="1"/>
    <x v="1"/>
    <d v="2027-10-23T00:00:00"/>
    <x v="3"/>
    <x v="4"/>
    <x v="2"/>
    <x v="1"/>
    <x v="2"/>
  </r>
  <r>
    <s v="L101221"/>
    <x v="0"/>
    <s v="C201221"/>
    <n v="0"/>
    <x v="0"/>
    <s v="Male"/>
    <x v="5"/>
    <x v="1"/>
    <x v="0"/>
    <x v="1"/>
    <n v="289373"/>
    <s v="Submitted"/>
    <n v="869"/>
    <x v="2"/>
    <x v="0"/>
    <s v="Submitted"/>
    <x v="0"/>
    <x v="0"/>
    <n v="1363345"/>
    <n v="18.63"/>
    <n v="180"/>
    <n v="7574.14"/>
    <n v="2116593.1124999998"/>
    <x v="0"/>
    <x v="0"/>
    <d v="2027-10-24T00:00:00"/>
    <x v="3"/>
    <x v="4"/>
    <x v="0"/>
    <x v="0"/>
    <x v="3"/>
  </r>
  <r>
    <s v="L101222"/>
    <x v="0"/>
    <s v="C201222"/>
    <s v="Karan Verma"/>
    <x v="0"/>
    <s v="Female"/>
    <x v="12"/>
    <x v="0"/>
    <x v="1"/>
    <x v="1"/>
    <n v="1027467"/>
    <s v="Submitted"/>
    <n v="772"/>
    <x v="2"/>
    <x v="0"/>
    <s v="Submitted"/>
    <x v="0"/>
    <x v="0"/>
    <n v="4550270"/>
    <n v="7.53"/>
    <n v="12"/>
    <n v="379189.17"/>
    <n v="2863586.406514986"/>
    <x v="5"/>
    <x v="5"/>
    <d v="2027-10-25T00:00:00"/>
    <x v="3"/>
    <x v="4"/>
    <x v="0"/>
    <x v="0"/>
    <x v="0"/>
  </r>
  <r>
    <s v="L101223"/>
    <x v="0"/>
    <s v="C201223"/>
    <s v="Pooja Verma"/>
    <x v="0"/>
    <s v="Male"/>
    <x v="19"/>
    <x v="0"/>
    <x v="0"/>
    <x v="3"/>
    <n v="695358"/>
    <s v="Submitted"/>
    <n v="410"/>
    <x v="0"/>
    <x v="0"/>
    <s v="Submitted"/>
    <x v="0"/>
    <x v="2"/>
    <n v="1236680"/>
    <n v="9.6999999999999993"/>
    <n v="180"/>
    <n v="6870.44"/>
    <n v="999649.66666666651"/>
    <x v="0"/>
    <x v="0"/>
    <d v="2027-10-26T00:00:00"/>
    <x v="3"/>
    <x v="4"/>
    <x v="2"/>
    <x v="0"/>
    <x v="3"/>
  </r>
  <r>
    <s v="L101224"/>
    <x v="0"/>
    <s v="C201224"/>
    <s v="Sneha Sharma"/>
    <x v="0"/>
    <s v="Female"/>
    <x v="20"/>
    <x v="1"/>
    <x v="1"/>
    <x v="0"/>
    <n v="1025020"/>
    <s v="Submitted"/>
    <n v="377"/>
    <x v="0"/>
    <x v="0"/>
    <s v="Submitted"/>
    <x v="0"/>
    <x v="4"/>
    <n v="3978958"/>
    <n v="15.98"/>
    <n v="24"/>
    <n v="165789.92000000001"/>
    <n v="5298645.7446130542"/>
    <x v="5"/>
    <x v="5"/>
    <d v="2027-10-27T00:00:00"/>
    <x v="3"/>
    <x v="4"/>
    <x v="2"/>
    <x v="0"/>
    <x v="0"/>
  </r>
  <r>
    <s v="L101225"/>
    <x v="0"/>
    <s v="C201225"/>
    <s v="Rahul Gupta"/>
    <x v="0"/>
    <s v="Female"/>
    <x v="41"/>
    <x v="0"/>
    <x v="0"/>
    <x v="0"/>
    <n v="1315819"/>
    <s v="Submitted"/>
    <n v="457"/>
    <x v="0"/>
    <x v="0"/>
    <s v="Submitted"/>
    <x v="0"/>
    <x v="4"/>
    <n v="4002060"/>
    <n v="8.86"/>
    <n v="120"/>
    <n v="33350.5"/>
    <n v="2954854.3"/>
    <x v="4"/>
    <x v="4"/>
    <d v="2027-10-28T00:00:00"/>
    <x v="3"/>
    <x v="4"/>
    <x v="0"/>
    <x v="1"/>
    <x v="1"/>
  </r>
  <r>
    <s v="L101226"/>
    <x v="0"/>
    <s v="C201226"/>
    <s v="Rohit Verma"/>
    <x v="0"/>
    <s v="Male"/>
    <x v="5"/>
    <x v="1"/>
    <x v="1"/>
    <x v="3"/>
    <n v="1786691"/>
    <s v="Submitted"/>
    <n v="411"/>
    <x v="0"/>
    <x v="0"/>
    <s v="Submitted"/>
    <x v="0"/>
    <x v="4"/>
    <n v="3024477"/>
    <n v="19"/>
    <n v="24"/>
    <n v="126019.88"/>
    <n v="4788755.2506136084"/>
    <x v="6"/>
    <x v="6"/>
    <d v="2027-10-29T00:00:00"/>
    <x v="3"/>
    <x v="4"/>
    <x v="2"/>
    <x v="1"/>
    <x v="1"/>
  </r>
  <r>
    <s v="L101227"/>
    <x v="0"/>
    <s v="C201227"/>
    <s v="Neha Singh"/>
    <x v="0"/>
    <s v="Female"/>
    <x v="0"/>
    <x v="1"/>
    <x v="0"/>
    <x v="0"/>
    <n v="1353190"/>
    <s v="Submitted"/>
    <n v="753"/>
    <x v="2"/>
    <x v="0"/>
    <s v="Submitted"/>
    <x v="0"/>
    <x v="1"/>
    <n v="1926446"/>
    <n v="14.26"/>
    <n v="180"/>
    <n v="10702.48"/>
    <n v="2289259.9966666666"/>
    <x v="0"/>
    <x v="0"/>
    <d v="2027-10-30T00:00:00"/>
    <x v="3"/>
    <x v="4"/>
    <x v="2"/>
    <x v="1"/>
    <x v="2"/>
  </r>
  <r>
    <s v="L101228"/>
    <x v="0"/>
    <s v="C201228"/>
    <s v="Rohit Das"/>
    <x v="0"/>
    <s v="Male"/>
    <x v="5"/>
    <x v="1"/>
    <x v="1"/>
    <x v="1"/>
    <n v="2406782"/>
    <s v="Submitted"/>
    <n v="854"/>
    <x v="2"/>
    <x v="0"/>
    <s v="Submitted"/>
    <x v="0"/>
    <x v="2"/>
    <n v="4235407"/>
    <n v="12.24"/>
    <n v="24"/>
    <n v="176475.29"/>
    <n v="4320115.3427974433"/>
    <x v="3"/>
    <x v="3"/>
    <d v="2027-10-31T00:00:00"/>
    <x v="3"/>
    <x v="4"/>
    <x v="0"/>
    <x v="0"/>
    <x v="1"/>
  </r>
  <r>
    <s v="L101229"/>
    <x v="0"/>
    <s v="C201229"/>
    <s v="Sneha Mehta"/>
    <x v="0"/>
    <s v="Female"/>
    <x v="30"/>
    <x v="0"/>
    <x v="0"/>
    <x v="2"/>
    <n v="1831775"/>
    <s v="Submitted"/>
    <n v="760"/>
    <x v="2"/>
    <x v="0"/>
    <s v="Submitted"/>
    <x v="0"/>
    <x v="3"/>
    <n v="2069934"/>
    <n v="8.81"/>
    <n v="12"/>
    <n v="172494.5"/>
    <n v="1521733.6128834265"/>
    <x v="4"/>
    <x v="4"/>
    <d v="2027-11-01T00:00:00"/>
    <x v="3"/>
    <x v="5"/>
    <x v="1"/>
    <x v="1"/>
    <x v="3"/>
  </r>
  <r>
    <s v="L101230"/>
    <x v="0"/>
    <s v="C201230"/>
    <s v="Priya Verma"/>
    <x v="0"/>
    <s v="Female"/>
    <x v="2"/>
    <x v="0"/>
    <x v="0"/>
    <x v="3"/>
    <n v="1421320"/>
    <s v="Submitted"/>
    <n v="832"/>
    <x v="2"/>
    <x v="0"/>
    <s v="Submitted"/>
    <x v="0"/>
    <x v="3"/>
    <n v="4722581"/>
    <n v="15.29"/>
    <n v="60"/>
    <n v="78709.679999999993"/>
    <n v="6017355.2908333335"/>
    <x v="0"/>
    <x v="0"/>
    <d v="2027-11-02T00:00:00"/>
    <x v="3"/>
    <x v="5"/>
    <x v="0"/>
    <x v="1"/>
    <x v="0"/>
  </r>
  <r>
    <s v="L101231"/>
    <x v="0"/>
    <s v="C201231"/>
    <s v="Neha Das"/>
    <x v="0"/>
    <s v="Female"/>
    <x v="13"/>
    <x v="0"/>
    <x v="1"/>
    <x v="0"/>
    <n v="1930729"/>
    <s v="Submitted"/>
    <n v="677"/>
    <x v="1"/>
    <x v="0"/>
    <s v="Submitted"/>
    <x v="0"/>
    <x v="2"/>
    <n v="3349864"/>
    <n v="18.11"/>
    <n v="180"/>
    <n v="18610.36"/>
    <n v="5055503.086666666"/>
    <x v="3"/>
    <x v="3"/>
    <d v="2027-11-03T00:00:00"/>
    <x v="3"/>
    <x v="5"/>
    <x v="0"/>
    <x v="0"/>
    <x v="2"/>
  </r>
  <r>
    <s v="L101232"/>
    <x v="0"/>
    <s v="C201232"/>
    <s v="Rahul Sharma"/>
    <x v="0"/>
    <s v="Male"/>
    <x v="27"/>
    <x v="1"/>
    <x v="1"/>
    <x v="0"/>
    <n v="1910659"/>
    <s v="Submitted"/>
    <n v="453"/>
    <x v="0"/>
    <x v="0"/>
    <s v="Submitted"/>
    <x v="0"/>
    <x v="1"/>
    <n v="65100"/>
    <n v="9.82"/>
    <n v="36"/>
    <n v="1808.33"/>
    <n v="53273.500023892702"/>
    <x v="1"/>
    <x v="1"/>
    <d v="2027-11-04T00:00:00"/>
    <x v="3"/>
    <x v="5"/>
    <x v="0"/>
    <x v="0"/>
    <x v="1"/>
  </r>
  <r>
    <s v="L101233"/>
    <x v="0"/>
    <s v="C201233"/>
    <s v="Rahul Singh"/>
    <x v="0"/>
    <s v="Male"/>
    <x v="42"/>
    <x v="0"/>
    <x v="0"/>
    <x v="2"/>
    <n v="651000"/>
    <s v="Submitted"/>
    <n v="314"/>
    <x v="0"/>
    <x v="0"/>
    <s v="Submitted"/>
    <x v="0"/>
    <x v="0"/>
    <n v="2768797"/>
    <n v="8.02"/>
    <n v="180"/>
    <n v="15382.21"/>
    <n v="1850479.3283333334"/>
    <x v="1"/>
    <x v="1"/>
    <d v="2027-11-05T00:00:00"/>
    <x v="3"/>
    <x v="5"/>
    <x v="1"/>
    <x v="1"/>
    <x v="3"/>
  </r>
  <r>
    <s v="L101234"/>
    <x v="0"/>
    <s v="C201234"/>
    <s v="Vikas Sharma"/>
    <x v="0"/>
    <s v="Female"/>
    <x v="34"/>
    <x v="0"/>
    <x v="0"/>
    <x v="2"/>
    <n v="570174"/>
    <s v="Submitted"/>
    <n v="869"/>
    <x v="2"/>
    <x v="0"/>
    <s v="Submitted"/>
    <x v="0"/>
    <x v="3"/>
    <n v="2247295"/>
    <n v="11.94"/>
    <n v="36"/>
    <n v="62424.86"/>
    <n v="2236058.5250356072"/>
    <x v="4"/>
    <x v="4"/>
    <d v="2027-11-06T00:00:00"/>
    <x v="3"/>
    <x v="5"/>
    <x v="0"/>
    <x v="1"/>
    <x v="3"/>
  </r>
  <r>
    <s v="L101235"/>
    <x v="0"/>
    <s v="C201235"/>
    <s v="Neha Singh"/>
    <x v="0"/>
    <s v="Male"/>
    <x v="18"/>
    <x v="0"/>
    <x v="1"/>
    <x v="0"/>
    <n v="1613964"/>
    <s v="Submitted"/>
    <n v="881"/>
    <x v="2"/>
    <x v="0"/>
    <s v="Submitted"/>
    <x v="0"/>
    <x v="0"/>
    <n v="4565326"/>
    <n v="17.59"/>
    <n v="36"/>
    <n v="126814.61"/>
    <n v="6692007.0283333855"/>
    <x v="1"/>
    <x v="1"/>
    <d v="2027-11-07T00:00:00"/>
    <x v="3"/>
    <x v="5"/>
    <x v="1"/>
    <x v="0"/>
    <x v="1"/>
  </r>
  <r>
    <s v="L101236"/>
    <x v="0"/>
    <s v="C201236"/>
    <s v="Amit Gupta"/>
    <x v="0"/>
    <s v="Female"/>
    <x v="43"/>
    <x v="0"/>
    <x v="0"/>
    <x v="1"/>
    <n v="2067276"/>
    <s v="Submitted"/>
    <n v="829"/>
    <x v="2"/>
    <x v="0"/>
    <s v="Submitted"/>
    <x v="0"/>
    <x v="4"/>
    <n v="1014273"/>
    <n v="17.59"/>
    <n v="60"/>
    <n v="16904.55"/>
    <n v="1486755.1725000001"/>
    <x v="5"/>
    <x v="5"/>
    <d v="2027-11-08T00:00:00"/>
    <x v="3"/>
    <x v="5"/>
    <x v="0"/>
    <x v="1"/>
    <x v="3"/>
  </r>
  <r>
    <s v="L101237"/>
    <x v="0"/>
    <s v="C201237"/>
    <s v="Amit Mehta"/>
    <x v="0"/>
    <s v="Male"/>
    <x v="29"/>
    <x v="0"/>
    <x v="1"/>
    <x v="1"/>
    <n v="251363"/>
    <s v="Submitted"/>
    <n v="657"/>
    <x v="1"/>
    <x v="0"/>
    <s v="Submitted"/>
    <x v="0"/>
    <x v="0"/>
    <n v="1155989"/>
    <n v="11.01"/>
    <n v="120"/>
    <n v="9633.24"/>
    <n v="1060619.9075"/>
    <x v="6"/>
    <x v="6"/>
    <d v="2027-11-09T00:00:00"/>
    <x v="3"/>
    <x v="5"/>
    <x v="0"/>
    <x v="0"/>
    <x v="1"/>
  </r>
  <r>
    <s v="L101238"/>
    <x v="0"/>
    <s v="C201238"/>
    <s v="Neha Verma"/>
    <x v="0"/>
    <s v="Male"/>
    <x v="46"/>
    <x v="0"/>
    <x v="0"/>
    <x v="1"/>
    <n v="1521741"/>
    <s v="Submitted"/>
    <n v="515"/>
    <x v="0"/>
    <x v="0"/>
    <s v="Submitted"/>
    <x v="0"/>
    <x v="2"/>
    <n v="2762576"/>
    <n v="7.84"/>
    <n v="60"/>
    <n v="46042.93"/>
    <n v="1804882.9866668095"/>
    <x v="1"/>
    <x v="1"/>
    <d v="2027-11-10T00:00:00"/>
    <x v="3"/>
    <x v="5"/>
    <x v="0"/>
    <x v="0"/>
    <x v="1"/>
  </r>
  <r>
    <s v="L101239"/>
    <x v="0"/>
    <s v="C201239"/>
    <s v="Sneha Patel"/>
    <x v="0"/>
    <s v="Female"/>
    <x v="18"/>
    <x v="1"/>
    <x v="0"/>
    <x v="2"/>
    <n v="2155194"/>
    <s v="Submitted"/>
    <n v="450"/>
    <x v="0"/>
    <x v="0"/>
    <s v="Submitted"/>
    <x v="0"/>
    <x v="1"/>
    <n v="1199829"/>
    <n v="9.14"/>
    <n v="60"/>
    <n v="19997.150000000001"/>
    <n v="913869.75500000163"/>
    <x v="2"/>
    <x v="2"/>
    <d v="2027-11-11T00:00:00"/>
    <x v="3"/>
    <x v="5"/>
    <x v="0"/>
    <x v="1"/>
    <x v="3"/>
  </r>
  <r>
    <s v="L101240"/>
    <x v="0"/>
    <s v="C201240"/>
    <s v="Pooja Rao"/>
    <x v="0"/>
    <s v="Male"/>
    <x v="32"/>
    <x v="0"/>
    <x v="0"/>
    <x v="1"/>
    <n v="2183191"/>
    <s v="Submitted"/>
    <n v="950"/>
    <x v="2"/>
    <x v="0"/>
    <s v="Submitted"/>
    <x v="1"/>
    <x v="0"/>
    <n v="2963948"/>
    <n v="12.43"/>
    <n v="36"/>
    <n v="82331.89"/>
    <n v="3070156.1366902413"/>
    <x v="3"/>
    <x v="3"/>
    <d v="2027-11-12T00:00:00"/>
    <x v="3"/>
    <x v="5"/>
    <x v="0"/>
    <x v="0"/>
    <x v="3"/>
  </r>
  <r>
    <s v="L101241"/>
    <x v="0"/>
    <s v="C201241"/>
    <s v="Neha Mehta"/>
    <x v="0"/>
    <s v="Female"/>
    <x v="2"/>
    <x v="0"/>
    <x v="0"/>
    <x v="3"/>
    <n v="2059624"/>
    <s v="Submitted"/>
    <n v="754"/>
    <x v="2"/>
    <x v="0"/>
    <s v="Submitted"/>
    <x v="0"/>
    <x v="2"/>
    <n v="3414430"/>
    <n v="10.7"/>
    <n v="24"/>
    <n v="142267.92000000001"/>
    <n v="3044534.1073041991"/>
    <x v="0"/>
    <x v="0"/>
    <d v="2027-11-13T00:00:00"/>
    <x v="3"/>
    <x v="5"/>
    <x v="0"/>
    <x v="1"/>
    <x v="0"/>
  </r>
  <r>
    <s v="L101242"/>
    <x v="0"/>
    <s v="C201242"/>
    <s v="Karan Mehta"/>
    <x v="0"/>
    <s v="Male"/>
    <x v="28"/>
    <x v="1"/>
    <x v="0"/>
    <x v="1"/>
    <n v="1087341"/>
    <s v="Submitted"/>
    <n v="392"/>
    <x v="0"/>
    <x v="0"/>
    <s v="Submitted"/>
    <x v="0"/>
    <x v="1"/>
    <n v="454299"/>
    <n v="14.32"/>
    <n v="24"/>
    <n v="18929.12"/>
    <n v="542130.14352851699"/>
    <x v="3"/>
    <x v="3"/>
    <d v="2027-11-14T00:00:00"/>
    <x v="3"/>
    <x v="5"/>
    <x v="1"/>
    <x v="1"/>
    <x v="2"/>
  </r>
  <r>
    <s v="L101243"/>
    <x v="0"/>
    <s v="C201243"/>
    <s v="Vikas Sharma"/>
    <x v="0"/>
    <s v="Female"/>
    <x v="43"/>
    <x v="1"/>
    <x v="0"/>
    <x v="0"/>
    <n v="1874177"/>
    <s v="Submitted"/>
    <n v="386"/>
    <x v="0"/>
    <x v="0"/>
    <s v="Submitted"/>
    <x v="0"/>
    <x v="4"/>
    <n v="1274827"/>
    <n v="16.88"/>
    <n v="24"/>
    <n v="53117.79"/>
    <n v="1793256.6479246062"/>
    <x v="2"/>
    <x v="2"/>
    <d v="2027-11-15T00:00:00"/>
    <x v="3"/>
    <x v="5"/>
    <x v="1"/>
    <x v="1"/>
    <x v="2"/>
  </r>
  <r>
    <s v="L101244"/>
    <x v="0"/>
    <s v="C201244"/>
    <s v="Amit Rao"/>
    <x v="0"/>
    <s v="Male"/>
    <x v="24"/>
    <x v="1"/>
    <x v="0"/>
    <x v="2"/>
    <n v="834495"/>
    <s v="Submitted"/>
    <n v="659"/>
    <x v="1"/>
    <x v="0"/>
    <s v="Submitted"/>
    <x v="0"/>
    <x v="3"/>
    <n v="4507983"/>
    <n v="11.9"/>
    <n v="12"/>
    <n v="375665.25"/>
    <n v="4471564.2575485976"/>
    <x v="0"/>
    <x v="0"/>
    <d v="2027-11-16T00:00:00"/>
    <x v="3"/>
    <x v="5"/>
    <x v="0"/>
    <x v="0"/>
    <x v="3"/>
  </r>
  <r>
    <s v="L101245"/>
    <x v="0"/>
    <s v="C201245"/>
    <s v="Rohit Sharma"/>
    <x v="0"/>
    <s v="Female"/>
    <x v="28"/>
    <x v="0"/>
    <x v="0"/>
    <x v="2"/>
    <n v="2116753"/>
    <s v="Submitted"/>
    <n v="755"/>
    <x v="2"/>
    <x v="0"/>
    <s v="Submitted"/>
    <x v="0"/>
    <x v="0"/>
    <n v="3481116"/>
    <n v="14.28"/>
    <n v="120"/>
    <n v="29009.3"/>
    <n v="4142528.04"/>
    <x v="0"/>
    <x v="0"/>
    <d v="2027-11-17T00:00:00"/>
    <x v="3"/>
    <x v="5"/>
    <x v="0"/>
    <x v="1"/>
    <x v="3"/>
  </r>
  <r>
    <s v="L101246"/>
    <x v="0"/>
    <s v="C201246"/>
    <s v="Rahul Sharma"/>
    <x v="0"/>
    <s v="Male"/>
    <x v="5"/>
    <x v="0"/>
    <x v="0"/>
    <x v="1"/>
    <n v="2393213"/>
    <s v="Submitted"/>
    <n v="481"/>
    <x v="0"/>
    <x v="0"/>
    <s v="Submitted"/>
    <x v="0"/>
    <x v="2"/>
    <n v="652318"/>
    <n v="8.74"/>
    <n v="120"/>
    <n v="5435.98"/>
    <n v="475104.94333333336"/>
    <x v="4"/>
    <x v="4"/>
    <d v="2027-11-18T00:00:00"/>
    <x v="3"/>
    <x v="5"/>
    <x v="1"/>
    <x v="0"/>
    <x v="3"/>
  </r>
  <r>
    <s v="L101247"/>
    <x v="0"/>
    <s v="C201247"/>
    <s v="Pooja Sharma"/>
    <x v="0"/>
    <s v="Male"/>
    <x v="16"/>
    <x v="1"/>
    <x v="0"/>
    <x v="3"/>
    <n v="1971524"/>
    <s v="Submitted"/>
    <n v="399"/>
    <x v="0"/>
    <x v="0"/>
    <s v="Submitted"/>
    <x v="0"/>
    <x v="2"/>
    <n v="1527340"/>
    <n v="12.88"/>
    <n v="12"/>
    <n v="127278.33"/>
    <n v="1639604.7754916346"/>
    <x v="5"/>
    <x v="5"/>
    <d v="2027-11-19T00:00:00"/>
    <x v="3"/>
    <x v="5"/>
    <x v="1"/>
    <x v="1"/>
    <x v="2"/>
  </r>
  <r>
    <s v="L101248"/>
    <x v="0"/>
    <s v="C201248"/>
    <s v="Pooja Singh"/>
    <x v="0"/>
    <s v="Female"/>
    <x v="3"/>
    <x v="0"/>
    <x v="0"/>
    <x v="3"/>
    <n v="1864218"/>
    <s v="Submitted"/>
    <n v="878"/>
    <x v="2"/>
    <x v="0"/>
    <s v="Submitted"/>
    <x v="0"/>
    <x v="0"/>
    <n v="3611242"/>
    <n v="12.51"/>
    <n v="24"/>
    <n v="150468.42000000001"/>
    <n v="3764719.9204699923"/>
    <x v="5"/>
    <x v="5"/>
    <d v="2027-11-20T00:00:00"/>
    <x v="3"/>
    <x v="5"/>
    <x v="0"/>
    <x v="0"/>
    <x v="0"/>
  </r>
  <r>
    <s v="L101249"/>
    <x v="0"/>
    <s v="C201249"/>
    <s v="Sneha Rao"/>
    <x v="0"/>
    <s v="Male"/>
    <x v="6"/>
    <x v="1"/>
    <x v="0"/>
    <x v="0"/>
    <n v="933050"/>
    <s v="Submitted"/>
    <n v="500"/>
    <x v="0"/>
    <x v="0"/>
    <s v="Submitted"/>
    <x v="0"/>
    <x v="4"/>
    <n v="816576"/>
    <n v="16.23"/>
    <n v="24"/>
    <n v="34024"/>
    <n v="1104419.0413378973"/>
    <x v="0"/>
    <x v="0"/>
    <d v="2027-11-21T00:00:00"/>
    <x v="3"/>
    <x v="5"/>
    <x v="0"/>
    <x v="0"/>
    <x v="3"/>
  </r>
  <r>
    <s v="L101250"/>
    <x v="0"/>
    <s v="C201250"/>
    <s v="Karan Patel"/>
    <x v="0"/>
    <s v="Female"/>
    <x v="39"/>
    <x v="1"/>
    <x v="1"/>
    <x v="3"/>
    <n v="1217971"/>
    <s v="Submitted"/>
    <n v="634"/>
    <x v="1"/>
    <x v="0"/>
    <s v="Submitted"/>
    <x v="0"/>
    <x v="1"/>
    <n v="4525288"/>
    <n v="18.86"/>
    <n v="120"/>
    <n v="37710.730000000003"/>
    <n v="7112244.3066666657"/>
    <x v="2"/>
    <x v="2"/>
    <d v="2027-11-22T00:00:00"/>
    <x v="3"/>
    <x v="5"/>
    <x v="2"/>
    <x v="0"/>
    <x v="2"/>
  </r>
  <r>
    <s v="L101251"/>
    <x v="0"/>
    <s v="C201251"/>
    <s v="Rohit Verma"/>
    <x v="0"/>
    <s v="Male"/>
    <x v="21"/>
    <x v="0"/>
    <x v="1"/>
    <x v="0"/>
    <n v="808656"/>
    <s v="Submitted"/>
    <n v="398"/>
    <x v="0"/>
    <x v="0"/>
    <s v="Submitted"/>
    <x v="0"/>
    <x v="2"/>
    <n v="3842326"/>
    <n v="16.440000000000001"/>
    <n v="180"/>
    <n v="21346.26"/>
    <n v="5263986.62"/>
    <x v="1"/>
    <x v="1"/>
    <d v="2027-11-23T00:00:00"/>
    <x v="3"/>
    <x v="5"/>
    <x v="0"/>
    <x v="1"/>
    <x v="1"/>
  </r>
  <r>
    <s v="L101252"/>
    <x v="0"/>
    <s v="C201252"/>
    <s v="Pooja Sharma"/>
    <x v="0"/>
    <s v="Male"/>
    <x v="13"/>
    <x v="0"/>
    <x v="0"/>
    <x v="3"/>
    <n v="1300876"/>
    <s v="Submitted"/>
    <n v="762"/>
    <x v="2"/>
    <x v="0"/>
    <s v="Submitted"/>
    <x v="0"/>
    <x v="0"/>
    <n v="3176924"/>
    <n v="13.34"/>
    <n v="120"/>
    <n v="26474.37"/>
    <n v="3531680.5133333332"/>
    <x v="4"/>
    <x v="4"/>
    <d v="2027-11-24T00:00:00"/>
    <x v="3"/>
    <x v="5"/>
    <x v="0"/>
    <x v="0"/>
    <x v="1"/>
  </r>
  <r>
    <s v="L101253"/>
    <x v="0"/>
    <s v="C201253"/>
    <s v="Sneha Gupta"/>
    <x v="0"/>
    <s v="Female"/>
    <x v="34"/>
    <x v="1"/>
    <x v="0"/>
    <x v="2"/>
    <n v="1131535"/>
    <s v="Submitted"/>
    <n v="854"/>
    <x v="2"/>
    <x v="0"/>
    <s v="Submitted"/>
    <x v="0"/>
    <x v="4"/>
    <n v="4688556"/>
    <n v="11.12"/>
    <n v="24"/>
    <n v="195356.5"/>
    <n v="4344729.1947529139"/>
    <x v="5"/>
    <x v="5"/>
    <d v="2027-11-25T00:00:00"/>
    <x v="3"/>
    <x v="5"/>
    <x v="0"/>
    <x v="0"/>
    <x v="1"/>
  </r>
  <r>
    <s v="L101254"/>
    <x v="0"/>
    <s v="C201254"/>
    <s v="Pooja Sharma"/>
    <x v="0"/>
    <s v="Female"/>
    <x v="29"/>
    <x v="1"/>
    <x v="1"/>
    <x v="0"/>
    <n v="1140395"/>
    <s v="Submitted"/>
    <n v="447"/>
    <x v="0"/>
    <x v="0"/>
    <s v="Submitted"/>
    <x v="0"/>
    <x v="3"/>
    <n v="1631141"/>
    <n v="10.56"/>
    <n v="12"/>
    <n v="135928.42000000001"/>
    <n v="1436140.8006268342"/>
    <x v="5"/>
    <x v="5"/>
    <d v="2027-11-26T00:00:00"/>
    <x v="3"/>
    <x v="5"/>
    <x v="0"/>
    <x v="1"/>
    <x v="3"/>
  </r>
  <r>
    <s v="L101255"/>
    <x v="0"/>
    <s v="C201255"/>
    <s v="Karan Gupta"/>
    <x v="0"/>
    <s v="Male"/>
    <x v="1"/>
    <x v="0"/>
    <x v="0"/>
    <x v="3"/>
    <n v="1172947"/>
    <s v="Submitted"/>
    <n v="831"/>
    <x v="2"/>
    <x v="0"/>
    <s v="Submitted"/>
    <x v="0"/>
    <x v="0"/>
    <n v="126013"/>
    <n v="15.31"/>
    <n v="180"/>
    <n v="700.07"/>
    <n v="160771.58583333335"/>
    <x v="3"/>
    <x v="3"/>
    <d v="2027-11-27T00:00:00"/>
    <x v="3"/>
    <x v="5"/>
    <x v="2"/>
    <x v="1"/>
    <x v="2"/>
  </r>
  <r>
    <s v="L101256"/>
    <x v="0"/>
    <s v="C201256"/>
    <s v="Anjali Verma"/>
    <x v="0"/>
    <s v="Female"/>
    <x v="26"/>
    <x v="1"/>
    <x v="0"/>
    <x v="3"/>
    <n v="2306985"/>
    <s v="Submitted"/>
    <n v="435"/>
    <x v="0"/>
    <x v="0"/>
    <s v="Submitted"/>
    <x v="0"/>
    <x v="3"/>
    <n v="4230524"/>
    <n v="18.899999999999999"/>
    <n v="60"/>
    <n v="70508.73"/>
    <n v="6663075.2999999998"/>
    <x v="4"/>
    <x v="4"/>
    <d v="2027-11-28T00:00:00"/>
    <x v="3"/>
    <x v="5"/>
    <x v="0"/>
    <x v="0"/>
    <x v="1"/>
  </r>
  <r>
    <s v="L101257"/>
    <x v="0"/>
    <s v="C201257"/>
    <s v="Priya Patel"/>
    <x v="0"/>
    <s v="Female"/>
    <x v="44"/>
    <x v="1"/>
    <x v="0"/>
    <x v="1"/>
    <n v="1615620"/>
    <s v="Submitted"/>
    <n v="823"/>
    <x v="2"/>
    <x v="0"/>
    <s v="Submitted"/>
    <x v="0"/>
    <x v="2"/>
    <n v="3790178"/>
    <n v="10.19"/>
    <n v="36"/>
    <n v="105282.72"/>
    <n v="3218492.8191213119"/>
    <x v="2"/>
    <x v="2"/>
    <d v="2027-11-29T00:00:00"/>
    <x v="3"/>
    <x v="5"/>
    <x v="0"/>
    <x v="0"/>
    <x v="0"/>
  </r>
  <r>
    <s v="L101258"/>
    <x v="0"/>
    <s v="C201258"/>
    <s v="Rohit Das"/>
    <x v="0"/>
    <s v="Male"/>
    <x v="7"/>
    <x v="1"/>
    <x v="1"/>
    <x v="1"/>
    <n v="1719628"/>
    <s v="Submitted"/>
    <n v="880"/>
    <x v="2"/>
    <x v="0"/>
    <s v="Submitted"/>
    <x v="0"/>
    <x v="4"/>
    <n v="811380"/>
    <n v="8.6999999999999993"/>
    <n v="60"/>
    <n v="13523"/>
    <n v="588250.50000000361"/>
    <x v="0"/>
    <x v="0"/>
    <d v="2027-11-30T00:00:00"/>
    <x v="3"/>
    <x v="5"/>
    <x v="2"/>
    <x v="0"/>
    <x v="2"/>
  </r>
  <r>
    <s v="L101259"/>
    <x v="0"/>
    <s v="C201259"/>
    <s v="Rahul Singh"/>
    <x v="0"/>
    <s v="Male"/>
    <x v="40"/>
    <x v="1"/>
    <x v="0"/>
    <x v="3"/>
    <n v="2154319"/>
    <s v="Submitted"/>
    <n v="452"/>
    <x v="0"/>
    <x v="0"/>
    <s v="Submitted"/>
    <x v="0"/>
    <x v="1"/>
    <n v="997625"/>
    <n v="8.31"/>
    <n v="120"/>
    <n v="8313.5400000000009"/>
    <n v="690855.3125"/>
    <x v="0"/>
    <x v="0"/>
    <d v="2027-12-01T00:00:00"/>
    <x v="3"/>
    <x v="6"/>
    <x v="0"/>
    <x v="0"/>
    <x v="3"/>
  </r>
  <r>
    <s v="L101260"/>
    <x v="0"/>
    <s v="C201260"/>
    <s v="Vikas Patel"/>
    <x v="0"/>
    <s v="Female"/>
    <x v="33"/>
    <x v="0"/>
    <x v="0"/>
    <x v="0"/>
    <n v="1766093"/>
    <s v="Submitted"/>
    <n v="598"/>
    <x v="0"/>
    <x v="0"/>
    <s v="Submitted"/>
    <x v="0"/>
    <x v="1"/>
    <n v="799930"/>
    <n v="13.73"/>
    <n v="12"/>
    <n v="66660.83"/>
    <n v="915350.17759821098"/>
    <x v="5"/>
    <x v="5"/>
    <d v="2027-12-02T00:00:00"/>
    <x v="3"/>
    <x v="6"/>
    <x v="1"/>
    <x v="1"/>
    <x v="2"/>
  </r>
  <r>
    <s v="L101261"/>
    <x v="0"/>
    <s v="C201261"/>
    <s v="Amit Rao"/>
    <x v="0"/>
    <s v="Female"/>
    <x v="47"/>
    <x v="1"/>
    <x v="1"/>
    <x v="3"/>
    <n v="1786567"/>
    <s v="Submitted"/>
    <n v="746"/>
    <x v="1"/>
    <x v="0"/>
    <s v="Submitted"/>
    <x v="0"/>
    <x v="3"/>
    <n v="2988511"/>
    <n v="14.6"/>
    <n v="24"/>
    <n v="124521.29"/>
    <n v="3636021.7350243172"/>
    <x v="3"/>
    <x v="3"/>
    <d v="2027-12-03T00:00:00"/>
    <x v="3"/>
    <x v="6"/>
    <x v="2"/>
    <x v="1"/>
    <x v="3"/>
  </r>
  <r>
    <s v="L101262"/>
    <x v="0"/>
    <s v="C201262"/>
    <s v="Priya Gupta"/>
    <x v="0"/>
    <s v="Female"/>
    <x v="41"/>
    <x v="0"/>
    <x v="1"/>
    <x v="1"/>
    <n v="1608178"/>
    <s v="Submitted"/>
    <n v="420"/>
    <x v="0"/>
    <x v="0"/>
    <s v="Submitted"/>
    <x v="0"/>
    <x v="2"/>
    <n v="1486124"/>
    <n v="9.19"/>
    <n v="60"/>
    <n v="24768.73"/>
    <n v="1138123.2966666683"/>
    <x v="4"/>
    <x v="4"/>
    <d v="2027-12-04T00:00:00"/>
    <x v="3"/>
    <x v="6"/>
    <x v="1"/>
    <x v="0"/>
    <x v="1"/>
  </r>
  <r>
    <s v="L101263"/>
    <x v="0"/>
    <s v="C201263"/>
    <s v="Pooja Das"/>
    <x v="0"/>
    <s v="Female"/>
    <x v="38"/>
    <x v="0"/>
    <x v="0"/>
    <x v="2"/>
    <n v="2210481"/>
    <s v="Submitted"/>
    <n v="432"/>
    <x v="0"/>
    <x v="0"/>
    <s v="Submitted"/>
    <x v="0"/>
    <x v="0"/>
    <n v="3314780"/>
    <n v="10.71"/>
    <n v="120"/>
    <n v="27623.17"/>
    <n v="2958441.1500000004"/>
    <x v="5"/>
    <x v="5"/>
    <d v="2027-12-05T00:00:00"/>
    <x v="3"/>
    <x v="6"/>
    <x v="0"/>
    <x v="0"/>
    <x v="3"/>
  </r>
  <r>
    <s v="L101264"/>
    <x v="0"/>
    <s v="C201264"/>
    <s v="Karan Singh"/>
    <x v="0"/>
    <s v="Male"/>
    <x v="36"/>
    <x v="1"/>
    <x v="1"/>
    <x v="0"/>
    <n v="893737"/>
    <s v="Submitted"/>
    <n v="892"/>
    <x v="2"/>
    <x v="0"/>
    <s v="Submitted"/>
    <x v="0"/>
    <x v="2"/>
    <n v="3470819"/>
    <n v="12.66"/>
    <n v="120"/>
    <n v="28923.49"/>
    <n v="3661714.0449999999"/>
    <x v="0"/>
    <x v="0"/>
    <d v="2027-12-06T00:00:00"/>
    <x v="3"/>
    <x v="6"/>
    <x v="0"/>
    <x v="0"/>
    <x v="1"/>
  </r>
  <r>
    <s v="L101265"/>
    <x v="0"/>
    <s v="C201265"/>
    <s v="Sneha Das"/>
    <x v="0"/>
    <s v="Male"/>
    <x v="8"/>
    <x v="1"/>
    <x v="1"/>
    <x v="2"/>
    <n v="1971033"/>
    <s v="Submitted"/>
    <n v="599"/>
    <x v="0"/>
    <x v="0"/>
    <s v="Submitted"/>
    <x v="0"/>
    <x v="0"/>
    <n v="4713547"/>
    <n v="11.02"/>
    <n v="60"/>
    <n v="78559.12"/>
    <n v="4328607.3283333331"/>
    <x v="6"/>
    <x v="6"/>
    <d v="2027-12-07T00:00:00"/>
    <x v="3"/>
    <x v="6"/>
    <x v="1"/>
    <x v="1"/>
    <x v="1"/>
  </r>
  <r>
    <s v="L101266"/>
    <x v="0"/>
    <s v="C201266"/>
    <s v="Pooja Gupta"/>
    <x v="0"/>
    <s v="Female"/>
    <x v="40"/>
    <x v="0"/>
    <x v="0"/>
    <x v="2"/>
    <n v="1202669"/>
    <s v="Submitted"/>
    <n v="526"/>
    <x v="0"/>
    <x v="0"/>
    <s v="Submitted"/>
    <x v="0"/>
    <x v="4"/>
    <n v="149041"/>
    <n v="15.49"/>
    <n v="120"/>
    <n v="1242.01"/>
    <n v="192387.09083333332"/>
    <x v="6"/>
    <x v="6"/>
    <d v="2027-12-08T00:00:00"/>
    <x v="3"/>
    <x v="6"/>
    <x v="0"/>
    <x v="0"/>
    <x v="3"/>
  </r>
  <r>
    <s v="L101267"/>
    <x v="0"/>
    <s v="C201267"/>
    <s v="Pooja Gupta"/>
    <x v="0"/>
    <s v="Male"/>
    <x v="34"/>
    <x v="0"/>
    <x v="0"/>
    <x v="0"/>
    <n v="2083534"/>
    <s v="Submitted"/>
    <n v="738"/>
    <x v="1"/>
    <x v="0"/>
    <s v="Submitted"/>
    <x v="0"/>
    <x v="3"/>
    <n v="3113232"/>
    <n v="13.82"/>
    <n v="24"/>
    <n v="129718"/>
    <n v="3585405.5569775798"/>
    <x v="6"/>
    <x v="6"/>
    <d v="2027-12-09T00:00:00"/>
    <x v="3"/>
    <x v="6"/>
    <x v="1"/>
    <x v="0"/>
    <x v="3"/>
  </r>
  <r>
    <s v="L101268"/>
    <x v="0"/>
    <s v="C201268"/>
    <s v="Amit Patel"/>
    <x v="0"/>
    <s v="Female"/>
    <x v="11"/>
    <x v="0"/>
    <x v="0"/>
    <x v="3"/>
    <n v="1077221"/>
    <s v="Submitted"/>
    <n v="690"/>
    <x v="1"/>
    <x v="0"/>
    <s v="Submitted"/>
    <x v="0"/>
    <x v="0"/>
    <n v="2648572"/>
    <n v="12.28"/>
    <n v="36"/>
    <n v="73571.44"/>
    <n v="2710372.013359311"/>
    <x v="1"/>
    <x v="1"/>
    <d v="2027-12-10T00:00:00"/>
    <x v="3"/>
    <x v="6"/>
    <x v="1"/>
    <x v="1"/>
    <x v="2"/>
  </r>
  <r>
    <s v="L101269"/>
    <x v="0"/>
    <s v="C201269"/>
    <s v="Rohit Sharma"/>
    <x v="0"/>
    <s v="Male"/>
    <x v="38"/>
    <x v="1"/>
    <x v="1"/>
    <x v="0"/>
    <n v="343422"/>
    <s v="Submitted"/>
    <n v="410"/>
    <x v="0"/>
    <x v="0"/>
    <s v="Submitted"/>
    <x v="0"/>
    <x v="1"/>
    <n v="343215"/>
    <n v="17.559999999999999"/>
    <n v="12"/>
    <n v="28601.25"/>
    <n v="502248.01097387786"/>
    <x v="1"/>
    <x v="1"/>
    <d v="2027-12-11T00:00:00"/>
    <x v="3"/>
    <x v="6"/>
    <x v="1"/>
    <x v="1"/>
    <x v="1"/>
  </r>
  <r>
    <s v="L101270"/>
    <x v="0"/>
    <s v="C201270"/>
    <s v="Priya Gupta"/>
    <x v="0"/>
    <s v="Female"/>
    <x v="45"/>
    <x v="0"/>
    <x v="1"/>
    <x v="2"/>
    <n v="330744"/>
    <s v="Submitted"/>
    <n v="370"/>
    <x v="0"/>
    <x v="0"/>
    <s v="Submitted"/>
    <x v="0"/>
    <x v="2"/>
    <n v="4844369"/>
    <n v="17.61"/>
    <n v="36"/>
    <n v="134565.81"/>
    <n v="7109111.5075000534"/>
    <x v="5"/>
    <x v="5"/>
    <d v="2027-12-12T00:00:00"/>
    <x v="3"/>
    <x v="6"/>
    <x v="0"/>
    <x v="1"/>
    <x v="1"/>
  </r>
  <r>
    <s v="L101271"/>
    <x v="0"/>
    <s v="C201271"/>
    <s v="Rohit Singh"/>
    <x v="0"/>
    <s v="Female"/>
    <x v="41"/>
    <x v="0"/>
    <x v="0"/>
    <x v="2"/>
    <n v="771755"/>
    <s v="Submitted"/>
    <n v="546"/>
    <x v="0"/>
    <x v="0"/>
    <s v="Submitted"/>
    <x v="0"/>
    <x v="0"/>
    <n v="4540595"/>
    <n v="11.96"/>
    <n v="24"/>
    <n v="189191.46"/>
    <n v="4525459.9640893703"/>
    <x v="5"/>
    <x v="5"/>
    <d v="2027-12-13T00:00:00"/>
    <x v="3"/>
    <x v="6"/>
    <x v="1"/>
    <x v="1"/>
    <x v="1"/>
  </r>
  <r>
    <s v="L101272"/>
    <x v="0"/>
    <s v="C201272"/>
    <s v="Vikas Rao"/>
    <x v="0"/>
    <s v="Male"/>
    <x v="30"/>
    <x v="0"/>
    <x v="0"/>
    <x v="1"/>
    <n v="875181"/>
    <s v="Submitted"/>
    <n v="738"/>
    <x v="1"/>
    <x v="0"/>
    <s v="Submitted"/>
    <x v="0"/>
    <x v="4"/>
    <n v="3239250"/>
    <n v="17.52"/>
    <n v="120"/>
    <n v="26993.75"/>
    <n v="4729305"/>
    <x v="2"/>
    <x v="2"/>
    <d v="2027-12-14T00:00:00"/>
    <x v="3"/>
    <x v="6"/>
    <x v="0"/>
    <x v="1"/>
    <x v="2"/>
  </r>
  <r>
    <s v="L101273"/>
    <x v="0"/>
    <s v="C201273"/>
    <s v="Karan Patel"/>
    <x v="0"/>
    <s v="Male"/>
    <x v="14"/>
    <x v="0"/>
    <x v="0"/>
    <x v="1"/>
    <n v="1014463"/>
    <s v="Submitted"/>
    <n v="694"/>
    <x v="1"/>
    <x v="0"/>
    <s v="Submitted"/>
    <x v="0"/>
    <x v="1"/>
    <n v="882313"/>
    <n v="18.68"/>
    <n v="60"/>
    <n v="14705.22"/>
    <n v="1373467.2366666666"/>
    <x v="4"/>
    <x v="4"/>
    <d v="2027-12-15T00:00:00"/>
    <x v="3"/>
    <x v="6"/>
    <x v="0"/>
    <x v="0"/>
    <x v="1"/>
  </r>
  <r>
    <s v="L101274"/>
    <x v="0"/>
    <s v="C201274"/>
    <s v="Sneha Gupta"/>
    <x v="0"/>
    <s v="Male"/>
    <x v="19"/>
    <x v="1"/>
    <x v="1"/>
    <x v="1"/>
    <n v="332513"/>
    <s v="Submitted"/>
    <n v="864"/>
    <x v="2"/>
    <x v="0"/>
    <s v="Submitted"/>
    <x v="0"/>
    <x v="3"/>
    <n v="2347444"/>
    <n v="15.93"/>
    <n v="36"/>
    <n v="65206.78"/>
    <n v="3116231.9100001925"/>
    <x v="3"/>
    <x v="3"/>
    <d v="2027-12-16T00:00:00"/>
    <x v="3"/>
    <x v="6"/>
    <x v="2"/>
    <x v="1"/>
    <x v="0"/>
  </r>
  <r>
    <s v="L101275"/>
    <x v="0"/>
    <s v="C201275"/>
    <s v="Karan Mehta"/>
    <x v="0"/>
    <s v="Female"/>
    <x v="47"/>
    <x v="0"/>
    <x v="1"/>
    <x v="3"/>
    <n v="1830687"/>
    <s v="Submitted"/>
    <n v="724"/>
    <x v="1"/>
    <x v="0"/>
    <s v="Submitted"/>
    <x v="0"/>
    <x v="4"/>
    <n v="532211"/>
    <n v="8.3699999999999992"/>
    <n v="180"/>
    <n v="2956.73"/>
    <n v="371217.17249999993"/>
    <x v="5"/>
    <x v="5"/>
    <d v="2027-12-17T00:00:00"/>
    <x v="3"/>
    <x v="6"/>
    <x v="1"/>
    <x v="1"/>
    <x v="2"/>
  </r>
  <r>
    <s v="L101276"/>
    <x v="0"/>
    <s v="C201276"/>
    <s v="Anjali Patel"/>
    <x v="0"/>
    <s v="Male"/>
    <x v="28"/>
    <x v="1"/>
    <x v="0"/>
    <x v="3"/>
    <n v="2319148"/>
    <s v="Submitted"/>
    <n v="561"/>
    <x v="0"/>
    <x v="0"/>
    <s v="Submitted"/>
    <x v="0"/>
    <x v="0"/>
    <n v="2492931"/>
    <n v="18.850000000000001"/>
    <n v="36"/>
    <n v="69248.08"/>
    <n v="3915979.1125000077"/>
    <x v="4"/>
    <x v="4"/>
    <d v="2027-12-18T00:00:00"/>
    <x v="3"/>
    <x v="6"/>
    <x v="0"/>
    <x v="0"/>
    <x v="3"/>
  </r>
  <r>
    <s v="L101277"/>
    <x v="0"/>
    <s v="C201277"/>
    <s v="Karan Patel"/>
    <x v="0"/>
    <s v="Female"/>
    <x v="16"/>
    <x v="0"/>
    <x v="1"/>
    <x v="3"/>
    <n v="859874"/>
    <s v="Submitted"/>
    <n v="701"/>
    <x v="1"/>
    <x v="0"/>
    <s v="Submitted"/>
    <x v="0"/>
    <x v="1"/>
    <n v="492548"/>
    <n v="10.26"/>
    <n v="24"/>
    <n v="20522.830000000002"/>
    <n v="421128.69281320955"/>
    <x v="6"/>
    <x v="6"/>
    <d v="2027-12-19T00:00:00"/>
    <x v="3"/>
    <x v="6"/>
    <x v="2"/>
    <x v="0"/>
    <x v="3"/>
  </r>
  <r>
    <s v="L101278"/>
    <x v="0"/>
    <s v="C201278"/>
    <s v="Amit Patel"/>
    <x v="0"/>
    <s v="Female"/>
    <x v="9"/>
    <x v="0"/>
    <x v="0"/>
    <x v="1"/>
    <n v="2455545"/>
    <s v="Submitted"/>
    <n v="396"/>
    <x v="0"/>
    <x v="0"/>
    <s v="Submitted"/>
    <x v="0"/>
    <x v="3"/>
    <n v="3731353"/>
    <n v="13.43"/>
    <n v="24"/>
    <n v="155473.04"/>
    <n v="4176005.961224752"/>
    <x v="3"/>
    <x v="3"/>
    <d v="2027-12-20T00:00:00"/>
    <x v="3"/>
    <x v="6"/>
    <x v="0"/>
    <x v="1"/>
    <x v="0"/>
  </r>
  <r>
    <s v="L101279"/>
    <x v="0"/>
    <s v="C201279"/>
    <s v="Sneha Das"/>
    <x v="0"/>
    <s v="Female"/>
    <x v="43"/>
    <x v="1"/>
    <x v="0"/>
    <x v="3"/>
    <n v="2236191"/>
    <s v="Submitted"/>
    <n v="541"/>
    <x v="0"/>
    <x v="0"/>
    <s v="Submitted"/>
    <x v="0"/>
    <x v="3"/>
    <n v="2494026"/>
    <n v="15.27"/>
    <n v="180"/>
    <n v="13855.7"/>
    <n v="3173648.085"/>
    <x v="3"/>
    <x v="3"/>
    <d v="2027-12-21T00:00:00"/>
    <x v="3"/>
    <x v="6"/>
    <x v="2"/>
    <x v="1"/>
    <x v="3"/>
  </r>
  <r>
    <s v="L101280"/>
    <x v="0"/>
    <s v="C201280"/>
    <s v="Pooja Patel"/>
    <x v="0"/>
    <s v="Female"/>
    <x v="22"/>
    <x v="0"/>
    <x v="1"/>
    <x v="1"/>
    <n v="316253"/>
    <s v="Submitted"/>
    <n v="497"/>
    <x v="0"/>
    <x v="0"/>
    <s v="Submitted"/>
    <x v="0"/>
    <x v="2"/>
    <n v="4019955"/>
    <n v="14.43"/>
    <n v="12"/>
    <n v="334996.25"/>
    <n v="4834366.8658793569"/>
    <x v="4"/>
    <x v="4"/>
    <d v="2027-12-22T00:00:00"/>
    <x v="3"/>
    <x v="6"/>
    <x v="0"/>
    <x v="1"/>
    <x v="1"/>
  </r>
  <r>
    <s v="L101281"/>
    <x v="0"/>
    <s v="C201281"/>
    <s v="Sneha Gupta"/>
    <x v="0"/>
    <s v="Male"/>
    <x v="2"/>
    <x v="1"/>
    <x v="0"/>
    <x v="3"/>
    <n v="1258622"/>
    <s v="Submitted"/>
    <n v="616"/>
    <x v="1"/>
    <x v="0"/>
    <s v="Submitted"/>
    <x v="0"/>
    <x v="1"/>
    <n v="673927"/>
    <n v="9.9700000000000006"/>
    <n v="12"/>
    <n v="56160.58"/>
    <n v="560316.06153546087"/>
    <x v="5"/>
    <x v="5"/>
    <d v="2027-12-23T00:00:00"/>
    <x v="3"/>
    <x v="6"/>
    <x v="0"/>
    <x v="1"/>
    <x v="2"/>
  </r>
  <r>
    <s v="L101282"/>
    <x v="0"/>
    <s v="C201282"/>
    <s v="Anjali Gupta"/>
    <x v="0"/>
    <s v="Male"/>
    <x v="16"/>
    <x v="0"/>
    <x v="0"/>
    <x v="0"/>
    <n v="1216438"/>
    <s v="Submitted"/>
    <n v="305"/>
    <x v="0"/>
    <x v="0"/>
    <s v="Submitted"/>
    <x v="0"/>
    <x v="2"/>
    <n v="1653799"/>
    <n v="14.85"/>
    <n v="60"/>
    <n v="27563.32"/>
    <n v="2046576.2625000002"/>
    <x v="4"/>
    <x v="4"/>
    <d v="2027-12-24T00:00:00"/>
    <x v="3"/>
    <x v="6"/>
    <x v="0"/>
    <x v="0"/>
    <x v="3"/>
  </r>
  <r>
    <s v="L101283"/>
    <x v="0"/>
    <s v="C201283"/>
    <s v="Rohit Mehta"/>
    <x v="0"/>
    <s v="Female"/>
    <x v="32"/>
    <x v="0"/>
    <x v="1"/>
    <x v="1"/>
    <n v="1888089"/>
    <s v="Submitted"/>
    <n v="562"/>
    <x v="0"/>
    <x v="0"/>
    <s v="Submitted"/>
    <x v="0"/>
    <x v="4"/>
    <n v="3044084"/>
    <n v="17.53"/>
    <n v="12"/>
    <n v="253673.67"/>
    <n v="4446989.5503267897"/>
    <x v="0"/>
    <x v="0"/>
    <d v="2027-12-25T00:00:00"/>
    <x v="3"/>
    <x v="6"/>
    <x v="0"/>
    <x v="0"/>
    <x v="2"/>
  </r>
  <r>
    <s v="L101284"/>
    <x v="0"/>
    <s v="C201284"/>
    <s v="Rohit Gupta"/>
    <x v="0"/>
    <s v="Male"/>
    <x v="31"/>
    <x v="0"/>
    <x v="1"/>
    <x v="0"/>
    <n v="1740888"/>
    <s v="Submitted"/>
    <n v="583"/>
    <x v="0"/>
    <x v="0"/>
    <s v="Submitted"/>
    <x v="0"/>
    <x v="0"/>
    <n v="2033290"/>
    <n v="16.239999999999998"/>
    <n v="180"/>
    <n v="11296.06"/>
    <n v="2751719.1333333333"/>
    <x v="2"/>
    <x v="2"/>
    <d v="2027-12-26T00:00:00"/>
    <x v="3"/>
    <x v="6"/>
    <x v="0"/>
    <x v="1"/>
    <x v="1"/>
  </r>
  <r>
    <s v="L101285"/>
    <x v="0"/>
    <s v="C201285"/>
    <s v="Pooja Singh"/>
    <x v="0"/>
    <s v="Male"/>
    <x v="25"/>
    <x v="1"/>
    <x v="1"/>
    <x v="1"/>
    <n v="1713071"/>
    <s v="Submitted"/>
    <n v="349"/>
    <x v="0"/>
    <x v="0"/>
    <s v="Submitted"/>
    <x v="0"/>
    <x v="2"/>
    <n v="4053944"/>
    <n v="16.12"/>
    <n v="12"/>
    <n v="337828.67"/>
    <n v="5445996.7475025328"/>
    <x v="3"/>
    <x v="3"/>
    <d v="2027-12-27T00:00:00"/>
    <x v="3"/>
    <x v="6"/>
    <x v="0"/>
    <x v="1"/>
    <x v="0"/>
  </r>
  <r>
    <s v="L101286"/>
    <x v="0"/>
    <s v="C201286"/>
    <s v="Sneha Gupta"/>
    <x v="0"/>
    <s v="Male"/>
    <x v="9"/>
    <x v="0"/>
    <x v="0"/>
    <x v="0"/>
    <n v="2301419"/>
    <s v="Submitted"/>
    <n v="709"/>
    <x v="1"/>
    <x v="0"/>
    <s v="Submitted"/>
    <x v="0"/>
    <x v="4"/>
    <n v="4979428"/>
    <n v="15.99"/>
    <n v="180"/>
    <n v="27663.49"/>
    <n v="6635087.8100000005"/>
    <x v="6"/>
    <x v="6"/>
    <d v="2027-12-28T00:00:00"/>
    <x v="3"/>
    <x v="6"/>
    <x v="1"/>
    <x v="1"/>
    <x v="2"/>
  </r>
  <r>
    <s v="L101287"/>
    <x v="0"/>
    <s v="C201287"/>
    <s v="Anjali Singh"/>
    <x v="0"/>
    <s v="Male"/>
    <x v="29"/>
    <x v="0"/>
    <x v="0"/>
    <x v="3"/>
    <n v="1195474"/>
    <s v="Submitted"/>
    <n v="608"/>
    <x v="1"/>
    <x v="0"/>
    <s v="Submitted"/>
    <x v="0"/>
    <x v="0"/>
    <n v="2112995"/>
    <n v="7.82"/>
    <n v="60"/>
    <n v="35216.58"/>
    <n v="1376968.4083334492"/>
    <x v="6"/>
    <x v="6"/>
    <d v="2027-12-29T00:00:00"/>
    <x v="3"/>
    <x v="6"/>
    <x v="2"/>
    <x v="1"/>
    <x v="3"/>
  </r>
  <r>
    <s v="L101288"/>
    <x v="0"/>
    <s v="C201288"/>
    <s v="Vikas Gupta"/>
    <x v="0"/>
    <s v="Male"/>
    <x v="33"/>
    <x v="0"/>
    <x v="0"/>
    <x v="1"/>
    <n v="2258686"/>
    <s v="Submitted"/>
    <n v="653"/>
    <x v="1"/>
    <x v="0"/>
    <s v="Submitted"/>
    <x v="0"/>
    <x v="1"/>
    <n v="4780174"/>
    <n v="13.11"/>
    <n v="120"/>
    <n v="39834.78"/>
    <n v="5222340.0949999997"/>
    <x v="4"/>
    <x v="4"/>
    <d v="2027-12-30T00:00:00"/>
    <x v="3"/>
    <x v="6"/>
    <x v="0"/>
    <x v="1"/>
    <x v="1"/>
  </r>
  <r>
    <s v="L101289"/>
    <x v="0"/>
    <s v="C201289"/>
    <s v="Priya Verma"/>
    <x v="0"/>
    <s v="Female"/>
    <x v="47"/>
    <x v="1"/>
    <x v="0"/>
    <x v="1"/>
    <n v="2108126"/>
    <s v="Submitted"/>
    <n v="422"/>
    <x v="0"/>
    <x v="0"/>
    <s v="Submitted"/>
    <x v="0"/>
    <x v="0"/>
    <n v="1236007"/>
    <n v="9.0299999999999994"/>
    <n v="12"/>
    <n v="103000.58"/>
    <n v="931204.8226584167"/>
    <x v="6"/>
    <x v="6"/>
    <d v="2027-12-31T00:00:00"/>
    <x v="3"/>
    <x v="6"/>
    <x v="0"/>
    <x v="1"/>
    <x v="2"/>
  </r>
  <r>
    <s v="L101290"/>
    <x v="0"/>
    <s v="C201290"/>
    <s v="Pooja Mehta"/>
    <x v="0"/>
    <s v="Female"/>
    <x v="24"/>
    <x v="0"/>
    <x v="1"/>
    <x v="3"/>
    <n v="1079000"/>
    <s v="Submitted"/>
    <n v="730"/>
    <x v="1"/>
    <x v="0"/>
    <s v="Submitted"/>
    <x v="0"/>
    <x v="3"/>
    <n v="2950819"/>
    <n v="15.19"/>
    <n v="180"/>
    <n v="16393.439999999999"/>
    <n v="3735245.0508333333"/>
    <x v="2"/>
    <x v="2"/>
    <d v="2028-01-01T00:00:00"/>
    <x v="4"/>
    <x v="7"/>
    <x v="2"/>
    <x v="0"/>
    <x v="3"/>
  </r>
  <r>
    <s v="L101291"/>
    <x v="0"/>
    <s v="C201291"/>
    <s v="Rahul Verma"/>
    <x v="0"/>
    <s v="Male"/>
    <x v="9"/>
    <x v="1"/>
    <x v="0"/>
    <x v="1"/>
    <n v="2173822"/>
    <s v="Submitted"/>
    <n v="535"/>
    <x v="0"/>
    <x v="0"/>
    <s v="Submitted"/>
    <x v="0"/>
    <x v="3"/>
    <n v="2124404"/>
    <n v="12.69"/>
    <n v="12"/>
    <n v="177033.67"/>
    <n v="2246947.6345087178"/>
    <x v="6"/>
    <x v="6"/>
    <d v="2028-01-02T00:00:00"/>
    <x v="4"/>
    <x v="7"/>
    <x v="1"/>
    <x v="1"/>
    <x v="0"/>
  </r>
  <r>
    <s v="L101292"/>
    <x v="0"/>
    <s v="C201292"/>
    <s v="Amit Mehta"/>
    <x v="0"/>
    <s v="Female"/>
    <x v="35"/>
    <x v="1"/>
    <x v="1"/>
    <x v="1"/>
    <n v="1070992"/>
    <s v="Submitted"/>
    <n v="531"/>
    <x v="0"/>
    <x v="0"/>
    <s v="Submitted"/>
    <x v="0"/>
    <x v="4"/>
    <n v="4405167"/>
    <n v="14.69"/>
    <n v="12"/>
    <n v="367097.25"/>
    <n v="5393026.5828499636"/>
    <x v="6"/>
    <x v="6"/>
    <d v="2028-01-03T00:00:00"/>
    <x v="4"/>
    <x v="7"/>
    <x v="0"/>
    <x v="0"/>
    <x v="0"/>
  </r>
  <r>
    <s v="L101293"/>
    <x v="0"/>
    <s v="C201293"/>
    <s v="Neha Sharma"/>
    <x v="0"/>
    <s v="Male"/>
    <x v="17"/>
    <x v="1"/>
    <x v="0"/>
    <x v="0"/>
    <n v="2488620"/>
    <s v="Submitted"/>
    <n v="880"/>
    <x v="2"/>
    <x v="0"/>
    <s v="Submitted"/>
    <x v="0"/>
    <x v="4"/>
    <n v="613827"/>
    <n v="9.6999999999999993"/>
    <n v="120"/>
    <n v="5115.2299999999996"/>
    <n v="496176.82499999995"/>
    <x v="3"/>
    <x v="3"/>
    <d v="2028-01-04T00:00:00"/>
    <x v="4"/>
    <x v="7"/>
    <x v="0"/>
    <x v="0"/>
    <x v="1"/>
  </r>
  <r>
    <s v="L101294"/>
    <x v="0"/>
    <s v="C201294"/>
    <s v="Anjali Rao"/>
    <x v="0"/>
    <s v="Female"/>
    <x v="12"/>
    <x v="0"/>
    <x v="0"/>
    <x v="0"/>
    <n v="1069254"/>
    <s v="Submitted"/>
    <n v="950"/>
    <x v="2"/>
    <x v="0"/>
    <s v="Submitted"/>
    <x v="1"/>
    <x v="3"/>
    <n v="565240"/>
    <n v="12.87"/>
    <n v="60"/>
    <n v="9420.67"/>
    <n v="606219.9"/>
    <x v="2"/>
    <x v="2"/>
    <d v="2028-01-05T00:00:00"/>
    <x v="4"/>
    <x v="7"/>
    <x v="0"/>
    <x v="1"/>
    <x v="0"/>
  </r>
  <r>
    <s v="L101295"/>
    <x v="0"/>
    <s v="C201295"/>
    <s v="Sneha Verma"/>
    <x v="0"/>
    <s v="Male"/>
    <x v="20"/>
    <x v="0"/>
    <x v="1"/>
    <x v="0"/>
    <n v="320119"/>
    <s v="Submitted"/>
    <n v="779"/>
    <x v="2"/>
    <x v="0"/>
    <s v="Submitted"/>
    <x v="0"/>
    <x v="1"/>
    <n v="275836"/>
    <n v="13.31"/>
    <n v="180"/>
    <n v="1532.42"/>
    <n v="305948.09666666668"/>
    <x v="1"/>
    <x v="1"/>
    <d v="2028-01-06T00:00:00"/>
    <x v="4"/>
    <x v="7"/>
    <x v="2"/>
    <x v="1"/>
    <x v="2"/>
  </r>
  <r>
    <s v="L101296"/>
    <x v="0"/>
    <s v="C201296"/>
    <s v="Amit Singh"/>
    <x v="0"/>
    <s v="Male"/>
    <x v="41"/>
    <x v="1"/>
    <x v="1"/>
    <x v="3"/>
    <n v="959877"/>
    <s v="Submitted"/>
    <n v="670"/>
    <x v="1"/>
    <x v="0"/>
    <s v="Submitted"/>
    <x v="0"/>
    <x v="1"/>
    <n v="3155055"/>
    <n v="18.600000000000001"/>
    <n v="12"/>
    <n v="262921.25"/>
    <n v="4890399.9437331147"/>
    <x v="5"/>
    <x v="5"/>
    <d v="2028-01-07T00:00:00"/>
    <x v="4"/>
    <x v="7"/>
    <x v="2"/>
    <x v="0"/>
    <x v="0"/>
  </r>
  <r>
    <s v="L101297"/>
    <x v="0"/>
    <s v="C201297"/>
    <s v="Pooja Sharma"/>
    <x v="0"/>
    <s v="Male"/>
    <x v="44"/>
    <x v="1"/>
    <x v="0"/>
    <x v="2"/>
    <n v="1852857"/>
    <s v="Submitted"/>
    <n v="475"/>
    <x v="0"/>
    <x v="0"/>
    <s v="Submitted"/>
    <x v="0"/>
    <x v="2"/>
    <n v="1431667"/>
    <n v="16.11"/>
    <n v="12"/>
    <n v="119305.58"/>
    <n v="1922083.3546918377"/>
    <x v="4"/>
    <x v="4"/>
    <d v="2028-01-08T00:00:00"/>
    <x v="4"/>
    <x v="7"/>
    <x v="0"/>
    <x v="1"/>
    <x v="0"/>
  </r>
  <r>
    <s v="L101298"/>
    <x v="0"/>
    <s v="C201298"/>
    <n v="0"/>
    <x v="0"/>
    <s v="Female"/>
    <x v="29"/>
    <x v="1"/>
    <x v="1"/>
    <x v="0"/>
    <n v="686195"/>
    <s v="Submitted"/>
    <n v="849"/>
    <x v="2"/>
    <x v="0"/>
    <s v="Submitted"/>
    <x v="0"/>
    <x v="4"/>
    <n v="3924593"/>
    <n v="9.8000000000000007"/>
    <n v="36"/>
    <n v="109016.47"/>
    <n v="3205084.2848190316"/>
    <x v="1"/>
    <x v="1"/>
    <d v="2028-01-09T00:00:00"/>
    <x v="4"/>
    <x v="7"/>
    <x v="2"/>
    <x v="0"/>
    <x v="3"/>
  </r>
  <r>
    <s v="L101299"/>
    <x v="0"/>
    <s v="C201299"/>
    <s v="Pooja Singh"/>
    <x v="0"/>
    <s v="Male"/>
    <x v="31"/>
    <x v="1"/>
    <x v="1"/>
    <x v="3"/>
    <n v="1776702"/>
    <s v="Submitted"/>
    <n v="796"/>
    <x v="2"/>
    <x v="0"/>
    <s v="Submitted"/>
    <x v="0"/>
    <x v="0"/>
    <n v="796241"/>
    <n v="13.65"/>
    <n v="120"/>
    <n v="6635.34"/>
    <n v="905724.13749999995"/>
    <x v="3"/>
    <x v="3"/>
    <d v="2028-01-10T00:00:00"/>
    <x v="4"/>
    <x v="7"/>
    <x v="0"/>
    <x v="0"/>
    <x v="3"/>
  </r>
  <r>
    <s v="L101300"/>
    <x v="0"/>
    <s v="C201300"/>
    <s v="Pooja Patel"/>
    <x v="0"/>
    <s v="Female"/>
    <x v="13"/>
    <x v="0"/>
    <x v="1"/>
    <x v="3"/>
    <n v="2450427"/>
    <s v="Submitted"/>
    <n v="642"/>
    <x v="1"/>
    <x v="0"/>
    <s v="Submitted"/>
    <x v="0"/>
    <x v="4"/>
    <n v="3748660"/>
    <n v="14.07"/>
    <n v="120"/>
    <n v="31238.83"/>
    <n v="4395303.8500000006"/>
    <x v="5"/>
    <x v="5"/>
    <d v="2028-01-11T00:00:00"/>
    <x v="4"/>
    <x v="7"/>
    <x v="0"/>
    <x v="0"/>
    <x v="3"/>
  </r>
  <r>
    <s v="L101301"/>
    <x v="0"/>
    <s v="C201301"/>
    <s v="Amit Sharma"/>
    <x v="0"/>
    <s v="Female"/>
    <x v="21"/>
    <x v="0"/>
    <x v="0"/>
    <x v="1"/>
    <n v="321460"/>
    <s v="Submitted"/>
    <n v="563"/>
    <x v="0"/>
    <x v="0"/>
    <s v="Submitted"/>
    <x v="0"/>
    <x v="3"/>
    <n v="4468374"/>
    <n v="18.809999999999999"/>
    <n v="12"/>
    <n v="372364.5"/>
    <n v="7004261.6015652819"/>
    <x v="4"/>
    <x v="4"/>
    <d v="2028-01-12T00:00:00"/>
    <x v="4"/>
    <x v="7"/>
    <x v="2"/>
    <x v="1"/>
    <x v="3"/>
  </r>
  <r>
    <s v="L101302"/>
    <x v="0"/>
    <s v="C201302"/>
    <s v="Priya Gupta"/>
    <x v="0"/>
    <s v="Female"/>
    <x v="26"/>
    <x v="0"/>
    <x v="0"/>
    <x v="1"/>
    <n v="2222697"/>
    <s v="Submitted"/>
    <n v="642"/>
    <x v="1"/>
    <x v="0"/>
    <s v="Submitted"/>
    <x v="0"/>
    <x v="3"/>
    <n v="2085794"/>
    <n v="12.07"/>
    <n v="12"/>
    <n v="173816.17"/>
    <n v="2098455.8542167884"/>
    <x v="4"/>
    <x v="4"/>
    <d v="2028-01-13T00:00:00"/>
    <x v="4"/>
    <x v="7"/>
    <x v="0"/>
    <x v="0"/>
    <x v="3"/>
  </r>
  <r>
    <s v="L101303"/>
    <x v="0"/>
    <s v="C201303"/>
    <s v="Amit Rao"/>
    <x v="0"/>
    <s v="Male"/>
    <x v="47"/>
    <x v="0"/>
    <x v="0"/>
    <x v="1"/>
    <n v="960198"/>
    <s v="Submitted"/>
    <n v="625"/>
    <x v="1"/>
    <x v="0"/>
    <s v="Submitted"/>
    <x v="0"/>
    <x v="2"/>
    <n v="2080410"/>
    <n v="17.91"/>
    <n v="24"/>
    <n v="86683.75"/>
    <n v="3105011.9259393322"/>
    <x v="1"/>
    <x v="1"/>
    <d v="2028-01-14T00:00:00"/>
    <x v="4"/>
    <x v="7"/>
    <x v="2"/>
    <x v="1"/>
    <x v="1"/>
  </r>
  <r>
    <s v="L101304"/>
    <x v="0"/>
    <s v="C201304"/>
    <s v="Vikas Gupta"/>
    <x v="0"/>
    <s v="Female"/>
    <x v="6"/>
    <x v="1"/>
    <x v="1"/>
    <x v="2"/>
    <n v="1341634"/>
    <s v="Submitted"/>
    <n v="542"/>
    <x v="0"/>
    <x v="0"/>
    <s v="Submitted"/>
    <x v="0"/>
    <x v="0"/>
    <n v="3863779"/>
    <n v="15.47"/>
    <n v="36"/>
    <n v="107327.19"/>
    <n v="4981055.0941672279"/>
    <x v="2"/>
    <x v="2"/>
    <d v="2028-01-15T00:00:00"/>
    <x v="4"/>
    <x v="7"/>
    <x v="0"/>
    <x v="0"/>
    <x v="2"/>
  </r>
  <r>
    <s v="L101305"/>
    <x v="0"/>
    <s v="C201305"/>
    <s v="Rohit Patel"/>
    <x v="0"/>
    <s v="Male"/>
    <x v="20"/>
    <x v="1"/>
    <x v="0"/>
    <x v="2"/>
    <n v="1386467"/>
    <s v="Submitted"/>
    <n v="658"/>
    <x v="1"/>
    <x v="0"/>
    <s v="Submitted"/>
    <x v="0"/>
    <x v="2"/>
    <n v="3785670"/>
    <n v="7.77"/>
    <n v="36"/>
    <n v="105157.5"/>
    <n v="2451221.3633413403"/>
    <x v="2"/>
    <x v="2"/>
    <d v="2028-01-16T00:00:00"/>
    <x v="4"/>
    <x v="7"/>
    <x v="0"/>
    <x v="0"/>
    <x v="3"/>
  </r>
  <r>
    <s v="L101306"/>
    <x v="0"/>
    <s v="C201306"/>
    <s v="Rahul Das"/>
    <x v="0"/>
    <s v="Male"/>
    <x v="46"/>
    <x v="1"/>
    <x v="1"/>
    <x v="1"/>
    <n v="517957"/>
    <s v="Submitted"/>
    <n v="858"/>
    <x v="2"/>
    <x v="0"/>
    <s v="Submitted"/>
    <x v="0"/>
    <x v="0"/>
    <n v="4094273"/>
    <n v="8.6"/>
    <n v="120"/>
    <n v="34118.94"/>
    <n v="2934228.9833333334"/>
    <x v="2"/>
    <x v="2"/>
    <d v="2028-01-17T00:00:00"/>
    <x v="4"/>
    <x v="7"/>
    <x v="2"/>
    <x v="1"/>
    <x v="2"/>
  </r>
  <r>
    <s v="L101307"/>
    <x v="0"/>
    <s v="C201307"/>
    <s v="Neha Sharma"/>
    <x v="0"/>
    <s v="Male"/>
    <x v="21"/>
    <x v="1"/>
    <x v="1"/>
    <x v="0"/>
    <n v="2493877"/>
    <s v="Submitted"/>
    <n v="432"/>
    <x v="0"/>
    <x v="0"/>
    <s v="Submitted"/>
    <x v="0"/>
    <x v="4"/>
    <n v="4974584"/>
    <n v="14.24"/>
    <n v="24"/>
    <n v="207274.33"/>
    <n v="5903173.0546669578"/>
    <x v="6"/>
    <x v="6"/>
    <d v="2028-01-18T00:00:00"/>
    <x v="4"/>
    <x v="7"/>
    <x v="1"/>
    <x v="0"/>
    <x v="0"/>
  </r>
  <r>
    <s v="L101308"/>
    <x v="0"/>
    <s v="C201308"/>
    <s v="Rahul Singh"/>
    <x v="0"/>
    <s v="Female"/>
    <x v="0"/>
    <x v="1"/>
    <x v="0"/>
    <x v="3"/>
    <n v="2485737"/>
    <s v="Submitted"/>
    <n v="674"/>
    <x v="1"/>
    <x v="0"/>
    <s v="Submitted"/>
    <x v="0"/>
    <x v="4"/>
    <n v="301196"/>
    <n v="14.64"/>
    <n v="12"/>
    <n v="25099.67"/>
    <n v="367484.76505564188"/>
    <x v="12"/>
    <x v="2"/>
    <d v="2028-01-19T00:00:00"/>
    <x v="4"/>
    <x v="7"/>
    <x v="1"/>
    <x v="0"/>
    <x v="3"/>
  </r>
  <r>
    <s v="L101309"/>
    <x v="0"/>
    <s v="C201309"/>
    <s v="Rahul Singh"/>
    <x v="0"/>
    <s v="Female"/>
    <x v="15"/>
    <x v="0"/>
    <x v="0"/>
    <x v="1"/>
    <n v="266656"/>
    <s v="Submitted"/>
    <n v="702"/>
    <x v="1"/>
    <x v="0"/>
    <s v="Submitted"/>
    <x v="0"/>
    <x v="0"/>
    <n v="2210773"/>
    <n v="9.92"/>
    <n v="180"/>
    <n v="12282.07"/>
    <n v="1827572.3466666667"/>
    <x v="6"/>
    <x v="6"/>
    <d v="2028-01-20T00:00:00"/>
    <x v="4"/>
    <x v="7"/>
    <x v="0"/>
    <x v="1"/>
    <x v="3"/>
  </r>
  <r>
    <s v="L101310"/>
    <x v="0"/>
    <s v="C201310"/>
    <s v="Anjali Sharma"/>
    <x v="0"/>
    <s v="Female"/>
    <x v="22"/>
    <x v="0"/>
    <x v="0"/>
    <x v="0"/>
    <n v="1825731"/>
    <s v="Submitted"/>
    <n v="627"/>
    <x v="1"/>
    <x v="0"/>
    <s v="Submitted"/>
    <x v="0"/>
    <x v="3"/>
    <n v="352282"/>
    <n v="12.58"/>
    <n v="120"/>
    <n v="2935.68"/>
    <n v="369308.96333333332"/>
    <x v="3"/>
    <x v="3"/>
    <d v="2028-01-21T00:00:00"/>
    <x v="4"/>
    <x v="7"/>
    <x v="0"/>
    <x v="1"/>
    <x v="3"/>
  </r>
  <r>
    <s v="L101311"/>
    <x v="0"/>
    <s v="C201311"/>
    <s v="Priya Das"/>
    <x v="0"/>
    <s v="Male"/>
    <x v="45"/>
    <x v="0"/>
    <x v="1"/>
    <x v="3"/>
    <n v="433563"/>
    <s v="Submitted"/>
    <n v="438"/>
    <x v="0"/>
    <x v="0"/>
    <s v="Submitted"/>
    <x v="0"/>
    <x v="2"/>
    <n v="2985842"/>
    <n v="9.6199999999999992"/>
    <n v="12"/>
    <n v="248820.17"/>
    <n v="2395698.0448474339"/>
    <x v="5"/>
    <x v="5"/>
    <d v="2028-01-22T00:00:00"/>
    <x v="4"/>
    <x v="7"/>
    <x v="0"/>
    <x v="0"/>
    <x v="1"/>
  </r>
  <r>
    <s v="L101312"/>
    <x v="0"/>
    <s v="C201312"/>
    <s v="Neha Verma"/>
    <x v="0"/>
    <s v="Female"/>
    <x v="22"/>
    <x v="1"/>
    <x v="0"/>
    <x v="2"/>
    <n v="357150"/>
    <s v="Submitted"/>
    <n v="417"/>
    <x v="0"/>
    <x v="0"/>
    <s v="Submitted"/>
    <x v="0"/>
    <x v="2"/>
    <n v="3239366"/>
    <n v="7.81"/>
    <n v="36"/>
    <n v="89982.39"/>
    <n v="2108287.4023295892"/>
    <x v="1"/>
    <x v="1"/>
    <d v="2028-01-23T00:00:00"/>
    <x v="4"/>
    <x v="7"/>
    <x v="2"/>
    <x v="1"/>
    <x v="2"/>
  </r>
  <r>
    <s v="L101313"/>
    <x v="0"/>
    <s v="C201313"/>
    <s v="Sneha Patel"/>
    <x v="0"/>
    <s v="Female"/>
    <x v="29"/>
    <x v="0"/>
    <x v="0"/>
    <x v="0"/>
    <n v="1660750"/>
    <s v="Submitted"/>
    <n v="387"/>
    <x v="0"/>
    <x v="0"/>
    <s v="Submitted"/>
    <x v="0"/>
    <x v="0"/>
    <n v="731114"/>
    <n v="8.2100000000000009"/>
    <n v="180"/>
    <n v="4061.74"/>
    <n v="500203.82833333337"/>
    <x v="1"/>
    <x v="1"/>
    <d v="2028-01-24T00:00:00"/>
    <x v="4"/>
    <x v="7"/>
    <x v="1"/>
    <x v="0"/>
    <x v="1"/>
  </r>
  <r>
    <s v="L101314"/>
    <x v="0"/>
    <s v="C201314"/>
    <s v="Priya Verma"/>
    <x v="0"/>
    <s v="Male"/>
    <x v="1"/>
    <x v="1"/>
    <x v="0"/>
    <x v="2"/>
    <n v="964509"/>
    <s v="Submitted"/>
    <n v="728"/>
    <x v="1"/>
    <x v="0"/>
    <s v="Submitted"/>
    <x v="0"/>
    <x v="1"/>
    <n v="1050621"/>
    <n v="15.5"/>
    <n v="60"/>
    <n v="17510.349999999999"/>
    <n v="1357052.125"/>
    <x v="6"/>
    <x v="6"/>
    <d v="2028-01-25T00:00:00"/>
    <x v="4"/>
    <x v="7"/>
    <x v="2"/>
    <x v="0"/>
    <x v="1"/>
  </r>
  <r>
    <s v="L101315"/>
    <x v="0"/>
    <s v="C201315"/>
    <s v="Karan Mehta"/>
    <x v="0"/>
    <s v="Male"/>
    <x v="16"/>
    <x v="0"/>
    <x v="1"/>
    <x v="1"/>
    <n v="1022894"/>
    <s v="Submitted"/>
    <n v="610"/>
    <x v="1"/>
    <x v="0"/>
    <s v="Submitted"/>
    <x v="0"/>
    <x v="2"/>
    <n v="1493251"/>
    <n v="9.17"/>
    <n v="12"/>
    <n v="124437.58"/>
    <n v="1142349.6056353629"/>
    <x v="0"/>
    <x v="0"/>
    <d v="2028-01-26T00:00:00"/>
    <x v="4"/>
    <x v="7"/>
    <x v="1"/>
    <x v="0"/>
    <x v="1"/>
  </r>
  <r>
    <s v="L101316"/>
    <x v="0"/>
    <s v="C201316"/>
    <s v="Pooja Singh"/>
    <x v="0"/>
    <s v="Female"/>
    <x v="25"/>
    <x v="1"/>
    <x v="1"/>
    <x v="1"/>
    <n v="1039756"/>
    <s v="Submitted"/>
    <n v="408"/>
    <x v="0"/>
    <x v="0"/>
    <s v="Submitted"/>
    <x v="0"/>
    <x v="4"/>
    <n v="1121160"/>
    <n v="17.38"/>
    <n v="180"/>
    <n v="6228.67"/>
    <n v="1623813.4"/>
    <x v="2"/>
    <x v="2"/>
    <d v="2028-01-27T00:00:00"/>
    <x v="4"/>
    <x v="7"/>
    <x v="0"/>
    <x v="1"/>
    <x v="0"/>
  </r>
  <r>
    <s v="L101317"/>
    <x v="0"/>
    <s v="C201317"/>
    <s v="Amit Singh"/>
    <x v="0"/>
    <s v="Male"/>
    <x v="21"/>
    <x v="1"/>
    <x v="0"/>
    <x v="0"/>
    <n v="696851"/>
    <s v="Submitted"/>
    <n v="521"/>
    <x v="0"/>
    <x v="0"/>
    <s v="Submitted"/>
    <x v="0"/>
    <x v="3"/>
    <n v="354063"/>
    <n v="10.210000000000001"/>
    <n v="120"/>
    <n v="2950.53"/>
    <n v="301248.60250000004"/>
    <x v="0"/>
    <x v="0"/>
    <d v="2028-01-28T00:00:00"/>
    <x v="4"/>
    <x v="7"/>
    <x v="0"/>
    <x v="1"/>
    <x v="2"/>
  </r>
  <r>
    <s v="L101318"/>
    <x v="0"/>
    <s v="C201318"/>
    <s v="Karan Verma"/>
    <x v="0"/>
    <s v="Male"/>
    <x v="10"/>
    <x v="1"/>
    <x v="1"/>
    <x v="2"/>
    <n v="1940573"/>
    <s v="Submitted"/>
    <n v="706"/>
    <x v="1"/>
    <x v="0"/>
    <s v="Submitted"/>
    <x v="0"/>
    <x v="1"/>
    <n v="1151213"/>
    <n v="14.62"/>
    <n v="12"/>
    <n v="95934.42"/>
    <n v="1402659.9429584024"/>
    <x v="4"/>
    <x v="4"/>
    <d v="2028-01-29T00:00:00"/>
    <x v="4"/>
    <x v="7"/>
    <x v="0"/>
    <x v="1"/>
    <x v="0"/>
  </r>
  <r>
    <s v="L101319"/>
    <x v="0"/>
    <s v="C201319"/>
    <s v="Amit Mehta"/>
    <x v="0"/>
    <s v="Male"/>
    <x v="45"/>
    <x v="0"/>
    <x v="0"/>
    <x v="2"/>
    <n v="256814"/>
    <s v="Submitted"/>
    <n v="330"/>
    <x v="0"/>
    <x v="0"/>
    <s v="Submitted"/>
    <x v="0"/>
    <x v="1"/>
    <n v="4994995"/>
    <n v="11.39"/>
    <n v="180"/>
    <n v="27749.97"/>
    <n v="4741082.7541666673"/>
    <x v="6"/>
    <x v="6"/>
    <d v="2028-01-30T00:00:00"/>
    <x v="4"/>
    <x v="7"/>
    <x v="0"/>
    <x v="1"/>
    <x v="3"/>
  </r>
  <r>
    <s v="L101320"/>
    <x v="0"/>
    <s v="C201320"/>
    <s v="Pooja Singh"/>
    <x v="0"/>
    <s v="Male"/>
    <x v="41"/>
    <x v="1"/>
    <x v="0"/>
    <x v="2"/>
    <n v="362265"/>
    <s v="Submitted"/>
    <n v="617"/>
    <x v="1"/>
    <x v="0"/>
    <s v="Submitted"/>
    <x v="0"/>
    <x v="1"/>
    <n v="4221675"/>
    <n v="14.89"/>
    <n v="36"/>
    <n v="117268.75"/>
    <n v="5238395.0625012731"/>
    <x v="6"/>
    <x v="6"/>
    <d v="2028-01-31T00:00:00"/>
    <x v="4"/>
    <x v="7"/>
    <x v="1"/>
    <x v="1"/>
    <x v="0"/>
  </r>
  <r>
    <s v="L101321"/>
    <x v="0"/>
    <s v="C201321"/>
    <s v="Karan Gupta"/>
    <x v="0"/>
    <s v="Female"/>
    <x v="15"/>
    <x v="0"/>
    <x v="0"/>
    <x v="3"/>
    <n v="1643845"/>
    <s v="Submitted"/>
    <n v="732"/>
    <x v="1"/>
    <x v="0"/>
    <s v="Submitted"/>
    <x v="0"/>
    <x v="2"/>
    <n v="3917940"/>
    <n v="9.61"/>
    <n v="60"/>
    <n v="65299"/>
    <n v="3137616.9500000011"/>
    <x v="5"/>
    <x v="5"/>
    <d v="2028-02-01T00:00:00"/>
    <x v="4"/>
    <x v="8"/>
    <x v="0"/>
    <x v="1"/>
    <x v="1"/>
  </r>
  <r>
    <s v="L101322"/>
    <x v="0"/>
    <s v="C201322"/>
    <s v="Amit Das"/>
    <x v="0"/>
    <s v="Male"/>
    <x v="35"/>
    <x v="1"/>
    <x v="0"/>
    <x v="2"/>
    <n v="375268"/>
    <s v="Submitted"/>
    <n v="611"/>
    <x v="1"/>
    <x v="0"/>
    <s v="Submitted"/>
    <x v="0"/>
    <x v="3"/>
    <n v="2019657"/>
    <n v="17.88"/>
    <n v="180"/>
    <n v="11220.32"/>
    <n v="3009288.93"/>
    <x v="6"/>
    <x v="6"/>
    <d v="2028-02-02T00:00:00"/>
    <x v="4"/>
    <x v="8"/>
    <x v="0"/>
    <x v="0"/>
    <x v="0"/>
  </r>
  <r>
    <s v="L101323"/>
    <x v="0"/>
    <s v="C201323"/>
    <s v="Anjali Sharma"/>
    <x v="0"/>
    <s v="Female"/>
    <x v="34"/>
    <x v="1"/>
    <x v="1"/>
    <x v="1"/>
    <n v="416478"/>
    <s v="Submitted"/>
    <n v="423"/>
    <x v="0"/>
    <x v="0"/>
    <s v="Submitted"/>
    <x v="0"/>
    <x v="2"/>
    <n v="1130537"/>
    <n v="17.52"/>
    <n v="36"/>
    <n v="31403.81"/>
    <n v="1650584.020000014"/>
    <x v="4"/>
    <x v="4"/>
    <d v="2028-02-03T00:00:00"/>
    <x v="4"/>
    <x v="8"/>
    <x v="2"/>
    <x v="1"/>
    <x v="0"/>
  </r>
  <r>
    <s v="L101324"/>
    <x v="0"/>
    <s v="C201324"/>
    <s v="Pooja Sharma"/>
    <x v="0"/>
    <s v="Male"/>
    <x v="15"/>
    <x v="0"/>
    <x v="0"/>
    <x v="3"/>
    <n v="297951"/>
    <s v="Submitted"/>
    <n v="535"/>
    <x v="0"/>
    <x v="0"/>
    <s v="Submitted"/>
    <x v="0"/>
    <x v="2"/>
    <n v="3797208"/>
    <n v="14.18"/>
    <n v="180"/>
    <n v="21095.599999999999"/>
    <n v="4487034.12"/>
    <x v="4"/>
    <x v="4"/>
    <d v="2028-02-04T00:00:00"/>
    <x v="4"/>
    <x v="8"/>
    <x v="2"/>
    <x v="0"/>
    <x v="0"/>
  </r>
  <r>
    <s v="L101325"/>
    <x v="0"/>
    <s v="C201325"/>
    <s v="Priya Rao"/>
    <x v="0"/>
    <s v="Female"/>
    <x v="23"/>
    <x v="0"/>
    <x v="0"/>
    <x v="0"/>
    <n v="1841181"/>
    <s v="Submitted"/>
    <n v="584"/>
    <x v="0"/>
    <x v="0"/>
    <s v="Submitted"/>
    <x v="0"/>
    <x v="4"/>
    <n v="563796"/>
    <n v="9.14"/>
    <n v="60"/>
    <n v="9396.6"/>
    <n v="429424.62000000081"/>
    <x v="5"/>
    <x v="5"/>
    <d v="2028-02-05T00:00:00"/>
    <x v="4"/>
    <x v="8"/>
    <x v="0"/>
    <x v="1"/>
    <x v="2"/>
  </r>
  <r>
    <s v="L101326"/>
    <x v="0"/>
    <s v="C201326"/>
    <s v="Priya Patel"/>
    <x v="0"/>
    <s v="Male"/>
    <x v="0"/>
    <x v="1"/>
    <x v="0"/>
    <x v="0"/>
    <n v="933575"/>
    <s v="Submitted"/>
    <n v="649"/>
    <x v="1"/>
    <x v="0"/>
    <s v="Submitted"/>
    <x v="0"/>
    <x v="0"/>
    <n v="1084772"/>
    <n v="10.31"/>
    <n v="24"/>
    <n v="45198.83"/>
    <n v="932000.26379512297"/>
    <x v="1"/>
    <x v="1"/>
    <d v="2028-02-06T00:00:00"/>
    <x v="4"/>
    <x v="8"/>
    <x v="2"/>
    <x v="0"/>
    <x v="2"/>
  </r>
  <r>
    <s v="L101327"/>
    <x v="0"/>
    <s v="C201327"/>
    <s v="Amit Mehta"/>
    <x v="0"/>
    <s v="Female"/>
    <x v="37"/>
    <x v="1"/>
    <x v="0"/>
    <x v="0"/>
    <n v="1473620"/>
    <s v="Submitted"/>
    <n v="317"/>
    <x v="0"/>
    <x v="0"/>
    <s v="Submitted"/>
    <x v="0"/>
    <x v="3"/>
    <n v="859058"/>
    <n v="15.95"/>
    <n v="24"/>
    <n v="35794.080000000002"/>
    <n v="1141831.2600904002"/>
    <x v="6"/>
    <x v="6"/>
    <d v="2028-02-07T00:00:00"/>
    <x v="4"/>
    <x v="8"/>
    <x v="0"/>
    <x v="1"/>
    <x v="3"/>
  </r>
  <r>
    <s v="L101328"/>
    <x v="0"/>
    <s v="C201328"/>
    <s v="Anjali Rao"/>
    <x v="0"/>
    <s v="Female"/>
    <x v="10"/>
    <x v="0"/>
    <x v="1"/>
    <x v="2"/>
    <n v="1136868"/>
    <s v="Submitted"/>
    <n v="470"/>
    <x v="0"/>
    <x v="0"/>
    <s v="Submitted"/>
    <x v="0"/>
    <x v="2"/>
    <n v="4164265"/>
    <n v="10.34"/>
    <n v="12"/>
    <n v="347022.08000000002"/>
    <n v="3590279.938505278"/>
    <x v="5"/>
    <x v="5"/>
    <d v="2028-02-08T00:00:00"/>
    <x v="4"/>
    <x v="8"/>
    <x v="0"/>
    <x v="0"/>
    <x v="0"/>
  </r>
  <r>
    <s v="L101329"/>
    <x v="0"/>
    <s v="C201329"/>
    <s v="Karan Verma"/>
    <x v="0"/>
    <s v="Female"/>
    <x v="19"/>
    <x v="1"/>
    <x v="0"/>
    <x v="1"/>
    <n v="2260020"/>
    <s v="Submitted"/>
    <n v="807"/>
    <x v="2"/>
    <x v="0"/>
    <s v="Submitted"/>
    <x v="0"/>
    <x v="0"/>
    <n v="3031058"/>
    <n v="18.39"/>
    <n v="180"/>
    <n v="16839.21"/>
    <n v="4645096.3849999998"/>
    <x v="1"/>
    <x v="1"/>
    <d v="2028-02-09T00:00:00"/>
    <x v="4"/>
    <x v="8"/>
    <x v="1"/>
    <x v="1"/>
    <x v="3"/>
  </r>
  <r>
    <s v="L101330"/>
    <x v="0"/>
    <s v="C201330"/>
    <s v="Rohit Rao"/>
    <x v="0"/>
    <s v="Female"/>
    <x v="6"/>
    <x v="1"/>
    <x v="0"/>
    <x v="3"/>
    <n v="591103"/>
    <s v="Submitted"/>
    <n v="724"/>
    <x v="1"/>
    <x v="0"/>
    <s v="Submitted"/>
    <x v="0"/>
    <x v="1"/>
    <n v="4244493"/>
    <n v="12.19"/>
    <n v="120"/>
    <n v="35370.78"/>
    <n v="4311697.4725000001"/>
    <x v="3"/>
    <x v="3"/>
    <d v="2028-02-10T00:00:00"/>
    <x v="4"/>
    <x v="8"/>
    <x v="0"/>
    <x v="1"/>
    <x v="1"/>
  </r>
  <r>
    <s v="L101331"/>
    <x v="0"/>
    <s v="C201331"/>
    <s v="Pooja Patel"/>
    <x v="0"/>
    <s v="Female"/>
    <x v="13"/>
    <x v="0"/>
    <x v="1"/>
    <x v="0"/>
    <n v="653352"/>
    <s v="Submitted"/>
    <n v="872"/>
    <x v="2"/>
    <x v="0"/>
    <s v="Submitted"/>
    <x v="0"/>
    <x v="2"/>
    <n v="1132252"/>
    <n v="9.99"/>
    <n v="12"/>
    <n v="94354.33"/>
    <n v="943257.60309510306"/>
    <x v="6"/>
    <x v="6"/>
    <d v="2028-02-11T00:00:00"/>
    <x v="4"/>
    <x v="8"/>
    <x v="0"/>
    <x v="0"/>
    <x v="0"/>
  </r>
  <r>
    <s v="L101332"/>
    <x v="0"/>
    <s v="C201332"/>
    <s v="Priya Patel"/>
    <x v="0"/>
    <s v="Female"/>
    <x v="36"/>
    <x v="1"/>
    <x v="0"/>
    <x v="1"/>
    <n v="645450"/>
    <s v="Submitted"/>
    <n v="465"/>
    <x v="0"/>
    <x v="0"/>
    <s v="Submitted"/>
    <x v="0"/>
    <x v="1"/>
    <n v="3217423"/>
    <n v="17.149999999999999"/>
    <n v="60"/>
    <n v="53623.72"/>
    <n v="4598233.7041666657"/>
    <x v="5"/>
    <x v="5"/>
    <d v="2028-02-12T00:00:00"/>
    <x v="4"/>
    <x v="8"/>
    <x v="0"/>
    <x v="0"/>
    <x v="1"/>
  </r>
  <r>
    <s v="L101333"/>
    <x v="0"/>
    <s v="C201333"/>
    <s v="Rahul Verma"/>
    <x v="0"/>
    <s v="Male"/>
    <x v="30"/>
    <x v="1"/>
    <x v="1"/>
    <x v="0"/>
    <n v="2139923"/>
    <s v="Submitted"/>
    <n v="382"/>
    <x v="0"/>
    <x v="0"/>
    <s v="Submitted"/>
    <x v="0"/>
    <x v="0"/>
    <n v="0"/>
    <n v="10.7"/>
    <n v="120"/>
    <n v="2083.33"/>
    <n v="0"/>
    <x v="0"/>
    <x v="0"/>
    <d v="2028-02-13T00:00:00"/>
    <x v="4"/>
    <x v="8"/>
    <x v="0"/>
    <x v="0"/>
    <x v="1"/>
  </r>
  <r>
    <s v="L101334"/>
    <x v="0"/>
    <s v="C201334"/>
    <s v="Anjali Sharma"/>
    <x v="0"/>
    <s v="Male"/>
    <x v="15"/>
    <x v="0"/>
    <x v="0"/>
    <x v="0"/>
    <n v="464022"/>
    <s v="Submitted"/>
    <n v="346"/>
    <x v="0"/>
    <x v="0"/>
    <s v="Submitted"/>
    <x v="0"/>
    <x v="3"/>
    <n v="4813051"/>
    <n v="17.36"/>
    <n v="120"/>
    <n v="40108.76"/>
    <n v="6962880.4466666663"/>
    <x v="0"/>
    <x v="0"/>
    <d v="2028-02-14T00:00:00"/>
    <x v="4"/>
    <x v="8"/>
    <x v="1"/>
    <x v="1"/>
    <x v="0"/>
  </r>
  <r>
    <s v="L101335"/>
    <x v="0"/>
    <s v="C201335"/>
    <s v="Rohit Rao"/>
    <x v="0"/>
    <s v="Female"/>
    <x v="22"/>
    <x v="1"/>
    <x v="1"/>
    <x v="3"/>
    <n v="1235407"/>
    <s v="Submitted"/>
    <n v="667"/>
    <x v="1"/>
    <x v="0"/>
    <s v="Submitted"/>
    <x v="0"/>
    <x v="3"/>
    <n v="212647"/>
    <n v="9.01"/>
    <n v="24"/>
    <n v="8860.2900000000009"/>
    <n v="159662.68774792965"/>
    <x v="4"/>
    <x v="4"/>
    <d v="2028-02-15T00:00:00"/>
    <x v="4"/>
    <x v="8"/>
    <x v="0"/>
    <x v="0"/>
    <x v="0"/>
  </r>
  <r>
    <s v="L101336"/>
    <x v="0"/>
    <s v="C201336"/>
    <s v="Rahul Sharma"/>
    <x v="0"/>
    <s v="Female"/>
    <x v="14"/>
    <x v="0"/>
    <x v="0"/>
    <x v="3"/>
    <n v="629768"/>
    <s v="Submitted"/>
    <n v="645"/>
    <x v="1"/>
    <x v="0"/>
    <s v="Submitted"/>
    <x v="0"/>
    <x v="0"/>
    <n v="4764503"/>
    <n v="16.649999999999999"/>
    <n v="24"/>
    <n v="198520.95999999999"/>
    <n v="6610747.9181183586"/>
    <x v="5"/>
    <x v="5"/>
    <d v="2028-02-16T00:00:00"/>
    <x v="4"/>
    <x v="8"/>
    <x v="1"/>
    <x v="1"/>
    <x v="2"/>
  </r>
  <r>
    <s v="L101337"/>
    <x v="0"/>
    <s v="C201337"/>
    <s v="Neha Gupta"/>
    <x v="0"/>
    <s v="Female"/>
    <x v="35"/>
    <x v="1"/>
    <x v="1"/>
    <x v="1"/>
    <n v="2309081"/>
    <s v="Submitted"/>
    <n v="420"/>
    <x v="0"/>
    <x v="0"/>
    <s v="Submitted"/>
    <x v="0"/>
    <x v="0"/>
    <n v="2227922"/>
    <n v="15.84"/>
    <n v="12"/>
    <n v="185660.17"/>
    <n v="2940977.9983786559"/>
    <x v="6"/>
    <x v="6"/>
    <d v="2028-02-17T00:00:00"/>
    <x v="4"/>
    <x v="8"/>
    <x v="1"/>
    <x v="1"/>
    <x v="3"/>
  </r>
  <r>
    <s v="L101338"/>
    <x v="0"/>
    <s v="C201338"/>
    <s v="Amit Sharma"/>
    <x v="0"/>
    <s v="Male"/>
    <x v="4"/>
    <x v="0"/>
    <x v="0"/>
    <x v="1"/>
    <n v="2221412"/>
    <s v="Submitted"/>
    <n v="570"/>
    <x v="0"/>
    <x v="0"/>
    <s v="Submitted"/>
    <x v="0"/>
    <x v="0"/>
    <n v="1063050"/>
    <n v="18.71"/>
    <n v="24"/>
    <n v="44293.75"/>
    <n v="1657472.1252661219"/>
    <x v="1"/>
    <x v="1"/>
    <d v="2028-02-18T00:00:00"/>
    <x v="4"/>
    <x v="8"/>
    <x v="1"/>
    <x v="1"/>
    <x v="1"/>
  </r>
  <r>
    <s v="L101339"/>
    <x v="0"/>
    <s v="C201339"/>
    <s v="Pooja Rao"/>
    <x v="0"/>
    <s v="Female"/>
    <x v="47"/>
    <x v="0"/>
    <x v="0"/>
    <x v="3"/>
    <n v="1930264"/>
    <s v="Submitted"/>
    <n v="465"/>
    <x v="0"/>
    <x v="0"/>
    <s v="Submitted"/>
    <x v="0"/>
    <x v="0"/>
    <n v="4846476"/>
    <n v="9.74"/>
    <n v="24"/>
    <n v="201936.5"/>
    <n v="3933725.5372422147"/>
    <x v="2"/>
    <x v="2"/>
    <d v="2028-02-19T00:00:00"/>
    <x v="4"/>
    <x v="8"/>
    <x v="0"/>
    <x v="0"/>
    <x v="3"/>
  </r>
  <r>
    <s v="L101340"/>
    <x v="0"/>
    <s v="C201340"/>
    <s v="Rahul Patel"/>
    <x v="0"/>
    <s v="Male"/>
    <x v="46"/>
    <x v="0"/>
    <x v="1"/>
    <x v="3"/>
    <n v="1079091"/>
    <s v="Submitted"/>
    <n v="718"/>
    <x v="1"/>
    <x v="0"/>
    <s v="Submitted"/>
    <x v="0"/>
    <x v="2"/>
    <n v="1915848"/>
    <n v="17.61"/>
    <n v="60"/>
    <n v="31930.799999999999"/>
    <n v="2811506.94"/>
    <x v="2"/>
    <x v="2"/>
    <d v="2028-02-20T00:00:00"/>
    <x v="4"/>
    <x v="8"/>
    <x v="0"/>
    <x v="0"/>
    <x v="1"/>
  </r>
  <r>
    <s v="L101341"/>
    <x v="0"/>
    <s v="C201341"/>
    <s v="Karan Gupta"/>
    <x v="0"/>
    <s v="Male"/>
    <x v="1"/>
    <x v="0"/>
    <x v="0"/>
    <x v="2"/>
    <n v="793230"/>
    <s v="Submitted"/>
    <n v="446"/>
    <x v="0"/>
    <x v="0"/>
    <s v="Submitted"/>
    <x v="0"/>
    <x v="2"/>
    <n v="699791"/>
    <n v="16.05"/>
    <n v="12"/>
    <n v="58315.92"/>
    <n v="936005.63951880054"/>
    <x v="5"/>
    <x v="5"/>
    <d v="2028-02-21T00:00:00"/>
    <x v="4"/>
    <x v="8"/>
    <x v="0"/>
    <x v="1"/>
    <x v="2"/>
  </r>
  <r>
    <s v="L101342"/>
    <x v="0"/>
    <s v="C201342"/>
    <s v="Amit Rao"/>
    <x v="0"/>
    <s v="Male"/>
    <x v="15"/>
    <x v="0"/>
    <x v="1"/>
    <x v="1"/>
    <n v="1172668"/>
    <s v="Submitted"/>
    <n v="514"/>
    <x v="0"/>
    <x v="0"/>
    <s v="Submitted"/>
    <x v="0"/>
    <x v="3"/>
    <n v="4571034"/>
    <n v="12.14"/>
    <n v="12"/>
    <n v="380919.5"/>
    <n v="4625415.8516664887"/>
    <x v="1"/>
    <x v="1"/>
    <d v="2028-02-22T00:00:00"/>
    <x v="4"/>
    <x v="8"/>
    <x v="1"/>
    <x v="0"/>
    <x v="1"/>
  </r>
  <r>
    <s v="L101343"/>
    <x v="0"/>
    <s v="C201343"/>
    <s v="Pooja Patel"/>
    <x v="0"/>
    <s v="Male"/>
    <x v="16"/>
    <x v="1"/>
    <x v="1"/>
    <x v="0"/>
    <n v="1857899"/>
    <s v="Submitted"/>
    <n v="334"/>
    <x v="0"/>
    <x v="0"/>
    <s v="Submitted"/>
    <x v="0"/>
    <x v="4"/>
    <n v="4111581"/>
    <n v="7.82"/>
    <n v="36"/>
    <n v="114210.58"/>
    <n v="2679380.3232672997"/>
    <x v="3"/>
    <x v="3"/>
    <d v="2028-02-23T00:00:00"/>
    <x v="4"/>
    <x v="8"/>
    <x v="0"/>
    <x v="1"/>
    <x v="2"/>
  </r>
  <r>
    <s v="L101344"/>
    <x v="0"/>
    <s v="C201344"/>
    <s v="Amit Singh"/>
    <x v="0"/>
    <s v="Female"/>
    <x v="19"/>
    <x v="0"/>
    <x v="1"/>
    <x v="2"/>
    <n v="1849323"/>
    <s v="Submitted"/>
    <n v="330"/>
    <x v="0"/>
    <x v="0"/>
    <s v="Submitted"/>
    <x v="0"/>
    <x v="2"/>
    <n v="4587286"/>
    <n v="15.32"/>
    <n v="60"/>
    <n v="76454.77"/>
    <n v="5856435.126666666"/>
    <x v="2"/>
    <x v="2"/>
    <d v="2028-02-24T00:00:00"/>
    <x v="4"/>
    <x v="8"/>
    <x v="0"/>
    <x v="0"/>
    <x v="2"/>
  </r>
  <r>
    <s v="L101345"/>
    <x v="0"/>
    <s v="C201345"/>
    <s v="Rahul Sharma"/>
    <x v="0"/>
    <s v="Female"/>
    <x v="16"/>
    <x v="0"/>
    <x v="1"/>
    <x v="3"/>
    <n v="2446703"/>
    <s v="Submitted"/>
    <n v="401"/>
    <x v="0"/>
    <x v="0"/>
    <s v="Submitted"/>
    <x v="0"/>
    <x v="3"/>
    <n v="3666623"/>
    <n v="13.79"/>
    <n v="60"/>
    <n v="61110.38"/>
    <n v="4213560.9308333332"/>
    <x v="0"/>
    <x v="0"/>
    <d v="2028-02-25T00:00:00"/>
    <x v="4"/>
    <x v="8"/>
    <x v="0"/>
    <x v="0"/>
    <x v="1"/>
  </r>
  <r>
    <s v="L101346"/>
    <x v="0"/>
    <s v="C201346"/>
    <s v="Karan Patel"/>
    <x v="0"/>
    <s v="Female"/>
    <x v="18"/>
    <x v="1"/>
    <x v="0"/>
    <x v="0"/>
    <n v="288254"/>
    <s v="Submitted"/>
    <n v="950"/>
    <x v="2"/>
    <x v="0"/>
    <s v="Submitted"/>
    <x v="1"/>
    <x v="3"/>
    <n v="475612"/>
    <n v="8.23"/>
    <n v="24"/>
    <n v="19817.169999999998"/>
    <n v="326191.73801901581"/>
    <x v="1"/>
    <x v="1"/>
    <d v="2028-02-26T00:00:00"/>
    <x v="4"/>
    <x v="8"/>
    <x v="1"/>
    <x v="0"/>
    <x v="3"/>
  </r>
  <r>
    <s v="L101347"/>
    <x v="0"/>
    <s v="C201347"/>
    <s v="Pooja Sharma"/>
    <x v="0"/>
    <s v="Female"/>
    <x v="6"/>
    <x v="1"/>
    <x v="0"/>
    <x v="1"/>
    <n v="2311196"/>
    <s v="Submitted"/>
    <n v="364"/>
    <x v="0"/>
    <x v="0"/>
    <s v="Submitted"/>
    <x v="0"/>
    <x v="1"/>
    <n v="2049420"/>
    <n v="11.09"/>
    <n v="120"/>
    <n v="17078.5"/>
    <n v="1894005.6500000001"/>
    <x v="6"/>
    <x v="6"/>
    <d v="2028-02-27T00:00:00"/>
    <x v="4"/>
    <x v="8"/>
    <x v="0"/>
    <x v="0"/>
    <x v="2"/>
  </r>
  <r>
    <s v="L101348"/>
    <x v="0"/>
    <s v="C201348"/>
    <s v="Sneha Sharma"/>
    <x v="0"/>
    <s v="Female"/>
    <x v="2"/>
    <x v="0"/>
    <x v="1"/>
    <x v="1"/>
    <n v="2294111"/>
    <s v="Submitted"/>
    <n v="357"/>
    <x v="0"/>
    <x v="0"/>
    <s v="Submitted"/>
    <x v="0"/>
    <x v="1"/>
    <n v="4177262"/>
    <n v="11.18"/>
    <n v="24"/>
    <n v="174052.58"/>
    <n v="3891816.2976268181"/>
    <x v="2"/>
    <x v="2"/>
    <d v="2028-02-28T00:00:00"/>
    <x v="4"/>
    <x v="8"/>
    <x v="1"/>
    <x v="0"/>
    <x v="3"/>
  </r>
  <r>
    <s v="L101349"/>
    <x v="0"/>
    <s v="C201349"/>
    <s v="Rohit Patel"/>
    <x v="0"/>
    <s v="Male"/>
    <x v="26"/>
    <x v="1"/>
    <x v="0"/>
    <x v="0"/>
    <n v="853958"/>
    <s v="Submitted"/>
    <n v="380"/>
    <x v="0"/>
    <x v="0"/>
    <s v="Submitted"/>
    <x v="0"/>
    <x v="3"/>
    <n v="3305339"/>
    <n v="15.33"/>
    <n v="12"/>
    <n v="275444.92"/>
    <n v="4222787.3921247656"/>
    <x v="2"/>
    <x v="2"/>
    <d v="2028-02-29T00:00:00"/>
    <x v="4"/>
    <x v="8"/>
    <x v="0"/>
    <x v="1"/>
    <x v="1"/>
  </r>
  <r>
    <s v="L101350"/>
    <x v="0"/>
    <s v="C201350"/>
    <s v="Neha Patel"/>
    <x v="0"/>
    <s v="Male"/>
    <x v="39"/>
    <x v="0"/>
    <x v="1"/>
    <x v="3"/>
    <n v="1911080"/>
    <s v="Submitted"/>
    <n v="819"/>
    <x v="2"/>
    <x v="0"/>
    <s v="Submitted"/>
    <x v="0"/>
    <x v="0"/>
    <n v="2400412"/>
    <n v="10.76"/>
    <n v="60"/>
    <n v="40006.870000000003"/>
    <n v="2152369.4266666668"/>
    <x v="2"/>
    <x v="2"/>
    <d v="2028-03-01T00:00:00"/>
    <x v="4"/>
    <x v="9"/>
    <x v="0"/>
    <x v="1"/>
    <x v="2"/>
  </r>
  <r>
    <s v="L101351"/>
    <x v="0"/>
    <s v="C201351"/>
    <s v="Rahul Patel"/>
    <x v="0"/>
    <s v="Male"/>
    <x v="16"/>
    <x v="1"/>
    <x v="1"/>
    <x v="0"/>
    <n v="1610771"/>
    <s v="Submitted"/>
    <n v="337"/>
    <x v="0"/>
    <x v="0"/>
    <s v="Submitted"/>
    <x v="0"/>
    <x v="2"/>
    <n v="0"/>
    <n v="18.34"/>
    <n v="60"/>
    <n v="4166.67"/>
    <n v="0"/>
    <x v="1"/>
    <x v="1"/>
    <d v="2028-03-02T00:00:00"/>
    <x v="4"/>
    <x v="9"/>
    <x v="0"/>
    <x v="0"/>
    <x v="2"/>
  </r>
  <r>
    <s v="L101352"/>
    <x v="0"/>
    <s v="C201352"/>
    <s v="Anjali Mehta"/>
    <x v="0"/>
    <s v="Male"/>
    <x v="26"/>
    <x v="1"/>
    <x v="1"/>
    <x v="0"/>
    <n v="2435628"/>
    <s v="Submitted"/>
    <n v="722"/>
    <x v="1"/>
    <x v="0"/>
    <s v="Submitted"/>
    <x v="0"/>
    <x v="2"/>
    <n v="3492639"/>
    <n v="9.9"/>
    <n v="120"/>
    <n v="29105.33"/>
    <n v="2881427.1750000003"/>
    <x v="5"/>
    <x v="5"/>
    <d v="2028-03-03T00:00:00"/>
    <x v="4"/>
    <x v="9"/>
    <x v="2"/>
    <x v="1"/>
    <x v="3"/>
  </r>
  <r>
    <s v="L101353"/>
    <x v="0"/>
    <s v="C201353"/>
    <s v="Pooja Gupta"/>
    <x v="0"/>
    <s v="Female"/>
    <x v="6"/>
    <x v="1"/>
    <x v="0"/>
    <x v="1"/>
    <n v="1007378"/>
    <s v="Submitted"/>
    <n v="378"/>
    <x v="0"/>
    <x v="0"/>
    <s v="Submitted"/>
    <x v="0"/>
    <x v="0"/>
    <n v="2038788"/>
    <n v="11.49"/>
    <n v="36"/>
    <n v="56633"/>
    <n v="1952139.5100615527"/>
    <x v="2"/>
    <x v="2"/>
    <d v="2028-03-04T00:00:00"/>
    <x v="4"/>
    <x v="9"/>
    <x v="0"/>
    <x v="1"/>
    <x v="2"/>
  </r>
  <r>
    <s v="L101354"/>
    <x v="0"/>
    <s v="C201354"/>
    <s v="Rohit Gupta"/>
    <x v="0"/>
    <s v="Male"/>
    <x v="32"/>
    <x v="1"/>
    <x v="1"/>
    <x v="3"/>
    <n v="2194525"/>
    <s v="Submitted"/>
    <n v="564"/>
    <x v="0"/>
    <x v="0"/>
    <s v="Submitted"/>
    <x v="0"/>
    <x v="3"/>
    <n v="3556118"/>
    <n v="13.85"/>
    <n v="120"/>
    <n v="29634.32"/>
    <n v="4104352.8583333329"/>
    <x v="6"/>
    <x v="6"/>
    <d v="2028-03-05T00:00:00"/>
    <x v="4"/>
    <x v="9"/>
    <x v="2"/>
    <x v="1"/>
    <x v="1"/>
  </r>
  <r>
    <s v="L101355"/>
    <x v="0"/>
    <s v="C201355"/>
    <s v="Priya Gupta"/>
    <x v="0"/>
    <s v="Male"/>
    <x v="31"/>
    <x v="1"/>
    <x v="1"/>
    <x v="3"/>
    <n v="598098"/>
    <s v="Submitted"/>
    <n v="777"/>
    <x v="2"/>
    <x v="0"/>
    <s v="Submitted"/>
    <x v="0"/>
    <x v="4"/>
    <n v="1734697"/>
    <n v="7.24"/>
    <n v="60"/>
    <n v="28911.62"/>
    <n v="1046600.5233338561"/>
    <x v="6"/>
    <x v="6"/>
    <d v="2028-03-06T00:00:00"/>
    <x v="4"/>
    <x v="9"/>
    <x v="0"/>
    <x v="0"/>
    <x v="3"/>
  </r>
  <r>
    <s v="L101356"/>
    <x v="0"/>
    <s v="C201356"/>
    <s v="Sneha Verma"/>
    <x v="0"/>
    <s v="Male"/>
    <x v="10"/>
    <x v="1"/>
    <x v="0"/>
    <x v="0"/>
    <n v="1662854"/>
    <s v="Submitted"/>
    <n v="326"/>
    <x v="0"/>
    <x v="0"/>
    <s v="Submitted"/>
    <x v="0"/>
    <x v="0"/>
    <n v="2577660"/>
    <n v="8.74"/>
    <n v="36"/>
    <n v="71601.67"/>
    <n v="1877395.70523559"/>
    <x v="3"/>
    <x v="3"/>
    <d v="2028-03-07T00:00:00"/>
    <x v="4"/>
    <x v="9"/>
    <x v="0"/>
    <x v="1"/>
    <x v="3"/>
  </r>
  <r>
    <s v="L101357"/>
    <x v="0"/>
    <s v="C201357"/>
    <s v="Vikas Gupta"/>
    <x v="0"/>
    <s v="Female"/>
    <x v="2"/>
    <x v="1"/>
    <x v="0"/>
    <x v="1"/>
    <n v="529801"/>
    <s v="Submitted"/>
    <n v="547"/>
    <x v="0"/>
    <x v="0"/>
    <s v="Submitted"/>
    <x v="0"/>
    <x v="4"/>
    <n v="3575869"/>
    <n v="14.97"/>
    <n v="12"/>
    <n v="297989.08"/>
    <n v="4461165.1440346548"/>
    <x v="2"/>
    <x v="2"/>
    <d v="2028-03-08T00:00:00"/>
    <x v="4"/>
    <x v="9"/>
    <x v="0"/>
    <x v="1"/>
    <x v="0"/>
  </r>
  <r>
    <s v="L101358"/>
    <x v="0"/>
    <s v="C201358"/>
    <s v="Pooja Verma"/>
    <x v="0"/>
    <s v="Female"/>
    <x v="33"/>
    <x v="0"/>
    <x v="1"/>
    <x v="2"/>
    <n v="2457295"/>
    <s v="Submitted"/>
    <n v="675"/>
    <x v="1"/>
    <x v="0"/>
    <s v="Submitted"/>
    <x v="0"/>
    <x v="1"/>
    <n v="856277"/>
    <n v="18.309999999999999"/>
    <n v="12"/>
    <n v="71356.42"/>
    <n v="1306555.3654971814"/>
    <x v="4"/>
    <x v="4"/>
    <d v="2028-03-09T00:00:00"/>
    <x v="4"/>
    <x v="9"/>
    <x v="0"/>
    <x v="0"/>
    <x v="2"/>
  </r>
  <r>
    <s v="L101359"/>
    <x v="0"/>
    <s v="C201359"/>
    <s v="Sneha Patel"/>
    <x v="0"/>
    <s v="Female"/>
    <x v="23"/>
    <x v="1"/>
    <x v="0"/>
    <x v="1"/>
    <n v="996825"/>
    <s v="Submitted"/>
    <n v="541"/>
    <x v="0"/>
    <x v="0"/>
    <s v="Submitted"/>
    <x v="0"/>
    <x v="1"/>
    <n v="1187172"/>
    <n v="18.05"/>
    <n v="24"/>
    <n v="49465.5"/>
    <n v="1785704.5504829388"/>
    <x v="5"/>
    <x v="5"/>
    <d v="2028-03-10T00:00:00"/>
    <x v="4"/>
    <x v="9"/>
    <x v="2"/>
    <x v="1"/>
    <x v="1"/>
  </r>
  <r>
    <s v="L101360"/>
    <x v="0"/>
    <s v="C201360"/>
    <s v="Vikas Rao"/>
    <x v="0"/>
    <s v="Female"/>
    <x v="16"/>
    <x v="0"/>
    <x v="0"/>
    <x v="1"/>
    <n v="1748052"/>
    <s v="Submitted"/>
    <n v="950"/>
    <x v="2"/>
    <x v="0"/>
    <s v="Submitted"/>
    <x v="1"/>
    <x v="2"/>
    <n v="704309"/>
    <n v="14.07"/>
    <n v="12"/>
    <n v="58692.42"/>
    <n v="825877.01580675773"/>
    <x v="5"/>
    <x v="5"/>
    <d v="2028-03-11T00:00:00"/>
    <x v="4"/>
    <x v="9"/>
    <x v="0"/>
    <x v="1"/>
    <x v="3"/>
  </r>
  <r>
    <s v="L101361"/>
    <x v="0"/>
    <s v="C201361"/>
    <s v="Pooja Mehta"/>
    <x v="0"/>
    <s v="Female"/>
    <x v="26"/>
    <x v="0"/>
    <x v="0"/>
    <x v="2"/>
    <n v="1558556"/>
    <s v="Submitted"/>
    <n v="821"/>
    <x v="2"/>
    <x v="0"/>
    <s v="Submitted"/>
    <x v="0"/>
    <x v="0"/>
    <n v="382750"/>
    <n v="8"/>
    <n v="12"/>
    <n v="31895.83"/>
    <n v="255723.32067401314"/>
    <x v="4"/>
    <x v="4"/>
    <d v="2028-03-12T00:00:00"/>
    <x v="4"/>
    <x v="9"/>
    <x v="1"/>
    <x v="1"/>
    <x v="2"/>
  </r>
  <r>
    <s v="L101362"/>
    <x v="0"/>
    <s v="C201362"/>
    <s v="Neha Das"/>
    <x v="0"/>
    <s v="Female"/>
    <x v="23"/>
    <x v="1"/>
    <x v="1"/>
    <x v="2"/>
    <n v="2319688"/>
    <s v="Submitted"/>
    <n v="410"/>
    <x v="0"/>
    <x v="0"/>
    <s v="Submitted"/>
    <x v="0"/>
    <x v="4"/>
    <n v="662571"/>
    <n v="12.52"/>
    <n v="180"/>
    <n v="3680.95"/>
    <n v="691282.40999999992"/>
    <x v="6"/>
    <x v="6"/>
    <d v="2028-03-13T00:00:00"/>
    <x v="4"/>
    <x v="9"/>
    <x v="0"/>
    <x v="1"/>
    <x v="1"/>
  </r>
  <r>
    <s v="L101363"/>
    <x v="0"/>
    <s v="C201363"/>
    <s v="Karan Das"/>
    <x v="0"/>
    <s v="Female"/>
    <x v="10"/>
    <x v="0"/>
    <x v="0"/>
    <x v="3"/>
    <n v="2079983"/>
    <s v="Submitted"/>
    <n v="380"/>
    <x v="0"/>
    <x v="0"/>
    <s v="Submitted"/>
    <x v="0"/>
    <x v="4"/>
    <n v="3025977"/>
    <n v="8.27"/>
    <n v="12"/>
    <n v="252164.75"/>
    <n v="2089274.394247931"/>
    <x v="5"/>
    <x v="5"/>
    <d v="2028-03-14T00:00:00"/>
    <x v="4"/>
    <x v="9"/>
    <x v="0"/>
    <x v="0"/>
    <x v="1"/>
  </r>
  <r>
    <s v="L101364"/>
    <x v="0"/>
    <s v="C201364"/>
    <s v="Rohit Das"/>
    <x v="0"/>
    <s v="Female"/>
    <x v="5"/>
    <x v="1"/>
    <x v="0"/>
    <x v="1"/>
    <n v="-50000"/>
    <s v="Submitted"/>
    <n v="873"/>
    <x v="2"/>
    <x v="0"/>
    <s v="Submitted"/>
    <x v="0"/>
    <x v="0"/>
    <n v="605430"/>
    <n v="10.52"/>
    <n v="60"/>
    <n v="10090.5"/>
    <n v="530760.29999999993"/>
    <x v="5"/>
    <x v="5"/>
    <d v="2028-03-15T00:00:00"/>
    <x v="4"/>
    <x v="9"/>
    <x v="0"/>
    <x v="0"/>
    <x v="2"/>
  </r>
  <r>
    <s v="L101365"/>
    <x v="0"/>
    <s v="C201365"/>
    <s v="Priya Das"/>
    <x v="0"/>
    <s v="Female"/>
    <x v="14"/>
    <x v="0"/>
    <x v="0"/>
    <x v="2"/>
    <n v="542366"/>
    <s v="Submitted"/>
    <n v="335"/>
    <x v="0"/>
    <x v="0"/>
    <s v="Submitted"/>
    <x v="0"/>
    <x v="1"/>
    <n v="1463322"/>
    <n v="10.8"/>
    <n v="24"/>
    <n v="60971.75"/>
    <n v="1316990.0688413561"/>
    <x v="2"/>
    <x v="2"/>
    <d v="2028-03-16T00:00:00"/>
    <x v="4"/>
    <x v="9"/>
    <x v="0"/>
    <x v="1"/>
    <x v="2"/>
  </r>
  <r>
    <s v="L101366"/>
    <x v="0"/>
    <s v="C201366"/>
    <n v="0"/>
    <x v="0"/>
    <s v="Female"/>
    <x v="17"/>
    <x v="1"/>
    <x v="0"/>
    <x v="3"/>
    <n v="358936"/>
    <s v="Submitted"/>
    <n v="437"/>
    <x v="0"/>
    <x v="0"/>
    <s v="Submitted"/>
    <x v="0"/>
    <x v="4"/>
    <n v="947988"/>
    <n v="13.22"/>
    <n v="120"/>
    <n v="7899.9"/>
    <n v="1044366.7800000001"/>
    <x v="5"/>
    <x v="5"/>
    <d v="2028-03-17T00:00:00"/>
    <x v="4"/>
    <x v="9"/>
    <x v="0"/>
    <x v="1"/>
    <x v="3"/>
  </r>
  <r>
    <s v="L101367"/>
    <x v="0"/>
    <s v="C201367"/>
    <s v="Amit Sharma"/>
    <x v="0"/>
    <s v="Female"/>
    <x v="17"/>
    <x v="0"/>
    <x v="1"/>
    <x v="3"/>
    <n v="658189"/>
    <s v="Submitted"/>
    <n v="573"/>
    <x v="0"/>
    <x v="0"/>
    <s v="Submitted"/>
    <x v="0"/>
    <x v="4"/>
    <n v="2235390"/>
    <n v="13.1"/>
    <n v="24"/>
    <n v="93141.25"/>
    <n v="2440300.7996162516"/>
    <x v="1"/>
    <x v="1"/>
    <d v="2028-03-18T00:00:00"/>
    <x v="4"/>
    <x v="9"/>
    <x v="2"/>
    <x v="0"/>
    <x v="2"/>
  </r>
  <r>
    <s v="L101368"/>
    <x v="0"/>
    <s v="C201368"/>
    <s v="Rohit Das"/>
    <x v="0"/>
    <s v="Female"/>
    <x v="23"/>
    <x v="0"/>
    <x v="1"/>
    <x v="3"/>
    <n v="482894"/>
    <s v="Submitted"/>
    <n v="557"/>
    <x v="0"/>
    <x v="0"/>
    <s v="Submitted"/>
    <x v="0"/>
    <x v="0"/>
    <n v="4806969"/>
    <n v="8.52"/>
    <n v="24"/>
    <n v="200290.38"/>
    <n v="3412956.7242201054"/>
    <x v="0"/>
    <x v="0"/>
    <d v="2028-03-19T00:00:00"/>
    <x v="4"/>
    <x v="9"/>
    <x v="0"/>
    <x v="0"/>
    <x v="1"/>
  </r>
  <r>
    <s v="L101369"/>
    <x v="0"/>
    <s v="C201369"/>
    <s v="Karan Gupta"/>
    <x v="0"/>
    <s v="Female"/>
    <x v="14"/>
    <x v="1"/>
    <x v="1"/>
    <x v="0"/>
    <n v="1060234"/>
    <s v="Submitted"/>
    <n v="613"/>
    <x v="1"/>
    <x v="0"/>
    <s v="Submitted"/>
    <x v="0"/>
    <x v="1"/>
    <n v="3916843"/>
    <n v="7.95"/>
    <n v="12"/>
    <n v="326403.58"/>
    <n v="2600742.367409288"/>
    <x v="2"/>
    <x v="2"/>
    <d v="2028-03-20T00:00:00"/>
    <x v="4"/>
    <x v="9"/>
    <x v="0"/>
    <x v="1"/>
    <x v="1"/>
  </r>
  <r>
    <s v="L101370"/>
    <x v="0"/>
    <s v="C201370"/>
    <s v="Pooja Patel"/>
    <x v="0"/>
    <s v="Female"/>
    <x v="21"/>
    <x v="1"/>
    <x v="1"/>
    <x v="3"/>
    <n v="1032720"/>
    <s v="Submitted"/>
    <n v="839"/>
    <x v="2"/>
    <x v="0"/>
    <s v="Submitted"/>
    <x v="0"/>
    <x v="4"/>
    <n v="4981686"/>
    <n v="14.88"/>
    <n v="36"/>
    <n v="138380.17000000001"/>
    <n v="6177290.6400015196"/>
    <x v="3"/>
    <x v="3"/>
    <d v="2028-03-21T00:00:00"/>
    <x v="4"/>
    <x v="9"/>
    <x v="0"/>
    <x v="0"/>
    <x v="2"/>
  </r>
  <r>
    <s v="L101371"/>
    <x v="0"/>
    <s v="C201371"/>
    <s v="Anjali Sharma"/>
    <x v="0"/>
    <s v="Male"/>
    <x v="12"/>
    <x v="0"/>
    <x v="1"/>
    <x v="3"/>
    <n v="1568257"/>
    <s v="Submitted"/>
    <n v="454"/>
    <x v="0"/>
    <x v="0"/>
    <s v="Submitted"/>
    <x v="0"/>
    <x v="0"/>
    <n v="1142229"/>
    <n v="18.29"/>
    <n v="24"/>
    <n v="47592.88"/>
    <n v="1740947.3678890029"/>
    <x v="4"/>
    <x v="4"/>
    <d v="2028-03-22T00:00:00"/>
    <x v="4"/>
    <x v="9"/>
    <x v="2"/>
    <x v="1"/>
    <x v="0"/>
  </r>
  <r>
    <s v="L101372"/>
    <x v="0"/>
    <s v="C201372"/>
    <s v="Neha Verma"/>
    <x v="0"/>
    <s v="Male"/>
    <x v="18"/>
    <x v="1"/>
    <x v="1"/>
    <x v="1"/>
    <n v="385756"/>
    <s v="Submitted"/>
    <n v="627"/>
    <x v="1"/>
    <x v="0"/>
    <s v="Submitted"/>
    <x v="0"/>
    <x v="1"/>
    <n v="4562590"/>
    <n v="10.15"/>
    <n v="120"/>
    <n v="38021.58"/>
    <n v="3859190.7083333335"/>
    <x v="3"/>
    <x v="3"/>
    <d v="2028-03-23T00:00:00"/>
    <x v="4"/>
    <x v="9"/>
    <x v="0"/>
    <x v="0"/>
    <x v="2"/>
  </r>
  <r>
    <s v="L101373"/>
    <x v="0"/>
    <s v="C201373"/>
    <s v="Priya Gupta"/>
    <x v="0"/>
    <s v="Female"/>
    <x v="6"/>
    <x v="1"/>
    <x v="1"/>
    <x v="1"/>
    <n v="560682"/>
    <s v="Submitted"/>
    <n v="824"/>
    <x v="2"/>
    <x v="0"/>
    <s v="Submitted"/>
    <x v="0"/>
    <x v="0"/>
    <n v="2807699"/>
    <n v="14.05"/>
    <n v="36"/>
    <n v="77991.64"/>
    <n v="3287347.5791691686"/>
    <x v="5"/>
    <x v="5"/>
    <d v="2028-03-24T00:00:00"/>
    <x v="4"/>
    <x v="9"/>
    <x v="0"/>
    <x v="1"/>
    <x v="3"/>
  </r>
  <r>
    <s v="L101374"/>
    <x v="0"/>
    <s v="C201374"/>
    <s v="Priya Sharma"/>
    <x v="0"/>
    <s v="Male"/>
    <x v="39"/>
    <x v="0"/>
    <x v="1"/>
    <x v="1"/>
    <n v="762183"/>
    <s v="Submitted"/>
    <n v="484"/>
    <x v="0"/>
    <x v="0"/>
    <s v="Submitted"/>
    <x v="0"/>
    <x v="2"/>
    <n v="942134"/>
    <n v="9.84"/>
    <n v="36"/>
    <n v="26170.39"/>
    <n v="772549.88033524051"/>
    <x v="1"/>
    <x v="1"/>
    <d v="2028-03-25T00:00:00"/>
    <x v="4"/>
    <x v="9"/>
    <x v="0"/>
    <x v="0"/>
    <x v="0"/>
  </r>
  <r>
    <s v="L101375"/>
    <x v="0"/>
    <s v="C201375"/>
    <s v="Karan Verma"/>
    <x v="0"/>
    <s v="Male"/>
    <x v="36"/>
    <x v="1"/>
    <x v="0"/>
    <x v="3"/>
    <n v="2299282"/>
    <s v="Submitted"/>
    <n v="762"/>
    <x v="2"/>
    <x v="0"/>
    <s v="Submitted"/>
    <x v="0"/>
    <x v="3"/>
    <n v="3238010"/>
    <n v="7.27"/>
    <n v="24"/>
    <n v="134917.07999999999"/>
    <n v="1961717.0811771895"/>
    <x v="2"/>
    <x v="2"/>
    <d v="2028-03-26T00:00:00"/>
    <x v="4"/>
    <x v="9"/>
    <x v="0"/>
    <x v="1"/>
    <x v="0"/>
  </r>
  <r>
    <s v="L101376"/>
    <x v="0"/>
    <s v="C201376"/>
    <s v="Karan Gupta"/>
    <x v="0"/>
    <s v="Male"/>
    <x v="8"/>
    <x v="0"/>
    <x v="1"/>
    <x v="2"/>
    <n v="1539190"/>
    <s v="Submitted"/>
    <n v="438"/>
    <x v="0"/>
    <x v="0"/>
    <s v="Submitted"/>
    <x v="0"/>
    <x v="4"/>
    <n v="2573017"/>
    <n v="12.2"/>
    <n v="24"/>
    <n v="107209.04"/>
    <n v="2615900.744428867"/>
    <x v="1"/>
    <x v="1"/>
    <d v="2028-03-27T00:00:00"/>
    <x v="4"/>
    <x v="9"/>
    <x v="0"/>
    <x v="0"/>
    <x v="0"/>
  </r>
  <r>
    <s v="L101377"/>
    <x v="0"/>
    <s v="C201377"/>
    <s v="Sneha Singh"/>
    <x v="0"/>
    <s v="Male"/>
    <x v="16"/>
    <x v="1"/>
    <x v="1"/>
    <x v="2"/>
    <n v="2240774"/>
    <s v="Submitted"/>
    <n v="648"/>
    <x v="1"/>
    <x v="0"/>
    <s v="Submitted"/>
    <x v="0"/>
    <x v="4"/>
    <n v="1758097"/>
    <n v="10.57"/>
    <n v="60"/>
    <n v="29301.62"/>
    <n v="1548590.4408333334"/>
    <x v="2"/>
    <x v="2"/>
    <d v="2028-03-28T00:00:00"/>
    <x v="4"/>
    <x v="9"/>
    <x v="0"/>
    <x v="0"/>
    <x v="3"/>
  </r>
  <r>
    <s v="L101378"/>
    <x v="0"/>
    <s v="C201378"/>
    <s v="Pooja Singh"/>
    <x v="0"/>
    <s v="Female"/>
    <x v="8"/>
    <x v="1"/>
    <x v="1"/>
    <x v="0"/>
    <n v="2075048"/>
    <s v="Submitted"/>
    <n v="496"/>
    <x v="0"/>
    <x v="0"/>
    <s v="Submitted"/>
    <x v="0"/>
    <x v="3"/>
    <n v="1292041"/>
    <n v="8.0500000000000007"/>
    <n v="120"/>
    <n v="10767.01"/>
    <n v="866744.1708333334"/>
    <x v="6"/>
    <x v="6"/>
    <d v="2028-03-29T00:00:00"/>
    <x v="4"/>
    <x v="9"/>
    <x v="1"/>
    <x v="1"/>
    <x v="0"/>
  </r>
  <r>
    <s v="L101379"/>
    <x v="0"/>
    <s v="C201379"/>
    <s v="Sneha Verma"/>
    <x v="0"/>
    <s v="Female"/>
    <x v="34"/>
    <x v="1"/>
    <x v="0"/>
    <x v="3"/>
    <n v="526457"/>
    <s v="Submitted"/>
    <n v="846"/>
    <x v="2"/>
    <x v="0"/>
    <s v="Submitted"/>
    <x v="0"/>
    <x v="2"/>
    <n v="263336"/>
    <n v="9.5399999999999991"/>
    <n v="60"/>
    <n v="4388.93"/>
    <n v="209352.12000000011"/>
    <x v="4"/>
    <x v="4"/>
    <d v="2028-03-30T00:00:00"/>
    <x v="4"/>
    <x v="9"/>
    <x v="2"/>
    <x v="1"/>
    <x v="0"/>
  </r>
  <r>
    <s v="L101380"/>
    <x v="0"/>
    <s v="C201380"/>
    <s v="Sneha Gupta"/>
    <x v="0"/>
    <s v="Male"/>
    <x v="16"/>
    <x v="1"/>
    <x v="1"/>
    <x v="2"/>
    <n v="2128299"/>
    <s v="Submitted"/>
    <n v="456"/>
    <x v="0"/>
    <x v="0"/>
    <s v="Submitted"/>
    <x v="0"/>
    <x v="2"/>
    <n v="453565"/>
    <n v="13.58"/>
    <n v="60"/>
    <n v="7559.42"/>
    <n v="513284.39166666666"/>
    <x v="2"/>
    <x v="2"/>
    <d v="2028-03-31T00:00:00"/>
    <x v="4"/>
    <x v="9"/>
    <x v="0"/>
    <x v="0"/>
    <x v="2"/>
  </r>
  <r>
    <s v="L101381"/>
    <x v="0"/>
    <s v="C201381"/>
    <s v="Sneha Das"/>
    <x v="0"/>
    <s v="Female"/>
    <x v="41"/>
    <x v="0"/>
    <x v="1"/>
    <x v="0"/>
    <n v="308122"/>
    <s v="Submitted"/>
    <n v="790"/>
    <x v="2"/>
    <x v="0"/>
    <s v="Submitted"/>
    <x v="0"/>
    <x v="0"/>
    <n v="4659813"/>
    <n v="17.47"/>
    <n v="36"/>
    <n v="129439.25"/>
    <n v="6783911.0925000608"/>
    <x v="4"/>
    <x v="4"/>
    <d v="2028-04-01T00:00:00"/>
    <x v="4"/>
    <x v="10"/>
    <x v="0"/>
    <x v="0"/>
    <x v="2"/>
  </r>
  <r>
    <s v="L101382"/>
    <x v="0"/>
    <s v="C201382"/>
    <s v="Priya Patel"/>
    <x v="0"/>
    <s v="Female"/>
    <x v="5"/>
    <x v="0"/>
    <x v="1"/>
    <x v="0"/>
    <n v="2499258"/>
    <s v="Submitted"/>
    <n v="544"/>
    <x v="0"/>
    <x v="0"/>
    <s v="Submitted"/>
    <x v="0"/>
    <x v="2"/>
    <n v="2628708"/>
    <n v="18.48"/>
    <n v="12"/>
    <n v="219059"/>
    <n v="4048266.4589765398"/>
    <x v="5"/>
    <x v="5"/>
    <d v="2028-04-02T00:00:00"/>
    <x v="4"/>
    <x v="10"/>
    <x v="2"/>
    <x v="1"/>
    <x v="0"/>
  </r>
  <r>
    <s v="L101383"/>
    <x v="0"/>
    <s v="C201383"/>
    <s v="Priya Gupta"/>
    <x v="0"/>
    <s v="Male"/>
    <x v="10"/>
    <x v="1"/>
    <x v="1"/>
    <x v="2"/>
    <n v="1185172"/>
    <s v="Submitted"/>
    <n v="339"/>
    <x v="0"/>
    <x v="0"/>
    <s v="Submitted"/>
    <x v="0"/>
    <x v="2"/>
    <n v="3119878"/>
    <n v="15.48"/>
    <n v="12"/>
    <n v="259989.83"/>
    <n v="4024836.1384673226"/>
    <x v="5"/>
    <x v="5"/>
    <d v="2028-04-03T00:00:00"/>
    <x v="4"/>
    <x v="10"/>
    <x v="0"/>
    <x v="0"/>
    <x v="2"/>
  </r>
  <r>
    <s v="L101384"/>
    <x v="0"/>
    <s v="C201384"/>
    <s v="Amit Gupta"/>
    <x v="0"/>
    <s v="Male"/>
    <x v="34"/>
    <x v="1"/>
    <x v="0"/>
    <x v="0"/>
    <n v="788462"/>
    <s v="Submitted"/>
    <n v="540"/>
    <x v="0"/>
    <x v="0"/>
    <s v="Submitted"/>
    <x v="0"/>
    <x v="2"/>
    <n v="1174350"/>
    <n v="13.45"/>
    <n v="36"/>
    <n v="32620.83"/>
    <n v="1316250.6250023178"/>
    <x v="5"/>
    <x v="5"/>
    <d v="2028-04-04T00:00:00"/>
    <x v="4"/>
    <x v="10"/>
    <x v="2"/>
    <x v="0"/>
    <x v="1"/>
  </r>
  <r>
    <s v="L101385"/>
    <x v="0"/>
    <s v="C201385"/>
    <s v="Neha Mehta"/>
    <x v="0"/>
    <s v="Female"/>
    <x v="41"/>
    <x v="1"/>
    <x v="1"/>
    <x v="3"/>
    <n v="2491715"/>
    <s v="Submitted"/>
    <n v="950"/>
    <x v="2"/>
    <x v="0"/>
    <s v="Submitted"/>
    <x v="1"/>
    <x v="0"/>
    <n v="4190867"/>
    <n v="7.04"/>
    <n v="12"/>
    <n v="349238.92"/>
    <n v="2468337.6066867383"/>
    <x v="1"/>
    <x v="1"/>
    <d v="2028-04-05T00:00:00"/>
    <x v="4"/>
    <x v="10"/>
    <x v="0"/>
    <x v="0"/>
    <x v="1"/>
  </r>
  <r>
    <s v="L101386"/>
    <x v="0"/>
    <s v="C201386"/>
    <s v="Anjali Mehta"/>
    <x v="0"/>
    <s v="Female"/>
    <x v="37"/>
    <x v="1"/>
    <x v="1"/>
    <x v="3"/>
    <n v="2127366"/>
    <s v="Submitted"/>
    <n v="631"/>
    <x v="1"/>
    <x v="0"/>
    <s v="Submitted"/>
    <x v="0"/>
    <x v="4"/>
    <n v="2085528"/>
    <n v="18.98"/>
    <n v="36"/>
    <n v="57931.33"/>
    <n v="3298610.1200000052"/>
    <x v="1"/>
    <x v="1"/>
    <d v="2028-04-06T00:00:00"/>
    <x v="4"/>
    <x v="10"/>
    <x v="1"/>
    <x v="1"/>
    <x v="0"/>
  </r>
  <r>
    <s v="L101387"/>
    <x v="0"/>
    <s v="C201387"/>
    <s v="Anjali Verma"/>
    <x v="0"/>
    <s v="Male"/>
    <x v="30"/>
    <x v="0"/>
    <x v="1"/>
    <x v="1"/>
    <n v="1047150"/>
    <s v="Submitted"/>
    <n v="687"/>
    <x v="1"/>
    <x v="0"/>
    <s v="Submitted"/>
    <x v="0"/>
    <x v="1"/>
    <n v="557460"/>
    <n v="11.32"/>
    <n v="180"/>
    <n v="3097"/>
    <n v="525870.6"/>
    <x v="0"/>
    <x v="0"/>
    <d v="2028-04-07T00:00:00"/>
    <x v="4"/>
    <x v="10"/>
    <x v="0"/>
    <x v="0"/>
    <x v="0"/>
  </r>
  <r>
    <s v="L101388"/>
    <x v="0"/>
    <s v="C201388"/>
    <s v="Neha Singh"/>
    <x v="0"/>
    <s v="Male"/>
    <x v="23"/>
    <x v="1"/>
    <x v="0"/>
    <x v="3"/>
    <n v="1675470"/>
    <s v="Submitted"/>
    <n v="534"/>
    <x v="0"/>
    <x v="0"/>
    <s v="Submitted"/>
    <x v="0"/>
    <x v="3"/>
    <n v="1744843"/>
    <n v="17.43"/>
    <n v="180"/>
    <n v="9693.57"/>
    <n v="2534384.4575"/>
    <x v="0"/>
    <x v="0"/>
    <d v="2028-04-08T00:00:00"/>
    <x v="4"/>
    <x v="10"/>
    <x v="2"/>
    <x v="1"/>
    <x v="2"/>
  </r>
  <r>
    <s v="L101389"/>
    <x v="0"/>
    <s v="C201389"/>
    <s v="Pooja Singh"/>
    <x v="0"/>
    <s v="Male"/>
    <x v="41"/>
    <x v="1"/>
    <x v="0"/>
    <x v="0"/>
    <n v="2000004"/>
    <s v="Submitted"/>
    <n v="644"/>
    <x v="1"/>
    <x v="0"/>
    <s v="Submitted"/>
    <x v="0"/>
    <x v="4"/>
    <n v="2960607"/>
    <n v="8.67"/>
    <n v="120"/>
    <n v="24671.72"/>
    <n v="2139038.5575000001"/>
    <x v="6"/>
    <x v="6"/>
    <d v="2028-04-09T00:00:00"/>
    <x v="4"/>
    <x v="10"/>
    <x v="0"/>
    <x v="0"/>
    <x v="1"/>
  </r>
  <r>
    <s v="L101390"/>
    <x v="0"/>
    <s v="C201390"/>
    <s v="Vikas Patel"/>
    <x v="0"/>
    <s v="Female"/>
    <x v="9"/>
    <x v="0"/>
    <x v="1"/>
    <x v="0"/>
    <n v="1783436"/>
    <s v="Submitted"/>
    <n v="489"/>
    <x v="0"/>
    <x v="0"/>
    <s v="Submitted"/>
    <x v="0"/>
    <x v="2"/>
    <n v="1082298"/>
    <n v="10.52"/>
    <n v="36"/>
    <n v="30063.83"/>
    <n v="948814.58013653499"/>
    <x v="5"/>
    <x v="5"/>
    <d v="2028-04-10T00:00:00"/>
    <x v="4"/>
    <x v="10"/>
    <x v="0"/>
    <x v="0"/>
    <x v="0"/>
  </r>
  <r>
    <s v="L101391"/>
    <x v="0"/>
    <s v="C201391"/>
    <s v="Vikas Patel"/>
    <x v="0"/>
    <s v="Male"/>
    <x v="26"/>
    <x v="1"/>
    <x v="0"/>
    <x v="2"/>
    <n v="1934803"/>
    <s v="Submitted"/>
    <n v="726"/>
    <x v="1"/>
    <x v="0"/>
    <s v="Submitted"/>
    <x v="0"/>
    <x v="0"/>
    <n v="652912"/>
    <n v="11.82"/>
    <n v="60"/>
    <n v="10881.87"/>
    <n v="643118.31999999995"/>
    <x v="6"/>
    <x v="6"/>
    <d v="2028-04-11T00:00:00"/>
    <x v="4"/>
    <x v="10"/>
    <x v="2"/>
    <x v="1"/>
    <x v="3"/>
  </r>
  <r>
    <s v="L101392"/>
    <x v="0"/>
    <s v="C201392"/>
    <s v="Rohit Sharma"/>
    <x v="0"/>
    <s v="Male"/>
    <x v="19"/>
    <x v="0"/>
    <x v="0"/>
    <x v="2"/>
    <n v="1703618"/>
    <s v="Submitted"/>
    <n v="794"/>
    <x v="2"/>
    <x v="0"/>
    <s v="Submitted"/>
    <x v="0"/>
    <x v="4"/>
    <n v="3136248"/>
    <n v="7.34"/>
    <n v="60"/>
    <n v="52270.8"/>
    <n v="1918338.3600007021"/>
    <x v="0"/>
    <x v="0"/>
    <d v="2028-04-12T00:00:00"/>
    <x v="4"/>
    <x v="10"/>
    <x v="0"/>
    <x v="0"/>
    <x v="2"/>
  </r>
  <r>
    <s v="L101393"/>
    <x v="0"/>
    <s v="C201393"/>
    <n v="0"/>
    <x v="0"/>
    <s v="Male"/>
    <x v="29"/>
    <x v="0"/>
    <x v="0"/>
    <x v="2"/>
    <n v="430033"/>
    <s v="Submitted"/>
    <n v="717"/>
    <x v="1"/>
    <x v="0"/>
    <s v="Submitted"/>
    <x v="0"/>
    <x v="1"/>
    <n v="4065519"/>
    <n v="18.13"/>
    <n v="36"/>
    <n v="112931.08"/>
    <n v="6142321.6225000247"/>
    <x v="6"/>
    <x v="6"/>
    <d v="2028-04-13T00:00:00"/>
    <x v="4"/>
    <x v="10"/>
    <x v="0"/>
    <x v="0"/>
    <x v="0"/>
  </r>
  <r>
    <s v="L101394"/>
    <x v="0"/>
    <s v="C201394"/>
    <s v="Rohit Verma"/>
    <x v="0"/>
    <s v="Female"/>
    <x v="29"/>
    <x v="0"/>
    <x v="0"/>
    <x v="0"/>
    <n v="885120"/>
    <s v="Submitted"/>
    <n v="484"/>
    <x v="0"/>
    <x v="0"/>
    <s v="Submitted"/>
    <x v="0"/>
    <x v="3"/>
    <n v="3975314"/>
    <n v="7.84"/>
    <n v="12"/>
    <n v="331276.17"/>
    <n v="2603445.7052381346"/>
    <x v="2"/>
    <x v="2"/>
    <d v="2028-04-14T00:00:00"/>
    <x v="4"/>
    <x v="10"/>
    <x v="0"/>
    <x v="0"/>
    <x v="3"/>
  </r>
  <r>
    <s v="L101395"/>
    <x v="0"/>
    <s v="C201395"/>
    <s v="Amit Singh"/>
    <x v="0"/>
    <s v="Female"/>
    <x v="10"/>
    <x v="1"/>
    <x v="0"/>
    <x v="3"/>
    <n v="325026"/>
    <s v="Submitted"/>
    <n v="539"/>
    <x v="0"/>
    <x v="0"/>
    <s v="Submitted"/>
    <x v="0"/>
    <x v="4"/>
    <n v="2629492"/>
    <n v="18.079999999999998"/>
    <n v="12"/>
    <n v="219124.33"/>
    <n v="3961832.3246044191"/>
    <x v="4"/>
    <x v="4"/>
    <d v="2028-04-15T00:00:00"/>
    <x v="4"/>
    <x v="10"/>
    <x v="0"/>
    <x v="0"/>
    <x v="0"/>
  </r>
  <r>
    <s v="L101396"/>
    <x v="0"/>
    <s v="C201396"/>
    <s v="Priya Gupta"/>
    <x v="0"/>
    <s v="Male"/>
    <x v="30"/>
    <x v="1"/>
    <x v="1"/>
    <x v="2"/>
    <n v="1435355"/>
    <s v="Submitted"/>
    <n v="863"/>
    <x v="2"/>
    <x v="0"/>
    <s v="Submitted"/>
    <x v="0"/>
    <x v="2"/>
    <n v="852009"/>
    <n v="10.1"/>
    <n v="120"/>
    <n v="7100.07"/>
    <n v="717107.57499999995"/>
    <x v="3"/>
    <x v="3"/>
    <d v="2028-04-16T00:00:00"/>
    <x v="4"/>
    <x v="10"/>
    <x v="0"/>
    <x v="0"/>
    <x v="0"/>
  </r>
  <r>
    <s v="L101397"/>
    <x v="0"/>
    <s v="C201397"/>
    <s v="Priya Gupta"/>
    <x v="0"/>
    <s v="Male"/>
    <x v="1"/>
    <x v="1"/>
    <x v="0"/>
    <x v="3"/>
    <n v="1974380"/>
    <s v="Submitted"/>
    <n v="371"/>
    <x v="0"/>
    <x v="0"/>
    <s v="Submitted"/>
    <x v="0"/>
    <x v="4"/>
    <n v="4352821"/>
    <n v="16.329999999999998"/>
    <n v="60"/>
    <n v="72547.02"/>
    <n v="5923463.9108333327"/>
    <x v="5"/>
    <x v="5"/>
    <d v="2028-04-17T00:00:00"/>
    <x v="4"/>
    <x v="10"/>
    <x v="0"/>
    <x v="0"/>
    <x v="2"/>
  </r>
  <r>
    <s v="L101398"/>
    <x v="0"/>
    <s v="C201398"/>
    <s v="Pooja Sharma"/>
    <x v="0"/>
    <s v="Male"/>
    <x v="38"/>
    <x v="1"/>
    <x v="1"/>
    <x v="3"/>
    <n v="1628835"/>
    <s v="Submitted"/>
    <n v="384"/>
    <x v="0"/>
    <x v="0"/>
    <s v="Submitted"/>
    <x v="0"/>
    <x v="2"/>
    <n v="174877"/>
    <n v="12.39"/>
    <n v="120"/>
    <n v="1457.31"/>
    <n v="180560.5025"/>
    <x v="1"/>
    <x v="1"/>
    <d v="2028-04-18T00:00:00"/>
    <x v="4"/>
    <x v="10"/>
    <x v="2"/>
    <x v="0"/>
    <x v="1"/>
  </r>
  <r>
    <s v="L101399"/>
    <x v="0"/>
    <s v="C201399"/>
    <s v="Karan Rao"/>
    <x v="0"/>
    <s v="Female"/>
    <x v="44"/>
    <x v="1"/>
    <x v="1"/>
    <x v="0"/>
    <n v="2426524"/>
    <s v="Submitted"/>
    <n v="610"/>
    <x v="1"/>
    <x v="0"/>
    <s v="Submitted"/>
    <x v="0"/>
    <x v="2"/>
    <n v="1887058"/>
    <n v="12.67"/>
    <n v="120"/>
    <n v="15725.48"/>
    <n v="1992418.7383333335"/>
    <x v="0"/>
    <x v="0"/>
    <d v="2028-04-19T00:00:00"/>
    <x v="4"/>
    <x v="10"/>
    <x v="0"/>
    <x v="0"/>
    <x v="2"/>
  </r>
  <r>
    <s v="L101400"/>
    <x v="0"/>
    <s v="C201400"/>
    <s v="Karan Singh"/>
    <x v="0"/>
    <s v="Female"/>
    <x v="15"/>
    <x v="1"/>
    <x v="0"/>
    <x v="0"/>
    <n v="2160909"/>
    <s v="Submitted"/>
    <n v="615"/>
    <x v="1"/>
    <x v="0"/>
    <s v="Submitted"/>
    <x v="0"/>
    <x v="1"/>
    <n v="3662080"/>
    <n v="7.93"/>
    <n v="180"/>
    <n v="20344.89"/>
    <n v="2420024.5333333332"/>
    <x v="1"/>
    <x v="1"/>
    <d v="2028-04-20T00:00:00"/>
    <x v="4"/>
    <x v="10"/>
    <x v="0"/>
    <x v="0"/>
    <x v="0"/>
  </r>
  <r>
    <s v="L101401"/>
    <x v="0"/>
    <s v="C201401"/>
    <s v="Sneha Das"/>
    <x v="0"/>
    <s v="Female"/>
    <x v="24"/>
    <x v="0"/>
    <x v="1"/>
    <x v="1"/>
    <n v="1555445"/>
    <s v="Submitted"/>
    <n v="811"/>
    <x v="2"/>
    <x v="0"/>
    <s v="Submitted"/>
    <x v="0"/>
    <x v="3"/>
    <n v="4195019"/>
    <n v="12.41"/>
    <n v="120"/>
    <n v="34958.49"/>
    <n v="4338348.8158333329"/>
    <x v="4"/>
    <x v="4"/>
    <d v="2028-04-21T00:00:00"/>
    <x v="4"/>
    <x v="10"/>
    <x v="0"/>
    <x v="0"/>
    <x v="0"/>
  </r>
  <r>
    <s v="L101402"/>
    <x v="0"/>
    <s v="C201402"/>
    <s v="Karan Patel"/>
    <x v="0"/>
    <s v="Male"/>
    <x v="7"/>
    <x v="0"/>
    <x v="1"/>
    <x v="1"/>
    <n v="1771249"/>
    <s v="Submitted"/>
    <n v="458"/>
    <x v="0"/>
    <x v="0"/>
    <s v="Submitted"/>
    <x v="0"/>
    <x v="4"/>
    <n v="3207370"/>
    <n v="18.57"/>
    <n v="36"/>
    <n v="89093.61"/>
    <n v="4963405.0750000123"/>
    <x v="3"/>
    <x v="3"/>
    <d v="2028-04-22T00:00:00"/>
    <x v="4"/>
    <x v="10"/>
    <x v="1"/>
    <x v="0"/>
    <x v="2"/>
  </r>
  <r>
    <s v="L101403"/>
    <x v="0"/>
    <s v="C201403"/>
    <s v="Sneha Das"/>
    <x v="0"/>
    <s v="Male"/>
    <x v="1"/>
    <x v="1"/>
    <x v="0"/>
    <x v="1"/>
    <n v="1957407"/>
    <s v="Submitted"/>
    <n v="834"/>
    <x v="2"/>
    <x v="0"/>
    <s v="Submitted"/>
    <x v="0"/>
    <x v="0"/>
    <n v="849500"/>
    <n v="9.82"/>
    <n v="24"/>
    <n v="35395.83"/>
    <n v="695174.57398117008"/>
    <x v="5"/>
    <x v="5"/>
    <d v="2028-04-23T00:00:00"/>
    <x v="4"/>
    <x v="10"/>
    <x v="0"/>
    <x v="0"/>
    <x v="2"/>
  </r>
  <r>
    <s v="L101404"/>
    <x v="0"/>
    <s v="C201404"/>
    <s v="Vikas Verma"/>
    <x v="0"/>
    <s v="Female"/>
    <x v="43"/>
    <x v="1"/>
    <x v="0"/>
    <x v="2"/>
    <n v="1429411"/>
    <s v="Submitted"/>
    <n v="846"/>
    <x v="2"/>
    <x v="0"/>
    <s v="Submitted"/>
    <x v="0"/>
    <x v="0"/>
    <n v="4354815"/>
    <n v="15.46"/>
    <n v="180"/>
    <n v="24193.42"/>
    <n v="5610453.3250000002"/>
    <x v="0"/>
    <x v="0"/>
    <d v="2028-04-24T00:00:00"/>
    <x v="4"/>
    <x v="10"/>
    <x v="1"/>
    <x v="0"/>
    <x v="2"/>
  </r>
  <r>
    <s v="L101405"/>
    <x v="0"/>
    <s v="C201405"/>
    <s v="Pooja Sharma"/>
    <x v="0"/>
    <s v="Male"/>
    <x v="26"/>
    <x v="0"/>
    <x v="0"/>
    <x v="3"/>
    <n v="799320"/>
    <s v="Submitted"/>
    <n v="692"/>
    <x v="1"/>
    <x v="0"/>
    <s v="Submitted"/>
    <x v="0"/>
    <x v="2"/>
    <n v="2837886"/>
    <n v="12.65"/>
    <n v="24"/>
    <n v="118245.25"/>
    <n v="2991604.9188961913"/>
    <x v="0"/>
    <x v="0"/>
    <d v="2028-04-25T00:00:00"/>
    <x v="4"/>
    <x v="10"/>
    <x v="0"/>
    <x v="1"/>
    <x v="2"/>
  </r>
  <r>
    <s v="L101406"/>
    <x v="0"/>
    <s v="C201406"/>
    <s v="Pooja Rao"/>
    <x v="0"/>
    <s v="Female"/>
    <x v="37"/>
    <x v="1"/>
    <x v="0"/>
    <x v="3"/>
    <n v="2274189"/>
    <s v="Submitted"/>
    <n v="781"/>
    <x v="2"/>
    <x v="0"/>
    <s v="Submitted"/>
    <x v="0"/>
    <x v="1"/>
    <n v="1826539"/>
    <n v="15.55"/>
    <n v="12"/>
    <n v="152211.57999999999"/>
    <n v="2367000.5068508503"/>
    <x v="11"/>
    <x v="6"/>
    <d v="2028-04-26T00:00:00"/>
    <x v="4"/>
    <x v="10"/>
    <x v="0"/>
    <x v="0"/>
    <x v="2"/>
  </r>
  <r>
    <s v="L101407"/>
    <x v="0"/>
    <s v="C201407"/>
    <s v="Sneha Das"/>
    <x v="0"/>
    <s v="Female"/>
    <x v="25"/>
    <x v="0"/>
    <x v="1"/>
    <x v="0"/>
    <n v="2063797"/>
    <s v="Submitted"/>
    <n v="455"/>
    <x v="0"/>
    <x v="0"/>
    <s v="Submitted"/>
    <x v="0"/>
    <x v="0"/>
    <n v="275179"/>
    <n v="18.190000000000001"/>
    <n v="60"/>
    <n v="4586.32"/>
    <n v="417125.50083333335"/>
    <x v="6"/>
    <x v="6"/>
    <d v="2028-04-27T00:00:00"/>
    <x v="4"/>
    <x v="10"/>
    <x v="2"/>
    <x v="0"/>
    <x v="0"/>
  </r>
  <r>
    <s v="L101408"/>
    <x v="0"/>
    <s v="C201408"/>
    <s v="Neha Das"/>
    <x v="0"/>
    <s v="Female"/>
    <x v="19"/>
    <x v="1"/>
    <x v="1"/>
    <x v="3"/>
    <n v="524802"/>
    <s v="Submitted"/>
    <n v="577"/>
    <x v="0"/>
    <x v="0"/>
    <s v="Submitted"/>
    <x v="0"/>
    <x v="4"/>
    <n v="2690922"/>
    <n v="9.1300000000000008"/>
    <n v="120"/>
    <n v="22424.35"/>
    <n v="2047343.155"/>
    <x v="4"/>
    <x v="4"/>
    <d v="2028-04-28T00:00:00"/>
    <x v="4"/>
    <x v="10"/>
    <x v="0"/>
    <x v="0"/>
    <x v="2"/>
  </r>
  <r>
    <s v="L101409"/>
    <x v="0"/>
    <s v="C201409"/>
    <s v="Rohit Sharma"/>
    <x v="0"/>
    <s v="Male"/>
    <x v="27"/>
    <x v="1"/>
    <x v="0"/>
    <x v="1"/>
    <n v="1130224"/>
    <s v="Submitted"/>
    <n v="576"/>
    <x v="0"/>
    <x v="0"/>
    <s v="Submitted"/>
    <x v="0"/>
    <x v="3"/>
    <n v="3595629"/>
    <n v="8.83"/>
    <n v="12"/>
    <n v="299635.75"/>
    <n v="2649323.9620300396"/>
    <x v="0"/>
    <x v="0"/>
    <d v="2028-04-29T00:00:00"/>
    <x v="4"/>
    <x v="10"/>
    <x v="0"/>
    <x v="0"/>
    <x v="3"/>
  </r>
  <r>
    <s v="L101410"/>
    <x v="0"/>
    <s v="C201410"/>
    <s v="Sneha Rao"/>
    <x v="0"/>
    <s v="Male"/>
    <x v="7"/>
    <x v="1"/>
    <x v="0"/>
    <x v="0"/>
    <n v="2250984"/>
    <s v="Submitted"/>
    <n v="880"/>
    <x v="2"/>
    <x v="0"/>
    <s v="Submitted"/>
    <x v="0"/>
    <x v="4"/>
    <n v="1595071"/>
    <n v="7.96"/>
    <n v="120"/>
    <n v="13292.26"/>
    <n v="1058063.7633333334"/>
    <x v="2"/>
    <x v="2"/>
    <d v="2028-04-30T00:00:00"/>
    <x v="4"/>
    <x v="10"/>
    <x v="0"/>
    <x v="0"/>
    <x v="3"/>
  </r>
  <r>
    <s v="L101411"/>
    <x v="0"/>
    <s v="C201411"/>
    <s v="Priya Gupta"/>
    <x v="0"/>
    <s v="Male"/>
    <x v="26"/>
    <x v="0"/>
    <x v="1"/>
    <x v="0"/>
    <n v="937964"/>
    <s v="Submitted"/>
    <n v="388"/>
    <x v="0"/>
    <x v="0"/>
    <s v="Submitted"/>
    <x v="0"/>
    <x v="0"/>
    <n v="1696409"/>
    <n v="7.93"/>
    <n v="36"/>
    <n v="47122.47"/>
    <n v="1121043.6272851799"/>
    <x v="5"/>
    <x v="5"/>
    <d v="2028-05-01T00:00:00"/>
    <x v="4"/>
    <x v="11"/>
    <x v="2"/>
    <x v="1"/>
    <x v="2"/>
  </r>
  <r>
    <s v="L101412"/>
    <x v="0"/>
    <s v="C201412"/>
    <s v="Neha Gupta"/>
    <x v="0"/>
    <s v="Female"/>
    <x v="13"/>
    <x v="0"/>
    <x v="1"/>
    <x v="1"/>
    <n v="2440601"/>
    <s v="Submitted"/>
    <n v="786"/>
    <x v="2"/>
    <x v="0"/>
    <s v="Submitted"/>
    <x v="0"/>
    <x v="4"/>
    <n v="4040457"/>
    <n v="18.2"/>
    <n v="120"/>
    <n v="33670.47"/>
    <n v="6128026.4500000002"/>
    <x v="0"/>
    <x v="0"/>
    <d v="2028-05-02T00:00:00"/>
    <x v="4"/>
    <x v="11"/>
    <x v="0"/>
    <x v="1"/>
    <x v="1"/>
  </r>
  <r>
    <s v="L101413"/>
    <x v="0"/>
    <s v="C201413"/>
    <s v="Sneha Rao"/>
    <x v="0"/>
    <s v="Male"/>
    <x v="41"/>
    <x v="0"/>
    <x v="1"/>
    <x v="3"/>
    <n v="2424950"/>
    <s v="Submitted"/>
    <n v="365"/>
    <x v="0"/>
    <x v="0"/>
    <s v="Submitted"/>
    <x v="0"/>
    <x v="3"/>
    <n v="558032"/>
    <n v="14.01"/>
    <n v="24"/>
    <n v="23251.33"/>
    <n v="651502.3656350458"/>
    <x v="6"/>
    <x v="6"/>
    <d v="2028-05-03T00:00:00"/>
    <x v="4"/>
    <x v="11"/>
    <x v="0"/>
    <x v="1"/>
    <x v="2"/>
  </r>
  <r>
    <s v="L101414"/>
    <x v="0"/>
    <s v="C201414"/>
    <s v="Karan Singh"/>
    <x v="0"/>
    <s v="Female"/>
    <x v="44"/>
    <x v="1"/>
    <x v="1"/>
    <x v="0"/>
    <n v="1593756"/>
    <s v="Submitted"/>
    <n v="550"/>
    <x v="0"/>
    <x v="0"/>
    <s v="Submitted"/>
    <x v="0"/>
    <x v="2"/>
    <n v="1849348"/>
    <n v="13.02"/>
    <n v="180"/>
    <n v="10274.16"/>
    <n v="2006542.5799999998"/>
    <x v="5"/>
    <x v="5"/>
    <d v="2028-05-04T00:00:00"/>
    <x v="4"/>
    <x v="11"/>
    <x v="2"/>
    <x v="0"/>
    <x v="1"/>
  </r>
  <r>
    <s v="L101415"/>
    <x v="0"/>
    <s v="C201415"/>
    <s v="Neha Singh"/>
    <x v="0"/>
    <s v="Female"/>
    <x v="45"/>
    <x v="0"/>
    <x v="1"/>
    <x v="1"/>
    <n v="334420"/>
    <s v="Submitted"/>
    <n v="732"/>
    <x v="1"/>
    <x v="0"/>
    <s v="Submitted"/>
    <x v="0"/>
    <x v="3"/>
    <n v="1114908"/>
    <n v="9.82"/>
    <n v="36"/>
    <n v="30969.67"/>
    <n v="912366.38040918834"/>
    <x v="2"/>
    <x v="2"/>
    <d v="2028-05-05T00:00:00"/>
    <x v="4"/>
    <x v="11"/>
    <x v="0"/>
    <x v="1"/>
    <x v="1"/>
  </r>
  <r>
    <s v="L101416"/>
    <x v="0"/>
    <s v="C201416"/>
    <s v="Neha Sharma"/>
    <x v="0"/>
    <s v="Female"/>
    <x v="31"/>
    <x v="1"/>
    <x v="0"/>
    <x v="1"/>
    <n v="822008"/>
    <s v="Submitted"/>
    <n v="742"/>
    <x v="1"/>
    <x v="0"/>
    <s v="Submitted"/>
    <x v="0"/>
    <x v="1"/>
    <n v="1569208"/>
    <n v="13.78"/>
    <n v="24"/>
    <n v="65383.67"/>
    <n v="1801973.8726222785"/>
    <x v="6"/>
    <x v="6"/>
    <d v="2028-05-06T00:00:00"/>
    <x v="4"/>
    <x v="11"/>
    <x v="0"/>
    <x v="0"/>
    <x v="2"/>
  </r>
  <r>
    <s v="L101417"/>
    <x v="0"/>
    <s v="C201417"/>
    <s v="Sneha Patel"/>
    <x v="0"/>
    <s v="Male"/>
    <x v="29"/>
    <x v="0"/>
    <x v="0"/>
    <x v="1"/>
    <n v="406415"/>
    <s v="Submitted"/>
    <n v="727"/>
    <x v="1"/>
    <x v="0"/>
    <s v="Submitted"/>
    <x v="0"/>
    <x v="2"/>
    <n v="3882283"/>
    <n v="11.37"/>
    <n v="12"/>
    <n v="323523.58"/>
    <n v="3679699.3254150655"/>
    <x v="5"/>
    <x v="5"/>
    <d v="2028-05-07T00:00:00"/>
    <x v="4"/>
    <x v="11"/>
    <x v="0"/>
    <x v="1"/>
    <x v="0"/>
  </r>
  <r>
    <s v="L101418"/>
    <x v="0"/>
    <s v="C201418"/>
    <s v="Pooja Rao"/>
    <x v="0"/>
    <s v="Female"/>
    <x v="0"/>
    <x v="0"/>
    <x v="1"/>
    <x v="1"/>
    <n v="1661801"/>
    <s v="Submitted"/>
    <n v="828"/>
    <x v="2"/>
    <x v="0"/>
    <s v="Submitted"/>
    <x v="0"/>
    <x v="0"/>
    <n v="3294209"/>
    <n v="13.29"/>
    <n v="60"/>
    <n v="54903.48"/>
    <n v="3648336.4674999998"/>
    <x v="6"/>
    <x v="6"/>
    <d v="2028-05-08T00:00:00"/>
    <x v="4"/>
    <x v="11"/>
    <x v="1"/>
    <x v="1"/>
    <x v="1"/>
  </r>
  <r>
    <s v="L101419"/>
    <x v="0"/>
    <s v="C201419"/>
    <s v="Amit Sharma"/>
    <x v="0"/>
    <s v="Female"/>
    <x v="36"/>
    <x v="0"/>
    <x v="0"/>
    <x v="1"/>
    <n v="1144078"/>
    <s v="Submitted"/>
    <n v="326"/>
    <x v="0"/>
    <x v="0"/>
    <s v="Submitted"/>
    <x v="0"/>
    <x v="4"/>
    <n v="2642768"/>
    <n v="16.7"/>
    <n v="120"/>
    <n v="22023.07"/>
    <n v="3677852.1333333333"/>
    <x v="4"/>
    <x v="4"/>
    <d v="2028-05-09T00:00:00"/>
    <x v="4"/>
    <x v="11"/>
    <x v="2"/>
    <x v="1"/>
    <x v="2"/>
  </r>
  <r>
    <s v="L101420"/>
    <x v="0"/>
    <s v="C201420"/>
    <s v="Anjali Verma"/>
    <x v="0"/>
    <s v="Female"/>
    <x v="47"/>
    <x v="0"/>
    <x v="1"/>
    <x v="1"/>
    <n v="660767"/>
    <s v="Submitted"/>
    <n v="498"/>
    <x v="0"/>
    <x v="0"/>
    <s v="Submitted"/>
    <x v="0"/>
    <x v="1"/>
    <n v="83364"/>
    <n v="18.920000000000002"/>
    <n v="120"/>
    <n v="694.7"/>
    <n v="131437.24000000002"/>
    <x v="2"/>
    <x v="2"/>
    <d v="2028-05-10T00:00:00"/>
    <x v="4"/>
    <x v="11"/>
    <x v="0"/>
    <x v="1"/>
    <x v="2"/>
  </r>
  <r>
    <s v="L101421"/>
    <x v="0"/>
    <s v="C201421"/>
    <s v="Amit Singh"/>
    <x v="0"/>
    <s v="Female"/>
    <x v="7"/>
    <x v="0"/>
    <x v="0"/>
    <x v="2"/>
    <n v="2054327"/>
    <s v="Submitted"/>
    <n v="616"/>
    <x v="1"/>
    <x v="0"/>
    <s v="Submitted"/>
    <x v="0"/>
    <x v="1"/>
    <n v="455650"/>
    <n v="16.25"/>
    <n v="36"/>
    <n v="12656.94"/>
    <n v="617026.04166669212"/>
    <x v="3"/>
    <x v="3"/>
    <d v="2028-05-11T00:00:00"/>
    <x v="4"/>
    <x v="11"/>
    <x v="2"/>
    <x v="1"/>
    <x v="0"/>
  </r>
  <r>
    <s v="L101422"/>
    <x v="0"/>
    <s v="C201422"/>
    <s v="Karan Rao"/>
    <x v="0"/>
    <s v="Female"/>
    <x v="6"/>
    <x v="1"/>
    <x v="1"/>
    <x v="3"/>
    <n v="1681458"/>
    <s v="Submitted"/>
    <n v="303"/>
    <x v="0"/>
    <x v="0"/>
    <s v="Submitted"/>
    <x v="0"/>
    <x v="1"/>
    <n v="134947"/>
    <n v="10.82"/>
    <n v="36"/>
    <n v="3748.53"/>
    <n v="121677.21167754021"/>
    <x v="4"/>
    <x v="4"/>
    <d v="2028-05-12T00:00:00"/>
    <x v="4"/>
    <x v="11"/>
    <x v="2"/>
    <x v="1"/>
    <x v="0"/>
  </r>
  <r>
    <s v="L101423"/>
    <x v="0"/>
    <s v="C201423"/>
    <s v="Karan Patel"/>
    <x v="0"/>
    <s v="Male"/>
    <x v="43"/>
    <x v="1"/>
    <x v="0"/>
    <x v="2"/>
    <n v="1885197"/>
    <s v="Submitted"/>
    <n v="418"/>
    <x v="0"/>
    <x v="0"/>
    <s v="Submitted"/>
    <x v="0"/>
    <x v="3"/>
    <n v="1866051"/>
    <n v="10.66"/>
    <n v="120"/>
    <n v="15550.42"/>
    <n v="1657675.3049999999"/>
    <x v="5"/>
    <x v="5"/>
    <d v="2028-05-13T00:00:00"/>
    <x v="4"/>
    <x v="11"/>
    <x v="0"/>
    <x v="0"/>
    <x v="1"/>
  </r>
  <r>
    <s v="L101424"/>
    <x v="0"/>
    <s v="C201424"/>
    <s v="Sneha Patel"/>
    <x v="0"/>
    <s v="Male"/>
    <x v="30"/>
    <x v="1"/>
    <x v="0"/>
    <x v="3"/>
    <n v="2015022"/>
    <s v="Submitted"/>
    <n v="350"/>
    <x v="0"/>
    <x v="0"/>
    <s v="Submitted"/>
    <x v="0"/>
    <x v="4"/>
    <n v="4007795"/>
    <n v="8.44"/>
    <n v="24"/>
    <n v="166991.46"/>
    <n v="2818823.7394253914"/>
    <x v="5"/>
    <x v="5"/>
    <d v="2028-05-14T00:00:00"/>
    <x v="4"/>
    <x v="11"/>
    <x v="2"/>
    <x v="1"/>
    <x v="0"/>
  </r>
  <r>
    <s v="L101425"/>
    <x v="0"/>
    <s v="C201425"/>
    <s v="Karan Gupta"/>
    <x v="0"/>
    <s v="Female"/>
    <x v="22"/>
    <x v="1"/>
    <x v="1"/>
    <x v="1"/>
    <n v="1080559"/>
    <s v="Submitted"/>
    <n v="772"/>
    <x v="2"/>
    <x v="0"/>
    <s v="Submitted"/>
    <x v="0"/>
    <x v="1"/>
    <n v="4914326"/>
    <n v="15.37"/>
    <n v="180"/>
    <n v="27301.81"/>
    <n v="6294432.5516666668"/>
    <x v="0"/>
    <x v="0"/>
    <d v="2028-05-15T00:00:00"/>
    <x v="4"/>
    <x v="11"/>
    <x v="1"/>
    <x v="0"/>
    <x v="3"/>
  </r>
  <r>
    <s v="L101426"/>
    <x v="0"/>
    <s v="C201426"/>
    <s v="Vikas Verma"/>
    <x v="0"/>
    <s v="Female"/>
    <x v="21"/>
    <x v="0"/>
    <x v="1"/>
    <x v="3"/>
    <n v="1717121"/>
    <s v="Submitted"/>
    <n v="862"/>
    <x v="2"/>
    <x v="0"/>
    <s v="Submitted"/>
    <x v="0"/>
    <x v="2"/>
    <n v="237509"/>
    <n v="8.43"/>
    <n v="60"/>
    <n v="3958.48"/>
    <n v="166850.07250000228"/>
    <x v="4"/>
    <x v="4"/>
    <d v="2028-05-16T00:00:00"/>
    <x v="4"/>
    <x v="11"/>
    <x v="1"/>
    <x v="1"/>
    <x v="0"/>
  </r>
  <r>
    <s v="L101427"/>
    <x v="0"/>
    <s v="C201427"/>
    <s v="Rohit Singh"/>
    <x v="0"/>
    <s v="Male"/>
    <x v="45"/>
    <x v="0"/>
    <x v="1"/>
    <x v="2"/>
    <n v="447084"/>
    <s v="Submitted"/>
    <n v="580"/>
    <x v="0"/>
    <x v="0"/>
    <s v="Submitted"/>
    <x v="0"/>
    <x v="0"/>
    <n v="4952447"/>
    <n v="15.34"/>
    <n v="180"/>
    <n v="27513.59"/>
    <n v="6330878.081666667"/>
    <x v="3"/>
    <x v="3"/>
    <d v="2028-05-17T00:00:00"/>
    <x v="4"/>
    <x v="11"/>
    <x v="2"/>
    <x v="1"/>
    <x v="1"/>
  </r>
  <r>
    <s v="L101428"/>
    <x v="0"/>
    <s v="C201428"/>
    <s v="Amit Singh"/>
    <x v="0"/>
    <s v="Male"/>
    <x v="29"/>
    <x v="0"/>
    <x v="1"/>
    <x v="2"/>
    <n v="452905"/>
    <s v="Submitted"/>
    <n v="829"/>
    <x v="2"/>
    <x v="0"/>
    <s v="Submitted"/>
    <x v="0"/>
    <x v="0"/>
    <n v="3995747"/>
    <n v="17.670000000000002"/>
    <n v="36"/>
    <n v="110992.97"/>
    <n v="5883737.4575000415"/>
    <x v="2"/>
    <x v="2"/>
    <d v="2028-05-18T00:00:00"/>
    <x v="4"/>
    <x v="11"/>
    <x v="0"/>
    <x v="0"/>
    <x v="0"/>
  </r>
  <r>
    <s v="L101429"/>
    <x v="0"/>
    <s v="C201429"/>
    <s v="Neha Mehta"/>
    <x v="0"/>
    <s v="Male"/>
    <x v="41"/>
    <x v="1"/>
    <x v="0"/>
    <x v="3"/>
    <n v="2459093"/>
    <s v="Submitted"/>
    <n v="326"/>
    <x v="0"/>
    <x v="0"/>
    <s v="Submitted"/>
    <x v="0"/>
    <x v="3"/>
    <n v="3907225"/>
    <n v="12.04"/>
    <n v="60"/>
    <n v="65120.42"/>
    <n v="3920249.0833333326"/>
    <x v="1"/>
    <x v="1"/>
    <d v="2028-05-19T00:00:00"/>
    <x v="4"/>
    <x v="11"/>
    <x v="0"/>
    <x v="0"/>
    <x v="1"/>
  </r>
  <r>
    <s v="L101430"/>
    <x v="0"/>
    <s v="C201430"/>
    <s v="Priya Mehta"/>
    <x v="0"/>
    <s v="Female"/>
    <x v="45"/>
    <x v="1"/>
    <x v="1"/>
    <x v="1"/>
    <n v="587112"/>
    <s v="Submitted"/>
    <n v="703"/>
    <x v="1"/>
    <x v="0"/>
    <s v="Submitted"/>
    <x v="0"/>
    <x v="4"/>
    <n v="4794853"/>
    <n v="15.94"/>
    <n v="12"/>
    <n v="399571.08"/>
    <n v="6369414.0012354879"/>
    <x v="13"/>
    <x v="0"/>
    <d v="2028-05-20T00:00:00"/>
    <x v="4"/>
    <x v="11"/>
    <x v="2"/>
    <x v="1"/>
    <x v="1"/>
  </r>
  <r>
    <s v="L101431"/>
    <x v="0"/>
    <s v="C201431"/>
    <s v="Neha Verma"/>
    <x v="0"/>
    <s v="Male"/>
    <x v="45"/>
    <x v="1"/>
    <x v="0"/>
    <x v="2"/>
    <n v="2011854"/>
    <s v="Submitted"/>
    <n v="892"/>
    <x v="2"/>
    <x v="0"/>
    <s v="Submitted"/>
    <x v="0"/>
    <x v="0"/>
    <n v="4623482"/>
    <n v="14.89"/>
    <n v="60"/>
    <n v="77058.03"/>
    <n v="5736970.581666667"/>
    <x v="6"/>
    <x v="6"/>
    <d v="2028-05-21T00:00:00"/>
    <x v="4"/>
    <x v="11"/>
    <x v="0"/>
    <x v="0"/>
    <x v="3"/>
  </r>
  <r>
    <s v="L101432"/>
    <x v="0"/>
    <s v="C201432"/>
    <s v="Anjali Patel"/>
    <x v="0"/>
    <s v="Male"/>
    <x v="45"/>
    <x v="1"/>
    <x v="0"/>
    <x v="2"/>
    <n v="1630767"/>
    <s v="Submitted"/>
    <n v="771"/>
    <x v="2"/>
    <x v="0"/>
    <s v="Submitted"/>
    <x v="0"/>
    <x v="4"/>
    <n v="3471476"/>
    <n v="7.66"/>
    <n v="36"/>
    <n v="96429.89"/>
    <n v="2215958.8890387747"/>
    <x v="1"/>
    <x v="1"/>
    <d v="2028-05-22T00:00:00"/>
    <x v="4"/>
    <x v="11"/>
    <x v="2"/>
    <x v="1"/>
    <x v="1"/>
  </r>
  <r>
    <s v="L101433"/>
    <x v="0"/>
    <s v="C201433"/>
    <s v="Sneha Mehta"/>
    <x v="0"/>
    <s v="Male"/>
    <x v="1"/>
    <x v="0"/>
    <x v="1"/>
    <x v="2"/>
    <n v="1066861"/>
    <s v="Submitted"/>
    <n v="552"/>
    <x v="0"/>
    <x v="0"/>
    <s v="Submitted"/>
    <x v="0"/>
    <x v="0"/>
    <n v="2862273"/>
    <n v="11.87"/>
    <n v="180"/>
    <n v="15901.52"/>
    <n v="2831265.0425"/>
    <x v="6"/>
    <x v="6"/>
    <d v="2028-05-23T00:00:00"/>
    <x v="4"/>
    <x v="11"/>
    <x v="1"/>
    <x v="1"/>
    <x v="1"/>
  </r>
  <r>
    <s v="L101434"/>
    <x v="0"/>
    <s v="C201434"/>
    <s v="Vikas Sharma"/>
    <x v="0"/>
    <s v="Female"/>
    <x v="46"/>
    <x v="1"/>
    <x v="0"/>
    <x v="2"/>
    <n v="2419388"/>
    <s v="Submitted"/>
    <n v="693"/>
    <x v="1"/>
    <x v="0"/>
    <s v="Submitted"/>
    <x v="0"/>
    <x v="2"/>
    <n v="436019"/>
    <n v="9.84"/>
    <n v="36"/>
    <n v="12111.64"/>
    <n v="357535.5801551491"/>
    <x v="10"/>
    <x v="1"/>
    <d v="2028-05-24T00:00:00"/>
    <x v="4"/>
    <x v="11"/>
    <x v="1"/>
    <x v="0"/>
    <x v="0"/>
  </r>
  <r>
    <s v="L101435"/>
    <x v="0"/>
    <s v="C201435"/>
    <s v="Amit Das"/>
    <x v="0"/>
    <s v="Male"/>
    <x v="43"/>
    <x v="0"/>
    <x v="1"/>
    <x v="0"/>
    <n v="707476"/>
    <s v="Submitted"/>
    <n v="334"/>
    <x v="0"/>
    <x v="0"/>
    <s v="Submitted"/>
    <x v="0"/>
    <x v="2"/>
    <n v="2681403"/>
    <n v="16"/>
    <n v="24"/>
    <n v="111725.12"/>
    <n v="3575204.0052705747"/>
    <x v="1"/>
    <x v="1"/>
    <d v="2028-05-25T00:00:00"/>
    <x v="4"/>
    <x v="11"/>
    <x v="0"/>
    <x v="0"/>
    <x v="2"/>
  </r>
  <r>
    <s v="L101436"/>
    <x v="0"/>
    <s v="C201436"/>
    <s v="Sneha Patel"/>
    <x v="0"/>
    <s v="Male"/>
    <x v="41"/>
    <x v="1"/>
    <x v="0"/>
    <x v="1"/>
    <n v="384302"/>
    <s v="Submitted"/>
    <n v="831"/>
    <x v="2"/>
    <x v="0"/>
    <s v="Submitted"/>
    <x v="0"/>
    <x v="0"/>
    <n v="1229367"/>
    <n v="17.22"/>
    <n v="180"/>
    <n v="6829.82"/>
    <n v="1764141.6449999998"/>
    <x v="0"/>
    <x v="0"/>
    <d v="2028-05-26T00:00:00"/>
    <x v="4"/>
    <x v="11"/>
    <x v="0"/>
    <x v="0"/>
    <x v="2"/>
  </r>
  <r>
    <s v="L101437"/>
    <x v="0"/>
    <s v="C201437"/>
    <n v="0"/>
    <x v="0"/>
    <s v="Male"/>
    <x v="43"/>
    <x v="1"/>
    <x v="0"/>
    <x v="1"/>
    <n v="918057"/>
    <s v="Submitted"/>
    <n v="842"/>
    <x v="2"/>
    <x v="0"/>
    <s v="Submitted"/>
    <x v="0"/>
    <x v="0"/>
    <n v="3546605"/>
    <n v="18.61"/>
    <n v="24"/>
    <n v="147775.21"/>
    <n v="5500193.2551216763"/>
    <x v="4"/>
    <x v="4"/>
    <d v="2028-05-27T00:00:00"/>
    <x v="4"/>
    <x v="11"/>
    <x v="0"/>
    <x v="1"/>
    <x v="2"/>
  </r>
  <r>
    <s v="L101438"/>
    <x v="0"/>
    <s v="C201438"/>
    <s v="Anjali Das"/>
    <x v="0"/>
    <s v="Female"/>
    <x v="8"/>
    <x v="1"/>
    <x v="0"/>
    <x v="0"/>
    <n v="1616584"/>
    <s v="Submitted"/>
    <n v="804"/>
    <x v="2"/>
    <x v="0"/>
    <s v="Submitted"/>
    <x v="0"/>
    <x v="0"/>
    <n v="117008"/>
    <n v="13.51"/>
    <n v="36"/>
    <n v="3250.22"/>
    <n v="131731.50666687978"/>
    <x v="2"/>
    <x v="2"/>
    <d v="2028-05-28T00:00:00"/>
    <x v="4"/>
    <x v="11"/>
    <x v="0"/>
    <x v="0"/>
    <x v="3"/>
  </r>
  <r>
    <s v="L101439"/>
    <x v="0"/>
    <s v="C201439"/>
    <s v="Neha Sharma"/>
    <x v="0"/>
    <s v="Male"/>
    <x v="2"/>
    <x v="1"/>
    <x v="0"/>
    <x v="2"/>
    <n v="887636"/>
    <s v="Submitted"/>
    <n v="889"/>
    <x v="2"/>
    <x v="0"/>
    <s v="Submitted"/>
    <x v="0"/>
    <x v="1"/>
    <n v="4935248"/>
    <n v="13.24"/>
    <n v="24"/>
    <n v="205635.33"/>
    <n v="5445223.7235437864"/>
    <x v="1"/>
    <x v="1"/>
    <d v="2028-05-29T00:00:00"/>
    <x v="4"/>
    <x v="11"/>
    <x v="1"/>
    <x v="0"/>
    <x v="1"/>
  </r>
  <r>
    <s v="L101440"/>
    <x v="0"/>
    <s v="C201440"/>
    <s v="Pooja Rao"/>
    <x v="0"/>
    <s v="Female"/>
    <x v="32"/>
    <x v="0"/>
    <x v="0"/>
    <x v="3"/>
    <n v="1535938"/>
    <s v="Submitted"/>
    <n v="844"/>
    <x v="2"/>
    <x v="0"/>
    <s v="Submitted"/>
    <x v="0"/>
    <x v="1"/>
    <n v="138839"/>
    <n v="15.5"/>
    <n v="12"/>
    <n v="11569.92"/>
    <n v="179342.25634794834"/>
    <x v="0"/>
    <x v="0"/>
    <d v="2028-05-30T00:00:00"/>
    <x v="4"/>
    <x v="11"/>
    <x v="1"/>
    <x v="1"/>
    <x v="1"/>
  </r>
  <r>
    <s v="L101441"/>
    <x v="0"/>
    <s v="C201441"/>
    <s v="Rahul Gupta"/>
    <x v="0"/>
    <s v="Male"/>
    <x v="27"/>
    <x v="0"/>
    <x v="0"/>
    <x v="2"/>
    <n v="1227627"/>
    <s v="Submitted"/>
    <n v="798"/>
    <x v="2"/>
    <x v="0"/>
    <s v="Submitted"/>
    <x v="0"/>
    <x v="1"/>
    <n v="2784229"/>
    <n v="18.7"/>
    <n v="120"/>
    <n v="23201.91"/>
    <n v="4338756.8583333334"/>
    <x v="3"/>
    <x v="3"/>
    <d v="2028-05-31T00:00:00"/>
    <x v="4"/>
    <x v="11"/>
    <x v="0"/>
    <x v="0"/>
    <x v="1"/>
  </r>
  <r>
    <s v="L101442"/>
    <x v="0"/>
    <s v="C201442"/>
    <s v="Pooja Patel"/>
    <x v="0"/>
    <s v="Male"/>
    <x v="19"/>
    <x v="1"/>
    <x v="1"/>
    <x v="2"/>
    <n v="1662692"/>
    <s v="Submitted"/>
    <n v="735"/>
    <x v="1"/>
    <x v="0"/>
    <s v="Submitted"/>
    <x v="0"/>
    <x v="3"/>
    <n v="4997699"/>
    <n v="16.440000000000001"/>
    <n v="24"/>
    <n v="208237.46"/>
    <n v="6846847.6369427321"/>
    <x v="6"/>
    <x v="6"/>
    <d v="2028-06-01T00:00:00"/>
    <x v="4"/>
    <x v="0"/>
    <x v="1"/>
    <x v="1"/>
    <x v="2"/>
  </r>
  <r>
    <s v="L101443"/>
    <x v="0"/>
    <s v="C201443"/>
    <s v="Amit Patel"/>
    <x v="0"/>
    <s v="Male"/>
    <x v="20"/>
    <x v="1"/>
    <x v="0"/>
    <x v="1"/>
    <n v="486346"/>
    <s v="Submitted"/>
    <n v="842"/>
    <x v="2"/>
    <x v="0"/>
    <s v="Submitted"/>
    <x v="0"/>
    <x v="1"/>
    <n v="1647042"/>
    <n v="7.64"/>
    <n v="180"/>
    <n v="9150.23"/>
    <n v="1048616.74"/>
    <x v="6"/>
    <x v="6"/>
    <d v="2028-06-02T00:00:00"/>
    <x v="4"/>
    <x v="0"/>
    <x v="1"/>
    <x v="0"/>
    <x v="1"/>
  </r>
  <r>
    <s v="L101444"/>
    <x v="0"/>
    <s v="C201444"/>
    <s v="Rohit Mehta"/>
    <x v="0"/>
    <s v="Male"/>
    <x v="47"/>
    <x v="1"/>
    <x v="0"/>
    <x v="0"/>
    <n v="1765034"/>
    <s v="Submitted"/>
    <n v="596"/>
    <x v="0"/>
    <x v="0"/>
    <s v="Submitted"/>
    <x v="0"/>
    <x v="3"/>
    <n v="522584"/>
    <n v="15"/>
    <n v="12"/>
    <n v="43548.67"/>
    <n v="653268.80625236686"/>
    <x v="1"/>
    <x v="1"/>
    <d v="2028-06-03T00:00:00"/>
    <x v="4"/>
    <x v="0"/>
    <x v="0"/>
    <x v="1"/>
    <x v="3"/>
  </r>
  <r>
    <s v="L101445"/>
    <x v="0"/>
    <s v="C201445"/>
    <s v="Pooja Rao"/>
    <x v="0"/>
    <s v="Female"/>
    <x v="6"/>
    <x v="0"/>
    <x v="1"/>
    <x v="0"/>
    <n v="517828"/>
    <s v="Submitted"/>
    <n v="697"/>
    <x v="1"/>
    <x v="0"/>
    <s v="Submitted"/>
    <x v="0"/>
    <x v="2"/>
    <n v="2354542"/>
    <n v="8.0500000000000007"/>
    <n v="120"/>
    <n v="19621.18"/>
    <n v="1579505.2583333335"/>
    <x v="6"/>
    <x v="6"/>
    <d v="2028-06-04T00:00:00"/>
    <x v="4"/>
    <x v="0"/>
    <x v="0"/>
    <x v="1"/>
    <x v="1"/>
  </r>
  <r>
    <s v="L101446"/>
    <x v="0"/>
    <s v="C201446"/>
    <s v="Sneha Das"/>
    <x v="0"/>
    <s v="Male"/>
    <x v="9"/>
    <x v="1"/>
    <x v="0"/>
    <x v="1"/>
    <n v="488397"/>
    <s v="Submitted"/>
    <n v="452"/>
    <x v="0"/>
    <x v="0"/>
    <s v="Submitted"/>
    <x v="0"/>
    <x v="0"/>
    <n v="2010780"/>
    <n v="14.27"/>
    <n v="36"/>
    <n v="55855"/>
    <n v="2391152.5500013446"/>
    <x v="4"/>
    <x v="4"/>
    <d v="2028-06-05T00:00:00"/>
    <x v="4"/>
    <x v="0"/>
    <x v="1"/>
    <x v="0"/>
    <x v="2"/>
  </r>
  <r>
    <s v="L101447"/>
    <x v="0"/>
    <s v="C201447"/>
    <s v="Amit Singh"/>
    <x v="0"/>
    <s v="Female"/>
    <x v="43"/>
    <x v="1"/>
    <x v="1"/>
    <x v="3"/>
    <n v="706576"/>
    <s v="Submitted"/>
    <n v="341"/>
    <x v="0"/>
    <x v="0"/>
    <s v="Submitted"/>
    <x v="0"/>
    <x v="2"/>
    <n v="2127220"/>
    <n v="17.489999999999998"/>
    <n v="36"/>
    <n v="59089.440000000002"/>
    <n v="3100423.1500000269"/>
    <x v="0"/>
    <x v="0"/>
    <d v="2028-06-06T00:00:00"/>
    <x v="4"/>
    <x v="0"/>
    <x v="1"/>
    <x v="0"/>
    <x v="3"/>
  </r>
  <r>
    <s v="L101448"/>
    <x v="0"/>
    <s v="C201448"/>
    <s v="Karan Gupta"/>
    <x v="0"/>
    <s v="Male"/>
    <x v="37"/>
    <x v="1"/>
    <x v="1"/>
    <x v="0"/>
    <n v="1706880"/>
    <s v="Submitted"/>
    <n v="535"/>
    <x v="0"/>
    <x v="0"/>
    <s v="Submitted"/>
    <x v="0"/>
    <x v="2"/>
    <n v="1151641"/>
    <n v="17.239999999999998"/>
    <n v="120"/>
    <n v="9597.01"/>
    <n v="1654524.2366666666"/>
    <x v="6"/>
    <x v="6"/>
    <d v="2028-06-07T00:00:00"/>
    <x v="4"/>
    <x v="0"/>
    <x v="0"/>
    <x v="0"/>
    <x v="1"/>
  </r>
  <r>
    <s v="L101449"/>
    <x v="0"/>
    <s v="C201449"/>
    <s v="Amit Das"/>
    <x v="0"/>
    <s v="Male"/>
    <x v="39"/>
    <x v="0"/>
    <x v="0"/>
    <x v="1"/>
    <n v="2203860"/>
    <s v="Submitted"/>
    <n v="881"/>
    <x v="2"/>
    <x v="0"/>
    <s v="Submitted"/>
    <x v="0"/>
    <x v="3"/>
    <n v="369447"/>
    <n v="8.93"/>
    <n v="36"/>
    <n v="10262.42"/>
    <n v="274930.14305214735"/>
    <x v="1"/>
    <x v="1"/>
    <d v="2028-06-08T00:00:00"/>
    <x v="4"/>
    <x v="0"/>
    <x v="2"/>
    <x v="1"/>
    <x v="1"/>
  </r>
  <r>
    <s v="L101450"/>
    <x v="0"/>
    <s v="C201450"/>
    <s v="Rohit Patel"/>
    <x v="0"/>
    <s v="Female"/>
    <x v="33"/>
    <x v="0"/>
    <x v="1"/>
    <x v="2"/>
    <n v="2228854"/>
    <s v="Submitted"/>
    <n v="878"/>
    <x v="2"/>
    <x v="0"/>
    <s v="Submitted"/>
    <x v="0"/>
    <x v="0"/>
    <n v="0"/>
    <n v="18.87"/>
    <n v="60"/>
    <n v="4166.67"/>
    <n v="0"/>
    <x v="4"/>
    <x v="4"/>
    <d v="2028-06-09T00:00:00"/>
    <x v="4"/>
    <x v="0"/>
    <x v="2"/>
    <x v="1"/>
    <x v="3"/>
  </r>
  <r>
    <s v="L101451"/>
    <x v="0"/>
    <s v="C201451"/>
    <s v="Pooja Rao"/>
    <x v="0"/>
    <s v="Male"/>
    <x v="7"/>
    <x v="1"/>
    <x v="1"/>
    <x v="2"/>
    <n v="471123"/>
    <s v="Submitted"/>
    <n v="708"/>
    <x v="1"/>
    <x v="0"/>
    <s v="Submitted"/>
    <x v="0"/>
    <x v="1"/>
    <n v="3248199"/>
    <n v="8.19"/>
    <n v="120"/>
    <n v="27068.33"/>
    <n v="2216895.8174999999"/>
    <x v="6"/>
    <x v="6"/>
    <d v="2028-06-10T00:00:00"/>
    <x v="4"/>
    <x v="0"/>
    <x v="0"/>
    <x v="1"/>
    <x v="1"/>
  </r>
  <r>
    <s v="L101452"/>
    <x v="0"/>
    <s v="C201452"/>
    <s v="Sneha Singh"/>
    <x v="0"/>
    <s v="Female"/>
    <x v="15"/>
    <x v="1"/>
    <x v="1"/>
    <x v="1"/>
    <n v="2370398"/>
    <s v="Submitted"/>
    <n v="767"/>
    <x v="2"/>
    <x v="0"/>
    <s v="Submitted"/>
    <x v="0"/>
    <x v="0"/>
    <n v="3103129"/>
    <n v="13.02"/>
    <n v="180"/>
    <n v="17239.61"/>
    <n v="3366894.9649999999"/>
    <x v="3"/>
    <x v="3"/>
    <d v="2028-06-11T00:00:00"/>
    <x v="4"/>
    <x v="0"/>
    <x v="1"/>
    <x v="1"/>
    <x v="3"/>
  </r>
  <r>
    <s v="L101453"/>
    <x v="0"/>
    <s v="C201453"/>
    <s v="Sneha Singh"/>
    <x v="0"/>
    <s v="Male"/>
    <x v="14"/>
    <x v="0"/>
    <x v="1"/>
    <x v="3"/>
    <n v="415431"/>
    <s v="Submitted"/>
    <n v="576"/>
    <x v="0"/>
    <x v="0"/>
    <s v="Submitted"/>
    <x v="0"/>
    <x v="0"/>
    <n v="4949620"/>
    <n v="10.19"/>
    <n v="120"/>
    <n v="41246.83"/>
    <n v="4203052.3166666664"/>
    <x v="6"/>
    <x v="6"/>
    <d v="2028-06-12T00:00:00"/>
    <x v="4"/>
    <x v="0"/>
    <x v="0"/>
    <x v="1"/>
    <x v="1"/>
  </r>
  <r>
    <s v="L101454"/>
    <x v="0"/>
    <s v="C201454"/>
    <s v="Vikas Gupta"/>
    <x v="0"/>
    <s v="Male"/>
    <x v="14"/>
    <x v="1"/>
    <x v="1"/>
    <x v="1"/>
    <n v="1234296"/>
    <s v="Submitted"/>
    <n v="522"/>
    <x v="0"/>
    <x v="0"/>
    <s v="Submitted"/>
    <x v="0"/>
    <x v="3"/>
    <n v="1456120"/>
    <n v="13.16"/>
    <n v="12"/>
    <n v="121343.33"/>
    <n v="1597099.565590943"/>
    <x v="5"/>
    <x v="5"/>
    <d v="2028-06-13T00:00:00"/>
    <x v="4"/>
    <x v="0"/>
    <x v="0"/>
    <x v="1"/>
    <x v="1"/>
  </r>
  <r>
    <s v="L101455"/>
    <x v="0"/>
    <s v="C201455"/>
    <s v="Priya Sharma"/>
    <x v="0"/>
    <s v="Male"/>
    <x v="46"/>
    <x v="1"/>
    <x v="0"/>
    <x v="3"/>
    <n v="1041352"/>
    <s v="Submitted"/>
    <n v="471"/>
    <x v="0"/>
    <x v="0"/>
    <s v="Submitted"/>
    <x v="0"/>
    <x v="0"/>
    <n v="1599206"/>
    <n v="9.65"/>
    <n v="12"/>
    <n v="133267.17000000001"/>
    <n v="1287110.3294041355"/>
    <x v="0"/>
    <x v="0"/>
    <d v="2028-06-14T00:00:00"/>
    <x v="4"/>
    <x v="0"/>
    <x v="1"/>
    <x v="1"/>
    <x v="1"/>
  </r>
  <r>
    <s v="L101456"/>
    <x v="0"/>
    <s v="C201456"/>
    <s v="Rohit Das"/>
    <x v="0"/>
    <s v="Male"/>
    <x v="41"/>
    <x v="0"/>
    <x v="0"/>
    <x v="2"/>
    <n v="2016262"/>
    <s v="Submitted"/>
    <n v="786"/>
    <x v="2"/>
    <x v="0"/>
    <s v="Submitted"/>
    <x v="0"/>
    <x v="2"/>
    <n v="3586594"/>
    <n v="7.55"/>
    <n v="120"/>
    <n v="29888.28"/>
    <n v="2256565.3916666666"/>
    <x v="0"/>
    <x v="0"/>
    <d v="2028-06-15T00:00:00"/>
    <x v="4"/>
    <x v="0"/>
    <x v="0"/>
    <x v="0"/>
    <x v="2"/>
  </r>
  <r>
    <s v="L101457"/>
    <x v="0"/>
    <s v="C201457"/>
    <s v="Rohit Das"/>
    <x v="0"/>
    <s v="Male"/>
    <x v="13"/>
    <x v="0"/>
    <x v="1"/>
    <x v="0"/>
    <n v="1296308"/>
    <s v="Submitted"/>
    <n v="324"/>
    <x v="0"/>
    <x v="0"/>
    <s v="Submitted"/>
    <x v="0"/>
    <x v="3"/>
    <n v="1232563"/>
    <n v="7.1"/>
    <n v="36"/>
    <n v="34237.86"/>
    <n v="729266.48113146517"/>
    <x v="2"/>
    <x v="2"/>
    <d v="2028-06-16T00:00:00"/>
    <x v="4"/>
    <x v="0"/>
    <x v="0"/>
    <x v="1"/>
    <x v="2"/>
  </r>
  <r>
    <s v="L101458"/>
    <x v="0"/>
    <s v="C201458"/>
    <s v="Pooja Verma"/>
    <x v="0"/>
    <s v="Female"/>
    <x v="34"/>
    <x v="1"/>
    <x v="1"/>
    <x v="2"/>
    <n v="1754014"/>
    <s v="Submitted"/>
    <n v="571"/>
    <x v="0"/>
    <x v="0"/>
    <s v="Submitted"/>
    <x v="0"/>
    <x v="4"/>
    <n v="98558"/>
    <n v="7.91"/>
    <n v="36"/>
    <n v="2737.72"/>
    <n v="64966.149121551825"/>
    <x v="3"/>
    <x v="3"/>
    <d v="2028-06-17T00:00:00"/>
    <x v="4"/>
    <x v="0"/>
    <x v="0"/>
    <x v="0"/>
    <x v="0"/>
  </r>
  <r>
    <s v="L101459"/>
    <x v="0"/>
    <s v="C201459"/>
    <s v="Karan Patel"/>
    <x v="0"/>
    <s v="Male"/>
    <x v="18"/>
    <x v="0"/>
    <x v="1"/>
    <x v="0"/>
    <n v="1903699"/>
    <s v="Submitted"/>
    <n v="302"/>
    <x v="0"/>
    <x v="0"/>
    <s v="Submitted"/>
    <x v="0"/>
    <x v="1"/>
    <n v="1384250"/>
    <n v="14.34"/>
    <n v="180"/>
    <n v="7690.28"/>
    <n v="1654178.75"/>
    <x v="3"/>
    <x v="3"/>
    <d v="2028-06-18T00:00:00"/>
    <x v="4"/>
    <x v="0"/>
    <x v="0"/>
    <x v="1"/>
    <x v="0"/>
  </r>
  <r>
    <s v="L101460"/>
    <x v="0"/>
    <s v="C201460"/>
    <s v="Karan Singh"/>
    <x v="0"/>
    <s v="Female"/>
    <x v="20"/>
    <x v="0"/>
    <x v="0"/>
    <x v="3"/>
    <n v="2341155"/>
    <s v="Submitted"/>
    <n v="844"/>
    <x v="2"/>
    <x v="0"/>
    <s v="Submitted"/>
    <x v="0"/>
    <x v="0"/>
    <n v="4264226"/>
    <n v="13.04"/>
    <n v="120"/>
    <n v="35535.22"/>
    <n v="4633792.2533333329"/>
    <x v="6"/>
    <x v="6"/>
    <d v="2028-06-19T00:00:00"/>
    <x v="4"/>
    <x v="0"/>
    <x v="0"/>
    <x v="1"/>
    <x v="1"/>
  </r>
  <r>
    <s v="L101461"/>
    <x v="0"/>
    <s v="C201461"/>
    <s v="Karan Patel"/>
    <x v="0"/>
    <s v="Female"/>
    <x v="1"/>
    <x v="0"/>
    <x v="1"/>
    <x v="3"/>
    <n v="1072356"/>
    <s v="Submitted"/>
    <n v="752"/>
    <x v="2"/>
    <x v="0"/>
    <s v="Submitted"/>
    <x v="0"/>
    <x v="2"/>
    <n v="2979755"/>
    <n v="18.96"/>
    <n v="180"/>
    <n v="16554.189999999999"/>
    <n v="4708012.9000000004"/>
    <x v="3"/>
    <x v="3"/>
    <d v="2028-06-20T00:00:00"/>
    <x v="4"/>
    <x v="0"/>
    <x v="2"/>
    <x v="1"/>
    <x v="0"/>
  </r>
  <r>
    <s v="L101462"/>
    <x v="0"/>
    <s v="C201462"/>
    <s v="Priya Rao"/>
    <x v="0"/>
    <s v="Female"/>
    <x v="47"/>
    <x v="0"/>
    <x v="0"/>
    <x v="3"/>
    <n v="424679"/>
    <s v="Submitted"/>
    <n v="553"/>
    <x v="0"/>
    <x v="0"/>
    <s v="Submitted"/>
    <x v="0"/>
    <x v="1"/>
    <n v="3716862"/>
    <n v="15.09"/>
    <n v="24"/>
    <n v="154869.25"/>
    <n v="4673953.9802271361"/>
    <x v="3"/>
    <x v="3"/>
    <d v="2028-06-21T00:00:00"/>
    <x v="4"/>
    <x v="0"/>
    <x v="1"/>
    <x v="1"/>
    <x v="2"/>
  </r>
  <r>
    <s v="L101463"/>
    <x v="0"/>
    <s v="C201463"/>
    <s v="Vikas Rao"/>
    <x v="0"/>
    <s v="Female"/>
    <x v="42"/>
    <x v="1"/>
    <x v="0"/>
    <x v="3"/>
    <n v="302178"/>
    <s v="Submitted"/>
    <n v="709"/>
    <x v="1"/>
    <x v="0"/>
    <s v="Submitted"/>
    <x v="0"/>
    <x v="4"/>
    <n v="654248"/>
    <n v="13.1"/>
    <n v="180"/>
    <n v="3634.71"/>
    <n v="714220.73333333328"/>
    <x v="5"/>
    <x v="5"/>
    <d v="2028-06-22T00:00:00"/>
    <x v="4"/>
    <x v="0"/>
    <x v="0"/>
    <x v="1"/>
    <x v="2"/>
  </r>
  <r>
    <s v="L101464"/>
    <x v="0"/>
    <s v="C201464"/>
    <s v="Pooja Gupta"/>
    <x v="0"/>
    <s v="Male"/>
    <x v="23"/>
    <x v="0"/>
    <x v="0"/>
    <x v="3"/>
    <n v="1635626"/>
    <s v="Submitted"/>
    <n v="357"/>
    <x v="0"/>
    <x v="0"/>
    <s v="Submitted"/>
    <x v="0"/>
    <x v="4"/>
    <n v="3507296"/>
    <n v="17.21"/>
    <n v="12"/>
    <n v="292274.67"/>
    <n v="5030163.2594221551"/>
    <x v="1"/>
    <x v="1"/>
    <d v="2028-06-23T00:00:00"/>
    <x v="4"/>
    <x v="0"/>
    <x v="0"/>
    <x v="0"/>
    <x v="1"/>
  </r>
  <r>
    <s v="L101465"/>
    <x v="0"/>
    <s v="C201465"/>
    <s v="Rohit Verma"/>
    <x v="0"/>
    <s v="Female"/>
    <x v="33"/>
    <x v="1"/>
    <x v="1"/>
    <x v="1"/>
    <n v="307488"/>
    <s v="Submitted"/>
    <n v="513"/>
    <x v="0"/>
    <x v="0"/>
    <s v="Submitted"/>
    <x v="0"/>
    <x v="0"/>
    <n v="4442081"/>
    <n v="11.45"/>
    <n v="24"/>
    <n v="185086.71"/>
    <n v="4238486.0615224596"/>
    <x v="3"/>
    <x v="3"/>
    <d v="2028-06-24T00:00:00"/>
    <x v="4"/>
    <x v="0"/>
    <x v="2"/>
    <x v="1"/>
    <x v="2"/>
  </r>
  <r>
    <s v="L101466"/>
    <x v="0"/>
    <s v="C201466"/>
    <s v="Neha Mehta"/>
    <x v="0"/>
    <s v="Male"/>
    <x v="9"/>
    <x v="0"/>
    <x v="0"/>
    <x v="2"/>
    <n v="2220132"/>
    <s v="Submitted"/>
    <n v="430"/>
    <x v="0"/>
    <x v="0"/>
    <s v="Submitted"/>
    <x v="0"/>
    <x v="2"/>
    <n v="279334"/>
    <n v="8.25"/>
    <n v="24"/>
    <n v="11638.92"/>
    <n v="192042.80037856687"/>
    <x v="1"/>
    <x v="1"/>
    <d v="2028-06-25T00:00:00"/>
    <x v="4"/>
    <x v="0"/>
    <x v="1"/>
    <x v="0"/>
    <x v="1"/>
  </r>
  <r>
    <s v="L101467"/>
    <x v="0"/>
    <s v="C201467"/>
    <s v="Neha Das"/>
    <x v="0"/>
    <s v="Male"/>
    <x v="39"/>
    <x v="0"/>
    <x v="1"/>
    <x v="0"/>
    <n v="1084770"/>
    <s v="Submitted"/>
    <n v="888"/>
    <x v="2"/>
    <x v="0"/>
    <s v="Submitted"/>
    <x v="0"/>
    <x v="2"/>
    <n v="1551664"/>
    <n v="17.329999999999998"/>
    <n v="180"/>
    <n v="8620.36"/>
    <n v="2240861.4266666668"/>
    <x v="3"/>
    <x v="3"/>
    <d v="2028-06-26T00:00:00"/>
    <x v="4"/>
    <x v="0"/>
    <x v="1"/>
    <x v="0"/>
    <x v="0"/>
  </r>
  <r>
    <s v="L101468"/>
    <x v="0"/>
    <s v="C201468"/>
    <s v="Rahul Sharma"/>
    <x v="0"/>
    <s v="Female"/>
    <x v="5"/>
    <x v="0"/>
    <x v="0"/>
    <x v="3"/>
    <n v="2257837"/>
    <s v="Submitted"/>
    <n v="390"/>
    <x v="0"/>
    <x v="0"/>
    <s v="Submitted"/>
    <x v="0"/>
    <x v="2"/>
    <n v="1865060"/>
    <n v="15.34"/>
    <n v="120"/>
    <n v="15542.17"/>
    <n v="2384168.3666666667"/>
    <x v="1"/>
    <x v="1"/>
    <d v="2028-06-27T00:00:00"/>
    <x v="4"/>
    <x v="0"/>
    <x v="1"/>
    <x v="1"/>
    <x v="1"/>
  </r>
  <r>
    <s v="L101469"/>
    <x v="0"/>
    <s v="C201469"/>
    <s v="Rohit Rao"/>
    <x v="0"/>
    <s v="Male"/>
    <x v="31"/>
    <x v="1"/>
    <x v="0"/>
    <x v="3"/>
    <n v="544416"/>
    <s v="Submitted"/>
    <n v="950"/>
    <x v="2"/>
    <x v="0"/>
    <s v="Submitted"/>
    <x v="1"/>
    <x v="1"/>
    <n v="3523714"/>
    <n v="14.92"/>
    <n v="36"/>
    <n v="97880.94"/>
    <n v="4381151.0733343558"/>
    <x v="3"/>
    <x v="3"/>
    <d v="2028-06-28T00:00:00"/>
    <x v="4"/>
    <x v="0"/>
    <x v="0"/>
    <x v="0"/>
    <x v="3"/>
  </r>
  <r>
    <s v="L101470"/>
    <x v="0"/>
    <s v="C201470"/>
    <s v="Priya Mehta"/>
    <x v="0"/>
    <s v="Male"/>
    <x v="21"/>
    <x v="0"/>
    <x v="1"/>
    <x v="2"/>
    <n v="969095"/>
    <s v="Submitted"/>
    <n v="327"/>
    <x v="0"/>
    <x v="0"/>
    <s v="Submitted"/>
    <x v="0"/>
    <x v="0"/>
    <n v="2227478"/>
    <n v="10.42"/>
    <n v="36"/>
    <n v="61874.39"/>
    <n v="1934193.3969933621"/>
    <x v="1"/>
    <x v="1"/>
    <d v="2028-06-29T00:00:00"/>
    <x v="4"/>
    <x v="0"/>
    <x v="0"/>
    <x v="1"/>
    <x v="1"/>
  </r>
  <r>
    <s v="L101471"/>
    <x v="0"/>
    <s v="C201471"/>
    <s v="Karan Mehta"/>
    <x v="0"/>
    <s v="Male"/>
    <x v="20"/>
    <x v="0"/>
    <x v="1"/>
    <x v="3"/>
    <n v="415335"/>
    <s v="Submitted"/>
    <n v="715"/>
    <x v="1"/>
    <x v="0"/>
    <s v="Submitted"/>
    <x v="0"/>
    <x v="3"/>
    <n v="977353"/>
    <n v="18.66"/>
    <n v="12"/>
    <n v="81446.080000000002"/>
    <n v="1519803.5529704327"/>
    <x v="6"/>
    <x v="6"/>
    <d v="2028-06-30T00:00:00"/>
    <x v="4"/>
    <x v="0"/>
    <x v="1"/>
    <x v="0"/>
    <x v="3"/>
  </r>
  <r>
    <s v="L101472"/>
    <x v="0"/>
    <s v="C201472"/>
    <s v="Anjali Mehta"/>
    <x v="0"/>
    <s v="Male"/>
    <x v="42"/>
    <x v="0"/>
    <x v="1"/>
    <x v="0"/>
    <n v="683667"/>
    <s v="Submitted"/>
    <n v="887"/>
    <x v="2"/>
    <x v="0"/>
    <s v="Submitted"/>
    <x v="0"/>
    <x v="0"/>
    <n v="4940822"/>
    <n v="7.51"/>
    <n v="36"/>
    <n v="137245.06"/>
    <n v="3092131.1795637272"/>
    <x v="3"/>
    <x v="3"/>
    <d v="2028-07-01T00:00:00"/>
    <x v="4"/>
    <x v="1"/>
    <x v="0"/>
    <x v="0"/>
    <x v="2"/>
  </r>
  <r>
    <s v="L101473"/>
    <x v="0"/>
    <s v="C201473"/>
    <s v="Sneha Rao"/>
    <x v="0"/>
    <s v="Female"/>
    <x v="44"/>
    <x v="0"/>
    <x v="1"/>
    <x v="3"/>
    <n v="1773009"/>
    <s v="Submitted"/>
    <n v="835"/>
    <x v="2"/>
    <x v="0"/>
    <s v="Submitted"/>
    <x v="0"/>
    <x v="3"/>
    <n v="1643485"/>
    <n v="15"/>
    <n v="12"/>
    <n v="136957.07999999999"/>
    <n v="2054478.292568604"/>
    <x v="4"/>
    <x v="4"/>
    <d v="2028-07-02T00:00:00"/>
    <x v="4"/>
    <x v="1"/>
    <x v="0"/>
    <x v="0"/>
    <x v="0"/>
  </r>
  <r>
    <s v="L101474"/>
    <x v="0"/>
    <s v="C201474"/>
    <s v="Priya Gupta"/>
    <x v="0"/>
    <s v="Male"/>
    <x v="3"/>
    <x v="0"/>
    <x v="1"/>
    <x v="0"/>
    <n v="1681307"/>
    <s v="Submitted"/>
    <n v="440"/>
    <x v="0"/>
    <x v="0"/>
    <s v="Submitted"/>
    <x v="0"/>
    <x v="1"/>
    <n v="249544"/>
    <n v="11.41"/>
    <n v="180"/>
    <n v="1386.36"/>
    <n v="237274.75333333333"/>
    <x v="4"/>
    <x v="4"/>
    <d v="2028-07-03T00:00:00"/>
    <x v="4"/>
    <x v="1"/>
    <x v="0"/>
    <x v="1"/>
    <x v="1"/>
  </r>
  <r>
    <s v="L101475"/>
    <x v="0"/>
    <s v="C201475"/>
    <s v="Vikas Patel"/>
    <x v="0"/>
    <s v="Male"/>
    <x v="38"/>
    <x v="0"/>
    <x v="1"/>
    <x v="2"/>
    <n v="2286359"/>
    <s v="Submitted"/>
    <n v="687"/>
    <x v="1"/>
    <x v="0"/>
    <s v="Submitted"/>
    <x v="0"/>
    <x v="3"/>
    <n v="403366"/>
    <n v="8.1999999999999993"/>
    <n v="180"/>
    <n v="2240.92"/>
    <n v="275633.43333333329"/>
    <x v="4"/>
    <x v="4"/>
    <d v="2028-07-04T00:00:00"/>
    <x v="4"/>
    <x v="1"/>
    <x v="0"/>
    <x v="0"/>
    <x v="1"/>
  </r>
  <r>
    <s v="L101476"/>
    <x v="0"/>
    <s v="C201476"/>
    <s v="Rohit Rao"/>
    <x v="0"/>
    <s v="Female"/>
    <x v="39"/>
    <x v="0"/>
    <x v="0"/>
    <x v="2"/>
    <n v="1162705"/>
    <s v="Submitted"/>
    <n v="810"/>
    <x v="2"/>
    <x v="0"/>
    <s v="Submitted"/>
    <x v="0"/>
    <x v="3"/>
    <n v="1325305"/>
    <n v="11.99"/>
    <n v="180"/>
    <n v="7362.81"/>
    <n v="1324200.5791666666"/>
    <x v="0"/>
    <x v="0"/>
    <d v="2028-07-05T00:00:00"/>
    <x v="4"/>
    <x v="1"/>
    <x v="1"/>
    <x v="1"/>
    <x v="1"/>
  </r>
  <r>
    <s v="L101477"/>
    <x v="0"/>
    <s v="C201477"/>
    <s v="Pooja Patel"/>
    <x v="0"/>
    <s v="Male"/>
    <x v="39"/>
    <x v="1"/>
    <x v="1"/>
    <x v="0"/>
    <n v="477976"/>
    <s v="Submitted"/>
    <n v="743"/>
    <x v="1"/>
    <x v="0"/>
    <s v="Submitted"/>
    <x v="0"/>
    <x v="4"/>
    <n v="1391668"/>
    <n v="16.29"/>
    <n v="120"/>
    <n v="11597.23"/>
    <n v="1889189.3099999998"/>
    <x v="5"/>
    <x v="5"/>
    <d v="2028-07-06T00:00:00"/>
    <x v="4"/>
    <x v="1"/>
    <x v="2"/>
    <x v="0"/>
    <x v="2"/>
  </r>
  <r>
    <s v="L101478"/>
    <x v="0"/>
    <s v="C201478"/>
    <s v="Amit Verma"/>
    <x v="0"/>
    <s v="Male"/>
    <x v="36"/>
    <x v="1"/>
    <x v="0"/>
    <x v="2"/>
    <n v="2412432"/>
    <s v="Submitted"/>
    <n v="316"/>
    <x v="0"/>
    <x v="0"/>
    <s v="Submitted"/>
    <x v="0"/>
    <x v="4"/>
    <n v="4079678"/>
    <n v="9.9600000000000009"/>
    <n v="12"/>
    <n v="339973.17"/>
    <n v="3388534.8831471186"/>
    <x v="0"/>
    <x v="0"/>
    <d v="2028-07-07T00:00:00"/>
    <x v="4"/>
    <x v="1"/>
    <x v="0"/>
    <x v="0"/>
    <x v="2"/>
  </r>
  <r>
    <s v="L101479"/>
    <x v="0"/>
    <s v="C201479"/>
    <s v="Karan Das"/>
    <x v="0"/>
    <s v="Female"/>
    <x v="40"/>
    <x v="0"/>
    <x v="0"/>
    <x v="1"/>
    <n v="2350157"/>
    <s v="Submitted"/>
    <n v="861"/>
    <x v="2"/>
    <x v="0"/>
    <s v="Submitted"/>
    <x v="0"/>
    <x v="1"/>
    <n v="2474728"/>
    <n v="10.84"/>
    <n v="12"/>
    <n v="206227.33"/>
    <n v="2236493.7332871431"/>
    <x v="3"/>
    <x v="3"/>
    <d v="2028-07-08T00:00:00"/>
    <x v="4"/>
    <x v="1"/>
    <x v="0"/>
    <x v="0"/>
    <x v="1"/>
  </r>
  <r>
    <s v="L101480"/>
    <x v="0"/>
    <s v="C201480"/>
    <s v="Sneha Gupta"/>
    <x v="0"/>
    <s v="Female"/>
    <x v="33"/>
    <x v="1"/>
    <x v="0"/>
    <x v="3"/>
    <n v="685883"/>
    <s v="Submitted"/>
    <n v="747"/>
    <x v="1"/>
    <x v="0"/>
    <s v="Submitted"/>
    <x v="0"/>
    <x v="0"/>
    <n v="729323"/>
    <n v="14.48"/>
    <n v="120"/>
    <n v="6077.69"/>
    <n v="880049.75333333341"/>
    <x v="1"/>
    <x v="1"/>
    <d v="2028-07-09T00:00:00"/>
    <x v="4"/>
    <x v="1"/>
    <x v="0"/>
    <x v="0"/>
    <x v="0"/>
  </r>
  <r>
    <s v="L101481"/>
    <x v="0"/>
    <s v="C201481"/>
    <s v="Amit Singh"/>
    <x v="0"/>
    <s v="Male"/>
    <x v="39"/>
    <x v="0"/>
    <x v="1"/>
    <x v="1"/>
    <n v="2243072"/>
    <s v="Submitted"/>
    <n v="950"/>
    <x v="2"/>
    <x v="0"/>
    <s v="Submitted"/>
    <x v="1"/>
    <x v="3"/>
    <n v="4452541"/>
    <n v="8.66"/>
    <n v="24"/>
    <n v="185522.54"/>
    <n v="3213257.4066891768"/>
    <x v="1"/>
    <x v="1"/>
    <d v="2028-07-10T00:00:00"/>
    <x v="4"/>
    <x v="1"/>
    <x v="0"/>
    <x v="1"/>
    <x v="1"/>
  </r>
  <r>
    <s v="L101482"/>
    <x v="0"/>
    <s v="C201482"/>
    <s v="Priya Sharma"/>
    <x v="0"/>
    <s v="Female"/>
    <x v="34"/>
    <x v="1"/>
    <x v="1"/>
    <x v="0"/>
    <n v="1019320"/>
    <s v="Submitted"/>
    <n v="950"/>
    <x v="2"/>
    <x v="0"/>
    <s v="Submitted"/>
    <x v="1"/>
    <x v="0"/>
    <n v="4595474"/>
    <n v="10.58"/>
    <n v="12"/>
    <n v="382956.17"/>
    <n v="4053733.7579213944"/>
    <x v="0"/>
    <x v="0"/>
    <d v="2028-07-11T00:00:00"/>
    <x v="4"/>
    <x v="1"/>
    <x v="0"/>
    <x v="0"/>
    <x v="3"/>
  </r>
  <r>
    <s v="L101483"/>
    <x v="0"/>
    <s v="C201483"/>
    <s v="Amit Rao"/>
    <x v="0"/>
    <s v="Female"/>
    <x v="21"/>
    <x v="1"/>
    <x v="0"/>
    <x v="1"/>
    <n v="814313"/>
    <s v="Submitted"/>
    <n v="378"/>
    <x v="0"/>
    <x v="0"/>
    <s v="Submitted"/>
    <x v="0"/>
    <x v="1"/>
    <n v="2625223"/>
    <n v="9.81"/>
    <n v="24"/>
    <n v="109384.29"/>
    <n v="2146121.0738588497"/>
    <x v="3"/>
    <x v="3"/>
    <d v="2028-07-12T00:00:00"/>
    <x v="4"/>
    <x v="1"/>
    <x v="1"/>
    <x v="0"/>
    <x v="2"/>
  </r>
  <r>
    <s v="L101484"/>
    <x v="0"/>
    <s v="C201484"/>
    <s v="Rohit Das"/>
    <x v="0"/>
    <s v="Male"/>
    <x v="35"/>
    <x v="0"/>
    <x v="1"/>
    <x v="1"/>
    <n v="768130"/>
    <s v="Submitted"/>
    <n v="430"/>
    <x v="0"/>
    <x v="0"/>
    <s v="Submitted"/>
    <x v="0"/>
    <x v="3"/>
    <n v="4663690"/>
    <n v="12.19"/>
    <n v="36"/>
    <n v="129546.94"/>
    <n v="4737531.7583852354"/>
    <x v="2"/>
    <x v="2"/>
    <d v="2028-07-13T00:00:00"/>
    <x v="4"/>
    <x v="1"/>
    <x v="0"/>
    <x v="0"/>
    <x v="1"/>
  </r>
  <r>
    <s v="L101485"/>
    <x v="0"/>
    <s v="C201485"/>
    <s v="Vikas Das"/>
    <x v="0"/>
    <s v="Male"/>
    <x v="0"/>
    <x v="1"/>
    <x v="1"/>
    <x v="1"/>
    <n v="1012729"/>
    <s v="Submitted"/>
    <n v="867"/>
    <x v="2"/>
    <x v="0"/>
    <s v="Submitted"/>
    <x v="0"/>
    <x v="0"/>
    <n v="1103308"/>
    <n v="18.63"/>
    <n v="12"/>
    <n v="91942.33"/>
    <n v="1712908.0646894807"/>
    <x v="4"/>
    <x v="4"/>
    <d v="2028-07-14T00:00:00"/>
    <x v="4"/>
    <x v="1"/>
    <x v="0"/>
    <x v="1"/>
    <x v="0"/>
  </r>
  <r>
    <s v="L101486"/>
    <x v="0"/>
    <s v="C201486"/>
    <s v="Sneha Das"/>
    <x v="0"/>
    <s v="Female"/>
    <x v="35"/>
    <x v="1"/>
    <x v="0"/>
    <x v="1"/>
    <n v="1199519"/>
    <s v="Submitted"/>
    <n v="751"/>
    <x v="2"/>
    <x v="0"/>
    <s v="Submitted"/>
    <x v="0"/>
    <x v="4"/>
    <n v="2740184"/>
    <n v="9.6999999999999993"/>
    <n v="12"/>
    <n v="228348.67"/>
    <n v="2216795.0077100387"/>
    <x v="3"/>
    <x v="3"/>
    <d v="2028-07-15T00:00:00"/>
    <x v="4"/>
    <x v="1"/>
    <x v="1"/>
    <x v="1"/>
    <x v="2"/>
  </r>
  <r>
    <s v="L101487"/>
    <x v="0"/>
    <s v="C201487"/>
    <s v="Amit Patel"/>
    <x v="0"/>
    <s v="Female"/>
    <x v="18"/>
    <x v="0"/>
    <x v="0"/>
    <x v="3"/>
    <n v="2456310"/>
    <s v="Submitted"/>
    <n v="702"/>
    <x v="1"/>
    <x v="0"/>
    <s v="Submitted"/>
    <x v="0"/>
    <x v="3"/>
    <n v="4373391"/>
    <n v="7.03"/>
    <n v="12"/>
    <n v="364449.25"/>
    <n v="2572245.9100508331"/>
    <x v="4"/>
    <x v="4"/>
    <d v="2028-07-16T00:00:00"/>
    <x v="4"/>
    <x v="1"/>
    <x v="0"/>
    <x v="1"/>
    <x v="2"/>
  </r>
  <r>
    <s v="L101488"/>
    <x v="0"/>
    <s v="C201488"/>
    <s v="Pooja Gupta"/>
    <x v="0"/>
    <s v="Female"/>
    <x v="43"/>
    <x v="0"/>
    <x v="0"/>
    <x v="2"/>
    <n v="480296"/>
    <s v="Submitted"/>
    <n v="540"/>
    <x v="0"/>
    <x v="0"/>
    <s v="Submitted"/>
    <x v="0"/>
    <x v="4"/>
    <n v="2115095"/>
    <n v="14.67"/>
    <n v="180"/>
    <n v="11750.53"/>
    <n v="2585703.6374999997"/>
    <x v="6"/>
    <x v="6"/>
    <d v="2028-07-17T00:00:00"/>
    <x v="4"/>
    <x v="1"/>
    <x v="0"/>
    <x v="1"/>
    <x v="2"/>
  </r>
  <r>
    <s v="L101489"/>
    <x v="0"/>
    <s v="C201489"/>
    <s v="Sneha Patel"/>
    <x v="0"/>
    <s v="Male"/>
    <x v="0"/>
    <x v="0"/>
    <x v="1"/>
    <x v="2"/>
    <n v="0"/>
    <s v="Submitted"/>
    <n v="622"/>
    <x v="1"/>
    <x v="0"/>
    <s v="Submitted"/>
    <x v="0"/>
    <x v="2"/>
    <n v="2856297"/>
    <n v="14.29"/>
    <n v="12"/>
    <n v="238024.75"/>
    <n v="3401651.8907356462"/>
    <x v="5"/>
    <x v="5"/>
    <d v="2028-07-18T00:00:00"/>
    <x v="4"/>
    <x v="1"/>
    <x v="2"/>
    <x v="0"/>
    <x v="1"/>
  </r>
  <r>
    <s v="L101490"/>
    <x v="0"/>
    <s v="C201490"/>
    <s v="Pooja Verma"/>
    <x v="0"/>
    <s v="Male"/>
    <x v="24"/>
    <x v="1"/>
    <x v="1"/>
    <x v="3"/>
    <n v="1565551"/>
    <s v="Submitted"/>
    <n v="731"/>
    <x v="1"/>
    <x v="0"/>
    <s v="Submitted"/>
    <x v="0"/>
    <x v="1"/>
    <n v="2600645"/>
    <n v="15.75"/>
    <n v="24"/>
    <n v="108360.21"/>
    <n v="3413346.568740489"/>
    <x v="5"/>
    <x v="5"/>
    <d v="2028-07-19T00:00:00"/>
    <x v="4"/>
    <x v="1"/>
    <x v="0"/>
    <x v="0"/>
    <x v="3"/>
  </r>
  <r>
    <s v="L101491"/>
    <x v="0"/>
    <s v="C201491"/>
    <s v="Priya Patel"/>
    <x v="0"/>
    <s v="Female"/>
    <x v="5"/>
    <x v="0"/>
    <x v="0"/>
    <x v="1"/>
    <n v="1556704"/>
    <s v="Submitted"/>
    <n v="722"/>
    <x v="1"/>
    <x v="0"/>
    <s v="Submitted"/>
    <x v="0"/>
    <x v="2"/>
    <n v="1627899"/>
    <n v="18.97"/>
    <n v="24"/>
    <n v="67829.119999999995"/>
    <n v="2573437.0028375005"/>
    <x v="2"/>
    <x v="2"/>
    <d v="2028-07-20T00:00:00"/>
    <x v="4"/>
    <x v="1"/>
    <x v="0"/>
    <x v="0"/>
    <x v="1"/>
  </r>
  <r>
    <s v="L101492"/>
    <x v="0"/>
    <s v="C201492"/>
    <s v="Karan Das"/>
    <x v="0"/>
    <s v="Female"/>
    <x v="36"/>
    <x v="1"/>
    <x v="1"/>
    <x v="3"/>
    <n v="1574952"/>
    <s v="Submitted"/>
    <n v="382"/>
    <x v="0"/>
    <x v="0"/>
    <s v="Submitted"/>
    <x v="0"/>
    <x v="2"/>
    <n v="3993800"/>
    <n v="14.23"/>
    <n v="120"/>
    <n v="33281.67"/>
    <n v="4735981.166666667"/>
    <x v="5"/>
    <x v="5"/>
    <d v="2028-07-21T00:00:00"/>
    <x v="4"/>
    <x v="1"/>
    <x v="2"/>
    <x v="1"/>
    <x v="2"/>
  </r>
  <r>
    <s v="L101493"/>
    <x v="0"/>
    <s v="C201493"/>
    <s v="Vikas Patel"/>
    <x v="0"/>
    <s v="Female"/>
    <x v="30"/>
    <x v="1"/>
    <x v="1"/>
    <x v="1"/>
    <n v="452363"/>
    <s v="Submitted"/>
    <n v="684"/>
    <x v="1"/>
    <x v="0"/>
    <s v="Submitted"/>
    <x v="0"/>
    <x v="2"/>
    <n v="3683303"/>
    <n v="7.76"/>
    <n v="12"/>
    <n v="306941.92"/>
    <n v="2387877.4640009655"/>
    <x v="4"/>
    <x v="4"/>
    <d v="2028-07-22T00:00:00"/>
    <x v="4"/>
    <x v="1"/>
    <x v="0"/>
    <x v="0"/>
    <x v="2"/>
  </r>
  <r>
    <s v="L101494"/>
    <x v="0"/>
    <s v="C201494"/>
    <s v="Sneha Rao"/>
    <x v="0"/>
    <s v="Male"/>
    <x v="31"/>
    <x v="1"/>
    <x v="0"/>
    <x v="2"/>
    <n v="2114339"/>
    <s v="Submitted"/>
    <n v="799"/>
    <x v="2"/>
    <x v="0"/>
    <s v="Submitted"/>
    <x v="0"/>
    <x v="0"/>
    <n v="2347361"/>
    <n v="13.59"/>
    <n v="120"/>
    <n v="19561.34"/>
    <n v="2658386.3325"/>
    <x v="2"/>
    <x v="2"/>
    <d v="2028-07-23T00:00:00"/>
    <x v="4"/>
    <x v="1"/>
    <x v="0"/>
    <x v="0"/>
    <x v="2"/>
  </r>
  <r>
    <s v="L101495"/>
    <x v="0"/>
    <s v="C201495"/>
    <s v="Vikas Sharma"/>
    <x v="0"/>
    <s v="Female"/>
    <x v="3"/>
    <x v="0"/>
    <x v="0"/>
    <x v="1"/>
    <n v="401519"/>
    <s v="Submitted"/>
    <n v="699"/>
    <x v="1"/>
    <x v="0"/>
    <s v="Submitted"/>
    <x v="0"/>
    <x v="3"/>
    <n v="778983"/>
    <n v="7.92"/>
    <n v="24"/>
    <n v="32457.62"/>
    <n v="514131.46213150956"/>
    <x v="6"/>
    <x v="6"/>
    <d v="2028-07-24T00:00:00"/>
    <x v="4"/>
    <x v="1"/>
    <x v="1"/>
    <x v="1"/>
    <x v="0"/>
  </r>
  <r>
    <s v="L101496"/>
    <x v="0"/>
    <s v="C201496"/>
    <s v="Rohit Singh"/>
    <x v="0"/>
    <s v="Female"/>
    <x v="11"/>
    <x v="0"/>
    <x v="0"/>
    <x v="1"/>
    <n v="1188960"/>
    <s v="Submitted"/>
    <n v="876"/>
    <x v="2"/>
    <x v="0"/>
    <s v="Submitted"/>
    <x v="0"/>
    <x v="3"/>
    <n v="4466534"/>
    <n v="15.7"/>
    <n v="180"/>
    <n v="24814.080000000002"/>
    <n v="5843715.3166666664"/>
    <x v="2"/>
    <x v="2"/>
    <d v="2028-07-25T00:00:00"/>
    <x v="4"/>
    <x v="1"/>
    <x v="2"/>
    <x v="0"/>
    <x v="1"/>
  </r>
  <r>
    <s v="L101497"/>
    <x v="0"/>
    <s v="C201497"/>
    <s v="Anjali Gupta"/>
    <x v="0"/>
    <s v="Female"/>
    <x v="8"/>
    <x v="0"/>
    <x v="1"/>
    <x v="0"/>
    <n v="1782746"/>
    <s v="Submitted"/>
    <n v="400"/>
    <x v="0"/>
    <x v="0"/>
    <s v="Submitted"/>
    <x v="0"/>
    <x v="1"/>
    <n v="1728304"/>
    <n v="15.63"/>
    <n v="24"/>
    <n v="72012.67"/>
    <n v="2251115.9645667425"/>
    <x v="0"/>
    <x v="0"/>
    <d v="2028-07-26T00:00:00"/>
    <x v="4"/>
    <x v="1"/>
    <x v="0"/>
    <x v="1"/>
    <x v="0"/>
  </r>
  <r>
    <s v="L101498"/>
    <x v="0"/>
    <s v="C201498"/>
    <s v="Rohit Verma"/>
    <x v="0"/>
    <s v="Male"/>
    <x v="18"/>
    <x v="0"/>
    <x v="1"/>
    <x v="0"/>
    <n v="2247916"/>
    <s v="Submitted"/>
    <n v="812"/>
    <x v="2"/>
    <x v="0"/>
    <s v="Submitted"/>
    <x v="0"/>
    <x v="4"/>
    <n v="3580586"/>
    <n v="14.79"/>
    <n v="24"/>
    <n v="149191.07999999999"/>
    <n v="4413072.2637821725"/>
    <x v="6"/>
    <x v="6"/>
    <d v="2028-07-27T00:00:00"/>
    <x v="4"/>
    <x v="1"/>
    <x v="2"/>
    <x v="1"/>
    <x v="1"/>
  </r>
  <r>
    <s v="L101499"/>
    <x v="0"/>
    <s v="C201499"/>
    <s v="Vikas Rao"/>
    <x v="0"/>
    <s v="Female"/>
    <x v="35"/>
    <x v="1"/>
    <x v="0"/>
    <x v="0"/>
    <n v="2009518"/>
    <s v="Submitted"/>
    <n v="743"/>
    <x v="1"/>
    <x v="0"/>
    <s v="Submitted"/>
    <x v="0"/>
    <x v="3"/>
    <n v="2639025"/>
    <n v="11.38"/>
    <n v="36"/>
    <n v="73306.25"/>
    <n v="2502675.3750934391"/>
    <x v="0"/>
    <x v="0"/>
    <d v="2028-07-28T00:00:00"/>
    <x v="4"/>
    <x v="1"/>
    <x v="1"/>
    <x v="0"/>
    <x v="2"/>
  </r>
  <r>
    <s v="L101500"/>
    <x v="0"/>
    <s v="C201500"/>
    <s v="Pooja Verma"/>
    <x v="0"/>
    <s v="Male"/>
    <x v="27"/>
    <x v="1"/>
    <x v="0"/>
    <x v="1"/>
    <n v="2174116"/>
    <s v="Submitted"/>
    <n v="365"/>
    <x v="0"/>
    <x v="0"/>
    <s v="Submitted"/>
    <x v="0"/>
    <x v="2"/>
    <n v="2323561"/>
    <n v="15.53"/>
    <n v="180"/>
    <n v="12908.67"/>
    <n v="3007075.1941666668"/>
    <x v="3"/>
    <x v="3"/>
    <d v="2028-07-29T00:00:00"/>
    <x v="4"/>
    <x v="1"/>
    <x v="0"/>
    <x v="0"/>
    <x v="1"/>
  </r>
  <r>
    <s v="L101501"/>
    <x v="0"/>
    <s v="C201501"/>
    <s v="Amit Verma"/>
    <x v="0"/>
    <s v="Male"/>
    <x v="18"/>
    <x v="0"/>
    <x v="1"/>
    <x v="2"/>
    <n v="392435"/>
    <s v="Submitted"/>
    <n v="336"/>
    <x v="0"/>
    <x v="0"/>
    <s v="Submitted"/>
    <x v="0"/>
    <x v="3"/>
    <n v="4181346"/>
    <n v="12.07"/>
    <n v="120"/>
    <n v="34844.550000000003"/>
    <n v="4205737.1850000005"/>
    <x v="3"/>
    <x v="3"/>
    <d v="2028-07-30T00:00:00"/>
    <x v="4"/>
    <x v="1"/>
    <x v="0"/>
    <x v="0"/>
    <x v="2"/>
  </r>
  <r>
    <s v="L101502"/>
    <x v="0"/>
    <s v="C201502"/>
    <s v="Karan Verma"/>
    <x v="0"/>
    <s v="Female"/>
    <x v="6"/>
    <x v="1"/>
    <x v="1"/>
    <x v="0"/>
    <n v="268076"/>
    <s v="Submitted"/>
    <n v="772"/>
    <x v="2"/>
    <x v="0"/>
    <s v="Submitted"/>
    <x v="0"/>
    <x v="3"/>
    <n v="1746705"/>
    <n v="14.93"/>
    <n v="180"/>
    <n v="9703.92"/>
    <n v="2173192.1375000002"/>
    <x v="4"/>
    <x v="4"/>
    <d v="2028-07-31T00:00:00"/>
    <x v="4"/>
    <x v="1"/>
    <x v="1"/>
    <x v="0"/>
    <x v="0"/>
  </r>
  <r>
    <s v="L101503"/>
    <x v="0"/>
    <s v="C201503"/>
    <s v="Amit Mehta"/>
    <x v="0"/>
    <s v="Male"/>
    <x v="20"/>
    <x v="1"/>
    <x v="0"/>
    <x v="1"/>
    <n v="1807496"/>
    <s v="Submitted"/>
    <n v="711"/>
    <x v="1"/>
    <x v="0"/>
    <s v="Submitted"/>
    <x v="0"/>
    <x v="0"/>
    <n v="4153826"/>
    <n v="12.5"/>
    <n v="120"/>
    <n v="34615.22"/>
    <n v="4326902.083333334"/>
    <x v="2"/>
    <x v="2"/>
    <d v="2028-08-01T00:00:00"/>
    <x v="4"/>
    <x v="2"/>
    <x v="0"/>
    <x v="0"/>
    <x v="2"/>
  </r>
  <r>
    <s v="L101504"/>
    <x v="0"/>
    <s v="C201504"/>
    <s v="Rohit Verma"/>
    <x v="0"/>
    <s v="Female"/>
    <x v="43"/>
    <x v="1"/>
    <x v="0"/>
    <x v="3"/>
    <n v="573225"/>
    <s v="Submitted"/>
    <n v="672"/>
    <x v="1"/>
    <x v="0"/>
    <s v="Submitted"/>
    <x v="0"/>
    <x v="0"/>
    <n v="2119274"/>
    <n v="14.54"/>
    <n v="36"/>
    <n v="58868.72"/>
    <n v="2567853.6633343324"/>
    <x v="1"/>
    <x v="1"/>
    <d v="2028-08-02T00:00:00"/>
    <x v="4"/>
    <x v="2"/>
    <x v="2"/>
    <x v="1"/>
    <x v="1"/>
  </r>
  <r>
    <s v="L101505"/>
    <x v="0"/>
    <s v="C201505"/>
    <s v="Anjali Verma"/>
    <x v="0"/>
    <s v="Male"/>
    <x v="10"/>
    <x v="0"/>
    <x v="1"/>
    <x v="3"/>
    <n v="706608"/>
    <s v="Submitted"/>
    <n v="709"/>
    <x v="1"/>
    <x v="0"/>
    <s v="Submitted"/>
    <x v="0"/>
    <x v="4"/>
    <n v="4004989"/>
    <n v="18.059999999999999"/>
    <n v="120"/>
    <n v="33374.910000000003"/>
    <n v="6027508.4449999994"/>
    <x v="1"/>
    <x v="1"/>
    <d v="2028-08-03T00:00:00"/>
    <x v="4"/>
    <x v="2"/>
    <x v="1"/>
    <x v="0"/>
    <x v="0"/>
  </r>
  <r>
    <s v="L101506"/>
    <x v="0"/>
    <s v="C201506"/>
    <s v="Amit Mehta"/>
    <x v="0"/>
    <s v="Female"/>
    <x v="7"/>
    <x v="1"/>
    <x v="0"/>
    <x v="0"/>
    <n v="907720"/>
    <s v="Submitted"/>
    <n v="730"/>
    <x v="1"/>
    <x v="0"/>
    <s v="Submitted"/>
    <x v="0"/>
    <x v="3"/>
    <n v="2126410"/>
    <n v="10.36"/>
    <n v="24"/>
    <n v="88600.42"/>
    <n v="1835801.2315415593"/>
    <x v="5"/>
    <x v="5"/>
    <d v="2028-08-04T00:00:00"/>
    <x v="4"/>
    <x v="2"/>
    <x v="0"/>
    <x v="0"/>
    <x v="2"/>
  </r>
  <r>
    <s v="L101507"/>
    <x v="0"/>
    <s v="C201507"/>
    <s v="Amit Gupta"/>
    <x v="0"/>
    <s v="Female"/>
    <x v="25"/>
    <x v="1"/>
    <x v="0"/>
    <x v="1"/>
    <n v="707122"/>
    <s v="Submitted"/>
    <n v="511"/>
    <x v="0"/>
    <x v="0"/>
    <s v="Submitted"/>
    <x v="0"/>
    <x v="2"/>
    <n v="2062363"/>
    <n v="10.87"/>
    <n v="120"/>
    <n v="17186.36"/>
    <n v="1868157.1508333331"/>
    <x v="1"/>
    <x v="1"/>
    <d v="2028-08-05T00:00:00"/>
    <x v="4"/>
    <x v="2"/>
    <x v="0"/>
    <x v="1"/>
    <x v="2"/>
  </r>
  <r>
    <s v="L101508"/>
    <x v="0"/>
    <s v="C201508"/>
    <s v="Anjali Patel"/>
    <x v="0"/>
    <s v="Female"/>
    <x v="11"/>
    <x v="0"/>
    <x v="1"/>
    <x v="2"/>
    <n v="1317847"/>
    <s v="Submitted"/>
    <n v="659"/>
    <x v="1"/>
    <x v="0"/>
    <s v="Submitted"/>
    <x v="0"/>
    <x v="2"/>
    <n v="4884402"/>
    <n v="9.7200000000000006"/>
    <n v="60"/>
    <n v="81406.7"/>
    <n v="3956365.620000002"/>
    <x v="6"/>
    <x v="6"/>
    <d v="2028-08-06T00:00:00"/>
    <x v="4"/>
    <x v="2"/>
    <x v="2"/>
    <x v="1"/>
    <x v="3"/>
  </r>
  <r>
    <s v="L101509"/>
    <x v="0"/>
    <s v="C201509"/>
    <s v="Anjali Gupta"/>
    <x v="0"/>
    <s v="Female"/>
    <x v="17"/>
    <x v="1"/>
    <x v="0"/>
    <x v="1"/>
    <n v="1731561"/>
    <s v="Submitted"/>
    <n v="684"/>
    <x v="1"/>
    <x v="0"/>
    <s v="Submitted"/>
    <x v="0"/>
    <x v="3"/>
    <n v="1737110"/>
    <n v="14.38"/>
    <n v="36"/>
    <n v="48253.06"/>
    <n v="2081636.8166676739"/>
    <x v="5"/>
    <x v="5"/>
    <d v="2028-08-07T00:00:00"/>
    <x v="4"/>
    <x v="2"/>
    <x v="2"/>
    <x v="0"/>
    <x v="0"/>
  </r>
  <r>
    <s v="L101510"/>
    <x v="0"/>
    <s v="C201510"/>
    <s v="Sneha Patel"/>
    <x v="0"/>
    <s v="Male"/>
    <x v="6"/>
    <x v="1"/>
    <x v="1"/>
    <x v="2"/>
    <n v="2470260"/>
    <s v="Submitted"/>
    <n v="301"/>
    <x v="0"/>
    <x v="0"/>
    <s v="Submitted"/>
    <x v="0"/>
    <x v="3"/>
    <n v="3179123"/>
    <n v="11.03"/>
    <n v="180"/>
    <n v="17661.79"/>
    <n v="2922143.8908333331"/>
    <x v="0"/>
    <x v="0"/>
    <d v="2028-08-08T00:00:00"/>
    <x v="4"/>
    <x v="2"/>
    <x v="2"/>
    <x v="0"/>
    <x v="3"/>
  </r>
  <r>
    <s v="L101511"/>
    <x v="0"/>
    <s v="C201511"/>
    <s v="Anjali Das"/>
    <x v="0"/>
    <s v="Male"/>
    <x v="46"/>
    <x v="0"/>
    <x v="0"/>
    <x v="0"/>
    <n v="2244503"/>
    <s v="Submitted"/>
    <n v="324"/>
    <x v="0"/>
    <x v="0"/>
    <s v="Submitted"/>
    <x v="0"/>
    <x v="4"/>
    <n v="2337218"/>
    <n v="10.54"/>
    <n v="24"/>
    <n v="97384.08"/>
    <n v="2052857.0285086376"/>
    <x v="6"/>
    <x v="6"/>
    <d v="2028-08-09T00:00:00"/>
    <x v="4"/>
    <x v="2"/>
    <x v="0"/>
    <x v="0"/>
    <x v="0"/>
  </r>
  <r>
    <s v="L101512"/>
    <x v="0"/>
    <s v="C201512"/>
    <s v="Rahul Mehta"/>
    <x v="0"/>
    <s v="Male"/>
    <x v="36"/>
    <x v="1"/>
    <x v="0"/>
    <x v="1"/>
    <n v="2015434"/>
    <s v="Submitted"/>
    <n v="499"/>
    <x v="0"/>
    <x v="0"/>
    <s v="Submitted"/>
    <x v="0"/>
    <x v="0"/>
    <n v="1126521"/>
    <n v="8.31"/>
    <n v="24"/>
    <n v="46938.38"/>
    <n v="780118.34797852568"/>
    <x v="2"/>
    <x v="2"/>
    <d v="2028-08-10T00:00:00"/>
    <x v="4"/>
    <x v="2"/>
    <x v="0"/>
    <x v="1"/>
    <x v="1"/>
  </r>
  <r>
    <s v="L101513"/>
    <x v="0"/>
    <s v="C201513"/>
    <s v="Neha Das"/>
    <x v="0"/>
    <s v="Male"/>
    <x v="37"/>
    <x v="0"/>
    <x v="1"/>
    <x v="1"/>
    <n v="1591452"/>
    <s v="Submitted"/>
    <n v="377"/>
    <x v="0"/>
    <x v="0"/>
    <s v="Submitted"/>
    <x v="0"/>
    <x v="4"/>
    <n v="2366718"/>
    <n v="9.2200000000000006"/>
    <n v="120"/>
    <n v="19722.650000000001"/>
    <n v="1818428.3300000003"/>
    <x v="1"/>
    <x v="1"/>
    <d v="2028-08-11T00:00:00"/>
    <x v="4"/>
    <x v="2"/>
    <x v="0"/>
    <x v="1"/>
    <x v="1"/>
  </r>
  <r>
    <s v="L101514"/>
    <x v="0"/>
    <s v="C201514"/>
    <s v="Karan Gupta"/>
    <x v="0"/>
    <s v="Male"/>
    <x v="12"/>
    <x v="1"/>
    <x v="1"/>
    <x v="1"/>
    <n v="1531505"/>
    <s v="Submitted"/>
    <n v="496"/>
    <x v="0"/>
    <x v="0"/>
    <s v="Submitted"/>
    <x v="0"/>
    <x v="1"/>
    <n v="3768529"/>
    <n v="17.29"/>
    <n v="36"/>
    <n v="104681.36"/>
    <n v="5429822.2008333942"/>
    <x v="0"/>
    <x v="0"/>
    <d v="2028-08-12T00:00:00"/>
    <x v="4"/>
    <x v="2"/>
    <x v="0"/>
    <x v="1"/>
    <x v="1"/>
  </r>
  <r>
    <s v="L101515"/>
    <x v="0"/>
    <s v="C201515"/>
    <s v="Priya Das"/>
    <x v="0"/>
    <s v="Male"/>
    <x v="41"/>
    <x v="0"/>
    <x v="1"/>
    <x v="0"/>
    <n v="1156166"/>
    <s v="Submitted"/>
    <n v="711"/>
    <x v="1"/>
    <x v="0"/>
    <s v="Submitted"/>
    <x v="0"/>
    <x v="0"/>
    <n v="356893"/>
    <n v="7.08"/>
    <n v="24"/>
    <n v="14870.54"/>
    <n v="210569.95933802234"/>
    <x v="1"/>
    <x v="1"/>
    <d v="2028-08-13T00:00:00"/>
    <x v="4"/>
    <x v="2"/>
    <x v="1"/>
    <x v="1"/>
    <x v="2"/>
  </r>
  <r>
    <s v="L101516"/>
    <x v="0"/>
    <s v="C201516"/>
    <s v="Neha Das"/>
    <x v="0"/>
    <s v="Male"/>
    <x v="39"/>
    <x v="0"/>
    <x v="0"/>
    <x v="0"/>
    <n v="1307886"/>
    <s v="Submitted"/>
    <n v="739"/>
    <x v="1"/>
    <x v="0"/>
    <s v="Submitted"/>
    <x v="0"/>
    <x v="0"/>
    <n v="4759296"/>
    <n v="11.14"/>
    <n v="120"/>
    <n v="39660.800000000003"/>
    <n v="4418213.12"/>
    <x v="0"/>
    <x v="0"/>
    <d v="2028-08-14T00:00:00"/>
    <x v="4"/>
    <x v="2"/>
    <x v="0"/>
    <x v="1"/>
    <x v="2"/>
  </r>
  <r>
    <s v="L101517"/>
    <x v="0"/>
    <s v="C201517"/>
    <s v="Rohit Mehta"/>
    <x v="0"/>
    <s v="Male"/>
    <x v="46"/>
    <x v="1"/>
    <x v="0"/>
    <x v="1"/>
    <n v="2326161"/>
    <s v="Submitted"/>
    <n v="584"/>
    <x v="0"/>
    <x v="0"/>
    <s v="Submitted"/>
    <x v="0"/>
    <x v="0"/>
    <n v="3167625"/>
    <n v="17.57"/>
    <n v="12"/>
    <n v="263968.75"/>
    <n v="4638023.4695108719"/>
    <x v="0"/>
    <x v="0"/>
    <d v="2028-08-15T00:00:00"/>
    <x v="4"/>
    <x v="2"/>
    <x v="1"/>
    <x v="0"/>
    <x v="3"/>
  </r>
  <r>
    <s v="L101518"/>
    <x v="0"/>
    <s v="C201518"/>
    <s v="Vikas Patel"/>
    <x v="0"/>
    <s v="Male"/>
    <x v="7"/>
    <x v="1"/>
    <x v="1"/>
    <x v="2"/>
    <n v="2098209"/>
    <s v="Submitted"/>
    <n v="476"/>
    <x v="0"/>
    <x v="0"/>
    <s v="Submitted"/>
    <x v="0"/>
    <x v="0"/>
    <n v="1020346"/>
    <n v="7.56"/>
    <n v="60"/>
    <n v="17005.77"/>
    <n v="642817.98000011931"/>
    <x v="2"/>
    <x v="2"/>
    <d v="2028-08-16T00:00:00"/>
    <x v="4"/>
    <x v="2"/>
    <x v="0"/>
    <x v="1"/>
    <x v="3"/>
  </r>
  <r>
    <s v="L101519"/>
    <x v="0"/>
    <s v="C201519"/>
    <s v="Vikas Mehta"/>
    <x v="0"/>
    <s v="Male"/>
    <x v="3"/>
    <x v="1"/>
    <x v="0"/>
    <x v="0"/>
    <n v="1656961"/>
    <s v="Submitted"/>
    <n v="795"/>
    <x v="2"/>
    <x v="0"/>
    <s v="Submitted"/>
    <x v="0"/>
    <x v="4"/>
    <n v="822491"/>
    <n v="7.27"/>
    <n v="12"/>
    <n v="68540.92"/>
    <n v="499992.89200784138"/>
    <x v="4"/>
    <x v="4"/>
    <d v="2028-08-17T00:00:00"/>
    <x v="4"/>
    <x v="2"/>
    <x v="1"/>
    <x v="1"/>
    <x v="1"/>
  </r>
  <r>
    <s v="L101520"/>
    <x v="0"/>
    <s v="C201520"/>
    <s v="Vikas Sharma"/>
    <x v="0"/>
    <s v="Male"/>
    <x v="34"/>
    <x v="1"/>
    <x v="1"/>
    <x v="1"/>
    <n v="443236"/>
    <s v="Submitted"/>
    <n v="728"/>
    <x v="1"/>
    <x v="0"/>
    <s v="Submitted"/>
    <x v="0"/>
    <x v="1"/>
    <n v="1436573"/>
    <n v="7.9"/>
    <n v="60"/>
    <n v="23942.880000000001"/>
    <n v="945743.89166672924"/>
    <x v="5"/>
    <x v="5"/>
    <d v="2028-08-18T00:00:00"/>
    <x v="4"/>
    <x v="2"/>
    <x v="0"/>
    <x v="0"/>
    <x v="0"/>
  </r>
  <r>
    <s v="L101521"/>
    <x v="0"/>
    <s v="C201521"/>
    <s v="Rohit Sharma"/>
    <x v="0"/>
    <s v="Female"/>
    <x v="6"/>
    <x v="1"/>
    <x v="1"/>
    <x v="3"/>
    <n v="2338029"/>
    <s v="Submitted"/>
    <n v="355"/>
    <x v="0"/>
    <x v="0"/>
    <s v="Submitted"/>
    <x v="0"/>
    <x v="3"/>
    <n v="2258937"/>
    <n v="16.87"/>
    <n v="120"/>
    <n v="18824.47"/>
    <n v="3175688.9325000006"/>
    <x v="5"/>
    <x v="5"/>
    <d v="2028-08-19T00:00:00"/>
    <x v="4"/>
    <x v="2"/>
    <x v="1"/>
    <x v="0"/>
    <x v="2"/>
  </r>
  <r>
    <s v="L101522"/>
    <x v="0"/>
    <s v="C201522"/>
    <s v="Anjali Patel"/>
    <x v="0"/>
    <s v="Female"/>
    <x v="19"/>
    <x v="0"/>
    <x v="1"/>
    <x v="0"/>
    <n v="1950814"/>
    <s v="Submitted"/>
    <n v="545"/>
    <x v="0"/>
    <x v="0"/>
    <s v="Submitted"/>
    <x v="0"/>
    <x v="0"/>
    <n v="2041290"/>
    <n v="18.91"/>
    <n v="60"/>
    <n v="34021.5"/>
    <n v="3216732.8250000002"/>
    <x v="6"/>
    <x v="6"/>
    <d v="2028-08-20T00:00:00"/>
    <x v="4"/>
    <x v="2"/>
    <x v="0"/>
    <x v="0"/>
    <x v="1"/>
  </r>
  <r>
    <s v="L101523"/>
    <x v="0"/>
    <s v="C201523"/>
    <s v="Vikas Rao"/>
    <x v="0"/>
    <s v="Female"/>
    <x v="40"/>
    <x v="0"/>
    <x v="0"/>
    <x v="0"/>
    <n v="254517"/>
    <s v="Submitted"/>
    <n v="723"/>
    <x v="1"/>
    <x v="0"/>
    <s v="Submitted"/>
    <x v="0"/>
    <x v="0"/>
    <n v="1711347"/>
    <n v="9.8800000000000008"/>
    <n v="60"/>
    <n v="28522.45"/>
    <n v="1409009.0300000005"/>
    <x v="2"/>
    <x v="2"/>
    <d v="2028-08-21T00:00:00"/>
    <x v="4"/>
    <x v="2"/>
    <x v="1"/>
    <x v="0"/>
    <x v="1"/>
  </r>
  <r>
    <s v="L101524"/>
    <x v="0"/>
    <s v="C201524"/>
    <s v="Anjali Gupta"/>
    <x v="0"/>
    <s v="Female"/>
    <x v="14"/>
    <x v="0"/>
    <x v="0"/>
    <x v="3"/>
    <n v="967437"/>
    <s v="Submitted"/>
    <n v="755"/>
    <x v="2"/>
    <x v="0"/>
    <s v="Submitted"/>
    <x v="0"/>
    <x v="1"/>
    <n v="1709659"/>
    <n v="12.61"/>
    <n v="24"/>
    <n v="71235.789999999994"/>
    <n v="1796566.7244626088"/>
    <x v="0"/>
    <x v="0"/>
    <d v="2028-08-22T00:00:00"/>
    <x v="4"/>
    <x v="2"/>
    <x v="0"/>
    <x v="1"/>
    <x v="1"/>
  </r>
  <r>
    <s v="L101525"/>
    <x v="0"/>
    <s v="C201525"/>
    <s v="Priya Rao"/>
    <x v="0"/>
    <s v="Male"/>
    <x v="41"/>
    <x v="0"/>
    <x v="0"/>
    <x v="1"/>
    <n v="422843"/>
    <s v="Submitted"/>
    <n v="740"/>
    <x v="1"/>
    <x v="0"/>
    <s v="Submitted"/>
    <x v="0"/>
    <x v="3"/>
    <n v="633077"/>
    <n v="11.93"/>
    <n v="36"/>
    <n v="17585.47"/>
    <n v="629384.05084350752"/>
    <x v="2"/>
    <x v="2"/>
    <d v="2028-08-23T00:00:00"/>
    <x v="4"/>
    <x v="2"/>
    <x v="1"/>
    <x v="1"/>
    <x v="1"/>
  </r>
  <r>
    <s v="L101526"/>
    <x v="0"/>
    <s v="C201526"/>
    <s v="Rohit Singh"/>
    <x v="0"/>
    <s v="Male"/>
    <x v="23"/>
    <x v="1"/>
    <x v="0"/>
    <x v="1"/>
    <n v="661780"/>
    <s v="Submitted"/>
    <n v="840"/>
    <x v="2"/>
    <x v="0"/>
    <s v="Submitted"/>
    <x v="0"/>
    <x v="2"/>
    <n v="1714755"/>
    <n v="7.62"/>
    <n v="12"/>
    <n v="142896.25"/>
    <n v="1091861.3756040623"/>
    <x v="3"/>
    <x v="3"/>
    <d v="2028-08-24T00:00:00"/>
    <x v="4"/>
    <x v="2"/>
    <x v="0"/>
    <x v="1"/>
    <x v="0"/>
  </r>
  <r>
    <s v="L101527"/>
    <x v="0"/>
    <s v="C201527"/>
    <s v="Neha Das"/>
    <x v="0"/>
    <s v="Female"/>
    <x v="39"/>
    <x v="1"/>
    <x v="0"/>
    <x v="0"/>
    <n v="1842365"/>
    <s v="Submitted"/>
    <n v="310"/>
    <x v="0"/>
    <x v="0"/>
    <s v="Submitted"/>
    <x v="0"/>
    <x v="0"/>
    <n v="3640684"/>
    <n v="18.600000000000001"/>
    <n v="60"/>
    <n v="60678.07"/>
    <n v="5643060.2000000002"/>
    <x v="0"/>
    <x v="0"/>
    <d v="2028-08-25T00:00:00"/>
    <x v="4"/>
    <x v="2"/>
    <x v="0"/>
    <x v="1"/>
    <x v="2"/>
  </r>
  <r>
    <s v="L101528"/>
    <x v="0"/>
    <s v="C201528"/>
    <s v="Rahul Sharma"/>
    <x v="0"/>
    <s v="Female"/>
    <x v="1"/>
    <x v="0"/>
    <x v="1"/>
    <x v="1"/>
    <n v="1702502"/>
    <s v="Submitted"/>
    <n v="547"/>
    <x v="0"/>
    <x v="0"/>
    <s v="Submitted"/>
    <x v="0"/>
    <x v="1"/>
    <n v="315561"/>
    <n v="9.2200000000000006"/>
    <n v="36"/>
    <n v="8765.58"/>
    <n v="242456.03529670459"/>
    <x v="2"/>
    <x v="2"/>
    <d v="2028-08-26T00:00:00"/>
    <x v="4"/>
    <x v="2"/>
    <x v="0"/>
    <x v="1"/>
    <x v="3"/>
  </r>
  <r>
    <s v="L101529"/>
    <x v="0"/>
    <s v="C201529"/>
    <s v="Vikas Verma"/>
    <x v="0"/>
    <s v="Female"/>
    <x v="14"/>
    <x v="0"/>
    <x v="1"/>
    <x v="0"/>
    <n v="1742700"/>
    <s v="Submitted"/>
    <n v="851"/>
    <x v="2"/>
    <x v="0"/>
    <s v="Submitted"/>
    <x v="0"/>
    <x v="4"/>
    <n v="4028782"/>
    <n v="15.76"/>
    <n v="24"/>
    <n v="167865.92"/>
    <n v="5291133.7029236183"/>
    <x v="2"/>
    <x v="2"/>
    <d v="2028-08-27T00:00:00"/>
    <x v="4"/>
    <x v="2"/>
    <x v="0"/>
    <x v="0"/>
    <x v="2"/>
  </r>
  <r>
    <s v="L101530"/>
    <x v="0"/>
    <s v="C201530"/>
    <s v="Vikas Patel"/>
    <x v="0"/>
    <s v="Female"/>
    <x v="40"/>
    <x v="0"/>
    <x v="0"/>
    <x v="2"/>
    <n v="1147718"/>
    <s v="Submitted"/>
    <n v="763"/>
    <x v="2"/>
    <x v="0"/>
    <s v="Submitted"/>
    <x v="0"/>
    <x v="0"/>
    <n v="451123"/>
    <n v="17.48"/>
    <n v="24"/>
    <n v="18796.79"/>
    <n v="657135.83694808057"/>
    <x v="2"/>
    <x v="2"/>
    <d v="2028-08-28T00:00:00"/>
    <x v="4"/>
    <x v="2"/>
    <x v="1"/>
    <x v="0"/>
    <x v="1"/>
  </r>
  <r>
    <s v="L101531"/>
    <x v="0"/>
    <s v="C201531"/>
    <s v="Anjali Verma"/>
    <x v="0"/>
    <s v="Male"/>
    <x v="45"/>
    <x v="1"/>
    <x v="0"/>
    <x v="3"/>
    <n v="1393250"/>
    <s v="Submitted"/>
    <n v="578"/>
    <x v="0"/>
    <x v="0"/>
    <s v="Submitted"/>
    <x v="0"/>
    <x v="4"/>
    <n v="937753"/>
    <n v="11.09"/>
    <n v="12"/>
    <n v="78146.080000000002"/>
    <n v="866976.64947714063"/>
    <x v="5"/>
    <x v="5"/>
    <d v="2028-08-29T00:00:00"/>
    <x v="4"/>
    <x v="2"/>
    <x v="1"/>
    <x v="0"/>
    <x v="2"/>
  </r>
  <r>
    <s v="L101532"/>
    <x v="0"/>
    <s v="C201532"/>
    <s v="Sneha Singh"/>
    <x v="0"/>
    <s v="Male"/>
    <x v="14"/>
    <x v="0"/>
    <x v="0"/>
    <x v="2"/>
    <n v="2136388"/>
    <s v="Submitted"/>
    <n v="893"/>
    <x v="2"/>
    <x v="0"/>
    <s v="Submitted"/>
    <x v="0"/>
    <x v="0"/>
    <n v="1886072"/>
    <n v="15.97"/>
    <n v="60"/>
    <n v="31434.53"/>
    <n v="2510047.4866666668"/>
    <x v="2"/>
    <x v="2"/>
    <d v="2028-08-30T00:00:00"/>
    <x v="4"/>
    <x v="2"/>
    <x v="0"/>
    <x v="0"/>
    <x v="1"/>
  </r>
  <r>
    <s v="L101533"/>
    <x v="0"/>
    <s v="C201533"/>
    <s v="Vikas Patel"/>
    <x v="0"/>
    <s v="Male"/>
    <x v="39"/>
    <x v="0"/>
    <x v="1"/>
    <x v="0"/>
    <n v="1607147"/>
    <s v="Submitted"/>
    <n v="315"/>
    <x v="0"/>
    <x v="0"/>
    <s v="Submitted"/>
    <x v="0"/>
    <x v="3"/>
    <n v="2068703"/>
    <n v="18.920000000000002"/>
    <n v="60"/>
    <n v="34478.379999999997"/>
    <n v="3261655.0633333339"/>
    <x v="2"/>
    <x v="2"/>
    <d v="2028-08-31T00:00:00"/>
    <x v="4"/>
    <x v="2"/>
    <x v="2"/>
    <x v="1"/>
    <x v="2"/>
  </r>
  <r>
    <s v="L101534"/>
    <x v="0"/>
    <s v="C201534"/>
    <s v="Anjali Rao"/>
    <x v="0"/>
    <s v="Male"/>
    <x v="23"/>
    <x v="0"/>
    <x v="1"/>
    <x v="0"/>
    <n v="0"/>
    <s v="Submitted"/>
    <n v="447"/>
    <x v="0"/>
    <x v="0"/>
    <s v="Submitted"/>
    <x v="0"/>
    <x v="2"/>
    <n v="1426721"/>
    <n v="13.59"/>
    <n v="12"/>
    <n v="118893.42"/>
    <n v="1615944.240638539"/>
    <x v="3"/>
    <x v="3"/>
    <d v="2028-09-01T00:00:00"/>
    <x v="4"/>
    <x v="3"/>
    <x v="0"/>
    <x v="0"/>
    <x v="1"/>
  </r>
  <r>
    <s v="L101535"/>
    <x v="0"/>
    <s v="C201535"/>
    <s v="Sneha Patel"/>
    <x v="0"/>
    <s v="Male"/>
    <x v="0"/>
    <x v="0"/>
    <x v="0"/>
    <x v="1"/>
    <n v="1816333"/>
    <s v="Submitted"/>
    <n v="812"/>
    <x v="2"/>
    <x v="0"/>
    <s v="Submitted"/>
    <x v="0"/>
    <x v="2"/>
    <n v="1422895"/>
    <n v="17.05"/>
    <n v="180"/>
    <n v="7904.97"/>
    <n v="2021696.6458333335"/>
    <x v="1"/>
    <x v="1"/>
    <d v="2028-09-02T00:00:00"/>
    <x v="4"/>
    <x v="3"/>
    <x v="2"/>
    <x v="0"/>
    <x v="1"/>
  </r>
  <r>
    <s v="L101536"/>
    <x v="0"/>
    <s v="C201536"/>
    <s v="Neha Gupta"/>
    <x v="0"/>
    <s v="Male"/>
    <x v="39"/>
    <x v="1"/>
    <x v="1"/>
    <x v="2"/>
    <n v="934179"/>
    <s v="Submitted"/>
    <n v="492"/>
    <x v="0"/>
    <x v="0"/>
    <s v="Submitted"/>
    <x v="0"/>
    <x v="4"/>
    <n v="4081451"/>
    <n v="17.97"/>
    <n v="24"/>
    <n v="170060.46"/>
    <n v="6111972.8742621765"/>
    <x v="1"/>
    <x v="1"/>
    <d v="2028-09-03T00:00:00"/>
    <x v="4"/>
    <x v="3"/>
    <x v="0"/>
    <x v="1"/>
    <x v="2"/>
  </r>
  <r>
    <s v="L101537"/>
    <x v="0"/>
    <s v="C201537"/>
    <s v="Rohit Patel"/>
    <x v="0"/>
    <s v="Female"/>
    <x v="36"/>
    <x v="1"/>
    <x v="0"/>
    <x v="1"/>
    <n v="1631605"/>
    <s v="Submitted"/>
    <n v="496"/>
    <x v="0"/>
    <x v="0"/>
    <s v="Submitted"/>
    <x v="0"/>
    <x v="3"/>
    <n v="2642332"/>
    <n v="12.91"/>
    <n v="120"/>
    <n v="22019.43"/>
    <n v="2842708.8433333337"/>
    <x v="2"/>
    <x v="2"/>
    <d v="2028-09-04T00:00:00"/>
    <x v="4"/>
    <x v="3"/>
    <x v="1"/>
    <x v="1"/>
    <x v="0"/>
  </r>
  <r>
    <s v="L101538"/>
    <x v="0"/>
    <s v="C201538"/>
    <s v="Vikas Das"/>
    <x v="0"/>
    <s v="Male"/>
    <x v="26"/>
    <x v="0"/>
    <x v="0"/>
    <x v="2"/>
    <n v="1216266"/>
    <s v="Submitted"/>
    <n v="486"/>
    <x v="0"/>
    <x v="0"/>
    <s v="Submitted"/>
    <x v="0"/>
    <x v="3"/>
    <n v="1338568"/>
    <n v="12.65"/>
    <n v="180"/>
    <n v="7436.49"/>
    <n v="1411073.7666666666"/>
    <x v="4"/>
    <x v="4"/>
    <d v="2028-09-05T00:00:00"/>
    <x v="4"/>
    <x v="3"/>
    <x v="0"/>
    <x v="1"/>
    <x v="3"/>
  </r>
  <r>
    <s v="L101539"/>
    <x v="0"/>
    <s v="C201539"/>
    <s v="Sneha Mehta"/>
    <x v="0"/>
    <s v="Male"/>
    <x v="35"/>
    <x v="0"/>
    <x v="1"/>
    <x v="2"/>
    <n v="1370233"/>
    <s v="Submitted"/>
    <n v="814"/>
    <x v="2"/>
    <x v="0"/>
    <s v="Submitted"/>
    <x v="0"/>
    <x v="4"/>
    <n v="2156999"/>
    <n v="9.2899999999999991"/>
    <n v="60"/>
    <n v="35949.980000000003"/>
    <n v="1669876.725833335"/>
    <x v="0"/>
    <x v="0"/>
    <d v="2028-09-06T00:00:00"/>
    <x v="4"/>
    <x v="3"/>
    <x v="0"/>
    <x v="0"/>
    <x v="3"/>
  </r>
  <r>
    <s v="L101540"/>
    <x v="0"/>
    <s v="C201540"/>
    <s v="Rahul Singh"/>
    <x v="0"/>
    <s v="Female"/>
    <x v="18"/>
    <x v="0"/>
    <x v="1"/>
    <x v="1"/>
    <n v="694216"/>
    <s v="Submitted"/>
    <n v="503"/>
    <x v="0"/>
    <x v="0"/>
    <s v="Submitted"/>
    <x v="0"/>
    <x v="4"/>
    <n v="490043"/>
    <n v="11.34"/>
    <n v="36"/>
    <n v="13612.31"/>
    <n v="463090.63501838903"/>
    <x v="0"/>
    <x v="0"/>
    <d v="2028-09-07T00:00:00"/>
    <x v="4"/>
    <x v="3"/>
    <x v="0"/>
    <x v="0"/>
    <x v="1"/>
  </r>
  <r>
    <s v="L101541"/>
    <x v="0"/>
    <s v="C201541"/>
    <s v="Karan Singh"/>
    <x v="0"/>
    <s v="Female"/>
    <x v="4"/>
    <x v="0"/>
    <x v="1"/>
    <x v="3"/>
    <n v="1523124"/>
    <s v="Submitted"/>
    <n v="568"/>
    <x v="0"/>
    <x v="0"/>
    <s v="Submitted"/>
    <x v="0"/>
    <x v="0"/>
    <n v="582764"/>
    <n v="18.309999999999999"/>
    <n v="60"/>
    <n v="9712.73"/>
    <n v="889200.73666666658"/>
    <x v="2"/>
    <x v="2"/>
    <d v="2028-09-08T00:00:00"/>
    <x v="4"/>
    <x v="3"/>
    <x v="0"/>
    <x v="1"/>
    <x v="2"/>
  </r>
  <r>
    <s v="L101542"/>
    <x v="0"/>
    <s v="C201542"/>
    <s v="Priya Sharma"/>
    <x v="0"/>
    <s v="Male"/>
    <x v="1"/>
    <x v="0"/>
    <x v="0"/>
    <x v="3"/>
    <n v="1842986"/>
    <s v="Submitted"/>
    <n v="649"/>
    <x v="1"/>
    <x v="0"/>
    <s v="Submitted"/>
    <x v="0"/>
    <x v="3"/>
    <n v="4824235"/>
    <n v="14.13"/>
    <n v="60"/>
    <n v="80403.92"/>
    <n v="5680536.7125000004"/>
    <x v="1"/>
    <x v="1"/>
    <d v="2028-09-09T00:00:00"/>
    <x v="4"/>
    <x v="3"/>
    <x v="0"/>
    <x v="1"/>
    <x v="0"/>
  </r>
  <r>
    <s v="L101543"/>
    <x v="0"/>
    <s v="C201543"/>
    <s v="Sneha Patel"/>
    <x v="0"/>
    <s v="Male"/>
    <x v="36"/>
    <x v="1"/>
    <x v="0"/>
    <x v="2"/>
    <n v="0"/>
    <s v="Submitted"/>
    <n v="781"/>
    <x v="2"/>
    <x v="0"/>
    <s v="Submitted"/>
    <x v="0"/>
    <x v="3"/>
    <n v="436070"/>
    <n v="18.36"/>
    <n v="180"/>
    <n v="2422.61"/>
    <n v="667187.1"/>
    <x v="0"/>
    <x v="0"/>
    <d v="2028-09-10T00:00:00"/>
    <x v="4"/>
    <x v="3"/>
    <x v="2"/>
    <x v="0"/>
    <x v="0"/>
  </r>
  <r>
    <s v="L101544"/>
    <x v="0"/>
    <s v="C201544"/>
    <s v="Rahul Mehta"/>
    <x v="0"/>
    <s v="Male"/>
    <x v="30"/>
    <x v="1"/>
    <x v="1"/>
    <x v="2"/>
    <n v="534424"/>
    <s v="Submitted"/>
    <n v="367"/>
    <x v="0"/>
    <x v="0"/>
    <s v="Submitted"/>
    <x v="0"/>
    <x v="4"/>
    <n v="1816211"/>
    <n v="7.91"/>
    <n v="120"/>
    <n v="15135.09"/>
    <n v="1197185.7508333335"/>
    <x v="5"/>
    <x v="5"/>
    <d v="2028-09-11T00:00:00"/>
    <x v="4"/>
    <x v="3"/>
    <x v="0"/>
    <x v="0"/>
    <x v="2"/>
  </r>
  <r>
    <s v="L101545"/>
    <x v="0"/>
    <s v="C201545"/>
    <s v="Karan Verma"/>
    <x v="0"/>
    <s v="Male"/>
    <x v="6"/>
    <x v="0"/>
    <x v="0"/>
    <x v="1"/>
    <n v="1765672"/>
    <s v="Submitted"/>
    <n v="587"/>
    <x v="0"/>
    <x v="0"/>
    <s v="Submitted"/>
    <x v="0"/>
    <x v="1"/>
    <n v="3227302"/>
    <n v="17.27"/>
    <n v="36"/>
    <n v="89647.28"/>
    <n v="4644625.46166672"/>
    <x v="4"/>
    <x v="4"/>
    <d v="2028-09-12T00:00:00"/>
    <x v="4"/>
    <x v="3"/>
    <x v="0"/>
    <x v="1"/>
    <x v="1"/>
  </r>
  <r>
    <s v="L101546"/>
    <x v="0"/>
    <s v="C201546"/>
    <s v="Rahul Das"/>
    <x v="0"/>
    <s v="Female"/>
    <x v="43"/>
    <x v="1"/>
    <x v="1"/>
    <x v="2"/>
    <n v="566959"/>
    <s v="Submitted"/>
    <n v="387"/>
    <x v="0"/>
    <x v="0"/>
    <s v="Submitted"/>
    <x v="0"/>
    <x v="3"/>
    <n v="4421988"/>
    <n v="7.74"/>
    <n v="24"/>
    <n v="184249.5"/>
    <n v="2852200.7611377449"/>
    <x v="3"/>
    <x v="3"/>
    <d v="2028-09-13T00:00:00"/>
    <x v="4"/>
    <x v="3"/>
    <x v="0"/>
    <x v="0"/>
    <x v="3"/>
  </r>
  <r>
    <s v="L101547"/>
    <x v="0"/>
    <s v="C201547"/>
    <s v="Pooja Gupta"/>
    <x v="0"/>
    <s v="Male"/>
    <x v="47"/>
    <x v="0"/>
    <x v="1"/>
    <x v="3"/>
    <n v="1191236"/>
    <s v="Submitted"/>
    <n v="549"/>
    <x v="0"/>
    <x v="0"/>
    <s v="Submitted"/>
    <x v="0"/>
    <x v="0"/>
    <n v="4315398"/>
    <n v="13.98"/>
    <n v="60"/>
    <n v="71923.3"/>
    <n v="5027438.67"/>
    <x v="3"/>
    <x v="3"/>
    <d v="2028-09-14T00:00:00"/>
    <x v="4"/>
    <x v="3"/>
    <x v="2"/>
    <x v="0"/>
    <x v="0"/>
  </r>
  <r>
    <s v="L101548"/>
    <x v="0"/>
    <s v="C201548"/>
    <s v="Neha Rao"/>
    <x v="0"/>
    <s v="Female"/>
    <x v="18"/>
    <x v="0"/>
    <x v="1"/>
    <x v="0"/>
    <n v="557355"/>
    <s v="Submitted"/>
    <n v="597"/>
    <x v="0"/>
    <x v="0"/>
    <s v="Submitted"/>
    <x v="0"/>
    <x v="0"/>
    <n v="4476420"/>
    <n v="16.239999999999998"/>
    <n v="36"/>
    <n v="124345"/>
    <n v="6058088.4000002518"/>
    <x v="12"/>
    <x v="2"/>
    <d v="2028-09-15T00:00:00"/>
    <x v="4"/>
    <x v="3"/>
    <x v="1"/>
    <x v="1"/>
    <x v="0"/>
  </r>
  <r>
    <s v="L101549"/>
    <x v="0"/>
    <s v="C201549"/>
    <s v="Amit Singh"/>
    <x v="0"/>
    <s v="Male"/>
    <x v="36"/>
    <x v="0"/>
    <x v="1"/>
    <x v="2"/>
    <n v="1321512"/>
    <s v="Submitted"/>
    <n v="875"/>
    <x v="2"/>
    <x v="0"/>
    <s v="Submitted"/>
    <x v="0"/>
    <x v="4"/>
    <n v="2675035"/>
    <n v="8.8000000000000007"/>
    <n v="36"/>
    <n v="74306.53"/>
    <n v="1961692.33826366"/>
    <x v="2"/>
    <x v="2"/>
    <d v="2028-09-16T00:00:00"/>
    <x v="4"/>
    <x v="3"/>
    <x v="2"/>
    <x v="0"/>
    <x v="0"/>
  </r>
  <r>
    <s v="L101550"/>
    <x v="0"/>
    <s v="C201550"/>
    <s v="Karan Rao"/>
    <x v="0"/>
    <s v="Female"/>
    <x v="13"/>
    <x v="0"/>
    <x v="1"/>
    <x v="1"/>
    <n v="1444125"/>
    <s v="Submitted"/>
    <n v="582"/>
    <x v="0"/>
    <x v="0"/>
    <s v="Submitted"/>
    <x v="0"/>
    <x v="1"/>
    <n v="3242825"/>
    <n v="14.69"/>
    <n v="120"/>
    <n v="27023.54"/>
    <n v="3969758.270833333"/>
    <x v="3"/>
    <x v="3"/>
    <d v="2028-09-17T00:00:00"/>
    <x v="4"/>
    <x v="3"/>
    <x v="0"/>
    <x v="1"/>
    <x v="0"/>
  </r>
  <r>
    <s v="L101551"/>
    <x v="0"/>
    <s v="C201551"/>
    <s v="Neha Patel"/>
    <x v="0"/>
    <s v="Male"/>
    <x v="44"/>
    <x v="0"/>
    <x v="0"/>
    <x v="1"/>
    <n v="2120191"/>
    <s v="Submitted"/>
    <n v="680"/>
    <x v="1"/>
    <x v="0"/>
    <s v="Submitted"/>
    <x v="0"/>
    <x v="4"/>
    <n v="1068228"/>
    <n v="8.9700000000000006"/>
    <n v="60"/>
    <n v="17803.8"/>
    <n v="798500.43000000226"/>
    <x v="2"/>
    <x v="2"/>
    <d v="2028-09-18T00:00:00"/>
    <x v="4"/>
    <x v="3"/>
    <x v="2"/>
    <x v="0"/>
    <x v="2"/>
  </r>
  <r>
    <s v="L101552"/>
    <x v="0"/>
    <s v="C201552"/>
    <s v="Rahul Das"/>
    <x v="0"/>
    <s v="Female"/>
    <x v="30"/>
    <x v="1"/>
    <x v="1"/>
    <x v="0"/>
    <n v="833348"/>
    <s v="Submitted"/>
    <n v="423"/>
    <x v="0"/>
    <x v="0"/>
    <s v="Submitted"/>
    <x v="0"/>
    <x v="3"/>
    <n v="695902"/>
    <n v="14.18"/>
    <n v="12"/>
    <n v="57991.83"/>
    <n v="822394.92927442549"/>
    <x v="6"/>
    <x v="6"/>
    <d v="2028-09-19T00:00:00"/>
    <x v="4"/>
    <x v="3"/>
    <x v="0"/>
    <x v="1"/>
    <x v="0"/>
  </r>
  <r>
    <s v="L101553"/>
    <x v="0"/>
    <s v="C201553"/>
    <s v="Priya Rao"/>
    <x v="0"/>
    <s v="Male"/>
    <x v="6"/>
    <x v="1"/>
    <x v="1"/>
    <x v="3"/>
    <n v="602009"/>
    <s v="Submitted"/>
    <n v="773"/>
    <x v="2"/>
    <x v="0"/>
    <s v="Submitted"/>
    <x v="0"/>
    <x v="1"/>
    <n v="4563971"/>
    <n v="11.39"/>
    <n v="60"/>
    <n v="76066.179999999993"/>
    <n v="4331969.1408333331"/>
    <x v="6"/>
    <x v="6"/>
    <d v="2028-09-20T00:00:00"/>
    <x v="4"/>
    <x v="3"/>
    <x v="1"/>
    <x v="0"/>
    <x v="2"/>
  </r>
  <r>
    <s v="L101554"/>
    <x v="0"/>
    <s v="C201554"/>
    <s v="Amit Verma"/>
    <x v="0"/>
    <s v="Male"/>
    <x v="46"/>
    <x v="1"/>
    <x v="0"/>
    <x v="2"/>
    <n v="881749"/>
    <s v="Submitted"/>
    <n v="539"/>
    <x v="0"/>
    <x v="0"/>
    <s v="Submitted"/>
    <x v="0"/>
    <x v="4"/>
    <n v="4220203"/>
    <n v="17.260000000000002"/>
    <n v="180"/>
    <n v="23445.57"/>
    <n v="6070058.6483333334"/>
    <x v="0"/>
    <x v="0"/>
    <d v="2028-09-21T00:00:00"/>
    <x v="4"/>
    <x v="3"/>
    <x v="0"/>
    <x v="0"/>
    <x v="2"/>
  </r>
  <r>
    <s v="L101555"/>
    <x v="0"/>
    <s v="C201555"/>
    <s v="Pooja Verma"/>
    <x v="0"/>
    <s v="Male"/>
    <x v="43"/>
    <x v="0"/>
    <x v="0"/>
    <x v="1"/>
    <n v="2279593"/>
    <s v="Submitted"/>
    <n v="850"/>
    <x v="2"/>
    <x v="0"/>
    <s v="Submitted"/>
    <x v="0"/>
    <x v="4"/>
    <n v="2309472"/>
    <n v="8.91"/>
    <n v="120"/>
    <n v="19245.599999999999"/>
    <n v="1714782.9600000002"/>
    <x v="0"/>
    <x v="0"/>
    <d v="2028-09-22T00:00:00"/>
    <x v="4"/>
    <x v="3"/>
    <x v="1"/>
    <x v="1"/>
    <x v="2"/>
  </r>
  <r>
    <s v="L101556"/>
    <x v="0"/>
    <s v="C201556"/>
    <s v="Anjali Rao"/>
    <x v="0"/>
    <s v="Male"/>
    <x v="7"/>
    <x v="0"/>
    <x v="1"/>
    <x v="3"/>
    <n v="1262717"/>
    <s v="Submitted"/>
    <n v="680"/>
    <x v="1"/>
    <x v="0"/>
    <s v="Submitted"/>
    <x v="0"/>
    <x v="4"/>
    <n v="866902"/>
    <n v="7.93"/>
    <n v="180"/>
    <n v="4816.12"/>
    <n v="572877.73833333328"/>
    <x v="3"/>
    <x v="3"/>
    <d v="2028-09-23T00:00:00"/>
    <x v="4"/>
    <x v="3"/>
    <x v="0"/>
    <x v="1"/>
    <x v="0"/>
  </r>
  <r>
    <s v="L101557"/>
    <x v="0"/>
    <s v="C201557"/>
    <s v="Rahul Singh"/>
    <x v="0"/>
    <s v="Male"/>
    <x v="21"/>
    <x v="1"/>
    <x v="1"/>
    <x v="0"/>
    <n v="1403438"/>
    <s v="Submitted"/>
    <n v="722"/>
    <x v="1"/>
    <x v="0"/>
    <s v="Submitted"/>
    <x v="0"/>
    <x v="2"/>
    <n v="3469406"/>
    <n v="17.91"/>
    <n v="12"/>
    <n v="289117.17"/>
    <n v="5178178.5197846694"/>
    <x v="6"/>
    <x v="6"/>
    <d v="2028-09-24T00:00:00"/>
    <x v="4"/>
    <x v="3"/>
    <x v="0"/>
    <x v="0"/>
    <x v="2"/>
  </r>
  <r>
    <s v="L101558"/>
    <x v="0"/>
    <s v="C201558"/>
    <s v="Karan Mehta"/>
    <x v="0"/>
    <s v="Female"/>
    <x v="1"/>
    <x v="1"/>
    <x v="0"/>
    <x v="3"/>
    <n v="2482431"/>
    <s v="Submitted"/>
    <n v="545"/>
    <x v="0"/>
    <x v="0"/>
    <s v="Submitted"/>
    <x v="0"/>
    <x v="0"/>
    <n v="3849000"/>
    <n v="12.78"/>
    <n v="36"/>
    <n v="106916.67"/>
    <n v="4099185.0000188616"/>
    <x v="3"/>
    <x v="3"/>
    <d v="2028-09-25T00:00:00"/>
    <x v="4"/>
    <x v="3"/>
    <x v="0"/>
    <x v="0"/>
    <x v="2"/>
  </r>
  <r>
    <s v="L101559"/>
    <x v="0"/>
    <s v="C201559"/>
    <s v="Anjali Sharma"/>
    <x v="0"/>
    <s v="Male"/>
    <x v="4"/>
    <x v="0"/>
    <x v="0"/>
    <x v="1"/>
    <n v="2089489"/>
    <s v="Submitted"/>
    <n v="823"/>
    <x v="2"/>
    <x v="0"/>
    <s v="Submitted"/>
    <x v="0"/>
    <x v="3"/>
    <n v="1994812"/>
    <n v="15.9"/>
    <n v="180"/>
    <n v="11082.29"/>
    <n v="2643125.9"/>
    <x v="0"/>
    <x v="0"/>
    <d v="2028-09-26T00:00:00"/>
    <x v="4"/>
    <x v="3"/>
    <x v="1"/>
    <x v="0"/>
    <x v="0"/>
  </r>
  <r>
    <s v="L101560"/>
    <x v="0"/>
    <s v="C201560"/>
    <s v="Anjali Patel"/>
    <x v="0"/>
    <s v="Female"/>
    <x v="36"/>
    <x v="1"/>
    <x v="1"/>
    <x v="3"/>
    <n v="858759"/>
    <s v="Submitted"/>
    <n v="814"/>
    <x v="2"/>
    <x v="0"/>
    <s v="Submitted"/>
    <x v="0"/>
    <x v="0"/>
    <n v="3482180"/>
    <n v="10.38"/>
    <n v="12"/>
    <n v="290181.67"/>
    <n v="3013787.7277098806"/>
    <x v="4"/>
    <x v="4"/>
    <d v="2028-09-27T00:00:00"/>
    <x v="4"/>
    <x v="3"/>
    <x v="0"/>
    <x v="1"/>
    <x v="1"/>
  </r>
  <r>
    <s v="L101561"/>
    <x v="0"/>
    <s v="C201561"/>
    <s v="Vikas Rao"/>
    <x v="0"/>
    <s v="Male"/>
    <x v="42"/>
    <x v="0"/>
    <x v="0"/>
    <x v="1"/>
    <n v="1444486"/>
    <s v="Submitted"/>
    <n v="694"/>
    <x v="1"/>
    <x v="0"/>
    <s v="Submitted"/>
    <x v="0"/>
    <x v="1"/>
    <n v="3463492"/>
    <n v="17.7"/>
    <n v="24"/>
    <n v="144312.17000000001"/>
    <n v="5108650.7018302111"/>
    <x v="1"/>
    <x v="1"/>
    <d v="2028-09-28T00:00:00"/>
    <x v="4"/>
    <x v="3"/>
    <x v="1"/>
    <x v="1"/>
    <x v="0"/>
  </r>
  <r>
    <s v="L101562"/>
    <x v="0"/>
    <s v="C201562"/>
    <s v="Karan Rao"/>
    <x v="0"/>
    <s v="Female"/>
    <x v="45"/>
    <x v="0"/>
    <x v="1"/>
    <x v="2"/>
    <n v="2062955"/>
    <s v="Submitted"/>
    <n v="406"/>
    <x v="0"/>
    <x v="0"/>
    <s v="Submitted"/>
    <x v="0"/>
    <x v="1"/>
    <n v="3129547"/>
    <n v="16"/>
    <n v="60"/>
    <n v="52159.12"/>
    <n v="4172729.333333333"/>
    <x v="6"/>
    <x v="6"/>
    <d v="2028-09-29T00:00:00"/>
    <x v="4"/>
    <x v="3"/>
    <x v="1"/>
    <x v="0"/>
    <x v="1"/>
  </r>
  <r>
    <s v="L101563"/>
    <x v="0"/>
    <s v="C201563"/>
    <s v="Rohit Singh"/>
    <x v="0"/>
    <s v="Male"/>
    <x v="0"/>
    <x v="1"/>
    <x v="0"/>
    <x v="1"/>
    <n v="2079649"/>
    <s v="Submitted"/>
    <n v="615"/>
    <x v="1"/>
    <x v="0"/>
    <s v="Submitted"/>
    <x v="0"/>
    <x v="3"/>
    <n v="3402933"/>
    <n v="7.21"/>
    <n v="12"/>
    <n v="283577.75"/>
    <n v="2051839.7705899689"/>
    <x v="5"/>
    <x v="5"/>
    <d v="2028-09-30T00:00:00"/>
    <x v="4"/>
    <x v="3"/>
    <x v="0"/>
    <x v="0"/>
    <x v="3"/>
  </r>
  <r>
    <s v="L101564"/>
    <x v="0"/>
    <s v="C201564"/>
    <s v="Sneha Sharma"/>
    <x v="0"/>
    <s v="Female"/>
    <x v="4"/>
    <x v="0"/>
    <x v="1"/>
    <x v="3"/>
    <n v="1107224"/>
    <s v="Submitted"/>
    <n v="630"/>
    <x v="1"/>
    <x v="0"/>
    <s v="Submitted"/>
    <x v="0"/>
    <x v="4"/>
    <n v="4169195"/>
    <n v="13.07"/>
    <n v="180"/>
    <n v="23162.19"/>
    <n v="4540948.2208333332"/>
    <x v="4"/>
    <x v="4"/>
    <d v="2028-10-01T00:00:00"/>
    <x v="4"/>
    <x v="4"/>
    <x v="1"/>
    <x v="0"/>
    <x v="0"/>
  </r>
  <r>
    <s v="L101565"/>
    <x v="0"/>
    <s v="C201565"/>
    <s v="Sneha Rao"/>
    <x v="0"/>
    <s v="Male"/>
    <x v="32"/>
    <x v="1"/>
    <x v="0"/>
    <x v="3"/>
    <n v="1275459"/>
    <s v="Submitted"/>
    <n v="419"/>
    <x v="0"/>
    <x v="0"/>
    <s v="Submitted"/>
    <x v="0"/>
    <x v="4"/>
    <n v="1790910"/>
    <n v="13.56"/>
    <n v="36"/>
    <n v="49747.5"/>
    <n v="2023728.3000030515"/>
    <x v="2"/>
    <x v="2"/>
    <d v="2028-10-02T00:00:00"/>
    <x v="4"/>
    <x v="4"/>
    <x v="0"/>
    <x v="0"/>
    <x v="2"/>
  </r>
  <r>
    <s v="L101566"/>
    <x v="0"/>
    <s v="C201566"/>
    <s v="Anjali Sharma"/>
    <x v="0"/>
    <s v="Female"/>
    <x v="29"/>
    <x v="0"/>
    <x v="0"/>
    <x v="3"/>
    <n v="1774267"/>
    <s v="Submitted"/>
    <n v="669"/>
    <x v="1"/>
    <x v="0"/>
    <s v="Submitted"/>
    <x v="0"/>
    <x v="0"/>
    <n v="2999044"/>
    <n v="11.06"/>
    <n v="60"/>
    <n v="49984.07"/>
    <n v="2764118.8866666667"/>
    <x v="4"/>
    <x v="4"/>
    <d v="2028-10-03T00:00:00"/>
    <x v="4"/>
    <x v="4"/>
    <x v="0"/>
    <x v="1"/>
    <x v="2"/>
  </r>
  <r>
    <s v="L101567"/>
    <x v="0"/>
    <s v="C201567"/>
    <s v="Anjali Sharma"/>
    <x v="0"/>
    <s v="Male"/>
    <x v="41"/>
    <x v="0"/>
    <x v="0"/>
    <x v="0"/>
    <n v="914924"/>
    <s v="Submitted"/>
    <n v="367"/>
    <x v="0"/>
    <x v="0"/>
    <s v="Submitted"/>
    <x v="0"/>
    <x v="3"/>
    <n v="3685891"/>
    <n v="7.81"/>
    <n v="12"/>
    <n v="307157.58"/>
    <n v="2404770.6827646107"/>
    <x v="6"/>
    <x v="6"/>
    <d v="2028-10-04T00:00:00"/>
    <x v="4"/>
    <x v="4"/>
    <x v="1"/>
    <x v="1"/>
    <x v="0"/>
  </r>
  <r>
    <s v="L101568"/>
    <x v="0"/>
    <s v="C201568"/>
    <s v="Priya Rao"/>
    <x v="0"/>
    <s v="Male"/>
    <x v="16"/>
    <x v="0"/>
    <x v="0"/>
    <x v="3"/>
    <n v="2119008"/>
    <s v="Submitted"/>
    <n v="406"/>
    <x v="0"/>
    <x v="0"/>
    <s v="Submitted"/>
    <x v="0"/>
    <x v="3"/>
    <n v="2085572"/>
    <n v="15.7"/>
    <n v="120"/>
    <n v="17379.77"/>
    <n v="2728623.3666666667"/>
    <x v="4"/>
    <x v="4"/>
    <d v="2028-10-05T00:00:00"/>
    <x v="4"/>
    <x v="4"/>
    <x v="0"/>
    <x v="0"/>
    <x v="3"/>
  </r>
  <r>
    <s v="L101569"/>
    <x v="0"/>
    <s v="C201569"/>
    <s v="Amit Sharma"/>
    <x v="0"/>
    <s v="Female"/>
    <x v="20"/>
    <x v="1"/>
    <x v="0"/>
    <x v="2"/>
    <n v="1363296"/>
    <s v="Submitted"/>
    <n v="468"/>
    <x v="0"/>
    <x v="0"/>
    <s v="Submitted"/>
    <x v="0"/>
    <x v="3"/>
    <n v="3496407"/>
    <n v="8.44"/>
    <n v="60"/>
    <n v="58273.45"/>
    <n v="2459139.590000032"/>
    <x v="3"/>
    <x v="3"/>
    <d v="2028-10-06T00:00:00"/>
    <x v="4"/>
    <x v="4"/>
    <x v="0"/>
    <x v="1"/>
    <x v="2"/>
  </r>
  <r>
    <s v="L101570"/>
    <x v="0"/>
    <s v="C201570"/>
    <s v="Priya Gupta"/>
    <x v="0"/>
    <s v="Female"/>
    <x v="23"/>
    <x v="0"/>
    <x v="0"/>
    <x v="3"/>
    <n v="318034"/>
    <s v="Submitted"/>
    <n v="950"/>
    <x v="2"/>
    <x v="0"/>
    <s v="Submitted"/>
    <x v="1"/>
    <x v="2"/>
    <n v="696102"/>
    <n v="18.989999999999998"/>
    <n v="120"/>
    <n v="5800.85"/>
    <n v="1101581.4149999998"/>
    <x v="1"/>
    <x v="1"/>
    <d v="2028-10-07T00:00:00"/>
    <x v="4"/>
    <x v="4"/>
    <x v="2"/>
    <x v="0"/>
    <x v="2"/>
  </r>
  <r>
    <s v="L101571"/>
    <x v="0"/>
    <s v="C201571"/>
    <s v="Karan Verma"/>
    <x v="0"/>
    <s v="Male"/>
    <x v="1"/>
    <x v="1"/>
    <x v="0"/>
    <x v="1"/>
    <n v="677023"/>
    <s v="Submitted"/>
    <n v="325"/>
    <x v="0"/>
    <x v="0"/>
    <s v="Submitted"/>
    <x v="0"/>
    <x v="4"/>
    <n v="481650"/>
    <n v="8.65"/>
    <n v="180"/>
    <n v="2675.83"/>
    <n v="347189.375"/>
    <x v="0"/>
    <x v="0"/>
    <d v="2028-10-08T00:00:00"/>
    <x v="4"/>
    <x v="4"/>
    <x v="2"/>
    <x v="0"/>
    <x v="1"/>
  </r>
  <r>
    <s v="L101572"/>
    <x v="0"/>
    <s v="C201572"/>
    <s v="Rohit Das"/>
    <x v="0"/>
    <s v="Female"/>
    <x v="6"/>
    <x v="1"/>
    <x v="0"/>
    <x v="2"/>
    <n v="2450260"/>
    <s v="Submitted"/>
    <n v="765"/>
    <x v="2"/>
    <x v="0"/>
    <s v="Submitted"/>
    <x v="0"/>
    <x v="0"/>
    <n v="1888467"/>
    <n v="12.52"/>
    <n v="12"/>
    <n v="157372.25"/>
    <n v="1970672.5707660585"/>
    <x v="3"/>
    <x v="3"/>
    <d v="2028-10-09T00:00:00"/>
    <x v="4"/>
    <x v="4"/>
    <x v="2"/>
    <x v="0"/>
    <x v="0"/>
  </r>
  <r>
    <s v="L101573"/>
    <x v="0"/>
    <s v="C201573"/>
    <s v="Neha Singh"/>
    <x v="0"/>
    <s v="Male"/>
    <x v="35"/>
    <x v="1"/>
    <x v="0"/>
    <x v="0"/>
    <n v="1061673"/>
    <s v="Submitted"/>
    <n v="458"/>
    <x v="0"/>
    <x v="0"/>
    <s v="Submitted"/>
    <x v="0"/>
    <x v="1"/>
    <n v="2251311"/>
    <n v="10.66"/>
    <n v="12"/>
    <n v="187609.25"/>
    <n v="2000887.9770262113"/>
    <x v="0"/>
    <x v="0"/>
    <d v="2028-10-10T00:00:00"/>
    <x v="4"/>
    <x v="4"/>
    <x v="0"/>
    <x v="1"/>
    <x v="3"/>
  </r>
  <r>
    <s v="L101574"/>
    <x v="0"/>
    <s v="C201574"/>
    <s v="Vikas Gupta"/>
    <x v="0"/>
    <s v="Male"/>
    <x v="0"/>
    <x v="1"/>
    <x v="0"/>
    <x v="0"/>
    <n v="412689"/>
    <s v="Submitted"/>
    <n v="480"/>
    <x v="0"/>
    <x v="0"/>
    <s v="Submitted"/>
    <x v="0"/>
    <x v="3"/>
    <n v="3533973"/>
    <n v="11.32"/>
    <n v="60"/>
    <n v="58899.55"/>
    <n v="3333714.5300000003"/>
    <x v="1"/>
    <x v="1"/>
    <d v="2028-10-11T00:00:00"/>
    <x v="4"/>
    <x v="4"/>
    <x v="1"/>
    <x v="0"/>
    <x v="2"/>
  </r>
  <r>
    <s v="L101575"/>
    <x v="0"/>
    <s v="C201575"/>
    <s v="Anjali Verma"/>
    <x v="0"/>
    <s v="Female"/>
    <x v="33"/>
    <x v="1"/>
    <x v="0"/>
    <x v="1"/>
    <n v="1775177"/>
    <s v="Submitted"/>
    <n v="875"/>
    <x v="2"/>
    <x v="0"/>
    <s v="Submitted"/>
    <x v="0"/>
    <x v="1"/>
    <n v="900159"/>
    <n v="11.82"/>
    <n v="36"/>
    <n v="25004.42"/>
    <n v="886656.6150169191"/>
    <x v="6"/>
    <x v="6"/>
    <d v="2028-10-12T00:00:00"/>
    <x v="4"/>
    <x v="4"/>
    <x v="0"/>
    <x v="1"/>
    <x v="0"/>
  </r>
  <r>
    <s v="L101576"/>
    <x v="0"/>
    <s v="C201576"/>
    <s v="Neha Verma"/>
    <x v="0"/>
    <s v="Female"/>
    <x v="29"/>
    <x v="1"/>
    <x v="0"/>
    <x v="3"/>
    <n v="991032"/>
    <s v="Submitted"/>
    <n v="673"/>
    <x v="1"/>
    <x v="0"/>
    <s v="Submitted"/>
    <x v="0"/>
    <x v="3"/>
    <n v="4063241"/>
    <n v="12.25"/>
    <n v="120"/>
    <n v="33860.339999999997"/>
    <n v="4147891.8541666665"/>
    <x v="4"/>
    <x v="4"/>
    <d v="2028-10-13T00:00:00"/>
    <x v="4"/>
    <x v="4"/>
    <x v="0"/>
    <x v="1"/>
    <x v="3"/>
  </r>
  <r>
    <s v="L101577"/>
    <x v="0"/>
    <s v="C201577"/>
    <s v="Sneha Sharma"/>
    <x v="0"/>
    <s v="Female"/>
    <x v="34"/>
    <x v="1"/>
    <x v="1"/>
    <x v="0"/>
    <n v="1043208"/>
    <s v="Submitted"/>
    <n v="873"/>
    <x v="2"/>
    <x v="0"/>
    <s v="Submitted"/>
    <x v="0"/>
    <x v="3"/>
    <n v="490775"/>
    <n v="12.74"/>
    <n v="180"/>
    <n v="2726.53"/>
    <n v="521039.45833333337"/>
    <x v="4"/>
    <x v="4"/>
    <d v="2028-10-14T00:00:00"/>
    <x v="4"/>
    <x v="4"/>
    <x v="2"/>
    <x v="0"/>
    <x v="3"/>
  </r>
  <r>
    <s v="L101578"/>
    <x v="0"/>
    <s v="C201578"/>
    <s v="Rohit Sharma"/>
    <x v="0"/>
    <s v="Male"/>
    <x v="44"/>
    <x v="0"/>
    <x v="0"/>
    <x v="1"/>
    <n v="1908362"/>
    <s v="Submitted"/>
    <n v="634"/>
    <x v="1"/>
    <x v="0"/>
    <s v="Submitted"/>
    <x v="0"/>
    <x v="1"/>
    <n v="4633586"/>
    <n v="10.029999999999999"/>
    <n v="24"/>
    <n v="193066.08"/>
    <n v="3872907.4348467039"/>
    <x v="6"/>
    <x v="6"/>
    <d v="2028-10-15T00:00:00"/>
    <x v="4"/>
    <x v="4"/>
    <x v="0"/>
    <x v="0"/>
    <x v="0"/>
  </r>
  <r>
    <s v="L101579"/>
    <x v="0"/>
    <s v="C201579"/>
    <s v="Anjali Sharma"/>
    <x v="0"/>
    <s v="Male"/>
    <x v="47"/>
    <x v="0"/>
    <x v="0"/>
    <x v="3"/>
    <n v="1557209"/>
    <s v="Submitted"/>
    <n v="506"/>
    <x v="0"/>
    <x v="0"/>
    <s v="Submitted"/>
    <x v="0"/>
    <x v="0"/>
    <n v="1130176"/>
    <n v="9.82"/>
    <n v="12"/>
    <n v="94181.33"/>
    <n v="925569.17216507788"/>
    <x v="5"/>
    <x v="5"/>
    <d v="2028-10-16T00:00:00"/>
    <x v="4"/>
    <x v="4"/>
    <x v="2"/>
    <x v="1"/>
    <x v="2"/>
  </r>
  <r>
    <s v="L101580"/>
    <x v="0"/>
    <s v="C201580"/>
    <s v="Priya Verma"/>
    <x v="0"/>
    <s v="Female"/>
    <x v="38"/>
    <x v="1"/>
    <x v="0"/>
    <x v="1"/>
    <n v="0"/>
    <s v="Submitted"/>
    <n v="354"/>
    <x v="0"/>
    <x v="0"/>
    <s v="Submitted"/>
    <x v="0"/>
    <x v="3"/>
    <n v="1722687"/>
    <n v="12.32"/>
    <n v="12"/>
    <n v="143557.25"/>
    <n v="1768993.7359299646"/>
    <x v="0"/>
    <x v="0"/>
    <d v="2028-10-17T00:00:00"/>
    <x v="4"/>
    <x v="4"/>
    <x v="0"/>
    <x v="1"/>
    <x v="3"/>
  </r>
  <r>
    <s v="L101581"/>
    <x v="0"/>
    <s v="C201581"/>
    <s v="Karan Singh"/>
    <x v="0"/>
    <s v="Male"/>
    <x v="34"/>
    <x v="1"/>
    <x v="1"/>
    <x v="2"/>
    <n v="2030811"/>
    <s v="Submitted"/>
    <n v="826"/>
    <x v="2"/>
    <x v="0"/>
    <s v="Submitted"/>
    <x v="0"/>
    <x v="3"/>
    <n v="3464988"/>
    <n v="10.56"/>
    <n v="36"/>
    <n v="96249.67"/>
    <n v="3049189.440411625"/>
    <x v="6"/>
    <x v="6"/>
    <d v="2028-10-18T00:00:00"/>
    <x v="4"/>
    <x v="4"/>
    <x v="1"/>
    <x v="0"/>
    <x v="1"/>
  </r>
  <r>
    <s v="L101582"/>
    <x v="0"/>
    <s v="C201582"/>
    <s v="Neha Gupta"/>
    <x v="0"/>
    <s v="Male"/>
    <x v="12"/>
    <x v="1"/>
    <x v="0"/>
    <x v="0"/>
    <n v="945676"/>
    <s v="Submitted"/>
    <n v="459"/>
    <x v="0"/>
    <x v="0"/>
    <s v="Submitted"/>
    <x v="0"/>
    <x v="0"/>
    <n v="4819928"/>
    <n v="14.92"/>
    <n v="36"/>
    <n v="133886.89000000001"/>
    <n v="5992777.1466680644"/>
    <x v="5"/>
    <x v="5"/>
    <d v="2028-10-19T00:00:00"/>
    <x v="4"/>
    <x v="4"/>
    <x v="1"/>
    <x v="0"/>
    <x v="2"/>
  </r>
  <r>
    <s v="L101583"/>
    <x v="0"/>
    <s v="C201583"/>
    <s v="Anjali Verma"/>
    <x v="0"/>
    <s v="Male"/>
    <x v="13"/>
    <x v="0"/>
    <x v="1"/>
    <x v="0"/>
    <n v="912250"/>
    <s v="Submitted"/>
    <n v="861"/>
    <x v="2"/>
    <x v="0"/>
    <s v="Submitted"/>
    <x v="0"/>
    <x v="3"/>
    <n v="3280534"/>
    <n v="9.02"/>
    <n v="60"/>
    <n v="54675.57"/>
    <n v="2465868.0566666722"/>
    <x v="0"/>
    <x v="0"/>
    <d v="2028-10-20T00:00:00"/>
    <x v="4"/>
    <x v="4"/>
    <x v="1"/>
    <x v="1"/>
    <x v="2"/>
  </r>
  <r>
    <s v="L101584"/>
    <x v="0"/>
    <s v="C201584"/>
    <s v="Anjali Singh"/>
    <x v="0"/>
    <s v="Female"/>
    <x v="0"/>
    <x v="0"/>
    <x v="1"/>
    <x v="3"/>
    <n v="2161093"/>
    <s v="Submitted"/>
    <n v="817"/>
    <x v="2"/>
    <x v="0"/>
    <s v="Submitted"/>
    <x v="0"/>
    <x v="3"/>
    <n v="4660092"/>
    <n v="13.08"/>
    <n v="36"/>
    <n v="129447"/>
    <n v="5079500.2800151557"/>
    <x v="4"/>
    <x v="4"/>
    <d v="2028-10-21T00:00:00"/>
    <x v="4"/>
    <x v="4"/>
    <x v="0"/>
    <x v="0"/>
    <x v="3"/>
  </r>
  <r>
    <s v="L101585"/>
    <x v="0"/>
    <s v="C201585"/>
    <s v="Priya Mehta"/>
    <x v="0"/>
    <s v="Female"/>
    <x v="3"/>
    <x v="1"/>
    <x v="0"/>
    <x v="2"/>
    <n v="1445863"/>
    <s v="Submitted"/>
    <n v="869"/>
    <x v="2"/>
    <x v="0"/>
    <s v="Submitted"/>
    <x v="0"/>
    <x v="0"/>
    <n v="4422118"/>
    <n v="12.02"/>
    <n v="60"/>
    <n v="73701.97"/>
    <n v="4429488.1966666672"/>
    <x v="1"/>
    <x v="1"/>
    <d v="2028-10-22T00:00:00"/>
    <x v="4"/>
    <x v="4"/>
    <x v="0"/>
    <x v="0"/>
    <x v="1"/>
  </r>
  <r>
    <s v="L101586"/>
    <x v="0"/>
    <s v="C201586"/>
    <s v="Rohit Patel"/>
    <x v="0"/>
    <s v="Male"/>
    <x v="28"/>
    <x v="0"/>
    <x v="1"/>
    <x v="3"/>
    <n v="822642"/>
    <s v="Submitted"/>
    <n v="412"/>
    <x v="0"/>
    <x v="0"/>
    <s v="Submitted"/>
    <x v="0"/>
    <x v="3"/>
    <n v="3469610"/>
    <n v="15.49"/>
    <n v="36"/>
    <n v="96378.06"/>
    <n v="4478688.241667158"/>
    <x v="5"/>
    <x v="5"/>
    <d v="2028-10-23T00:00:00"/>
    <x v="4"/>
    <x v="4"/>
    <x v="0"/>
    <x v="0"/>
    <x v="1"/>
  </r>
  <r>
    <s v="L101587"/>
    <x v="0"/>
    <s v="C201587"/>
    <s v="Pooja Verma"/>
    <x v="0"/>
    <s v="Female"/>
    <x v="19"/>
    <x v="1"/>
    <x v="0"/>
    <x v="0"/>
    <n v="1691890"/>
    <s v="Submitted"/>
    <n v="314"/>
    <x v="0"/>
    <x v="0"/>
    <s v="Submitted"/>
    <x v="0"/>
    <x v="2"/>
    <n v="2843509"/>
    <n v="12.16"/>
    <n v="180"/>
    <n v="15797.27"/>
    <n v="2881422.4533333336"/>
    <x v="3"/>
    <x v="3"/>
    <d v="2028-10-24T00:00:00"/>
    <x v="4"/>
    <x v="4"/>
    <x v="0"/>
    <x v="0"/>
    <x v="1"/>
  </r>
  <r>
    <s v="L101588"/>
    <x v="0"/>
    <s v="C201588"/>
    <s v="Karan Singh"/>
    <x v="0"/>
    <s v="Male"/>
    <x v="11"/>
    <x v="1"/>
    <x v="0"/>
    <x v="3"/>
    <n v="2147325"/>
    <s v="Submitted"/>
    <n v="431"/>
    <x v="0"/>
    <x v="0"/>
    <s v="Submitted"/>
    <x v="0"/>
    <x v="1"/>
    <n v="3046417"/>
    <n v="15.72"/>
    <n v="180"/>
    <n v="16924.54"/>
    <n v="3990806.27"/>
    <x v="2"/>
    <x v="2"/>
    <d v="2028-10-25T00:00:00"/>
    <x v="4"/>
    <x v="4"/>
    <x v="0"/>
    <x v="1"/>
    <x v="1"/>
  </r>
  <r>
    <s v="L101589"/>
    <x v="0"/>
    <s v="C201589"/>
    <s v="Amit Verma"/>
    <x v="0"/>
    <s v="Male"/>
    <x v="45"/>
    <x v="1"/>
    <x v="0"/>
    <x v="3"/>
    <n v="2293320"/>
    <s v="Submitted"/>
    <n v="881"/>
    <x v="2"/>
    <x v="0"/>
    <s v="Submitted"/>
    <x v="0"/>
    <x v="4"/>
    <n v="2242875"/>
    <n v="8.3800000000000008"/>
    <n v="36"/>
    <n v="62302.080000000002"/>
    <n v="1566274.3832043135"/>
    <x v="1"/>
    <x v="1"/>
    <d v="2028-10-26T00:00:00"/>
    <x v="4"/>
    <x v="4"/>
    <x v="2"/>
    <x v="0"/>
    <x v="0"/>
  </r>
  <r>
    <s v="L101590"/>
    <x v="0"/>
    <s v="C201590"/>
    <s v="Priya Das"/>
    <x v="0"/>
    <s v="Male"/>
    <x v="23"/>
    <x v="1"/>
    <x v="0"/>
    <x v="1"/>
    <n v="1904115"/>
    <s v="Submitted"/>
    <n v="658"/>
    <x v="1"/>
    <x v="0"/>
    <s v="Submitted"/>
    <x v="0"/>
    <x v="1"/>
    <n v="4916295"/>
    <n v="7.81"/>
    <n v="120"/>
    <n v="40969.120000000003"/>
    <n v="3199688.6624999996"/>
    <x v="4"/>
    <x v="4"/>
    <d v="2028-10-27T00:00:00"/>
    <x v="4"/>
    <x v="4"/>
    <x v="0"/>
    <x v="0"/>
    <x v="3"/>
  </r>
  <r>
    <s v="L101591"/>
    <x v="0"/>
    <s v="C201591"/>
    <s v="Neha Patel"/>
    <x v="0"/>
    <s v="Female"/>
    <x v="26"/>
    <x v="0"/>
    <x v="0"/>
    <x v="0"/>
    <n v="1594738"/>
    <s v="Submitted"/>
    <n v="758"/>
    <x v="2"/>
    <x v="0"/>
    <s v="Submitted"/>
    <x v="0"/>
    <x v="0"/>
    <n v="832117"/>
    <n v="9.6199999999999992"/>
    <n v="60"/>
    <n v="13868.62"/>
    <n v="667080.4616666669"/>
    <x v="0"/>
    <x v="0"/>
    <d v="2028-10-28T00:00:00"/>
    <x v="4"/>
    <x v="4"/>
    <x v="0"/>
    <x v="1"/>
    <x v="3"/>
  </r>
  <r>
    <s v="L101592"/>
    <x v="0"/>
    <s v="C201592"/>
    <s v="Rohit Patel"/>
    <x v="0"/>
    <s v="Female"/>
    <x v="25"/>
    <x v="0"/>
    <x v="1"/>
    <x v="1"/>
    <n v="1539877"/>
    <s v="Submitted"/>
    <n v="731"/>
    <x v="1"/>
    <x v="0"/>
    <s v="Submitted"/>
    <x v="0"/>
    <x v="0"/>
    <n v="1050778"/>
    <n v="18.8"/>
    <n v="180"/>
    <n v="5837.66"/>
    <n v="1646218.8666666667"/>
    <x v="4"/>
    <x v="4"/>
    <d v="2028-10-29T00:00:00"/>
    <x v="4"/>
    <x v="4"/>
    <x v="0"/>
    <x v="0"/>
    <x v="0"/>
  </r>
  <r>
    <s v="L101593"/>
    <x v="0"/>
    <s v="C201593"/>
    <s v="Neha Das"/>
    <x v="0"/>
    <s v="Male"/>
    <x v="2"/>
    <x v="0"/>
    <x v="0"/>
    <x v="0"/>
    <n v="1279059"/>
    <s v="Submitted"/>
    <n v="717"/>
    <x v="1"/>
    <x v="0"/>
    <s v="Submitted"/>
    <x v="0"/>
    <x v="2"/>
    <n v="4815131"/>
    <n v="13.33"/>
    <n v="60"/>
    <n v="80252.179999999993"/>
    <n v="5348808.019166667"/>
    <x v="2"/>
    <x v="2"/>
    <d v="2028-10-30T00:00:00"/>
    <x v="4"/>
    <x v="4"/>
    <x v="0"/>
    <x v="0"/>
    <x v="2"/>
  </r>
  <r>
    <s v="L101594"/>
    <x v="0"/>
    <s v="C201594"/>
    <s v="Karan Rao"/>
    <x v="0"/>
    <s v="Male"/>
    <x v="34"/>
    <x v="0"/>
    <x v="1"/>
    <x v="2"/>
    <n v="2067298"/>
    <s v="Submitted"/>
    <n v="360"/>
    <x v="0"/>
    <x v="0"/>
    <s v="Submitted"/>
    <x v="0"/>
    <x v="3"/>
    <n v="4653908"/>
    <n v="9.9700000000000006"/>
    <n v="12"/>
    <n v="387825.67"/>
    <n v="3869349.946371601"/>
    <x v="3"/>
    <x v="3"/>
    <d v="2028-10-31T00:00:00"/>
    <x v="4"/>
    <x v="4"/>
    <x v="0"/>
    <x v="1"/>
    <x v="3"/>
  </r>
  <r>
    <s v="L101595"/>
    <x v="0"/>
    <s v="C201595"/>
    <s v="Pooja Gupta"/>
    <x v="0"/>
    <s v="Female"/>
    <x v="36"/>
    <x v="0"/>
    <x v="0"/>
    <x v="1"/>
    <n v="1183798"/>
    <s v="Submitted"/>
    <n v="632"/>
    <x v="1"/>
    <x v="0"/>
    <s v="Submitted"/>
    <x v="0"/>
    <x v="0"/>
    <n v="541637"/>
    <n v="12.75"/>
    <n v="12"/>
    <n v="45136.42"/>
    <n v="575586.44913939608"/>
    <x v="6"/>
    <x v="6"/>
    <d v="2028-11-01T00:00:00"/>
    <x v="4"/>
    <x v="5"/>
    <x v="0"/>
    <x v="1"/>
    <x v="0"/>
  </r>
  <r>
    <s v="L101596"/>
    <x v="0"/>
    <s v="C201596"/>
    <s v="Vikas Verma"/>
    <x v="0"/>
    <s v="Male"/>
    <x v="34"/>
    <x v="1"/>
    <x v="0"/>
    <x v="1"/>
    <n v="1605648"/>
    <s v="Submitted"/>
    <n v="635"/>
    <x v="1"/>
    <x v="0"/>
    <s v="Submitted"/>
    <x v="0"/>
    <x v="0"/>
    <n v="2230714"/>
    <n v="15.82"/>
    <n v="60"/>
    <n v="37178.57"/>
    <n v="2940824.6233333335"/>
    <x v="0"/>
    <x v="0"/>
    <d v="2028-11-02T00:00:00"/>
    <x v="4"/>
    <x v="5"/>
    <x v="0"/>
    <x v="0"/>
    <x v="0"/>
  </r>
  <r>
    <s v="L101597"/>
    <x v="0"/>
    <s v="C201597"/>
    <s v="Neha Mehta"/>
    <x v="0"/>
    <s v="Female"/>
    <x v="38"/>
    <x v="0"/>
    <x v="1"/>
    <x v="0"/>
    <n v="1284754"/>
    <s v="Submitted"/>
    <n v="807"/>
    <x v="2"/>
    <x v="0"/>
    <s v="Submitted"/>
    <x v="0"/>
    <x v="0"/>
    <n v="4767237"/>
    <n v="9.3000000000000007"/>
    <n v="120"/>
    <n v="39726.97"/>
    <n v="3694608.6750000003"/>
    <x v="5"/>
    <x v="5"/>
    <d v="2028-11-03T00:00:00"/>
    <x v="4"/>
    <x v="5"/>
    <x v="1"/>
    <x v="1"/>
    <x v="1"/>
  </r>
  <r>
    <s v="L101598"/>
    <x v="0"/>
    <s v="C201598"/>
    <s v="Rohit Patel"/>
    <x v="0"/>
    <s v="Male"/>
    <x v="2"/>
    <x v="0"/>
    <x v="0"/>
    <x v="0"/>
    <n v="305448"/>
    <s v="Submitted"/>
    <n v="813"/>
    <x v="2"/>
    <x v="0"/>
    <s v="Submitted"/>
    <x v="0"/>
    <x v="0"/>
    <n v="4537324"/>
    <n v="12"/>
    <n v="180"/>
    <n v="25207.360000000001"/>
    <n v="4537324"/>
    <x v="6"/>
    <x v="6"/>
    <d v="2028-11-04T00:00:00"/>
    <x v="4"/>
    <x v="5"/>
    <x v="1"/>
    <x v="1"/>
    <x v="0"/>
  </r>
  <r>
    <s v="L101599"/>
    <x v="0"/>
    <s v="C201599"/>
    <s v="Neha Singh"/>
    <x v="0"/>
    <s v="Female"/>
    <x v="13"/>
    <x v="1"/>
    <x v="1"/>
    <x v="3"/>
    <n v="635282"/>
    <s v="Submitted"/>
    <n v="329"/>
    <x v="0"/>
    <x v="0"/>
    <s v="Submitted"/>
    <x v="0"/>
    <x v="2"/>
    <n v="503766"/>
    <n v="17.03"/>
    <n v="36"/>
    <n v="13993.5"/>
    <n v="714927.9150000111"/>
    <x v="0"/>
    <x v="0"/>
    <d v="2028-11-05T00:00:00"/>
    <x v="4"/>
    <x v="5"/>
    <x v="0"/>
    <x v="1"/>
    <x v="3"/>
  </r>
  <r>
    <s v="L101600"/>
    <x v="0"/>
    <s v="C201600"/>
    <s v="Neha Patel"/>
    <x v="0"/>
    <s v="Male"/>
    <x v="0"/>
    <x v="0"/>
    <x v="1"/>
    <x v="3"/>
    <n v="2193510"/>
    <s v="Submitted"/>
    <n v="509"/>
    <x v="0"/>
    <x v="0"/>
    <s v="Submitted"/>
    <x v="0"/>
    <x v="0"/>
    <n v="2619349"/>
    <n v="17.059999999999999"/>
    <n v="60"/>
    <n v="43655.82"/>
    <n v="3723841.1616666666"/>
    <x v="6"/>
    <x v="6"/>
    <d v="2028-11-06T00:00:00"/>
    <x v="4"/>
    <x v="5"/>
    <x v="1"/>
    <x v="1"/>
    <x v="2"/>
  </r>
  <r>
    <s v="L101601"/>
    <x v="0"/>
    <s v="C201601"/>
    <s v="Anjali Singh"/>
    <x v="0"/>
    <s v="Female"/>
    <x v="21"/>
    <x v="1"/>
    <x v="0"/>
    <x v="1"/>
    <n v="1387604"/>
    <s v="Submitted"/>
    <n v="579"/>
    <x v="0"/>
    <x v="0"/>
    <s v="Submitted"/>
    <x v="0"/>
    <x v="1"/>
    <n v="3898895"/>
    <n v="13.06"/>
    <n v="24"/>
    <n v="162453.96"/>
    <n v="4243297.4813078921"/>
    <x v="1"/>
    <x v="1"/>
    <d v="2028-11-07T00:00:00"/>
    <x v="4"/>
    <x v="5"/>
    <x v="1"/>
    <x v="1"/>
    <x v="0"/>
  </r>
  <r>
    <s v="L101602"/>
    <x v="0"/>
    <s v="C201602"/>
    <s v="Vikas Das"/>
    <x v="0"/>
    <s v="Male"/>
    <x v="40"/>
    <x v="0"/>
    <x v="0"/>
    <x v="3"/>
    <n v="2214370"/>
    <s v="Submitted"/>
    <n v="713"/>
    <x v="1"/>
    <x v="0"/>
    <s v="Submitted"/>
    <x v="0"/>
    <x v="1"/>
    <n v="4848434"/>
    <n v="16.760000000000002"/>
    <n v="24"/>
    <n v="202018.08"/>
    <n v="6771646.1585827498"/>
    <x v="0"/>
    <x v="0"/>
    <d v="2028-11-08T00:00:00"/>
    <x v="4"/>
    <x v="5"/>
    <x v="0"/>
    <x v="0"/>
    <x v="1"/>
  </r>
  <r>
    <s v="L101603"/>
    <x v="0"/>
    <s v="C201603"/>
    <s v="Rahul Gupta"/>
    <x v="0"/>
    <s v="Male"/>
    <x v="39"/>
    <x v="1"/>
    <x v="1"/>
    <x v="1"/>
    <n v="891006"/>
    <s v="Submitted"/>
    <n v="707"/>
    <x v="1"/>
    <x v="0"/>
    <s v="Submitted"/>
    <x v="0"/>
    <x v="3"/>
    <n v="3015522"/>
    <n v="7.03"/>
    <n v="24"/>
    <n v="125646.75"/>
    <n v="1766620.9083856069"/>
    <x v="0"/>
    <x v="0"/>
    <d v="2028-11-09T00:00:00"/>
    <x v="4"/>
    <x v="5"/>
    <x v="0"/>
    <x v="0"/>
    <x v="2"/>
  </r>
  <r>
    <s v="L101604"/>
    <x v="0"/>
    <s v="C201604"/>
    <s v="Anjali Gupta"/>
    <x v="0"/>
    <s v="Male"/>
    <x v="9"/>
    <x v="0"/>
    <x v="1"/>
    <x v="3"/>
    <n v="2034114"/>
    <s v="Submitted"/>
    <n v="514"/>
    <x v="0"/>
    <x v="0"/>
    <s v="Submitted"/>
    <x v="0"/>
    <x v="3"/>
    <n v="3257294"/>
    <n v="14.29"/>
    <n v="180"/>
    <n v="18096.080000000002"/>
    <n v="3878894.271666666"/>
    <x v="5"/>
    <x v="5"/>
    <d v="2028-11-10T00:00:00"/>
    <x v="4"/>
    <x v="5"/>
    <x v="0"/>
    <x v="1"/>
    <x v="0"/>
  </r>
  <r>
    <s v="L101605"/>
    <x v="0"/>
    <s v="C201605"/>
    <s v="Vikas Sharma"/>
    <x v="0"/>
    <s v="Male"/>
    <x v="19"/>
    <x v="0"/>
    <x v="0"/>
    <x v="2"/>
    <n v="809686"/>
    <s v="Submitted"/>
    <n v="442"/>
    <x v="0"/>
    <x v="0"/>
    <s v="Submitted"/>
    <x v="0"/>
    <x v="0"/>
    <n v="472055"/>
    <n v="15.64"/>
    <n v="60"/>
    <n v="7867.58"/>
    <n v="615245.01666666672"/>
    <x v="1"/>
    <x v="1"/>
    <d v="2028-11-11T00:00:00"/>
    <x v="4"/>
    <x v="5"/>
    <x v="0"/>
    <x v="1"/>
    <x v="1"/>
  </r>
  <r>
    <s v="L101606"/>
    <x v="0"/>
    <s v="C201606"/>
    <s v="Neha Verma"/>
    <x v="0"/>
    <s v="Female"/>
    <x v="16"/>
    <x v="0"/>
    <x v="0"/>
    <x v="1"/>
    <n v="768352"/>
    <s v="Submitted"/>
    <n v="513"/>
    <x v="0"/>
    <x v="0"/>
    <s v="Submitted"/>
    <x v="0"/>
    <x v="1"/>
    <n v="4123095"/>
    <n v="16.55"/>
    <n v="24"/>
    <n v="171795.62"/>
    <n v="5686435.1927558538"/>
    <x v="5"/>
    <x v="5"/>
    <d v="2028-11-12T00:00:00"/>
    <x v="4"/>
    <x v="5"/>
    <x v="0"/>
    <x v="0"/>
    <x v="1"/>
  </r>
  <r>
    <s v="L101607"/>
    <x v="0"/>
    <s v="C201607"/>
    <s v="Neha Rao"/>
    <x v="0"/>
    <s v="Male"/>
    <x v="17"/>
    <x v="1"/>
    <x v="1"/>
    <x v="1"/>
    <n v="1121216"/>
    <s v="Submitted"/>
    <n v="709"/>
    <x v="1"/>
    <x v="0"/>
    <s v="Submitted"/>
    <x v="0"/>
    <x v="2"/>
    <n v="2484712"/>
    <n v="9.0500000000000007"/>
    <n v="12"/>
    <n v="207059.33"/>
    <n v="1876097.0316664872"/>
    <x v="6"/>
    <x v="6"/>
    <d v="2028-11-13T00:00:00"/>
    <x v="4"/>
    <x v="5"/>
    <x v="2"/>
    <x v="1"/>
    <x v="1"/>
  </r>
  <r>
    <s v="L101608"/>
    <x v="0"/>
    <s v="C201608"/>
    <s v="Karan Das"/>
    <x v="0"/>
    <s v="Female"/>
    <x v="30"/>
    <x v="1"/>
    <x v="0"/>
    <x v="3"/>
    <n v="1810171"/>
    <s v="Submitted"/>
    <n v="375"/>
    <x v="0"/>
    <x v="0"/>
    <s v="Submitted"/>
    <x v="0"/>
    <x v="0"/>
    <n v="648322"/>
    <n v="10.93"/>
    <n v="36"/>
    <n v="18008.939999999999"/>
    <n v="590513.28837771551"/>
    <x v="1"/>
    <x v="1"/>
    <d v="2028-11-14T00:00:00"/>
    <x v="4"/>
    <x v="5"/>
    <x v="2"/>
    <x v="1"/>
    <x v="0"/>
  </r>
  <r>
    <s v="L101609"/>
    <x v="0"/>
    <s v="C201609"/>
    <s v="Amit Rao"/>
    <x v="0"/>
    <s v="Male"/>
    <x v="13"/>
    <x v="0"/>
    <x v="1"/>
    <x v="2"/>
    <n v="709922"/>
    <s v="Submitted"/>
    <n v="564"/>
    <x v="0"/>
    <x v="0"/>
    <s v="Submitted"/>
    <x v="0"/>
    <x v="3"/>
    <n v="4297721"/>
    <n v="8.3699999999999992"/>
    <n v="12"/>
    <n v="358143.42"/>
    <n v="3002906.3504714975"/>
    <x v="3"/>
    <x v="3"/>
    <d v="2028-11-15T00:00:00"/>
    <x v="4"/>
    <x v="5"/>
    <x v="0"/>
    <x v="1"/>
    <x v="0"/>
  </r>
  <r>
    <s v="L101610"/>
    <x v="0"/>
    <s v="C201610"/>
    <s v="Priya Sharma"/>
    <x v="0"/>
    <s v="Female"/>
    <x v="23"/>
    <x v="0"/>
    <x v="0"/>
    <x v="2"/>
    <n v="1271716"/>
    <s v="Submitted"/>
    <n v="430"/>
    <x v="0"/>
    <x v="0"/>
    <s v="Submitted"/>
    <x v="0"/>
    <x v="4"/>
    <n v="4385690"/>
    <n v="7.26"/>
    <n v="120"/>
    <n v="36547.42"/>
    <n v="2653342.4499999997"/>
    <x v="6"/>
    <x v="6"/>
    <d v="2028-11-16T00:00:00"/>
    <x v="4"/>
    <x v="5"/>
    <x v="0"/>
    <x v="1"/>
    <x v="2"/>
  </r>
  <r>
    <s v="L101611"/>
    <x v="0"/>
    <s v="C201611"/>
    <s v="Sneha Singh"/>
    <x v="0"/>
    <s v="Male"/>
    <x v="38"/>
    <x v="0"/>
    <x v="0"/>
    <x v="2"/>
    <n v="1641218"/>
    <s v="Submitted"/>
    <n v="518"/>
    <x v="0"/>
    <x v="0"/>
    <s v="Submitted"/>
    <x v="0"/>
    <x v="2"/>
    <n v="4859195"/>
    <n v="8.32"/>
    <n v="12"/>
    <n v="404932.92"/>
    <n v="3375114.527467587"/>
    <x v="2"/>
    <x v="2"/>
    <d v="2028-11-17T00:00:00"/>
    <x v="4"/>
    <x v="5"/>
    <x v="2"/>
    <x v="1"/>
    <x v="0"/>
  </r>
  <r>
    <s v="L101612"/>
    <x v="0"/>
    <s v="C201612"/>
    <s v="Anjali Verma"/>
    <x v="0"/>
    <s v="Male"/>
    <x v="0"/>
    <x v="1"/>
    <x v="0"/>
    <x v="0"/>
    <n v="2072473"/>
    <s v="Submitted"/>
    <n v="318"/>
    <x v="0"/>
    <x v="0"/>
    <s v="Submitted"/>
    <x v="0"/>
    <x v="0"/>
    <n v="1948499"/>
    <n v="10.16"/>
    <n v="24"/>
    <n v="81187.460000000006"/>
    <n v="1649729.8202761272"/>
    <x v="3"/>
    <x v="3"/>
    <d v="2028-11-18T00:00:00"/>
    <x v="4"/>
    <x v="5"/>
    <x v="2"/>
    <x v="1"/>
    <x v="2"/>
  </r>
  <r>
    <s v="L101613"/>
    <x v="0"/>
    <s v="C201613"/>
    <s v="Sneha Singh"/>
    <x v="0"/>
    <s v="Male"/>
    <x v="45"/>
    <x v="0"/>
    <x v="1"/>
    <x v="1"/>
    <n v="2436019"/>
    <s v="Submitted"/>
    <n v="788"/>
    <x v="2"/>
    <x v="0"/>
    <s v="Submitted"/>
    <x v="0"/>
    <x v="4"/>
    <n v="3161194"/>
    <n v="12.92"/>
    <n v="60"/>
    <n v="52686.57"/>
    <n v="3403552.2066666665"/>
    <x v="6"/>
    <x v="6"/>
    <d v="2028-11-19T00:00:00"/>
    <x v="4"/>
    <x v="5"/>
    <x v="0"/>
    <x v="1"/>
    <x v="2"/>
  </r>
  <r>
    <s v="L101614"/>
    <x v="0"/>
    <s v="C201614"/>
    <s v="Neha Rao"/>
    <x v="0"/>
    <s v="Male"/>
    <x v="5"/>
    <x v="0"/>
    <x v="1"/>
    <x v="3"/>
    <n v="2026254"/>
    <s v="Submitted"/>
    <n v="714"/>
    <x v="1"/>
    <x v="0"/>
    <s v="Submitted"/>
    <x v="0"/>
    <x v="4"/>
    <n v="4933416"/>
    <n v="13.13"/>
    <n v="180"/>
    <n v="27407.87"/>
    <n v="5397979.3400000008"/>
    <x v="0"/>
    <x v="0"/>
    <d v="2028-11-20T00:00:00"/>
    <x v="4"/>
    <x v="5"/>
    <x v="2"/>
    <x v="0"/>
    <x v="1"/>
  </r>
  <r>
    <s v="L101615"/>
    <x v="0"/>
    <s v="C201615"/>
    <s v="Rahul Sharma"/>
    <x v="0"/>
    <s v="Female"/>
    <x v="33"/>
    <x v="1"/>
    <x v="0"/>
    <x v="0"/>
    <n v="2383733"/>
    <s v="Submitted"/>
    <n v="636"/>
    <x v="1"/>
    <x v="0"/>
    <s v="Submitted"/>
    <x v="0"/>
    <x v="4"/>
    <n v="3296755"/>
    <n v="13.45"/>
    <n v="180"/>
    <n v="18315.310000000001"/>
    <n v="3695112.8958333335"/>
    <x v="4"/>
    <x v="4"/>
    <d v="2028-11-21T00:00:00"/>
    <x v="4"/>
    <x v="5"/>
    <x v="0"/>
    <x v="1"/>
    <x v="1"/>
  </r>
  <r>
    <s v="L101616"/>
    <x v="0"/>
    <s v="C201616"/>
    <s v="Amit Mehta"/>
    <x v="0"/>
    <s v="Male"/>
    <x v="27"/>
    <x v="1"/>
    <x v="1"/>
    <x v="2"/>
    <n v="-50000"/>
    <s v="Submitted"/>
    <n v="549"/>
    <x v="0"/>
    <x v="0"/>
    <s v="Submitted"/>
    <x v="0"/>
    <x v="4"/>
    <n v="4192438"/>
    <n v="18.87"/>
    <n v="24"/>
    <n v="174684.92"/>
    <n v="6592608.7559343902"/>
    <x v="0"/>
    <x v="0"/>
    <d v="2028-11-22T00:00:00"/>
    <x v="4"/>
    <x v="5"/>
    <x v="2"/>
    <x v="1"/>
    <x v="1"/>
  </r>
  <r>
    <s v="L101617"/>
    <x v="0"/>
    <s v="C201617"/>
    <s v="Pooja Singh"/>
    <x v="0"/>
    <s v="Male"/>
    <x v="1"/>
    <x v="1"/>
    <x v="0"/>
    <x v="2"/>
    <n v="1749458"/>
    <s v="Submitted"/>
    <n v="950"/>
    <x v="2"/>
    <x v="0"/>
    <s v="Submitted"/>
    <x v="1"/>
    <x v="3"/>
    <n v="0"/>
    <n v="13.42"/>
    <n v="180"/>
    <n v="1388.89"/>
    <n v="0"/>
    <x v="4"/>
    <x v="4"/>
    <d v="2028-11-23T00:00:00"/>
    <x v="4"/>
    <x v="5"/>
    <x v="0"/>
    <x v="0"/>
    <x v="0"/>
  </r>
  <r>
    <s v="L101618"/>
    <x v="0"/>
    <s v="C201618"/>
    <s v="Karan Gupta"/>
    <x v="0"/>
    <s v="Male"/>
    <x v="29"/>
    <x v="1"/>
    <x v="1"/>
    <x v="1"/>
    <n v="532423"/>
    <s v="Submitted"/>
    <n v="665"/>
    <x v="1"/>
    <x v="0"/>
    <s v="Submitted"/>
    <x v="0"/>
    <x v="3"/>
    <n v="2755726"/>
    <n v="13.3"/>
    <n v="120"/>
    <n v="22964.38"/>
    <n v="3054262.9833333334"/>
    <x v="4"/>
    <x v="4"/>
    <d v="2028-11-24T00:00:00"/>
    <x v="4"/>
    <x v="5"/>
    <x v="2"/>
    <x v="0"/>
    <x v="1"/>
  </r>
  <r>
    <s v="L101619"/>
    <x v="0"/>
    <s v="C201619"/>
    <s v="Neha Sharma"/>
    <x v="0"/>
    <s v="Male"/>
    <x v="9"/>
    <x v="1"/>
    <x v="0"/>
    <x v="0"/>
    <n v="571468"/>
    <s v="Submitted"/>
    <n v="659"/>
    <x v="1"/>
    <x v="0"/>
    <s v="Submitted"/>
    <x v="0"/>
    <x v="2"/>
    <n v="672883"/>
    <n v="11.46"/>
    <n v="60"/>
    <n v="11214.72"/>
    <n v="642603.26500000001"/>
    <x v="1"/>
    <x v="1"/>
    <d v="2028-11-25T00:00:00"/>
    <x v="4"/>
    <x v="5"/>
    <x v="1"/>
    <x v="1"/>
    <x v="0"/>
  </r>
  <r>
    <s v="L101620"/>
    <x v="0"/>
    <s v="C201620"/>
    <s v="Priya Verma"/>
    <x v="0"/>
    <s v="Male"/>
    <x v="22"/>
    <x v="0"/>
    <x v="0"/>
    <x v="2"/>
    <n v="-50000"/>
    <s v="Submitted"/>
    <n v="872"/>
    <x v="2"/>
    <x v="0"/>
    <s v="Submitted"/>
    <x v="0"/>
    <x v="1"/>
    <n v="985796"/>
    <n v="8.2100000000000009"/>
    <n v="24"/>
    <n v="41074.83"/>
    <n v="674451.25052323099"/>
    <x v="4"/>
    <x v="4"/>
    <d v="2028-11-26T00:00:00"/>
    <x v="4"/>
    <x v="5"/>
    <x v="0"/>
    <x v="0"/>
    <x v="3"/>
  </r>
  <r>
    <s v="L101621"/>
    <x v="0"/>
    <s v="C201621"/>
    <s v="Priya Rao"/>
    <x v="0"/>
    <s v="Female"/>
    <x v="26"/>
    <x v="1"/>
    <x v="1"/>
    <x v="3"/>
    <n v="561449"/>
    <s v="Submitted"/>
    <n v="398"/>
    <x v="0"/>
    <x v="0"/>
    <s v="Submitted"/>
    <x v="0"/>
    <x v="3"/>
    <n v="1371341"/>
    <n v="18.739999999999998"/>
    <n v="180"/>
    <n v="7618.56"/>
    <n v="2141577.5283333333"/>
    <x v="4"/>
    <x v="4"/>
    <d v="2028-11-27T00:00:00"/>
    <x v="4"/>
    <x v="5"/>
    <x v="0"/>
    <x v="1"/>
    <x v="3"/>
  </r>
  <r>
    <s v="L101622"/>
    <x v="0"/>
    <s v="C201622"/>
    <s v="Vikas Rao"/>
    <x v="0"/>
    <s v="Female"/>
    <x v="21"/>
    <x v="1"/>
    <x v="0"/>
    <x v="1"/>
    <n v="1205051"/>
    <s v="Submitted"/>
    <n v="505"/>
    <x v="0"/>
    <x v="0"/>
    <s v="Submitted"/>
    <x v="0"/>
    <x v="0"/>
    <n v="2278562"/>
    <n v="17.48"/>
    <n v="60"/>
    <n v="37976.03"/>
    <n v="3319105.3133333335"/>
    <x v="2"/>
    <x v="2"/>
    <d v="2028-11-28T00:00:00"/>
    <x v="4"/>
    <x v="5"/>
    <x v="0"/>
    <x v="0"/>
    <x v="1"/>
  </r>
  <r>
    <s v="L101623"/>
    <x v="0"/>
    <s v="C201623"/>
    <s v="Karan Das"/>
    <x v="0"/>
    <s v="Male"/>
    <x v="29"/>
    <x v="1"/>
    <x v="1"/>
    <x v="2"/>
    <n v="1738012"/>
    <s v="Submitted"/>
    <n v="950"/>
    <x v="2"/>
    <x v="0"/>
    <s v="Submitted"/>
    <x v="1"/>
    <x v="4"/>
    <n v="4750436"/>
    <n v="16.46"/>
    <n v="12"/>
    <n v="395869.67"/>
    <n v="6516220.4690798316"/>
    <x v="4"/>
    <x v="4"/>
    <d v="2028-11-29T00:00:00"/>
    <x v="4"/>
    <x v="5"/>
    <x v="0"/>
    <x v="1"/>
    <x v="3"/>
  </r>
  <r>
    <s v="L101624"/>
    <x v="0"/>
    <s v="C201624"/>
    <s v="Sneha Rao"/>
    <x v="0"/>
    <s v="Male"/>
    <x v="29"/>
    <x v="1"/>
    <x v="1"/>
    <x v="1"/>
    <n v="903156"/>
    <s v="Submitted"/>
    <n v="697"/>
    <x v="1"/>
    <x v="0"/>
    <s v="Submitted"/>
    <x v="0"/>
    <x v="2"/>
    <n v="451404"/>
    <n v="17.63"/>
    <n v="12"/>
    <n v="37617"/>
    <n v="663200.62338384881"/>
    <x v="11"/>
    <x v="6"/>
    <d v="2028-11-30T00:00:00"/>
    <x v="4"/>
    <x v="5"/>
    <x v="0"/>
    <x v="0"/>
    <x v="2"/>
  </r>
  <r>
    <s v="L101625"/>
    <x v="0"/>
    <s v="C201625"/>
    <s v="Rahul Gupta"/>
    <x v="0"/>
    <s v="Male"/>
    <x v="13"/>
    <x v="1"/>
    <x v="0"/>
    <x v="1"/>
    <n v="2245142"/>
    <s v="Submitted"/>
    <n v="692"/>
    <x v="1"/>
    <x v="0"/>
    <s v="Submitted"/>
    <x v="0"/>
    <x v="3"/>
    <n v="3888608"/>
    <n v="18.03"/>
    <n v="180"/>
    <n v="21603.38"/>
    <n v="5842633.5200000005"/>
    <x v="6"/>
    <x v="6"/>
    <d v="2028-12-01T00:00:00"/>
    <x v="4"/>
    <x v="6"/>
    <x v="1"/>
    <x v="0"/>
    <x v="1"/>
  </r>
  <r>
    <s v="L101626"/>
    <x v="0"/>
    <s v="C201626"/>
    <s v="Sneha Verma"/>
    <x v="0"/>
    <s v="Male"/>
    <x v="41"/>
    <x v="1"/>
    <x v="1"/>
    <x v="3"/>
    <n v="837583"/>
    <s v="Submitted"/>
    <n v="467"/>
    <x v="0"/>
    <x v="0"/>
    <s v="Submitted"/>
    <x v="0"/>
    <x v="1"/>
    <n v="2555969"/>
    <n v="18.63"/>
    <n v="12"/>
    <n v="212997.42"/>
    <n v="3968193.7529649995"/>
    <x v="3"/>
    <x v="3"/>
    <d v="2028-12-02T00:00:00"/>
    <x v="4"/>
    <x v="6"/>
    <x v="0"/>
    <x v="1"/>
    <x v="1"/>
  </r>
  <r>
    <s v="L101627"/>
    <x v="0"/>
    <s v="C201627"/>
    <s v="Neha Rao"/>
    <x v="0"/>
    <s v="Female"/>
    <x v="15"/>
    <x v="1"/>
    <x v="0"/>
    <x v="1"/>
    <n v="929063"/>
    <s v="Submitted"/>
    <n v="515"/>
    <x v="0"/>
    <x v="0"/>
    <s v="Submitted"/>
    <x v="0"/>
    <x v="3"/>
    <n v="2820119"/>
    <n v="16.100000000000001"/>
    <n v="120"/>
    <n v="23500.99"/>
    <n v="3783659.6583333337"/>
    <x v="6"/>
    <x v="6"/>
    <d v="2028-12-03T00:00:00"/>
    <x v="4"/>
    <x v="6"/>
    <x v="0"/>
    <x v="0"/>
    <x v="0"/>
  </r>
  <r>
    <s v="L101628"/>
    <x v="0"/>
    <s v="C201628"/>
    <s v="Vikas Singh"/>
    <x v="0"/>
    <s v="Female"/>
    <x v="27"/>
    <x v="1"/>
    <x v="1"/>
    <x v="1"/>
    <n v="0"/>
    <s v="Submitted"/>
    <n v="840"/>
    <x v="2"/>
    <x v="0"/>
    <s v="Submitted"/>
    <x v="0"/>
    <x v="2"/>
    <n v="4570387"/>
    <n v="11.85"/>
    <n v="120"/>
    <n v="38086.559999999998"/>
    <n v="4513257.1624999996"/>
    <x v="0"/>
    <x v="0"/>
    <d v="2028-12-04T00:00:00"/>
    <x v="4"/>
    <x v="6"/>
    <x v="2"/>
    <x v="1"/>
    <x v="2"/>
  </r>
  <r>
    <s v="L101629"/>
    <x v="0"/>
    <s v="C201629"/>
    <s v="Sneha Rao"/>
    <x v="0"/>
    <s v="Male"/>
    <x v="14"/>
    <x v="0"/>
    <x v="1"/>
    <x v="1"/>
    <n v="1597341"/>
    <s v="Submitted"/>
    <n v="550"/>
    <x v="0"/>
    <x v="0"/>
    <s v="Submitted"/>
    <x v="0"/>
    <x v="0"/>
    <n v="3249769"/>
    <n v="8.77"/>
    <n v="36"/>
    <n v="90271.360000000001"/>
    <n v="2375039.5171208885"/>
    <x v="1"/>
    <x v="1"/>
    <d v="2028-12-05T00:00:00"/>
    <x v="4"/>
    <x v="6"/>
    <x v="0"/>
    <x v="0"/>
    <x v="2"/>
  </r>
  <r>
    <s v="L101630"/>
    <x v="0"/>
    <s v="C201630"/>
    <s v="Rahul Rao"/>
    <x v="0"/>
    <s v="Male"/>
    <x v="37"/>
    <x v="1"/>
    <x v="0"/>
    <x v="1"/>
    <n v="600133"/>
    <s v="Submitted"/>
    <n v="668"/>
    <x v="1"/>
    <x v="0"/>
    <s v="Submitted"/>
    <x v="0"/>
    <x v="3"/>
    <n v="3951633"/>
    <n v="18.57"/>
    <n v="36"/>
    <n v="109767.58"/>
    <n v="6115152.0675000157"/>
    <x v="3"/>
    <x v="3"/>
    <d v="2028-12-06T00:00:00"/>
    <x v="4"/>
    <x v="6"/>
    <x v="2"/>
    <x v="1"/>
    <x v="1"/>
  </r>
  <r>
    <s v="L101631"/>
    <x v="0"/>
    <s v="C201631"/>
    <s v="Sneha Patel"/>
    <x v="0"/>
    <s v="Male"/>
    <x v="26"/>
    <x v="1"/>
    <x v="0"/>
    <x v="0"/>
    <n v="1210271"/>
    <s v="Submitted"/>
    <n v="501"/>
    <x v="0"/>
    <x v="0"/>
    <s v="Submitted"/>
    <x v="0"/>
    <x v="2"/>
    <n v="4893299"/>
    <n v="9.58"/>
    <n v="12"/>
    <n v="407774.92"/>
    <n v="3909901.3192460565"/>
    <x v="3"/>
    <x v="3"/>
    <d v="2028-12-07T00:00:00"/>
    <x v="4"/>
    <x v="6"/>
    <x v="1"/>
    <x v="1"/>
    <x v="0"/>
  </r>
  <r>
    <s v="L101632"/>
    <x v="0"/>
    <s v="C201632"/>
    <s v="Pooja Patel"/>
    <x v="0"/>
    <s v="Male"/>
    <x v="24"/>
    <x v="1"/>
    <x v="0"/>
    <x v="0"/>
    <n v="2231365"/>
    <s v="Submitted"/>
    <n v="319"/>
    <x v="0"/>
    <x v="0"/>
    <s v="Submitted"/>
    <x v="0"/>
    <x v="2"/>
    <n v="400863"/>
    <n v="8.4600000000000009"/>
    <n v="36"/>
    <n v="11135.08"/>
    <n v="282608.41628560424"/>
    <x v="0"/>
    <x v="0"/>
    <d v="2028-12-08T00:00:00"/>
    <x v="4"/>
    <x v="6"/>
    <x v="0"/>
    <x v="0"/>
    <x v="0"/>
  </r>
  <r>
    <s v="L101633"/>
    <x v="0"/>
    <s v="C201633"/>
    <s v="Priya Mehta"/>
    <x v="0"/>
    <s v="Male"/>
    <x v="30"/>
    <x v="1"/>
    <x v="0"/>
    <x v="3"/>
    <n v="-50000"/>
    <s v="Submitted"/>
    <n v="774"/>
    <x v="2"/>
    <x v="0"/>
    <s v="Submitted"/>
    <x v="0"/>
    <x v="4"/>
    <n v="3207444"/>
    <n v="13.26"/>
    <n v="180"/>
    <n v="17819.13"/>
    <n v="3544225.62"/>
    <x v="3"/>
    <x v="3"/>
    <d v="2028-12-09T00:00:00"/>
    <x v="4"/>
    <x v="6"/>
    <x v="0"/>
    <x v="0"/>
    <x v="3"/>
  </r>
  <r>
    <s v="L101634"/>
    <x v="0"/>
    <s v="C201634"/>
    <s v="Pooja Rao"/>
    <x v="0"/>
    <s v="Male"/>
    <x v="19"/>
    <x v="0"/>
    <x v="0"/>
    <x v="2"/>
    <n v="1373992"/>
    <s v="Submitted"/>
    <n v="410"/>
    <x v="0"/>
    <x v="0"/>
    <s v="Submitted"/>
    <x v="0"/>
    <x v="2"/>
    <n v="2106647"/>
    <n v="17.350000000000001"/>
    <n v="12"/>
    <n v="175553.92000000001"/>
    <n v="3045926.9198026611"/>
    <x v="3"/>
    <x v="3"/>
    <d v="2028-12-10T00:00:00"/>
    <x v="4"/>
    <x v="6"/>
    <x v="0"/>
    <x v="0"/>
    <x v="3"/>
  </r>
  <r>
    <s v="L101635"/>
    <x v="0"/>
    <s v="C201635"/>
    <s v="Rahul Verma"/>
    <x v="0"/>
    <s v="Male"/>
    <x v="24"/>
    <x v="1"/>
    <x v="0"/>
    <x v="3"/>
    <n v="1334615"/>
    <s v="Submitted"/>
    <n v="304"/>
    <x v="0"/>
    <x v="0"/>
    <s v="Submitted"/>
    <x v="0"/>
    <x v="4"/>
    <n v="3975662"/>
    <n v="7.36"/>
    <n v="120"/>
    <n v="33130.519999999997"/>
    <n v="2438406.0266666668"/>
    <x v="1"/>
    <x v="1"/>
    <d v="2028-12-11T00:00:00"/>
    <x v="4"/>
    <x v="6"/>
    <x v="0"/>
    <x v="1"/>
    <x v="2"/>
  </r>
  <r>
    <s v="L101636"/>
    <x v="0"/>
    <s v="C201636"/>
    <s v="Anjali Das"/>
    <x v="0"/>
    <s v="Male"/>
    <x v="9"/>
    <x v="1"/>
    <x v="0"/>
    <x v="1"/>
    <n v="2048725"/>
    <s v="Submitted"/>
    <n v="312"/>
    <x v="0"/>
    <x v="0"/>
    <s v="Submitted"/>
    <x v="0"/>
    <x v="4"/>
    <n v="1637330"/>
    <n v="11.94"/>
    <n v="120"/>
    <n v="13644.42"/>
    <n v="1629143.35"/>
    <x v="0"/>
    <x v="0"/>
    <d v="2028-12-12T00:00:00"/>
    <x v="4"/>
    <x v="6"/>
    <x v="2"/>
    <x v="1"/>
    <x v="2"/>
  </r>
  <r>
    <s v="L101637"/>
    <x v="0"/>
    <s v="C201637"/>
    <s v="Sneha Rao"/>
    <x v="0"/>
    <s v="Female"/>
    <x v="45"/>
    <x v="0"/>
    <x v="1"/>
    <x v="0"/>
    <n v="1305618"/>
    <s v="Submitted"/>
    <n v="719"/>
    <x v="1"/>
    <x v="0"/>
    <s v="Submitted"/>
    <x v="0"/>
    <x v="2"/>
    <n v="2984883"/>
    <n v="9.61"/>
    <n v="36"/>
    <n v="82913.42"/>
    <n v="2390393.8040185277"/>
    <x v="1"/>
    <x v="1"/>
    <d v="2028-12-13T00:00:00"/>
    <x v="4"/>
    <x v="6"/>
    <x v="1"/>
    <x v="0"/>
    <x v="0"/>
  </r>
  <r>
    <s v="L101638"/>
    <x v="0"/>
    <s v="C201638"/>
    <s v="Pooja Sharma"/>
    <x v="0"/>
    <s v="Female"/>
    <x v="0"/>
    <x v="1"/>
    <x v="1"/>
    <x v="2"/>
    <n v="1882804"/>
    <s v="Submitted"/>
    <n v="683"/>
    <x v="1"/>
    <x v="0"/>
    <s v="Submitted"/>
    <x v="0"/>
    <x v="3"/>
    <n v="429135"/>
    <n v="10.76"/>
    <n v="36"/>
    <n v="11920.42"/>
    <n v="384791.05003780487"/>
    <x v="1"/>
    <x v="1"/>
    <d v="2028-12-14T00:00:00"/>
    <x v="4"/>
    <x v="6"/>
    <x v="2"/>
    <x v="1"/>
    <x v="1"/>
  </r>
  <r>
    <s v="L101639"/>
    <x v="0"/>
    <s v="C201639"/>
    <s v="Vikas Rao"/>
    <x v="0"/>
    <s v="Female"/>
    <x v="27"/>
    <x v="0"/>
    <x v="0"/>
    <x v="0"/>
    <n v="389341"/>
    <s v="Submitted"/>
    <n v="819"/>
    <x v="2"/>
    <x v="0"/>
    <s v="Submitted"/>
    <x v="0"/>
    <x v="2"/>
    <n v="1775257"/>
    <n v="7.02"/>
    <n v="60"/>
    <n v="29587.62"/>
    <n v="1038525.3450010343"/>
    <x v="1"/>
    <x v="1"/>
    <d v="2028-12-15T00:00:00"/>
    <x v="4"/>
    <x v="6"/>
    <x v="0"/>
    <x v="1"/>
    <x v="2"/>
  </r>
  <r>
    <s v="L101640"/>
    <x v="0"/>
    <s v="C201640"/>
    <s v="Pooja Gupta"/>
    <x v="0"/>
    <s v="Female"/>
    <x v="5"/>
    <x v="1"/>
    <x v="0"/>
    <x v="0"/>
    <n v="969658"/>
    <s v="Submitted"/>
    <n v="465"/>
    <x v="0"/>
    <x v="0"/>
    <s v="Submitted"/>
    <x v="0"/>
    <x v="2"/>
    <n v="3774628"/>
    <n v="9.98"/>
    <n v="60"/>
    <n v="62910.47"/>
    <n v="3139232.2866666676"/>
    <x v="3"/>
    <x v="3"/>
    <d v="2028-12-16T00:00:00"/>
    <x v="4"/>
    <x v="6"/>
    <x v="0"/>
    <x v="1"/>
    <x v="1"/>
  </r>
  <r>
    <s v="L101641"/>
    <x v="0"/>
    <s v="C201641"/>
    <s v="Sneha Gupta"/>
    <x v="0"/>
    <s v="Female"/>
    <x v="14"/>
    <x v="1"/>
    <x v="1"/>
    <x v="2"/>
    <n v="0"/>
    <s v="Submitted"/>
    <n v="307"/>
    <x v="0"/>
    <x v="0"/>
    <s v="Submitted"/>
    <x v="0"/>
    <x v="2"/>
    <n v="417334"/>
    <n v="14.94"/>
    <n v="24"/>
    <n v="17388.919999999998"/>
    <n v="519580.83193401934"/>
    <x v="2"/>
    <x v="2"/>
    <d v="2028-12-17T00:00:00"/>
    <x v="4"/>
    <x v="6"/>
    <x v="0"/>
    <x v="0"/>
    <x v="0"/>
  </r>
  <r>
    <s v="L101642"/>
    <x v="0"/>
    <s v="C201642"/>
    <s v="Karan Sharma"/>
    <x v="0"/>
    <s v="Male"/>
    <x v="31"/>
    <x v="0"/>
    <x v="1"/>
    <x v="3"/>
    <n v="250718"/>
    <s v="Submitted"/>
    <n v="835"/>
    <x v="2"/>
    <x v="0"/>
    <s v="Submitted"/>
    <x v="0"/>
    <x v="4"/>
    <n v="2895314"/>
    <n v="13.36"/>
    <n v="60"/>
    <n v="48255.23"/>
    <n v="3223449.5866666664"/>
    <x v="3"/>
    <x v="3"/>
    <d v="2028-12-18T00:00:00"/>
    <x v="4"/>
    <x v="6"/>
    <x v="0"/>
    <x v="0"/>
    <x v="3"/>
  </r>
  <r>
    <s v="L101643"/>
    <x v="0"/>
    <s v="C201643"/>
    <s v="Priya Patel"/>
    <x v="0"/>
    <s v="Female"/>
    <x v="18"/>
    <x v="1"/>
    <x v="1"/>
    <x v="1"/>
    <n v="316759"/>
    <s v="Submitted"/>
    <n v="735"/>
    <x v="1"/>
    <x v="0"/>
    <s v="Submitted"/>
    <x v="0"/>
    <x v="4"/>
    <n v="3168295"/>
    <n v="18.510000000000002"/>
    <n v="60"/>
    <n v="52804.92"/>
    <n v="4887095.0375000006"/>
    <x v="2"/>
    <x v="2"/>
    <d v="2028-12-19T00:00:00"/>
    <x v="4"/>
    <x v="6"/>
    <x v="1"/>
    <x v="0"/>
    <x v="0"/>
  </r>
  <r>
    <s v="L101644"/>
    <x v="0"/>
    <s v="C201644"/>
    <s v="Amit Mehta"/>
    <x v="0"/>
    <s v="Female"/>
    <x v="31"/>
    <x v="1"/>
    <x v="0"/>
    <x v="2"/>
    <n v="1774952"/>
    <s v="Submitted"/>
    <n v="604"/>
    <x v="1"/>
    <x v="0"/>
    <s v="Submitted"/>
    <x v="0"/>
    <x v="1"/>
    <n v="396381"/>
    <n v="12.17"/>
    <n v="120"/>
    <n v="3303.18"/>
    <n v="401996.39750000002"/>
    <x v="2"/>
    <x v="2"/>
    <d v="2028-12-20T00:00:00"/>
    <x v="4"/>
    <x v="6"/>
    <x v="2"/>
    <x v="0"/>
    <x v="1"/>
  </r>
  <r>
    <s v="L101645"/>
    <x v="0"/>
    <s v="C201645"/>
    <s v="Neha Das"/>
    <x v="0"/>
    <s v="Female"/>
    <x v="45"/>
    <x v="0"/>
    <x v="1"/>
    <x v="0"/>
    <n v="1681759"/>
    <s v="Submitted"/>
    <n v="483"/>
    <x v="0"/>
    <x v="0"/>
    <s v="Submitted"/>
    <x v="0"/>
    <x v="1"/>
    <n v="1419627"/>
    <n v="13.57"/>
    <n v="24"/>
    <n v="59151.12"/>
    <n v="1605361.553411505"/>
    <x v="6"/>
    <x v="6"/>
    <d v="2028-12-21T00:00:00"/>
    <x v="4"/>
    <x v="6"/>
    <x v="0"/>
    <x v="1"/>
    <x v="2"/>
  </r>
  <r>
    <s v="L101646"/>
    <x v="0"/>
    <s v="C201646"/>
    <s v="Priya Gupta"/>
    <x v="0"/>
    <s v="Male"/>
    <x v="46"/>
    <x v="0"/>
    <x v="0"/>
    <x v="0"/>
    <n v="2100231"/>
    <s v="Submitted"/>
    <n v="502"/>
    <x v="0"/>
    <x v="0"/>
    <s v="Submitted"/>
    <x v="0"/>
    <x v="4"/>
    <n v="4390258"/>
    <n v="7.27"/>
    <n v="12"/>
    <n v="365854.83"/>
    <n v="2668841.1108213486"/>
    <x v="0"/>
    <x v="0"/>
    <d v="2028-12-22T00:00:00"/>
    <x v="4"/>
    <x v="6"/>
    <x v="2"/>
    <x v="1"/>
    <x v="0"/>
  </r>
  <r>
    <s v="L101647"/>
    <x v="0"/>
    <s v="C201647"/>
    <s v="Amit Rao"/>
    <x v="0"/>
    <s v="Female"/>
    <x v="30"/>
    <x v="0"/>
    <x v="0"/>
    <x v="2"/>
    <n v="1122783"/>
    <s v="Submitted"/>
    <n v="854"/>
    <x v="2"/>
    <x v="0"/>
    <s v="Submitted"/>
    <x v="0"/>
    <x v="2"/>
    <n v="4559864"/>
    <n v="9.61"/>
    <n v="36"/>
    <n v="126662.89"/>
    <n v="3651691.0889864485"/>
    <x v="3"/>
    <x v="3"/>
    <d v="2028-12-23T00:00:00"/>
    <x v="4"/>
    <x v="6"/>
    <x v="0"/>
    <x v="1"/>
    <x v="3"/>
  </r>
  <r>
    <s v="L101648"/>
    <x v="0"/>
    <s v="C201648"/>
    <s v="Amit Gupta"/>
    <x v="0"/>
    <s v="Male"/>
    <x v="30"/>
    <x v="0"/>
    <x v="0"/>
    <x v="3"/>
    <n v="1874931"/>
    <s v="Submitted"/>
    <n v="872"/>
    <x v="2"/>
    <x v="0"/>
    <s v="Submitted"/>
    <x v="0"/>
    <x v="0"/>
    <n v="398112"/>
    <n v="13.18"/>
    <n v="180"/>
    <n v="2211.73"/>
    <n v="437259.68"/>
    <x v="1"/>
    <x v="1"/>
    <d v="2028-12-24T00:00:00"/>
    <x v="4"/>
    <x v="6"/>
    <x v="0"/>
    <x v="0"/>
    <x v="3"/>
  </r>
  <r>
    <s v="L101649"/>
    <x v="0"/>
    <s v="C201649"/>
    <s v="Karan Mehta"/>
    <x v="0"/>
    <s v="Female"/>
    <x v="41"/>
    <x v="0"/>
    <x v="0"/>
    <x v="2"/>
    <n v="1173850"/>
    <s v="Submitted"/>
    <n v="652"/>
    <x v="1"/>
    <x v="0"/>
    <s v="Submitted"/>
    <x v="0"/>
    <x v="3"/>
    <n v="341389"/>
    <n v="10.89"/>
    <n v="36"/>
    <n v="9483.0300000000007"/>
    <n v="309810.51752479549"/>
    <x v="2"/>
    <x v="2"/>
    <d v="2028-12-25T00:00:00"/>
    <x v="4"/>
    <x v="6"/>
    <x v="2"/>
    <x v="0"/>
    <x v="3"/>
  </r>
  <r>
    <s v="L101650"/>
    <x v="0"/>
    <s v="C201650"/>
    <s v="Karan Patel"/>
    <x v="0"/>
    <s v="Female"/>
    <x v="29"/>
    <x v="1"/>
    <x v="0"/>
    <x v="0"/>
    <n v="1151936"/>
    <s v="Submitted"/>
    <n v="578"/>
    <x v="0"/>
    <x v="0"/>
    <s v="Submitted"/>
    <x v="0"/>
    <x v="0"/>
    <n v="3006384"/>
    <n v="10.7"/>
    <n v="24"/>
    <n v="125266"/>
    <n v="2680693.0081019755"/>
    <x v="3"/>
    <x v="3"/>
    <d v="2028-12-26T00:00:00"/>
    <x v="4"/>
    <x v="6"/>
    <x v="1"/>
    <x v="1"/>
    <x v="0"/>
  </r>
  <r>
    <s v="L101651"/>
    <x v="0"/>
    <s v="C201651"/>
    <s v="Neha Singh"/>
    <x v="0"/>
    <s v="Male"/>
    <x v="28"/>
    <x v="0"/>
    <x v="1"/>
    <x v="2"/>
    <n v="1863701"/>
    <s v="Submitted"/>
    <n v="366"/>
    <x v="0"/>
    <x v="0"/>
    <s v="Submitted"/>
    <x v="0"/>
    <x v="3"/>
    <n v="371300"/>
    <n v="12.01"/>
    <n v="60"/>
    <n v="6188.33"/>
    <n v="371609.41666666663"/>
    <x v="3"/>
    <x v="3"/>
    <d v="2028-12-27T00:00:00"/>
    <x v="4"/>
    <x v="6"/>
    <x v="0"/>
    <x v="0"/>
    <x v="2"/>
  </r>
  <r>
    <s v="L101652"/>
    <x v="0"/>
    <s v="C201652"/>
    <s v="Amit Verma"/>
    <x v="0"/>
    <s v="Female"/>
    <x v="45"/>
    <x v="0"/>
    <x v="0"/>
    <x v="3"/>
    <n v="0"/>
    <s v="Submitted"/>
    <n v="699"/>
    <x v="1"/>
    <x v="0"/>
    <s v="Submitted"/>
    <x v="0"/>
    <x v="2"/>
    <n v="140353"/>
    <n v="8.3800000000000008"/>
    <n v="24"/>
    <n v="5848.04"/>
    <n v="98013.473954397152"/>
    <x v="0"/>
    <x v="0"/>
    <d v="2028-12-28T00:00:00"/>
    <x v="4"/>
    <x v="6"/>
    <x v="0"/>
    <x v="1"/>
    <x v="0"/>
  </r>
  <r>
    <s v="L101653"/>
    <x v="0"/>
    <s v="C201653"/>
    <s v="Anjali Singh"/>
    <x v="0"/>
    <s v="Female"/>
    <x v="34"/>
    <x v="0"/>
    <x v="0"/>
    <x v="2"/>
    <n v="979170"/>
    <s v="Submitted"/>
    <n v="740"/>
    <x v="1"/>
    <x v="0"/>
    <s v="Submitted"/>
    <x v="0"/>
    <x v="0"/>
    <n v="3282535"/>
    <n v="16.45"/>
    <n v="180"/>
    <n v="18236.310000000001"/>
    <n v="4499808.395833333"/>
    <x v="5"/>
    <x v="5"/>
    <d v="2028-12-29T00:00:00"/>
    <x v="4"/>
    <x v="6"/>
    <x v="0"/>
    <x v="1"/>
    <x v="1"/>
  </r>
  <r>
    <s v="L101654"/>
    <x v="0"/>
    <s v="C201654"/>
    <s v="Priya Verma"/>
    <x v="0"/>
    <s v="Male"/>
    <x v="7"/>
    <x v="1"/>
    <x v="1"/>
    <x v="1"/>
    <n v="1777920"/>
    <s v="Submitted"/>
    <n v="555"/>
    <x v="0"/>
    <x v="0"/>
    <s v="Submitted"/>
    <x v="0"/>
    <x v="2"/>
    <n v="3326120"/>
    <n v="15.62"/>
    <n v="180"/>
    <n v="18478.439999999999"/>
    <n v="4329499.5333333332"/>
    <x v="0"/>
    <x v="0"/>
    <d v="2028-12-30T00:00:00"/>
    <x v="4"/>
    <x v="6"/>
    <x v="0"/>
    <x v="1"/>
    <x v="0"/>
  </r>
  <r>
    <s v="L101655"/>
    <x v="0"/>
    <s v="C201655"/>
    <s v="Neha Patel"/>
    <x v="0"/>
    <s v="Female"/>
    <x v="21"/>
    <x v="1"/>
    <x v="0"/>
    <x v="1"/>
    <n v="1130633"/>
    <s v="Submitted"/>
    <n v="438"/>
    <x v="0"/>
    <x v="0"/>
    <s v="Submitted"/>
    <x v="0"/>
    <x v="2"/>
    <n v="4727215"/>
    <n v="13.85"/>
    <n v="24"/>
    <n v="196967.29"/>
    <n v="5455994.0338897612"/>
    <x v="13"/>
    <x v="0"/>
    <d v="2028-12-31T00:00:00"/>
    <x v="4"/>
    <x v="6"/>
    <x v="2"/>
    <x v="0"/>
    <x v="0"/>
  </r>
  <r>
    <s v="L101656"/>
    <x v="0"/>
    <s v="C201656"/>
    <s v="Neha Singh"/>
    <x v="0"/>
    <s v="Female"/>
    <x v="44"/>
    <x v="0"/>
    <x v="1"/>
    <x v="3"/>
    <n v="1167938"/>
    <s v="Submitted"/>
    <n v="505"/>
    <x v="0"/>
    <x v="0"/>
    <s v="Submitted"/>
    <x v="0"/>
    <x v="4"/>
    <n v="2839031"/>
    <n v="16.18"/>
    <n v="36"/>
    <n v="78861.97"/>
    <n v="3827960.1316668387"/>
    <x v="2"/>
    <x v="2"/>
    <d v="2029-01-01T00:00:00"/>
    <x v="5"/>
    <x v="7"/>
    <x v="0"/>
    <x v="1"/>
    <x v="3"/>
  </r>
  <r>
    <s v="L101657"/>
    <x v="0"/>
    <s v="C201657"/>
    <s v="Vikas Sharma"/>
    <x v="0"/>
    <s v="Male"/>
    <x v="34"/>
    <x v="1"/>
    <x v="0"/>
    <x v="2"/>
    <n v="1950892"/>
    <s v="Submitted"/>
    <n v="793"/>
    <x v="2"/>
    <x v="0"/>
    <s v="Submitted"/>
    <x v="0"/>
    <x v="0"/>
    <n v="286994"/>
    <n v="14.94"/>
    <n v="36"/>
    <n v="7972.06"/>
    <n v="357307.53000008111"/>
    <x v="2"/>
    <x v="2"/>
    <d v="2029-01-02T00:00:00"/>
    <x v="5"/>
    <x v="7"/>
    <x v="0"/>
    <x v="1"/>
    <x v="0"/>
  </r>
  <r>
    <s v="L101658"/>
    <x v="0"/>
    <s v="C201658"/>
    <s v="Sneha Patel"/>
    <x v="0"/>
    <s v="Male"/>
    <x v="36"/>
    <x v="0"/>
    <x v="0"/>
    <x v="1"/>
    <n v="2487676"/>
    <s v="Submitted"/>
    <n v="644"/>
    <x v="1"/>
    <x v="0"/>
    <s v="Submitted"/>
    <x v="0"/>
    <x v="2"/>
    <n v="628857"/>
    <n v="8.32"/>
    <n v="12"/>
    <n v="52404.75"/>
    <n v="436793.41874522099"/>
    <x v="2"/>
    <x v="2"/>
    <d v="2029-01-03T00:00:00"/>
    <x v="5"/>
    <x v="7"/>
    <x v="1"/>
    <x v="1"/>
    <x v="1"/>
  </r>
  <r>
    <s v="L101659"/>
    <x v="0"/>
    <s v="C201659"/>
    <s v="Neha Sharma"/>
    <x v="0"/>
    <s v="Male"/>
    <x v="47"/>
    <x v="1"/>
    <x v="0"/>
    <x v="2"/>
    <n v="1598357"/>
    <s v="Submitted"/>
    <n v="520"/>
    <x v="0"/>
    <x v="0"/>
    <s v="Submitted"/>
    <x v="0"/>
    <x v="2"/>
    <n v="2184276"/>
    <n v="11.69"/>
    <n v="36"/>
    <n v="60674.33"/>
    <n v="2127848.8700494454"/>
    <x v="0"/>
    <x v="0"/>
    <d v="2029-01-04T00:00:00"/>
    <x v="5"/>
    <x v="7"/>
    <x v="0"/>
    <x v="1"/>
    <x v="2"/>
  </r>
  <r>
    <s v="L101660"/>
    <x v="0"/>
    <s v="C201660"/>
    <s v="Priya Singh"/>
    <x v="0"/>
    <s v="Male"/>
    <x v="40"/>
    <x v="1"/>
    <x v="1"/>
    <x v="0"/>
    <n v="1632748"/>
    <s v="Submitted"/>
    <n v="845"/>
    <x v="2"/>
    <x v="0"/>
    <s v="Submitted"/>
    <x v="0"/>
    <x v="0"/>
    <n v="1283355"/>
    <n v="16.43"/>
    <n v="24"/>
    <n v="53473.120000000003"/>
    <n v="1757126.889296836"/>
    <x v="3"/>
    <x v="3"/>
    <d v="2029-01-05T00:00:00"/>
    <x v="5"/>
    <x v="7"/>
    <x v="0"/>
    <x v="0"/>
    <x v="1"/>
  </r>
  <r>
    <s v="L101661"/>
    <x v="0"/>
    <s v="C201661"/>
    <s v="Rohit Sharma"/>
    <x v="0"/>
    <s v="Female"/>
    <x v="38"/>
    <x v="1"/>
    <x v="1"/>
    <x v="2"/>
    <n v="2060514"/>
    <s v="Submitted"/>
    <n v="485"/>
    <x v="0"/>
    <x v="0"/>
    <s v="Submitted"/>
    <x v="0"/>
    <x v="3"/>
    <n v="3050614"/>
    <n v="18.239999999999998"/>
    <n v="36"/>
    <n v="84739.28"/>
    <n v="4636933.2800000161"/>
    <x v="3"/>
    <x v="3"/>
    <d v="2029-01-06T00:00:00"/>
    <x v="5"/>
    <x v="7"/>
    <x v="0"/>
    <x v="1"/>
    <x v="0"/>
  </r>
  <r>
    <s v="L101662"/>
    <x v="0"/>
    <s v="C201662"/>
    <s v="Rahul Das"/>
    <x v="0"/>
    <s v="Male"/>
    <x v="22"/>
    <x v="0"/>
    <x v="0"/>
    <x v="0"/>
    <n v="400273"/>
    <s v="Submitted"/>
    <n v="540"/>
    <x v="0"/>
    <x v="0"/>
    <s v="Submitted"/>
    <x v="0"/>
    <x v="0"/>
    <n v="4333010"/>
    <n v="11.93"/>
    <n v="36"/>
    <n v="120361.39"/>
    <n v="4307734.1084029693"/>
    <x v="6"/>
    <x v="6"/>
    <d v="2029-01-07T00:00:00"/>
    <x v="5"/>
    <x v="7"/>
    <x v="1"/>
    <x v="0"/>
    <x v="3"/>
  </r>
  <r>
    <s v="L101663"/>
    <x v="0"/>
    <s v="C201663"/>
    <s v="Karan Patel"/>
    <x v="0"/>
    <s v="Female"/>
    <x v="28"/>
    <x v="1"/>
    <x v="0"/>
    <x v="0"/>
    <n v="2312653"/>
    <s v="Submitted"/>
    <n v="866"/>
    <x v="2"/>
    <x v="0"/>
    <s v="Submitted"/>
    <x v="0"/>
    <x v="1"/>
    <n v="3445139"/>
    <n v="15.2"/>
    <n v="180"/>
    <n v="19139.66"/>
    <n v="4363842.7333333334"/>
    <x v="1"/>
    <x v="1"/>
    <d v="2029-01-08T00:00:00"/>
    <x v="5"/>
    <x v="7"/>
    <x v="2"/>
    <x v="0"/>
    <x v="2"/>
  </r>
  <r>
    <s v="L101664"/>
    <x v="0"/>
    <s v="C201664"/>
    <s v="Amit Patel"/>
    <x v="0"/>
    <s v="Female"/>
    <x v="44"/>
    <x v="0"/>
    <x v="0"/>
    <x v="0"/>
    <n v="680139"/>
    <s v="Submitted"/>
    <n v="307"/>
    <x v="0"/>
    <x v="0"/>
    <s v="Submitted"/>
    <x v="0"/>
    <x v="2"/>
    <n v="4366607"/>
    <n v="7.52"/>
    <n v="24"/>
    <n v="181941.96"/>
    <n v="2736430.2817053511"/>
    <x v="5"/>
    <x v="5"/>
    <d v="2029-01-09T00:00:00"/>
    <x v="5"/>
    <x v="7"/>
    <x v="0"/>
    <x v="0"/>
    <x v="3"/>
  </r>
  <r>
    <s v="L101665"/>
    <x v="0"/>
    <s v="C201665"/>
    <s v="Pooja Singh"/>
    <x v="0"/>
    <s v="Female"/>
    <x v="36"/>
    <x v="1"/>
    <x v="0"/>
    <x v="0"/>
    <n v="832704"/>
    <s v="Submitted"/>
    <n v="781"/>
    <x v="2"/>
    <x v="0"/>
    <s v="Submitted"/>
    <x v="0"/>
    <x v="4"/>
    <n v="710198"/>
    <n v="13.75"/>
    <n v="24"/>
    <n v="29591.58"/>
    <n v="813768.55062438094"/>
    <x v="5"/>
    <x v="5"/>
    <d v="2029-01-10T00:00:00"/>
    <x v="5"/>
    <x v="7"/>
    <x v="0"/>
    <x v="1"/>
    <x v="2"/>
  </r>
  <r>
    <s v="L101666"/>
    <x v="0"/>
    <s v="C201666"/>
    <s v="Vikas Mehta"/>
    <x v="0"/>
    <s v="Female"/>
    <x v="42"/>
    <x v="0"/>
    <x v="1"/>
    <x v="3"/>
    <n v="810787"/>
    <s v="Submitted"/>
    <n v="784"/>
    <x v="2"/>
    <x v="0"/>
    <s v="Submitted"/>
    <x v="0"/>
    <x v="1"/>
    <n v="1716111"/>
    <n v="17.38"/>
    <n v="36"/>
    <n v="47669.75"/>
    <n v="2485500.7650000248"/>
    <x v="6"/>
    <x v="6"/>
    <d v="2029-01-11T00:00:00"/>
    <x v="5"/>
    <x v="7"/>
    <x v="0"/>
    <x v="1"/>
    <x v="3"/>
  </r>
  <r>
    <s v="L101667"/>
    <x v="0"/>
    <s v="C201667"/>
    <s v="Karan Verma"/>
    <x v="0"/>
    <s v="Female"/>
    <x v="24"/>
    <x v="0"/>
    <x v="1"/>
    <x v="1"/>
    <n v="1814496"/>
    <s v="Submitted"/>
    <n v="857"/>
    <x v="2"/>
    <x v="0"/>
    <s v="Submitted"/>
    <x v="0"/>
    <x v="2"/>
    <n v="3752584"/>
    <n v="12.16"/>
    <n v="60"/>
    <n v="62543.07"/>
    <n v="3802618.4533333336"/>
    <x v="4"/>
    <x v="4"/>
    <d v="2029-01-12T00:00:00"/>
    <x v="5"/>
    <x v="7"/>
    <x v="0"/>
    <x v="1"/>
    <x v="2"/>
  </r>
  <r>
    <s v="L101668"/>
    <x v="0"/>
    <s v="C201668"/>
    <s v="Pooja Singh"/>
    <x v="0"/>
    <s v="Female"/>
    <x v="37"/>
    <x v="1"/>
    <x v="1"/>
    <x v="1"/>
    <n v="1332991"/>
    <s v="Submitted"/>
    <n v="547"/>
    <x v="0"/>
    <x v="0"/>
    <s v="Submitted"/>
    <x v="0"/>
    <x v="0"/>
    <n v="3770022"/>
    <n v="7.74"/>
    <n v="60"/>
    <n v="62833.7"/>
    <n v="2431664.1900002602"/>
    <x v="3"/>
    <x v="3"/>
    <d v="2029-01-13T00:00:00"/>
    <x v="5"/>
    <x v="7"/>
    <x v="0"/>
    <x v="1"/>
    <x v="3"/>
  </r>
  <r>
    <s v="L101669"/>
    <x v="0"/>
    <s v="C201669"/>
    <s v="Rahul Gupta"/>
    <x v="0"/>
    <s v="Female"/>
    <x v="26"/>
    <x v="0"/>
    <x v="0"/>
    <x v="3"/>
    <n v="-50000"/>
    <s v="Submitted"/>
    <n v="324"/>
    <x v="0"/>
    <x v="0"/>
    <s v="Submitted"/>
    <x v="0"/>
    <x v="3"/>
    <n v="2630777"/>
    <n v="11.17"/>
    <n v="12"/>
    <n v="219231.42"/>
    <n v="2449727.3136937506"/>
    <x v="0"/>
    <x v="0"/>
    <d v="2029-01-14T00:00:00"/>
    <x v="5"/>
    <x v="7"/>
    <x v="2"/>
    <x v="1"/>
    <x v="0"/>
  </r>
  <r>
    <s v="L101670"/>
    <x v="0"/>
    <s v="C201670"/>
    <s v="Vikas Gupta"/>
    <x v="0"/>
    <s v="Female"/>
    <x v="42"/>
    <x v="1"/>
    <x v="1"/>
    <x v="1"/>
    <n v="319985"/>
    <s v="Submitted"/>
    <n v="492"/>
    <x v="0"/>
    <x v="0"/>
    <s v="Submitted"/>
    <x v="0"/>
    <x v="2"/>
    <n v="1637056"/>
    <n v="7.78"/>
    <n v="180"/>
    <n v="9094.76"/>
    <n v="1061357.9733333334"/>
    <x v="1"/>
    <x v="1"/>
    <d v="2029-01-15T00:00:00"/>
    <x v="5"/>
    <x v="7"/>
    <x v="1"/>
    <x v="1"/>
    <x v="3"/>
  </r>
  <r>
    <s v="L101671"/>
    <x v="0"/>
    <s v="C201671"/>
    <n v="0"/>
    <x v="0"/>
    <s v="Male"/>
    <x v="4"/>
    <x v="0"/>
    <x v="0"/>
    <x v="1"/>
    <n v="1095328"/>
    <s v="Submitted"/>
    <n v="308"/>
    <x v="0"/>
    <x v="0"/>
    <s v="Submitted"/>
    <x v="0"/>
    <x v="1"/>
    <n v="1755854"/>
    <n v="16.399999999999999"/>
    <n v="36"/>
    <n v="48773.72"/>
    <n v="2399667.1333334143"/>
    <x v="2"/>
    <x v="2"/>
    <d v="2029-01-16T00:00:00"/>
    <x v="5"/>
    <x v="7"/>
    <x v="0"/>
    <x v="1"/>
    <x v="1"/>
  </r>
  <r>
    <s v="L101672"/>
    <x v="0"/>
    <s v="C201672"/>
    <s v="Anjali Gupta"/>
    <x v="0"/>
    <s v="Male"/>
    <x v="6"/>
    <x v="1"/>
    <x v="0"/>
    <x v="1"/>
    <n v="959884"/>
    <s v="Submitted"/>
    <n v="950"/>
    <x v="2"/>
    <x v="0"/>
    <s v="Submitted"/>
    <x v="1"/>
    <x v="3"/>
    <n v="2117555"/>
    <n v="14.13"/>
    <n v="120"/>
    <n v="17646.29"/>
    <n v="2493421.0125000002"/>
    <x v="0"/>
    <x v="0"/>
    <d v="2029-01-17T00:00:00"/>
    <x v="5"/>
    <x v="7"/>
    <x v="0"/>
    <x v="1"/>
    <x v="2"/>
  </r>
  <r>
    <s v="L101673"/>
    <x v="0"/>
    <s v="C201673"/>
    <s v="Rohit Das"/>
    <x v="0"/>
    <s v="Female"/>
    <x v="3"/>
    <x v="0"/>
    <x v="1"/>
    <x v="3"/>
    <n v="2237426"/>
    <s v="Submitted"/>
    <n v="537"/>
    <x v="0"/>
    <x v="0"/>
    <s v="Submitted"/>
    <x v="0"/>
    <x v="3"/>
    <n v="1130366"/>
    <n v="10.47"/>
    <n v="120"/>
    <n v="9419.7199999999993"/>
    <n v="986244.33500000008"/>
    <x v="3"/>
    <x v="3"/>
    <d v="2029-01-18T00:00:00"/>
    <x v="5"/>
    <x v="7"/>
    <x v="1"/>
    <x v="1"/>
    <x v="0"/>
  </r>
  <r>
    <s v="L101674"/>
    <x v="0"/>
    <s v="C201674"/>
    <s v="Neha Singh"/>
    <x v="0"/>
    <s v="Male"/>
    <x v="2"/>
    <x v="0"/>
    <x v="0"/>
    <x v="2"/>
    <n v="851012"/>
    <s v="Submitted"/>
    <n v="429"/>
    <x v="0"/>
    <x v="0"/>
    <s v="Submitted"/>
    <x v="0"/>
    <x v="0"/>
    <n v="3402722"/>
    <n v="14.1"/>
    <n v="120"/>
    <n v="28356.02"/>
    <n v="3998198.35"/>
    <x v="1"/>
    <x v="1"/>
    <d v="2029-01-19T00:00:00"/>
    <x v="5"/>
    <x v="7"/>
    <x v="2"/>
    <x v="1"/>
    <x v="1"/>
  </r>
  <r>
    <s v="L101675"/>
    <x v="0"/>
    <s v="C201675"/>
    <s v="Anjali Mehta"/>
    <x v="0"/>
    <s v="Female"/>
    <x v="6"/>
    <x v="0"/>
    <x v="1"/>
    <x v="0"/>
    <n v="1730351"/>
    <s v="Submitted"/>
    <n v="429"/>
    <x v="0"/>
    <x v="0"/>
    <s v="Submitted"/>
    <x v="0"/>
    <x v="0"/>
    <n v="245191"/>
    <n v="7.29"/>
    <n v="12"/>
    <n v="20432.580000000002"/>
    <n v="149455.52844068818"/>
    <x v="5"/>
    <x v="5"/>
    <d v="2029-01-20T00:00:00"/>
    <x v="5"/>
    <x v="7"/>
    <x v="0"/>
    <x v="0"/>
    <x v="3"/>
  </r>
  <r>
    <s v="L101676"/>
    <x v="0"/>
    <s v="C201676"/>
    <s v="Rohit Verma"/>
    <x v="0"/>
    <s v="Female"/>
    <x v="43"/>
    <x v="0"/>
    <x v="1"/>
    <x v="2"/>
    <n v="777204"/>
    <s v="Submitted"/>
    <n v="862"/>
    <x v="2"/>
    <x v="0"/>
    <s v="Submitted"/>
    <x v="0"/>
    <x v="2"/>
    <n v="263117"/>
    <n v="18.7"/>
    <n v="36"/>
    <n v="7308.81"/>
    <n v="410023.99166666757"/>
    <x v="1"/>
    <x v="1"/>
    <d v="2029-01-21T00:00:00"/>
    <x v="5"/>
    <x v="7"/>
    <x v="1"/>
    <x v="1"/>
    <x v="3"/>
  </r>
  <r>
    <s v="L101677"/>
    <x v="0"/>
    <s v="C201677"/>
    <s v="Rohit Patel"/>
    <x v="0"/>
    <s v="Male"/>
    <x v="22"/>
    <x v="1"/>
    <x v="1"/>
    <x v="0"/>
    <n v="1162330"/>
    <s v="Submitted"/>
    <n v="513"/>
    <x v="0"/>
    <x v="0"/>
    <s v="Submitted"/>
    <x v="0"/>
    <x v="4"/>
    <n v="804383"/>
    <n v="8.43"/>
    <n v="12"/>
    <n v="67031.92"/>
    <n v="566033.60329183505"/>
    <x v="4"/>
    <x v="4"/>
    <d v="2029-01-22T00:00:00"/>
    <x v="5"/>
    <x v="7"/>
    <x v="2"/>
    <x v="0"/>
    <x v="0"/>
  </r>
  <r>
    <s v="L101678"/>
    <x v="0"/>
    <s v="C201678"/>
    <s v="Sneha Patel"/>
    <x v="0"/>
    <s v="Female"/>
    <x v="32"/>
    <x v="0"/>
    <x v="0"/>
    <x v="1"/>
    <n v="2325626"/>
    <s v="Submitted"/>
    <n v="382"/>
    <x v="0"/>
    <x v="0"/>
    <s v="Submitted"/>
    <x v="0"/>
    <x v="4"/>
    <n v="2719332"/>
    <n v="16.18"/>
    <n v="12"/>
    <n v="226611"/>
    <n v="3666696.3441066332"/>
    <x v="1"/>
    <x v="1"/>
    <d v="2029-01-23T00:00:00"/>
    <x v="5"/>
    <x v="7"/>
    <x v="0"/>
    <x v="0"/>
    <x v="3"/>
  </r>
  <r>
    <s v="L101679"/>
    <x v="0"/>
    <s v="C201679"/>
    <s v="Amit Patel"/>
    <x v="0"/>
    <s v="Female"/>
    <x v="23"/>
    <x v="1"/>
    <x v="1"/>
    <x v="0"/>
    <n v="652835"/>
    <s v="Submitted"/>
    <n v="657"/>
    <x v="1"/>
    <x v="0"/>
    <s v="Submitted"/>
    <x v="0"/>
    <x v="2"/>
    <n v="1267600"/>
    <n v="18.38"/>
    <n v="60"/>
    <n v="21126.67"/>
    <n v="1941540.6666666665"/>
    <x v="0"/>
    <x v="0"/>
    <d v="2029-01-24T00:00:00"/>
    <x v="5"/>
    <x v="7"/>
    <x v="0"/>
    <x v="0"/>
    <x v="2"/>
  </r>
  <r>
    <s v="L101680"/>
    <x v="0"/>
    <s v="C201680"/>
    <s v="Amit Patel"/>
    <x v="0"/>
    <s v="Male"/>
    <x v="0"/>
    <x v="0"/>
    <x v="1"/>
    <x v="1"/>
    <n v="669002"/>
    <s v="Submitted"/>
    <n v="797"/>
    <x v="2"/>
    <x v="0"/>
    <s v="Submitted"/>
    <x v="0"/>
    <x v="3"/>
    <n v="1924675"/>
    <n v="18.52"/>
    <n v="36"/>
    <n v="53463.19"/>
    <n v="2970415.0833333405"/>
    <x v="0"/>
    <x v="0"/>
    <d v="2029-01-25T00:00:00"/>
    <x v="5"/>
    <x v="7"/>
    <x v="1"/>
    <x v="1"/>
    <x v="3"/>
  </r>
  <r>
    <s v="L101681"/>
    <x v="0"/>
    <s v="C201681"/>
    <s v="Amit Mehta"/>
    <x v="0"/>
    <s v="Female"/>
    <x v="35"/>
    <x v="1"/>
    <x v="1"/>
    <x v="2"/>
    <n v="1832926"/>
    <s v="Submitted"/>
    <n v="677"/>
    <x v="1"/>
    <x v="0"/>
    <s v="Submitted"/>
    <x v="0"/>
    <x v="2"/>
    <n v="4666311"/>
    <n v="13.01"/>
    <n v="24"/>
    <n v="194429.62"/>
    <n v="5059058.9546220535"/>
    <x v="2"/>
    <x v="2"/>
    <d v="2029-01-26T00:00:00"/>
    <x v="5"/>
    <x v="7"/>
    <x v="0"/>
    <x v="0"/>
    <x v="0"/>
  </r>
  <r>
    <s v="L101682"/>
    <x v="0"/>
    <s v="C201682"/>
    <s v="Rohit Mehta"/>
    <x v="0"/>
    <s v="Female"/>
    <x v="46"/>
    <x v="0"/>
    <x v="0"/>
    <x v="0"/>
    <n v="1487093"/>
    <s v="Submitted"/>
    <n v="685"/>
    <x v="1"/>
    <x v="0"/>
    <s v="Submitted"/>
    <x v="0"/>
    <x v="1"/>
    <n v="1689367"/>
    <n v="15.67"/>
    <n v="180"/>
    <n v="9385.3700000000008"/>
    <n v="2206031.7408333332"/>
    <x v="1"/>
    <x v="1"/>
    <d v="2029-01-27T00:00:00"/>
    <x v="5"/>
    <x v="7"/>
    <x v="2"/>
    <x v="1"/>
    <x v="0"/>
  </r>
  <r>
    <s v="L101683"/>
    <x v="0"/>
    <s v="C201683"/>
    <s v="Sneha Patel"/>
    <x v="0"/>
    <s v="Male"/>
    <x v="30"/>
    <x v="1"/>
    <x v="1"/>
    <x v="1"/>
    <n v="1055064"/>
    <s v="Submitted"/>
    <n v="321"/>
    <x v="0"/>
    <x v="0"/>
    <s v="Submitted"/>
    <x v="0"/>
    <x v="0"/>
    <n v="2138054"/>
    <n v="16.98"/>
    <n v="24"/>
    <n v="89085.58"/>
    <n v="3025346.411953277"/>
    <x v="3"/>
    <x v="3"/>
    <d v="2029-01-28T00:00:00"/>
    <x v="5"/>
    <x v="7"/>
    <x v="0"/>
    <x v="1"/>
    <x v="1"/>
  </r>
  <r>
    <s v="L101684"/>
    <x v="0"/>
    <s v="C201684"/>
    <s v="Priya Gupta"/>
    <x v="0"/>
    <s v="Male"/>
    <x v="17"/>
    <x v="0"/>
    <x v="1"/>
    <x v="3"/>
    <n v="768977"/>
    <s v="Submitted"/>
    <n v="662"/>
    <x v="1"/>
    <x v="0"/>
    <s v="Submitted"/>
    <x v="0"/>
    <x v="3"/>
    <n v="3190032"/>
    <n v="12.65"/>
    <n v="12"/>
    <n v="265836"/>
    <n v="3363421.27221592"/>
    <x v="6"/>
    <x v="6"/>
    <d v="2029-01-29T00:00:00"/>
    <x v="5"/>
    <x v="7"/>
    <x v="2"/>
    <x v="1"/>
    <x v="0"/>
  </r>
  <r>
    <s v="L101685"/>
    <x v="0"/>
    <s v="C201685"/>
    <s v="Rohit Verma"/>
    <x v="0"/>
    <s v="Male"/>
    <x v="44"/>
    <x v="0"/>
    <x v="0"/>
    <x v="0"/>
    <n v="1522855"/>
    <s v="Submitted"/>
    <n v="523"/>
    <x v="0"/>
    <x v="0"/>
    <s v="Submitted"/>
    <x v="0"/>
    <x v="0"/>
    <n v="3544443"/>
    <n v="14.98"/>
    <n v="120"/>
    <n v="29537.03"/>
    <n v="4424646.3449999997"/>
    <x v="0"/>
    <x v="0"/>
    <d v="2029-01-30T00:00:00"/>
    <x v="5"/>
    <x v="7"/>
    <x v="2"/>
    <x v="1"/>
    <x v="0"/>
  </r>
  <r>
    <s v="L101686"/>
    <x v="0"/>
    <s v="C201686"/>
    <n v="0"/>
    <x v="0"/>
    <s v="Male"/>
    <x v="44"/>
    <x v="0"/>
    <x v="1"/>
    <x v="0"/>
    <n v="1515680"/>
    <s v="Submitted"/>
    <n v="338"/>
    <x v="0"/>
    <x v="0"/>
    <s v="Submitted"/>
    <x v="0"/>
    <x v="1"/>
    <n v="3942432"/>
    <n v="15.5"/>
    <n v="36"/>
    <n v="109512"/>
    <n v="5092308.0000005513"/>
    <x v="2"/>
    <x v="2"/>
    <d v="2029-01-31T00:00:00"/>
    <x v="5"/>
    <x v="7"/>
    <x v="0"/>
    <x v="1"/>
    <x v="1"/>
  </r>
  <r>
    <s v="L101687"/>
    <x v="0"/>
    <s v="C201687"/>
    <s v="Priya Rao"/>
    <x v="0"/>
    <s v="Female"/>
    <x v="1"/>
    <x v="0"/>
    <x v="0"/>
    <x v="1"/>
    <n v="2189824"/>
    <s v="Submitted"/>
    <n v="893"/>
    <x v="2"/>
    <x v="0"/>
    <s v="Submitted"/>
    <x v="0"/>
    <x v="2"/>
    <n v="4699520"/>
    <n v="18.23"/>
    <n v="12"/>
    <n v="391626.67"/>
    <n v="7139463.4239205569"/>
    <x v="6"/>
    <x v="6"/>
    <d v="2029-02-01T00:00:00"/>
    <x v="5"/>
    <x v="8"/>
    <x v="0"/>
    <x v="0"/>
    <x v="3"/>
  </r>
  <r>
    <s v="L101688"/>
    <x v="0"/>
    <s v="C201688"/>
    <s v="Amit Mehta"/>
    <x v="0"/>
    <s v="Female"/>
    <x v="12"/>
    <x v="1"/>
    <x v="0"/>
    <x v="3"/>
    <n v="2251318"/>
    <s v="Submitted"/>
    <n v="591"/>
    <x v="0"/>
    <x v="0"/>
    <s v="Submitted"/>
    <x v="0"/>
    <x v="4"/>
    <n v="2479452"/>
    <n v="17.07"/>
    <n v="36"/>
    <n v="68873.67"/>
    <n v="3527020.4700000519"/>
    <x v="5"/>
    <x v="5"/>
    <d v="2029-02-02T00:00:00"/>
    <x v="5"/>
    <x v="8"/>
    <x v="0"/>
    <x v="0"/>
    <x v="0"/>
  </r>
  <r>
    <s v="L101689"/>
    <x v="0"/>
    <s v="C201689"/>
    <s v="Amit Rao"/>
    <x v="0"/>
    <s v="Male"/>
    <x v="39"/>
    <x v="1"/>
    <x v="1"/>
    <x v="2"/>
    <n v="1761852"/>
    <s v="Submitted"/>
    <n v="395"/>
    <x v="0"/>
    <x v="0"/>
    <s v="Submitted"/>
    <x v="0"/>
    <x v="4"/>
    <n v="4483342"/>
    <n v="14.39"/>
    <n v="36"/>
    <n v="124537.28"/>
    <n v="5376274.2816692321"/>
    <x v="5"/>
    <x v="5"/>
    <d v="2029-02-03T00:00:00"/>
    <x v="5"/>
    <x v="8"/>
    <x v="0"/>
    <x v="1"/>
    <x v="3"/>
  </r>
  <r>
    <s v="L101690"/>
    <x v="0"/>
    <s v="C201690"/>
    <s v="Priya Gupta"/>
    <x v="0"/>
    <s v="Male"/>
    <x v="39"/>
    <x v="1"/>
    <x v="0"/>
    <x v="0"/>
    <n v="1181613"/>
    <s v="Submitted"/>
    <n v="602"/>
    <x v="1"/>
    <x v="0"/>
    <s v="Submitted"/>
    <x v="0"/>
    <x v="0"/>
    <n v="3319153"/>
    <n v="11.62"/>
    <n v="120"/>
    <n v="27659.61"/>
    <n v="3214046.4883333333"/>
    <x v="6"/>
    <x v="6"/>
    <d v="2029-02-04T00:00:00"/>
    <x v="5"/>
    <x v="8"/>
    <x v="0"/>
    <x v="0"/>
    <x v="3"/>
  </r>
  <r>
    <s v="L101691"/>
    <x v="0"/>
    <s v="C201691"/>
    <s v="Sneha Singh"/>
    <x v="0"/>
    <s v="Male"/>
    <x v="45"/>
    <x v="0"/>
    <x v="0"/>
    <x v="1"/>
    <n v="1977132"/>
    <s v="Submitted"/>
    <n v="829"/>
    <x v="2"/>
    <x v="0"/>
    <s v="Submitted"/>
    <x v="0"/>
    <x v="4"/>
    <n v="1262778"/>
    <n v="8.4499999999999993"/>
    <n v="120"/>
    <n v="10523.15"/>
    <n v="889206.17499999993"/>
    <x v="6"/>
    <x v="6"/>
    <d v="2029-02-05T00:00:00"/>
    <x v="5"/>
    <x v="8"/>
    <x v="2"/>
    <x v="0"/>
    <x v="3"/>
  </r>
  <r>
    <s v="L101692"/>
    <x v="0"/>
    <s v="C201692"/>
    <s v="Pooja Das"/>
    <x v="0"/>
    <s v="Female"/>
    <x v="34"/>
    <x v="0"/>
    <x v="0"/>
    <x v="3"/>
    <n v="1520638"/>
    <s v="Submitted"/>
    <n v="379"/>
    <x v="0"/>
    <x v="0"/>
    <s v="Submitted"/>
    <x v="0"/>
    <x v="4"/>
    <n v="307684"/>
    <n v="18"/>
    <n v="120"/>
    <n v="2564.0300000000002"/>
    <n v="461526"/>
    <x v="13"/>
    <x v="0"/>
    <d v="2029-02-06T00:00:00"/>
    <x v="5"/>
    <x v="8"/>
    <x v="0"/>
    <x v="0"/>
    <x v="3"/>
  </r>
  <r>
    <s v="L101693"/>
    <x v="0"/>
    <s v="C201693"/>
    <n v="0"/>
    <x v="0"/>
    <s v="Female"/>
    <x v="6"/>
    <x v="0"/>
    <x v="1"/>
    <x v="1"/>
    <n v="1511597"/>
    <s v="Submitted"/>
    <n v="552"/>
    <x v="0"/>
    <x v="0"/>
    <s v="Submitted"/>
    <x v="0"/>
    <x v="3"/>
    <n v="1740471"/>
    <n v="11.09"/>
    <n v="36"/>
    <n v="48346.42"/>
    <n v="1608485.2825941197"/>
    <x v="2"/>
    <x v="2"/>
    <d v="2029-02-07T00:00:00"/>
    <x v="5"/>
    <x v="8"/>
    <x v="2"/>
    <x v="1"/>
    <x v="0"/>
  </r>
  <r>
    <s v="L101694"/>
    <x v="0"/>
    <s v="C201694"/>
    <s v="Anjali Mehta"/>
    <x v="0"/>
    <s v="Female"/>
    <x v="43"/>
    <x v="0"/>
    <x v="0"/>
    <x v="0"/>
    <n v="2128957"/>
    <s v="Submitted"/>
    <n v="561"/>
    <x v="0"/>
    <x v="0"/>
    <s v="Submitted"/>
    <x v="0"/>
    <x v="2"/>
    <n v="2453669"/>
    <n v="10.9"/>
    <n v="120"/>
    <n v="20447.240000000002"/>
    <n v="2228749.3416666668"/>
    <x v="4"/>
    <x v="4"/>
    <d v="2029-02-08T00:00:00"/>
    <x v="5"/>
    <x v="8"/>
    <x v="0"/>
    <x v="1"/>
    <x v="3"/>
  </r>
  <r>
    <s v="L101695"/>
    <x v="0"/>
    <s v="C201695"/>
    <s v="Sneha Patel"/>
    <x v="0"/>
    <s v="Female"/>
    <x v="23"/>
    <x v="1"/>
    <x v="0"/>
    <x v="3"/>
    <n v="558999"/>
    <s v="Submitted"/>
    <n v="609"/>
    <x v="1"/>
    <x v="0"/>
    <s v="Submitted"/>
    <x v="0"/>
    <x v="0"/>
    <n v="764731"/>
    <n v="7.54"/>
    <n v="36"/>
    <n v="21242.53"/>
    <n v="480505.98978686775"/>
    <x v="0"/>
    <x v="0"/>
    <d v="2029-02-09T00:00:00"/>
    <x v="5"/>
    <x v="8"/>
    <x v="0"/>
    <x v="0"/>
    <x v="2"/>
  </r>
  <r>
    <s v="L101696"/>
    <x v="0"/>
    <s v="C201696"/>
    <s v="Rahul Sharma"/>
    <x v="0"/>
    <s v="Male"/>
    <x v="4"/>
    <x v="1"/>
    <x v="1"/>
    <x v="2"/>
    <n v="1642717"/>
    <s v="Submitted"/>
    <n v="547"/>
    <x v="0"/>
    <x v="0"/>
    <s v="Submitted"/>
    <x v="0"/>
    <x v="0"/>
    <n v="3460315"/>
    <n v="8.1"/>
    <n v="120"/>
    <n v="28835.96"/>
    <n v="2335712.625"/>
    <x v="6"/>
    <x v="6"/>
    <d v="2029-02-10T00:00:00"/>
    <x v="5"/>
    <x v="8"/>
    <x v="1"/>
    <x v="1"/>
    <x v="2"/>
  </r>
  <r>
    <s v="L101697"/>
    <x v="0"/>
    <s v="C201697"/>
    <s v="Priya Sharma"/>
    <x v="0"/>
    <s v="Female"/>
    <x v="7"/>
    <x v="1"/>
    <x v="1"/>
    <x v="0"/>
    <n v="1367649"/>
    <s v="Submitted"/>
    <n v="687"/>
    <x v="1"/>
    <x v="0"/>
    <s v="Submitted"/>
    <x v="0"/>
    <x v="0"/>
    <n v="3388720"/>
    <n v="9.84"/>
    <n v="36"/>
    <n v="94131.11"/>
    <n v="2778750.4012058116"/>
    <x v="6"/>
    <x v="6"/>
    <d v="2029-02-11T00:00:00"/>
    <x v="5"/>
    <x v="8"/>
    <x v="0"/>
    <x v="0"/>
    <x v="1"/>
  </r>
  <r>
    <s v="L101698"/>
    <x v="0"/>
    <s v="C201698"/>
    <s v="Karan Patel"/>
    <x v="0"/>
    <s v="Male"/>
    <x v="32"/>
    <x v="1"/>
    <x v="0"/>
    <x v="0"/>
    <n v="1360184"/>
    <s v="Submitted"/>
    <n v="436"/>
    <x v="0"/>
    <x v="0"/>
    <s v="Submitted"/>
    <x v="0"/>
    <x v="1"/>
    <n v="1696269"/>
    <n v="8.4700000000000006"/>
    <n v="36"/>
    <n v="47118.58"/>
    <n v="1197283.207851548"/>
    <x v="2"/>
    <x v="2"/>
    <d v="2029-02-12T00:00:00"/>
    <x v="5"/>
    <x v="8"/>
    <x v="1"/>
    <x v="1"/>
    <x v="1"/>
  </r>
  <r>
    <s v="L101699"/>
    <x v="0"/>
    <s v="C201699"/>
    <s v="Neha Gupta"/>
    <x v="0"/>
    <s v="Male"/>
    <x v="36"/>
    <x v="0"/>
    <x v="0"/>
    <x v="3"/>
    <n v="2486060"/>
    <s v="Submitted"/>
    <n v="357"/>
    <x v="0"/>
    <x v="0"/>
    <s v="Submitted"/>
    <x v="0"/>
    <x v="3"/>
    <n v="4669232"/>
    <n v="8.74"/>
    <n v="120"/>
    <n v="38910.269999999997"/>
    <n v="3400757.3066666671"/>
    <x v="0"/>
    <x v="0"/>
    <d v="2029-02-13T00:00:00"/>
    <x v="5"/>
    <x v="8"/>
    <x v="2"/>
    <x v="0"/>
    <x v="0"/>
  </r>
  <r>
    <s v="L101700"/>
    <x v="0"/>
    <s v="C201700"/>
    <s v="Sneha Sharma"/>
    <x v="0"/>
    <s v="Male"/>
    <x v="14"/>
    <x v="0"/>
    <x v="0"/>
    <x v="0"/>
    <n v="857120"/>
    <s v="Submitted"/>
    <n v="565"/>
    <x v="0"/>
    <x v="0"/>
    <s v="Submitted"/>
    <x v="0"/>
    <x v="0"/>
    <n v="2349682"/>
    <n v="16.739999999999998"/>
    <n v="120"/>
    <n v="19580.68"/>
    <n v="3277806.3899999997"/>
    <x v="0"/>
    <x v="0"/>
    <d v="2029-02-14T00:00:00"/>
    <x v="5"/>
    <x v="8"/>
    <x v="0"/>
    <x v="0"/>
    <x v="3"/>
  </r>
  <r>
    <s v="L101701"/>
    <x v="0"/>
    <s v="C201701"/>
    <s v="Sneha Verma"/>
    <x v="0"/>
    <s v="Male"/>
    <x v="31"/>
    <x v="1"/>
    <x v="1"/>
    <x v="3"/>
    <n v="2137436"/>
    <s v="Submitted"/>
    <n v="759"/>
    <x v="2"/>
    <x v="0"/>
    <s v="Submitted"/>
    <x v="0"/>
    <x v="1"/>
    <n v="2722818"/>
    <n v="15.18"/>
    <n v="180"/>
    <n v="15126.77"/>
    <n v="3444364.7699999996"/>
    <x v="2"/>
    <x v="2"/>
    <d v="2029-02-15T00:00:00"/>
    <x v="5"/>
    <x v="8"/>
    <x v="0"/>
    <x v="1"/>
    <x v="3"/>
  </r>
  <r>
    <s v="L101702"/>
    <x v="0"/>
    <s v="C201702"/>
    <s v="Rohit Rao"/>
    <x v="0"/>
    <s v="Male"/>
    <x v="37"/>
    <x v="0"/>
    <x v="0"/>
    <x v="3"/>
    <n v="1810018"/>
    <s v="Submitted"/>
    <n v="386"/>
    <x v="0"/>
    <x v="0"/>
    <s v="Submitted"/>
    <x v="0"/>
    <x v="0"/>
    <n v="876746"/>
    <n v="18.25"/>
    <n v="12"/>
    <n v="73062.17"/>
    <n v="1333404.792011186"/>
    <x v="6"/>
    <x v="6"/>
    <d v="2029-02-16T00:00:00"/>
    <x v="5"/>
    <x v="8"/>
    <x v="0"/>
    <x v="0"/>
    <x v="0"/>
  </r>
  <r>
    <s v="L101703"/>
    <x v="0"/>
    <s v="C201703"/>
    <s v="Sneha Singh"/>
    <x v="0"/>
    <s v="Male"/>
    <x v="9"/>
    <x v="1"/>
    <x v="1"/>
    <x v="2"/>
    <n v="2091220"/>
    <s v="Submitted"/>
    <n v="386"/>
    <x v="0"/>
    <x v="0"/>
    <s v="Submitted"/>
    <x v="0"/>
    <x v="0"/>
    <n v="4534609"/>
    <n v="16.920000000000002"/>
    <n v="24"/>
    <n v="188942.04"/>
    <n v="6393798.6943386039"/>
    <x v="5"/>
    <x v="5"/>
    <d v="2029-02-17T00:00:00"/>
    <x v="5"/>
    <x v="8"/>
    <x v="0"/>
    <x v="0"/>
    <x v="3"/>
  </r>
  <r>
    <s v="L101704"/>
    <x v="0"/>
    <s v="C201704"/>
    <s v="Sneha Gupta"/>
    <x v="0"/>
    <s v="Female"/>
    <x v="30"/>
    <x v="0"/>
    <x v="0"/>
    <x v="0"/>
    <n v="1533174"/>
    <s v="Submitted"/>
    <n v="721"/>
    <x v="1"/>
    <x v="0"/>
    <s v="Submitted"/>
    <x v="0"/>
    <x v="4"/>
    <n v="511032"/>
    <n v="17.989999999999998"/>
    <n v="120"/>
    <n v="4258.6000000000004"/>
    <n v="766122.1399999999"/>
    <x v="5"/>
    <x v="5"/>
    <d v="2029-02-18T00:00:00"/>
    <x v="5"/>
    <x v="8"/>
    <x v="2"/>
    <x v="1"/>
    <x v="1"/>
  </r>
  <r>
    <s v="L101705"/>
    <x v="0"/>
    <s v="C201705"/>
    <s v="Vikas Verma"/>
    <x v="0"/>
    <s v="Female"/>
    <x v="9"/>
    <x v="0"/>
    <x v="1"/>
    <x v="1"/>
    <n v="1321741"/>
    <s v="Submitted"/>
    <n v="875"/>
    <x v="2"/>
    <x v="0"/>
    <s v="Submitted"/>
    <x v="0"/>
    <x v="2"/>
    <n v="2355885"/>
    <n v="10.33"/>
    <n v="180"/>
    <n v="13088.25"/>
    <n v="2028024.3374999999"/>
    <x v="5"/>
    <x v="5"/>
    <d v="2029-02-19T00:00:00"/>
    <x v="5"/>
    <x v="8"/>
    <x v="1"/>
    <x v="1"/>
    <x v="0"/>
  </r>
  <r>
    <s v="L101706"/>
    <x v="0"/>
    <s v="C201706"/>
    <s v="Amit Gupta"/>
    <x v="0"/>
    <s v="Male"/>
    <x v="45"/>
    <x v="0"/>
    <x v="1"/>
    <x v="0"/>
    <n v="983400"/>
    <s v="Submitted"/>
    <n v="505"/>
    <x v="0"/>
    <x v="0"/>
    <s v="Submitted"/>
    <x v="0"/>
    <x v="4"/>
    <n v="600033"/>
    <n v="11.24"/>
    <n v="36"/>
    <n v="16667.580000000002"/>
    <n v="562030.91002604854"/>
    <x v="2"/>
    <x v="2"/>
    <d v="2029-02-20T00:00:00"/>
    <x v="5"/>
    <x v="8"/>
    <x v="0"/>
    <x v="1"/>
    <x v="3"/>
  </r>
  <r>
    <s v="L101707"/>
    <x v="0"/>
    <s v="C201707"/>
    <s v="Sneha Singh"/>
    <x v="0"/>
    <s v="Male"/>
    <x v="37"/>
    <x v="1"/>
    <x v="0"/>
    <x v="0"/>
    <n v="-50000"/>
    <s v="Submitted"/>
    <n v="880"/>
    <x v="2"/>
    <x v="0"/>
    <s v="Submitted"/>
    <x v="0"/>
    <x v="3"/>
    <n v="863550"/>
    <n v="9.24"/>
    <n v="60"/>
    <n v="14392.5"/>
    <n v="664933.50000000093"/>
    <x v="1"/>
    <x v="1"/>
    <d v="2029-02-21T00:00:00"/>
    <x v="5"/>
    <x v="8"/>
    <x v="0"/>
    <x v="1"/>
    <x v="1"/>
  </r>
  <r>
    <s v="L101708"/>
    <x v="0"/>
    <s v="C201708"/>
    <s v="Pooja Das"/>
    <x v="0"/>
    <s v="Male"/>
    <x v="11"/>
    <x v="1"/>
    <x v="1"/>
    <x v="1"/>
    <n v="501369"/>
    <s v="Submitted"/>
    <n v="671"/>
    <x v="1"/>
    <x v="0"/>
    <s v="Submitted"/>
    <x v="0"/>
    <x v="1"/>
    <n v="568111"/>
    <n v="15.29"/>
    <n v="120"/>
    <n v="4734.26"/>
    <n v="723868.09916666662"/>
    <x v="1"/>
    <x v="1"/>
    <d v="2029-02-22T00:00:00"/>
    <x v="5"/>
    <x v="8"/>
    <x v="0"/>
    <x v="0"/>
    <x v="2"/>
  </r>
  <r>
    <s v="L101709"/>
    <x v="0"/>
    <s v="C201709"/>
    <s v="Sneha Rao"/>
    <x v="0"/>
    <s v="Female"/>
    <x v="6"/>
    <x v="1"/>
    <x v="1"/>
    <x v="0"/>
    <n v="856418"/>
    <s v="Submitted"/>
    <n v="670"/>
    <x v="1"/>
    <x v="0"/>
    <s v="Submitted"/>
    <x v="0"/>
    <x v="0"/>
    <n v="1066158"/>
    <n v="16.54"/>
    <n v="60"/>
    <n v="17769.3"/>
    <n v="1469521.1099999999"/>
    <x v="1"/>
    <x v="1"/>
    <d v="2029-02-23T00:00:00"/>
    <x v="5"/>
    <x v="8"/>
    <x v="1"/>
    <x v="1"/>
    <x v="2"/>
  </r>
  <r>
    <s v="L101710"/>
    <x v="0"/>
    <s v="C201710"/>
    <s v="Pooja Sharma"/>
    <x v="0"/>
    <s v="Male"/>
    <x v="18"/>
    <x v="0"/>
    <x v="0"/>
    <x v="2"/>
    <n v="2491267"/>
    <s v="Submitted"/>
    <n v="761"/>
    <x v="2"/>
    <x v="0"/>
    <s v="Submitted"/>
    <x v="0"/>
    <x v="2"/>
    <n v="1262654"/>
    <n v="10.88"/>
    <n v="120"/>
    <n v="10522.12"/>
    <n v="1144806.2933333335"/>
    <x v="5"/>
    <x v="5"/>
    <d v="2029-02-24T00:00:00"/>
    <x v="5"/>
    <x v="8"/>
    <x v="1"/>
    <x v="0"/>
    <x v="1"/>
  </r>
  <r>
    <s v="L101711"/>
    <x v="0"/>
    <s v="C201711"/>
    <s v="Anjali Sharma"/>
    <x v="0"/>
    <s v="Male"/>
    <x v="9"/>
    <x v="0"/>
    <x v="0"/>
    <x v="2"/>
    <n v="1413661"/>
    <s v="Submitted"/>
    <n v="388"/>
    <x v="0"/>
    <x v="0"/>
    <s v="Submitted"/>
    <x v="0"/>
    <x v="1"/>
    <n v="4621664"/>
    <n v="16.79"/>
    <n v="180"/>
    <n v="25675.91"/>
    <n v="6466478.2133333329"/>
    <x v="2"/>
    <x v="2"/>
    <d v="2029-02-25T00:00:00"/>
    <x v="5"/>
    <x v="8"/>
    <x v="0"/>
    <x v="0"/>
    <x v="1"/>
  </r>
  <r>
    <s v="L101712"/>
    <x v="0"/>
    <s v="C201712"/>
    <s v="Rohit Sharma"/>
    <x v="0"/>
    <s v="Female"/>
    <x v="28"/>
    <x v="1"/>
    <x v="0"/>
    <x v="0"/>
    <n v="1171749"/>
    <s v="Submitted"/>
    <n v="643"/>
    <x v="1"/>
    <x v="0"/>
    <s v="Submitted"/>
    <x v="0"/>
    <x v="3"/>
    <n v="0"/>
    <n v="10.83"/>
    <n v="12"/>
    <n v="20833.330000000002"/>
    <n v="0"/>
    <x v="1"/>
    <x v="1"/>
    <d v="2029-02-26T00:00:00"/>
    <x v="5"/>
    <x v="8"/>
    <x v="0"/>
    <x v="1"/>
    <x v="1"/>
  </r>
  <r>
    <s v="L101713"/>
    <x v="0"/>
    <s v="C201713"/>
    <s v="Anjali Singh"/>
    <x v="0"/>
    <s v="Female"/>
    <x v="19"/>
    <x v="1"/>
    <x v="0"/>
    <x v="3"/>
    <n v="2063455"/>
    <s v="Submitted"/>
    <n v="403"/>
    <x v="0"/>
    <x v="0"/>
    <s v="Submitted"/>
    <x v="0"/>
    <x v="1"/>
    <n v="550358"/>
    <n v="12.5"/>
    <n v="24"/>
    <n v="22931.58"/>
    <n v="573289.60416566825"/>
    <x v="0"/>
    <x v="0"/>
    <d v="2029-02-27T00:00:00"/>
    <x v="5"/>
    <x v="8"/>
    <x v="0"/>
    <x v="0"/>
    <x v="0"/>
  </r>
  <r>
    <s v="L101714"/>
    <x v="0"/>
    <s v="C201714"/>
    <s v="Rahul Das"/>
    <x v="0"/>
    <s v="Female"/>
    <x v="28"/>
    <x v="0"/>
    <x v="0"/>
    <x v="3"/>
    <n v="1903801"/>
    <s v="Submitted"/>
    <n v="420"/>
    <x v="0"/>
    <x v="0"/>
    <s v="Submitted"/>
    <x v="0"/>
    <x v="0"/>
    <n v="1019515"/>
    <n v="17.45"/>
    <n v="12"/>
    <n v="84959.58"/>
    <n v="1482575.7867934022"/>
    <x v="4"/>
    <x v="4"/>
    <d v="2029-02-28T00:00:00"/>
    <x v="5"/>
    <x v="8"/>
    <x v="0"/>
    <x v="1"/>
    <x v="3"/>
  </r>
  <r>
    <s v="L101715"/>
    <x v="0"/>
    <s v="C201715"/>
    <s v="Rahul Rao"/>
    <x v="0"/>
    <s v="Female"/>
    <x v="15"/>
    <x v="1"/>
    <x v="0"/>
    <x v="3"/>
    <n v="1898638"/>
    <s v="Submitted"/>
    <n v="817"/>
    <x v="2"/>
    <x v="0"/>
    <s v="Submitted"/>
    <x v="0"/>
    <x v="2"/>
    <n v="0"/>
    <n v="13.99"/>
    <n v="180"/>
    <n v="1388.89"/>
    <n v="0"/>
    <x v="2"/>
    <x v="2"/>
    <d v="2029-03-01T00:00:00"/>
    <x v="5"/>
    <x v="9"/>
    <x v="1"/>
    <x v="1"/>
    <x v="0"/>
  </r>
  <r>
    <s v="L101716"/>
    <x v="0"/>
    <s v="C201716"/>
    <s v="Rahul Verma"/>
    <x v="0"/>
    <s v="Female"/>
    <x v="18"/>
    <x v="1"/>
    <x v="0"/>
    <x v="0"/>
    <n v="1459352"/>
    <s v="Submitted"/>
    <n v="313"/>
    <x v="0"/>
    <x v="0"/>
    <s v="Submitted"/>
    <x v="0"/>
    <x v="3"/>
    <n v="4859597"/>
    <n v="16.899999999999999"/>
    <n v="60"/>
    <n v="80993.279999999999"/>
    <n v="6843932.4416666664"/>
    <x v="3"/>
    <x v="3"/>
    <d v="2029-03-02T00:00:00"/>
    <x v="5"/>
    <x v="9"/>
    <x v="0"/>
    <x v="1"/>
    <x v="0"/>
  </r>
  <r>
    <s v="L101717"/>
    <x v="0"/>
    <s v="C201717"/>
    <s v="Rohit Gupta"/>
    <x v="0"/>
    <s v="Male"/>
    <x v="27"/>
    <x v="0"/>
    <x v="1"/>
    <x v="2"/>
    <n v="351740"/>
    <s v="Submitted"/>
    <n v="672"/>
    <x v="1"/>
    <x v="0"/>
    <s v="Submitted"/>
    <x v="0"/>
    <x v="4"/>
    <n v="4267964"/>
    <n v="10.75"/>
    <n v="180"/>
    <n v="23710.91"/>
    <n v="3823384.416666667"/>
    <x v="6"/>
    <x v="6"/>
    <d v="2029-03-03T00:00:00"/>
    <x v="5"/>
    <x v="9"/>
    <x v="2"/>
    <x v="0"/>
    <x v="2"/>
  </r>
  <r>
    <s v="L101718"/>
    <x v="0"/>
    <s v="C201718"/>
    <s v="Amit Gupta"/>
    <x v="0"/>
    <s v="Female"/>
    <x v="24"/>
    <x v="1"/>
    <x v="1"/>
    <x v="0"/>
    <n v="907469"/>
    <s v="Submitted"/>
    <n v="630"/>
    <x v="1"/>
    <x v="0"/>
    <s v="Submitted"/>
    <x v="0"/>
    <x v="2"/>
    <n v="1355994"/>
    <n v="12.89"/>
    <n v="36"/>
    <n v="37666.5"/>
    <n v="1456563.5550057143"/>
    <x v="0"/>
    <x v="0"/>
    <d v="2029-03-04T00:00:00"/>
    <x v="5"/>
    <x v="9"/>
    <x v="0"/>
    <x v="0"/>
    <x v="0"/>
  </r>
  <r>
    <s v="L101719"/>
    <x v="0"/>
    <s v="C201719"/>
    <s v="Karan Mehta"/>
    <x v="0"/>
    <s v="Male"/>
    <x v="22"/>
    <x v="0"/>
    <x v="1"/>
    <x v="0"/>
    <n v="1003460"/>
    <s v="Submitted"/>
    <n v="950"/>
    <x v="2"/>
    <x v="0"/>
    <s v="Submitted"/>
    <x v="1"/>
    <x v="2"/>
    <n v="241145"/>
    <n v="14.14"/>
    <n v="180"/>
    <n v="1339.69"/>
    <n v="284149.19166666671"/>
    <x v="4"/>
    <x v="4"/>
    <d v="2029-03-05T00:00:00"/>
    <x v="5"/>
    <x v="9"/>
    <x v="0"/>
    <x v="0"/>
    <x v="1"/>
  </r>
  <r>
    <s v="L101720"/>
    <x v="0"/>
    <s v="C201720"/>
    <s v="Neha Gupta"/>
    <x v="0"/>
    <s v="Female"/>
    <x v="11"/>
    <x v="1"/>
    <x v="0"/>
    <x v="3"/>
    <n v="722869"/>
    <s v="Submitted"/>
    <n v="741"/>
    <x v="1"/>
    <x v="0"/>
    <s v="Submitted"/>
    <x v="0"/>
    <x v="0"/>
    <n v="2581952"/>
    <n v="9.4700000000000006"/>
    <n v="24"/>
    <n v="107581.33"/>
    <n v="2037592.213274342"/>
    <x v="2"/>
    <x v="2"/>
    <d v="2029-03-06T00:00:00"/>
    <x v="5"/>
    <x v="9"/>
    <x v="2"/>
    <x v="1"/>
    <x v="0"/>
  </r>
  <r>
    <s v="L101721"/>
    <x v="0"/>
    <s v="C201721"/>
    <s v="Priya Gupta"/>
    <x v="0"/>
    <s v="Female"/>
    <x v="8"/>
    <x v="1"/>
    <x v="1"/>
    <x v="0"/>
    <n v="1822959"/>
    <s v="Submitted"/>
    <n v="808"/>
    <x v="2"/>
    <x v="0"/>
    <s v="Submitted"/>
    <x v="0"/>
    <x v="4"/>
    <n v="3468254"/>
    <n v="10.3"/>
    <n v="36"/>
    <n v="96340.39"/>
    <n v="2976918.017276648"/>
    <x v="1"/>
    <x v="1"/>
    <d v="2029-03-07T00:00:00"/>
    <x v="5"/>
    <x v="9"/>
    <x v="0"/>
    <x v="0"/>
    <x v="0"/>
  </r>
  <r>
    <s v="L101722"/>
    <x v="0"/>
    <s v="C201722"/>
    <s v="Vikas Rao"/>
    <x v="0"/>
    <s v="Male"/>
    <x v="14"/>
    <x v="0"/>
    <x v="0"/>
    <x v="2"/>
    <n v="1079984"/>
    <s v="Submitted"/>
    <n v="778"/>
    <x v="2"/>
    <x v="0"/>
    <s v="Submitted"/>
    <x v="0"/>
    <x v="2"/>
    <n v="1709202"/>
    <n v="13.04"/>
    <n v="180"/>
    <n v="9495.57"/>
    <n v="1857332.84"/>
    <x v="1"/>
    <x v="1"/>
    <d v="2029-03-08T00:00:00"/>
    <x v="5"/>
    <x v="9"/>
    <x v="0"/>
    <x v="1"/>
    <x v="0"/>
  </r>
  <r>
    <s v="L101723"/>
    <x v="0"/>
    <s v="C201723"/>
    <s v="Karan Singh"/>
    <x v="0"/>
    <s v="Female"/>
    <x v="5"/>
    <x v="1"/>
    <x v="1"/>
    <x v="2"/>
    <n v="1742681"/>
    <s v="Submitted"/>
    <n v="349"/>
    <x v="0"/>
    <x v="0"/>
    <s v="Submitted"/>
    <x v="0"/>
    <x v="1"/>
    <n v="1977198"/>
    <n v="9.0299999999999994"/>
    <n v="12"/>
    <n v="164766.5"/>
    <n v="1489616.4123266097"/>
    <x v="0"/>
    <x v="0"/>
    <d v="2029-03-09T00:00:00"/>
    <x v="5"/>
    <x v="9"/>
    <x v="1"/>
    <x v="1"/>
    <x v="3"/>
  </r>
  <r>
    <s v="L101724"/>
    <x v="0"/>
    <s v="C201724"/>
    <s v="Amit Mehta"/>
    <x v="0"/>
    <s v="Female"/>
    <x v="41"/>
    <x v="0"/>
    <x v="1"/>
    <x v="2"/>
    <n v="941410"/>
    <s v="Submitted"/>
    <n v="495"/>
    <x v="0"/>
    <x v="0"/>
    <s v="Submitted"/>
    <x v="0"/>
    <x v="4"/>
    <n v="3777242"/>
    <n v="13.87"/>
    <n v="60"/>
    <n v="62954.03"/>
    <n v="4365862.211666666"/>
    <x v="6"/>
    <x v="6"/>
    <d v="2029-03-10T00:00:00"/>
    <x v="5"/>
    <x v="9"/>
    <x v="0"/>
    <x v="1"/>
    <x v="1"/>
  </r>
  <r>
    <s v="L101725"/>
    <x v="0"/>
    <s v="C201725"/>
    <s v="Rahul Mehta"/>
    <x v="0"/>
    <s v="Male"/>
    <x v="20"/>
    <x v="0"/>
    <x v="1"/>
    <x v="3"/>
    <n v="2172065"/>
    <s v="Submitted"/>
    <n v="676"/>
    <x v="1"/>
    <x v="0"/>
    <s v="Submitted"/>
    <x v="0"/>
    <x v="4"/>
    <n v="3664756"/>
    <n v="7.66"/>
    <n v="60"/>
    <n v="61079.27"/>
    <n v="2339335.913333653"/>
    <x v="3"/>
    <x v="3"/>
    <d v="2029-03-11T00:00:00"/>
    <x v="5"/>
    <x v="9"/>
    <x v="2"/>
    <x v="0"/>
    <x v="0"/>
  </r>
  <r>
    <s v="L101726"/>
    <x v="0"/>
    <s v="C201726"/>
    <s v="Vikas Sharma"/>
    <x v="0"/>
    <s v="Female"/>
    <x v="11"/>
    <x v="0"/>
    <x v="1"/>
    <x v="3"/>
    <n v="1825378"/>
    <s v="Submitted"/>
    <n v="842"/>
    <x v="2"/>
    <x v="0"/>
    <s v="Submitted"/>
    <x v="0"/>
    <x v="3"/>
    <n v="1517456"/>
    <n v="7.66"/>
    <n v="24"/>
    <n v="63227.33"/>
    <n v="968649.67314240732"/>
    <x v="3"/>
    <x v="3"/>
    <d v="2029-03-12T00:00:00"/>
    <x v="5"/>
    <x v="9"/>
    <x v="2"/>
    <x v="1"/>
    <x v="1"/>
  </r>
  <r>
    <s v="L101727"/>
    <x v="0"/>
    <s v="C201727"/>
    <s v="Amit Rao"/>
    <x v="0"/>
    <s v="Female"/>
    <x v="24"/>
    <x v="0"/>
    <x v="1"/>
    <x v="3"/>
    <n v="2007306"/>
    <s v="Submitted"/>
    <n v="352"/>
    <x v="0"/>
    <x v="0"/>
    <s v="Submitted"/>
    <x v="0"/>
    <x v="0"/>
    <n v="3809536"/>
    <n v="13.64"/>
    <n v="60"/>
    <n v="63492.27"/>
    <n v="4330172.5866666669"/>
    <x v="1"/>
    <x v="1"/>
    <d v="2029-03-13T00:00:00"/>
    <x v="5"/>
    <x v="9"/>
    <x v="0"/>
    <x v="0"/>
    <x v="2"/>
  </r>
  <r>
    <s v="L101728"/>
    <x v="0"/>
    <s v="C201728"/>
    <s v="Anjali Singh"/>
    <x v="0"/>
    <s v="Female"/>
    <x v="31"/>
    <x v="0"/>
    <x v="0"/>
    <x v="0"/>
    <n v="2492906"/>
    <s v="Submitted"/>
    <n v="570"/>
    <x v="0"/>
    <x v="0"/>
    <s v="Submitted"/>
    <x v="0"/>
    <x v="2"/>
    <n v="2140775"/>
    <n v="12.86"/>
    <n v="12"/>
    <n v="178397.92"/>
    <n v="2294564.3736983845"/>
    <x v="2"/>
    <x v="2"/>
    <d v="2029-03-14T00:00:00"/>
    <x v="5"/>
    <x v="9"/>
    <x v="1"/>
    <x v="1"/>
    <x v="0"/>
  </r>
  <r>
    <s v="L101729"/>
    <x v="0"/>
    <s v="C201729"/>
    <s v="Pooja Sharma"/>
    <x v="0"/>
    <s v="Male"/>
    <x v="4"/>
    <x v="1"/>
    <x v="0"/>
    <x v="1"/>
    <n v="1071308"/>
    <s v="Submitted"/>
    <n v="687"/>
    <x v="1"/>
    <x v="0"/>
    <s v="Submitted"/>
    <x v="0"/>
    <x v="3"/>
    <n v="4134616"/>
    <n v="12.48"/>
    <n v="180"/>
    <n v="22970.09"/>
    <n v="4300000.6400000006"/>
    <x v="5"/>
    <x v="5"/>
    <d v="2029-03-15T00:00:00"/>
    <x v="5"/>
    <x v="9"/>
    <x v="0"/>
    <x v="0"/>
    <x v="3"/>
  </r>
  <r>
    <s v="L101730"/>
    <x v="0"/>
    <s v="C201730"/>
    <s v="Anjali Gupta"/>
    <x v="0"/>
    <s v="Male"/>
    <x v="18"/>
    <x v="0"/>
    <x v="0"/>
    <x v="1"/>
    <n v="761625"/>
    <s v="Submitted"/>
    <n v="556"/>
    <x v="0"/>
    <x v="0"/>
    <s v="Submitted"/>
    <x v="0"/>
    <x v="4"/>
    <n v="2202818"/>
    <n v="10.24"/>
    <n v="24"/>
    <n v="91784.08"/>
    <n v="1879738.7236342891"/>
    <x v="6"/>
    <x v="6"/>
    <d v="2029-03-16T00:00:00"/>
    <x v="5"/>
    <x v="9"/>
    <x v="1"/>
    <x v="1"/>
    <x v="2"/>
  </r>
  <r>
    <s v="L101731"/>
    <x v="0"/>
    <s v="C201731"/>
    <s v="Rahul Rao"/>
    <x v="0"/>
    <s v="Male"/>
    <x v="7"/>
    <x v="0"/>
    <x v="1"/>
    <x v="3"/>
    <n v="2231860"/>
    <s v="Submitted"/>
    <n v="485"/>
    <x v="0"/>
    <x v="0"/>
    <s v="Submitted"/>
    <x v="0"/>
    <x v="4"/>
    <n v="3031770"/>
    <n v="8.24"/>
    <n v="12"/>
    <n v="252647.5"/>
    <n v="2085750.0954825906"/>
    <x v="4"/>
    <x v="4"/>
    <d v="2029-03-17T00:00:00"/>
    <x v="5"/>
    <x v="9"/>
    <x v="0"/>
    <x v="0"/>
    <x v="2"/>
  </r>
  <r>
    <s v="L101732"/>
    <x v="0"/>
    <s v="C201732"/>
    <s v="Sneha Gupta"/>
    <x v="0"/>
    <s v="Male"/>
    <x v="5"/>
    <x v="0"/>
    <x v="0"/>
    <x v="3"/>
    <n v="1897805"/>
    <s v="Submitted"/>
    <n v="368"/>
    <x v="0"/>
    <x v="0"/>
    <s v="Submitted"/>
    <x v="0"/>
    <x v="4"/>
    <n v="4665834"/>
    <n v="13.43"/>
    <n v="36"/>
    <n v="129606.5"/>
    <n v="5221845.8850094602"/>
    <x v="0"/>
    <x v="0"/>
    <d v="2029-03-18T00:00:00"/>
    <x v="5"/>
    <x v="9"/>
    <x v="0"/>
    <x v="0"/>
    <x v="0"/>
  </r>
  <r>
    <s v="L101733"/>
    <x v="0"/>
    <s v="C201733"/>
    <s v="Rahul Verma"/>
    <x v="0"/>
    <s v="Female"/>
    <x v="8"/>
    <x v="1"/>
    <x v="1"/>
    <x v="1"/>
    <n v="2410195"/>
    <s v="Submitted"/>
    <n v="512"/>
    <x v="0"/>
    <x v="0"/>
    <s v="Submitted"/>
    <x v="0"/>
    <x v="4"/>
    <n v="730021"/>
    <n v="17.29"/>
    <n v="24"/>
    <n v="30417.54"/>
    <n v="1051838.5913593916"/>
    <x v="2"/>
    <x v="2"/>
    <d v="2029-03-19T00:00:00"/>
    <x v="5"/>
    <x v="9"/>
    <x v="0"/>
    <x v="1"/>
    <x v="1"/>
  </r>
  <r>
    <s v="L101734"/>
    <x v="0"/>
    <s v="C201734"/>
    <n v="0"/>
    <x v="0"/>
    <s v="Female"/>
    <x v="16"/>
    <x v="0"/>
    <x v="0"/>
    <x v="2"/>
    <n v="886477"/>
    <s v="Submitted"/>
    <n v="346"/>
    <x v="0"/>
    <x v="0"/>
    <s v="Submitted"/>
    <x v="0"/>
    <x v="0"/>
    <n v="3481500"/>
    <n v="15.2"/>
    <n v="36"/>
    <n v="96708.33"/>
    <n v="4409900.0000007087"/>
    <x v="3"/>
    <x v="3"/>
    <d v="2029-03-20T00:00:00"/>
    <x v="5"/>
    <x v="9"/>
    <x v="0"/>
    <x v="0"/>
    <x v="1"/>
  </r>
  <r>
    <s v="L101735"/>
    <x v="0"/>
    <s v="C201735"/>
    <s v="Anjali Rao"/>
    <x v="0"/>
    <s v="Female"/>
    <x v="32"/>
    <x v="1"/>
    <x v="1"/>
    <x v="2"/>
    <n v="-50000"/>
    <s v="Submitted"/>
    <n v="527"/>
    <x v="0"/>
    <x v="0"/>
    <s v="Submitted"/>
    <x v="0"/>
    <x v="3"/>
    <n v="2794312"/>
    <n v="8.09"/>
    <n v="120"/>
    <n v="23285.93"/>
    <n v="1883832.0066666668"/>
    <x v="0"/>
    <x v="0"/>
    <d v="2029-03-21T00:00:00"/>
    <x v="5"/>
    <x v="9"/>
    <x v="0"/>
    <x v="0"/>
    <x v="1"/>
  </r>
  <r>
    <s v="L101736"/>
    <x v="0"/>
    <s v="C201736"/>
    <s v="Rahul Singh"/>
    <x v="0"/>
    <s v="Female"/>
    <x v="31"/>
    <x v="1"/>
    <x v="1"/>
    <x v="1"/>
    <n v="947323"/>
    <s v="Submitted"/>
    <n v="825"/>
    <x v="2"/>
    <x v="0"/>
    <s v="Submitted"/>
    <x v="0"/>
    <x v="1"/>
    <n v="4769443"/>
    <n v="8.07"/>
    <n v="24"/>
    <n v="198726.79"/>
    <n v="3207464.3932398953"/>
    <x v="1"/>
    <x v="1"/>
    <d v="2029-03-22T00:00:00"/>
    <x v="5"/>
    <x v="9"/>
    <x v="0"/>
    <x v="1"/>
    <x v="3"/>
  </r>
  <r>
    <s v="L101737"/>
    <x v="0"/>
    <s v="C201737"/>
    <n v="0"/>
    <x v="0"/>
    <s v="Female"/>
    <x v="30"/>
    <x v="0"/>
    <x v="1"/>
    <x v="3"/>
    <n v="1154430"/>
    <s v="Submitted"/>
    <n v="336"/>
    <x v="0"/>
    <x v="0"/>
    <s v="Submitted"/>
    <x v="0"/>
    <x v="2"/>
    <n v="4357796"/>
    <n v="16.71"/>
    <n v="120"/>
    <n v="36314.97"/>
    <n v="6068230.9300000006"/>
    <x v="1"/>
    <x v="1"/>
    <d v="2029-03-23T00:00:00"/>
    <x v="5"/>
    <x v="9"/>
    <x v="0"/>
    <x v="1"/>
    <x v="2"/>
  </r>
  <r>
    <s v="L101738"/>
    <x v="0"/>
    <s v="C201738"/>
    <s v="Sneha Rao"/>
    <x v="0"/>
    <s v="Female"/>
    <x v="8"/>
    <x v="1"/>
    <x v="0"/>
    <x v="0"/>
    <n v="551664"/>
    <s v="Submitted"/>
    <n v="408"/>
    <x v="0"/>
    <x v="0"/>
    <s v="Submitted"/>
    <x v="0"/>
    <x v="1"/>
    <n v="3607539"/>
    <n v="9.44"/>
    <n v="180"/>
    <n v="20041.88"/>
    <n v="2837930.6799999997"/>
    <x v="4"/>
    <x v="4"/>
    <d v="2029-03-24T00:00:00"/>
    <x v="5"/>
    <x v="9"/>
    <x v="0"/>
    <x v="0"/>
    <x v="1"/>
  </r>
  <r>
    <s v="L101739"/>
    <x v="0"/>
    <s v="C201739"/>
    <s v="Rahul Das"/>
    <x v="0"/>
    <s v="Male"/>
    <x v="45"/>
    <x v="1"/>
    <x v="1"/>
    <x v="1"/>
    <n v="2297008"/>
    <s v="Submitted"/>
    <n v="661"/>
    <x v="1"/>
    <x v="0"/>
    <s v="Submitted"/>
    <x v="0"/>
    <x v="1"/>
    <n v="3270780"/>
    <n v="12.51"/>
    <n v="120"/>
    <n v="27256.5"/>
    <n v="3409788.15"/>
    <x v="6"/>
    <x v="6"/>
    <d v="2029-03-25T00:00:00"/>
    <x v="5"/>
    <x v="9"/>
    <x v="1"/>
    <x v="1"/>
    <x v="3"/>
  </r>
  <r>
    <s v="L101740"/>
    <x v="0"/>
    <s v="C201740"/>
    <s v="Neha Das"/>
    <x v="0"/>
    <s v="Female"/>
    <x v="31"/>
    <x v="1"/>
    <x v="0"/>
    <x v="3"/>
    <n v="1020714"/>
    <s v="Submitted"/>
    <n v="524"/>
    <x v="0"/>
    <x v="0"/>
    <s v="Submitted"/>
    <x v="0"/>
    <x v="0"/>
    <n v="2531918"/>
    <n v="10.84"/>
    <n v="36"/>
    <n v="70331.06"/>
    <n v="2287165.9268647111"/>
    <x v="2"/>
    <x v="2"/>
    <d v="2029-03-26T00:00:00"/>
    <x v="5"/>
    <x v="9"/>
    <x v="0"/>
    <x v="1"/>
    <x v="1"/>
  </r>
  <r>
    <s v="L101741"/>
    <x v="0"/>
    <s v="C201741"/>
    <s v="Anjali Gupta"/>
    <x v="0"/>
    <s v="Female"/>
    <x v="2"/>
    <x v="1"/>
    <x v="0"/>
    <x v="1"/>
    <n v="1052509"/>
    <s v="Submitted"/>
    <n v="365"/>
    <x v="0"/>
    <x v="0"/>
    <s v="Submitted"/>
    <x v="0"/>
    <x v="1"/>
    <n v="2918354"/>
    <n v="7.66"/>
    <n v="12"/>
    <n v="243196.17"/>
    <n v="1867877.4719952922"/>
    <x v="2"/>
    <x v="2"/>
    <d v="2029-03-27T00:00:00"/>
    <x v="5"/>
    <x v="9"/>
    <x v="0"/>
    <x v="0"/>
    <x v="2"/>
  </r>
  <r>
    <s v="L101742"/>
    <x v="0"/>
    <s v="C201742"/>
    <s v="Amit Singh"/>
    <x v="0"/>
    <s v="Female"/>
    <x v="17"/>
    <x v="0"/>
    <x v="0"/>
    <x v="1"/>
    <n v="2243095"/>
    <s v="Submitted"/>
    <n v="635"/>
    <x v="1"/>
    <x v="0"/>
    <s v="Submitted"/>
    <x v="0"/>
    <x v="0"/>
    <n v="2639724"/>
    <n v="16.100000000000001"/>
    <n v="180"/>
    <n v="14665.13"/>
    <n v="3541629.7"/>
    <x v="0"/>
    <x v="0"/>
    <d v="2029-03-28T00:00:00"/>
    <x v="5"/>
    <x v="9"/>
    <x v="2"/>
    <x v="1"/>
    <x v="1"/>
  </r>
  <r>
    <s v="L101743"/>
    <x v="0"/>
    <s v="C201743"/>
    <s v="Amit Sharma"/>
    <x v="0"/>
    <s v="Male"/>
    <x v="34"/>
    <x v="1"/>
    <x v="0"/>
    <x v="3"/>
    <n v="452360"/>
    <s v="Submitted"/>
    <n v="737"/>
    <x v="1"/>
    <x v="0"/>
    <s v="Submitted"/>
    <x v="0"/>
    <x v="3"/>
    <n v="1803574"/>
    <n v="7.32"/>
    <n v="36"/>
    <n v="50099.28"/>
    <n v="1100180.1794214214"/>
    <x v="9"/>
    <x v="3"/>
    <d v="2029-03-29T00:00:00"/>
    <x v="5"/>
    <x v="9"/>
    <x v="1"/>
    <x v="0"/>
    <x v="0"/>
  </r>
  <r>
    <s v="L101744"/>
    <x v="0"/>
    <s v="C201744"/>
    <s v="Rahul Rao"/>
    <x v="0"/>
    <s v="Male"/>
    <x v="13"/>
    <x v="1"/>
    <x v="1"/>
    <x v="1"/>
    <n v="-50000"/>
    <s v="Submitted"/>
    <n v="513"/>
    <x v="0"/>
    <x v="0"/>
    <s v="Submitted"/>
    <x v="0"/>
    <x v="0"/>
    <n v="214144"/>
    <n v="17.47"/>
    <n v="12"/>
    <n v="17845.330000000002"/>
    <n v="311764.45131800411"/>
    <x v="4"/>
    <x v="4"/>
    <d v="2029-03-30T00:00:00"/>
    <x v="5"/>
    <x v="9"/>
    <x v="0"/>
    <x v="0"/>
    <x v="3"/>
  </r>
  <r>
    <s v="L101745"/>
    <x v="0"/>
    <s v="C201745"/>
    <s v="Rohit Patel"/>
    <x v="0"/>
    <s v="Male"/>
    <x v="28"/>
    <x v="0"/>
    <x v="0"/>
    <x v="3"/>
    <n v="1748338"/>
    <s v="Submitted"/>
    <n v="831"/>
    <x v="2"/>
    <x v="0"/>
    <s v="Submitted"/>
    <x v="0"/>
    <x v="3"/>
    <n v="2630617"/>
    <n v="17.11"/>
    <n v="24"/>
    <n v="109609.04"/>
    <n v="3750821.4080083543"/>
    <x v="0"/>
    <x v="0"/>
    <d v="2029-03-31T00:00:00"/>
    <x v="5"/>
    <x v="9"/>
    <x v="1"/>
    <x v="0"/>
    <x v="2"/>
  </r>
  <r>
    <s v="L101746"/>
    <x v="0"/>
    <s v="C201746"/>
    <s v="Vikas Sharma"/>
    <x v="0"/>
    <s v="Female"/>
    <x v="41"/>
    <x v="0"/>
    <x v="0"/>
    <x v="2"/>
    <n v="1514612"/>
    <s v="Submitted"/>
    <n v="656"/>
    <x v="1"/>
    <x v="0"/>
    <s v="Submitted"/>
    <x v="0"/>
    <x v="0"/>
    <n v="3016197"/>
    <n v="16.8"/>
    <n v="12"/>
    <n v="251349.75"/>
    <n v="4222791.4284571456"/>
    <x v="5"/>
    <x v="5"/>
    <d v="2029-04-01T00:00:00"/>
    <x v="5"/>
    <x v="10"/>
    <x v="1"/>
    <x v="1"/>
    <x v="0"/>
  </r>
  <r>
    <s v="L101747"/>
    <x v="0"/>
    <s v="C201747"/>
    <s v="Karan Patel"/>
    <x v="0"/>
    <s v="Male"/>
    <x v="36"/>
    <x v="1"/>
    <x v="0"/>
    <x v="2"/>
    <n v="1662600"/>
    <s v="Submitted"/>
    <n v="437"/>
    <x v="0"/>
    <x v="0"/>
    <s v="Submitted"/>
    <x v="0"/>
    <x v="0"/>
    <n v="3810457"/>
    <n v="8.61"/>
    <n v="120"/>
    <n v="31753.81"/>
    <n v="2734002.8974999995"/>
    <x v="3"/>
    <x v="3"/>
    <d v="2029-04-02T00:00:00"/>
    <x v="5"/>
    <x v="10"/>
    <x v="0"/>
    <x v="1"/>
    <x v="3"/>
  </r>
  <r>
    <s v="L101748"/>
    <x v="0"/>
    <s v="C201748"/>
    <s v="Rahul Das"/>
    <x v="0"/>
    <s v="Male"/>
    <x v="14"/>
    <x v="1"/>
    <x v="0"/>
    <x v="2"/>
    <n v="2339172"/>
    <s v="Submitted"/>
    <n v="821"/>
    <x v="2"/>
    <x v="0"/>
    <s v="Submitted"/>
    <x v="0"/>
    <x v="4"/>
    <n v="3249539"/>
    <n v="9.41"/>
    <n v="180"/>
    <n v="18052.990000000002"/>
    <n v="2548180.1658333335"/>
    <x v="3"/>
    <x v="3"/>
    <d v="2029-04-03T00:00:00"/>
    <x v="5"/>
    <x v="10"/>
    <x v="0"/>
    <x v="1"/>
    <x v="0"/>
  </r>
  <r>
    <s v="L101749"/>
    <x v="0"/>
    <s v="C201749"/>
    <s v="Sneha Rao"/>
    <x v="0"/>
    <s v="Male"/>
    <x v="39"/>
    <x v="0"/>
    <x v="1"/>
    <x v="2"/>
    <n v="290266"/>
    <s v="Submitted"/>
    <n v="622"/>
    <x v="1"/>
    <x v="0"/>
    <s v="Submitted"/>
    <x v="0"/>
    <x v="2"/>
    <n v="1982743"/>
    <n v="10.45"/>
    <n v="120"/>
    <n v="16522.86"/>
    <n v="1726638.6958333331"/>
    <x v="5"/>
    <x v="5"/>
    <d v="2029-04-04T00:00:00"/>
    <x v="5"/>
    <x v="10"/>
    <x v="1"/>
    <x v="0"/>
    <x v="1"/>
  </r>
  <r>
    <s v="L101750"/>
    <x v="0"/>
    <s v="C201750"/>
    <s v="Rahul Mehta"/>
    <x v="0"/>
    <s v="Male"/>
    <x v="21"/>
    <x v="0"/>
    <x v="1"/>
    <x v="0"/>
    <n v="453459"/>
    <s v="Submitted"/>
    <n v="704"/>
    <x v="1"/>
    <x v="0"/>
    <s v="Submitted"/>
    <x v="0"/>
    <x v="4"/>
    <n v="3335077"/>
    <n v="15.15"/>
    <n v="120"/>
    <n v="27792.31"/>
    <n v="4210534.7124999994"/>
    <x v="0"/>
    <x v="0"/>
    <d v="2029-04-05T00:00:00"/>
    <x v="5"/>
    <x v="10"/>
    <x v="0"/>
    <x v="0"/>
    <x v="1"/>
  </r>
  <r>
    <s v="L101751"/>
    <x v="0"/>
    <s v="C201751"/>
    <s v="Rohit Rao"/>
    <x v="0"/>
    <s v="Male"/>
    <x v="7"/>
    <x v="0"/>
    <x v="1"/>
    <x v="2"/>
    <n v="2453988"/>
    <s v="Submitted"/>
    <n v="323"/>
    <x v="0"/>
    <x v="0"/>
    <s v="Submitted"/>
    <x v="0"/>
    <x v="0"/>
    <n v="2220970"/>
    <n v="13.3"/>
    <n v="120"/>
    <n v="18508.080000000002"/>
    <n v="2461575.0833333335"/>
    <x v="4"/>
    <x v="4"/>
    <d v="2029-04-06T00:00:00"/>
    <x v="5"/>
    <x v="10"/>
    <x v="0"/>
    <x v="1"/>
    <x v="2"/>
  </r>
  <r>
    <s v="L101752"/>
    <x v="0"/>
    <s v="C201752"/>
    <s v="Rohit Das"/>
    <x v="0"/>
    <s v="Female"/>
    <x v="14"/>
    <x v="0"/>
    <x v="1"/>
    <x v="3"/>
    <n v="544879"/>
    <s v="Submitted"/>
    <n v="856"/>
    <x v="2"/>
    <x v="0"/>
    <s v="Submitted"/>
    <x v="0"/>
    <x v="2"/>
    <n v="3882025"/>
    <n v="17.22"/>
    <n v="120"/>
    <n v="32350.21"/>
    <n v="5570705.8749999991"/>
    <x v="0"/>
    <x v="0"/>
    <d v="2029-04-07T00:00:00"/>
    <x v="5"/>
    <x v="10"/>
    <x v="0"/>
    <x v="0"/>
    <x v="1"/>
  </r>
  <r>
    <s v="L101753"/>
    <x v="0"/>
    <s v="C201753"/>
    <s v="Rohit Patel"/>
    <x v="0"/>
    <s v="Male"/>
    <x v="47"/>
    <x v="0"/>
    <x v="1"/>
    <x v="3"/>
    <n v="702695"/>
    <s v="Submitted"/>
    <n v="604"/>
    <x v="1"/>
    <x v="0"/>
    <s v="Submitted"/>
    <x v="0"/>
    <x v="4"/>
    <n v="1057303"/>
    <n v="9.14"/>
    <n v="24"/>
    <n v="44054.29"/>
    <n v="805313.46044389938"/>
    <x v="0"/>
    <x v="0"/>
    <d v="2029-04-08T00:00:00"/>
    <x v="5"/>
    <x v="10"/>
    <x v="0"/>
    <x v="1"/>
    <x v="3"/>
  </r>
  <r>
    <s v="L101754"/>
    <x v="0"/>
    <s v="C201754"/>
    <s v="Karan Verma"/>
    <x v="0"/>
    <s v="Male"/>
    <x v="21"/>
    <x v="0"/>
    <x v="0"/>
    <x v="2"/>
    <n v="2426516"/>
    <s v="Submitted"/>
    <n v="706"/>
    <x v="1"/>
    <x v="0"/>
    <s v="Submitted"/>
    <x v="0"/>
    <x v="4"/>
    <n v="272856"/>
    <n v="7.32"/>
    <n v="60"/>
    <n v="4547.6000000000004"/>
    <n v="166442.16000006482"/>
    <x v="1"/>
    <x v="1"/>
    <d v="2029-04-09T00:00:00"/>
    <x v="5"/>
    <x v="10"/>
    <x v="1"/>
    <x v="0"/>
    <x v="1"/>
  </r>
  <r>
    <s v="L101755"/>
    <x v="0"/>
    <s v="C201755"/>
    <s v="Anjali Mehta"/>
    <x v="0"/>
    <s v="Female"/>
    <x v="16"/>
    <x v="1"/>
    <x v="1"/>
    <x v="2"/>
    <n v="2416077"/>
    <s v="Submitted"/>
    <n v="821"/>
    <x v="2"/>
    <x v="0"/>
    <s v="Submitted"/>
    <x v="0"/>
    <x v="4"/>
    <n v="2581827"/>
    <n v="17.79"/>
    <n v="180"/>
    <n v="14343.48"/>
    <n v="3827558.5274999999"/>
    <x v="5"/>
    <x v="5"/>
    <d v="2029-04-10T00:00:00"/>
    <x v="5"/>
    <x v="10"/>
    <x v="1"/>
    <x v="0"/>
    <x v="2"/>
  </r>
  <r>
    <s v="L101756"/>
    <x v="0"/>
    <s v="C201756"/>
    <s v="Vikas Rao"/>
    <x v="0"/>
    <s v="Male"/>
    <x v="16"/>
    <x v="1"/>
    <x v="1"/>
    <x v="3"/>
    <n v="779024"/>
    <s v="Submitted"/>
    <n v="752"/>
    <x v="2"/>
    <x v="0"/>
    <s v="Submitted"/>
    <x v="0"/>
    <x v="2"/>
    <n v="2313420"/>
    <n v="18.61"/>
    <n v="60"/>
    <n v="38557"/>
    <n v="3587728.85"/>
    <x v="0"/>
    <x v="0"/>
    <d v="2029-04-11T00:00:00"/>
    <x v="5"/>
    <x v="10"/>
    <x v="2"/>
    <x v="1"/>
    <x v="2"/>
  </r>
  <r>
    <s v="L101757"/>
    <x v="0"/>
    <s v="C201757"/>
    <s v="Rohit Verma"/>
    <x v="0"/>
    <s v="Female"/>
    <x v="39"/>
    <x v="1"/>
    <x v="0"/>
    <x v="2"/>
    <n v="267910"/>
    <s v="Submitted"/>
    <n v="601"/>
    <x v="1"/>
    <x v="0"/>
    <s v="Submitted"/>
    <x v="0"/>
    <x v="1"/>
    <n v="4159109"/>
    <n v="10.24"/>
    <n v="36"/>
    <n v="115530.81"/>
    <n v="3549106.3474679608"/>
    <x v="3"/>
    <x v="3"/>
    <d v="2029-04-12T00:00:00"/>
    <x v="5"/>
    <x v="10"/>
    <x v="1"/>
    <x v="0"/>
    <x v="0"/>
  </r>
  <r>
    <s v="L101758"/>
    <x v="0"/>
    <s v="C201758"/>
    <s v="Anjali Verma"/>
    <x v="0"/>
    <s v="Male"/>
    <x v="28"/>
    <x v="0"/>
    <x v="0"/>
    <x v="1"/>
    <n v="699026"/>
    <s v="Submitted"/>
    <n v="886"/>
    <x v="2"/>
    <x v="0"/>
    <s v="Submitted"/>
    <x v="0"/>
    <x v="2"/>
    <n v="1414276"/>
    <n v="12.56"/>
    <n v="36"/>
    <n v="39285.440000000002"/>
    <n v="1480275.5466760562"/>
    <x v="5"/>
    <x v="5"/>
    <d v="2029-04-13T00:00:00"/>
    <x v="5"/>
    <x v="10"/>
    <x v="0"/>
    <x v="1"/>
    <x v="1"/>
  </r>
  <r>
    <s v="L101759"/>
    <x v="0"/>
    <s v="C201759"/>
    <s v="Rohit Verma"/>
    <x v="0"/>
    <s v="Male"/>
    <x v="43"/>
    <x v="0"/>
    <x v="0"/>
    <x v="2"/>
    <n v="2430654"/>
    <s v="Submitted"/>
    <n v="414"/>
    <x v="0"/>
    <x v="0"/>
    <s v="Submitted"/>
    <x v="0"/>
    <x v="3"/>
    <n v="1010276"/>
    <n v="9.5399999999999991"/>
    <n v="24"/>
    <n v="42094.83"/>
    <n v="803170.06159451371"/>
    <x v="3"/>
    <x v="3"/>
    <d v="2029-04-14T00:00:00"/>
    <x v="5"/>
    <x v="10"/>
    <x v="0"/>
    <x v="0"/>
    <x v="2"/>
  </r>
  <r>
    <s v="L101760"/>
    <x v="0"/>
    <s v="C201760"/>
    <s v="Anjali Das"/>
    <x v="0"/>
    <s v="Male"/>
    <x v="5"/>
    <x v="1"/>
    <x v="0"/>
    <x v="3"/>
    <n v="1675195"/>
    <s v="Submitted"/>
    <n v="869"/>
    <x v="2"/>
    <x v="0"/>
    <s v="Submitted"/>
    <x v="0"/>
    <x v="2"/>
    <n v="502742"/>
    <n v="10.63"/>
    <n v="60"/>
    <n v="8379.0300000000007"/>
    <n v="445345.6216666667"/>
    <x v="6"/>
    <x v="6"/>
    <d v="2029-04-15T00:00:00"/>
    <x v="5"/>
    <x v="10"/>
    <x v="0"/>
    <x v="0"/>
    <x v="2"/>
  </r>
  <r>
    <s v="L101761"/>
    <x v="0"/>
    <s v="C201761"/>
    <s v="Priya Sharma"/>
    <x v="0"/>
    <s v="Female"/>
    <x v="40"/>
    <x v="0"/>
    <x v="0"/>
    <x v="2"/>
    <n v="1323750"/>
    <s v="Submitted"/>
    <n v="889"/>
    <x v="2"/>
    <x v="0"/>
    <s v="Submitted"/>
    <x v="0"/>
    <x v="1"/>
    <n v="4104008"/>
    <n v="15.44"/>
    <n v="12"/>
    <n v="342000.67"/>
    <n v="5280748.6746856235"/>
    <x v="5"/>
    <x v="5"/>
    <d v="2029-04-16T00:00:00"/>
    <x v="5"/>
    <x v="10"/>
    <x v="0"/>
    <x v="1"/>
    <x v="3"/>
  </r>
  <r>
    <s v="L101762"/>
    <x v="0"/>
    <s v="C201762"/>
    <s v="Sneha Verma"/>
    <x v="0"/>
    <s v="Female"/>
    <x v="1"/>
    <x v="1"/>
    <x v="0"/>
    <x v="2"/>
    <n v="1829954"/>
    <s v="Submitted"/>
    <n v="548"/>
    <x v="0"/>
    <x v="0"/>
    <s v="Submitted"/>
    <x v="0"/>
    <x v="4"/>
    <n v="478747"/>
    <n v="17.64"/>
    <n v="180"/>
    <n v="2659.71"/>
    <n v="703758.09"/>
    <x v="2"/>
    <x v="2"/>
    <d v="2029-04-17T00:00:00"/>
    <x v="5"/>
    <x v="10"/>
    <x v="2"/>
    <x v="0"/>
    <x v="0"/>
  </r>
  <r>
    <s v="L101763"/>
    <x v="0"/>
    <s v="C201763"/>
    <s v="Neha Singh"/>
    <x v="0"/>
    <s v="Female"/>
    <x v="22"/>
    <x v="1"/>
    <x v="1"/>
    <x v="1"/>
    <n v="1137977"/>
    <s v="Submitted"/>
    <n v="625"/>
    <x v="1"/>
    <x v="0"/>
    <s v="Submitted"/>
    <x v="0"/>
    <x v="2"/>
    <n v="677682"/>
    <n v="11.04"/>
    <n v="60"/>
    <n v="11294.7"/>
    <n v="623467.43999999994"/>
    <x v="0"/>
    <x v="0"/>
    <d v="2029-04-18T00:00:00"/>
    <x v="5"/>
    <x v="10"/>
    <x v="0"/>
    <x v="0"/>
    <x v="3"/>
  </r>
  <r>
    <s v="L101764"/>
    <x v="0"/>
    <s v="C201764"/>
    <s v="Sneha Sharma"/>
    <x v="0"/>
    <s v="Male"/>
    <x v="33"/>
    <x v="1"/>
    <x v="0"/>
    <x v="2"/>
    <n v="1389545"/>
    <s v="Submitted"/>
    <n v="323"/>
    <x v="0"/>
    <x v="0"/>
    <s v="Submitted"/>
    <x v="0"/>
    <x v="4"/>
    <n v="1973695"/>
    <n v="8.3800000000000008"/>
    <n v="24"/>
    <n v="82237.289999999994"/>
    <n v="1378301.1654643926"/>
    <x v="11"/>
    <x v="6"/>
    <d v="2029-04-19T00:00:00"/>
    <x v="5"/>
    <x v="10"/>
    <x v="0"/>
    <x v="1"/>
    <x v="0"/>
  </r>
  <r>
    <s v="L101765"/>
    <x v="0"/>
    <s v="C201765"/>
    <s v="Priya Rao"/>
    <x v="0"/>
    <s v="Female"/>
    <x v="44"/>
    <x v="0"/>
    <x v="1"/>
    <x v="3"/>
    <n v="2167967"/>
    <s v="Submitted"/>
    <n v="397"/>
    <x v="0"/>
    <x v="0"/>
    <s v="Submitted"/>
    <x v="0"/>
    <x v="4"/>
    <n v="3129699"/>
    <n v="10.95"/>
    <n v="120"/>
    <n v="26080.83"/>
    <n v="2855850.3374999999"/>
    <x v="0"/>
    <x v="0"/>
    <d v="2029-04-20T00:00:00"/>
    <x v="5"/>
    <x v="10"/>
    <x v="1"/>
    <x v="1"/>
    <x v="2"/>
  </r>
  <r>
    <s v="L101766"/>
    <x v="0"/>
    <s v="C201766"/>
    <s v="Rohit Singh"/>
    <x v="0"/>
    <s v="Female"/>
    <x v="15"/>
    <x v="0"/>
    <x v="0"/>
    <x v="1"/>
    <n v="1120077"/>
    <s v="Submitted"/>
    <n v="710"/>
    <x v="1"/>
    <x v="0"/>
    <s v="Submitted"/>
    <x v="0"/>
    <x v="1"/>
    <n v="2464007"/>
    <n v="15.24"/>
    <n v="60"/>
    <n v="41066.78"/>
    <n v="3129288.89"/>
    <x v="4"/>
    <x v="4"/>
    <d v="2029-04-21T00:00:00"/>
    <x v="5"/>
    <x v="10"/>
    <x v="2"/>
    <x v="0"/>
    <x v="3"/>
  </r>
  <r>
    <s v="L101767"/>
    <x v="0"/>
    <s v="C201767"/>
    <s v="Priya Gupta"/>
    <x v="0"/>
    <s v="Male"/>
    <x v="24"/>
    <x v="1"/>
    <x v="1"/>
    <x v="2"/>
    <n v="429761"/>
    <s v="Submitted"/>
    <n v="364"/>
    <x v="0"/>
    <x v="0"/>
    <s v="Submitted"/>
    <x v="0"/>
    <x v="4"/>
    <n v="665882"/>
    <n v="17.899999999999999"/>
    <n v="12"/>
    <n v="55490.17"/>
    <n v="993291.32925325329"/>
    <x v="6"/>
    <x v="6"/>
    <d v="2029-04-22T00:00:00"/>
    <x v="5"/>
    <x v="10"/>
    <x v="2"/>
    <x v="1"/>
    <x v="1"/>
  </r>
  <r>
    <s v="L101768"/>
    <x v="0"/>
    <s v="C201768"/>
    <s v="Karan Mehta"/>
    <x v="0"/>
    <s v="Female"/>
    <x v="44"/>
    <x v="1"/>
    <x v="0"/>
    <x v="2"/>
    <n v="2122918"/>
    <s v="Submitted"/>
    <n v="534"/>
    <x v="0"/>
    <x v="0"/>
    <s v="Submitted"/>
    <x v="0"/>
    <x v="3"/>
    <n v="3492903"/>
    <n v="9"/>
    <n v="60"/>
    <n v="58215.05"/>
    <n v="2619677.250000007"/>
    <x v="0"/>
    <x v="0"/>
    <d v="2029-04-23T00:00:00"/>
    <x v="5"/>
    <x v="10"/>
    <x v="0"/>
    <x v="1"/>
    <x v="3"/>
  </r>
  <r>
    <s v="L101769"/>
    <x v="0"/>
    <s v="C201769"/>
    <s v="Rohit Gupta"/>
    <x v="0"/>
    <s v="Male"/>
    <x v="38"/>
    <x v="0"/>
    <x v="1"/>
    <x v="2"/>
    <n v="1650548"/>
    <s v="Submitted"/>
    <n v="612"/>
    <x v="1"/>
    <x v="0"/>
    <s v="Submitted"/>
    <x v="0"/>
    <x v="0"/>
    <n v="144804"/>
    <n v="18.57"/>
    <n v="120"/>
    <n v="1206.7"/>
    <n v="224084.19"/>
    <x v="0"/>
    <x v="0"/>
    <d v="2029-04-24T00:00:00"/>
    <x v="5"/>
    <x v="10"/>
    <x v="2"/>
    <x v="0"/>
    <x v="0"/>
  </r>
  <r>
    <s v="L101770"/>
    <x v="0"/>
    <s v="C201770"/>
    <s v="Karan Sharma"/>
    <x v="0"/>
    <s v="Female"/>
    <x v="38"/>
    <x v="0"/>
    <x v="0"/>
    <x v="3"/>
    <n v="1122889"/>
    <s v="Submitted"/>
    <n v="768"/>
    <x v="2"/>
    <x v="0"/>
    <s v="Submitted"/>
    <x v="0"/>
    <x v="1"/>
    <n v="108462"/>
    <n v="14.14"/>
    <n v="12"/>
    <n v="9038.5"/>
    <n v="127815.58674459175"/>
    <x v="0"/>
    <x v="0"/>
    <d v="2029-04-25T00:00:00"/>
    <x v="5"/>
    <x v="10"/>
    <x v="2"/>
    <x v="1"/>
    <x v="3"/>
  </r>
  <r>
    <s v="L101771"/>
    <x v="0"/>
    <s v="C201771"/>
    <s v="Pooja Verma"/>
    <x v="0"/>
    <s v="Female"/>
    <x v="33"/>
    <x v="1"/>
    <x v="0"/>
    <x v="1"/>
    <n v="1234940"/>
    <s v="Submitted"/>
    <n v="570"/>
    <x v="0"/>
    <x v="0"/>
    <s v="Submitted"/>
    <x v="0"/>
    <x v="4"/>
    <n v="3602196"/>
    <n v="15.11"/>
    <n v="12"/>
    <n v="300183"/>
    <n v="4536021.7531728465"/>
    <x v="5"/>
    <x v="5"/>
    <d v="2029-04-26T00:00:00"/>
    <x v="5"/>
    <x v="10"/>
    <x v="0"/>
    <x v="0"/>
    <x v="3"/>
  </r>
  <r>
    <s v="L101772"/>
    <x v="0"/>
    <s v="C201772"/>
    <s v="Anjali Verma"/>
    <x v="0"/>
    <s v="Female"/>
    <x v="39"/>
    <x v="1"/>
    <x v="1"/>
    <x v="0"/>
    <n v="2109571"/>
    <s v="Submitted"/>
    <n v="316"/>
    <x v="0"/>
    <x v="0"/>
    <s v="Submitted"/>
    <x v="0"/>
    <x v="0"/>
    <n v="1515390"/>
    <n v="15.62"/>
    <n v="180"/>
    <n v="8418.83"/>
    <n v="1972532.6499999997"/>
    <x v="5"/>
    <x v="5"/>
    <d v="2029-04-27T00:00:00"/>
    <x v="5"/>
    <x v="10"/>
    <x v="1"/>
    <x v="1"/>
    <x v="3"/>
  </r>
  <r>
    <s v="L101773"/>
    <x v="0"/>
    <s v="C201773"/>
    <s v="Anjali Singh"/>
    <x v="0"/>
    <s v="Male"/>
    <x v="33"/>
    <x v="1"/>
    <x v="0"/>
    <x v="0"/>
    <n v="842113"/>
    <s v="Submitted"/>
    <n v="547"/>
    <x v="0"/>
    <x v="0"/>
    <s v="Submitted"/>
    <x v="0"/>
    <x v="3"/>
    <n v="1945007"/>
    <n v="10.23"/>
    <n v="24"/>
    <n v="81041.960000000006"/>
    <n v="1658119.0889676397"/>
    <x v="3"/>
    <x v="3"/>
    <d v="2029-04-28T00:00:00"/>
    <x v="5"/>
    <x v="10"/>
    <x v="0"/>
    <x v="0"/>
    <x v="0"/>
  </r>
  <r>
    <s v="L101774"/>
    <x v="0"/>
    <s v="C201774"/>
    <s v="Pooja Sharma"/>
    <x v="0"/>
    <s v="Male"/>
    <x v="41"/>
    <x v="1"/>
    <x v="0"/>
    <x v="2"/>
    <n v="730201"/>
    <s v="Submitted"/>
    <n v="773"/>
    <x v="2"/>
    <x v="0"/>
    <s v="Submitted"/>
    <x v="0"/>
    <x v="2"/>
    <n v="3269137"/>
    <n v="16.86"/>
    <n v="12"/>
    <n v="272428.08"/>
    <n v="4593260.1554830382"/>
    <x v="5"/>
    <x v="5"/>
    <d v="2029-04-29T00:00:00"/>
    <x v="5"/>
    <x v="10"/>
    <x v="0"/>
    <x v="0"/>
    <x v="2"/>
  </r>
  <r>
    <s v="L101775"/>
    <x v="0"/>
    <s v="C201775"/>
    <s v="Anjali Gupta"/>
    <x v="0"/>
    <s v="Female"/>
    <x v="42"/>
    <x v="0"/>
    <x v="0"/>
    <x v="3"/>
    <n v="1104531"/>
    <s v="Submitted"/>
    <n v="598"/>
    <x v="0"/>
    <x v="0"/>
    <s v="Submitted"/>
    <x v="0"/>
    <x v="0"/>
    <n v="3618279"/>
    <n v="17.48"/>
    <n v="180"/>
    <n v="20101.55"/>
    <n v="5270626.41"/>
    <x v="6"/>
    <x v="6"/>
    <d v="2029-04-30T00:00:00"/>
    <x v="5"/>
    <x v="10"/>
    <x v="0"/>
    <x v="0"/>
    <x v="1"/>
  </r>
  <r>
    <s v="L101776"/>
    <x v="0"/>
    <s v="C201776"/>
    <s v="Rohit Gupta"/>
    <x v="0"/>
    <s v="Male"/>
    <x v="17"/>
    <x v="0"/>
    <x v="1"/>
    <x v="2"/>
    <n v="1298716"/>
    <s v="Submitted"/>
    <n v="771"/>
    <x v="2"/>
    <x v="0"/>
    <s v="Submitted"/>
    <x v="0"/>
    <x v="4"/>
    <n v="3556611"/>
    <n v="7.23"/>
    <n v="12"/>
    <n v="296384.25"/>
    <n v="2150355.9282009699"/>
    <x v="6"/>
    <x v="6"/>
    <d v="2029-05-01T00:00:00"/>
    <x v="5"/>
    <x v="11"/>
    <x v="1"/>
    <x v="1"/>
    <x v="2"/>
  </r>
  <r>
    <s v="L101777"/>
    <x v="0"/>
    <s v="C201777"/>
    <s v="Neha Sharma"/>
    <x v="0"/>
    <s v="Male"/>
    <x v="19"/>
    <x v="0"/>
    <x v="0"/>
    <x v="0"/>
    <n v="746537"/>
    <s v="Submitted"/>
    <n v="741"/>
    <x v="1"/>
    <x v="0"/>
    <s v="Submitted"/>
    <x v="0"/>
    <x v="4"/>
    <n v="536970"/>
    <n v="10.72"/>
    <n v="120"/>
    <n v="4474.75"/>
    <n v="479693.20000000007"/>
    <x v="3"/>
    <x v="3"/>
    <d v="2029-05-02T00:00:00"/>
    <x v="5"/>
    <x v="11"/>
    <x v="0"/>
    <x v="0"/>
    <x v="1"/>
  </r>
  <r>
    <s v="L101778"/>
    <x v="0"/>
    <s v="C201778"/>
    <s v="Vikas Singh"/>
    <x v="0"/>
    <s v="Female"/>
    <x v="43"/>
    <x v="0"/>
    <x v="1"/>
    <x v="0"/>
    <n v="-50000"/>
    <s v="Submitted"/>
    <n v="410"/>
    <x v="0"/>
    <x v="0"/>
    <s v="Submitted"/>
    <x v="0"/>
    <x v="3"/>
    <n v="1783047"/>
    <n v="9.32"/>
    <n v="36"/>
    <n v="49529.08"/>
    <n v="1384833.1714308138"/>
    <x v="0"/>
    <x v="0"/>
    <d v="2029-05-03T00:00:00"/>
    <x v="5"/>
    <x v="11"/>
    <x v="0"/>
    <x v="1"/>
    <x v="3"/>
  </r>
  <r>
    <s v="L101779"/>
    <x v="0"/>
    <s v="C201779"/>
    <s v="Priya Das"/>
    <x v="0"/>
    <s v="Female"/>
    <x v="4"/>
    <x v="1"/>
    <x v="0"/>
    <x v="2"/>
    <n v="477062"/>
    <s v="Submitted"/>
    <n v="785"/>
    <x v="2"/>
    <x v="0"/>
    <s v="Submitted"/>
    <x v="0"/>
    <x v="2"/>
    <n v="1267104"/>
    <n v="9.51"/>
    <n v="24"/>
    <n v="52796"/>
    <n v="1004180.7494533153"/>
    <x v="0"/>
    <x v="0"/>
    <d v="2029-05-04T00:00:00"/>
    <x v="5"/>
    <x v="11"/>
    <x v="1"/>
    <x v="0"/>
    <x v="1"/>
  </r>
  <r>
    <s v="L101780"/>
    <x v="0"/>
    <s v="C201780"/>
    <s v="Sneha Rao"/>
    <x v="0"/>
    <s v="Female"/>
    <x v="27"/>
    <x v="0"/>
    <x v="0"/>
    <x v="2"/>
    <n v="2054390"/>
    <s v="Submitted"/>
    <n v="831"/>
    <x v="2"/>
    <x v="0"/>
    <s v="Submitted"/>
    <x v="0"/>
    <x v="1"/>
    <n v="1164364"/>
    <n v="8.01"/>
    <n v="120"/>
    <n v="9703.0300000000007"/>
    <n v="777212.97"/>
    <x v="5"/>
    <x v="5"/>
    <d v="2029-05-05T00:00:00"/>
    <x v="5"/>
    <x v="11"/>
    <x v="0"/>
    <x v="1"/>
    <x v="3"/>
  </r>
  <r>
    <s v="L101781"/>
    <x v="0"/>
    <s v="C201781"/>
    <s v="Neha Sharma"/>
    <x v="0"/>
    <s v="Female"/>
    <x v="47"/>
    <x v="1"/>
    <x v="1"/>
    <x v="0"/>
    <n v="1924266"/>
    <s v="Submitted"/>
    <n v="566"/>
    <x v="0"/>
    <x v="0"/>
    <s v="Submitted"/>
    <x v="0"/>
    <x v="3"/>
    <n v="1282958"/>
    <n v="12.74"/>
    <n v="24"/>
    <n v="53456.58"/>
    <n v="1362073.7825037197"/>
    <x v="0"/>
    <x v="0"/>
    <d v="2029-05-06T00:00:00"/>
    <x v="5"/>
    <x v="11"/>
    <x v="1"/>
    <x v="0"/>
    <x v="2"/>
  </r>
  <r>
    <s v="L101782"/>
    <x v="0"/>
    <s v="C201782"/>
    <s v="Priya Rao"/>
    <x v="0"/>
    <s v="Male"/>
    <x v="43"/>
    <x v="0"/>
    <x v="1"/>
    <x v="3"/>
    <n v="1704249"/>
    <s v="Submitted"/>
    <n v="530"/>
    <x v="0"/>
    <x v="0"/>
    <s v="Submitted"/>
    <x v="0"/>
    <x v="0"/>
    <n v="3860352"/>
    <n v="9.42"/>
    <n v="120"/>
    <n v="32169.599999999999"/>
    <n v="3030376.3200000003"/>
    <x v="6"/>
    <x v="6"/>
    <d v="2029-05-07T00:00:00"/>
    <x v="5"/>
    <x v="11"/>
    <x v="2"/>
    <x v="1"/>
    <x v="3"/>
  </r>
  <r>
    <s v="L101783"/>
    <x v="0"/>
    <s v="C201783"/>
    <s v="Rohit Mehta"/>
    <x v="0"/>
    <s v="Female"/>
    <x v="47"/>
    <x v="1"/>
    <x v="1"/>
    <x v="2"/>
    <n v="596616"/>
    <s v="Submitted"/>
    <n v="739"/>
    <x v="1"/>
    <x v="0"/>
    <s v="Submitted"/>
    <x v="0"/>
    <x v="3"/>
    <n v="386843"/>
    <n v="8.07"/>
    <n v="120"/>
    <n v="3223.69"/>
    <n v="260151.91749999998"/>
    <x v="2"/>
    <x v="2"/>
    <d v="2029-05-08T00:00:00"/>
    <x v="5"/>
    <x v="11"/>
    <x v="0"/>
    <x v="0"/>
    <x v="3"/>
  </r>
  <r>
    <s v="L101784"/>
    <x v="0"/>
    <s v="C201784"/>
    <s v="Priya Das"/>
    <x v="0"/>
    <s v="Male"/>
    <x v="11"/>
    <x v="0"/>
    <x v="0"/>
    <x v="3"/>
    <n v="1830155"/>
    <s v="Submitted"/>
    <n v="307"/>
    <x v="0"/>
    <x v="0"/>
    <s v="Submitted"/>
    <x v="0"/>
    <x v="2"/>
    <n v="4053250"/>
    <n v="11.29"/>
    <n v="12"/>
    <n v="337770.83"/>
    <n v="3814768.101755464"/>
    <x v="11"/>
    <x v="6"/>
    <d v="2029-05-09T00:00:00"/>
    <x v="5"/>
    <x v="11"/>
    <x v="2"/>
    <x v="0"/>
    <x v="0"/>
  </r>
  <r>
    <s v="L101785"/>
    <x v="0"/>
    <s v="C201785"/>
    <s v="Anjali Rao"/>
    <x v="0"/>
    <s v="Female"/>
    <x v="17"/>
    <x v="0"/>
    <x v="0"/>
    <x v="1"/>
    <n v="929682"/>
    <s v="Submitted"/>
    <n v="834"/>
    <x v="2"/>
    <x v="0"/>
    <s v="Submitted"/>
    <x v="0"/>
    <x v="2"/>
    <n v="1725011"/>
    <n v="13.5"/>
    <n v="180"/>
    <n v="9583.39"/>
    <n v="1940637.375"/>
    <x v="6"/>
    <x v="6"/>
    <d v="2029-05-10T00:00:00"/>
    <x v="5"/>
    <x v="11"/>
    <x v="1"/>
    <x v="1"/>
    <x v="3"/>
  </r>
  <r>
    <s v="L101786"/>
    <x v="0"/>
    <s v="C201786"/>
    <s v="Amit Singh"/>
    <x v="0"/>
    <s v="Male"/>
    <x v="40"/>
    <x v="1"/>
    <x v="0"/>
    <x v="2"/>
    <n v="1624484"/>
    <s v="Submitted"/>
    <n v="550"/>
    <x v="0"/>
    <x v="0"/>
    <s v="Submitted"/>
    <x v="0"/>
    <x v="2"/>
    <n v="2003628"/>
    <n v="14.13"/>
    <n v="36"/>
    <n v="55656.33"/>
    <n v="2359271.9700016081"/>
    <x v="1"/>
    <x v="1"/>
    <d v="2029-05-11T00:00:00"/>
    <x v="5"/>
    <x v="11"/>
    <x v="0"/>
    <x v="1"/>
    <x v="0"/>
  </r>
  <r>
    <s v="L101787"/>
    <x v="0"/>
    <s v="C201787"/>
    <s v="Sneha Gupta"/>
    <x v="0"/>
    <s v="Male"/>
    <x v="9"/>
    <x v="0"/>
    <x v="0"/>
    <x v="3"/>
    <n v="1815906"/>
    <s v="Submitted"/>
    <n v="308"/>
    <x v="0"/>
    <x v="0"/>
    <s v="Submitted"/>
    <x v="0"/>
    <x v="2"/>
    <n v="3235293"/>
    <n v="17.059999999999999"/>
    <n v="24"/>
    <n v="134803.88"/>
    <n v="4599508.2177794995"/>
    <x v="2"/>
    <x v="2"/>
    <d v="2029-05-12T00:00:00"/>
    <x v="5"/>
    <x v="11"/>
    <x v="1"/>
    <x v="0"/>
    <x v="1"/>
  </r>
  <r>
    <s v="L101788"/>
    <x v="0"/>
    <s v="C201788"/>
    <n v="0"/>
    <x v="0"/>
    <s v="Male"/>
    <x v="1"/>
    <x v="1"/>
    <x v="0"/>
    <x v="2"/>
    <n v="1421336"/>
    <s v="Submitted"/>
    <n v="851"/>
    <x v="2"/>
    <x v="0"/>
    <s v="Submitted"/>
    <x v="0"/>
    <x v="4"/>
    <n v="3641998"/>
    <n v="9.36"/>
    <n v="12"/>
    <n v="303499.83"/>
    <n v="2843569.2000607653"/>
    <x v="1"/>
    <x v="1"/>
    <d v="2029-05-13T00:00:00"/>
    <x v="5"/>
    <x v="11"/>
    <x v="2"/>
    <x v="1"/>
    <x v="2"/>
  </r>
  <r>
    <s v="L101789"/>
    <x v="0"/>
    <s v="C201789"/>
    <s v="Vikas Sharma"/>
    <x v="0"/>
    <s v="Female"/>
    <x v="43"/>
    <x v="1"/>
    <x v="0"/>
    <x v="1"/>
    <n v="354689"/>
    <s v="Submitted"/>
    <n v="367"/>
    <x v="0"/>
    <x v="0"/>
    <s v="Submitted"/>
    <x v="0"/>
    <x v="3"/>
    <n v="3179985"/>
    <n v="18.149999999999999"/>
    <n v="12"/>
    <n v="264998.75"/>
    <n v="4809803.3196542505"/>
    <x v="1"/>
    <x v="1"/>
    <d v="2029-05-14T00:00:00"/>
    <x v="5"/>
    <x v="11"/>
    <x v="2"/>
    <x v="0"/>
    <x v="0"/>
  </r>
  <r>
    <s v="L101790"/>
    <x v="0"/>
    <s v="C201790"/>
    <s v="Anjali Gupta"/>
    <x v="0"/>
    <s v="Male"/>
    <x v="35"/>
    <x v="1"/>
    <x v="1"/>
    <x v="1"/>
    <n v="701883"/>
    <s v="Submitted"/>
    <n v="540"/>
    <x v="0"/>
    <x v="0"/>
    <s v="Submitted"/>
    <x v="0"/>
    <x v="3"/>
    <n v="3874126"/>
    <n v="7.84"/>
    <n v="12"/>
    <n v="322843.83"/>
    <n v="2537177.3641657974"/>
    <x v="0"/>
    <x v="0"/>
    <d v="2029-05-15T00:00:00"/>
    <x v="5"/>
    <x v="11"/>
    <x v="0"/>
    <x v="0"/>
    <x v="3"/>
  </r>
  <r>
    <s v="L101791"/>
    <x v="0"/>
    <s v="C201791"/>
    <s v="Rohit Sharma"/>
    <x v="0"/>
    <s v="Male"/>
    <x v="24"/>
    <x v="1"/>
    <x v="0"/>
    <x v="3"/>
    <n v="461752"/>
    <s v="Submitted"/>
    <n v="749"/>
    <x v="1"/>
    <x v="0"/>
    <s v="Submitted"/>
    <x v="0"/>
    <x v="2"/>
    <n v="4632741"/>
    <n v="15.79"/>
    <n v="180"/>
    <n v="25737.45"/>
    <n v="6095915.0324999997"/>
    <x v="1"/>
    <x v="1"/>
    <d v="2029-05-16T00:00:00"/>
    <x v="5"/>
    <x v="11"/>
    <x v="0"/>
    <x v="1"/>
    <x v="2"/>
  </r>
  <r>
    <s v="L101792"/>
    <x v="0"/>
    <s v="C201792"/>
    <s v="Rahul Patel"/>
    <x v="0"/>
    <s v="Male"/>
    <x v="34"/>
    <x v="0"/>
    <x v="0"/>
    <x v="1"/>
    <n v="534337"/>
    <s v="Submitted"/>
    <n v="557"/>
    <x v="0"/>
    <x v="0"/>
    <s v="Submitted"/>
    <x v="0"/>
    <x v="2"/>
    <n v="4154192"/>
    <n v="7.97"/>
    <n v="120"/>
    <n v="34618.269999999997"/>
    <n v="2759075.8533333335"/>
    <x v="2"/>
    <x v="2"/>
    <d v="2029-05-17T00:00:00"/>
    <x v="5"/>
    <x v="11"/>
    <x v="2"/>
    <x v="0"/>
    <x v="2"/>
  </r>
  <r>
    <s v="L101793"/>
    <x v="0"/>
    <s v="C201793"/>
    <s v="Rohit Gupta"/>
    <x v="0"/>
    <s v="Female"/>
    <x v="19"/>
    <x v="1"/>
    <x v="1"/>
    <x v="3"/>
    <n v="1080789"/>
    <s v="Submitted"/>
    <n v="418"/>
    <x v="0"/>
    <x v="0"/>
    <s v="Submitted"/>
    <x v="0"/>
    <x v="4"/>
    <n v="2520236"/>
    <n v="17.329999999999998"/>
    <n v="36"/>
    <n v="70006.559999999998"/>
    <n v="3639640.8233333724"/>
    <x v="0"/>
    <x v="0"/>
    <d v="2029-05-18T00:00:00"/>
    <x v="5"/>
    <x v="11"/>
    <x v="0"/>
    <x v="1"/>
    <x v="1"/>
  </r>
  <r>
    <s v="L101794"/>
    <x v="0"/>
    <s v="C201794"/>
    <s v="Anjali Verma"/>
    <x v="0"/>
    <s v="Male"/>
    <x v="46"/>
    <x v="1"/>
    <x v="1"/>
    <x v="3"/>
    <n v="0"/>
    <s v="Submitted"/>
    <n v="477"/>
    <x v="0"/>
    <x v="0"/>
    <s v="Submitted"/>
    <x v="0"/>
    <x v="2"/>
    <n v="88372"/>
    <n v="15.05"/>
    <n v="36"/>
    <n v="2454.7800000000002"/>
    <n v="110833.2166666884"/>
    <x v="0"/>
    <x v="0"/>
    <d v="2029-05-19T00:00:00"/>
    <x v="5"/>
    <x v="11"/>
    <x v="2"/>
    <x v="0"/>
    <x v="1"/>
  </r>
  <r>
    <s v="L101795"/>
    <x v="0"/>
    <s v="C201795"/>
    <s v="Amit Singh"/>
    <x v="0"/>
    <s v="Female"/>
    <x v="30"/>
    <x v="0"/>
    <x v="1"/>
    <x v="2"/>
    <n v="1063921"/>
    <s v="Submitted"/>
    <n v="503"/>
    <x v="0"/>
    <x v="0"/>
    <s v="Submitted"/>
    <x v="0"/>
    <x v="3"/>
    <n v="4129511"/>
    <n v="7.09"/>
    <n v="120"/>
    <n v="34412.589999999997"/>
    <n v="2439852.7491666665"/>
    <x v="3"/>
    <x v="3"/>
    <d v="2029-05-20T00:00:00"/>
    <x v="5"/>
    <x v="11"/>
    <x v="0"/>
    <x v="0"/>
    <x v="2"/>
  </r>
  <r>
    <s v="L101796"/>
    <x v="0"/>
    <s v="C201796"/>
    <s v="Karan Gupta"/>
    <x v="0"/>
    <s v="Female"/>
    <x v="37"/>
    <x v="0"/>
    <x v="0"/>
    <x v="1"/>
    <n v="614803"/>
    <s v="Submitted"/>
    <n v="344"/>
    <x v="0"/>
    <x v="0"/>
    <s v="Submitted"/>
    <x v="0"/>
    <x v="1"/>
    <n v="3546207"/>
    <n v="14.33"/>
    <n v="24"/>
    <n v="147758.62"/>
    <n v="4234762.2198123029"/>
    <x v="6"/>
    <x v="6"/>
    <d v="2029-05-21T00:00:00"/>
    <x v="5"/>
    <x v="11"/>
    <x v="1"/>
    <x v="0"/>
    <x v="1"/>
  </r>
  <r>
    <s v="L101797"/>
    <x v="0"/>
    <s v="C201797"/>
    <s v="Priya Das"/>
    <x v="0"/>
    <s v="Female"/>
    <x v="9"/>
    <x v="1"/>
    <x v="0"/>
    <x v="3"/>
    <n v="1581224"/>
    <s v="Submitted"/>
    <n v="488"/>
    <x v="0"/>
    <x v="0"/>
    <s v="Submitted"/>
    <x v="0"/>
    <x v="3"/>
    <n v="1836812"/>
    <n v="18.02"/>
    <n v="24"/>
    <n v="76533.83"/>
    <n v="2758279.3540974003"/>
    <x v="3"/>
    <x v="3"/>
    <d v="2029-05-22T00:00:00"/>
    <x v="5"/>
    <x v="11"/>
    <x v="0"/>
    <x v="0"/>
    <x v="3"/>
  </r>
  <r>
    <s v="L101798"/>
    <x v="0"/>
    <s v="C201798"/>
    <s v="Karan Patel"/>
    <x v="0"/>
    <s v="Female"/>
    <x v="36"/>
    <x v="0"/>
    <x v="1"/>
    <x v="3"/>
    <n v="1283410"/>
    <s v="Submitted"/>
    <n v="761"/>
    <x v="2"/>
    <x v="0"/>
    <s v="Submitted"/>
    <x v="0"/>
    <x v="4"/>
    <n v="493859"/>
    <n v="12.29"/>
    <n v="24"/>
    <n v="20577.46"/>
    <n v="505793.94843097817"/>
    <x v="1"/>
    <x v="1"/>
    <d v="2029-05-23T00:00:00"/>
    <x v="5"/>
    <x v="11"/>
    <x v="2"/>
    <x v="1"/>
    <x v="1"/>
  </r>
  <r>
    <s v="L101799"/>
    <x v="0"/>
    <s v="C201799"/>
    <s v="Rahul Singh"/>
    <x v="0"/>
    <s v="Female"/>
    <x v="22"/>
    <x v="1"/>
    <x v="1"/>
    <x v="1"/>
    <n v="1705659"/>
    <s v="Submitted"/>
    <n v="497"/>
    <x v="0"/>
    <x v="0"/>
    <s v="Submitted"/>
    <x v="0"/>
    <x v="3"/>
    <n v="2976924"/>
    <n v="11.24"/>
    <n v="60"/>
    <n v="49615.4"/>
    <n v="2788385.48"/>
    <x v="6"/>
    <x v="6"/>
    <d v="2029-05-24T00:00:00"/>
    <x v="5"/>
    <x v="11"/>
    <x v="0"/>
    <x v="0"/>
    <x v="2"/>
  </r>
  <r>
    <s v="L101800"/>
    <x v="0"/>
    <s v="C201800"/>
    <s v="Pooja Gupta"/>
    <x v="0"/>
    <s v="Male"/>
    <x v="15"/>
    <x v="0"/>
    <x v="0"/>
    <x v="2"/>
    <n v="1138344"/>
    <s v="Submitted"/>
    <n v="599"/>
    <x v="0"/>
    <x v="0"/>
    <s v="Submitted"/>
    <x v="0"/>
    <x v="4"/>
    <n v="461776"/>
    <n v="15.27"/>
    <n v="24"/>
    <n v="19240.669999999998"/>
    <n v="587609.96163303591"/>
    <x v="2"/>
    <x v="2"/>
    <d v="2029-05-25T00:00:00"/>
    <x v="5"/>
    <x v="11"/>
    <x v="2"/>
    <x v="0"/>
    <x v="0"/>
  </r>
  <r>
    <s v="L101801"/>
    <x v="0"/>
    <s v="C201801"/>
    <s v="Anjali Sharma"/>
    <x v="0"/>
    <s v="Male"/>
    <x v="13"/>
    <x v="0"/>
    <x v="1"/>
    <x v="1"/>
    <n v="657582"/>
    <s v="Submitted"/>
    <n v="459"/>
    <x v="0"/>
    <x v="0"/>
    <s v="Submitted"/>
    <x v="0"/>
    <x v="1"/>
    <n v="1734384"/>
    <n v="8.1300000000000008"/>
    <n v="24"/>
    <n v="72266"/>
    <n v="1175049.9260174413"/>
    <x v="5"/>
    <x v="5"/>
    <d v="2029-05-26T00:00:00"/>
    <x v="5"/>
    <x v="11"/>
    <x v="0"/>
    <x v="1"/>
    <x v="0"/>
  </r>
  <r>
    <s v="L101802"/>
    <x v="0"/>
    <s v="C201802"/>
    <s v="Priya Das"/>
    <x v="0"/>
    <s v="Male"/>
    <x v="20"/>
    <x v="0"/>
    <x v="0"/>
    <x v="3"/>
    <n v="2470002"/>
    <s v="Submitted"/>
    <n v="351"/>
    <x v="0"/>
    <x v="0"/>
    <s v="Submitted"/>
    <x v="0"/>
    <x v="4"/>
    <n v="2013112"/>
    <n v="11.72"/>
    <n v="60"/>
    <n v="33551.870000000003"/>
    <n v="1966139.3866666667"/>
    <x v="2"/>
    <x v="2"/>
    <d v="2029-05-27T00:00:00"/>
    <x v="5"/>
    <x v="11"/>
    <x v="0"/>
    <x v="1"/>
    <x v="0"/>
  </r>
  <r>
    <s v="L101803"/>
    <x v="0"/>
    <s v="C201803"/>
    <s v="Rahul Patel"/>
    <x v="0"/>
    <s v="Female"/>
    <x v="20"/>
    <x v="1"/>
    <x v="0"/>
    <x v="2"/>
    <n v="878606"/>
    <s v="Submitted"/>
    <n v="482"/>
    <x v="0"/>
    <x v="0"/>
    <s v="Submitted"/>
    <x v="0"/>
    <x v="1"/>
    <n v="2575933"/>
    <n v="16.850000000000001"/>
    <n v="120"/>
    <n v="21466.11"/>
    <n v="3617039.2541666669"/>
    <x v="3"/>
    <x v="3"/>
    <d v="2029-05-28T00:00:00"/>
    <x v="5"/>
    <x v="11"/>
    <x v="2"/>
    <x v="1"/>
    <x v="3"/>
  </r>
  <r>
    <s v="L101804"/>
    <x v="0"/>
    <s v="C201804"/>
    <s v="Anjali Sharma"/>
    <x v="0"/>
    <s v="Female"/>
    <x v="9"/>
    <x v="0"/>
    <x v="1"/>
    <x v="3"/>
    <n v="1363835"/>
    <s v="Submitted"/>
    <n v="351"/>
    <x v="0"/>
    <x v="0"/>
    <s v="Submitted"/>
    <x v="0"/>
    <x v="4"/>
    <n v="2555719"/>
    <n v="18.47"/>
    <n v="36"/>
    <n v="70992.19"/>
    <n v="3933677.4941666774"/>
    <x v="3"/>
    <x v="3"/>
    <d v="2029-05-29T00:00:00"/>
    <x v="5"/>
    <x v="11"/>
    <x v="1"/>
    <x v="0"/>
    <x v="3"/>
  </r>
  <r>
    <s v="L101805"/>
    <x v="0"/>
    <s v="C201805"/>
    <s v="Vikas Gupta"/>
    <x v="0"/>
    <s v="Male"/>
    <x v="15"/>
    <x v="1"/>
    <x v="1"/>
    <x v="1"/>
    <n v="1204701"/>
    <s v="Submitted"/>
    <n v="379"/>
    <x v="0"/>
    <x v="0"/>
    <s v="Submitted"/>
    <x v="0"/>
    <x v="4"/>
    <n v="4236558"/>
    <n v="9.4600000000000009"/>
    <n v="180"/>
    <n v="23536.43"/>
    <n v="3339819.8900000006"/>
    <x v="0"/>
    <x v="0"/>
    <d v="2029-05-30T00:00:00"/>
    <x v="5"/>
    <x v="11"/>
    <x v="0"/>
    <x v="0"/>
    <x v="0"/>
  </r>
  <r>
    <s v="L101806"/>
    <x v="0"/>
    <s v="C201806"/>
    <s v="Neha Singh"/>
    <x v="0"/>
    <s v="Female"/>
    <x v="2"/>
    <x v="1"/>
    <x v="1"/>
    <x v="0"/>
    <n v="252054"/>
    <s v="Submitted"/>
    <n v="853"/>
    <x v="2"/>
    <x v="0"/>
    <s v="Submitted"/>
    <x v="0"/>
    <x v="1"/>
    <n v="717530"/>
    <n v="14.61"/>
    <n v="180"/>
    <n v="3986.28"/>
    <n v="873592.77500000002"/>
    <x v="0"/>
    <x v="0"/>
    <d v="2029-05-31T00:00:00"/>
    <x v="5"/>
    <x v="11"/>
    <x v="0"/>
    <x v="0"/>
    <x v="2"/>
  </r>
  <r>
    <s v="L101807"/>
    <x v="0"/>
    <s v="C201807"/>
    <s v="Priya Sharma"/>
    <x v="0"/>
    <s v="Female"/>
    <x v="38"/>
    <x v="1"/>
    <x v="1"/>
    <x v="2"/>
    <n v="1743528"/>
    <s v="Submitted"/>
    <n v="950"/>
    <x v="2"/>
    <x v="0"/>
    <s v="Submitted"/>
    <x v="1"/>
    <x v="0"/>
    <n v="0"/>
    <n v="7.27"/>
    <n v="60"/>
    <n v="4166.67"/>
    <n v="0"/>
    <x v="0"/>
    <x v="0"/>
    <d v="2029-06-01T00:00:00"/>
    <x v="5"/>
    <x v="0"/>
    <x v="0"/>
    <x v="1"/>
    <x v="0"/>
  </r>
  <r>
    <s v="L101808"/>
    <x v="0"/>
    <s v="C201808"/>
    <s v="Karan Rao"/>
    <x v="0"/>
    <s v="Male"/>
    <x v="19"/>
    <x v="1"/>
    <x v="1"/>
    <x v="3"/>
    <n v="558732"/>
    <s v="Submitted"/>
    <n v="775"/>
    <x v="2"/>
    <x v="0"/>
    <s v="Submitted"/>
    <x v="0"/>
    <x v="3"/>
    <n v="3491507"/>
    <n v="15.35"/>
    <n v="24"/>
    <n v="145479.46"/>
    <n v="4466219.3824028177"/>
    <x v="4"/>
    <x v="4"/>
    <d v="2029-06-02T00:00:00"/>
    <x v="5"/>
    <x v="0"/>
    <x v="0"/>
    <x v="1"/>
    <x v="0"/>
  </r>
  <r>
    <s v="L101809"/>
    <x v="0"/>
    <s v="C201809"/>
    <s v="Pooja Verma"/>
    <x v="0"/>
    <s v="Female"/>
    <x v="21"/>
    <x v="1"/>
    <x v="1"/>
    <x v="0"/>
    <n v="2137008"/>
    <s v="Submitted"/>
    <n v="342"/>
    <x v="0"/>
    <x v="0"/>
    <s v="Submitted"/>
    <x v="0"/>
    <x v="2"/>
    <n v="4999426"/>
    <n v="16.079999999999998"/>
    <n v="120"/>
    <n v="41661.879999999997"/>
    <n v="6699230.8399999989"/>
    <x v="2"/>
    <x v="2"/>
    <d v="2029-06-03T00:00:00"/>
    <x v="5"/>
    <x v="0"/>
    <x v="0"/>
    <x v="1"/>
    <x v="0"/>
  </r>
  <r>
    <s v="L101810"/>
    <x v="0"/>
    <s v="C201810"/>
    <s v="Amit Singh"/>
    <x v="0"/>
    <s v="Female"/>
    <x v="29"/>
    <x v="1"/>
    <x v="1"/>
    <x v="1"/>
    <n v="350589"/>
    <s v="Submitted"/>
    <n v="895"/>
    <x v="2"/>
    <x v="0"/>
    <s v="Submitted"/>
    <x v="0"/>
    <x v="2"/>
    <n v="3866593"/>
    <n v="13.53"/>
    <n v="180"/>
    <n v="21481.07"/>
    <n v="4359583.6074999999"/>
    <x v="4"/>
    <x v="4"/>
    <d v="2029-06-04T00:00:00"/>
    <x v="5"/>
    <x v="0"/>
    <x v="2"/>
    <x v="0"/>
    <x v="0"/>
  </r>
  <r>
    <s v="L101811"/>
    <x v="0"/>
    <s v="C201811"/>
    <s v="Neha Sharma"/>
    <x v="0"/>
    <s v="Female"/>
    <x v="36"/>
    <x v="0"/>
    <x v="0"/>
    <x v="1"/>
    <n v="1628510"/>
    <s v="Submitted"/>
    <n v="388"/>
    <x v="0"/>
    <x v="0"/>
    <s v="Submitted"/>
    <x v="0"/>
    <x v="3"/>
    <n v="920081"/>
    <n v="17.54"/>
    <n v="60"/>
    <n v="15334.68"/>
    <n v="1344851.7283333333"/>
    <x v="5"/>
    <x v="5"/>
    <d v="2029-06-05T00:00:00"/>
    <x v="5"/>
    <x v="0"/>
    <x v="0"/>
    <x v="0"/>
    <x v="0"/>
  </r>
  <r>
    <s v="L101812"/>
    <x v="0"/>
    <s v="C201812"/>
    <s v="Vikas Patel"/>
    <x v="0"/>
    <s v="Female"/>
    <x v="6"/>
    <x v="0"/>
    <x v="1"/>
    <x v="2"/>
    <n v="1371233"/>
    <s v="Submitted"/>
    <n v="770"/>
    <x v="2"/>
    <x v="0"/>
    <s v="Submitted"/>
    <x v="0"/>
    <x v="1"/>
    <n v="4405077"/>
    <n v="15.94"/>
    <n v="120"/>
    <n v="36708.97"/>
    <n v="5851410.6150000002"/>
    <x v="1"/>
    <x v="1"/>
    <d v="2029-06-06T00:00:00"/>
    <x v="5"/>
    <x v="0"/>
    <x v="1"/>
    <x v="1"/>
    <x v="2"/>
  </r>
  <r>
    <s v="L101813"/>
    <x v="0"/>
    <s v="C201813"/>
    <s v="Neha Patel"/>
    <x v="0"/>
    <s v="Female"/>
    <x v="46"/>
    <x v="1"/>
    <x v="1"/>
    <x v="0"/>
    <n v="2263407"/>
    <s v="Submitted"/>
    <n v="773"/>
    <x v="2"/>
    <x v="0"/>
    <s v="Submitted"/>
    <x v="0"/>
    <x v="4"/>
    <n v="3622304"/>
    <n v="7.16"/>
    <n v="36"/>
    <n v="100619.56"/>
    <n v="2161308.1578061683"/>
    <x v="1"/>
    <x v="1"/>
    <d v="2029-06-07T00:00:00"/>
    <x v="5"/>
    <x v="0"/>
    <x v="0"/>
    <x v="0"/>
    <x v="1"/>
  </r>
  <r>
    <s v="L101814"/>
    <x v="0"/>
    <s v="C201814"/>
    <s v="Amit Patel"/>
    <x v="0"/>
    <s v="Male"/>
    <x v="38"/>
    <x v="1"/>
    <x v="0"/>
    <x v="1"/>
    <n v="383029"/>
    <s v="Submitted"/>
    <n v="644"/>
    <x v="1"/>
    <x v="0"/>
    <s v="Submitted"/>
    <x v="0"/>
    <x v="0"/>
    <n v="1662398"/>
    <n v="15.2"/>
    <n v="36"/>
    <n v="46177.72"/>
    <n v="2105704.1333336718"/>
    <x v="4"/>
    <x v="4"/>
    <d v="2029-06-08T00:00:00"/>
    <x v="5"/>
    <x v="0"/>
    <x v="2"/>
    <x v="1"/>
    <x v="3"/>
  </r>
  <r>
    <s v="L101815"/>
    <x v="0"/>
    <s v="C201815"/>
    <s v="Vikas Mehta"/>
    <x v="0"/>
    <s v="Male"/>
    <x v="37"/>
    <x v="1"/>
    <x v="1"/>
    <x v="0"/>
    <n v="258450"/>
    <s v="Submitted"/>
    <n v="431"/>
    <x v="0"/>
    <x v="0"/>
    <s v="Submitted"/>
    <x v="0"/>
    <x v="0"/>
    <n v="4267402"/>
    <n v="18.87"/>
    <n v="120"/>
    <n v="35561.68"/>
    <n v="6710489.6450000005"/>
    <x v="5"/>
    <x v="5"/>
    <d v="2029-06-09T00:00:00"/>
    <x v="5"/>
    <x v="0"/>
    <x v="0"/>
    <x v="1"/>
    <x v="3"/>
  </r>
  <r>
    <s v="L101816"/>
    <x v="0"/>
    <s v="C201816"/>
    <s v="Neha Gupta"/>
    <x v="0"/>
    <s v="Female"/>
    <x v="17"/>
    <x v="0"/>
    <x v="0"/>
    <x v="3"/>
    <n v="1269920"/>
    <s v="Submitted"/>
    <n v="418"/>
    <x v="0"/>
    <x v="0"/>
    <s v="Submitted"/>
    <x v="0"/>
    <x v="1"/>
    <n v="3694710"/>
    <n v="9.1300000000000008"/>
    <n v="24"/>
    <n v="153946.25"/>
    <n v="2811062.0864956127"/>
    <x v="2"/>
    <x v="2"/>
    <d v="2029-06-10T00:00:00"/>
    <x v="5"/>
    <x v="0"/>
    <x v="0"/>
    <x v="1"/>
    <x v="2"/>
  </r>
  <r>
    <s v="L101817"/>
    <x v="0"/>
    <s v="C201817"/>
    <s v="Rohit Sharma"/>
    <x v="0"/>
    <s v="Female"/>
    <x v="38"/>
    <x v="1"/>
    <x v="0"/>
    <x v="2"/>
    <n v="885730"/>
    <s v="Submitted"/>
    <n v="577"/>
    <x v="0"/>
    <x v="0"/>
    <s v="Submitted"/>
    <x v="0"/>
    <x v="3"/>
    <n v="2243396"/>
    <n v="7.73"/>
    <n v="12"/>
    <n v="186949.67"/>
    <n v="1448833.4398178374"/>
    <x v="0"/>
    <x v="0"/>
    <d v="2029-06-11T00:00:00"/>
    <x v="5"/>
    <x v="0"/>
    <x v="0"/>
    <x v="0"/>
    <x v="3"/>
  </r>
  <r>
    <s v="L101818"/>
    <x v="0"/>
    <s v="C201818"/>
    <n v="0"/>
    <x v="0"/>
    <s v="Female"/>
    <x v="15"/>
    <x v="0"/>
    <x v="0"/>
    <x v="2"/>
    <n v="1278039"/>
    <s v="Submitted"/>
    <n v="812"/>
    <x v="2"/>
    <x v="0"/>
    <s v="Submitted"/>
    <x v="0"/>
    <x v="2"/>
    <n v="3392171"/>
    <n v="13.12"/>
    <n v="120"/>
    <n v="28268.09"/>
    <n v="3708773.6266666665"/>
    <x v="6"/>
    <x v="6"/>
    <d v="2029-06-12T00:00:00"/>
    <x v="5"/>
    <x v="0"/>
    <x v="0"/>
    <x v="0"/>
    <x v="2"/>
  </r>
  <r>
    <s v="L101819"/>
    <x v="0"/>
    <s v="C201819"/>
    <s v="Vikas Patel"/>
    <x v="0"/>
    <s v="Female"/>
    <x v="12"/>
    <x v="1"/>
    <x v="0"/>
    <x v="3"/>
    <n v="1212888"/>
    <s v="Submitted"/>
    <n v="471"/>
    <x v="0"/>
    <x v="0"/>
    <s v="Submitted"/>
    <x v="0"/>
    <x v="2"/>
    <n v="574333"/>
    <n v="17"/>
    <n v="180"/>
    <n v="3190.74"/>
    <n v="813638.41666666674"/>
    <x v="5"/>
    <x v="5"/>
    <d v="2029-06-13T00:00:00"/>
    <x v="5"/>
    <x v="0"/>
    <x v="0"/>
    <x v="0"/>
    <x v="2"/>
  </r>
  <r>
    <s v="L101820"/>
    <x v="0"/>
    <s v="C201820"/>
    <s v="Sneha Rao"/>
    <x v="0"/>
    <s v="Male"/>
    <x v="36"/>
    <x v="1"/>
    <x v="1"/>
    <x v="0"/>
    <n v="2240032"/>
    <s v="Submitted"/>
    <n v="748"/>
    <x v="1"/>
    <x v="0"/>
    <s v="Submitted"/>
    <x v="0"/>
    <x v="1"/>
    <n v="4056976"/>
    <n v="14.64"/>
    <n v="60"/>
    <n v="67616.27"/>
    <n v="4949510.72"/>
    <x v="1"/>
    <x v="1"/>
    <d v="2029-06-14T00:00:00"/>
    <x v="5"/>
    <x v="0"/>
    <x v="0"/>
    <x v="0"/>
    <x v="0"/>
  </r>
  <r>
    <s v="L101821"/>
    <x v="0"/>
    <s v="C201821"/>
    <s v="Pooja Sharma"/>
    <x v="0"/>
    <s v="Female"/>
    <x v="0"/>
    <x v="0"/>
    <x v="1"/>
    <x v="1"/>
    <n v="2071002"/>
    <s v="Submitted"/>
    <n v="365"/>
    <x v="0"/>
    <x v="0"/>
    <s v="Submitted"/>
    <x v="0"/>
    <x v="1"/>
    <n v="1295324"/>
    <n v="10.039999999999999"/>
    <n v="120"/>
    <n v="10794.37"/>
    <n v="1083754.4133333331"/>
    <x v="6"/>
    <x v="6"/>
    <d v="2029-06-15T00:00:00"/>
    <x v="5"/>
    <x v="0"/>
    <x v="1"/>
    <x v="1"/>
    <x v="2"/>
  </r>
  <r>
    <s v="L101822"/>
    <x v="0"/>
    <s v="C201822"/>
    <s v="Neha Mehta"/>
    <x v="0"/>
    <s v="Female"/>
    <x v="45"/>
    <x v="1"/>
    <x v="0"/>
    <x v="3"/>
    <n v="2115766"/>
    <s v="Submitted"/>
    <n v="482"/>
    <x v="0"/>
    <x v="0"/>
    <s v="Submitted"/>
    <x v="0"/>
    <x v="3"/>
    <n v="3885200"/>
    <n v="9.99"/>
    <n v="180"/>
    <n v="21584.44"/>
    <n v="3234429"/>
    <x v="4"/>
    <x v="4"/>
    <d v="2029-06-16T00:00:00"/>
    <x v="5"/>
    <x v="0"/>
    <x v="1"/>
    <x v="1"/>
    <x v="2"/>
  </r>
  <r>
    <s v="L101823"/>
    <x v="0"/>
    <s v="C201823"/>
    <s v="Rahul Patel"/>
    <x v="0"/>
    <s v="Female"/>
    <x v="33"/>
    <x v="1"/>
    <x v="0"/>
    <x v="3"/>
    <n v="1274195"/>
    <s v="Submitted"/>
    <n v="950"/>
    <x v="2"/>
    <x v="0"/>
    <s v="Submitted"/>
    <x v="1"/>
    <x v="2"/>
    <n v="3289167"/>
    <n v="14.19"/>
    <n v="60"/>
    <n v="54819.45"/>
    <n v="3889439.9774999996"/>
    <x v="1"/>
    <x v="1"/>
    <d v="2029-06-17T00:00:00"/>
    <x v="5"/>
    <x v="0"/>
    <x v="0"/>
    <x v="0"/>
    <x v="0"/>
  </r>
  <r>
    <s v="L101824"/>
    <x v="0"/>
    <s v="C201824"/>
    <s v="Karan Patel"/>
    <x v="0"/>
    <s v="Female"/>
    <x v="34"/>
    <x v="0"/>
    <x v="0"/>
    <x v="3"/>
    <n v="741949"/>
    <s v="Submitted"/>
    <n v="625"/>
    <x v="1"/>
    <x v="0"/>
    <s v="Submitted"/>
    <x v="0"/>
    <x v="3"/>
    <n v="1425838"/>
    <n v="16.54"/>
    <n v="60"/>
    <n v="23763.97"/>
    <n v="1965280.0433333332"/>
    <x v="0"/>
    <x v="0"/>
    <d v="2029-06-18T00:00:00"/>
    <x v="5"/>
    <x v="0"/>
    <x v="0"/>
    <x v="1"/>
    <x v="3"/>
  </r>
  <r>
    <s v="L101825"/>
    <x v="0"/>
    <s v="C201825"/>
    <s v="Rohit Rao"/>
    <x v="0"/>
    <s v="Female"/>
    <x v="21"/>
    <x v="0"/>
    <x v="0"/>
    <x v="2"/>
    <n v="427262"/>
    <s v="Submitted"/>
    <n v="708"/>
    <x v="1"/>
    <x v="0"/>
    <s v="Submitted"/>
    <x v="0"/>
    <x v="3"/>
    <n v="529970"/>
    <n v="16.87"/>
    <n v="180"/>
    <n v="2944.28"/>
    <n v="745049.4916666667"/>
    <x v="3"/>
    <x v="3"/>
    <d v="2029-06-19T00:00:00"/>
    <x v="5"/>
    <x v="0"/>
    <x v="1"/>
    <x v="0"/>
    <x v="0"/>
  </r>
  <r>
    <s v="L101826"/>
    <x v="0"/>
    <s v="C201826"/>
    <s v="Pooja Verma"/>
    <x v="0"/>
    <s v="Female"/>
    <x v="8"/>
    <x v="1"/>
    <x v="0"/>
    <x v="2"/>
    <n v="947053"/>
    <s v="Submitted"/>
    <n v="400"/>
    <x v="0"/>
    <x v="0"/>
    <s v="Submitted"/>
    <x v="0"/>
    <x v="0"/>
    <n v="3620467"/>
    <n v="9.02"/>
    <n v="120"/>
    <n v="30170.560000000001"/>
    <n v="2721384.3616666663"/>
    <x v="2"/>
    <x v="2"/>
    <d v="2029-06-20T00:00:00"/>
    <x v="5"/>
    <x v="0"/>
    <x v="0"/>
    <x v="1"/>
    <x v="2"/>
  </r>
  <r>
    <s v="L101827"/>
    <x v="0"/>
    <s v="C201827"/>
    <s v="Karan Rao"/>
    <x v="0"/>
    <s v="Female"/>
    <x v="18"/>
    <x v="0"/>
    <x v="1"/>
    <x v="0"/>
    <n v="1848911"/>
    <s v="Submitted"/>
    <n v="318"/>
    <x v="0"/>
    <x v="0"/>
    <s v="Submitted"/>
    <x v="0"/>
    <x v="3"/>
    <n v="2309549"/>
    <n v="10.039999999999999"/>
    <n v="36"/>
    <n v="64154.14"/>
    <n v="1932322.6639372641"/>
    <x v="4"/>
    <x v="4"/>
    <d v="2029-06-21T00:00:00"/>
    <x v="5"/>
    <x v="0"/>
    <x v="0"/>
    <x v="1"/>
    <x v="1"/>
  </r>
  <r>
    <s v="L101828"/>
    <x v="0"/>
    <s v="C201828"/>
    <s v="Neha Singh"/>
    <x v="0"/>
    <s v="Female"/>
    <x v="22"/>
    <x v="1"/>
    <x v="1"/>
    <x v="0"/>
    <n v="995991"/>
    <s v="Submitted"/>
    <n v="665"/>
    <x v="1"/>
    <x v="0"/>
    <s v="Submitted"/>
    <x v="0"/>
    <x v="0"/>
    <n v="3661107"/>
    <n v="11.89"/>
    <n v="24"/>
    <n v="152546.12"/>
    <n v="3627547.0939211813"/>
    <x v="1"/>
    <x v="1"/>
    <d v="2029-06-22T00:00:00"/>
    <x v="5"/>
    <x v="0"/>
    <x v="0"/>
    <x v="0"/>
    <x v="3"/>
  </r>
  <r>
    <s v="L101829"/>
    <x v="0"/>
    <s v="C201829"/>
    <s v="Neha Das"/>
    <x v="0"/>
    <s v="Female"/>
    <x v="27"/>
    <x v="1"/>
    <x v="0"/>
    <x v="2"/>
    <n v="1106256"/>
    <s v="Submitted"/>
    <n v="544"/>
    <x v="0"/>
    <x v="0"/>
    <s v="Submitted"/>
    <x v="0"/>
    <x v="1"/>
    <n v="2550690"/>
    <n v="15.6"/>
    <n v="36"/>
    <n v="70852.5"/>
    <n v="3315897.0000003157"/>
    <x v="0"/>
    <x v="0"/>
    <d v="2029-06-23T00:00:00"/>
    <x v="5"/>
    <x v="0"/>
    <x v="1"/>
    <x v="1"/>
    <x v="3"/>
  </r>
  <r>
    <s v="L101830"/>
    <x v="0"/>
    <s v="C201830"/>
    <s v="Neha Patel"/>
    <x v="0"/>
    <s v="Male"/>
    <x v="44"/>
    <x v="0"/>
    <x v="1"/>
    <x v="1"/>
    <n v="811391"/>
    <s v="Submitted"/>
    <n v="851"/>
    <x v="2"/>
    <x v="0"/>
    <s v="Submitted"/>
    <x v="0"/>
    <x v="0"/>
    <n v="373279"/>
    <n v="18.96"/>
    <n v="180"/>
    <n v="2073.77"/>
    <n v="589780.82000000007"/>
    <x v="4"/>
    <x v="4"/>
    <d v="2029-06-24T00:00:00"/>
    <x v="5"/>
    <x v="0"/>
    <x v="2"/>
    <x v="0"/>
    <x v="2"/>
  </r>
  <r>
    <s v="L101831"/>
    <x v="0"/>
    <s v="C201831"/>
    <s v="Sneha Das"/>
    <x v="0"/>
    <s v="Male"/>
    <x v="29"/>
    <x v="0"/>
    <x v="1"/>
    <x v="1"/>
    <n v="2109765"/>
    <s v="Submitted"/>
    <n v="626"/>
    <x v="1"/>
    <x v="0"/>
    <s v="Submitted"/>
    <x v="0"/>
    <x v="2"/>
    <n v="2402159"/>
    <n v="7.75"/>
    <n v="60"/>
    <n v="40035.980000000003"/>
    <n v="1551394.3541668279"/>
    <x v="0"/>
    <x v="0"/>
    <d v="2029-06-25T00:00:00"/>
    <x v="5"/>
    <x v="0"/>
    <x v="0"/>
    <x v="1"/>
    <x v="1"/>
  </r>
  <r>
    <s v="L101832"/>
    <x v="0"/>
    <s v="C201832"/>
    <s v="Rahul Das"/>
    <x v="0"/>
    <s v="Male"/>
    <x v="36"/>
    <x v="1"/>
    <x v="1"/>
    <x v="2"/>
    <n v="752001"/>
    <s v="Submitted"/>
    <n v="695"/>
    <x v="1"/>
    <x v="0"/>
    <s v="Submitted"/>
    <x v="0"/>
    <x v="0"/>
    <n v="551982"/>
    <n v="18.920000000000002"/>
    <n v="60"/>
    <n v="9199.7000000000007"/>
    <n v="870291.62000000011"/>
    <x v="5"/>
    <x v="5"/>
    <d v="2029-06-26T00:00:00"/>
    <x v="5"/>
    <x v="0"/>
    <x v="0"/>
    <x v="1"/>
    <x v="2"/>
  </r>
  <r>
    <s v="L101833"/>
    <x v="0"/>
    <s v="C201833"/>
    <s v="Karan Patel"/>
    <x v="0"/>
    <s v="Female"/>
    <x v="30"/>
    <x v="0"/>
    <x v="1"/>
    <x v="3"/>
    <n v="1059766"/>
    <s v="Submitted"/>
    <n v="418"/>
    <x v="0"/>
    <x v="0"/>
    <s v="Submitted"/>
    <x v="0"/>
    <x v="0"/>
    <n v="3214661"/>
    <n v="13.83"/>
    <n v="12"/>
    <n v="267888.42"/>
    <n v="3705271.3458549986"/>
    <x v="0"/>
    <x v="0"/>
    <d v="2029-06-27T00:00:00"/>
    <x v="5"/>
    <x v="0"/>
    <x v="1"/>
    <x v="0"/>
    <x v="3"/>
  </r>
  <r>
    <s v="L101834"/>
    <x v="0"/>
    <s v="C201834"/>
    <s v="Anjali Das"/>
    <x v="0"/>
    <s v="Male"/>
    <x v="26"/>
    <x v="0"/>
    <x v="1"/>
    <x v="1"/>
    <n v="627384"/>
    <s v="Submitted"/>
    <n v="402"/>
    <x v="0"/>
    <x v="0"/>
    <s v="Submitted"/>
    <x v="0"/>
    <x v="2"/>
    <n v="2243520"/>
    <n v="7.75"/>
    <n v="60"/>
    <n v="37392"/>
    <n v="1448940.0000001506"/>
    <x v="6"/>
    <x v="6"/>
    <d v="2029-06-28T00:00:00"/>
    <x v="5"/>
    <x v="0"/>
    <x v="0"/>
    <x v="1"/>
    <x v="1"/>
  </r>
  <r>
    <s v="L101835"/>
    <x v="0"/>
    <s v="C201835"/>
    <s v="Amit Rao"/>
    <x v="0"/>
    <s v="Female"/>
    <x v="10"/>
    <x v="1"/>
    <x v="1"/>
    <x v="0"/>
    <n v="2249519"/>
    <s v="Submitted"/>
    <n v="536"/>
    <x v="0"/>
    <x v="0"/>
    <s v="Submitted"/>
    <x v="0"/>
    <x v="3"/>
    <n v="4641220"/>
    <n v="17.98"/>
    <n v="60"/>
    <n v="77353.67"/>
    <n v="6954094.6333333328"/>
    <x v="6"/>
    <x v="6"/>
    <d v="2029-06-29T00:00:00"/>
    <x v="5"/>
    <x v="0"/>
    <x v="0"/>
    <x v="1"/>
    <x v="3"/>
  </r>
  <r>
    <s v="L101836"/>
    <x v="0"/>
    <s v="C201836"/>
    <s v="Pooja Patel"/>
    <x v="0"/>
    <s v="Male"/>
    <x v="30"/>
    <x v="1"/>
    <x v="0"/>
    <x v="3"/>
    <n v="2192709"/>
    <s v="Submitted"/>
    <n v="733"/>
    <x v="1"/>
    <x v="0"/>
    <s v="Submitted"/>
    <x v="0"/>
    <x v="1"/>
    <n v="1209313"/>
    <n v="8.75"/>
    <n v="36"/>
    <n v="33592.03"/>
    <n v="881790.73158345569"/>
    <x v="4"/>
    <x v="4"/>
    <d v="2029-06-30T00:00:00"/>
    <x v="5"/>
    <x v="0"/>
    <x v="2"/>
    <x v="1"/>
    <x v="1"/>
  </r>
  <r>
    <s v="L101837"/>
    <x v="0"/>
    <s v="C201837"/>
    <s v="Anjali Patel"/>
    <x v="0"/>
    <s v="Male"/>
    <x v="42"/>
    <x v="0"/>
    <x v="1"/>
    <x v="1"/>
    <n v="1049874"/>
    <s v="Submitted"/>
    <n v="526"/>
    <x v="0"/>
    <x v="0"/>
    <s v="Submitted"/>
    <x v="0"/>
    <x v="3"/>
    <n v="3210995"/>
    <n v="13.04"/>
    <n v="24"/>
    <n v="133791.46"/>
    <n v="3489281.3084717602"/>
    <x v="5"/>
    <x v="5"/>
    <d v="2029-07-01T00:00:00"/>
    <x v="5"/>
    <x v="1"/>
    <x v="0"/>
    <x v="0"/>
    <x v="0"/>
  </r>
  <r>
    <s v="L101838"/>
    <x v="0"/>
    <s v="C201838"/>
    <s v="Rohit Verma"/>
    <x v="0"/>
    <s v="Female"/>
    <x v="33"/>
    <x v="0"/>
    <x v="0"/>
    <x v="1"/>
    <n v="1670351"/>
    <s v="Submitted"/>
    <n v="569"/>
    <x v="0"/>
    <x v="0"/>
    <s v="Submitted"/>
    <x v="0"/>
    <x v="2"/>
    <n v="4532712"/>
    <n v="10.76"/>
    <n v="180"/>
    <n v="25181.73"/>
    <n v="4064331.76"/>
    <x v="2"/>
    <x v="2"/>
    <d v="2029-07-02T00:00:00"/>
    <x v="5"/>
    <x v="1"/>
    <x v="2"/>
    <x v="0"/>
    <x v="1"/>
  </r>
  <r>
    <s v="L101839"/>
    <x v="0"/>
    <s v="C201839"/>
    <s v="Anjali Sharma"/>
    <x v="0"/>
    <s v="Male"/>
    <x v="34"/>
    <x v="0"/>
    <x v="1"/>
    <x v="3"/>
    <n v="1244918"/>
    <s v="Submitted"/>
    <n v="552"/>
    <x v="0"/>
    <x v="0"/>
    <s v="Submitted"/>
    <x v="0"/>
    <x v="2"/>
    <n v="1872472"/>
    <n v="8.1999999999999993"/>
    <n v="24"/>
    <n v="78019.67"/>
    <n v="1279527.308258808"/>
    <x v="0"/>
    <x v="0"/>
    <d v="2029-07-03T00:00:00"/>
    <x v="5"/>
    <x v="1"/>
    <x v="0"/>
    <x v="1"/>
    <x v="2"/>
  </r>
  <r>
    <s v="L101840"/>
    <x v="0"/>
    <s v="C201840"/>
    <s v="Amit Sharma"/>
    <x v="0"/>
    <s v="Male"/>
    <x v="9"/>
    <x v="1"/>
    <x v="0"/>
    <x v="3"/>
    <n v="2242038"/>
    <s v="Submitted"/>
    <n v="300"/>
    <x v="0"/>
    <x v="0"/>
    <s v="Submitted"/>
    <x v="0"/>
    <x v="3"/>
    <n v="4779013"/>
    <n v="11.94"/>
    <n v="24"/>
    <n v="199125.54"/>
    <n v="4755118.2359758988"/>
    <x v="2"/>
    <x v="2"/>
    <d v="2029-07-04T00:00:00"/>
    <x v="5"/>
    <x v="1"/>
    <x v="1"/>
    <x v="0"/>
    <x v="3"/>
  </r>
  <r>
    <s v="L101841"/>
    <x v="0"/>
    <s v="C201841"/>
    <s v="Priya Mehta"/>
    <x v="0"/>
    <s v="Male"/>
    <x v="9"/>
    <x v="1"/>
    <x v="1"/>
    <x v="1"/>
    <n v="854876"/>
    <s v="Submitted"/>
    <n v="865"/>
    <x v="2"/>
    <x v="0"/>
    <s v="Submitted"/>
    <x v="0"/>
    <x v="0"/>
    <n v="4740140"/>
    <n v="12.1"/>
    <n v="36"/>
    <n v="131670.56"/>
    <n v="4779641.1667265501"/>
    <x v="1"/>
    <x v="1"/>
    <d v="2029-07-05T00:00:00"/>
    <x v="5"/>
    <x v="1"/>
    <x v="0"/>
    <x v="0"/>
    <x v="2"/>
  </r>
  <r>
    <s v="L101842"/>
    <x v="0"/>
    <s v="C201842"/>
    <s v="Karan Patel"/>
    <x v="0"/>
    <s v="Female"/>
    <x v="0"/>
    <x v="0"/>
    <x v="1"/>
    <x v="0"/>
    <n v="2270649"/>
    <s v="Submitted"/>
    <n v="668"/>
    <x v="1"/>
    <x v="0"/>
    <s v="Submitted"/>
    <x v="0"/>
    <x v="3"/>
    <n v="2727555"/>
    <n v="17.63"/>
    <n v="120"/>
    <n v="22729.62"/>
    <n v="4007232.8874999997"/>
    <x v="5"/>
    <x v="5"/>
    <d v="2029-07-06T00:00:00"/>
    <x v="5"/>
    <x v="1"/>
    <x v="0"/>
    <x v="1"/>
    <x v="1"/>
  </r>
  <r>
    <s v="L101843"/>
    <x v="0"/>
    <s v="C201843"/>
    <s v="Karan Das"/>
    <x v="0"/>
    <s v="Male"/>
    <x v="13"/>
    <x v="1"/>
    <x v="1"/>
    <x v="2"/>
    <n v="-50000"/>
    <s v="Submitted"/>
    <n v="346"/>
    <x v="0"/>
    <x v="0"/>
    <s v="Submitted"/>
    <x v="0"/>
    <x v="0"/>
    <n v="4250384"/>
    <n v="11.84"/>
    <n v="12"/>
    <n v="354198.67"/>
    <n v="4194821.9334781701"/>
    <x v="6"/>
    <x v="6"/>
    <d v="2029-07-07T00:00:00"/>
    <x v="5"/>
    <x v="1"/>
    <x v="0"/>
    <x v="0"/>
    <x v="2"/>
  </r>
  <r>
    <s v="L101844"/>
    <x v="0"/>
    <s v="C201844"/>
    <s v="Anjali Patel"/>
    <x v="0"/>
    <s v="Male"/>
    <x v="1"/>
    <x v="1"/>
    <x v="1"/>
    <x v="1"/>
    <n v="2345068"/>
    <s v="Submitted"/>
    <n v="950"/>
    <x v="2"/>
    <x v="0"/>
    <s v="Submitted"/>
    <x v="1"/>
    <x v="2"/>
    <n v="3561763"/>
    <n v="13.15"/>
    <n v="12"/>
    <n v="296813.58"/>
    <n v="3903642.1077250503"/>
    <x v="5"/>
    <x v="5"/>
    <d v="2029-07-08T00:00:00"/>
    <x v="5"/>
    <x v="1"/>
    <x v="0"/>
    <x v="1"/>
    <x v="0"/>
  </r>
  <r>
    <s v="L101845"/>
    <x v="0"/>
    <s v="C201845"/>
    <s v="Rohit Singh"/>
    <x v="0"/>
    <s v="Female"/>
    <x v="4"/>
    <x v="0"/>
    <x v="1"/>
    <x v="2"/>
    <n v="2101871"/>
    <s v="Submitted"/>
    <n v="874"/>
    <x v="2"/>
    <x v="0"/>
    <s v="Submitted"/>
    <x v="0"/>
    <x v="3"/>
    <n v="3658788"/>
    <n v="12.66"/>
    <n v="36"/>
    <n v="101633"/>
    <n v="3860021.3400211525"/>
    <x v="2"/>
    <x v="2"/>
    <d v="2029-07-09T00:00:00"/>
    <x v="5"/>
    <x v="1"/>
    <x v="0"/>
    <x v="1"/>
    <x v="0"/>
  </r>
  <r>
    <s v="L101846"/>
    <x v="0"/>
    <s v="C201846"/>
    <s v="Priya Sharma"/>
    <x v="0"/>
    <s v="Male"/>
    <x v="28"/>
    <x v="1"/>
    <x v="0"/>
    <x v="2"/>
    <n v="1659950"/>
    <s v="Submitted"/>
    <n v="710"/>
    <x v="1"/>
    <x v="0"/>
    <s v="Submitted"/>
    <x v="0"/>
    <x v="2"/>
    <n v="1285315"/>
    <n v="8.91"/>
    <n v="12"/>
    <n v="107109.58"/>
    <n v="955565.90265934134"/>
    <x v="1"/>
    <x v="1"/>
    <d v="2029-07-10T00:00:00"/>
    <x v="5"/>
    <x v="1"/>
    <x v="0"/>
    <x v="1"/>
    <x v="3"/>
  </r>
  <r>
    <s v="L101847"/>
    <x v="0"/>
    <s v="C201847"/>
    <s v="Rahul Sharma"/>
    <x v="0"/>
    <s v="Male"/>
    <x v="39"/>
    <x v="0"/>
    <x v="0"/>
    <x v="3"/>
    <n v="1085589"/>
    <s v="Submitted"/>
    <n v="796"/>
    <x v="2"/>
    <x v="0"/>
    <s v="Submitted"/>
    <x v="0"/>
    <x v="1"/>
    <n v="3977853"/>
    <n v="12.27"/>
    <n v="60"/>
    <n v="66297.55"/>
    <n v="4067354.6924999999"/>
    <x v="2"/>
    <x v="2"/>
    <d v="2029-07-11T00:00:00"/>
    <x v="5"/>
    <x v="1"/>
    <x v="0"/>
    <x v="0"/>
    <x v="3"/>
  </r>
  <r>
    <s v="L101848"/>
    <x v="0"/>
    <s v="C201848"/>
    <s v="Karan Verma"/>
    <x v="0"/>
    <s v="Male"/>
    <x v="7"/>
    <x v="0"/>
    <x v="0"/>
    <x v="0"/>
    <n v="2306902"/>
    <s v="Submitted"/>
    <n v="805"/>
    <x v="2"/>
    <x v="0"/>
    <s v="Submitted"/>
    <x v="0"/>
    <x v="4"/>
    <n v="1012023"/>
    <n v="9.35"/>
    <n v="24"/>
    <n v="42167.62"/>
    <n v="788535.36665161862"/>
    <x v="1"/>
    <x v="1"/>
    <d v="2029-07-12T00:00:00"/>
    <x v="5"/>
    <x v="1"/>
    <x v="0"/>
    <x v="1"/>
    <x v="2"/>
  </r>
  <r>
    <s v="L101849"/>
    <x v="0"/>
    <s v="C201849"/>
    <s v="Priya Rao"/>
    <x v="0"/>
    <s v="Female"/>
    <x v="29"/>
    <x v="1"/>
    <x v="0"/>
    <x v="2"/>
    <n v="1203593"/>
    <s v="Submitted"/>
    <n v="793"/>
    <x v="2"/>
    <x v="0"/>
    <s v="Submitted"/>
    <x v="0"/>
    <x v="4"/>
    <n v="4366202"/>
    <n v="9.92"/>
    <n v="60"/>
    <n v="72770.03"/>
    <n v="3609393.6533333343"/>
    <x v="0"/>
    <x v="0"/>
    <d v="2029-07-13T00:00:00"/>
    <x v="5"/>
    <x v="1"/>
    <x v="2"/>
    <x v="1"/>
    <x v="2"/>
  </r>
  <r>
    <s v="L101850"/>
    <x v="0"/>
    <s v="C201850"/>
    <s v="Sneha Gupta"/>
    <x v="0"/>
    <s v="Male"/>
    <x v="28"/>
    <x v="0"/>
    <x v="1"/>
    <x v="0"/>
    <n v="1145013"/>
    <s v="Submitted"/>
    <n v="834"/>
    <x v="2"/>
    <x v="0"/>
    <s v="Submitted"/>
    <x v="0"/>
    <x v="3"/>
    <n v="3794163"/>
    <n v="8.76"/>
    <n v="60"/>
    <n v="63236.05"/>
    <n v="2769738.9900000147"/>
    <x v="5"/>
    <x v="5"/>
    <d v="2029-07-14T00:00:00"/>
    <x v="5"/>
    <x v="1"/>
    <x v="2"/>
    <x v="0"/>
    <x v="2"/>
  </r>
  <r>
    <s v="L101851"/>
    <x v="0"/>
    <s v="C201851"/>
    <s v="Pooja Patel"/>
    <x v="0"/>
    <s v="Female"/>
    <x v="32"/>
    <x v="0"/>
    <x v="1"/>
    <x v="0"/>
    <n v="1859047"/>
    <s v="Submitted"/>
    <n v="478"/>
    <x v="0"/>
    <x v="0"/>
    <s v="Submitted"/>
    <x v="0"/>
    <x v="2"/>
    <n v="3994053"/>
    <n v="11.02"/>
    <n v="120"/>
    <n v="33283.78"/>
    <n v="3667872.0049999999"/>
    <x v="5"/>
    <x v="5"/>
    <d v="2029-07-15T00:00:00"/>
    <x v="5"/>
    <x v="1"/>
    <x v="0"/>
    <x v="1"/>
    <x v="2"/>
  </r>
  <r>
    <s v="L101852"/>
    <x v="0"/>
    <s v="C201852"/>
    <s v="Rohit Singh"/>
    <x v="0"/>
    <s v="Female"/>
    <x v="5"/>
    <x v="1"/>
    <x v="1"/>
    <x v="2"/>
    <n v="2394859"/>
    <s v="Submitted"/>
    <n v="900"/>
    <x v="2"/>
    <x v="0"/>
    <s v="Submitted"/>
    <x v="0"/>
    <x v="1"/>
    <n v="4791003"/>
    <n v="15.27"/>
    <n v="24"/>
    <n v="199625.12"/>
    <n v="6096551.3344430206"/>
    <x v="3"/>
    <x v="3"/>
    <d v="2029-07-16T00:00:00"/>
    <x v="5"/>
    <x v="1"/>
    <x v="0"/>
    <x v="1"/>
    <x v="3"/>
  </r>
  <r>
    <s v="L101853"/>
    <x v="0"/>
    <s v="C201853"/>
    <s v="Rohit Mehta"/>
    <x v="0"/>
    <s v="Male"/>
    <x v="25"/>
    <x v="0"/>
    <x v="1"/>
    <x v="3"/>
    <n v="1838801"/>
    <s v="Submitted"/>
    <n v="584"/>
    <x v="0"/>
    <x v="0"/>
    <s v="Submitted"/>
    <x v="0"/>
    <x v="2"/>
    <n v="1031493"/>
    <n v="17.84"/>
    <n v="180"/>
    <n v="5730.52"/>
    <n v="1533486.26"/>
    <x v="4"/>
    <x v="4"/>
    <d v="2029-07-17T00:00:00"/>
    <x v="5"/>
    <x v="1"/>
    <x v="0"/>
    <x v="1"/>
    <x v="3"/>
  </r>
  <r>
    <s v="L101854"/>
    <x v="0"/>
    <s v="C201854"/>
    <s v="Vikas Rao"/>
    <x v="0"/>
    <s v="Male"/>
    <x v="38"/>
    <x v="0"/>
    <x v="1"/>
    <x v="3"/>
    <n v="621388"/>
    <s v="Submitted"/>
    <n v="893"/>
    <x v="2"/>
    <x v="0"/>
    <s v="Submitted"/>
    <x v="0"/>
    <x v="1"/>
    <n v="1585073"/>
    <n v="7.15"/>
    <n v="24"/>
    <n v="66044.710000000006"/>
    <n v="944452.01967812295"/>
    <x v="6"/>
    <x v="6"/>
    <d v="2029-07-18T00:00:00"/>
    <x v="5"/>
    <x v="1"/>
    <x v="1"/>
    <x v="0"/>
    <x v="1"/>
  </r>
  <r>
    <s v="L101855"/>
    <x v="0"/>
    <s v="C201855"/>
    <s v="Sneha Mehta"/>
    <x v="0"/>
    <s v="Female"/>
    <x v="2"/>
    <x v="1"/>
    <x v="1"/>
    <x v="1"/>
    <n v="1046107"/>
    <s v="Submitted"/>
    <n v="443"/>
    <x v="0"/>
    <x v="0"/>
    <s v="Submitted"/>
    <x v="0"/>
    <x v="3"/>
    <n v="224122"/>
    <n v="15.1"/>
    <n v="180"/>
    <n v="1245.1199999999999"/>
    <n v="282020.18333333335"/>
    <x v="3"/>
    <x v="3"/>
    <d v="2029-07-19T00:00:00"/>
    <x v="5"/>
    <x v="1"/>
    <x v="1"/>
    <x v="0"/>
    <x v="1"/>
  </r>
  <r>
    <s v="L101856"/>
    <x v="0"/>
    <s v="C201856"/>
    <s v="Neha Das"/>
    <x v="0"/>
    <s v="Male"/>
    <x v="13"/>
    <x v="0"/>
    <x v="1"/>
    <x v="1"/>
    <n v="2100917"/>
    <s v="Submitted"/>
    <n v="845"/>
    <x v="2"/>
    <x v="0"/>
    <s v="Submitted"/>
    <x v="0"/>
    <x v="3"/>
    <n v="4989576"/>
    <n v="11.91"/>
    <n v="60"/>
    <n v="83159.600000000006"/>
    <n v="4952154.1800000006"/>
    <x v="2"/>
    <x v="2"/>
    <d v="2029-07-20T00:00:00"/>
    <x v="5"/>
    <x v="1"/>
    <x v="2"/>
    <x v="0"/>
    <x v="1"/>
  </r>
  <r>
    <s v="L101857"/>
    <x v="0"/>
    <s v="C201857"/>
    <s v="Priya Mehta"/>
    <x v="0"/>
    <s v="Male"/>
    <x v="45"/>
    <x v="0"/>
    <x v="0"/>
    <x v="2"/>
    <n v="1646809"/>
    <s v="Submitted"/>
    <n v="690"/>
    <x v="1"/>
    <x v="0"/>
    <s v="Submitted"/>
    <x v="0"/>
    <x v="0"/>
    <n v="1858466"/>
    <n v="16.04"/>
    <n v="12"/>
    <n v="154872.17000000001"/>
    <n v="2484243.3166521615"/>
    <x v="5"/>
    <x v="5"/>
    <d v="2029-07-21T00:00:00"/>
    <x v="5"/>
    <x v="1"/>
    <x v="1"/>
    <x v="1"/>
    <x v="3"/>
  </r>
  <r>
    <s v="L101858"/>
    <x v="0"/>
    <s v="C201858"/>
    <s v="Karan Singh"/>
    <x v="0"/>
    <s v="Male"/>
    <x v="39"/>
    <x v="1"/>
    <x v="0"/>
    <x v="3"/>
    <n v="670514"/>
    <s v="Submitted"/>
    <n v="780"/>
    <x v="2"/>
    <x v="0"/>
    <s v="Submitted"/>
    <x v="0"/>
    <x v="1"/>
    <n v="4450341"/>
    <n v="15.64"/>
    <n v="120"/>
    <n v="37086.18"/>
    <n v="5800277.7700000005"/>
    <x v="2"/>
    <x v="2"/>
    <d v="2029-07-22T00:00:00"/>
    <x v="5"/>
    <x v="1"/>
    <x v="1"/>
    <x v="1"/>
    <x v="3"/>
  </r>
  <r>
    <s v="L101859"/>
    <x v="0"/>
    <s v="C201859"/>
    <s v="Pooja Rao"/>
    <x v="0"/>
    <s v="Female"/>
    <x v="46"/>
    <x v="1"/>
    <x v="0"/>
    <x v="2"/>
    <n v="1963511"/>
    <s v="Submitted"/>
    <n v="334"/>
    <x v="0"/>
    <x v="0"/>
    <s v="Submitted"/>
    <x v="0"/>
    <x v="4"/>
    <n v="3056936"/>
    <n v="14.61"/>
    <n v="24"/>
    <n v="127372.33"/>
    <n v="3721819.5986220818"/>
    <x v="5"/>
    <x v="5"/>
    <d v="2029-07-23T00:00:00"/>
    <x v="5"/>
    <x v="1"/>
    <x v="0"/>
    <x v="0"/>
    <x v="1"/>
  </r>
  <r>
    <s v="L101860"/>
    <x v="0"/>
    <s v="C201860"/>
    <s v="Neha Sharma"/>
    <x v="0"/>
    <s v="Male"/>
    <x v="17"/>
    <x v="1"/>
    <x v="0"/>
    <x v="0"/>
    <n v="780530"/>
    <s v="Submitted"/>
    <n v="438"/>
    <x v="0"/>
    <x v="0"/>
    <s v="Submitted"/>
    <x v="0"/>
    <x v="4"/>
    <n v="4848897"/>
    <n v="16.22"/>
    <n v="180"/>
    <n v="26938.32"/>
    <n v="6554092.4449999994"/>
    <x v="6"/>
    <x v="6"/>
    <d v="2029-07-24T00:00:00"/>
    <x v="5"/>
    <x v="1"/>
    <x v="0"/>
    <x v="0"/>
    <x v="2"/>
  </r>
  <r>
    <s v="L101861"/>
    <x v="0"/>
    <s v="C201861"/>
    <s v="Pooja Mehta"/>
    <x v="0"/>
    <s v="Male"/>
    <x v="3"/>
    <x v="0"/>
    <x v="1"/>
    <x v="1"/>
    <n v="1896889"/>
    <s v="Submitted"/>
    <n v="624"/>
    <x v="1"/>
    <x v="0"/>
    <s v="Submitted"/>
    <x v="0"/>
    <x v="2"/>
    <n v="136877"/>
    <n v="8.86"/>
    <n v="120"/>
    <n v="1140.6400000000001"/>
    <n v="101060.85166666665"/>
    <x v="5"/>
    <x v="5"/>
    <d v="2029-07-25T00:00:00"/>
    <x v="5"/>
    <x v="1"/>
    <x v="0"/>
    <x v="0"/>
    <x v="1"/>
  </r>
  <r>
    <s v="L101862"/>
    <x v="0"/>
    <s v="C201862"/>
    <s v="Amit Patel"/>
    <x v="0"/>
    <s v="Female"/>
    <x v="14"/>
    <x v="1"/>
    <x v="1"/>
    <x v="1"/>
    <n v="2374760"/>
    <s v="Submitted"/>
    <n v="531"/>
    <x v="0"/>
    <x v="0"/>
    <s v="Submitted"/>
    <x v="0"/>
    <x v="4"/>
    <n v="3787873"/>
    <n v="12.83"/>
    <n v="180"/>
    <n v="21043.74"/>
    <n v="4049867.5491666663"/>
    <x v="0"/>
    <x v="0"/>
    <d v="2029-07-26T00:00:00"/>
    <x v="5"/>
    <x v="1"/>
    <x v="0"/>
    <x v="1"/>
    <x v="0"/>
  </r>
  <r>
    <s v="L101863"/>
    <x v="0"/>
    <s v="C201863"/>
    <s v="Karan Verma"/>
    <x v="0"/>
    <s v="Female"/>
    <x v="16"/>
    <x v="1"/>
    <x v="1"/>
    <x v="0"/>
    <n v="1682405"/>
    <s v="Submitted"/>
    <n v="520"/>
    <x v="0"/>
    <x v="0"/>
    <s v="Submitted"/>
    <x v="0"/>
    <x v="1"/>
    <n v="1535028"/>
    <n v="12.63"/>
    <n v="36"/>
    <n v="42639.67"/>
    <n v="1615616.9700092501"/>
    <x v="4"/>
    <x v="4"/>
    <d v="2029-07-27T00:00:00"/>
    <x v="5"/>
    <x v="1"/>
    <x v="0"/>
    <x v="1"/>
    <x v="0"/>
  </r>
  <r>
    <s v="L101864"/>
    <x v="0"/>
    <s v="C201864"/>
    <s v="Neha Singh"/>
    <x v="0"/>
    <s v="Male"/>
    <x v="42"/>
    <x v="1"/>
    <x v="0"/>
    <x v="1"/>
    <n v="1227604"/>
    <s v="Submitted"/>
    <n v="796"/>
    <x v="2"/>
    <x v="0"/>
    <s v="Submitted"/>
    <x v="0"/>
    <x v="0"/>
    <n v="1804734"/>
    <n v="16.079999999999998"/>
    <n v="24"/>
    <n v="75197.25"/>
    <n v="2418343.5633291807"/>
    <x v="1"/>
    <x v="1"/>
    <d v="2029-07-28T00:00:00"/>
    <x v="5"/>
    <x v="1"/>
    <x v="0"/>
    <x v="0"/>
    <x v="2"/>
  </r>
  <r>
    <s v="L101865"/>
    <x v="0"/>
    <s v="C201865"/>
    <s v="Rahul Gupta"/>
    <x v="0"/>
    <s v="Male"/>
    <x v="0"/>
    <x v="0"/>
    <x v="0"/>
    <x v="2"/>
    <n v="1788904"/>
    <s v="Submitted"/>
    <n v="646"/>
    <x v="1"/>
    <x v="0"/>
    <s v="Submitted"/>
    <x v="0"/>
    <x v="3"/>
    <n v="2687115"/>
    <n v="18.3"/>
    <n v="36"/>
    <n v="74642.080000000002"/>
    <n v="4097850.375000014"/>
    <x v="4"/>
    <x v="4"/>
    <d v="2029-07-29T00:00:00"/>
    <x v="5"/>
    <x v="1"/>
    <x v="1"/>
    <x v="1"/>
    <x v="1"/>
  </r>
  <r>
    <s v="L101866"/>
    <x v="0"/>
    <s v="C201866"/>
    <s v="Karan Verma"/>
    <x v="0"/>
    <s v="Male"/>
    <x v="47"/>
    <x v="1"/>
    <x v="1"/>
    <x v="1"/>
    <n v="1732240"/>
    <s v="Submitted"/>
    <n v="372"/>
    <x v="0"/>
    <x v="0"/>
    <s v="Submitted"/>
    <x v="0"/>
    <x v="4"/>
    <n v="2407580"/>
    <n v="12.31"/>
    <n v="60"/>
    <n v="40126.33"/>
    <n v="2469775.8166666669"/>
    <x v="3"/>
    <x v="3"/>
    <d v="2029-07-30T00:00:00"/>
    <x v="5"/>
    <x v="1"/>
    <x v="2"/>
    <x v="1"/>
    <x v="3"/>
  </r>
  <r>
    <s v="L101867"/>
    <x v="0"/>
    <s v="C201867"/>
    <s v="Rohit Rao"/>
    <x v="0"/>
    <s v="Female"/>
    <x v="34"/>
    <x v="1"/>
    <x v="1"/>
    <x v="0"/>
    <n v="1019090"/>
    <s v="Submitted"/>
    <n v="684"/>
    <x v="1"/>
    <x v="0"/>
    <s v="Submitted"/>
    <x v="0"/>
    <x v="3"/>
    <n v="4731120"/>
    <n v="17.489999999999998"/>
    <n v="12"/>
    <n v="394260"/>
    <n v="6895749.5212962432"/>
    <x v="6"/>
    <x v="6"/>
    <d v="2029-07-31T00:00:00"/>
    <x v="5"/>
    <x v="1"/>
    <x v="0"/>
    <x v="1"/>
    <x v="1"/>
  </r>
  <r>
    <s v="L101868"/>
    <x v="0"/>
    <s v="C201868"/>
    <s v="Vikas Singh"/>
    <x v="0"/>
    <s v="Male"/>
    <x v="16"/>
    <x v="0"/>
    <x v="1"/>
    <x v="2"/>
    <n v="1097113"/>
    <s v="Submitted"/>
    <n v="860"/>
    <x v="2"/>
    <x v="0"/>
    <s v="Submitted"/>
    <x v="0"/>
    <x v="3"/>
    <n v="135572"/>
    <n v="17.05"/>
    <n v="24"/>
    <n v="5648.83"/>
    <n v="192625.21678403631"/>
    <x v="4"/>
    <x v="4"/>
    <d v="2029-08-01T00:00:00"/>
    <x v="5"/>
    <x v="2"/>
    <x v="0"/>
    <x v="0"/>
    <x v="2"/>
  </r>
  <r>
    <s v="L101869"/>
    <x v="0"/>
    <s v="C201869"/>
    <s v="Vikas Mehta"/>
    <x v="0"/>
    <s v="Male"/>
    <x v="28"/>
    <x v="1"/>
    <x v="1"/>
    <x v="0"/>
    <n v="1865260"/>
    <s v="Submitted"/>
    <n v="597"/>
    <x v="0"/>
    <x v="0"/>
    <s v="Submitted"/>
    <x v="0"/>
    <x v="4"/>
    <n v="1208069"/>
    <n v="12.04"/>
    <n v="180"/>
    <n v="6711.49"/>
    <n v="1212095.8966666665"/>
    <x v="0"/>
    <x v="0"/>
    <d v="2029-08-02T00:00:00"/>
    <x v="5"/>
    <x v="2"/>
    <x v="2"/>
    <x v="0"/>
    <x v="1"/>
  </r>
  <r>
    <s v="L101870"/>
    <x v="0"/>
    <s v="C201870"/>
    <s v="Pooja Das"/>
    <x v="0"/>
    <s v="Male"/>
    <x v="14"/>
    <x v="1"/>
    <x v="1"/>
    <x v="2"/>
    <n v="298586"/>
    <s v="Submitted"/>
    <n v="492"/>
    <x v="0"/>
    <x v="0"/>
    <s v="Submitted"/>
    <x v="0"/>
    <x v="1"/>
    <n v="780564"/>
    <n v="14.82"/>
    <n v="60"/>
    <n v="13009.4"/>
    <n v="963996.54"/>
    <x v="4"/>
    <x v="4"/>
    <d v="2029-08-03T00:00:00"/>
    <x v="5"/>
    <x v="2"/>
    <x v="0"/>
    <x v="1"/>
    <x v="2"/>
  </r>
  <r>
    <s v="L101871"/>
    <x v="0"/>
    <s v="C201871"/>
    <s v="Priya Verma"/>
    <x v="0"/>
    <s v="Female"/>
    <x v="25"/>
    <x v="0"/>
    <x v="1"/>
    <x v="3"/>
    <n v="728835"/>
    <s v="Submitted"/>
    <n v="775"/>
    <x v="2"/>
    <x v="0"/>
    <s v="Submitted"/>
    <x v="0"/>
    <x v="2"/>
    <n v="791227"/>
    <n v="7.63"/>
    <n v="180"/>
    <n v="4395.71"/>
    <n v="503088.50083333335"/>
    <x v="6"/>
    <x v="6"/>
    <d v="2029-08-04T00:00:00"/>
    <x v="5"/>
    <x v="2"/>
    <x v="0"/>
    <x v="1"/>
    <x v="3"/>
  </r>
  <r>
    <s v="L101872"/>
    <x v="0"/>
    <s v="C201872"/>
    <s v="Sneha Gupta"/>
    <x v="0"/>
    <s v="Female"/>
    <x v="34"/>
    <x v="1"/>
    <x v="1"/>
    <x v="0"/>
    <n v="1652653"/>
    <s v="Submitted"/>
    <n v="398"/>
    <x v="0"/>
    <x v="0"/>
    <s v="Submitted"/>
    <x v="0"/>
    <x v="2"/>
    <n v="3972080"/>
    <n v="11.88"/>
    <n v="36"/>
    <n v="110335.56"/>
    <n v="3932359.2000685404"/>
    <x v="4"/>
    <x v="4"/>
    <d v="2029-08-05T00:00:00"/>
    <x v="5"/>
    <x v="2"/>
    <x v="0"/>
    <x v="0"/>
    <x v="3"/>
  </r>
  <r>
    <s v="L101873"/>
    <x v="0"/>
    <s v="C201873"/>
    <s v="Anjali Rao"/>
    <x v="0"/>
    <s v="Male"/>
    <x v="5"/>
    <x v="0"/>
    <x v="0"/>
    <x v="2"/>
    <n v="2013319"/>
    <s v="Submitted"/>
    <n v="466"/>
    <x v="0"/>
    <x v="0"/>
    <s v="Submitted"/>
    <x v="0"/>
    <x v="0"/>
    <n v="1455536"/>
    <n v="14.44"/>
    <n v="24"/>
    <n v="60647.33"/>
    <n v="1751494.9968874454"/>
    <x v="2"/>
    <x v="2"/>
    <d v="2029-08-06T00:00:00"/>
    <x v="5"/>
    <x v="2"/>
    <x v="0"/>
    <x v="1"/>
    <x v="1"/>
  </r>
  <r>
    <s v="L101874"/>
    <x v="0"/>
    <s v="C201874"/>
    <s v="Anjali Das"/>
    <x v="0"/>
    <s v="Male"/>
    <x v="34"/>
    <x v="0"/>
    <x v="0"/>
    <x v="0"/>
    <n v="2218874"/>
    <s v="Submitted"/>
    <n v="402"/>
    <x v="0"/>
    <x v="0"/>
    <s v="Submitted"/>
    <x v="0"/>
    <x v="1"/>
    <n v="4911679"/>
    <n v="8.82"/>
    <n v="36"/>
    <n v="136435.53"/>
    <n v="3610084.0737646804"/>
    <x v="2"/>
    <x v="2"/>
    <d v="2029-08-07T00:00:00"/>
    <x v="5"/>
    <x v="2"/>
    <x v="2"/>
    <x v="0"/>
    <x v="1"/>
  </r>
  <r>
    <s v="L101875"/>
    <x v="0"/>
    <s v="C201875"/>
    <s v="Vikas Gupta"/>
    <x v="0"/>
    <s v="Male"/>
    <x v="11"/>
    <x v="1"/>
    <x v="0"/>
    <x v="1"/>
    <n v="1904599"/>
    <s v="Submitted"/>
    <n v="330"/>
    <x v="0"/>
    <x v="0"/>
    <s v="Submitted"/>
    <x v="0"/>
    <x v="1"/>
    <n v="3554366"/>
    <n v="12.81"/>
    <n v="12"/>
    <n v="296197.17"/>
    <n v="3794907.7975636106"/>
    <x v="0"/>
    <x v="0"/>
    <d v="2029-08-08T00:00:00"/>
    <x v="5"/>
    <x v="2"/>
    <x v="1"/>
    <x v="1"/>
    <x v="0"/>
  </r>
  <r>
    <s v="L101876"/>
    <x v="0"/>
    <s v="C201876"/>
    <s v="Karan Sharma"/>
    <x v="0"/>
    <s v="Male"/>
    <x v="24"/>
    <x v="1"/>
    <x v="0"/>
    <x v="1"/>
    <n v="0"/>
    <s v="Submitted"/>
    <n v="594"/>
    <x v="0"/>
    <x v="0"/>
    <s v="Submitted"/>
    <x v="0"/>
    <x v="4"/>
    <n v="2302332"/>
    <n v="10.25"/>
    <n v="120"/>
    <n v="19186.099999999999"/>
    <n v="1966575.25"/>
    <x v="2"/>
    <x v="2"/>
    <d v="2029-08-09T00:00:00"/>
    <x v="5"/>
    <x v="2"/>
    <x v="1"/>
    <x v="1"/>
    <x v="2"/>
  </r>
  <r>
    <s v="L101877"/>
    <x v="0"/>
    <s v="C201877"/>
    <s v="Anjali Verma"/>
    <x v="0"/>
    <s v="Male"/>
    <x v="9"/>
    <x v="1"/>
    <x v="0"/>
    <x v="1"/>
    <n v="1083722"/>
    <s v="Submitted"/>
    <n v="457"/>
    <x v="0"/>
    <x v="0"/>
    <s v="Submitted"/>
    <x v="0"/>
    <x v="4"/>
    <n v="1695011"/>
    <n v="17.03"/>
    <n v="60"/>
    <n v="28250.18"/>
    <n v="2405503.1108333333"/>
    <x v="0"/>
    <x v="0"/>
    <d v="2029-08-10T00:00:00"/>
    <x v="5"/>
    <x v="2"/>
    <x v="0"/>
    <x v="1"/>
    <x v="2"/>
  </r>
  <r>
    <s v="L101878"/>
    <x v="0"/>
    <s v="C201878"/>
    <s v="Neha Rao"/>
    <x v="0"/>
    <s v="Male"/>
    <x v="16"/>
    <x v="1"/>
    <x v="0"/>
    <x v="1"/>
    <n v="558636"/>
    <s v="Submitted"/>
    <n v="603"/>
    <x v="1"/>
    <x v="0"/>
    <s v="Submitted"/>
    <x v="0"/>
    <x v="1"/>
    <n v="3809895"/>
    <n v="10.63"/>
    <n v="24"/>
    <n v="158745.62"/>
    <n v="3374932.8119906629"/>
    <x v="6"/>
    <x v="6"/>
    <d v="2029-08-11T00:00:00"/>
    <x v="5"/>
    <x v="2"/>
    <x v="0"/>
    <x v="0"/>
    <x v="0"/>
  </r>
  <r>
    <s v="L101879"/>
    <x v="0"/>
    <s v="C201879"/>
    <s v="Sneha Singh"/>
    <x v="0"/>
    <s v="Female"/>
    <x v="32"/>
    <x v="1"/>
    <x v="1"/>
    <x v="0"/>
    <n v="806679"/>
    <s v="Submitted"/>
    <n v="613"/>
    <x v="1"/>
    <x v="0"/>
    <s v="Submitted"/>
    <x v="0"/>
    <x v="3"/>
    <n v="3013510"/>
    <n v="11.04"/>
    <n v="12"/>
    <n v="251125.83"/>
    <n v="2773534.3438304369"/>
    <x v="4"/>
    <x v="4"/>
    <d v="2029-08-12T00:00:00"/>
    <x v="5"/>
    <x v="2"/>
    <x v="0"/>
    <x v="1"/>
    <x v="0"/>
  </r>
  <r>
    <s v="L101880"/>
    <x v="0"/>
    <s v="C201880"/>
    <s v="Rohit Gupta"/>
    <x v="0"/>
    <s v="Female"/>
    <x v="30"/>
    <x v="1"/>
    <x v="1"/>
    <x v="2"/>
    <n v="1458270"/>
    <s v="Submitted"/>
    <n v="438"/>
    <x v="0"/>
    <x v="0"/>
    <s v="Submitted"/>
    <x v="0"/>
    <x v="1"/>
    <n v="3587504"/>
    <n v="13.11"/>
    <n v="12"/>
    <n v="298958.67"/>
    <n v="3919904.3954259283"/>
    <x v="2"/>
    <x v="2"/>
    <d v="2029-08-13T00:00:00"/>
    <x v="5"/>
    <x v="2"/>
    <x v="0"/>
    <x v="0"/>
    <x v="2"/>
  </r>
  <r>
    <s v="L101881"/>
    <x v="0"/>
    <s v="C201881"/>
    <s v="Rohit Rao"/>
    <x v="0"/>
    <s v="Male"/>
    <x v="12"/>
    <x v="1"/>
    <x v="1"/>
    <x v="0"/>
    <n v="1460937"/>
    <s v="Submitted"/>
    <n v="539"/>
    <x v="0"/>
    <x v="0"/>
    <s v="Submitted"/>
    <x v="0"/>
    <x v="2"/>
    <n v="4218273"/>
    <n v="16.61"/>
    <n v="120"/>
    <n v="35152.28"/>
    <n v="5838792.8774999995"/>
    <x v="0"/>
    <x v="0"/>
    <d v="2029-08-14T00:00:00"/>
    <x v="5"/>
    <x v="2"/>
    <x v="0"/>
    <x v="0"/>
    <x v="1"/>
  </r>
  <r>
    <s v="L101882"/>
    <x v="0"/>
    <s v="C201882"/>
    <s v="Sneha Das"/>
    <x v="0"/>
    <s v="Male"/>
    <x v="9"/>
    <x v="0"/>
    <x v="0"/>
    <x v="0"/>
    <n v="1947896"/>
    <s v="Submitted"/>
    <n v="765"/>
    <x v="2"/>
    <x v="0"/>
    <s v="Submitted"/>
    <x v="0"/>
    <x v="2"/>
    <n v="404011"/>
    <n v="11.29"/>
    <n v="36"/>
    <n v="11222.53"/>
    <n v="380107.01584963867"/>
    <x v="0"/>
    <x v="0"/>
    <d v="2029-08-15T00:00:00"/>
    <x v="5"/>
    <x v="2"/>
    <x v="2"/>
    <x v="1"/>
    <x v="2"/>
  </r>
  <r>
    <s v="L101883"/>
    <x v="0"/>
    <s v="C201883"/>
    <s v="Sneha Patel"/>
    <x v="0"/>
    <s v="Male"/>
    <x v="22"/>
    <x v="0"/>
    <x v="0"/>
    <x v="0"/>
    <n v="1090655"/>
    <s v="Submitted"/>
    <n v="425"/>
    <x v="0"/>
    <x v="0"/>
    <s v="Submitted"/>
    <x v="0"/>
    <x v="0"/>
    <n v="1135654"/>
    <n v="13.46"/>
    <n v="36"/>
    <n v="31545.94"/>
    <n v="1273825.2366688785"/>
    <x v="4"/>
    <x v="4"/>
    <d v="2029-08-16T00:00:00"/>
    <x v="5"/>
    <x v="2"/>
    <x v="2"/>
    <x v="0"/>
    <x v="0"/>
  </r>
  <r>
    <s v="L101884"/>
    <x v="0"/>
    <s v="C201884"/>
    <s v="Pooja Gupta"/>
    <x v="0"/>
    <s v="Female"/>
    <x v="32"/>
    <x v="0"/>
    <x v="0"/>
    <x v="3"/>
    <n v="1667387"/>
    <s v="Submitted"/>
    <n v="770"/>
    <x v="2"/>
    <x v="0"/>
    <s v="Submitted"/>
    <x v="0"/>
    <x v="1"/>
    <n v="370312"/>
    <n v="8.85"/>
    <n v="24"/>
    <n v="15429.67"/>
    <n v="273105.57657916262"/>
    <x v="3"/>
    <x v="3"/>
    <d v="2029-08-17T00:00:00"/>
    <x v="5"/>
    <x v="2"/>
    <x v="0"/>
    <x v="1"/>
    <x v="0"/>
  </r>
  <r>
    <s v="L101885"/>
    <x v="0"/>
    <s v="C201885"/>
    <s v="Amit Mehta"/>
    <x v="0"/>
    <s v="Female"/>
    <x v="27"/>
    <x v="1"/>
    <x v="1"/>
    <x v="0"/>
    <n v="794817"/>
    <s v="Submitted"/>
    <n v="520"/>
    <x v="0"/>
    <x v="0"/>
    <s v="Submitted"/>
    <x v="0"/>
    <x v="2"/>
    <n v="0"/>
    <n v="14.1"/>
    <n v="12"/>
    <n v="20833.330000000002"/>
    <n v="0"/>
    <x v="5"/>
    <x v="5"/>
    <d v="2029-08-18T00:00:00"/>
    <x v="5"/>
    <x v="2"/>
    <x v="0"/>
    <x v="1"/>
    <x v="3"/>
  </r>
  <r>
    <s v="L101886"/>
    <x v="0"/>
    <s v="C201886"/>
    <n v="0"/>
    <x v="0"/>
    <s v="Female"/>
    <x v="41"/>
    <x v="0"/>
    <x v="1"/>
    <x v="0"/>
    <n v="393840"/>
    <s v="Submitted"/>
    <n v="716"/>
    <x v="1"/>
    <x v="0"/>
    <s v="Submitted"/>
    <x v="0"/>
    <x v="3"/>
    <n v="4246478"/>
    <n v="12.82"/>
    <n v="12"/>
    <n v="353873.17"/>
    <n v="4537394.2155154226"/>
    <x v="6"/>
    <x v="6"/>
    <d v="2029-08-19T00:00:00"/>
    <x v="5"/>
    <x v="2"/>
    <x v="0"/>
    <x v="0"/>
    <x v="3"/>
  </r>
  <r>
    <s v="L101887"/>
    <x v="0"/>
    <s v="C201887"/>
    <s v="Sneha Singh"/>
    <x v="0"/>
    <s v="Male"/>
    <x v="37"/>
    <x v="1"/>
    <x v="1"/>
    <x v="2"/>
    <n v="1783487"/>
    <s v="Submitted"/>
    <n v="576"/>
    <x v="0"/>
    <x v="0"/>
    <s v="Submitted"/>
    <x v="0"/>
    <x v="4"/>
    <n v="571350"/>
    <n v="12.28"/>
    <n v="24"/>
    <n v="23806.25"/>
    <n v="584681.52638158586"/>
    <x v="3"/>
    <x v="3"/>
    <d v="2029-08-20T00:00:00"/>
    <x v="5"/>
    <x v="2"/>
    <x v="0"/>
    <x v="0"/>
    <x v="2"/>
  </r>
  <r>
    <s v="L101888"/>
    <x v="0"/>
    <s v="C201888"/>
    <s v="Pooja Patel"/>
    <x v="0"/>
    <s v="Female"/>
    <x v="21"/>
    <x v="0"/>
    <x v="1"/>
    <x v="2"/>
    <n v="2092437"/>
    <s v="Submitted"/>
    <n v="576"/>
    <x v="0"/>
    <x v="0"/>
    <s v="Submitted"/>
    <x v="0"/>
    <x v="1"/>
    <n v="1014847"/>
    <n v="7.08"/>
    <n v="120"/>
    <n v="8457.06"/>
    <n v="598759.73"/>
    <x v="4"/>
    <x v="4"/>
    <d v="2029-08-21T00:00:00"/>
    <x v="5"/>
    <x v="2"/>
    <x v="2"/>
    <x v="0"/>
    <x v="1"/>
  </r>
  <r>
    <s v="L101889"/>
    <x v="0"/>
    <s v="C201889"/>
    <s v="Priya Verma"/>
    <x v="0"/>
    <s v="Male"/>
    <x v="29"/>
    <x v="0"/>
    <x v="1"/>
    <x v="1"/>
    <n v="-50000"/>
    <s v="Submitted"/>
    <n v="681"/>
    <x v="1"/>
    <x v="0"/>
    <s v="Submitted"/>
    <x v="0"/>
    <x v="0"/>
    <n v="1342540"/>
    <n v="16.96"/>
    <n v="60"/>
    <n v="22375.67"/>
    <n v="1897456.5333333334"/>
    <x v="4"/>
    <x v="4"/>
    <d v="2029-08-22T00:00:00"/>
    <x v="5"/>
    <x v="2"/>
    <x v="2"/>
    <x v="1"/>
    <x v="3"/>
  </r>
  <r>
    <s v="L101890"/>
    <x v="0"/>
    <s v="C201890"/>
    <s v="Rohit Singh"/>
    <x v="0"/>
    <s v="Male"/>
    <x v="5"/>
    <x v="0"/>
    <x v="1"/>
    <x v="2"/>
    <n v="2212210"/>
    <s v="Submitted"/>
    <n v="472"/>
    <x v="0"/>
    <x v="0"/>
    <s v="Submitted"/>
    <x v="0"/>
    <x v="4"/>
    <n v="2919927"/>
    <n v="7.09"/>
    <n v="12"/>
    <n v="243327.25"/>
    <n v="1731781.8960259801"/>
    <x v="3"/>
    <x v="3"/>
    <d v="2029-08-23T00:00:00"/>
    <x v="5"/>
    <x v="2"/>
    <x v="0"/>
    <x v="0"/>
    <x v="0"/>
  </r>
  <r>
    <s v="L101891"/>
    <x v="0"/>
    <s v="C201891"/>
    <s v="Neha Singh"/>
    <x v="0"/>
    <s v="Female"/>
    <x v="28"/>
    <x v="0"/>
    <x v="1"/>
    <x v="3"/>
    <n v="779621"/>
    <s v="Submitted"/>
    <n v="603"/>
    <x v="1"/>
    <x v="0"/>
    <s v="Submitted"/>
    <x v="0"/>
    <x v="0"/>
    <n v="2323417"/>
    <n v="11.88"/>
    <n v="36"/>
    <n v="64539.360000000001"/>
    <n v="2300182.8300400921"/>
    <x v="3"/>
    <x v="3"/>
    <d v="2029-08-24T00:00:00"/>
    <x v="5"/>
    <x v="2"/>
    <x v="2"/>
    <x v="0"/>
    <x v="0"/>
  </r>
  <r>
    <s v="L101892"/>
    <x v="0"/>
    <s v="C201892"/>
    <s v="Rohit Rao"/>
    <x v="0"/>
    <s v="Female"/>
    <x v="36"/>
    <x v="0"/>
    <x v="1"/>
    <x v="3"/>
    <n v="2386128"/>
    <s v="Submitted"/>
    <n v="840"/>
    <x v="2"/>
    <x v="0"/>
    <s v="Submitted"/>
    <x v="0"/>
    <x v="4"/>
    <n v="2106014"/>
    <n v="10.18"/>
    <n v="36"/>
    <n v="58500.39"/>
    <n v="1786601.8771112338"/>
    <x v="4"/>
    <x v="4"/>
    <d v="2029-08-25T00:00:00"/>
    <x v="5"/>
    <x v="2"/>
    <x v="0"/>
    <x v="1"/>
    <x v="2"/>
  </r>
  <r>
    <s v="L101893"/>
    <x v="0"/>
    <s v="C201893"/>
    <s v="Rohit Verma"/>
    <x v="0"/>
    <s v="Female"/>
    <x v="9"/>
    <x v="0"/>
    <x v="1"/>
    <x v="2"/>
    <n v="1591322"/>
    <s v="Submitted"/>
    <n v="876"/>
    <x v="2"/>
    <x v="0"/>
    <s v="Submitted"/>
    <x v="0"/>
    <x v="1"/>
    <n v="1002646"/>
    <n v="18.66"/>
    <n v="24"/>
    <n v="41776.92"/>
    <n v="1559114.5302603131"/>
    <x v="4"/>
    <x v="4"/>
    <d v="2029-08-26T00:00:00"/>
    <x v="5"/>
    <x v="2"/>
    <x v="0"/>
    <x v="1"/>
    <x v="1"/>
  </r>
  <r>
    <s v="L101894"/>
    <x v="0"/>
    <s v="C201894"/>
    <s v="Anjali Das"/>
    <x v="0"/>
    <s v="Male"/>
    <x v="42"/>
    <x v="0"/>
    <x v="0"/>
    <x v="1"/>
    <n v="811757"/>
    <s v="Submitted"/>
    <n v="780"/>
    <x v="2"/>
    <x v="0"/>
    <s v="Submitted"/>
    <x v="0"/>
    <x v="2"/>
    <n v="3753657"/>
    <n v="13.46"/>
    <n v="24"/>
    <n v="156402.38"/>
    <n v="4210351.995822845"/>
    <x v="4"/>
    <x v="4"/>
    <d v="2029-08-27T00:00:00"/>
    <x v="5"/>
    <x v="2"/>
    <x v="0"/>
    <x v="1"/>
    <x v="3"/>
  </r>
  <r>
    <s v="L101895"/>
    <x v="0"/>
    <s v="C201895"/>
    <s v="Karan Verma"/>
    <x v="0"/>
    <s v="Female"/>
    <x v="35"/>
    <x v="0"/>
    <x v="0"/>
    <x v="3"/>
    <n v="2244759"/>
    <s v="Submitted"/>
    <n v="737"/>
    <x v="1"/>
    <x v="0"/>
    <s v="Submitted"/>
    <x v="0"/>
    <x v="0"/>
    <n v="2587059"/>
    <n v="14.94"/>
    <n v="120"/>
    <n v="21558.83"/>
    <n v="3220888.4549999996"/>
    <x v="2"/>
    <x v="2"/>
    <d v="2029-08-28T00:00:00"/>
    <x v="5"/>
    <x v="2"/>
    <x v="0"/>
    <x v="1"/>
    <x v="3"/>
  </r>
  <r>
    <s v="L101896"/>
    <x v="0"/>
    <s v="C201896"/>
    <s v="Karan Das"/>
    <x v="0"/>
    <s v="Female"/>
    <x v="45"/>
    <x v="1"/>
    <x v="0"/>
    <x v="2"/>
    <n v="1053901"/>
    <s v="Submitted"/>
    <n v="621"/>
    <x v="1"/>
    <x v="0"/>
    <s v="Submitted"/>
    <x v="0"/>
    <x v="2"/>
    <n v="452426"/>
    <n v="17.93"/>
    <n v="12"/>
    <n v="37702.17"/>
    <n v="676011.51235835045"/>
    <x v="1"/>
    <x v="1"/>
    <d v="2029-08-29T00:00:00"/>
    <x v="5"/>
    <x v="2"/>
    <x v="1"/>
    <x v="1"/>
    <x v="0"/>
  </r>
  <r>
    <s v="L101897"/>
    <x v="0"/>
    <s v="C201897"/>
    <s v="Rohit Patel"/>
    <x v="0"/>
    <s v="Female"/>
    <x v="16"/>
    <x v="0"/>
    <x v="0"/>
    <x v="0"/>
    <n v="747700"/>
    <s v="Submitted"/>
    <n v="730"/>
    <x v="1"/>
    <x v="0"/>
    <s v="Submitted"/>
    <x v="0"/>
    <x v="4"/>
    <n v="2671486"/>
    <n v="17.760000000000002"/>
    <n v="180"/>
    <n v="14841.59"/>
    <n v="3953799.2800000007"/>
    <x v="6"/>
    <x v="6"/>
    <d v="2029-08-30T00:00:00"/>
    <x v="5"/>
    <x v="2"/>
    <x v="0"/>
    <x v="1"/>
    <x v="1"/>
  </r>
  <r>
    <s v="L101898"/>
    <x v="0"/>
    <s v="C201898"/>
    <s v="Pooja Rao"/>
    <x v="0"/>
    <s v="Male"/>
    <x v="9"/>
    <x v="1"/>
    <x v="0"/>
    <x v="1"/>
    <n v="2227657"/>
    <s v="Submitted"/>
    <n v="813"/>
    <x v="2"/>
    <x v="0"/>
    <s v="Submitted"/>
    <x v="0"/>
    <x v="2"/>
    <n v="1063900"/>
    <n v="17.260000000000002"/>
    <n v="180"/>
    <n v="5910.56"/>
    <n v="1530242.8333333335"/>
    <x v="3"/>
    <x v="3"/>
    <d v="2029-08-31T00:00:00"/>
    <x v="5"/>
    <x v="2"/>
    <x v="2"/>
    <x v="0"/>
    <x v="2"/>
  </r>
  <r>
    <s v="L101899"/>
    <x v="0"/>
    <s v="C201899"/>
    <s v="Sneha Sharma"/>
    <x v="0"/>
    <s v="Female"/>
    <x v="19"/>
    <x v="1"/>
    <x v="0"/>
    <x v="2"/>
    <n v="2476230"/>
    <s v="Submitted"/>
    <n v="793"/>
    <x v="2"/>
    <x v="0"/>
    <s v="Submitted"/>
    <x v="0"/>
    <x v="4"/>
    <n v="1970614"/>
    <n v="12.26"/>
    <n v="24"/>
    <n v="82108.92"/>
    <n v="2013310.7293243839"/>
    <x v="5"/>
    <x v="5"/>
    <d v="2029-09-01T00:00:00"/>
    <x v="5"/>
    <x v="3"/>
    <x v="0"/>
    <x v="0"/>
    <x v="0"/>
  </r>
  <r>
    <s v="L101900"/>
    <x v="0"/>
    <s v="C201900"/>
    <s v="Pooja Singh"/>
    <x v="0"/>
    <s v="Male"/>
    <x v="33"/>
    <x v="0"/>
    <x v="1"/>
    <x v="3"/>
    <n v="1601431"/>
    <s v="Submitted"/>
    <n v="549"/>
    <x v="0"/>
    <x v="0"/>
    <s v="Submitted"/>
    <x v="0"/>
    <x v="0"/>
    <n v="2603236"/>
    <n v="14.2"/>
    <n v="60"/>
    <n v="43387.27"/>
    <n v="3080495.9333333336"/>
    <x v="1"/>
    <x v="1"/>
    <d v="2029-09-02T00:00:00"/>
    <x v="5"/>
    <x v="3"/>
    <x v="0"/>
    <x v="0"/>
    <x v="3"/>
  </r>
  <r>
    <s v="L101901"/>
    <x v="0"/>
    <s v="C201901"/>
    <s v="Rahul Gupta"/>
    <x v="0"/>
    <s v="Female"/>
    <x v="11"/>
    <x v="1"/>
    <x v="0"/>
    <x v="2"/>
    <n v="2354045"/>
    <s v="Submitted"/>
    <n v="710"/>
    <x v="1"/>
    <x v="0"/>
    <s v="Submitted"/>
    <x v="0"/>
    <x v="4"/>
    <n v="4131006"/>
    <n v="8.49"/>
    <n v="24"/>
    <n v="172125.25"/>
    <n v="2922694.4918710073"/>
    <x v="6"/>
    <x v="6"/>
    <d v="2029-09-03T00:00:00"/>
    <x v="5"/>
    <x v="3"/>
    <x v="0"/>
    <x v="0"/>
    <x v="1"/>
  </r>
  <r>
    <s v="L101902"/>
    <x v="0"/>
    <s v="C201902"/>
    <s v="Sneha Mehta"/>
    <x v="0"/>
    <s v="Female"/>
    <x v="32"/>
    <x v="1"/>
    <x v="0"/>
    <x v="0"/>
    <n v="1142551"/>
    <s v="Submitted"/>
    <n v="640"/>
    <x v="1"/>
    <x v="0"/>
    <s v="Submitted"/>
    <x v="0"/>
    <x v="4"/>
    <n v="4625708"/>
    <n v="16.440000000000001"/>
    <n v="60"/>
    <n v="77095.13"/>
    <n v="6337219.9600000009"/>
    <x v="1"/>
    <x v="1"/>
    <d v="2029-09-04T00:00:00"/>
    <x v="5"/>
    <x v="3"/>
    <x v="0"/>
    <x v="0"/>
    <x v="1"/>
  </r>
  <r>
    <s v="L101903"/>
    <x v="0"/>
    <s v="C201903"/>
    <s v="Pooja Sharma"/>
    <x v="0"/>
    <s v="Female"/>
    <x v="4"/>
    <x v="1"/>
    <x v="0"/>
    <x v="0"/>
    <n v="1967472"/>
    <s v="Submitted"/>
    <n v="882"/>
    <x v="2"/>
    <x v="0"/>
    <s v="Submitted"/>
    <x v="0"/>
    <x v="2"/>
    <n v="1713064"/>
    <n v="10.28"/>
    <n v="180"/>
    <n v="9517.02"/>
    <n v="1467524.8266666664"/>
    <x v="2"/>
    <x v="2"/>
    <d v="2029-09-05T00:00:00"/>
    <x v="5"/>
    <x v="3"/>
    <x v="0"/>
    <x v="0"/>
    <x v="0"/>
  </r>
  <r>
    <s v="L101904"/>
    <x v="0"/>
    <s v="C201904"/>
    <s v="Pooja Sharma"/>
    <x v="0"/>
    <s v="Male"/>
    <x v="47"/>
    <x v="0"/>
    <x v="0"/>
    <x v="1"/>
    <n v="853138"/>
    <s v="Submitted"/>
    <n v="950"/>
    <x v="2"/>
    <x v="0"/>
    <s v="Submitted"/>
    <x v="1"/>
    <x v="2"/>
    <n v="1635301"/>
    <n v="12.53"/>
    <n v="12"/>
    <n v="136275.07999999999"/>
    <n v="1707847.6082979809"/>
    <x v="2"/>
    <x v="2"/>
    <d v="2029-09-06T00:00:00"/>
    <x v="5"/>
    <x v="3"/>
    <x v="2"/>
    <x v="1"/>
    <x v="2"/>
  </r>
  <r>
    <s v="L101905"/>
    <x v="0"/>
    <s v="C201905"/>
    <s v="Rohit Verma"/>
    <x v="0"/>
    <s v="Male"/>
    <x v="1"/>
    <x v="1"/>
    <x v="0"/>
    <x v="1"/>
    <n v="825277"/>
    <s v="Submitted"/>
    <n v="786"/>
    <x v="2"/>
    <x v="0"/>
    <s v="Submitted"/>
    <x v="0"/>
    <x v="0"/>
    <n v="3238040"/>
    <n v="13.12"/>
    <n v="180"/>
    <n v="17989.11"/>
    <n v="3540257.0666666664"/>
    <x v="2"/>
    <x v="2"/>
    <d v="2029-09-07T00:00:00"/>
    <x v="5"/>
    <x v="3"/>
    <x v="0"/>
    <x v="0"/>
    <x v="1"/>
  </r>
  <r>
    <s v="L101906"/>
    <x v="0"/>
    <s v="C201906"/>
    <s v="Priya Das"/>
    <x v="0"/>
    <s v="Female"/>
    <x v="28"/>
    <x v="1"/>
    <x v="1"/>
    <x v="1"/>
    <n v="2441739"/>
    <s v="Submitted"/>
    <n v="807"/>
    <x v="2"/>
    <x v="0"/>
    <s v="Submitted"/>
    <x v="0"/>
    <x v="3"/>
    <n v="104033"/>
    <n v="12.07"/>
    <n v="180"/>
    <n v="577.96"/>
    <n v="104639.85916666668"/>
    <x v="2"/>
    <x v="2"/>
    <d v="2029-09-08T00:00:00"/>
    <x v="5"/>
    <x v="3"/>
    <x v="0"/>
    <x v="0"/>
    <x v="1"/>
  </r>
  <r>
    <s v="L101907"/>
    <x v="0"/>
    <s v="C201907"/>
    <s v="Pooja Verma"/>
    <x v="0"/>
    <s v="Female"/>
    <x v="20"/>
    <x v="0"/>
    <x v="1"/>
    <x v="3"/>
    <n v="1229179"/>
    <s v="Submitted"/>
    <n v="661"/>
    <x v="1"/>
    <x v="0"/>
    <s v="Submitted"/>
    <x v="0"/>
    <x v="2"/>
    <n v="3858900"/>
    <n v="15.8"/>
    <n v="36"/>
    <n v="107191.67"/>
    <n v="5080885.0000003725"/>
    <x v="1"/>
    <x v="1"/>
    <d v="2029-09-09T00:00:00"/>
    <x v="5"/>
    <x v="3"/>
    <x v="0"/>
    <x v="0"/>
    <x v="2"/>
  </r>
  <r>
    <s v="L101908"/>
    <x v="0"/>
    <s v="C201908"/>
    <s v="Anjali Sharma"/>
    <x v="0"/>
    <s v="Male"/>
    <x v="9"/>
    <x v="1"/>
    <x v="1"/>
    <x v="1"/>
    <n v="1853426"/>
    <s v="Submitted"/>
    <n v="803"/>
    <x v="2"/>
    <x v="0"/>
    <s v="Submitted"/>
    <x v="0"/>
    <x v="2"/>
    <n v="235686"/>
    <n v="17.88"/>
    <n v="60"/>
    <n v="3928.1"/>
    <n v="351172.14"/>
    <x v="4"/>
    <x v="4"/>
    <d v="2029-09-10T00:00:00"/>
    <x v="5"/>
    <x v="3"/>
    <x v="0"/>
    <x v="1"/>
    <x v="3"/>
  </r>
  <r>
    <s v="L101909"/>
    <x v="0"/>
    <s v="C201909"/>
    <s v="Priya Sharma"/>
    <x v="0"/>
    <s v="Male"/>
    <x v="46"/>
    <x v="1"/>
    <x v="1"/>
    <x v="2"/>
    <n v="1231414"/>
    <s v="Submitted"/>
    <n v="753"/>
    <x v="2"/>
    <x v="0"/>
    <s v="Submitted"/>
    <x v="0"/>
    <x v="2"/>
    <n v="2123836"/>
    <n v="12.35"/>
    <n v="120"/>
    <n v="17698.63"/>
    <n v="2185781.2166666663"/>
    <x v="3"/>
    <x v="3"/>
    <d v="2029-09-11T00:00:00"/>
    <x v="5"/>
    <x v="3"/>
    <x v="0"/>
    <x v="1"/>
    <x v="0"/>
  </r>
  <r>
    <s v="L101910"/>
    <x v="0"/>
    <s v="C201910"/>
    <s v="Karan Gupta"/>
    <x v="0"/>
    <s v="Male"/>
    <x v="8"/>
    <x v="1"/>
    <x v="1"/>
    <x v="0"/>
    <n v="1009088"/>
    <s v="Submitted"/>
    <n v="607"/>
    <x v="1"/>
    <x v="0"/>
    <s v="Submitted"/>
    <x v="0"/>
    <x v="2"/>
    <n v="93939"/>
    <n v="15.15"/>
    <n v="180"/>
    <n v="521.88"/>
    <n v="118597.9875"/>
    <x v="5"/>
    <x v="5"/>
    <d v="2029-09-12T00:00:00"/>
    <x v="5"/>
    <x v="3"/>
    <x v="0"/>
    <x v="1"/>
    <x v="1"/>
  </r>
  <r>
    <s v="L101911"/>
    <x v="0"/>
    <s v="C201911"/>
    <s v="Anjali Patel"/>
    <x v="0"/>
    <s v="Female"/>
    <x v="47"/>
    <x v="0"/>
    <x v="0"/>
    <x v="2"/>
    <n v="2483062"/>
    <s v="Submitted"/>
    <n v="819"/>
    <x v="2"/>
    <x v="0"/>
    <s v="Submitted"/>
    <x v="0"/>
    <x v="0"/>
    <n v="3831940"/>
    <n v="17.09"/>
    <n v="180"/>
    <n v="21288.560000000001"/>
    <n v="5457321.2166666668"/>
    <x v="3"/>
    <x v="3"/>
    <d v="2029-09-13T00:00:00"/>
    <x v="5"/>
    <x v="3"/>
    <x v="1"/>
    <x v="0"/>
    <x v="1"/>
  </r>
  <r>
    <s v="L101912"/>
    <x v="0"/>
    <s v="C201912"/>
    <s v="Sneha Singh"/>
    <x v="0"/>
    <s v="Female"/>
    <x v="22"/>
    <x v="1"/>
    <x v="0"/>
    <x v="1"/>
    <n v="1232420"/>
    <s v="Submitted"/>
    <n v="388"/>
    <x v="0"/>
    <x v="0"/>
    <s v="Submitted"/>
    <x v="0"/>
    <x v="4"/>
    <n v="2959708"/>
    <n v="13.38"/>
    <n v="120"/>
    <n v="24664.23"/>
    <n v="3300074.42"/>
    <x v="4"/>
    <x v="4"/>
    <d v="2029-09-14T00:00:00"/>
    <x v="5"/>
    <x v="3"/>
    <x v="0"/>
    <x v="1"/>
    <x v="0"/>
  </r>
  <r>
    <s v="L101913"/>
    <x v="0"/>
    <s v="C201913"/>
    <s v="Vikas Gupta"/>
    <x v="0"/>
    <s v="Male"/>
    <x v="28"/>
    <x v="0"/>
    <x v="1"/>
    <x v="1"/>
    <n v="564917"/>
    <s v="Submitted"/>
    <n v="535"/>
    <x v="0"/>
    <x v="0"/>
    <s v="Submitted"/>
    <x v="0"/>
    <x v="3"/>
    <n v="3450971"/>
    <n v="17"/>
    <n v="12"/>
    <n v="287580.92"/>
    <n v="4888998.7856593346"/>
    <x v="2"/>
    <x v="2"/>
    <d v="2029-09-15T00:00:00"/>
    <x v="5"/>
    <x v="3"/>
    <x v="0"/>
    <x v="0"/>
    <x v="2"/>
  </r>
  <r>
    <s v="L101914"/>
    <x v="0"/>
    <s v="C201914"/>
    <s v="Neha Sharma"/>
    <x v="0"/>
    <s v="Female"/>
    <x v="29"/>
    <x v="1"/>
    <x v="1"/>
    <x v="0"/>
    <n v="918430"/>
    <s v="Submitted"/>
    <n v="379"/>
    <x v="0"/>
    <x v="0"/>
    <s v="Submitted"/>
    <x v="0"/>
    <x v="1"/>
    <n v="4179992"/>
    <n v="9.7799999999999994"/>
    <n v="24"/>
    <n v="174166.33"/>
    <n v="3406695.565903536"/>
    <x v="6"/>
    <x v="6"/>
    <d v="2029-09-16T00:00:00"/>
    <x v="5"/>
    <x v="3"/>
    <x v="0"/>
    <x v="1"/>
    <x v="2"/>
  </r>
  <r>
    <s v="L101915"/>
    <x v="0"/>
    <s v="C201915"/>
    <s v="Vikas Sharma"/>
    <x v="0"/>
    <s v="Female"/>
    <x v="16"/>
    <x v="1"/>
    <x v="0"/>
    <x v="1"/>
    <n v="662869"/>
    <s v="Submitted"/>
    <n v="719"/>
    <x v="1"/>
    <x v="0"/>
    <s v="Submitted"/>
    <x v="0"/>
    <x v="1"/>
    <n v="3695438"/>
    <n v="8.65"/>
    <n v="180"/>
    <n v="20530.21"/>
    <n v="2663794.8916666666"/>
    <x v="5"/>
    <x v="5"/>
    <d v="2029-09-17T00:00:00"/>
    <x v="5"/>
    <x v="3"/>
    <x v="0"/>
    <x v="0"/>
    <x v="3"/>
  </r>
  <r>
    <s v="L101916"/>
    <x v="0"/>
    <s v="C201916"/>
    <s v="Karan Patel"/>
    <x v="0"/>
    <s v="Female"/>
    <x v="38"/>
    <x v="0"/>
    <x v="0"/>
    <x v="2"/>
    <n v="2120436"/>
    <s v="Submitted"/>
    <n v="543"/>
    <x v="0"/>
    <x v="0"/>
    <s v="Submitted"/>
    <x v="0"/>
    <x v="4"/>
    <n v="1345088"/>
    <n v="14.03"/>
    <n v="120"/>
    <n v="11209.07"/>
    <n v="1572632.0533333335"/>
    <x v="4"/>
    <x v="4"/>
    <d v="2029-09-18T00:00:00"/>
    <x v="5"/>
    <x v="3"/>
    <x v="0"/>
    <x v="0"/>
    <x v="3"/>
  </r>
  <r>
    <s v="L101917"/>
    <x v="0"/>
    <s v="C201917"/>
    <s v="Priya Sharma"/>
    <x v="0"/>
    <s v="Male"/>
    <x v="44"/>
    <x v="1"/>
    <x v="1"/>
    <x v="0"/>
    <n v="812235"/>
    <s v="Submitted"/>
    <n v="421"/>
    <x v="0"/>
    <x v="0"/>
    <s v="Submitted"/>
    <x v="0"/>
    <x v="0"/>
    <n v="2563059"/>
    <n v="8.3699999999999992"/>
    <n v="60"/>
    <n v="42717.65"/>
    <n v="1787733.652500029"/>
    <x v="5"/>
    <x v="5"/>
    <d v="2029-09-19T00:00:00"/>
    <x v="5"/>
    <x v="3"/>
    <x v="1"/>
    <x v="1"/>
    <x v="0"/>
  </r>
  <r>
    <s v="L101918"/>
    <x v="0"/>
    <s v="C201918"/>
    <s v="Neha Mehta"/>
    <x v="0"/>
    <s v="Female"/>
    <x v="42"/>
    <x v="1"/>
    <x v="1"/>
    <x v="3"/>
    <n v="2207331"/>
    <s v="Submitted"/>
    <n v="785"/>
    <x v="2"/>
    <x v="0"/>
    <s v="Submitted"/>
    <x v="0"/>
    <x v="1"/>
    <n v="3665878"/>
    <n v="17.41"/>
    <n v="12"/>
    <n v="305489.83"/>
    <n v="5318691.2486535441"/>
    <x v="6"/>
    <x v="6"/>
    <d v="2029-09-20T00:00:00"/>
    <x v="5"/>
    <x v="3"/>
    <x v="0"/>
    <x v="0"/>
    <x v="3"/>
  </r>
  <r>
    <s v="L101919"/>
    <x v="0"/>
    <s v="C201919"/>
    <s v="Rahul Das"/>
    <x v="0"/>
    <s v="Male"/>
    <x v="29"/>
    <x v="0"/>
    <x v="1"/>
    <x v="0"/>
    <n v="1855003"/>
    <s v="Submitted"/>
    <n v="618"/>
    <x v="1"/>
    <x v="0"/>
    <s v="Submitted"/>
    <x v="0"/>
    <x v="0"/>
    <n v="0"/>
    <n v="8.98"/>
    <n v="180"/>
    <n v="1388.89"/>
    <n v="0"/>
    <x v="2"/>
    <x v="2"/>
    <d v="2029-09-21T00:00:00"/>
    <x v="5"/>
    <x v="3"/>
    <x v="0"/>
    <x v="0"/>
    <x v="3"/>
  </r>
  <r>
    <s v="L101920"/>
    <x v="0"/>
    <s v="C201920"/>
    <s v="Karan Patel"/>
    <x v="0"/>
    <s v="Female"/>
    <x v="30"/>
    <x v="0"/>
    <x v="0"/>
    <x v="1"/>
    <n v="1663248"/>
    <s v="Submitted"/>
    <n v="539"/>
    <x v="0"/>
    <x v="0"/>
    <s v="Submitted"/>
    <x v="0"/>
    <x v="3"/>
    <n v="51035"/>
    <n v="8.75"/>
    <n v="24"/>
    <n v="2126.46"/>
    <n v="37213.093713818758"/>
    <x v="2"/>
    <x v="2"/>
    <d v="2029-09-22T00:00:00"/>
    <x v="5"/>
    <x v="3"/>
    <x v="0"/>
    <x v="1"/>
    <x v="2"/>
  </r>
  <r>
    <s v="L101921"/>
    <x v="0"/>
    <s v="C201921"/>
    <s v="Neha Patel"/>
    <x v="0"/>
    <s v="Male"/>
    <x v="41"/>
    <x v="0"/>
    <x v="0"/>
    <x v="3"/>
    <n v="2392598"/>
    <s v="Submitted"/>
    <n v="950"/>
    <x v="2"/>
    <x v="0"/>
    <s v="Submitted"/>
    <x v="1"/>
    <x v="2"/>
    <n v="4405324"/>
    <n v="17.350000000000001"/>
    <n v="60"/>
    <n v="73422.070000000007"/>
    <n v="6369364.2833333341"/>
    <x v="0"/>
    <x v="0"/>
    <d v="2029-09-23T00:00:00"/>
    <x v="5"/>
    <x v="3"/>
    <x v="0"/>
    <x v="1"/>
    <x v="1"/>
  </r>
  <r>
    <s v="L101922"/>
    <x v="0"/>
    <s v="C201922"/>
    <s v="Neha Verma"/>
    <x v="0"/>
    <s v="Male"/>
    <x v="3"/>
    <x v="0"/>
    <x v="1"/>
    <x v="1"/>
    <n v="1542846"/>
    <s v="Submitted"/>
    <n v="635"/>
    <x v="1"/>
    <x v="0"/>
    <s v="Submitted"/>
    <x v="0"/>
    <x v="4"/>
    <n v="1985402"/>
    <n v="14.11"/>
    <n v="60"/>
    <n v="33090.03"/>
    <n v="2334501.8516666666"/>
    <x v="1"/>
    <x v="1"/>
    <d v="2029-09-24T00:00:00"/>
    <x v="5"/>
    <x v="3"/>
    <x v="0"/>
    <x v="0"/>
    <x v="0"/>
  </r>
  <r>
    <s v="L101923"/>
    <x v="0"/>
    <s v="C201923"/>
    <s v="Amit Gupta"/>
    <x v="0"/>
    <s v="Male"/>
    <x v="19"/>
    <x v="0"/>
    <x v="0"/>
    <x v="0"/>
    <n v="2039412"/>
    <s v="Submitted"/>
    <n v="317"/>
    <x v="0"/>
    <x v="0"/>
    <s v="Submitted"/>
    <x v="0"/>
    <x v="1"/>
    <n v="4210409"/>
    <n v="9.01"/>
    <n v="36"/>
    <n v="116955.81"/>
    <n v="3161315.4297008663"/>
    <x v="4"/>
    <x v="4"/>
    <d v="2029-09-25T00:00:00"/>
    <x v="5"/>
    <x v="3"/>
    <x v="0"/>
    <x v="0"/>
    <x v="0"/>
  </r>
  <r>
    <s v="L101924"/>
    <x v="0"/>
    <s v="C201924"/>
    <s v="Sneha Verma"/>
    <x v="0"/>
    <s v="Male"/>
    <x v="4"/>
    <x v="0"/>
    <x v="1"/>
    <x v="1"/>
    <n v="-50000"/>
    <s v="Submitted"/>
    <n v="663"/>
    <x v="1"/>
    <x v="0"/>
    <s v="Submitted"/>
    <x v="0"/>
    <x v="3"/>
    <n v="4748088"/>
    <n v="15.75"/>
    <n v="36"/>
    <n v="131891.32999999999"/>
    <n v="6231865.5000004862"/>
    <x v="4"/>
    <x v="4"/>
    <d v="2029-09-26T00:00:00"/>
    <x v="5"/>
    <x v="3"/>
    <x v="0"/>
    <x v="0"/>
    <x v="3"/>
  </r>
  <r>
    <s v="L101925"/>
    <x v="0"/>
    <s v="C201925"/>
    <s v="Sneha Verma"/>
    <x v="0"/>
    <s v="Male"/>
    <x v="29"/>
    <x v="0"/>
    <x v="0"/>
    <x v="0"/>
    <n v="418334"/>
    <s v="Submitted"/>
    <n v="829"/>
    <x v="2"/>
    <x v="0"/>
    <s v="Submitted"/>
    <x v="0"/>
    <x v="2"/>
    <n v="3169477"/>
    <n v="15.73"/>
    <n v="12"/>
    <n v="264123.08"/>
    <n v="4154835.297666417"/>
    <x v="1"/>
    <x v="1"/>
    <d v="2029-09-27T00:00:00"/>
    <x v="5"/>
    <x v="3"/>
    <x v="0"/>
    <x v="1"/>
    <x v="0"/>
  </r>
  <r>
    <s v="L101926"/>
    <x v="0"/>
    <s v="C201926"/>
    <s v="Pooja Gupta"/>
    <x v="0"/>
    <s v="Male"/>
    <x v="3"/>
    <x v="0"/>
    <x v="0"/>
    <x v="2"/>
    <n v="2243572"/>
    <s v="Submitted"/>
    <n v="821"/>
    <x v="2"/>
    <x v="0"/>
    <s v="Submitted"/>
    <x v="0"/>
    <x v="0"/>
    <n v="2093468"/>
    <n v="9.16"/>
    <n v="180"/>
    <n v="11630.38"/>
    <n v="1598013.9066666665"/>
    <x v="1"/>
    <x v="1"/>
    <d v="2029-09-28T00:00:00"/>
    <x v="5"/>
    <x v="3"/>
    <x v="0"/>
    <x v="1"/>
    <x v="2"/>
  </r>
  <r>
    <s v="L101927"/>
    <x v="0"/>
    <s v="C201927"/>
    <s v="Sneha Mehta"/>
    <x v="0"/>
    <s v="Male"/>
    <x v="22"/>
    <x v="0"/>
    <x v="1"/>
    <x v="0"/>
    <n v="1806469"/>
    <s v="Submitted"/>
    <n v="649"/>
    <x v="1"/>
    <x v="0"/>
    <s v="Submitted"/>
    <x v="0"/>
    <x v="3"/>
    <n v="3169802"/>
    <n v="9.0500000000000007"/>
    <n v="120"/>
    <n v="26415.02"/>
    <n v="2390559.0083333338"/>
    <x v="3"/>
    <x v="3"/>
    <d v="2029-09-29T00:00:00"/>
    <x v="5"/>
    <x v="3"/>
    <x v="0"/>
    <x v="0"/>
    <x v="2"/>
  </r>
  <r>
    <s v="L101928"/>
    <x v="0"/>
    <s v="C201928"/>
    <s v="Rohit Sharma"/>
    <x v="0"/>
    <s v="Male"/>
    <x v="7"/>
    <x v="0"/>
    <x v="0"/>
    <x v="0"/>
    <n v="313710"/>
    <s v="Submitted"/>
    <n v="763"/>
    <x v="2"/>
    <x v="0"/>
    <s v="Submitted"/>
    <x v="0"/>
    <x v="3"/>
    <n v="1240962"/>
    <n v="8.3800000000000008"/>
    <n v="180"/>
    <n v="6894.23"/>
    <n v="866605.13"/>
    <x v="0"/>
    <x v="0"/>
    <d v="2029-09-30T00:00:00"/>
    <x v="5"/>
    <x v="3"/>
    <x v="2"/>
    <x v="1"/>
    <x v="0"/>
  </r>
  <r>
    <s v="L101929"/>
    <x v="0"/>
    <s v="C201929"/>
    <s v="Anjali Das"/>
    <x v="0"/>
    <s v="Male"/>
    <x v="30"/>
    <x v="0"/>
    <x v="1"/>
    <x v="1"/>
    <n v="713239"/>
    <s v="Submitted"/>
    <n v="950"/>
    <x v="2"/>
    <x v="0"/>
    <s v="Submitted"/>
    <x v="1"/>
    <x v="3"/>
    <n v="2835825"/>
    <n v="16.98"/>
    <n v="12"/>
    <n v="236318.75"/>
    <n v="4012794.3376891445"/>
    <x v="6"/>
    <x v="6"/>
    <d v="2029-10-01T00:00:00"/>
    <x v="5"/>
    <x v="4"/>
    <x v="2"/>
    <x v="0"/>
    <x v="2"/>
  </r>
  <r>
    <s v="L101930"/>
    <x v="0"/>
    <s v="C201930"/>
    <s v="Rahul Rao"/>
    <x v="0"/>
    <s v="Male"/>
    <x v="42"/>
    <x v="1"/>
    <x v="0"/>
    <x v="3"/>
    <n v="286253"/>
    <s v="Submitted"/>
    <n v="616"/>
    <x v="1"/>
    <x v="0"/>
    <s v="Submitted"/>
    <x v="0"/>
    <x v="1"/>
    <n v="3010883"/>
    <n v="16.440000000000001"/>
    <n v="24"/>
    <n v="125453.46"/>
    <n v="4124909.7141826758"/>
    <x v="5"/>
    <x v="5"/>
    <d v="2029-10-02T00:00:00"/>
    <x v="5"/>
    <x v="4"/>
    <x v="1"/>
    <x v="1"/>
    <x v="1"/>
  </r>
  <r>
    <s v="L101931"/>
    <x v="0"/>
    <s v="C201931"/>
    <s v="Anjali Patel"/>
    <x v="0"/>
    <s v="Female"/>
    <x v="36"/>
    <x v="1"/>
    <x v="1"/>
    <x v="3"/>
    <n v="991606"/>
    <s v="Submitted"/>
    <n v="808"/>
    <x v="2"/>
    <x v="0"/>
    <s v="Submitted"/>
    <x v="0"/>
    <x v="0"/>
    <n v="3524365"/>
    <n v="13.46"/>
    <n v="24"/>
    <n v="146848.54"/>
    <n v="3953162.7987741502"/>
    <x v="3"/>
    <x v="3"/>
    <d v="2029-10-03T00:00:00"/>
    <x v="5"/>
    <x v="4"/>
    <x v="0"/>
    <x v="1"/>
    <x v="2"/>
  </r>
  <r>
    <s v="L101932"/>
    <x v="0"/>
    <s v="C201932"/>
    <s v="Sneha Das"/>
    <x v="0"/>
    <s v="Male"/>
    <x v="4"/>
    <x v="0"/>
    <x v="1"/>
    <x v="3"/>
    <n v="462097"/>
    <s v="Submitted"/>
    <n v="825"/>
    <x v="2"/>
    <x v="0"/>
    <s v="Submitted"/>
    <x v="0"/>
    <x v="0"/>
    <n v="1251938"/>
    <n v="14.04"/>
    <n v="36"/>
    <n v="34776.06"/>
    <n v="1464767.4600011304"/>
    <x v="6"/>
    <x v="6"/>
    <d v="2029-10-04T00:00:00"/>
    <x v="5"/>
    <x v="4"/>
    <x v="1"/>
    <x v="0"/>
    <x v="3"/>
  </r>
  <r>
    <s v="L101933"/>
    <x v="0"/>
    <s v="C201933"/>
    <s v="Rohit Singh"/>
    <x v="0"/>
    <s v="Male"/>
    <x v="3"/>
    <x v="0"/>
    <x v="1"/>
    <x v="3"/>
    <n v="2098481"/>
    <s v="Submitted"/>
    <n v="776"/>
    <x v="2"/>
    <x v="0"/>
    <s v="Submitted"/>
    <x v="0"/>
    <x v="3"/>
    <n v="2324764"/>
    <n v="8.7100000000000009"/>
    <n v="12"/>
    <n v="193730.33"/>
    <n v="1689811.4074952977"/>
    <x v="6"/>
    <x v="6"/>
    <d v="2029-10-05T00:00:00"/>
    <x v="5"/>
    <x v="4"/>
    <x v="0"/>
    <x v="1"/>
    <x v="1"/>
  </r>
  <r>
    <s v="L101934"/>
    <x v="0"/>
    <s v="C201934"/>
    <s v="Priya Sharma"/>
    <x v="0"/>
    <s v="Male"/>
    <x v="31"/>
    <x v="1"/>
    <x v="1"/>
    <x v="1"/>
    <n v="1637310"/>
    <s v="Submitted"/>
    <n v="358"/>
    <x v="0"/>
    <x v="0"/>
    <s v="Submitted"/>
    <x v="0"/>
    <x v="3"/>
    <n v="131324"/>
    <n v="7.37"/>
    <n v="36"/>
    <n v="3647.89"/>
    <n v="80654.825966563789"/>
    <x v="6"/>
    <x v="6"/>
    <d v="2029-10-06T00:00:00"/>
    <x v="5"/>
    <x v="4"/>
    <x v="2"/>
    <x v="0"/>
    <x v="2"/>
  </r>
  <r>
    <s v="L101935"/>
    <x v="0"/>
    <s v="C201935"/>
    <s v="Sneha Sharma"/>
    <x v="0"/>
    <s v="Female"/>
    <x v="21"/>
    <x v="0"/>
    <x v="1"/>
    <x v="2"/>
    <n v="1608912"/>
    <s v="Submitted"/>
    <n v="823"/>
    <x v="2"/>
    <x v="0"/>
    <s v="Submitted"/>
    <x v="0"/>
    <x v="4"/>
    <n v="1280003"/>
    <n v="14.69"/>
    <n v="24"/>
    <n v="53333.46"/>
    <n v="1566937.0131285074"/>
    <x v="0"/>
    <x v="0"/>
    <d v="2029-10-07T00:00:00"/>
    <x v="5"/>
    <x v="4"/>
    <x v="0"/>
    <x v="0"/>
    <x v="2"/>
  </r>
  <r>
    <s v="L101936"/>
    <x v="0"/>
    <s v="C201936"/>
    <s v="Sneha Rao"/>
    <x v="0"/>
    <s v="Male"/>
    <x v="3"/>
    <x v="0"/>
    <x v="1"/>
    <x v="1"/>
    <n v="520622"/>
    <s v="Submitted"/>
    <n v="617"/>
    <x v="1"/>
    <x v="0"/>
    <s v="Submitted"/>
    <x v="0"/>
    <x v="4"/>
    <n v="3334625"/>
    <n v="11.54"/>
    <n v="180"/>
    <n v="18525.689999999999"/>
    <n v="3206797.708333333"/>
    <x v="6"/>
    <x v="6"/>
    <d v="2029-10-08T00:00:00"/>
    <x v="5"/>
    <x v="4"/>
    <x v="0"/>
    <x v="0"/>
    <x v="0"/>
  </r>
  <r>
    <s v="L101937"/>
    <x v="0"/>
    <s v="C201937"/>
    <s v="Neha Rao"/>
    <x v="0"/>
    <s v="Female"/>
    <x v="42"/>
    <x v="1"/>
    <x v="0"/>
    <x v="1"/>
    <n v="0"/>
    <s v="Submitted"/>
    <n v="585"/>
    <x v="0"/>
    <x v="0"/>
    <s v="Submitted"/>
    <x v="0"/>
    <x v="0"/>
    <n v="1856656"/>
    <n v="11.45"/>
    <n v="180"/>
    <n v="10314.76"/>
    <n v="1771559.2666666666"/>
    <x v="1"/>
    <x v="1"/>
    <d v="2029-10-09T00:00:00"/>
    <x v="5"/>
    <x v="4"/>
    <x v="1"/>
    <x v="1"/>
    <x v="3"/>
  </r>
  <r>
    <s v="L101938"/>
    <x v="0"/>
    <s v="C201938"/>
    <s v="Anjali Patel"/>
    <x v="0"/>
    <s v="Female"/>
    <x v="40"/>
    <x v="0"/>
    <x v="0"/>
    <x v="2"/>
    <n v="1546774"/>
    <s v="Submitted"/>
    <n v="363"/>
    <x v="0"/>
    <x v="0"/>
    <s v="Submitted"/>
    <x v="0"/>
    <x v="4"/>
    <n v="1748400"/>
    <n v="13.56"/>
    <n v="24"/>
    <n v="72850"/>
    <n v="1975692.0259781827"/>
    <x v="6"/>
    <x v="6"/>
    <d v="2029-10-10T00:00:00"/>
    <x v="5"/>
    <x v="4"/>
    <x v="0"/>
    <x v="1"/>
    <x v="0"/>
  </r>
  <r>
    <s v="L101939"/>
    <x v="0"/>
    <s v="C201939"/>
    <s v="Amit Mehta"/>
    <x v="0"/>
    <s v="Male"/>
    <x v="9"/>
    <x v="1"/>
    <x v="0"/>
    <x v="3"/>
    <n v="582665"/>
    <s v="Submitted"/>
    <n v="578"/>
    <x v="0"/>
    <x v="0"/>
    <s v="Submitted"/>
    <x v="0"/>
    <x v="0"/>
    <n v="3747563"/>
    <n v="10.02"/>
    <n v="12"/>
    <n v="312296.92"/>
    <n v="3131363.4333160878"/>
    <x v="3"/>
    <x v="3"/>
    <d v="2029-10-11T00:00:00"/>
    <x v="5"/>
    <x v="4"/>
    <x v="0"/>
    <x v="0"/>
    <x v="1"/>
  </r>
  <r>
    <s v="L101940"/>
    <x v="0"/>
    <s v="C201940"/>
    <s v="Karan Singh"/>
    <x v="0"/>
    <s v="Female"/>
    <x v="27"/>
    <x v="0"/>
    <x v="0"/>
    <x v="1"/>
    <n v="2009927"/>
    <s v="Submitted"/>
    <n v="559"/>
    <x v="0"/>
    <x v="0"/>
    <s v="Submitted"/>
    <x v="0"/>
    <x v="0"/>
    <n v="1572799"/>
    <n v="8.59"/>
    <n v="180"/>
    <n v="8737.77"/>
    <n v="1125861.9508333334"/>
    <x v="1"/>
    <x v="1"/>
    <d v="2029-10-12T00:00:00"/>
    <x v="5"/>
    <x v="4"/>
    <x v="0"/>
    <x v="1"/>
    <x v="0"/>
  </r>
  <r>
    <s v="L101941"/>
    <x v="0"/>
    <s v="C201941"/>
    <s v="Sneha Rao"/>
    <x v="0"/>
    <s v="Female"/>
    <x v="18"/>
    <x v="0"/>
    <x v="0"/>
    <x v="2"/>
    <n v="1219137"/>
    <s v="Submitted"/>
    <n v="873"/>
    <x v="2"/>
    <x v="0"/>
    <s v="Submitted"/>
    <x v="0"/>
    <x v="0"/>
    <n v="2917712"/>
    <n v="8.18"/>
    <n v="24"/>
    <n v="121571.33"/>
    <n v="1988914.6141132645"/>
    <x v="5"/>
    <x v="5"/>
    <d v="2029-10-13T00:00:00"/>
    <x v="5"/>
    <x v="4"/>
    <x v="0"/>
    <x v="0"/>
    <x v="0"/>
  </r>
  <r>
    <s v="L101942"/>
    <x v="0"/>
    <s v="C201942"/>
    <s v="Karan Verma"/>
    <x v="0"/>
    <s v="Male"/>
    <x v="32"/>
    <x v="0"/>
    <x v="1"/>
    <x v="0"/>
    <n v="1152302"/>
    <s v="Submitted"/>
    <n v="425"/>
    <x v="0"/>
    <x v="0"/>
    <s v="Submitted"/>
    <x v="0"/>
    <x v="3"/>
    <n v="2612031"/>
    <n v="7.12"/>
    <n v="120"/>
    <n v="21766.92"/>
    <n v="1549805.06"/>
    <x v="4"/>
    <x v="4"/>
    <d v="2029-10-14T00:00:00"/>
    <x v="5"/>
    <x v="4"/>
    <x v="1"/>
    <x v="0"/>
    <x v="0"/>
  </r>
  <r>
    <s v="L101943"/>
    <x v="0"/>
    <s v="C201943"/>
    <s v="Rahul Mehta"/>
    <x v="0"/>
    <s v="Female"/>
    <x v="2"/>
    <x v="0"/>
    <x v="1"/>
    <x v="0"/>
    <n v="2058298"/>
    <s v="Submitted"/>
    <n v="394"/>
    <x v="0"/>
    <x v="0"/>
    <s v="Submitted"/>
    <x v="0"/>
    <x v="2"/>
    <n v="4108055"/>
    <n v="18.97"/>
    <n v="36"/>
    <n v="114112.64"/>
    <n v="6494150.279166677"/>
    <x v="6"/>
    <x v="6"/>
    <d v="2029-10-15T00:00:00"/>
    <x v="5"/>
    <x v="4"/>
    <x v="0"/>
    <x v="1"/>
    <x v="3"/>
  </r>
  <r>
    <s v="L101944"/>
    <x v="0"/>
    <s v="C201944"/>
    <s v="Pooja Rao"/>
    <x v="0"/>
    <s v="Female"/>
    <x v="28"/>
    <x v="1"/>
    <x v="0"/>
    <x v="2"/>
    <n v="1752861"/>
    <s v="Submitted"/>
    <n v="715"/>
    <x v="1"/>
    <x v="0"/>
    <s v="Submitted"/>
    <x v="0"/>
    <x v="0"/>
    <n v="2017168"/>
    <n v="15.88"/>
    <n v="24"/>
    <n v="84048.67"/>
    <n v="2669385.6576958266"/>
    <x v="3"/>
    <x v="3"/>
    <d v="2029-10-16T00:00:00"/>
    <x v="5"/>
    <x v="4"/>
    <x v="0"/>
    <x v="1"/>
    <x v="3"/>
  </r>
  <r>
    <s v="L101945"/>
    <x v="0"/>
    <s v="C201945"/>
    <s v="Anjali Mehta"/>
    <x v="0"/>
    <s v="Male"/>
    <x v="3"/>
    <x v="0"/>
    <x v="1"/>
    <x v="1"/>
    <n v="2010705"/>
    <s v="Submitted"/>
    <n v="312"/>
    <x v="0"/>
    <x v="0"/>
    <s v="Submitted"/>
    <x v="0"/>
    <x v="3"/>
    <n v="412304"/>
    <n v="14.78"/>
    <n v="180"/>
    <n v="2290.58"/>
    <n v="507821.09333333332"/>
    <x v="0"/>
    <x v="0"/>
    <d v="2029-10-17T00:00:00"/>
    <x v="5"/>
    <x v="4"/>
    <x v="0"/>
    <x v="1"/>
    <x v="2"/>
  </r>
  <r>
    <s v="L101946"/>
    <x v="0"/>
    <s v="C201946"/>
    <s v="Sneha Rao"/>
    <x v="0"/>
    <s v="Male"/>
    <x v="10"/>
    <x v="0"/>
    <x v="1"/>
    <x v="0"/>
    <n v="2327973"/>
    <s v="Submitted"/>
    <n v="624"/>
    <x v="1"/>
    <x v="0"/>
    <s v="Submitted"/>
    <x v="0"/>
    <x v="1"/>
    <n v="4644077"/>
    <n v="12.27"/>
    <n v="180"/>
    <n v="25800.43"/>
    <n v="4748568.7324999999"/>
    <x v="2"/>
    <x v="2"/>
    <d v="2029-10-18T00:00:00"/>
    <x v="5"/>
    <x v="4"/>
    <x v="0"/>
    <x v="0"/>
    <x v="0"/>
  </r>
  <r>
    <s v="L101947"/>
    <x v="0"/>
    <s v="C201947"/>
    <s v="Rohit Sharma"/>
    <x v="0"/>
    <s v="Female"/>
    <x v="27"/>
    <x v="0"/>
    <x v="0"/>
    <x v="1"/>
    <n v="2335340"/>
    <s v="Submitted"/>
    <n v="659"/>
    <x v="1"/>
    <x v="0"/>
    <s v="Submitted"/>
    <x v="0"/>
    <x v="4"/>
    <n v="3146217"/>
    <n v="12.8"/>
    <n v="12"/>
    <n v="262184.75"/>
    <n v="3356517.6963512432"/>
    <x v="5"/>
    <x v="5"/>
    <d v="2029-10-19T00:00:00"/>
    <x v="5"/>
    <x v="4"/>
    <x v="2"/>
    <x v="0"/>
    <x v="0"/>
  </r>
  <r>
    <s v="L101948"/>
    <x v="0"/>
    <s v="C201948"/>
    <s v="Amit Rao"/>
    <x v="0"/>
    <s v="Female"/>
    <x v="23"/>
    <x v="1"/>
    <x v="0"/>
    <x v="0"/>
    <n v="1588567"/>
    <s v="Submitted"/>
    <n v="892"/>
    <x v="2"/>
    <x v="0"/>
    <s v="Submitted"/>
    <x v="0"/>
    <x v="1"/>
    <n v="2426664"/>
    <n v="12.92"/>
    <n v="180"/>
    <n v="13481.47"/>
    <n v="2612708.2399999998"/>
    <x v="4"/>
    <x v="4"/>
    <d v="2029-10-20T00:00:00"/>
    <x v="5"/>
    <x v="4"/>
    <x v="1"/>
    <x v="0"/>
    <x v="3"/>
  </r>
  <r>
    <s v="L101949"/>
    <x v="0"/>
    <s v="C201949"/>
    <s v="Sneha Patel"/>
    <x v="0"/>
    <s v="Male"/>
    <x v="2"/>
    <x v="0"/>
    <x v="0"/>
    <x v="1"/>
    <n v="1222827"/>
    <s v="Submitted"/>
    <n v="820"/>
    <x v="2"/>
    <x v="0"/>
    <s v="Submitted"/>
    <x v="0"/>
    <x v="2"/>
    <n v="1053714"/>
    <n v="13.98"/>
    <n v="12"/>
    <n v="87809.5"/>
    <n v="1227692.5796772793"/>
    <x v="1"/>
    <x v="1"/>
    <d v="2029-10-21T00:00:00"/>
    <x v="5"/>
    <x v="4"/>
    <x v="1"/>
    <x v="1"/>
    <x v="0"/>
  </r>
  <r>
    <s v="L101950"/>
    <x v="0"/>
    <s v="C201950"/>
    <s v="Vikas Gupta"/>
    <x v="0"/>
    <s v="Female"/>
    <x v="35"/>
    <x v="1"/>
    <x v="1"/>
    <x v="3"/>
    <n v="1793221"/>
    <s v="Submitted"/>
    <n v="786"/>
    <x v="2"/>
    <x v="0"/>
    <s v="Submitted"/>
    <x v="0"/>
    <x v="0"/>
    <n v="340405"/>
    <n v="18.850000000000001"/>
    <n v="36"/>
    <n v="9455.69"/>
    <n v="534719.5208333343"/>
    <x v="0"/>
    <x v="0"/>
    <d v="2029-10-22T00:00:00"/>
    <x v="5"/>
    <x v="4"/>
    <x v="1"/>
    <x v="0"/>
    <x v="2"/>
  </r>
  <r>
    <s v="L101951"/>
    <x v="0"/>
    <s v="C201951"/>
    <n v="0"/>
    <x v="0"/>
    <s v="Female"/>
    <x v="21"/>
    <x v="0"/>
    <x v="0"/>
    <x v="1"/>
    <n v="1925482"/>
    <s v="Submitted"/>
    <n v="660"/>
    <x v="1"/>
    <x v="0"/>
    <s v="Submitted"/>
    <x v="0"/>
    <x v="1"/>
    <n v="4562219"/>
    <n v="15.56"/>
    <n v="24"/>
    <n v="190092.46"/>
    <n v="5915677.3160875347"/>
    <x v="5"/>
    <x v="5"/>
    <d v="2029-10-23T00:00:00"/>
    <x v="5"/>
    <x v="4"/>
    <x v="0"/>
    <x v="0"/>
    <x v="2"/>
  </r>
  <r>
    <s v="L101952"/>
    <x v="0"/>
    <s v="C201952"/>
    <n v="0"/>
    <x v="0"/>
    <s v="Female"/>
    <x v="24"/>
    <x v="0"/>
    <x v="0"/>
    <x v="1"/>
    <n v="784760"/>
    <s v="Submitted"/>
    <n v="690"/>
    <x v="1"/>
    <x v="0"/>
    <s v="Submitted"/>
    <x v="0"/>
    <x v="4"/>
    <n v="3022396"/>
    <n v="9.4499999999999993"/>
    <n v="12"/>
    <n v="251866.33"/>
    <n v="2382375.8684676713"/>
    <x v="2"/>
    <x v="2"/>
    <d v="2029-10-24T00:00:00"/>
    <x v="5"/>
    <x v="4"/>
    <x v="0"/>
    <x v="0"/>
    <x v="2"/>
  </r>
  <r>
    <s v="L101953"/>
    <x v="0"/>
    <s v="C201953"/>
    <s v="Neha Rao"/>
    <x v="0"/>
    <s v="Male"/>
    <x v="6"/>
    <x v="1"/>
    <x v="0"/>
    <x v="1"/>
    <n v="1213300"/>
    <s v="Submitted"/>
    <n v="434"/>
    <x v="0"/>
    <x v="0"/>
    <s v="Submitted"/>
    <x v="0"/>
    <x v="4"/>
    <n v="3909413"/>
    <n v="12.63"/>
    <n v="24"/>
    <n v="162892.21"/>
    <n v="4114657.3141854196"/>
    <x v="1"/>
    <x v="1"/>
    <d v="2029-10-25T00:00:00"/>
    <x v="5"/>
    <x v="4"/>
    <x v="0"/>
    <x v="0"/>
    <x v="3"/>
  </r>
  <r>
    <s v="L101954"/>
    <x v="0"/>
    <s v="C201954"/>
    <s v="Vikas Singh"/>
    <x v="0"/>
    <s v="Male"/>
    <x v="32"/>
    <x v="0"/>
    <x v="1"/>
    <x v="2"/>
    <n v="608175"/>
    <s v="Submitted"/>
    <n v="558"/>
    <x v="0"/>
    <x v="0"/>
    <s v="Submitted"/>
    <x v="0"/>
    <x v="3"/>
    <n v="1872975"/>
    <n v="10.45"/>
    <n v="180"/>
    <n v="10405.42"/>
    <n v="1631049.0624999998"/>
    <x v="3"/>
    <x v="3"/>
    <d v="2029-10-26T00:00:00"/>
    <x v="5"/>
    <x v="4"/>
    <x v="0"/>
    <x v="0"/>
    <x v="3"/>
  </r>
  <r>
    <s v="L101955"/>
    <x v="0"/>
    <s v="C201955"/>
    <s v="Rohit Das"/>
    <x v="0"/>
    <s v="Male"/>
    <x v="3"/>
    <x v="0"/>
    <x v="1"/>
    <x v="0"/>
    <n v="2089171"/>
    <s v="Submitted"/>
    <n v="684"/>
    <x v="1"/>
    <x v="0"/>
    <s v="Submitted"/>
    <x v="0"/>
    <x v="1"/>
    <n v="1847331"/>
    <n v="12.11"/>
    <n v="36"/>
    <n v="51314.75"/>
    <n v="1864264.8675230106"/>
    <x v="2"/>
    <x v="2"/>
    <d v="2029-10-27T00:00:00"/>
    <x v="5"/>
    <x v="4"/>
    <x v="1"/>
    <x v="0"/>
    <x v="1"/>
  </r>
  <r>
    <s v="L101956"/>
    <x v="0"/>
    <s v="C201956"/>
    <s v="Karan Sharma"/>
    <x v="0"/>
    <s v="Male"/>
    <x v="27"/>
    <x v="1"/>
    <x v="1"/>
    <x v="3"/>
    <n v="500706"/>
    <s v="Submitted"/>
    <n v="355"/>
    <x v="0"/>
    <x v="0"/>
    <s v="Submitted"/>
    <x v="0"/>
    <x v="1"/>
    <n v="3719955"/>
    <n v="12.63"/>
    <n v="60"/>
    <n v="61999.25"/>
    <n v="3915252.6375000002"/>
    <x v="0"/>
    <x v="0"/>
    <d v="2029-10-28T00:00:00"/>
    <x v="5"/>
    <x v="4"/>
    <x v="0"/>
    <x v="1"/>
    <x v="2"/>
  </r>
  <r>
    <s v="L101957"/>
    <x v="0"/>
    <s v="C201957"/>
    <s v="Rohit Mehta"/>
    <x v="0"/>
    <s v="Male"/>
    <x v="19"/>
    <x v="1"/>
    <x v="0"/>
    <x v="1"/>
    <n v="2126151"/>
    <s v="Submitted"/>
    <n v="568"/>
    <x v="0"/>
    <x v="0"/>
    <s v="Submitted"/>
    <x v="0"/>
    <x v="3"/>
    <n v="3098433"/>
    <n v="15.64"/>
    <n v="24"/>
    <n v="129101.38"/>
    <n v="4038291.0181214693"/>
    <x v="6"/>
    <x v="6"/>
    <d v="2029-10-29T00:00:00"/>
    <x v="5"/>
    <x v="4"/>
    <x v="0"/>
    <x v="0"/>
    <x v="1"/>
  </r>
  <r>
    <s v="L101958"/>
    <x v="0"/>
    <s v="C201958"/>
    <s v="Karan Sharma"/>
    <x v="0"/>
    <s v="Male"/>
    <x v="2"/>
    <x v="0"/>
    <x v="0"/>
    <x v="3"/>
    <n v="1128860"/>
    <s v="Submitted"/>
    <n v="687"/>
    <x v="1"/>
    <x v="0"/>
    <s v="Submitted"/>
    <x v="0"/>
    <x v="2"/>
    <n v="2485251"/>
    <n v="17.93"/>
    <n v="120"/>
    <n v="20710.419999999998"/>
    <n v="3713379.2025000001"/>
    <x v="0"/>
    <x v="0"/>
    <d v="2029-10-30T00:00:00"/>
    <x v="5"/>
    <x v="4"/>
    <x v="2"/>
    <x v="1"/>
    <x v="1"/>
  </r>
  <r>
    <s v="L101959"/>
    <x v="0"/>
    <s v="C201959"/>
    <s v="Neha Singh"/>
    <x v="0"/>
    <s v="Male"/>
    <x v="8"/>
    <x v="0"/>
    <x v="1"/>
    <x v="1"/>
    <n v="702349"/>
    <s v="Submitted"/>
    <n v="338"/>
    <x v="0"/>
    <x v="0"/>
    <s v="Submitted"/>
    <x v="0"/>
    <x v="0"/>
    <n v="406080"/>
    <n v="18.190000000000001"/>
    <n v="12"/>
    <n v="33840"/>
    <n v="615559.1738673182"/>
    <x v="0"/>
    <x v="0"/>
    <d v="2029-10-31T00:00:00"/>
    <x v="5"/>
    <x v="4"/>
    <x v="0"/>
    <x v="0"/>
    <x v="0"/>
  </r>
  <r>
    <s v="L101960"/>
    <x v="0"/>
    <s v="C201960"/>
    <s v="Rohit Gupta"/>
    <x v="0"/>
    <s v="Female"/>
    <x v="35"/>
    <x v="1"/>
    <x v="0"/>
    <x v="1"/>
    <n v="1774730"/>
    <s v="Submitted"/>
    <n v="569"/>
    <x v="0"/>
    <x v="0"/>
    <s v="Submitted"/>
    <x v="0"/>
    <x v="3"/>
    <n v="646192"/>
    <n v="8.2200000000000006"/>
    <n v="60"/>
    <n v="10769.87"/>
    <n v="442641.52000001125"/>
    <x v="5"/>
    <x v="5"/>
    <d v="2029-11-01T00:00:00"/>
    <x v="5"/>
    <x v="5"/>
    <x v="0"/>
    <x v="1"/>
    <x v="3"/>
  </r>
  <r>
    <s v="L101961"/>
    <x v="0"/>
    <s v="C201961"/>
    <s v="Rahul Verma"/>
    <x v="0"/>
    <s v="Male"/>
    <x v="30"/>
    <x v="0"/>
    <x v="1"/>
    <x v="1"/>
    <n v="343507"/>
    <s v="Submitted"/>
    <n v="870"/>
    <x v="2"/>
    <x v="0"/>
    <s v="Submitted"/>
    <x v="0"/>
    <x v="2"/>
    <n v="1673867"/>
    <n v="10.33"/>
    <n v="24"/>
    <n v="69744.460000000006"/>
    <n v="1440920.994076198"/>
    <x v="5"/>
    <x v="5"/>
    <d v="2029-11-02T00:00:00"/>
    <x v="5"/>
    <x v="5"/>
    <x v="0"/>
    <x v="0"/>
    <x v="1"/>
  </r>
  <r>
    <s v="L101962"/>
    <x v="0"/>
    <s v="C201962"/>
    <s v="Vikas Mehta"/>
    <x v="0"/>
    <s v="Female"/>
    <x v="40"/>
    <x v="1"/>
    <x v="0"/>
    <x v="1"/>
    <n v="2439616"/>
    <s v="Submitted"/>
    <n v="799"/>
    <x v="2"/>
    <x v="0"/>
    <s v="Submitted"/>
    <x v="0"/>
    <x v="3"/>
    <n v="1232278"/>
    <n v="17.95"/>
    <n v="180"/>
    <n v="6845.99"/>
    <n v="1843282.5083333333"/>
    <x v="3"/>
    <x v="3"/>
    <d v="2029-11-03T00:00:00"/>
    <x v="5"/>
    <x v="5"/>
    <x v="1"/>
    <x v="0"/>
    <x v="1"/>
  </r>
  <r>
    <s v="L101963"/>
    <x v="0"/>
    <s v="C201963"/>
    <s v="Priya Gupta"/>
    <x v="0"/>
    <s v="Female"/>
    <x v="37"/>
    <x v="1"/>
    <x v="1"/>
    <x v="2"/>
    <n v="1953073"/>
    <s v="Submitted"/>
    <n v="444"/>
    <x v="0"/>
    <x v="0"/>
    <s v="Submitted"/>
    <x v="0"/>
    <x v="0"/>
    <n v="1952960"/>
    <n v="14.67"/>
    <n v="60"/>
    <n v="32549.33"/>
    <n v="2387493.5999999996"/>
    <x v="5"/>
    <x v="5"/>
    <d v="2029-11-04T00:00:00"/>
    <x v="5"/>
    <x v="5"/>
    <x v="0"/>
    <x v="0"/>
    <x v="0"/>
  </r>
  <r>
    <s v="L101964"/>
    <x v="0"/>
    <s v="C201964"/>
    <s v="Neha Sharma"/>
    <x v="0"/>
    <s v="Male"/>
    <x v="41"/>
    <x v="1"/>
    <x v="1"/>
    <x v="1"/>
    <n v="1699941"/>
    <s v="Submitted"/>
    <n v="522"/>
    <x v="0"/>
    <x v="0"/>
    <s v="Submitted"/>
    <x v="0"/>
    <x v="3"/>
    <n v="338832"/>
    <n v="8.35"/>
    <n v="24"/>
    <n v="14118"/>
    <n v="235771.33670732056"/>
    <x v="0"/>
    <x v="0"/>
    <d v="2029-11-05T00:00:00"/>
    <x v="5"/>
    <x v="5"/>
    <x v="0"/>
    <x v="1"/>
    <x v="2"/>
  </r>
  <r>
    <s v="L101965"/>
    <x v="0"/>
    <s v="C201965"/>
    <s v="Priya Mehta"/>
    <x v="0"/>
    <s v="Female"/>
    <x v="40"/>
    <x v="0"/>
    <x v="0"/>
    <x v="1"/>
    <n v="1298284"/>
    <s v="Submitted"/>
    <n v="569"/>
    <x v="0"/>
    <x v="0"/>
    <s v="Submitted"/>
    <x v="0"/>
    <x v="4"/>
    <n v="3000574"/>
    <n v="16.27"/>
    <n v="120"/>
    <n v="25004.78"/>
    <n v="4068278.2483333331"/>
    <x v="3"/>
    <x v="3"/>
    <d v="2029-11-06T00:00:00"/>
    <x v="5"/>
    <x v="5"/>
    <x v="1"/>
    <x v="0"/>
    <x v="3"/>
  </r>
  <r>
    <s v="L101966"/>
    <x v="0"/>
    <s v="C201966"/>
    <s v="Rohit Singh"/>
    <x v="0"/>
    <s v="Male"/>
    <x v="11"/>
    <x v="0"/>
    <x v="0"/>
    <x v="0"/>
    <n v="742196"/>
    <s v="Submitted"/>
    <n v="868"/>
    <x v="2"/>
    <x v="0"/>
    <s v="Submitted"/>
    <x v="0"/>
    <x v="1"/>
    <n v="1384623"/>
    <n v="18.09"/>
    <n v="120"/>
    <n v="11538.52"/>
    <n v="2087319.1725000001"/>
    <x v="2"/>
    <x v="2"/>
    <d v="2029-11-07T00:00:00"/>
    <x v="5"/>
    <x v="5"/>
    <x v="0"/>
    <x v="0"/>
    <x v="0"/>
  </r>
  <r>
    <s v="L101967"/>
    <x v="0"/>
    <s v="C201967"/>
    <s v="Pooja Singh"/>
    <x v="0"/>
    <s v="Female"/>
    <x v="33"/>
    <x v="1"/>
    <x v="0"/>
    <x v="0"/>
    <n v="1303012"/>
    <s v="Submitted"/>
    <n v="357"/>
    <x v="0"/>
    <x v="0"/>
    <s v="Submitted"/>
    <x v="0"/>
    <x v="0"/>
    <n v="4924048"/>
    <n v="18.23"/>
    <n v="36"/>
    <n v="136779.10999999999"/>
    <n v="7480449.5866666939"/>
    <x v="0"/>
    <x v="0"/>
    <d v="2029-11-08T00:00:00"/>
    <x v="5"/>
    <x v="5"/>
    <x v="0"/>
    <x v="0"/>
    <x v="0"/>
  </r>
  <r>
    <s v="L101968"/>
    <x v="0"/>
    <s v="C201968"/>
    <s v="Amit Patel"/>
    <x v="0"/>
    <s v="Male"/>
    <x v="19"/>
    <x v="1"/>
    <x v="1"/>
    <x v="0"/>
    <n v="1570316"/>
    <s v="Submitted"/>
    <n v="432"/>
    <x v="0"/>
    <x v="0"/>
    <s v="Submitted"/>
    <x v="0"/>
    <x v="2"/>
    <n v="3960926"/>
    <n v="12.75"/>
    <n v="12"/>
    <n v="330077.17"/>
    <n v="4209194.2235185402"/>
    <x v="4"/>
    <x v="4"/>
    <d v="2029-11-09T00:00:00"/>
    <x v="5"/>
    <x v="5"/>
    <x v="1"/>
    <x v="0"/>
    <x v="2"/>
  </r>
  <r>
    <s v="L101969"/>
    <x v="0"/>
    <s v="C201969"/>
    <s v="Amit Mehta"/>
    <x v="0"/>
    <s v="Female"/>
    <x v="38"/>
    <x v="0"/>
    <x v="1"/>
    <x v="1"/>
    <n v="633723"/>
    <s v="Submitted"/>
    <n v="768"/>
    <x v="2"/>
    <x v="0"/>
    <s v="Submitted"/>
    <x v="0"/>
    <x v="1"/>
    <n v="2538795"/>
    <n v="12.22"/>
    <n v="36"/>
    <n v="70522.080000000002"/>
    <n v="2585339.5750270882"/>
    <x v="2"/>
    <x v="2"/>
    <d v="2029-11-10T00:00:00"/>
    <x v="5"/>
    <x v="5"/>
    <x v="2"/>
    <x v="0"/>
    <x v="0"/>
  </r>
  <r>
    <s v="L101970"/>
    <x v="0"/>
    <s v="C201970"/>
    <s v="Karan Patel"/>
    <x v="0"/>
    <s v="Male"/>
    <x v="30"/>
    <x v="1"/>
    <x v="1"/>
    <x v="2"/>
    <n v="1919391"/>
    <s v="Submitted"/>
    <n v="470"/>
    <x v="0"/>
    <x v="0"/>
    <s v="Submitted"/>
    <x v="0"/>
    <x v="3"/>
    <n v="2822045"/>
    <n v="11.22"/>
    <n v="24"/>
    <n v="117585.21"/>
    <n v="2638612.4225620404"/>
    <x v="4"/>
    <x v="4"/>
    <d v="2029-11-11T00:00:00"/>
    <x v="5"/>
    <x v="5"/>
    <x v="1"/>
    <x v="0"/>
    <x v="0"/>
  </r>
  <r>
    <s v="L101971"/>
    <x v="0"/>
    <s v="C201971"/>
    <s v="Anjali Verma"/>
    <x v="0"/>
    <s v="Female"/>
    <x v="8"/>
    <x v="1"/>
    <x v="0"/>
    <x v="2"/>
    <n v="1184076"/>
    <s v="Submitted"/>
    <n v="661"/>
    <x v="1"/>
    <x v="0"/>
    <s v="Submitted"/>
    <x v="0"/>
    <x v="3"/>
    <n v="4986469"/>
    <n v="13.67"/>
    <n v="60"/>
    <n v="83107.820000000007"/>
    <n v="5680419.269166667"/>
    <x v="4"/>
    <x v="4"/>
    <d v="2029-11-12T00:00:00"/>
    <x v="5"/>
    <x v="5"/>
    <x v="1"/>
    <x v="1"/>
    <x v="2"/>
  </r>
  <r>
    <s v="L101972"/>
    <x v="0"/>
    <s v="C201972"/>
    <s v="Rohit Gupta"/>
    <x v="0"/>
    <s v="Male"/>
    <x v="14"/>
    <x v="0"/>
    <x v="1"/>
    <x v="0"/>
    <n v="563276"/>
    <s v="Submitted"/>
    <n v="766"/>
    <x v="2"/>
    <x v="0"/>
    <s v="Submitted"/>
    <x v="0"/>
    <x v="0"/>
    <n v="2648943"/>
    <n v="12"/>
    <n v="24"/>
    <n v="110372.62"/>
    <n v="2648943.1578893159"/>
    <x v="2"/>
    <x v="2"/>
    <d v="2029-11-13T00:00:00"/>
    <x v="5"/>
    <x v="5"/>
    <x v="2"/>
    <x v="1"/>
    <x v="1"/>
  </r>
  <r>
    <s v="L101973"/>
    <x v="0"/>
    <s v="C201973"/>
    <s v="Amit Das"/>
    <x v="0"/>
    <s v="Female"/>
    <x v="18"/>
    <x v="0"/>
    <x v="1"/>
    <x v="3"/>
    <n v="696100"/>
    <s v="Submitted"/>
    <n v="852"/>
    <x v="2"/>
    <x v="0"/>
    <s v="Submitted"/>
    <x v="0"/>
    <x v="1"/>
    <n v="3382983"/>
    <n v="9.82"/>
    <n v="120"/>
    <n v="28191.53"/>
    <n v="2768407.7549999999"/>
    <x v="4"/>
    <x v="4"/>
    <d v="2029-11-14T00:00:00"/>
    <x v="5"/>
    <x v="5"/>
    <x v="1"/>
    <x v="0"/>
    <x v="1"/>
  </r>
  <r>
    <s v="L101974"/>
    <x v="0"/>
    <s v="C201974"/>
    <s v="Rohit Rao"/>
    <x v="0"/>
    <s v="Male"/>
    <x v="0"/>
    <x v="0"/>
    <x v="1"/>
    <x v="3"/>
    <n v="462155"/>
    <s v="Submitted"/>
    <n v="682"/>
    <x v="1"/>
    <x v="0"/>
    <s v="Submitted"/>
    <x v="0"/>
    <x v="3"/>
    <n v="311620"/>
    <n v="10.81"/>
    <n v="36"/>
    <n v="8656.11"/>
    <n v="280717.68335881835"/>
    <x v="0"/>
    <x v="0"/>
    <d v="2029-11-15T00:00:00"/>
    <x v="5"/>
    <x v="5"/>
    <x v="0"/>
    <x v="0"/>
    <x v="0"/>
  </r>
  <r>
    <s v="L101975"/>
    <x v="0"/>
    <s v="C201975"/>
    <s v="Rahul Rao"/>
    <x v="0"/>
    <s v="Female"/>
    <x v="28"/>
    <x v="1"/>
    <x v="1"/>
    <x v="3"/>
    <n v="2026827"/>
    <s v="Submitted"/>
    <n v="704"/>
    <x v="1"/>
    <x v="0"/>
    <s v="Submitted"/>
    <x v="0"/>
    <x v="4"/>
    <n v="2669329"/>
    <n v="17.84"/>
    <n v="36"/>
    <n v="74148.03"/>
    <n v="3968402.4466666891"/>
    <x v="13"/>
    <x v="0"/>
    <d v="2029-11-16T00:00:00"/>
    <x v="5"/>
    <x v="5"/>
    <x v="2"/>
    <x v="0"/>
    <x v="1"/>
  </r>
  <r>
    <s v="L101976"/>
    <x v="0"/>
    <s v="C201976"/>
    <s v="Priya Das"/>
    <x v="0"/>
    <s v="Female"/>
    <x v="24"/>
    <x v="1"/>
    <x v="0"/>
    <x v="0"/>
    <n v="-50000"/>
    <s v="Submitted"/>
    <n v="673"/>
    <x v="1"/>
    <x v="0"/>
    <s v="Submitted"/>
    <x v="0"/>
    <x v="0"/>
    <n v="840547"/>
    <n v="15.9"/>
    <n v="12"/>
    <n v="70045.58"/>
    <n v="1113769.4145492616"/>
    <x v="0"/>
    <x v="0"/>
    <d v="2029-11-17T00:00:00"/>
    <x v="5"/>
    <x v="5"/>
    <x v="1"/>
    <x v="0"/>
    <x v="2"/>
  </r>
  <r>
    <s v="L101977"/>
    <x v="0"/>
    <s v="C201977"/>
    <s v="Rahul Gupta"/>
    <x v="0"/>
    <s v="Female"/>
    <x v="29"/>
    <x v="0"/>
    <x v="1"/>
    <x v="3"/>
    <n v="1698975"/>
    <s v="Submitted"/>
    <n v="751"/>
    <x v="2"/>
    <x v="0"/>
    <s v="Submitted"/>
    <x v="0"/>
    <x v="2"/>
    <n v="2459134"/>
    <n v="11.13"/>
    <n v="120"/>
    <n v="20492.78"/>
    <n v="2280846.7850000001"/>
    <x v="3"/>
    <x v="3"/>
    <d v="2029-11-18T00:00:00"/>
    <x v="5"/>
    <x v="5"/>
    <x v="2"/>
    <x v="1"/>
    <x v="2"/>
  </r>
  <r>
    <s v="L101978"/>
    <x v="0"/>
    <s v="C201978"/>
    <s v="Rohit Mehta"/>
    <x v="0"/>
    <s v="Female"/>
    <x v="25"/>
    <x v="0"/>
    <x v="0"/>
    <x v="1"/>
    <n v="607963"/>
    <s v="Submitted"/>
    <n v="815"/>
    <x v="2"/>
    <x v="0"/>
    <s v="Submitted"/>
    <x v="0"/>
    <x v="2"/>
    <n v="2189071"/>
    <n v="12.01"/>
    <n v="120"/>
    <n v="18242.259999999998"/>
    <n v="2190895.2258333331"/>
    <x v="1"/>
    <x v="1"/>
    <d v="2029-11-19T00:00:00"/>
    <x v="5"/>
    <x v="5"/>
    <x v="0"/>
    <x v="0"/>
    <x v="0"/>
  </r>
  <r>
    <s v="L101979"/>
    <x v="0"/>
    <s v="C201979"/>
    <s v="Sneha Singh"/>
    <x v="0"/>
    <s v="Male"/>
    <x v="37"/>
    <x v="1"/>
    <x v="0"/>
    <x v="3"/>
    <n v="1142627"/>
    <s v="Submitted"/>
    <n v="330"/>
    <x v="0"/>
    <x v="0"/>
    <s v="Submitted"/>
    <x v="0"/>
    <x v="4"/>
    <n v="2376103"/>
    <n v="15.17"/>
    <n v="36"/>
    <n v="66002.86"/>
    <n v="3003790.2091671689"/>
    <x v="5"/>
    <x v="5"/>
    <d v="2029-11-20T00:00:00"/>
    <x v="5"/>
    <x v="5"/>
    <x v="0"/>
    <x v="1"/>
    <x v="0"/>
  </r>
  <r>
    <s v="L101980"/>
    <x v="0"/>
    <s v="C201980"/>
    <s v="Pooja Patel"/>
    <x v="0"/>
    <s v="Female"/>
    <x v="1"/>
    <x v="0"/>
    <x v="1"/>
    <x v="0"/>
    <n v="906070"/>
    <s v="Submitted"/>
    <n v="633"/>
    <x v="1"/>
    <x v="0"/>
    <s v="Submitted"/>
    <x v="0"/>
    <x v="4"/>
    <n v="3731687"/>
    <n v="9.57"/>
    <n v="12"/>
    <n v="310973.92"/>
    <n v="2978638.511321493"/>
    <x v="5"/>
    <x v="5"/>
    <d v="2029-11-21T00:00:00"/>
    <x v="5"/>
    <x v="5"/>
    <x v="1"/>
    <x v="0"/>
    <x v="0"/>
  </r>
  <r>
    <s v="L101981"/>
    <x v="0"/>
    <s v="C201981"/>
    <s v="Pooja Patel"/>
    <x v="0"/>
    <s v="Male"/>
    <x v="3"/>
    <x v="1"/>
    <x v="1"/>
    <x v="1"/>
    <n v="1528819"/>
    <s v="Submitted"/>
    <n v="698"/>
    <x v="1"/>
    <x v="0"/>
    <s v="Submitted"/>
    <x v="0"/>
    <x v="2"/>
    <n v="2338554"/>
    <n v="12.24"/>
    <n v="120"/>
    <n v="19487.95"/>
    <n v="2385325.08"/>
    <x v="1"/>
    <x v="1"/>
    <d v="2029-11-22T00:00:00"/>
    <x v="5"/>
    <x v="5"/>
    <x v="0"/>
    <x v="1"/>
    <x v="3"/>
  </r>
  <r>
    <s v="L101982"/>
    <x v="0"/>
    <s v="C201982"/>
    <s v="Rahul Patel"/>
    <x v="0"/>
    <s v="Female"/>
    <x v="1"/>
    <x v="1"/>
    <x v="0"/>
    <x v="3"/>
    <n v="806430"/>
    <s v="Submitted"/>
    <n v="836"/>
    <x v="2"/>
    <x v="0"/>
    <s v="Submitted"/>
    <x v="0"/>
    <x v="4"/>
    <n v="1731067"/>
    <n v="15.98"/>
    <n v="36"/>
    <n v="48085.19"/>
    <n v="2305204.2216668008"/>
    <x v="0"/>
    <x v="0"/>
    <d v="2029-11-23T00:00:00"/>
    <x v="5"/>
    <x v="5"/>
    <x v="1"/>
    <x v="1"/>
    <x v="2"/>
  </r>
  <r>
    <s v="L101983"/>
    <x v="0"/>
    <s v="C201983"/>
    <s v="Sneha Mehta"/>
    <x v="0"/>
    <s v="Male"/>
    <x v="19"/>
    <x v="1"/>
    <x v="1"/>
    <x v="2"/>
    <n v="2038987"/>
    <s v="Submitted"/>
    <n v="487"/>
    <x v="0"/>
    <x v="0"/>
    <s v="Submitted"/>
    <x v="0"/>
    <x v="4"/>
    <n v="2828924"/>
    <n v="17.149999999999999"/>
    <n v="12"/>
    <n v="235743.67"/>
    <n v="4043099.6527162786"/>
    <x v="4"/>
    <x v="4"/>
    <d v="2029-11-24T00:00:00"/>
    <x v="5"/>
    <x v="5"/>
    <x v="0"/>
    <x v="1"/>
    <x v="3"/>
  </r>
  <r>
    <s v="L101984"/>
    <x v="0"/>
    <s v="C201984"/>
    <s v="Anjali Rao"/>
    <x v="0"/>
    <s v="Male"/>
    <x v="0"/>
    <x v="0"/>
    <x v="0"/>
    <x v="2"/>
    <n v="1526335"/>
    <s v="Submitted"/>
    <n v="404"/>
    <x v="0"/>
    <x v="0"/>
    <s v="Submitted"/>
    <x v="0"/>
    <x v="1"/>
    <n v="3260574"/>
    <n v="7.94"/>
    <n v="24"/>
    <n v="135857.25"/>
    <n v="2157424.1170661421"/>
    <x v="0"/>
    <x v="0"/>
    <d v="2029-11-25T00:00:00"/>
    <x v="5"/>
    <x v="5"/>
    <x v="0"/>
    <x v="0"/>
    <x v="3"/>
  </r>
  <r>
    <s v="L101985"/>
    <x v="0"/>
    <s v="C201985"/>
    <s v="Neha Sharma"/>
    <x v="0"/>
    <s v="Male"/>
    <x v="17"/>
    <x v="0"/>
    <x v="0"/>
    <x v="3"/>
    <n v="2487182"/>
    <s v="Submitted"/>
    <n v="486"/>
    <x v="0"/>
    <x v="0"/>
    <s v="Submitted"/>
    <x v="0"/>
    <x v="1"/>
    <n v="4842185"/>
    <n v="16.79"/>
    <n v="12"/>
    <n v="403515.42"/>
    <n v="6775210.1393512283"/>
    <x v="0"/>
    <x v="0"/>
    <d v="2029-11-26T00:00:00"/>
    <x v="5"/>
    <x v="5"/>
    <x v="0"/>
    <x v="1"/>
    <x v="1"/>
  </r>
  <r>
    <s v="L101986"/>
    <x v="0"/>
    <s v="C201986"/>
    <s v="Vikas Patel"/>
    <x v="0"/>
    <s v="Female"/>
    <x v="24"/>
    <x v="1"/>
    <x v="1"/>
    <x v="3"/>
    <n v="1023141"/>
    <s v="Submitted"/>
    <n v="811"/>
    <x v="2"/>
    <x v="0"/>
    <s v="Submitted"/>
    <x v="0"/>
    <x v="2"/>
    <n v="2536159"/>
    <n v="7.58"/>
    <n v="12"/>
    <n v="211346.58"/>
    <n v="1606518.47144956"/>
    <x v="4"/>
    <x v="4"/>
    <d v="2029-11-27T00:00:00"/>
    <x v="5"/>
    <x v="5"/>
    <x v="0"/>
    <x v="0"/>
    <x v="0"/>
  </r>
  <r>
    <s v="L101987"/>
    <x v="0"/>
    <s v="C201987"/>
    <s v="Anjali Singh"/>
    <x v="0"/>
    <s v="Female"/>
    <x v="36"/>
    <x v="1"/>
    <x v="0"/>
    <x v="3"/>
    <n v="396496"/>
    <s v="Submitted"/>
    <n v="479"/>
    <x v="0"/>
    <x v="0"/>
    <s v="Submitted"/>
    <x v="0"/>
    <x v="0"/>
    <n v="329468"/>
    <n v="9.75"/>
    <n v="120"/>
    <n v="2745.57"/>
    <n v="267692.75"/>
    <x v="0"/>
    <x v="0"/>
    <d v="2029-11-28T00:00:00"/>
    <x v="5"/>
    <x v="5"/>
    <x v="2"/>
    <x v="0"/>
    <x v="0"/>
  </r>
  <r>
    <s v="L101988"/>
    <x v="0"/>
    <s v="C201988"/>
    <s v="Karan Verma"/>
    <x v="0"/>
    <s v="Male"/>
    <x v="22"/>
    <x v="1"/>
    <x v="1"/>
    <x v="3"/>
    <n v="2355924"/>
    <s v="Submitted"/>
    <n v="397"/>
    <x v="0"/>
    <x v="0"/>
    <s v="Submitted"/>
    <x v="0"/>
    <x v="3"/>
    <n v="639166"/>
    <n v="14.41"/>
    <n v="180"/>
    <n v="3550.92"/>
    <n v="767531.83833333338"/>
    <x v="6"/>
    <x v="6"/>
    <d v="2029-11-29T00:00:00"/>
    <x v="5"/>
    <x v="5"/>
    <x v="0"/>
    <x v="1"/>
    <x v="1"/>
  </r>
  <r>
    <s v="L101989"/>
    <x v="0"/>
    <s v="C201989"/>
    <s v="Priya Das"/>
    <x v="0"/>
    <s v="Male"/>
    <x v="15"/>
    <x v="0"/>
    <x v="0"/>
    <x v="0"/>
    <n v="2486362"/>
    <s v="Submitted"/>
    <n v="863"/>
    <x v="2"/>
    <x v="0"/>
    <s v="Submitted"/>
    <x v="0"/>
    <x v="1"/>
    <n v="625168"/>
    <n v="9.34"/>
    <n v="36"/>
    <n v="17365.78"/>
    <n v="486589.09381939151"/>
    <x v="2"/>
    <x v="2"/>
    <d v="2029-11-30T00:00:00"/>
    <x v="5"/>
    <x v="5"/>
    <x v="0"/>
    <x v="0"/>
    <x v="3"/>
  </r>
  <r>
    <s v="L101990"/>
    <x v="0"/>
    <s v="C201990"/>
    <s v="Amit Patel"/>
    <x v="0"/>
    <s v="Male"/>
    <x v="38"/>
    <x v="1"/>
    <x v="1"/>
    <x v="3"/>
    <n v="253639"/>
    <s v="Submitted"/>
    <n v="492"/>
    <x v="0"/>
    <x v="0"/>
    <s v="Submitted"/>
    <x v="0"/>
    <x v="1"/>
    <n v="1420292"/>
    <n v="15.45"/>
    <n v="24"/>
    <n v="59178.83"/>
    <n v="1828625.954339687"/>
    <x v="0"/>
    <x v="0"/>
    <d v="2029-12-01T00:00:00"/>
    <x v="5"/>
    <x v="6"/>
    <x v="1"/>
    <x v="1"/>
    <x v="0"/>
  </r>
  <r>
    <s v="L101991"/>
    <x v="0"/>
    <s v="C201991"/>
    <s v="Anjali Mehta"/>
    <x v="0"/>
    <s v="Male"/>
    <x v="9"/>
    <x v="0"/>
    <x v="1"/>
    <x v="3"/>
    <n v="803198"/>
    <s v="Submitted"/>
    <n v="320"/>
    <x v="0"/>
    <x v="0"/>
    <s v="Submitted"/>
    <x v="0"/>
    <x v="0"/>
    <n v="2588222"/>
    <n v="15.78"/>
    <n v="120"/>
    <n v="21568.52"/>
    <n v="3403511.9299999997"/>
    <x v="1"/>
    <x v="1"/>
    <d v="2029-12-02T00:00:00"/>
    <x v="5"/>
    <x v="6"/>
    <x v="0"/>
    <x v="1"/>
    <x v="2"/>
  </r>
  <r>
    <s v="L101992"/>
    <x v="0"/>
    <s v="C201992"/>
    <s v="Neha Singh"/>
    <x v="0"/>
    <s v="Male"/>
    <x v="40"/>
    <x v="0"/>
    <x v="0"/>
    <x v="1"/>
    <n v="796865"/>
    <s v="Submitted"/>
    <n v="739"/>
    <x v="1"/>
    <x v="0"/>
    <s v="Submitted"/>
    <x v="0"/>
    <x v="3"/>
    <n v="3988094"/>
    <n v="9.5500000000000007"/>
    <n v="36"/>
    <n v="110780.39"/>
    <n v="3173858.1438951558"/>
    <x v="6"/>
    <x v="6"/>
    <d v="2029-12-03T00:00:00"/>
    <x v="5"/>
    <x v="6"/>
    <x v="0"/>
    <x v="1"/>
    <x v="1"/>
  </r>
  <r>
    <s v="L101993"/>
    <x v="0"/>
    <s v="C201993"/>
    <s v="Vikas Gupta"/>
    <x v="0"/>
    <s v="Male"/>
    <x v="14"/>
    <x v="0"/>
    <x v="1"/>
    <x v="1"/>
    <n v="1501345"/>
    <s v="Submitted"/>
    <n v="718"/>
    <x v="1"/>
    <x v="0"/>
    <s v="Submitted"/>
    <x v="0"/>
    <x v="3"/>
    <n v="3650944"/>
    <n v="15.24"/>
    <n v="24"/>
    <n v="152122.67000000001"/>
    <n v="4636698.8932308676"/>
    <x v="3"/>
    <x v="3"/>
    <d v="2029-12-04T00:00:00"/>
    <x v="5"/>
    <x v="6"/>
    <x v="2"/>
    <x v="0"/>
    <x v="1"/>
  </r>
  <r>
    <s v="L101994"/>
    <x v="0"/>
    <s v="C201994"/>
    <s v="Anjali Gupta"/>
    <x v="0"/>
    <s v="Male"/>
    <x v="44"/>
    <x v="0"/>
    <x v="1"/>
    <x v="0"/>
    <n v="2402584"/>
    <s v="Submitted"/>
    <n v="670"/>
    <x v="1"/>
    <x v="0"/>
    <s v="Submitted"/>
    <x v="0"/>
    <x v="0"/>
    <n v="2092290"/>
    <n v="17.64"/>
    <n v="24"/>
    <n v="87178.75"/>
    <n v="3075666.3011566778"/>
    <x v="4"/>
    <x v="4"/>
    <d v="2029-12-05T00:00:00"/>
    <x v="5"/>
    <x v="6"/>
    <x v="0"/>
    <x v="1"/>
    <x v="3"/>
  </r>
  <r>
    <s v="L101995"/>
    <x v="0"/>
    <s v="C201995"/>
    <s v="Pooja Sharma"/>
    <x v="0"/>
    <s v="Female"/>
    <x v="33"/>
    <x v="1"/>
    <x v="1"/>
    <x v="1"/>
    <n v="1449966"/>
    <s v="Submitted"/>
    <n v="767"/>
    <x v="2"/>
    <x v="0"/>
    <s v="Submitted"/>
    <x v="0"/>
    <x v="0"/>
    <n v="336567"/>
    <n v="8.11"/>
    <n v="120"/>
    <n v="2804.72"/>
    <n v="227463.19749999998"/>
    <x v="7"/>
    <x v="5"/>
    <d v="2029-12-06T00:00:00"/>
    <x v="5"/>
    <x v="6"/>
    <x v="0"/>
    <x v="1"/>
    <x v="2"/>
  </r>
  <r>
    <s v="L101996"/>
    <x v="0"/>
    <s v="C201996"/>
    <s v="Amit Verma"/>
    <x v="0"/>
    <s v="Male"/>
    <x v="35"/>
    <x v="1"/>
    <x v="1"/>
    <x v="2"/>
    <n v="1400033"/>
    <s v="Submitted"/>
    <n v="669"/>
    <x v="1"/>
    <x v="0"/>
    <s v="Submitted"/>
    <x v="0"/>
    <x v="2"/>
    <n v="2821308"/>
    <n v="17.34"/>
    <n v="120"/>
    <n v="23510.9"/>
    <n v="4076790.06"/>
    <x v="1"/>
    <x v="1"/>
    <d v="2029-12-07T00:00:00"/>
    <x v="5"/>
    <x v="6"/>
    <x v="0"/>
    <x v="0"/>
    <x v="0"/>
  </r>
  <r>
    <s v="L101997"/>
    <x v="0"/>
    <s v="C201997"/>
    <s v="Rohit Das"/>
    <x v="0"/>
    <s v="Male"/>
    <x v="24"/>
    <x v="1"/>
    <x v="0"/>
    <x v="3"/>
    <n v="1112666"/>
    <s v="Submitted"/>
    <n v="798"/>
    <x v="2"/>
    <x v="0"/>
    <s v="Submitted"/>
    <x v="0"/>
    <x v="4"/>
    <n v="1947971"/>
    <n v="11.46"/>
    <n v="12"/>
    <n v="162330.92000000001"/>
    <n v="1860909.2908856904"/>
    <x v="12"/>
    <x v="2"/>
    <d v="2029-12-08T00:00:00"/>
    <x v="5"/>
    <x v="6"/>
    <x v="0"/>
    <x v="1"/>
    <x v="1"/>
  </r>
  <r>
    <s v="L101998"/>
    <x v="0"/>
    <s v="C201998"/>
    <s v="Rahul Patel"/>
    <x v="0"/>
    <s v="Female"/>
    <x v="21"/>
    <x v="0"/>
    <x v="0"/>
    <x v="0"/>
    <n v="1743522"/>
    <s v="Submitted"/>
    <n v="588"/>
    <x v="0"/>
    <x v="0"/>
    <s v="Submitted"/>
    <x v="0"/>
    <x v="2"/>
    <n v="951939"/>
    <n v="16.22"/>
    <n v="180"/>
    <n v="5288.55"/>
    <n v="1286704.2149999999"/>
    <x v="2"/>
    <x v="2"/>
    <d v="2029-12-09T00:00:00"/>
    <x v="5"/>
    <x v="6"/>
    <x v="0"/>
    <x v="0"/>
    <x v="1"/>
  </r>
  <r>
    <s v="L101999"/>
    <x v="0"/>
    <s v="C201999"/>
    <s v="Anjali Verma"/>
    <x v="0"/>
    <s v="Male"/>
    <x v="31"/>
    <x v="0"/>
    <x v="1"/>
    <x v="1"/>
    <n v="2077841"/>
    <s v="Submitted"/>
    <n v="789"/>
    <x v="2"/>
    <x v="0"/>
    <s v="Submitted"/>
    <x v="0"/>
    <x v="1"/>
    <n v="2492597"/>
    <n v="14.43"/>
    <n v="180"/>
    <n v="13847.76"/>
    <n v="2997347.8924999996"/>
    <x v="10"/>
    <x v="1"/>
    <d v="2029-12-10T00:00:00"/>
    <x v="5"/>
    <x v="6"/>
    <x v="0"/>
    <x v="1"/>
    <x v="0"/>
  </r>
  <r>
    <s v="L102000"/>
    <x v="0"/>
    <s v="C202000"/>
    <s v="Anjali Singh"/>
    <x v="0"/>
    <s v="Female"/>
    <x v="47"/>
    <x v="1"/>
    <x v="0"/>
    <x v="1"/>
    <n v="1089787"/>
    <s v="Submitted"/>
    <n v="844"/>
    <x v="2"/>
    <x v="0"/>
    <s v="Submitted"/>
    <x v="0"/>
    <x v="3"/>
    <n v="797544"/>
    <n v="14.61"/>
    <n v="12"/>
    <n v="66462"/>
    <n v="971078.50957053131"/>
    <x v="5"/>
    <x v="5"/>
    <d v="2029-12-11T00:00:00"/>
    <x v="5"/>
    <x v="6"/>
    <x v="2"/>
    <x v="0"/>
    <x v="2"/>
  </r>
  <r>
    <s v="L102001"/>
    <x v="0"/>
    <s v="C202001"/>
    <s v="Neha Sharma"/>
    <x v="0"/>
    <s v="Male"/>
    <x v="24"/>
    <x v="1"/>
    <x v="1"/>
    <x v="2"/>
    <n v="953442"/>
    <s v="Submitted"/>
    <n v="718"/>
    <x v="1"/>
    <x v="0"/>
    <s v="Submitted"/>
    <x v="0"/>
    <x v="4"/>
    <n v="813543"/>
    <n v="12.43"/>
    <n v="180"/>
    <n v="4519.68"/>
    <n v="842694.95750000002"/>
    <x v="2"/>
    <x v="2"/>
    <d v="2029-12-12T00:00:00"/>
    <x v="5"/>
    <x v="6"/>
    <x v="1"/>
    <x v="1"/>
    <x v="3"/>
  </r>
  <r>
    <s v="L102002"/>
    <x v="0"/>
    <s v="C202002"/>
    <s v="Vikas Rao"/>
    <x v="0"/>
    <s v="Male"/>
    <x v="14"/>
    <x v="1"/>
    <x v="1"/>
    <x v="1"/>
    <n v="1351723"/>
    <s v="Submitted"/>
    <n v="775"/>
    <x v="2"/>
    <x v="0"/>
    <s v="Submitted"/>
    <x v="0"/>
    <x v="0"/>
    <n v="3023659"/>
    <n v="10.94"/>
    <n v="12"/>
    <n v="251971.58"/>
    <n v="2757726.8462005849"/>
    <x v="3"/>
    <x v="3"/>
    <d v="2029-12-13T00:00:00"/>
    <x v="5"/>
    <x v="6"/>
    <x v="2"/>
    <x v="0"/>
    <x v="2"/>
  </r>
  <r>
    <s v="L102003"/>
    <x v="0"/>
    <s v="C202003"/>
    <s v="Rahul Verma"/>
    <x v="0"/>
    <s v="Male"/>
    <x v="39"/>
    <x v="0"/>
    <x v="1"/>
    <x v="0"/>
    <n v="1561816"/>
    <s v="Submitted"/>
    <n v="515"/>
    <x v="0"/>
    <x v="0"/>
    <s v="Submitted"/>
    <x v="0"/>
    <x v="1"/>
    <n v="1641679"/>
    <n v="14.14"/>
    <n v="60"/>
    <n v="27361.32"/>
    <n v="1934445.0883333336"/>
    <x v="1"/>
    <x v="1"/>
    <d v="2029-12-14T00:00:00"/>
    <x v="5"/>
    <x v="6"/>
    <x v="1"/>
    <x v="0"/>
    <x v="3"/>
  </r>
  <r>
    <s v="L102004"/>
    <x v="0"/>
    <s v="C202004"/>
    <s v="Karan Gupta"/>
    <x v="0"/>
    <s v="Male"/>
    <x v="8"/>
    <x v="0"/>
    <x v="0"/>
    <x v="2"/>
    <n v="2271326"/>
    <s v="Submitted"/>
    <n v="557"/>
    <x v="0"/>
    <x v="0"/>
    <s v="Submitted"/>
    <x v="0"/>
    <x v="0"/>
    <n v="385754"/>
    <n v="7.95"/>
    <n v="180"/>
    <n v="2143.08"/>
    <n v="255562.02499999999"/>
    <x v="0"/>
    <x v="0"/>
    <d v="2029-12-15T00:00:00"/>
    <x v="5"/>
    <x v="6"/>
    <x v="0"/>
    <x v="1"/>
    <x v="2"/>
  </r>
  <r>
    <s v="L102005"/>
    <x v="0"/>
    <s v="C202005"/>
    <n v="0"/>
    <x v="0"/>
    <s v="Female"/>
    <x v="2"/>
    <x v="0"/>
    <x v="0"/>
    <x v="2"/>
    <n v="1320273"/>
    <s v="Submitted"/>
    <n v="786"/>
    <x v="2"/>
    <x v="0"/>
    <s v="Submitted"/>
    <x v="0"/>
    <x v="0"/>
    <n v="2434499"/>
    <n v="16.010000000000002"/>
    <n v="60"/>
    <n v="40574.980000000003"/>
    <n v="3248027.4158333335"/>
    <x v="6"/>
    <x v="6"/>
    <d v="2029-12-16T00:00:00"/>
    <x v="5"/>
    <x v="6"/>
    <x v="0"/>
    <x v="0"/>
    <x v="0"/>
  </r>
  <r>
    <s v="L102006"/>
    <x v="0"/>
    <s v="C202006"/>
    <s v="Rahul Verma"/>
    <x v="0"/>
    <s v="Male"/>
    <x v="27"/>
    <x v="1"/>
    <x v="0"/>
    <x v="3"/>
    <n v="1692884"/>
    <s v="Submitted"/>
    <n v="561"/>
    <x v="0"/>
    <x v="0"/>
    <s v="Submitted"/>
    <x v="0"/>
    <x v="2"/>
    <n v="0"/>
    <n v="7.6"/>
    <n v="180"/>
    <n v="1388.89"/>
    <n v="0"/>
    <x v="6"/>
    <x v="6"/>
    <d v="2029-12-17T00:00:00"/>
    <x v="5"/>
    <x v="6"/>
    <x v="0"/>
    <x v="0"/>
    <x v="1"/>
  </r>
  <r>
    <s v="L102007"/>
    <x v="0"/>
    <s v="C202007"/>
    <s v="Amit Singh"/>
    <x v="0"/>
    <s v="Female"/>
    <x v="40"/>
    <x v="0"/>
    <x v="0"/>
    <x v="0"/>
    <n v="1404725"/>
    <s v="Submitted"/>
    <n v="664"/>
    <x v="1"/>
    <x v="0"/>
    <s v="Submitted"/>
    <x v="0"/>
    <x v="2"/>
    <n v="399549"/>
    <n v="17.690000000000001"/>
    <n v="180"/>
    <n v="2219.7199999999998"/>
    <n v="589001.81750000012"/>
    <x v="3"/>
    <x v="3"/>
    <d v="2029-12-18T00:00:00"/>
    <x v="5"/>
    <x v="6"/>
    <x v="0"/>
    <x v="0"/>
    <x v="0"/>
  </r>
  <r>
    <s v="L102008"/>
    <x v="0"/>
    <s v="C202008"/>
    <s v="Neha Verma"/>
    <x v="0"/>
    <s v="Female"/>
    <x v="30"/>
    <x v="1"/>
    <x v="1"/>
    <x v="0"/>
    <n v="1131849"/>
    <s v="Submitted"/>
    <n v="797"/>
    <x v="2"/>
    <x v="0"/>
    <s v="Submitted"/>
    <x v="0"/>
    <x v="4"/>
    <n v="2141425"/>
    <n v="12.11"/>
    <n v="120"/>
    <n v="17845.21"/>
    <n v="2161054.7291666665"/>
    <x v="0"/>
    <x v="0"/>
    <d v="2029-12-19T00:00:00"/>
    <x v="5"/>
    <x v="6"/>
    <x v="0"/>
    <x v="1"/>
    <x v="0"/>
  </r>
  <r>
    <s v="L102009"/>
    <x v="0"/>
    <s v="C202009"/>
    <s v="Vikas Gupta"/>
    <x v="0"/>
    <s v="Male"/>
    <x v="13"/>
    <x v="0"/>
    <x v="1"/>
    <x v="3"/>
    <n v="1986431"/>
    <s v="Submitted"/>
    <n v="544"/>
    <x v="0"/>
    <x v="0"/>
    <s v="Submitted"/>
    <x v="0"/>
    <x v="4"/>
    <n v="1705360"/>
    <n v="14.82"/>
    <n v="36"/>
    <n v="47371.11"/>
    <n v="2106119.6000005617"/>
    <x v="3"/>
    <x v="3"/>
    <d v="2029-12-20T00:00:00"/>
    <x v="5"/>
    <x v="6"/>
    <x v="1"/>
    <x v="0"/>
    <x v="0"/>
  </r>
  <r>
    <s v="L102010"/>
    <x v="0"/>
    <s v="C202010"/>
    <s v="Anjali Singh"/>
    <x v="0"/>
    <s v="Male"/>
    <x v="22"/>
    <x v="0"/>
    <x v="1"/>
    <x v="0"/>
    <n v="2004450"/>
    <s v="Submitted"/>
    <n v="437"/>
    <x v="0"/>
    <x v="0"/>
    <s v="Submitted"/>
    <x v="0"/>
    <x v="0"/>
    <n v="1292531"/>
    <n v="18.93"/>
    <n v="12"/>
    <n v="107710.92"/>
    <n v="2038991.367946174"/>
    <x v="6"/>
    <x v="6"/>
    <d v="2029-12-21T00:00:00"/>
    <x v="5"/>
    <x v="6"/>
    <x v="2"/>
    <x v="0"/>
    <x v="0"/>
  </r>
  <r>
    <s v="L102011"/>
    <x v="0"/>
    <s v="C202011"/>
    <s v="Anjali Singh"/>
    <x v="0"/>
    <s v="Female"/>
    <x v="36"/>
    <x v="1"/>
    <x v="1"/>
    <x v="3"/>
    <n v="1767729"/>
    <s v="Submitted"/>
    <n v="805"/>
    <x v="2"/>
    <x v="0"/>
    <s v="Submitted"/>
    <x v="0"/>
    <x v="0"/>
    <n v="2761519"/>
    <n v="17"/>
    <n v="60"/>
    <n v="46025.32"/>
    <n v="3912151.916666667"/>
    <x v="3"/>
    <x v="3"/>
    <d v="2029-12-22T00:00:00"/>
    <x v="5"/>
    <x v="6"/>
    <x v="0"/>
    <x v="0"/>
    <x v="3"/>
  </r>
  <r>
    <s v="L102012"/>
    <x v="0"/>
    <s v="C202012"/>
    <s v="Pooja Sharma"/>
    <x v="0"/>
    <s v="Male"/>
    <x v="17"/>
    <x v="1"/>
    <x v="1"/>
    <x v="0"/>
    <n v="1737739"/>
    <s v="Submitted"/>
    <n v="865"/>
    <x v="2"/>
    <x v="0"/>
    <s v="Submitted"/>
    <x v="0"/>
    <x v="4"/>
    <n v="4023178"/>
    <n v="10.16"/>
    <n v="120"/>
    <n v="33526.480000000003"/>
    <n v="3406290.7066666665"/>
    <x v="6"/>
    <x v="6"/>
    <d v="2029-12-23T00:00:00"/>
    <x v="5"/>
    <x v="6"/>
    <x v="0"/>
    <x v="0"/>
    <x v="0"/>
  </r>
  <r>
    <s v="L102013"/>
    <x v="0"/>
    <s v="C202013"/>
    <s v="Priya Patel"/>
    <x v="0"/>
    <s v="Female"/>
    <x v="42"/>
    <x v="0"/>
    <x v="0"/>
    <x v="0"/>
    <n v="1213719"/>
    <s v="Submitted"/>
    <n v="535"/>
    <x v="0"/>
    <x v="0"/>
    <s v="Submitted"/>
    <x v="0"/>
    <x v="1"/>
    <n v="4181271"/>
    <n v="18.11"/>
    <n v="24"/>
    <n v="174219.62"/>
    <n v="6310234.8191268109"/>
    <x v="3"/>
    <x v="3"/>
    <d v="2029-12-24T00:00:00"/>
    <x v="5"/>
    <x v="6"/>
    <x v="0"/>
    <x v="1"/>
    <x v="1"/>
  </r>
  <r>
    <s v="L102014"/>
    <x v="0"/>
    <s v="C202014"/>
    <s v="Rohit Mehta"/>
    <x v="0"/>
    <s v="Male"/>
    <x v="7"/>
    <x v="0"/>
    <x v="0"/>
    <x v="3"/>
    <n v="2496624"/>
    <s v="Submitted"/>
    <n v="822"/>
    <x v="2"/>
    <x v="0"/>
    <s v="Submitted"/>
    <x v="0"/>
    <x v="0"/>
    <n v="3411506"/>
    <n v="17.22"/>
    <n v="24"/>
    <n v="142146.07999999999"/>
    <n v="4895511.1125931209"/>
    <x v="6"/>
    <x v="6"/>
    <d v="2029-12-25T00:00:00"/>
    <x v="5"/>
    <x v="6"/>
    <x v="2"/>
    <x v="1"/>
    <x v="3"/>
  </r>
  <r>
    <s v="L102015"/>
    <x v="0"/>
    <s v="C202015"/>
    <s v="Rohit Das"/>
    <x v="0"/>
    <s v="Male"/>
    <x v="28"/>
    <x v="1"/>
    <x v="0"/>
    <x v="3"/>
    <n v="2324546"/>
    <s v="Submitted"/>
    <n v="496"/>
    <x v="0"/>
    <x v="0"/>
    <s v="Submitted"/>
    <x v="0"/>
    <x v="3"/>
    <n v="4702012"/>
    <n v="18.63"/>
    <n v="120"/>
    <n v="39183.43"/>
    <n v="7299873.6299999999"/>
    <x v="0"/>
    <x v="0"/>
    <d v="2029-12-26T00:00:00"/>
    <x v="5"/>
    <x v="6"/>
    <x v="1"/>
    <x v="0"/>
    <x v="1"/>
  </r>
  <r>
    <s v="L102016"/>
    <x v="0"/>
    <s v="C202016"/>
    <s v="Sneha Rao"/>
    <x v="0"/>
    <s v="Female"/>
    <x v="26"/>
    <x v="0"/>
    <x v="1"/>
    <x v="3"/>
    <n v="1381634"/>
    <s v="Submitted"/>
    <n v="773"/>
    <x v="2"/>
    <x v="0"/>
    <s v="Submitted"/>
    <x v="0"/>
    <x v="4"/>
    <n v="3872184"/>
    <n v="15.4"/>
    <n v="12"/>
    <n v="322682"/>
    <n v="4969550.2487617889"/>
    <x v="3"/>
    <x v="3"/>
    <d v="2029-12-27T00:00:00"/>
    <x v="5"/>
    <x v="6"/>
    <x v="1"/>
    <x v="1"/>
    <x v="3"/>
  </r>
  <r>
    <s v="L102017"/>
    <x v="0"/>
    <s v="C202017"/>
    <s v="Vikas Patel"/>
    <x v="0"/>
    <s v="Female"/>
    <x v="32"/>
    <x v="0"/>
    <x v="0"/>
    <x v="2"/>
    <n v="2181543"/>
    <s v="Submitted"/>
    <n v="489"/>
    <x v="0"/>
    <x v="0"/>
    <s v="Submitted"/>
    <x v="0"/>
    <x v="2"/>
    <n v="780650"/>
    <n v="13.25"/>
    <n v="12"/>
    <n v="65054.17"/>
    <n v="862082.15074898303"/>
    <x v="3"/>
    <x v="3"/>
    <d v="2029-12-28T00:00:00"/>
    <x v="5"/>
    <x v="6"/>
    <x v="0"/>
    <x v="0"/>
    <x v="0"/>
  </r>
  <r>
    <s v="L102018"/>
    <x v="0"/>
    <s v="C202018"/>
    <s v="Karan Gupta"/>
    <x v="0"/>
    <s v="Female"/>
    <x v="3"/>
    <x v="1"/>
    <x v="1"/>
    <x v="0"/>
    <n v="1969170"/>
    <s v="Submitted"/>
    <n v="875"/>
    <x v="2"/>
    <x v="0"/>
    <s v="Submitted"/>
    <x v="0"/>
    <x v="4"/>
    <n v="609816"/>
    <n v="8.1999999999999993"/>
    <n v="60"/>
    <n v="10163.6"/>
    <n v="416707.60000001115"/>
    <x v="0"/>
    <x v="0"/>
    <d v="2029-12-29T00:00:00"/>
    <x v="5"/>
    <x v="6"/>
    <x v="0"/>
    <x v="0"/>
    <x v="0"/>
  </r>
  <r>
    <s v="L102019"/>
    <x v="0"/>
    <s v="C202019"/>
    <s v="Rohit Verma"/>
    <x v="0"/>
    <s v="Male"/>
    <x v="19"/>
    <x v="1"/>
    <x v="1"/>
    <x v="2"/>
    <n v="756714"/>
    <s v="Submitted"/>
    <n v="433"/>
    <x v="0"/>
    <x v="0"/>
    <s v="Submitted"/>
    <x v="0"/>
    <x v="0"/>
    <n v="2521814"/>
    <n v="11.99"/>
    <n v="12"/>
    <n v="210151.17"/>
    <n v="2520330.8884160495"/>
    <x v="11"/>
    <x v="6"/>
    <d v="2029-12-30T00:00:00"/>
    <x v="5"/>
    <x v="6"/>
    <x v="0"/>
    <x v="0"/>
    <x v="3"/>
  </r>
  <r>
    <s v="L102020"/>
    <x v="0"/>
    <s v="C202020"/>
    <s v="Karan Singh"/>
    <x v="0"/>
    <s v="Female"/>
    <x v="39"/>
    <x v="0"/>
    <x v="0"/>
    <x v="1"/>
    <n v="2019210"/>
    <s v="Submitted"/>
    <n v="319"/>
    <x v="0"/>
    <x v="0"/>
    <s v="Submitted"/>
    <x v="0"/>
    <x v="1"/>
    <n v="3830919"/>
    <n v="18.57"/>
    <n v="24"/>
    <n v="159621.62"/>
    <n v="5928347.1535621677"/>
    <x v="4"/>
    <x v="4"/>
    <d v="2029-12-31T00:00:00"/>
    <x v="5"/>
    <x v="6"/>
    <x v="0"/>
    <x v="0"/>
    <x v="0"/>
  </r>
  <r>
    <s v="L102021"/>
    <x v="0"/>
    <s v="C202021"/>
    <s v="Vikas Singh"/>
    <x v="0"/>
    <s v="Female"/>
    <x v="5"/>
    <x v="1"/>
    <x v="1"/>
    <x v="1"/>
    <n v="1801809"/>
    <s v="Submitted"/>
    <n v="653"/>
    <x v="1"/>
    <x v="0"/>
    <s v="Submitted"/>
    <x v="0"/>
    <x v="2"/>
    <n v="3408969"/>
    <n v="15.97"/>
    <n v="24"/>
    <n v="142040.38"/>
    <n v="4536769.5843624221"/>
    <x v="4"/>
    <x v="4"/>
    <d v="2030-01-01T00:00:00"/>
    <x v="6"/>
    <x v="7"/>
    <x v="2"/>
    <x v="1"/>
    <x v="1"/>
  </r>
  <r>
    <s v="L102022"/>
    <x v="0"/>
    <s v="C202022"/>
    <s v="Neha Gupta"/>
    <x v="0"/>
    <s v="Female"/>
    <x v="0"/>
    <x v="0"/>
    <x v="0"/>
    <x v="2"/>
    <n v="497678"/>
    <s v="Submitted"/>
    <n v="819"/>
    <x v="2"/>
    <x v="0"/>
    <s v="Submitted"/>
    <x v="0"/>
    <x v="4"/>
    <n v="4958383"/>
    <n v="10.77"/>
    <n v="36"/>
    <n v="137732.85999999999"/>
    <n v="4450148.7429303583"/>
    <x v="2"/>
    <x v="2"/>
    <d v="2030-01-02T00:00:00"/>
    <x v="6"/>
    <x v="7"/>
    <x v="1"/>
    <x v="0"/>
    <x v="3"/>
  </r>
  <r>
    <s v="L102023"/>
    <x v="0"/>
    <s v="C202023"/>
    <s v="Karan Rao"/>
    <x v="0"/>
    <s v="Male"/>
    <x v="3"/>
    <x v="0"/>
    <x v="1"/>
    <x v="1"/>
    <n v="995863"/>
    <s v="Submitted"/>
    <n v="872"/>
    <x v="2"/>
    <x v="0"/>
    <s v="Submitted"/>
    <x v="0"/>
    <x v="0"/>
    <n v="4684784"/>
    <n v="10.1"/>
    <n v="24"/>
    <n v="195199.33"/>
    <n v="3943028.2345719161"/>
    <x v="1"/>
    <x v="1"/>
    <d v="2030-01-03T00:00:00"/>
    <x v="6"/>
    <x v="7"/>
    <x v="0"/>
    <x v="0"/>
    <x v="3"/>
  </r>
  <r>
    <s v="L102024"/>
    <x v="0"/>
    <s v="C202024"/>
    <s v="Neha Mehta"/>
    <x v="0"/>
    <s v="Male"/>
    <x v="22"/>
    <x v="1"/>
    <x v="0"/>
    <x v="0"/>
    <n v="2056782"/>
    <s v="Submitted"/>
    <n v="530"/>
    <x v="0"/>
    <x v="0"/>
    <s v="Submitted"/>
    <x v="0"/>
    <x v="4"/>
    <n v="3881719"/>
    <n v="11.54"/>
    <n v="120"/>
    <n v="32347.66"/>
    <n v="3732919.771666666"/>
    <x v="3"/>
    <x v="3"/>
    <d v="2030-01-04T00:00:00"/>
    <x v="6"/>
    <x v="7"/>
    <x v="0"/>
    <x v="1"/>
    <x v="3"/>
  </r>
  <r>
    <s v="L102025"/>
    <x v="0"/>
    <s v="C202025"/>
    <s v="Sneha Gupta"/>
    <x v="0"/>
    <s v="Female"/>
    <x v="41"/>
    <x v="1"/>
    <x v="1"/>
    <x v="3"/>
    <n v="597733"/>
    <s v="Submitted"/>
    <n v="490"/>
    <x v="0"/>
    <x v="0"/>
    <s v="Submitted"/>
    <x v="0"/>
    <x v="1"/>
    <n v="3869431"/>
    <n v="9.39"/>
    <n v="12"/>
    <n v="322452.58"/>
    <n v="3030775.5307220281"/>
    <x v="4"/>
    <x v="4"/>
    <d v="2030-01-05T00:00:00"/>
    <x v="6"/>
    <x v="7"/>
    <x v="0"/>
    <x v="0"/>
    <x v="2"/>
  </r>
  <r>
    <s v="L102026"/>
    <x v="0"/>
    <s v="C202026"/>
    <s v="Vikas Mehta"/>
    <x v="0"/>
    <s v="Male"/>
    <x v="42"/>
    <x v="1"/>
    <x v="1"/>
    <x v="3"/>
    <n v="977148"/>
    <s v="Submitted"/>
    <n v="890"/>
    <x v="2"/>
    <x v="0"/>
    <s v="Submitted"/>
    <x v="0"/>
    <x v="1"/>
    <n v="3248793"/>
    <n v="15.96"/>
    <n v="180"/>
    <n v="18048.849999999999"/>
    <n v="4320894.6900000004"/>
    <x v="4"/>
    <x v="4"/>
    <d v="2030-01-06T00:00:00"/>
    <x v="6"/>
    <x v="7"/>
    <x v="2"/>
    <x v="0"/>
    <x v="1"/>
  </r>
  <r>
    <s v="L102027"/>
    <x v="0"/>
    <s v="C202027"/>
    <s v="Amit Gupta"/>
    <x v="0"/>
    <s v="Female"/>
    <x v="18"/>
    <x v="0"/>
    <x v="0"/>
    <x v="1"/>
    <n v="1799624"/>
    <s v="Submitted"/>
    <n v="655"/>
    <x v="1"/>
    <x v="0"/>
    <s v="Submitted"/>
    <x v="0"/>
    <x v="4"/>
    <n v="2951962"/>
    <n v="17.77"/>
    <n v="12"/>
    <n v="245996.83"/>
    <n v="4371444.1649643537"/>
    <x v="5"/>
    <x v="5"/>
    <d v="2030-01-07T00:00:00"/>
    <x v="6"/>
    <x v="7"/>
    <x v="1"/>
    <x v="0"/>
    <x v="3"/>
  </r>
  <r>
    <s v="L102028"/>
    <x v="0"/>
    <s v="C202028"/>
    <s v="Karan Verma"/>
    <x v="0"/>
    <s v="Male"/>
    <x v="30"/>
    <x v="1"/>
    <x v="1"/>
    <x v="2"/>
    <n v="692692"/>
    <s v="Submitted"/>
    <n v="784"/>
    <x v="2"/>
    <x v="0"/>
    <s v="Submitted"/>
    <x v="0"/>
    <x v="2"/>
    <n v="1606238"/>
    <n v="15.49"/>
    <n v="36"/>
    <n v="44617.72"/>
    <n v="2073385.551666894"/>
    <x v="5"/>
    <x v="5"/>
    <d v="2030-01-08T00:00:00"/>
    <x v="6"/>
    <x v="7"/>
    <x v="0"/>
    <x v="0"/>
    <x v="2"/>
  </r>
  <r>
    <s v="L102029"/>
    <x v="0"/>
    <s v="C202029"/>
    <s v="Rohit Mehta"/>
    <x v="0"/>
    <s v="Male"/>
    <x v="8"/>
    <x v="1"/>
    <x v="1"/>
    <x v="3"/>
    <n v="2477823"/>
    <s v="Submitted"/>
    <n v="769"/>
    <x v="2"/>
    <x v="0"/>
    <s v="Submitted"/>
    <x v="0"/>
    <x v="1"/>
    <n v="3968499"/>
    <n v="15.77"/>
    <n v="120"/>
    <n v="33070.82"/>
    <n v="5215269.1025"/>
    <x v="1"/>
    <x v="1"/>
    <d v="2030-01-09T00:00:00"/>
    <x v="6"/>
    <x v="7"/>
    <x v="0"/>
    <x v="1"/>
    <x v="3"/>
  </r>
  <r>
    <s v="L102030"/>
    <x v="0"/>
    <s v="C202030"/>
    <s v="Pooja Sharma"/>
    <x v="0"/>
    <s v="Male"/>
    <x v="44"/>
    <x v="0"/>
    <x v="1"/>
    <x v="1"/>
    <n v="1408569"/>
    <s v="Submitted"/>
    <n v="701"/>
    <x v="1"/>
    <x v="0"/>
    <s v="Submitted"/>
    <x v="0"/>
    <x v="1"/>
    <n v="2522901"/>
    <n v="12.17"/>
    <n v="60"/>
    <n v="42048.35"/>
    <n v="2558642.0975000001"/>
    <x v="3"/>
    <x v="3"/>
    <d v="2030-01-10T00:00:00"/>
    <x v="6"/>
    <x v="7"/>
    <x v="0"/>
    <x v="0"/>
    <x v="3"/>
  </r>
  <r>
    <s v="L102031"/>
    <x v="0"/>
    <s v="C202031"/>
    <s v="Rohit Singh"/>
    <x v="0"/>
    <s v="Male"/>
    <x v="17"/>
    <x v="0"/>
    <x v="1"/>
    <x v="2"/>
    <n v="392277"/>
    <s v="Submitted"/>
    <n v="827"/>
    <x v="2"/>
    <x v="0"/>
    <s v="Submitted"/>
    <x v="0"/>
    <x v="3"/>
    <n v="1274017"/>
    <n v="17.010000000000002"/>
    <n v="180"/>
    <n v="7077.87"/>
    <n v="1805919.0975000001"/>
    <x v="3"/>
    <x v="3"/>
    <d v="2030-01-11T00:00:00"/>
    <x v="6"/>
    <x v="7"/>
    <x v="2"/>
    <x v="0"/>
    <x v="2"/>
  </r>
  <r>
    <s v="L102032"/>
    <x v="0"/>
    <s v="C202032"/>
    <s v="Rohit Sharma"/>
    <x v="0"/>
    <s v="Male"/>
    <x v="17"/>
    <x v="0"/>
    <x v="1"/>
    <x v="1"/>
    <n v="1722306"/>
    <s v="Submitted"/>
    <n v="515"/>
    <x v="0"/>
    <x v="0"/>
    <s v="Submitted"/>
    <x v="0"/>
    <x v="3"/>
    <n v="3957362"/>
    <n v="17.309999999999999"/>
    <n v="36"/>
    <n v="109926.72"/>
    <n v="5708494.6850000611"/>
    <x v="4"/>
    <x v="4"/>
    <d v="2030-01-12T00:00:00"/>
    <x v="6"/>
    <x v="7"/>
    <x v="0"/>
    <x v="1"/>
    <x v="0"/>
  </r>
  <r>
    <s v="L102033"/>
    <x v="0"/>
    <s v="C202033"/>
    <s v="Vikas Mehta"/>
    <x v="0"/>
    <s v="Female"/>
    <x v="43"/>
    <x v="1"/>
    <x v="0"/>
    <x v="1"/>
    <n v="1638308"/>
    <s v="Submitted"/>
    <n v="950"/>
    <x v="2"/>
    <x v="0"/>
    <s v="Submitted"/>
    <x v="1"/>
    <x v="0"/>
    <n v="3942821"/>
    <n v="16.98"/>
    <n v="36"/>
    <n v="109522.81"/>
    <n v="5579091.7150000921"/>
    <x v="5"/>
    <x v="5"/>
    <d v="2030-01-13T00:00:00"/>
    <x v="6"/>
    <x v="7"/>
    <x v="0"/>
    <x v="1"/>
    <x v="2"/>
  </r>
  <r>
    <s v="L102034"/>
    <x v="0"/>
    <s v="C202034"/>
    <s v="Karan Singh"/>
    <x v="0"/>
    <s v="Female"/>
    <x v="21"/>
    <x v="0"/>
    <x v="1"/>
    <x v="3"/>
    <n v="2036564"/>
    <s v="Submitted"/>
    <n v="349"/>
    <x v="0"/>
    <x v="0"/>
    <s v="Submitted"/>
    <x v="0"/>
    <x v="3"/>
    <n v="864555"/>
    <n v="13.55"/>
    <n v="120"/>
    <n v="7204.62"/>
    <n v="976226.6875"/>
    <x v="1"/>
    <x v="1"/>
    <d v="2030-01-14T00:00:00"/>
    <x v="6"/>
    <x v="7"/>
    <x v="2"/>
    <x v="0"/>
    <x v="0"/>
  </r>
  <r>
    <s v="L102035"/>
    <x v="0"/>
    <s v="C202035"/>
    <s v="Karan Singh"/>
    <x v="0"/>
    <s v="Female"/>
    <x v="37"/>
    <x v="0"/>
    <x v="0"/>
    <x v="0"/>
    <n v="2474922"/>
    <s v="Submitted"/>
    <n v="401"/>
    <x v="0"/>
    <x v="0"/>
    <s v="Submitted"/>
    <x v="0"/>
    <x v="4"/>
    <n v="2505417"/>
    <n v="16.190000000000001"/>
    <n v="36"/>
    <n v="69594.92"/>
    <n v="3380225.1025001504"/>
    <x v="4"/>
    <x v="4"/>
    <d v="2030-01-15T00:00:00"/>
    <x v="6"/>
    <x v="7"/>
    <x v="2"/>
    <x v="0"/>
    <x v="1"/>
  </r>
  <r>
    <s v="L102036"/>
    <x v="0"/>
    <s v="C202036"/>
    <s v="Anjali Sharma"/>
    <x v="0"/>
    <s v="Female"/>
    <x v="24"/>
    <x v="0"/>
    <x v="1"/>
    <x v="2"/>
    <n v="339490"/>
    <s v="Submitted"/>
    <n v="882"/>
    <x v="2"/>
    <x v="0"/>
    <s v="Submitted"/>
    <x v="0"/>
    <x v="4"/>
    <n v="4788297"/>
    <n v="17.2"/>
    <n v="12"/>
    <n v="399024.75"/>
    <n v="6863384.96454095"/>
    <x v="3"/>
    <x v="3"/>
    <d v="2030-01-16T00:00:00"/>
    <x v="6"/>
    <x v="7"/>
    <x v="2"/>
    <x v="1"/>
    <x v="0"/>
  </r>
  <r>
    <s v="L102037"/>
    <x v="0"/>
    <s v="C202037"/>
    <s v="Pooja Singh"/>
    <x v="0"/>
    <s v="Male"/>
    <x v="28"/>
    <x v="1"/>
    <x v="1"/>
    <x v="1"/>
    <n v="1441065"/>
    <s v="Submitted"/>
    <n v="784"/>
    <x v="2"/>
    <x v="0"/>
    <s v="Submitted"/>
    <x v="0"/>
    <x v="4"/>
    <n v="527745"/>
    <n v="16.12"/>
    <n v="120"/>
    <n v="4397.88"/>
    <n v="708937.45000000007"/>
    <x v="6"/>
    <x v="6"/>
    <d v="2030-01-17T00:00:00"/>
    <x v="6"/>
    <x v="7"/>
    <x v="0"/>
    <x v="1"/>
    <x v="0"/>
  </r>
  <r>
    <s v="L102038"/>
    <x v="0"/>
    <s v="C202038"/>
    <s v="Priya Patel"/>
    <x v="0"/>
    <s v="Male"/>
    <x v="33"/>
    <x v="1"/>
    <x v="0"/>
    <x v="1"/>
    <n v="2482408"/>
    <s v="Submitted"/>
    <n v="436"/>
    <x v="0"/>
    <x v="0"/>
    <s v="Submitted"/>
    <x v="0"/>
    <x v="4"/>
    <n v="1082455"/>
    <n v="7.92"/>
    <n v="60"/>
    <n v="18040.919999999998"/>
    <n v="714420.3000000444"/>
    <x v="4"/>
    <x v="4"/>
    <d v="2030-01-18T00:00:00"/>
    <x v="6"/>
    <x v="7"/>
    <x v="1"/>
    <x v="0"/>
    <x v="2"/>
  </r>
  <r>
    <s v="L102039"/>
    <x v="0"/>
    <s v="C202039"/>
    <s v="Anjali Mehta"/>
    <x v="0"/>
    <s v="Male"/>
    <x v="41"/>
    <x v="1"/>
    <x v="0"/>
    <x v="0"/>
    <n v="1040507"/>
    <s v="Submitted"/>
    <n v="811"/>
    <x v="2"/>
    <x v="0"/>
    <s v="Submitted"/>
    <x v="0"/>
    <x v="4"/>
    <n v="1546476"/>
    <n v="18.829999999999998"/>
    <n v="60"/>
    <n v="25774.6"/>
    <n v="2426678.59"/>
    <x v="0"/>
    <x v="0"/>
    <d v="2030-01-19T00:00:00"/>
    <x v="6"/>
    <x v="7"/>
    <x v="1"/>
    <x v="1"/>
    <x v="0"/>
  </r>
  <r>
    <s v="L102040"/>
    <x v="0"/>
    <s v="C202040"/>
    <s v="Rohit Das"/>
    <x v="0"/>
    <s v="Female"/>
    <x v="35"/>
    <x v="1"/>
    <x v="0"/>
    <x v="3"/>
    <n v="1932526"/>
    <s v="Submitted"/>
    <n v="680"/>
    <x v="1"/>
    <x v="0"/>
    <s v="Submitted"/>
    <x v="0"/>
    <x v="4"/>
    <n v="482991"/>
    <n v="10.98"/>
    <n v="120"/>
    <n v="4024.93"/>
    <n v="441936.76500000001"/>
    <x v="0"/>
    <x v="0"/>
    <d v="2030-01-20T00:00:00"/>
    <x v="6"/>
    <x v="7"/>
    <x v="0"/>
    <x v="0"/>
    <x v="3"/>
  </r>
  <r>
    <s v="L102041"/>
    <x v="0"/>
    <s v="C202041"/>
    <s v="Neha Das"/>
    <x v="0"/>
    <s v="Female"/>
    <x v="28"/>
    <x v="0"/>
    <x v="0"/>
    <x v="0"/>
    <n v="1597597"/>
    <s v="Submitted"/>
    <n v="335"/>
    <x v="0"/>
    <x v="0"/>
    <s v="Submitted"/>
    <x v="0"/>
    <x v="2"/>
    <n v="952353"/>
    <n v="15.91"/>
    <n v="36"/>
    <n v="26454.25"/>
    <n v="1262661.3525000804"/>
    <x v="6"/>
    <x v="6"/>
    <d v="2030-01-21T00:00:00"/>
    <x v="6"/>
    <x v="7"/>
    <x v="0"/>
    <x v="1"/>
    <x v="1"/>
  </r>
  <r>
    <s v="L102042"/>
    <x v="0"/>
    <s v="C202042"/>
    <s v="Neha Verma"/>
    <x v="0"/>
    <s v="Male"/>
    <x v="5"/>
    <x v="1"/>
    <x v="1"/>
    <x v="0"/>
    <n v="457350"/>
    <s v="Submitted"/>
    <n v="580"/>
    <x v="0"/>
    <x v="0"/>
    <s v="Submitted"/>
    <x v="0"/>
    <x v="1"/>
    <n v="212688"/>
    <n v="8.91"/>
    <n v="60"/>
    <n v="3544.8"/>
    <n v="157920.84000000052"/>
    <x v="0"/>
    <x v="0"/>
    <d v="2030-01-22T00:00:00"/>
    <x v="6"/>
    <x v="7"/>
    <x v="0"/>
    <x v="0"/>
    <x v="2"/>
  </r>
  <r>
    <s v="L102043"/>
    <x v="0"/>
    <s v="C202043"/>
    <s v="Amit Rao"/>
    <x v="0"/>
    <s v="Male"/>
    <x v="7"/>
    <x v="0"/>
    <x v="0"/>
    <x v="0"/>
    <n v="687435"/>
    <s v="Submitted"/>
    <n v="789"/>
    <x v="2"/>
    <x v="0"/>
    <s v="Submitted"/>
    <x v="0"/>
    <x v="4"/>
    <n v="4833734"/>
    <n v="8.39"/>
    <n v="60"/>
    <n v="80562.23"/>
    <n v="3379585.6883333856"/>
    <x v="3"/>
    <x v="3"/>
    <d v="2030-01-23T00:00:00"/>
    <x v="6"/>
    <x v="7"/>
    <x v="0"/>
    <x v="0"/>
    <x v="0"/>
  </r>
  <r>
    <s v="L102044"/>
    <x v="0"/>
    <s v="C202044"/>
    <s v="Sneha Gupta"/>
    <x v="0"/>
    <s v="Male"/>
    <x v="41"/>
    <x v="1"/>
    <x v="1"/>
    <x v="3"/>
    <n v="1371937"/>
    <s v="Submitted"/>
    <n v="847"/>
    <x v="2"/>
    <x v="0"/>
    <s v="Submitted"/>
    <x v="0"/>
    <x v="2"/>
    <n v="238676"/>
    <n v="11.25"/>
    <n v="120"/>
    <n v="1988.97"/>
    <n v="223758.75"/>
    <x v="5"/>
    <x v="5"/>
    <d v="2030-01-24T00:00:00"/>
    <x v="6"/>
    <x v="7"/>
    <x v="1"/>
    <x v="0"/>
    <x v="3"/>
  </r>
  <r>
    <s v="L102045"/>
    <x v="0"/>
    <s v="C202045"/>
    <s v="Vikas Das"/>
    <x v="0"/>
    <s v="Male"/>
    <x v="13"/>
    <x v="0"/>
    <x v="1"/>
    <x v="2"/>
    <n v="2211897"/>
    <s v="Submitted"/>
    <n v="593"/>
    <x v="0"/>
    <x v="0"/>
    <s v="Submitted"/>
    <x v="0"/>
    <x v="3"/>
    <n v="1278272"/>
    <n v="10.69"/>
    <n v="24"/>
    <n v="53261.33"/>
    <n v="1138727.5677275711"/>
    <x v="6"/>
    <x v="6"/>
    <d v="2030-01-25T00:00:00"/>
    <x v="6"/>
    <x v="7"/>
    <x v="0"/>
    <x v="1"/>
    <x v="1"/>
  </r>
  <r>
    <s v="L102046"/>
    <x v="0"/>
    <s v="C202046"/>
    <s v="Priya Gupta"/>
    <x v="0"/>
    <s v="Female"/>
    <x v="8"/>
    <x v="0"/>
    <x v="0"/>
    <x v="3"/>
    <n v="584621"/>
    <s v="Submitted"/>
    <n v="566"/>
    <x v="0"/>
    <x v="0"/>
    <s v="Submitted"/>
    <x v="0"/>
    <x v="0"/>
    <n v="4957961"/>
    <n v="12.12"/>
    <n v="180"/>
    <n v="27544.23"/>
    <n v="5007540.6100000003"/>
    <x v="4"/>
    <x v="4"/>
    <d v="2030-01-26T00:00:00"/>
    <x v="6"/>
    <x v="7"/>
    <x v="0"/>
    <x v="0"/>
    <x v="0"/>
  </r>
  <r>
    <s v="L102047"/>
    <x v="0"/>
    <s v="C202047"/>
    <s v="Sneha Verma"/>
    <x v="0"/>
    <s v="Male"/>
    <x v="40"/>
    <x v="1"/>
    <x v="1"/>
    <x v="1"/>
    <n v="675235"/>
    <s v="Submitted"/>
    <n v="554"/>
    <x v="0"/>
    <x v="0"/>
    <s v="Submitted"/>
    <x v="0"/>
    <x v="4"/>
    <n v="3228468"/>
    <n v="11.1"/>
    <n v="36"/>
    <n v="89679.67"/>
    <n v="2986332.9001720408"/>
    <x v="0"/>
    <x v="0"/>
    <d v="2030-01-27T00:00:00"/>
    <x v="6"/>
    <x v="7"/>
    <x v="2"/>
    <x v="0"/>
    <x v="0"/>
  </r>
  <r>
    <s v="L102048"/>
    <x v="0"/>
    <s v="C202048"/>
    <s v="Sneha Patel"/>
    <x v="0"/>
    <s v="Male"/>
    <x v="6"/>
    <x v="1"/>
    <x v="1"/>
    <x v="1"/>
    <n v="673007"/>
    <s v="Submitted"/>
    <n v="331"/>
    <x v="0"/>
    <x v="0"/>
    <s v="Submitted"/>
    <x v="0"/>
    <x v="3"/>
    <n v="1188135"/>
    <n v="13.68"/>
    <n v="12"/>
    <n v="99011.25"/>
    <n v="1354620.7427270522"/>
    <x v="5"/>
    <x v="5"/>
    <d v="2030-01-28T00:00:00"/>
    <x v="6"/>
    <x v="7"/>
    <x v="0"/>
    <x v="1"/>
    <x v="1"/>
  </r>
  <r>
    <s v="L102049"/>
    <x v="0"/>
    <s v="C202049"/>
    <s v="Priya Das"/>
    <x v="0"/>
    <s v="Male"/>
    <x v="46"/>
    <x v="1"/>
    <x v="0"/>
    <x v="1"/>
    <n v="1035190"/>
    <s v="Submitted"/>
    <n v="797"/>
    <x v="2"/>
    <x v="0"/>
    <s v="Submitted"/>
    <x v="0"/>
    <x v="2"/>
    <n v="4576902"/>
    <n v="16.760000000000002"/>
    <n v="120"/>
    <n v="38140.85"/>
    <n v="6392406.46"/>
    <x v="0"/>
    <x v="0"/>
    <d v="2030-01-29T00:00:00"/>
    <x v="6"/>
    <x v="7"/>
    <x v="0"/>
    <x v="0"/>
    <x v="2"/>
  </r>
  <r>
    <s v="L102050"/>
    <x v="0"/>
    <s v="C202050"/>
    <s v="Neha Singh"/>
    <x v="0"/>
    <s v="Male"/>
    <x v="43"/>
    <x v="1"/>
    <x v="0"/>
    <x v="1"/>
    <n v="628071"/>
    <s v="Submitted"/>
    <n v="569"/>
    <x v="0"/>
    <x v="0"/>
    <s v="Submitted"/>
    <x v="0"/>
    <x v="2"/>
    <n v="1464344"/>
    <n v="11.21"/>
    <n v="120"/>
    <n v="12202.87"/>
    <n v="1367941.3533333333"/>
    <x v="3"/>
    <x v="3"/>
    <d v="2030-01-30T00:00:00"/>
    <x v="6"/>
    <x v="7"/>
    <x v="0"/>
    <x v="0"/>
    <x v="2"/>
  </r>
  <r>
    <s v="L102051"/>
    <x v="0"/>
    <s v="C202051"/>
    <s v="Rohit Gupta"/>
    <x v="0"/>
    <s v="Female"/>
    <x v="23"/>
    <x v="0"/>
    <x v="1"/>
    <x v="0"/>
    <n v="1514111"/>
    <s v="Submitted"/>
    <n v="377"/>
    <x v="0"/>
    <x v="0"/>
    <s v="Submitted"/>
    <x v="0"/>
    <x v="2"/>
    <n v="1041979"/>
    <n v="10.63"/>
    <n v="60"/>
    <n v="17366.32"/>
    <n v="923019.73083333333"/>
    <x v="2"/>
    <x v="2"/>
    <d v="2030-01-31T00:00:00"/>
    <x v="6"/>
    <x v="7"/>
    <x v="1"/>
    <x v="0"/>
    <x v="2"/>
  </r>
  <r>
    <s v="L102052"/>
    <x v="0"/>
    <s v="C202052"/>
    <s v="Neha Das"/>
    <x v="0"/>
    <s v="Male"/>
    <x v="40"/>
    <x v="0"/>
    <x v="1"/>
    <x v="3"/>
    <n v="947407"/>
    <s v="Submitted"/>
    <n v="363"/>
    <x v="0"/>
    <x v="0"/>
    <s v="Submitted"/>
    <x v="0"/>
    <x v="4"/>
    <n v="1676345"/>
    <n v="17.100000000000001"/>
    <n v="24"/>
    <n v="69847.710000000006"/>
    <n v="2388791.6263966784"/>
    <x v="5"/>
    <x v="5"/>
    <d v="2030-02-01T00:00:00"/>
    <x v="6"/>
    <x v="8"/>
    <x v="0"/>
    <x v="0"/>
    <x v="3"/>
  </r>
  <r>
    <s v="L102053"/>
    <x v="0"/>
    <s v="C202053"/>
    <s v="Anjali Patel"/>
    <x v="0"/>
    <s v="Male"/>
    <x v="36"/>
    <x v="1"/>
    <x v="1"/>
    <x v="0"/>
    <n v="1235591"/>
    <s v="Submitted"/>
    <n v="507"/>
    <x v="0"/>
    <x v="0"/>
    <s v="Submitted"/>
    <x v="0"/>
    <x v="4"/>
    <n v="808019"/>
    <n v="16.05"/>
    <n v="36"/>
    <n v="22444.97"/>
    <n v="1080725.4125000574"/>
    <x v="6"/>
    <x v="6"/>
    <d v="2030-02-02T00:00:00"/>
    <x v="6"/>
    <x v="8"/>
    <x v="1"/>
    <x v="0"/>
    <x v="3"/>
  </r>
  <r>
    <s v="L102054"/>
    <x v="0"/>
    <s v="C202054"/>
    <s v="Karan Rao"/>
    <x v="0"/>
    <s v="Male"/>
    <x v="20"/>
    <x v="1"/>
    <x v="1"/>
    <x v="0"/>
    <n v="730918"/>
    <s v="Submitted"/>
    <n v="364"/>
    <x v="0"/>
    <x v="0"/>
    <s v="Submitted"/>
    <x v="0"/>
    <x v="2"/>
    <n v="108765"/>
    <n v="13.37"/>
    <n v="24"/>
    <n v="4531.88"/>
    <n v="121182.33940589083"/>
    <x v="3"/>
    <x v="3"/>
    <d v="2030-02-03T00:00:00"/>
    <x v="6"/>
    <x v="8"/>
    <x v="0"/>
    <x v="1"/>
    <x v="0"/>
  </r>
  <r>
    <s v="L102055"/>
    <x v="0"/>
    <s v="C202055"/>
    <s v="Amit Mehta"/>
    <x v="0"/>
    <s v="Male"/>
    <x v="14"/>
    <x v="0"/>
    <x v="1"/>
    <x v="0"/>
    <n v="1310810"/>
    <s v="Submitted"/>
    <n v="681"/>
    <x v="1"/>
    <x v="0"/>
    <s v="Submitted"/>
    <x v="0"/>
    <x v="1"/>
    <n v="4550220"/>
    <n v="12.75"/>
    <n v="24"/>
    <n v="189592.5"/>
    <n v="4834608.8876912603"/>
    <x v="6"/>
    <x v="6"/>
    <d v="2030-02-04T00:00:00"/>
    <x v="6"/>
    <x v="8"/>
    <x v="2"/>
    <x v="1"/>
    <x v="0"/>
  </r>
  <r>
    <s v="L102056"/>
    <x v="0"/>
    <s v="C202056"/>
    <s v="Amit Rao"/>
    <x v="0"/>
    <s v="Male"/>
    <x v="14"/>
    <x v="1"/>
    <x v="1"/>
    <x v="2"/>
    <n v="2161856"/>
    <s v="Submitted"/>
    <n v="607"/>
    <x v="1"/>
    <x v="0"/>
    <s v="Submitted"/>
    <x v="0"/>
    <x v="0"/>
    <n v="1984461"/>
    <n v="15.85"/>
    <n v="36"/>
    <n v="55123.92"/>
    <n v="2621142.23750018"/>
    <x v="4"/>
    <x v="4"/>
    <d v="2030-02-05T00:00:00"/>
    <x v="6"/>
    <x v="8"/>
    <x v="2"/>
    <x v="1"/>
    <x v="2"/>
  </r>
  <r>
    <s v="L102057"/>
    <x v="0"/>
    <s v="C202057"/>
    <s v="Amit Mehta"/>
    <x v="0"/>
    <s v="Female"/>
    <x v="25"/>
    <x v="1"/>
    <x v="1"/>
    <x v="1"/>
    <n v="364239"/>
    <s v="Submitted"/>
    <n v="631"/>
    <x v="1"/>
    <x v="0"/>
    <s v="Submitted"/>
    <x v="0"/>
    <x v="2"/>
    <n v="3739483"/>
    <n v="12.39"/>
    <n v="24"/>
    <n v="155811.79"/>
    <n v="3861016.3538033688"/>
    <x v="0"/>
    <x v="0"/>
    <d v="2030-02-06T00:00:00"/>
    <x v="6"/>
    <x v="8"/>
    <x v="2"/>
    <x v="1"/>
    <x v="1"/>
  </r>
  <r>
    <s v="L102058"/>
    <x v="0"/>
    <s v="C202058"/>
    <s v="Neha Singh"/>
    <x v="0"/>
    <s v="Male"/>
    <x v="31"/>
    <x v="1"/>
    <x v="1"/>
    <x v="1"/>
    <n v="1177616"/>
    <s v="Submitted"/>
    <n v="339"/>
    <x v="0"/>
    <x v="0"/>
    <s v="Submitted"/>
    <x v="0"/>
    <x v="0"/>
    <n v="2834487"/>
    <n v="10.47"/>
    <n v="120"/>
    <n v="23620.720000000001"/>
    <n v="2473089.9075000002"/>
    <x v="0"/>
    <x v="0"/>
    <d v="2030-02-07T00:00:00"/>
    <x v="6"/>
    <x v="8"/>
    <x v="0"/>
    <x v="1"/>
    <x v="2"/>
  </r>
  <r>
    <s v="L102059"/>
    <x v="0"/>
    <s v="C202059"/>
    <s v="Pooja Das"/>
    <x v="0"/>
    <s v="Female"/>
    <x v="2"/>
    <x v="1"/>
    <x v="0"/>
    <x v="3"/>
    <n v="2060185"/>
    <s v="Submitted"/>
    <n v="861"/>
    <x v="2"/>
    <x v="0"/>
    <s v="Submitted"/>
    <x v="0"/>
    <x v="1"/>
    <n v="2752609"/>
    <n v="15.26"/>
    <n v="180"/>
    <n v="15292.27"/>
    <n v="3500401.1116666668"/>
    <x v="0"/>
    <x v="0"/>
    <d v="2030-02-08T00:00:00"/>
    <x v="6"/>
    <x v="8"/>
    <x v="2"/>
    <x v="0"/>
    <x v="3"/>
  </r>
  <r>
    <s v="L102060"/>
    <x v="0"/>
    <s v="C202060"/>
    <s v="Priya Gupta"/>
    <x v="0"/>
    <s v="Male"/>
    <x v="43"/>
    <x v="1"/>
    <x v="0"/>
    <x v="2"/>
    <n v="2162698"/>
    <s v="Submitted"/>
    <n v="826"/>
    <x v="2"/>
    <x v="0"/>
    <s v="Submitted"/>
    <x v="0"/>
    <x v="1"/>
    <n v="3635639"/>
    <n v="7.29"/>
    <n v="12"/>
    <n v="302969.92"/>
    <n v="2216094.1794950678"/>
    <x v="3"/>
    <x v="3"/>
    <d v="2030-02-09T00:00:00"/>
    <x v="6"/>
    <x v="8"/>
    <x v="1"/>
    <x v="0"/>
    <x v="2"/>
  </r>
  <r>
    <s v="L102061"/>
    <x v="0"/>
    <s v="C202061"/>
    <s v="Sneha Singh"/>
    <x v="0"/>
    <s v="Male"/>
    <x v="47"/>
    <x v="1"/>
    <x v="0"/>
    <x v="2"/>
    <n v="2326381"/>
    <s v="Submitted"/>
    <n v="467"/>
    <x v="0"/>
    <x v="0"/>
    <s v="Submitted"/>
    <x v="0"/>
    <x v="2"/>
    <n v="208147"/>
    <n v="16.02"/>
    <n v="60"/>
    <n v="3469.12"/>
    <n v="277876.245"/>
    <x v="4"/>
    <x v="4"/>
    <d v="2030-02-10T00:00:00"/>
    <x v="6"/>
    <x v="8"/>
    <x v="1"/>
    <x v="1"/>
    <x v="2"/>
  </r>
  <r>
    <s v="L102062"/>
    <x v="0"/>
    <s v="C202062"/>
    <s v="Rahul Patel"/>
    <x v="0"/>
    <s v="Male"/>
    <x v="22"/>
    <x v="0"/>
    <x v="1"/>
    <x v="1"/>
    <n v="1197125"/>
    <s v="Submitted"/>
    <n v="429"/>
    <x v="0"/>
    <x v="0"/>
    <s v="Submitted"/>
    <x v="0"/>
    <x v="2"/>
    <n v="4166934"/>
    <n v="17.7"/>
    <n v="60"/>
    <n v="69448.899999999994"/>
    <n v="6146227.6499999994"/>
    <x v="1"/>
    <x v="1"/>
    <d v="2030-02-11T00:00:00"/>
    <x v="6"/>
    <x v="8"/>
    <x v="0"/>
    <x v="1"/>
    <x v="2"/>
  </r>
  <r>
    <s v="L102063"/>
    <x v="0"/>
    <s v="C202063"/>
    <s v="Rahul Singh"/>
    <x v="0"/>
    <s v="Male"/>
    <x v="3"/>
    <x v="1"/>
    <x v="1"/>
    <x v="3"/>
    <n v="2351909"/>
    <s v="Submitted"/>
    <n v="635"/>
    <x v="1"/>
    <x v="0"/>
    <s v="Submitted"/>
    <x v="0"/>
    <x v="4"/>
    <n v="2101925"/>
    <n v="15.95"/>
    <n v="180"/>
    <n v="11677.36"/>
    <n v="2793808.645833333"/>
    <x v="0"/>
    <x v="0"/>
    <d v="2030-02-12T00:00:00"/>
    <x v="6"/>
    <x v="8"/>
    <x v="0"/>
    <x v="0"/>
    <x v="1"/>
  </r>
  <r>
    <s v="L102064"/>
    <x v="0"/>
    <s v="C202064"/>
    <s v="Neha Sharma"/>
    <x v="0"/>
    <s v="Female"/>
    <x v="32"/>
    <x v="1"/>
    <x v="1"/>
    <x v="2"/>
    <n v="359871"/>
    <s v="Submitted"/>
    <n v="776"/>
    <x v="2"/>
    <x v="0"/>
    <s v="Submitted"/>
    <x v="0"/>
    <x v="0"/>
    <n v="783713"/>
    <n v="15.02"/>
    <n v="36"/>
    <n v="21769.81"/>
    <n v="980947.43833353359"/>
    <x v="4"/>
    <x v="4"/>
    <d v="2030-02-13T00:00:00"/>
    <x v="6"/>
    <x v="8"/>
    <x v="0"/>
    <x v="1"/>
    <x v="2"/>
  </r>
  <r>
    <s v="L102065"/>
    <x v="0"/>
    <s v="C202065"/>
    <n v="0"/>
    <x v="0"/>
    <s v="Female"/>
    <x v="16"/>
    <x v="1"/>
    <x v="1"/>
    <x v="2"/>
    <n v="1343836"/>
    <s v="Submitted"/>
    <n v="305"/>
    <x v="0"/>
    <x v="0"/>
    <s v="Submitted"/>
    <x v="0"/>
    <x v="0"/>
    <n v="3974062"/>
    <n v="14.68"/>
    <n v="36"/>
    <n v="110390.61"/>
    <n v="4861602.5133348992"/>
    <x v="4"/>
    <x v="4"/>
    <d v="2030-02-14T00:00:00"/>
    <x v="6"/>
    <x v="8"/>
    <x v="0"/>
    <x v="0"/>
    <x v="2"/>
  </r>
  <r>
    <s v="L102066"/>
    <x v="0"/>
    <s v="C202066"/>
    <s v="Sneha Singh"/>
    <x v="0"/>
    <s v="Female"/>
    <x v="11"/>
    <x v="0"/>
    <x v="0"/>
    <x v="1"/>
    <n v="373749"/>
    <s v="Submitted"/>
    <n v="861"/>
    <x v="2"/>
    <x v="0"/>
    <s v="Submitted"/>
    <x v="0"/>
    <x v="3"/>
    <n v="4603122"/>
    <n v="15.54"/>
    <n v="12"/>
    <n v="383593.5"/>
    <n v="5961322.2124399608"/>
    <x v="2"/>
    <x v="2"/>
    <d v="2030-02-15T00:00:00"/>
    <x v="6"/>
    <x v="8"/>
    <x v="0"/>
    <x v="0"/>
    <x v="2"/>
  </r>
  <r>
    <s v="L102067"/>
    <x v="0"/>
    <s v="C202067"/>
    <s v="Rohit Verma"/>
    <x v="0"/>
    <s v="Female"/>
    <x v="33"/>
    <x v="1"/>
    <x v="0"/>
    <x v="2"/>
    <n v="1542153"/>
    <s v="Submitted"/>
    <n v="872"/>
    <x v="2"/>
    <x v="0"/>
    <s v="Submitted"/>
    <x v="0"/>
    <x v="0"/>
    <n v="738447"/>
    <n v="16.559999999999999"/>
    <n v="120"/>
    <n v="6153.73"/>
    <n v="1019056.8599999999"/>
    <x v="1"/>
    <x v="1"/>
    <d v="2030-02-16T00:00:00"/>
    <x v="6"/>
    <x v="8"/>
    <x v="0"/>
    <x v="1"/>
    <x v="2"/>
  </r>
  <r>
    <s v="L102068"/>
    <x v="0"/>
    <s v="C202068"/>
    <s v="Priya Mehta"/>
    <x v="0"/>
    <s v="Male"/>
    <x v="38"/>
    <x v="1"/>
    <x v="1"/>
    <x v="0"/>
    <n v="1962739"/>
    <s v="Submitted"/>
    <n v="402"/>
    <x v="0"/>
    <x v="0"/>
    <s v="Submitted"/>
    <x v="0"/>
    <x v="3"/>
    <n v="810439"/>
    <n v="16.3"/>
    <n v="36"/>
    <n v="22512.19"/>
    <n v="1100846.3083333757"/>
    <x v="5"/>
    <x v="5"/>
    <d v="2030-02-17T00:00:00"/>
    <x v="6"/>
    <x v="8"/>
    <x v="2"/>
    <x v="1"/>
    <x v="2"/>
  </r>
  <r>
    <s v="L102069"/>
    <x v="0"/>
    <s v="C202069"/>
    <s v="Rohit Rao"/>
    <x v="0"/>
    <s v="Male"/>
    <x v="40"/>
    <x v="1"/>
    <x v="1"/>
    <x v="1"/>
    <n v="1239364"/>
    <s v="Submitted"/>
    <n v="559"/>
    <x v="0"/>
    <x v="0"/>
    <s v="Submitted"/>
    <x v="0"/>
    <x v="3"/>
    <n v="865844"/>
    <n v="18.04"/>
    <n v="120"/>
    <n v="7215.37"/>
    <n v="1301652.1466666665"/>
    <x v="6"/>
    <x v="6"/>
    <d v="2030-02-18T00:00:00"/>
    <x v="6"/>
    <x v="8"/>
    <x v="1"/>
    <x v="1"/>
    <x v="1"/>
  </r>
  <r>
    <s v="L102070"/>
    <x v="0"/>
    <s v="C202070"/>
    <s v="Vikas Singh"/>
    <x v="0"/>
    <s v="Male"/>
    <x v="9"/>
    <x v="0"/>
    <x v="0"/>
    <x v="2"/>
    <n v="2238810"/>
    <s v="Submitted"/>
    <n v="312"/>
    <x v="0"/>
    <x v="0"/>
    <s v="Submitted"/>
    <x v="0"/>
    <x v="1"/>
    <n v="4053990"/>
    <n v="17.84"/>
    <n v="24"/>
    <n v="168916.25"/>
    <n v="6026931.8019287437"/>
    <x v="1"/>
    <x v="1"/>
    <d v="2030-02-19T00:00:00"/>
    <x v="6"/>
    <x v="8"/>
    <x v="2"/>
    <x v="1"/>
    <x v="2"/>
  </r>
  <r>
    <s v="L102071"/>
    <x v="0"/>
    <s v="C202071"/>
    <s v="Rohit Sharma"/>
    <x v="0"/>
    <s v="Female"/>
    <x v="23"/>
    <x v="0"/>
    <x v="0"/>
    <x v="1"/>
    <n v="744459"/>
    <s v="Submitted"/>
    <n v="614"/>
    <x v="1"/>
    <x v="0"/>
    <s v="Submitted"/>
    <x v="0"/>
    <x v="3"/>
    <n v="4722597"/>
    <n v="7.6"/>
    <n v="60"/>
    <n v="78709.95"/>
    <n v="2990978.1000004914"/>
    <x v="4"/>
    <x v="4"/>
    <d v="2030-02-20T00:00:00"/>
    <x v="6"/>
    <x v="8"/>
    <x v="2"/>
    <x v="1"/>
    <x v="3"/>
  </r>
  <r>
    <s v="L102072"/>
    <x v="0"/>
    <s v="C202072"/>
    <s v="Anjali Sharma"/>
    <x v="0"/>
    <s v="Female"/>
    <x v="40"/>
    <x v="1"/>
    <x v="1"/>
    <x v="1"/>
    <n v="917492"/>
    <s v="Submitted"/>
    <n v="494"/>
    <x v="0"/>
    <x v="0"/>
    <s v="Submitted"/>
    <x v="0"/>
    <x v="0"/>
    <n v="3317409"/>
    <n v="18.57"/>
    <n v="12"/>
    <n v="276450.75"/>
    <n v="5133759.1446560463"/>
    <x v="5"/>
    <x v="5"/>
    <d v="2030-02-21T00:00:00"/>
    <x v="6"/>
    <x v="8"/>
    <x v="1"/>
    <x v="1"/>
    <x v="1"/>
  </r>
  <r>
    <s v="L102073"/>
    <x v="0"/>
    <s v="C202073"/>
    <s v="Sneha Sharma"/>
    <x v="0"/>
    <s v="Male"/>
    <x v="44"/>
    <x v="0"/>
    <x v="0"/>
    <x v="1"/>
    <n v="463499"/>
    <s v="Submitted"/>
    <n v="537"/>
    <x v="0"/>
    <x v="0"/>
    <s v="Submitted"/>
    <x v="0"/>
    <x v="4"/>
    <n v="1595838"/>
    <n v="13.77"/>
    <n v="60"/>
    <n v="26597.3"/>
    <n v="1831224.105"/>
    <x v="5"/>
    <x v="5"/>
    <d v="2030-02-22T00:00:00"/>
    <x v="6"/>
    <x v="8"/>
    <x v="1"/>
    <x v="0"/>
    <x v="3"/>
  </r>
  <r>
    <s v="L102074"/>
    <x v="0"/>
    <s v="C202074"/>
    <s v="Rahul Sharma"/>
    <x v="0"/>
    <s v="Male"/>
    <x v="1"/>
    <x v="0"/>
    <x v="0"/>
    <x v="0"/>
    <n v="1004010"/>
    <s v="Submitted"/>
    <n v="533"/>
    <x v="0"/>
    <x v="0"/>
    <s v="Submitted"/>
    <x v="0"/>
    <x v="4"/>
    <n v="427968"/>
    <n v="18.21"/>
    <n v="180"/>
    <n v="2377.6"/>
    <n v="649441.44000000006"/>
    <x v="4"/>
    <x v="4"/>
    <d v="2030-02-23T00:00:00"/>
    <x v="6"/>
    <x v="8"/>
    <x v="0"/>
    <x v="1"/>
    <x v="2"/>
  </r>
  <r>
    <s v="L102075"/>
    <x v="0"/>
    <s v="C202075"/>
    <s v="Rahul Das"/>
    <x v="0"/>
    <s v="Female"/>
    <x v="21"/>
    <x v="1"/>
    <x v="1"/>
    <x v="3"/>
    <n v="909101"/>
    <s v="Submitted"/>
    <n v="872"/>
    <x v="2"/>
    <x v="0"/>
    <s v="Submitted"/>
    <x v="0"/>
    <x v="3"/>
    <n v="3241634"/>
    <n v="8.15"/>
    <n v="60"/>
    <n v="54027.23"/>
    <n v="2201609.7583334022"/>
    <x v="2"/>
    <x v="2"/>
    <d v="2030-02-24T00:00:00"/>
    <x v="6"/>
    <x v="8"/>
    <x v="0"/>
    <x v="0"/>
    <x v="3"/>
  </r>
  <r>
    <s v="L102076"/>
    <x v="0"/>
    <s v="C202076"/>
    <s v="Amit Verma"/>
    <x v="0"/>
    <s v="Male"/>
    <x v="34"/>
    <x v="0"/>
    <x v="0"/>
    <x v="2"/>
    <n v="1872485"/>
    <s v="Submitted"/>
    <n v="326"/>
    <x v="0"/>
    <x v="0"/>
    <s v="Submitted"/>
    <x v="0"/>
    <x v="2"/>
    <n v="3902772"/>
    <n v="8.1199999999999992"/>
    <n v="60"/>
    <n v="65046.2"/>
    <n v="2640875.7200000901"/>
    <x v="1"/>
    <x v="1"/>
    <d v="2030-02-25T00:00:00"/>
    <x v="6"/>
    <x v="8"/>
    <x v="1"/>
    <x v="1"/>
    <x v="3"/>
  </r>
  <r>
    <s v="L102077"/>
    <x v="0"/>
    <s v="C202077"/>
    <s v="Anjali Sharma"/>
    <x v="0"/>
    <s v="Male"/>
    <x v="15"/>
    <x v="0"/>
    <x v="0"/>
    <x v="1"/>
    <n v="1334514"/>
    <s v="Submitted"/>
    <n v="658"/>
    <x v="1"/>
    <x v="0"/>
    <s v="Submitted"/>
    <x v="0"/>
    <x v="0"/>
    <n v="0"/>
    <n v="17.84"/>
    <n v="60"/>
    <n v="4166.67"/>
    <n v="0"/>
    <x v="0"/>
    <x v="0"/>
    <d v="2030-02-26T00:00:00"/>
    <x v="6"/>
    <x v="8"/>
    <x v="1"/>
    <x v="1"/>
    <x v="0"/>
  </r>
  <r>
    <s v="L102078"/>
    <x v="0"/>
    <s v="C202078"/>
    <s v="Karan Rao"/>
    <x v="0"/>
    <s v="Male"/>
    <x v="15"/>
    <x v="1"/>
    <x v="1"/>
    <x v="3"/>
    <n v="1181480"/>
    <s v="Submitted"/>
    <n v="716"/>
    <x v="1"/>
    <x v="0"/>
    <s v="Submitted"/>
    <x v="0"/>
    <x v="2"/>
    <n v="4243573"/>
    <n v="18.37"/>
    <n v="24"/>
    <n v="176815.54"/>
    <n v="6496203.0021958277"/>
    <x v="3"/>
    <x v="3"/>
    <d v="2030-02-27T00:00:00"/>
    <x v="6"/>
    <x v="8"/>
    <x v="1"/>
    <x v="0"/>
    <x v="0"/>
  </r>
  <r>
    <s v="L102079"/>
    <x v="0"/>
    <s v="C202079"/>
    <s v="Pooja Rao"/>
    <x v="0"/>
    <s v="Female"/>
    <x v="29"/>
    <x v="1"/>
    <x v="0"/>
    <x v="0"/>
    <n v="1222509"/>
    <s v="Submitted"/>
    <n v="722"/>
    <x v="1"/>
    <x v="0"/>
    <s v="Submitted"/>
    <x v="0"/>
    <x v="1"/>
    <n v="250522"/>
    <n v="13.16"/>
    <n v="180"/>
    <n v="1391.79"/>
    <n v="274739.12666666665"/>
    <x v="3"/>
    <x v="3"/>
    <d v="2030-02-28T00:00:00"/>
    <x v="6"/>
    <x v="8"/>
    <x v="0"/>
    <x v="0"/>
    <x v="2"/>
  </r>
  <r>
    <s v="L102080"/>
    <x v="0"/>
    <s v="C202080"/>
    <s v="Karan Singh"/>
    <x v="0"/>
    <s v="Male"/>
    <x v="27"/>
    <x v="0"/>
    <x v="0"/>
    <x v="3"/>
    <n v="1768658"/>
    <s v="Submitted"/>
    <n v="545"/>
    <x v="0"/>
    <x v="0"/>
    <s v="Submitted"/>
    <x v="0"/>
    <x v="0"/>
    <n v="3001407"/>
    <n v="8.3000000000000007"/>
    <n v="12"/>
    <n v="250117.25"/>
    <n v="2079759.6548208997"/>
    <x v="6"/>
    <x v="6"/>
    <d v="2030-03-01T00:00:00"/>
    <x v="6"/>
    <x v="9"/>
    <x v="0"/>
    <x v="0"/>
    <x v="1"/>
  </r>
  <r>
    <s v="L102081"/>
    <x v="0"/>
    <s v="C202081"/>
    <s v="Pooja Mehta"/>
    <x v="0"/>
    <s v="Female"/>
    <x v="31"/>
    <x v="0"/>
    <x v="0"/>
    <x v="3"/>
    <n v="1043802"/>
    <s v="Submitted"/>
    <n v="451"/>
    <x v="0"/>
    <x v="0"/>
    <s v="Submitted"/>
    <x v="0"/>
    <x v="1"/>
    <n v="3047899"/>
    <n v="15.14"/>
    <n v="12"/>
    <n v="253991.58"/>
    <n v="3845647.2688169382"/>
    <x v="5"/>
    <x v="5"/>
    <d v="2030-03-02T00:00:00"/>
    <x v="6"/>
    <x v="9"/>
    <x v="0"/>
    <x v="0"/>
    <x v="2"/>
  </r>
  <r>
    <s v="L102082"/>
    <x v="0"/>
    <s v="C202082"/>
    <s v="Pooja Verma"/>
    <x v="0"/>
    <s v="Female"/>
    <x v="5"/>
    <x v="1"/>
    <x v="1"/>
    <x v="1"/>
    <n v="1087083"/>
    <s v="Submitted"/>
    <n v="859"/>
    <x v="2"/>
    <x v="0"/>
    <s v="Submitted"/>
    <x v="0"/>
    <x v="2"/>
    <n v="2946535"/>
    <n v="7.93"/>
    <n v="36"/>
    <n v="81848.19"/>
    <n v="1947168.5686192052"/>
    <x v="3"/>
    <x v="3"/>
    <d v="2030-03-03T00:00:00"/>
    <x v="6"/>
    <x v="9"/>
    <x v="0"/>
    <x v="0"/>
    <x v="1"/>
  </r>
  <r>
    <s v="L102083"/>
    <x v="0"/>
    <s v="C202083"/>
    <s v="Neha Singh"/>
    <x v="0"/>
    <s v="Male"/>
    <x v="44"/>
    <x v="0"/>
    <x v="1"/>
    <x v="0"/>
    <n v="1804186"/>
    <s v="Submitted"/>
    <n v="469"/>
    <x v="0"/>
    <x v="0"/>
    <s v="Submitted"/>
    <x v="0"/>
    <x v="4"/>
    <n v="1443708"/>
    <n v="12.83"/>
    <n v="60"/>
    <n v="24061.8"/>
    <n v="1543564.47"/>
    <x v="0"/>
    <x v="0"/>
    <d v="2030-03-04T00:00:00"/>
    <x v="6"/>
    <x v="9"/>
    <x v="0"/>
    <x v="1"/>
    <x v="0"/>
  </r>
  <r>
    <s v="L102084"/>
    <x v="0"/>
    <s v="C202084"/>
    <s v="Anjali Das"/>
    <x v="0"/>
    <s v="Female"/>
    <x v="35"/>
    <x v="0"/>
    <x v="1"/>
    <x v="1"/>
    <n v="1826755"/>
    <s v="Submitted"/>
    <n v="464"/>
    <x v="0"/>
    <x v="0"/>
    <s v="Submitted"/>
    <x v="0"/>
    <x v="3"/>
    <n v="50009"/>
    <n v="17.73"/>
    <n v="12"/>
    <n v="4167.42"/>
    <n v="73889.679219297919"/>
    <x v="0"/>
    <x v="0"/>
    <d v="2030-03-05T00:00:00"/>
    <x v="6"/>
    <x v="9"/>
    <x v="0"/>
    <x v="1"/>
    <x v="2"/>
  </r>
  <r>
    <s v="L102085"/>
    <x v="0"/>
    <s v="C202085"/>
    <s v="Karan Mehta"/>
    <x v="0"/>
    <s v="Male"/>
    <x v="43"/>
    <x v="1"/>
    <x v="1"/>
    <x v="0"/>
    <n v="0"/>
    <s v="Submitted"/>
    <n v="554"/>
    <x v="0"/>
    <x v="0"/>
    <s v="Submitted"/>
    <x v="0"/>
    <x v="3"/>
    <n v="1588545"/>
    <n v="8.6999999999999993"/>
    <n v="60"/>
    <n v="26475.75"/>
    <n v="1151695.125000007"/>
    <x v="1"/>
    <x v="1"/>
    <d v="2030-03-06T00:00:00"/>
    <x v="6"/>
    <x v="9"/>
    <x v="0"/>
    <x v="1"/>
    <x v="3"/>
  </r>
  <r>
    <s v="L102086"/>
    <x v="0"/>
    <s v="C202086"/>
    <s v="Priya Gupta"/>
    <x v="0"/>
    <s v="Male"/>
    <x v="6"/>
    <x v="1"/>
    <x v="1"/>
    <x v="1"/>
    <n v="1608476"/>
    <s v="Submitted"/>
    <n v="831"/>
    <x v="2"/>
    <x v="0"/>
    <s v="Submitted"/>
    <x v="0"/>
    <x v="1"/>
    <n v="3151659"/>
    <n v="17.670000000000002"/>
    <n v="120"/>
    <n v="26263.83"/>
    <n v="4640817.8775000004"/>
    <x v="0"/>
    <x v="0"/>
    <d v="2030-03-07T00:00:00"/>
    <x v="6"/>
    <x v="9"/>
    <x v="0"/>
    <x v="0"/>
    <x v="2"/>
  </r>
  <r>
    <s v="L102087"/>
    <x v="0"/>
    <s v="C202087"/>
    <s v="Rohit Singh"/>
    <x v="0"/>
    <s v="Female"/>
    <x v="37"/>
    <x v="0"/>
    <x v="1"/>
    <x v="0"/>
    <n v="328816"/>
    <s v="Submitted"/>
    <n v="674"/>
    <x v="1"/>
    <x v="0"/>
    <s v="Submitted"/>
    <x v="0"/>
    <x v="3"/>
    <n v="3947096"/>
    <n v="7.75"/>
    <n v="24"/>
    <n v="164462.32999999999"/>
    <n v="2549182.5024676896"/>
    <x v="4"/>
    <x v="4"/>
    <d v="2030-03-08T00:00:00"/>
    <x v="6"/>
    <x v="9"/>
    <x v="0"/>
    <x v="0"/>
    <x v="0"/>
  </r>
  <r>
    <s v="L102088"/>
    <x v="0"/>
    <s v="C202088"/>
    <s v="Amit Das"/>
    <x v="0"/>
    <s v="Female"/>
    <x v="39"/>
    <x v="1"/>
    <x v="1"/>
    <x v="3"/>
    <n v="1555732"/>
    <s v="Submitted"/>
    <n v="759"/>
    <x v="2"/>
    <x v="0"/>
    <s v="Submitted"/>
    <x v="0"/>
    <x v="2"/>
    <n v="4345012"/>
    <n v="16.96"/>
    <n v="12"/>
    <n v="362084.33"/>
    <n v="6141107.6332701603"/>
    <x v="5"/>
    <x v="5"/>
    <d v="2030-03-09T00:00:00"/>
    <x v="6"/>
    <x v="9"/>
    <x v="0"/>
    <x v="1"/>
    <x v="0"/>
  </r>
  <r>
    <s v="L102089"/>
    <x v="0"/>
    <s v="C202089"/>
    <s v="Priya Verma"/>
    <x v="0"/>
    <s v="Female"/>
    <x v="30"/>
    <x v="0"/>
    <x v="1"/>
    <x v="0"/>
    <n v="1312557"/>
    <s v="Submitted"/>
    <n v="572"/>
    <x v="0"/>
    <x v="0"/>
    <s v="Submitted"/>
    <x v="0"/>
    <x v="1"/>
    <n v="4718245"/>
    <n v="7.84"/>
    <n v="24"/>
    <n v="196593.54"/>
    <n v="3082604.4453363647"/>
    <x v="0"/>
    <x v="0"/>
    <d v="2030-03-10T00:00:00"/>
    <x v="6"/>
    <x v="9"/>
    <x v="0"/>
    <x v="0"/>
    <x v="1"/>
  </r>
  <r>
    <s v="L102090"/>
    <x v="0"/>
    <s v="C202090"/>
    <s v="Priya Singh"/>
    <x v="0"/>
    <s v="Female"/>
    <x v="27"/>
    <x v="1"/>
    <x v="1"/>
    <x v="1"/>
    <n v="361376"/>
    <s v="Submitted"/>
    <n v="650"/>
    <x v="1"/>
    <x v="0"/>
    <s v="Submitted"/>
    <x v="0"/>
    <x v="3"/>
    <n v="4935631"/>
    <n v="15.83"/>
    <n v="24"/>
    <n v="205651.29"/>
    <n v="6510919.9052756745"/>
    <x v="3"/>
    <x v="3"/>
    <d v="2030-03-11T00:00:00"/>
    <x v="6"/>
    <x v="9"/>
    <x v="0"/>
    <x v="1"/>
    <x v="0"/>
  </r>
  <r>
    <s v="L102091"/>
    <x v="0"/>
    <s v="C202091"/>
    <s v="Sneha Mehta"/>
    <x v="0"/>
    <s v="Male"/>
    <x v="31"/>
    <x v="0"/>
    <x v="0"/>
    <x v="1"/>
    <n v="2037084"/>
    <s v="Submitted"/>
    <n v="691"/>
    <x v="1"/>
    <x v="0"/>
    <s v="Submitted"/>
    <x v="0"/>
    <x v="0"/>
    <n v="2581860"/>
    <n v="10.210000000000001"/>
    <n v="180"/>
    <n v="14343.67"/>
    <n v="2196732.5500000003"/>
    <x v="3"/>
    <x v="3"/>
    <d v="2030-03-12T00:00:00"/>
    <x v="6"/>
    <x v="9"/>
    <x v="0"/>
    <x v="1"/>
    <x v="3"/>
  </r>
  <r>
    <s v="L102092"/>
    <x v="0"/>
    <s v="C202092"/>
    <s v="Rahul Sharma"/>
    <x v="0"/>
    <s v="Female"/>
    <x v="33"/>
    <x v="1"/>
    <x v="0"/>
    <x v="0"/>
    <n v="681724"/>
    <s v="Submitted"/>
    <n v="656"/>
    <x v="1"/>
    <x v="0"/>
    <s v="Submitted"/>
    <x v="0"/>
    <x v="1"/>
    <n v="1923800"/>
    <n v="11.05"/>
    <n v="24"/>
    <n v="80158.33"/>
    <n v="1771499.4450149918"/>
    <x v="3"/>
    <x v="3"/>
    <d v="2030-03-13T00:00:00"/>
    <x v="6"/>
    <x v="9"/>
    <x v="0"/>
    <x v="0"/>
    <x v="2"/>
  </r>
  <r>
    <s v="L102093"/>
    <x v="0"/>
    <s v="C202093"/>
    <s v="Sneha Verma"/>
    <x v="0"/>
    <s v="Female"/>
    <x v="6"/>
    <x v="0"/>
    <x v="1"/>
    <x v="0"/>
    <n v="1713146"/>
    <s v="Submitted"/>
    <n v="543"/>
    <x v="0"/>
    <x v="0"/>
    <s v="Submitted"/>
    <x v="0"/>
    <x v="1"/>
    <n v="3625300"/>
    <n v="7.74"/>
    <n v="12"/>
    <n v="302108.33"/>
    <n v="2344289.1325857975"/>
    <x v="3"/>
    <x v="3"/>
    <d v="2030-03-14T00:00:00"/>
    <x v="6"/>
    <x v="9"/>
    <x v="2"/>
    <x v="1"/>
    <x v="3"/>
  </r>
  <r>
    <s v="L102094"/>
    <x v="0"/>
    <s v="C202094"/>
    <s v="Vikas Verma"/>
    <x v="0"/>
    <s v="Male"/>
    <x v="35"/>
    <x v="1"/>
    <x v="0"/>
    <x v="1"/>
    <n v="650702"/>
    <s v="Submitted"/>
    <n v="634"/>
    <x v="1"/>
    <x v="0"/>
    <s v="Submitted"/>
    <x v="0"/>
    <x v="1"/>
    <n v="187143"/>
    <n v="15.26"/>
    <n v="24"/>
    <n v="7797.62"/>
    <n v="237983.5156672312"/>
    <x v="2"/>
    <x v="2"/>
    <d v="2030-03-15T00:00:00"/>
    <x v="6"/>
    <x v="9"/>
    <x v="2"/>
    <x v="0"/>
    <x v="2"/>
  </r>
  <r>
    <s v="L102095"/>
    <x v="0"/>
    <s v="C202095"/>
    <s v="Neha Mehta"/>
    <x v="0"/>
    <s v="Female"/>
    <x v="0"/>
    <x v="1"/>
    <x v="0"/>
    <x v="3"/>
    <n v="2297745"/>
    <s v="Submitted"/>
    <n v="834"/>
    <x v="2"/>
    <x v="0"/>
    <s v="Submitted"/>
    <x v="0"/>
    <x v="4"/>
    <n v="964982"/>
    <n v="14.57"/>
    <n v="36"/>
    <n v="26805.06"/>
    <n v="1171648.978333771"/>
    <x v="6"/>
    <x v="6"/>
    <d v="2030-03-16T00:00:00"/>
    <x v="6"/>
    <x v="9"/>
    <x v="1"/>
    <x v="0"/>
    <x v="1"/>
  </r>
  <r>
    <s v="L102096"/>
    <x v="0"/>
    <s v="C202096"/>
    <s v="Karan Sharma"/>
    <x v="0"/>
    <s v="Female"/>
    <x v="16"/>
    <x v="1"/>
    <x v="0"/>
    <x v="3"/>
    <n v="323769"/>
    <s v="Submitted"/>
    <n v="776"/>
    <x v="2"/>
    <x v="0"/>
    <s v="Submitted"/>
    <x v="0"/>
    <x v="1"/>
    <n v="3117712"/>
    <n v="7.34"/>
    <n v="60"/>
    <n v="51961.87"/>
    <n v="1907000.5066673649"/>
    <x v="6"/>
    <x v="6"/>
    <d v="2030-03-17T00:00:00"/>
    <x v="6"/>
    <x v="9"/>
    <x v="0"/>
    <x v="1"/>
    <x v="1"/>
  </r>
  <r>
    <s v="L102097"/>
    <x v="0"/>
    <s v="C202097"/>
    <s v="Amit Sharma"/>
    <x v="0"/>
    <s v="Male"/>
    <x v="1"/>
    <x v="0"/>
    <x v="0"/>
    <x v="2"/>
    <n v="755400"/>
    <s v="Submitted"/>
    <n v="366"/>
    <x v="0"/>
    <x v="0"/>
    <s v="Submitted"/>
    <x v="0"/>
    <x v="1"/>
    <n v="185374"/>
    <n v="12.37"/>
    <n v="60"/>
    <n v="3089.57"/>
    <n v="191089.69833333333"/>
    <x v="3"/>
    <x v="3"/>
    <d v="2030-03-18T00:00:00"/>
    <x v="6"/>
    <x v="9"/>
    <x v="2"/>
    <x v="1"/>
    <x v="1"/>
  </r>
  <r>
    <s v="L102098"/>
    <x v="0"/>
    <s v="C202098"/>
    <s v="Amit Rao"/>
    <x v="0"/>
    <s v="Female"/>
    <x v="9"/>
    <x v="0"/>
    <x v="1"/>
    <x v="2"/>
    <n v="675751"/>
    <s v="Submitted"/>
    <n v="847"/>
    <x v="2"/>
    <x v="0"/>
    <s v="Submitted"/>
    <x v="0"/>
    <x v="1"/>
    <n v="3233564"/>
    <n v="11.69"/>
    <n v="24"/>
    <n v="134731.82999999999"/>
    <n v="3150030.5198426885"/>
    <x v="6"/>
    <x v="6"/>
    <d v="2030-03-19T00:00:00"/>
    <x v="6"/>
    <x v="9"/>
    <x v="0"/>
    <x v="0"/>
    <x v="2"/>
  </r>
  <r>
    <s v="L102099"/>
    <x v="0"/>
    <s v="C202099"/>
    <s v="Karan Singh"/>
    <x v="0"/>
    <s v="Female"/>
    <x v="17"/>
    <x v="1"/>
    <x v="0"/>
    <x v="1"/>
    <n v="1007210"/>
    <s v="Submitted"/>
    <n v="825"/>
    <x v="2"/>
    <x v="0"/>
    <s v="Submitted"/>
    <x v="0"/>
    <x v="3"/>
    <n v="3846900"/>
    <n v="17.87"/>
    <n v="36"/>
    <n v="106858.33"/>
    <n v="5728675.2500000326"/>
    <x v="3"/>
    <x v="3"/>
    <d v="2030-03-20T00:00:00"/>
    <x v="6"/>
    <x v="9"/>
    <x v="1"/>
    <x v="0"/>
    <x v="3"/>
  </r>
  <r>
    <s v="L102100"/>
    <x v="0"/>
    <s v="C202100"/>
    <s v="Amit Mehta"/>
    <x v="0"/>
    <s v="Female"/>
    <x v="10"/>
    <x v="1"/>
    <x v="1"/>
    <x v="0"/>
    <n v="1760345"/>
    <s v="Submitted"/>
    <n v="683"/>
    <x v="1"/>
    <x v="0"/>
    <s v="Submitted"/>
    <x v="0"/>
    <x v="0"/>
    <n v="3900178"/>
    <n v="9.98"/>
    <n v="180"/>
    <n v="21667.66"/>
    <n v="3243648.0366666666"/>
    <x v="0"/>
    <x v="0"/>
    <d v="2030-03-21T00:00:00"/>
    <x v="6"/>
    <x v="9"/>
    <x v="0"/>
    <x v="0"/>
    <x v="1"/>
  </r>
  <r>
    <s v="L102101"/>
    <x v="0"/>
    <s v="C202101"/>
    <s v="Vikas Patel"/>
    <x v="0"/>
    <s v="Female"/>
    <x v="45"/>
    <x v="1"/>
    <x v="0"/>
    <x v="3"/>
    <n v="728104"/>
    <s v="Submitted"/>
    <n v="642"/>
    <x v="1"/>
    <x v="0"/>
    <s v="Submitted"/>
    <x v="0"/>
    <x v="0"/>
    <n v="4873072"/>
    <n v="9"/>
    <n v="24"/>
    <n v="203044.67"/>
    <n v="3654809.369719021"/>
    <x v="0"/>
    <x v="0"/>
    <d v="2030-03-22T00:00:00"/>
    <x v="6"/>
    <x v="9"/>
    <x v="2"/>
    <x v="1"/>
    <x v="1"/>
  </r>
  <r>
    <s v="L102102"/>
    <x v="0"/>
    <s v="C202102"/>
    <s v="Rahul Patel"/>
    <x v="0"/>
    <s v="Male"/>
    <x v="39"/>
    <x v="1"/>
    <x v="1"/>
    <x v="3"/>
    <n v="-50000"/>
    <s v="Submitted"/>
    <n v="549"/>
    <x v="0"/>
    <x v="0"/>
    <s v="Submitted"/>
    <x v="0"/>
    <x v="2"/>
    <n v="2722345"/>
    <n v="14.14"/>
    <n v="12"/>
    <n v="226862.07999999999"/>
    <n v="3208110.8913371102"/>
    <x v="3"/>
    <x v="3"/>
    <d v="2030-03-23T00:00:00"/>
    <x v="6"/>
    <x v="9"/>
    <x v="2"/>
    <x v="0"/>
    <x v="2"/>
  </r>
  <r>
    <s v="L102103"/>
    <x v="0"/>
    <s v="C202103"/>
    <s v="Neha Mehta"/>
    <x v="0"/>
    <s v="Female"/>
    <x v="0"/>
    <x v="1"/>
    <x v="0"/>
    <x v="0"/>
    <n v="1592861"/>
    <s v="Submitted"/>
    <n v="950"/>
    <x v="2"/>
    <x v="0"/>
    <s v="Submitted"/>
    <x v="1"/>
    <x v="2"/>
    <n v="1252071"/>
    <n v="9.1999999999999993"/>
    <n v="180"/>
    <n v="6955.95"/>
    <n v="959921.1"/>
    <x v="4"/>
    <x v="4"/>
    <d v="2030-03-24T00:00:00"/>
    <x v="6"/>
    <x v="9"/>
    <x v="0"/>
    <x v="1"/>
    <x v="0"/>
  </r>
  <r>
    <s v="L102104"/>
    <x v="0"/>
    <s v="C202104"/>
    <s v="Anjali Verma"/>
    <x v="0"/>
    <s v="Male"/>
    <x v="31"/>
    <x v="0"/>
    <x v="1"/>
    <x v="1"/>
    <n v="639803"/>
    <s v="Submitted"/>
    <n v="560"/>
    <x v="0"/>
    <x v="0"/>
    <s v="Submitted"/>
    <x v="0"/>
    <x v="1"/>
    <n v="3630642"/>
    <n v="14.07"/>
    <n v="60"/>
    <n v="60510.7"/>
    <n v="4256927.7450000001"/>
    <x v="2"/>
    <x v="2"/>
    <d v="2030-03-25T00:00:00"/>
    <x v="6"/>
    <x v="9"/>
    <x v="2"/>
    <x v="1"/>
    <x v="2"/>
  </r>
  <r>
    <s v="L102105"/>
    <x v="0"/>
    <s v="C202105"/>
    <s v="Rohit Patel"/>
    <x v="0"/>
    <s v="Female"/>
    <x v="33"/>
    <x v="0"/>
    <x v="1"/>
    <x v="3"/>
    <n v="759322"/>
    <s v="Submitted"/>
    <n v="443"/>
    <x v="0"/>
    <x v="0"/>
    <s v="Submitted"/>
    <x v="0"/>
    <x v="1"/>
    <n v="2821278"/>
    <n v="8.65"/>
    <n v="24"/>
    <n v="117553.25"/>
    <n v="2033675.6974990827"/>
    <x v="0"/>
    <x v="0"/>
    <d v="2030-03-26T00:00:00"/>
    <x v="6"/>
    <x v="9"/>
    <x v="0"/>
    <x v="0"/>
    <x v="0"/>
  </r>
  <r>
    <s v="L102106"/>
    <x v="0"/>
    <s v="C202106"/>
    <s v="Amit Mehta"/>
    <x v="0"/>
    <s v="Female"/>
    <x v="25"/>
    <x v="1"/>
    <x v="1"/>
    <x v="3"/>
    <n v="2224055"/>
    <s v="Submitted"/>
    <n v="474"/>
    <x v="0"/>
    <x v="0"/>
    <s v="Submitted"/>
    <x v="0"/>
    <x v="0"/>
    <n v="4550838"/>
    <n v="16.02"/>
    <n v="180"/>
    <n v="25282.43"/>
    <n v="6075368.7299999995"/>
    <x v="4"/>
    <x v="4"/>
    <d v="2030-03-27T00:00:00"/>
    <x v="6"/>
    <x v="9"/>
    <x v="1"/>
    <x v="0"/>
    <x v="1"/>
  </r>
  <r>
    <s v="L102107"/>
    <x v="0"/>
    <s v="C202107"/>
    <s v="Vikas Das"/>
    <x v="0"/>
    <s v="Male"/>
    <x v="9"/>
    <x v="0"/>
    <x v="0"/>
    <x v="2"/>
    <n v="1124783"/>
    <s v="Submitted"/>
    <n v="623"/>
    <x v="1"/>
    <x v="0"/>
    <s v="Submitted"/>
    <x v="0"/>
    <x v="1"/>
    <n v="1936694"/>
    <n v="15.7"/>
    <n v="36"/>
    <n v="53797.06"/>
    <n v="2533841.3166668783"/>
    <x v="2"/>
    <x v="2"/>
    <d v="2030-03-28T00:00:00"/>
    <x v="6"/>
    <x v="9"/>
    <x v="1"/>
    <x v="1"/>
    <x v="2"/>
  </r>
  <r>
    <s v="L102108"/>
    <x v="0"/>
    <s v="C202108"/>
    <s v="Karan Das"/>
    <x v="0"/>
    <s v="Female"/>
    <x v="38"/>
    <x v="0"/>
    <x v="1"/>
    <x v="3"/>
    <n v="2233408"/>
    <s v="Submitted"/>
    <n v="892"/>
    <x v="2"/>
    <x v="0"/>
    <s v="Submitted"/>
    <x v="0"/>
    <x v="2"/>
    <n v="480477"/>
    <n v="11.75"/>
    <n v="24"/>
    <n v="20019.88"/>
    <n v="470467.09855391475"/>
    <x v="5"/>
    <x v="5"/>
    <d v="2030-03-29T00:00:00"/>
    <x v="6"/>
    <x v="9"/>
    <x v="0"/>
    <x v="0"/>
    <x v="1"/>
  </r>
  <r>
    <s v="L102109"/>
    <x v="0"/>
    <s v="C202109"/>
    <s v="Sneha Singh"/>
    <x v="0"/>
    <s v="Female"/>
    <x v="31"/>
    <x v="0"/>
    <x v="1"/>
    <x v="0"/>
    <n v="1047397"/>
    <s v="Submitted"/>
    <n v="900"/>
    <x v="2"/>
    <x v="0"/>
    <s v="Submitted"/>
    <x v="0"/>
    <x v="4"/>
    <n v="2724477"/>
    <n v="11.3"/>
    <n v="24"/>
    <n v="113519.88"/>
    <n v="2565549.4861631771"/>
    <x v="4"/>
    <x v="4"/>
    <d v="2030-03-30T00:00:00"/>
    <x v="6"/>
    <x v="9"/>
    <x v="0"/>
    <x v="0"/>
    <x v="1"/>
  </r>
  <r>
    <s v="L102110"/>
    <x v="0"/>
    <s v="C202110"/>
    <s v="Vikas Sharma"/>
    <x v="0"/>
    <s v="Female"/>
    <x v="38"/>
    <x v="1"/>
    <x v="1"/>
    <x v="1"/>
    <n v="935723"/>
    <s v="Submitted"/>
    <n v="378"/>
    <x v="0"/>
    <x v="0"/>
    <s v="Submitted"/>
    <x v="0"/>
    <x v="1"/>
    <n v="1196313"/>
    <n v="7.64"/>
    <n v="12"/>
    <n v="99692.75"/>
    <n v="763719.94703556818"/>
    <x v="2"/>
    <x v="2"/>
    <d v="2030-03-31T00:00:00"/>
    <x v="6"/>
    <x v="9"/>
    <x v="2"/>
    <x v="0"/>
    <x v="1"/>
  </r>
  <r>
    <s v="L102111"/>
    <x v="0"/>
    <s v="C202111"/>
    <s v="Pooja Rao"/>
    <x v="0"/>
    <s v="Female"/>
    <x v="23"/>
    <x v="0"/>
    <x v="1"/>
    <x v="2"/>
    <n v="1032757"/>
    <s v="Submitted"/>
    <n v="831"/>
    <x v="2"/>
    <x v="0"/>
    <s v="Submitted"/>
    <x v="0"/>
    <x v="4"/>
    <n v="875822"/>
    <n v="13.24"/>
    <n v="120"/>
    <n v="7298.52"/>
    <n v="966323.60666666657"/>
    <x v="0"/>
    <x v="0"/>
    <d v="2030-04-01T00:00:00"/>
    <x v="6"/>
    <x v="10"/>
    <x v="0"/>
    <x v="1"/>
    <x v="0"/>
  </r>
  <r>
    <s v="L102112"/>
    <x v="0"/>
    <s v="C202112"/>
    <s v="Amit Patel"/>
    <x v="0"/>
    <s v="Male"/>
    <x v="32"/>
    <x v="0"/>
    <x v="0"/>
    <x v="1"/>
    <n v="1449862"/>
    <s v="Submitted"/>
    <n v="828"/>
    <x v="2"/>
    <x v="0"/>
    <s v="Submitted"/>
    <x v="0"/>
    <x v="3"/>
    <n v="654083"/>
    <n v="18.36"/>
    <n v="180"/>
    <n v="3633.79"/>
    <n v="1000746.99"/>
    <x v="2"/>
    <x v="2"/>
    <d v="2030-04-02T00:00:00"/>
    <x v="6"/>
    <x v="10"/>
    <x v="0"/>
    <x v="1"/>
    <x v="0"/>
  </r>
  <r>
    <s v="L102113"/>
    <x v="0"/>
    <s v="C202113"/>
    <s v="Neha Verma"/>
    <x v="0"/>
    <s v="Female"/>
    <x v="25"/>
    <x v="0"/>
    <x v="1"/>
    <x v="2"/>
    <n v="294359"/>
    <s v="Submitted"/>
    <n v="884"/>
    <x v="2"/>
    <x v="0"/>
    <s v="Submitted"/>
    <x v="0"/>
    <x v="4"/>
    <n v="4764604"/>
    <n v="18.77"/>
    <n v="180"/>
    <n v="26470.02"/>
    <n v="7452634.7566666668"/>
    <x v="6"/>
    <x v="6"/>
    <d v="2030-04-03T00:00:00"/>
    <x v="6"/>
    <x v="10"/>
    <x v="0"/>
    <x v="0"/>
    <x v="0"/>
  </r>
  <r>
    <s v="L102114"/>
    <x v="0"/>
    <s v="C202114"/>
    <s v="Vikas Verma"/>
    <x v="0"/>
    <s v="Female"/>
    <x v="4"/>
    <x v="1"/>
    <x v="1"/>
    <x v="1"/>
    <n v="965298"/>
    <s v="Submitted"/>
    <n v="519"/>
    <x v="0"/>
    <x v="0"/>
    <s v="Submitted"/>
    <x v="0"/>
    <x v="3"/>
    <n v="2624210"/>
    <n v="11.58"/>
    <n v="180"/>
    <n v="14578.94"/>
    <n v="2532362.65"/>
    <x v="5"/>
    <x v="5"/>
    <d v="2030-04-04T00:00:00"/>
    <x v="6"/>
    <x v="10"/>
    <x v="0"/>
    <x v="1"/>
    <x v="0"/>
  </r>
  <r>
    <s v="L102115"/>
    <x v="0"/>
    <s v="C202115"/>
    <s v="Pooja Verma"/>
    <x v="0"/>
    <s v="Male"/>
    <x v="42"/>
    <x v="0"/>
    <x v="1"/>
    <x v="1"/>
    <n v="1593876"/>
    <s v="Submitted"/>
    <n v="886"/>
    <x v="2"/>
    <x v="0"/>
    <s v="Submitted"/>
    <x v="0"/>
    <x v="3"/>
    <n v="1432578"/>
    <n v="9.25"/>
    <n v="120"/>
    <n v="11938.15"/>
    <n v="1104278.875"/>
    <x v="0"/>
    <x v="0"/>
    <d v="2030-04-05T00:00:00"/>
    <x v="6"/>
    <x v="10"/>
    <x v="0"/>
    <x v="0"/>
    <x v="2"/>
  </r>
  <r>
    <s v="L102116"/>
    <x v="0"/>
    <s v="C202116"/>
    <s v="Karan Das"/>
    <x v="0"/>
    <s v="Male"/>
    <x v="47"/>
    <x v="0"/>
    <x v="1"/>
    <x v="0"/>
    <n v="1480619"/>
    <s v="Submitted"/>
    <n v="510"/>
    <x v="0"/>
    <x v="0"/>
    <s v="Submitted"/>
    <x v="0"/>
    <x v="4"/>
    <n v="2241709"/>
    <n v="12.23"/>
    <n v="12"/>
    <n v="186809.08"/>
    <n v="2285172.6578083802"/>
    <x v="1"/>
    <x v="1"/>
    <d v="2030-04-06T00:00:00"/>
    <x v="6"/>
    <x v="10"/>
    <x v="0"/>
    <x v="0"/>
    <x v="0"/>
  </r>
  <r>
    <s v="L102117"/>
    <x v="0"/>
    <s v="C202117"/>
    <s v="Priya Singh"/>
    <x v="0"/>
    <s v="Female"/>
    <x v="1"/>
    <x v="0"/>
    <x v="0"/>
    <x v="0"/>
    <n v="400240"/>
    <s v="Submitted"/>
    <n v="482"/>
    <x v="0"/>
    <x v="0"/>
    <s v="Submitted"/>
    <x v="0"/>
    <x v="3"/>
    <n v="3754757"/>
    <n v="8.26"/>
    <n v="180"/>
    <n v="20859.759999999998"/>
    <n v="2584524.4016666668"/>
    <x v="2"/>
    <x v="2"/>
    <d v="2030-04-07T00:00:00"/>
    <x v="6"/>
    <x v="10"/>
    <x v="0"/>
    <x v="0"/>
    <x v="2"/>
  </r>
  <r>
    <s v="L102118"/>
    <x v="0"/>
    <s v="C202118"/>
    <s v="Rohit Gupta"/>
    <x v="0"/>
    <s v="Male"/>
    <x v="24"/>
    <x v="0"/>
    <x v="1"/>
    <x v="0"/>
    <n v="368261"/>
    <s v="Submitted"/>
    <n v="688"/>
    <x v="1"/>
    <x v="0"/>
    <s v="Submitted"/>
    <x v="0"/>
    <x v="4"/>
    <n v="4450155"/>
    <n v="14.2"/>
    <n v="180"/>
    <n v="24723.08"/>
    <n v="5266016.75"/>
    <x v="1"/>
    <x v="1"/>
    <d v="2030-04-08T00:00:00"/>
    <x v="6"/>
    <x v="10"/>
    <x v="0"/>
    <x v="1"/>
    <x v="0"/>
  </r>
  <r>
    <s v="L102119"/>
    <x v="0"/>
    <s v="C202119"/>
    <s v="Karan Singh"/>
    <x v="0"/>
    <s v="Female"/>
    <x v="10"/>
    <x v="1"/>
    <x v="1"/>
    <x v="1"/>
    <n v="1353771"/>
    <s v="Submitted"/>
    <n v="565"/>
    <x v="0"/>
    <x v="0"/>
    <s v="Submitted"/>
    <x v="0"/>
    <x v="0"/>
    <n v="2201821"/>
    <n v="14.56"/>
    <n v="180"/>
    <n v="12232.34"/>
    <n v="2671542.8133333335"/>
    <x v="6"/>
    <x v="6"/>
    <d v="2030-04-09T00:00:00"/>
    <x v="6"/>
    <x v="10"/>
    <x v="0"/>
    <x v="0"/>
    <x v="0"/>
  </r>
  <r>
    <s v="L102120"/>
    <x v="0"/>
    <s v="C202120"/>
    <s v="Neha Sharma"/>
    <x v="0"/>
    <s v="Female"/>
    <x v="27"/>
    <x v="0"/>
    <x v="0"/>
    <x v="2"/>
    <n v="0"/>
    <s v="Submitted"/>
    <n v="342"/>
    <x v="0"/>
    <x v="0"/>
    <s v="Submitted"/>
    <x v="0"/>
    <x v="3"/>
    <n v="2398841"/>
    <n v="13.84"/>
    <n v="24"/>
    <n v="99951.71"/>
    <n v="2766663.3146749176"/>
    <x v="2"/>
    <x v="2"/>
    <d v="2030-04-10T00:00:00"/>
    <x v="6"/>
    <x v="10"/>
    <x v="0"/>
    <x v="0"/>
    <x v="2"/>
  </r>
  <r>
    <s v="L102121"/>
    <x v="0"/>
    <s v="C202121"/>
    <s v="Neha Patel"/>
    <x v="0"/>
    <s v="Female"/>
    <x v="4"/>
    <x v="1"/>
    <x v="0"/>
    <x v="1"/>
    <n v="1125679"/>
    <s v="Submitted"/>
    <n v="697"/>
    <x v="1"/>
    <x v="0"/>
    <s v="Submitted"/>
    <x v="0"/>
    <x v="4"/>
    <n v="232629"/>
    <n v="13.42"/>
    <n v="12"/>
    <n v="19385.75"/>
    <n v="260188.63314008634"/>
    <x v="1"/>
    <x v="1"/>
    <d v="2030-04-11T00:00:00"/>
    <x v="6"/>
    <x v="10"/>
    <x v="1"/>
    <x v="0"/>
    <x v="3"/>
  </r>
  <r>
    <s v="L102122"/>
    <x v="0"/>
    <s v="C202122"/>
    <s v="Rohit Sharma"/>
    <x v="0"/>
    <s v="Male"/>
    <x v="31"/>
    <x v="1"/>
    <x v="1"/>
    <x v="0"/>
    <n v="2171250"/>
    <s v="Submitted"/>
    <n v="357"/>
    <x v="0"/>
    <x v="0"/>
    <s v="Submitted"/>
    <x v="0"/>
    <x v="2"/>
    <n v="3453384"/>
    <n v="10.47"/>
    <n v="24"/>
    <n v="143891"/>
    <n v="3013078.4127434562"/>
    <x v="0"/>
    <x v="0"/>
    <d v="2030-04-12T00:00:00"/>
    <x v="6"/>
    <x v="10"/>
    <x v="0"/>
    <x v="0"/>
    <x v="3"/>
  </r>
  <r>
    <s v="L102123"/>
    <x v="0"/>
    <s v="C202123"/>
    <s v="Rahul Verma"/>
    <x v="0"/>
    <s v="Female"/>
    <x v="22"/>
    <x v="1"/>
    <x v="0"/>
    <x v="1"/>
    <n v="251922"/>
    <s v="Submitted"/>
    <n v="950"/>
    <x v="2"/>
    <x v="0"/>
    <s v="Submitted"/>
    <x v="1"/>
    <x v="4"/>
    <n v="387151"/>
    <n v="7.51"/>
    <n v="120"/>
    <n v="3226.26"/>
    <n v="242292.00083333335"/>
    <x v="0"/>
    <x v="0"/>
    <d v="2030-04-13T00:00:00"/>
    <x v="6"/>
    <x v="10"/>
    <x v="2"/>
    <x v="0"/>
    <x v="1"/>
  </r>
  <r>
    <s v="L102124"/>
    <x v="0"/>
    <s v="C202124"/>
    <s v="Karan Rao"/>
    <x v="0"/>
    <s v="Female"/>
    <x v="19"/>
    <x v="1"/>
    <x v="0"/>
    <x v="0"/>
    <n v="2014120"/>
    <s v="Submitted"/>
    <n v="950"/>
    <x v="2"/>
    <x v="0"/>
    <s v="Submitted"/>
    <x v="1"/>
    <x v="1"/>
    <n v="3690982"/>
    <n v="12.58"/>
    <n v="120"/>
    <n v="30758.18"/>
    <n v="3869379.4633333334"/>
    <x v="2"/>
    <x v="2"/>
    <d v="2030-04-14T00:00:00"/>
    <x v="6"/>
    <x v="10"/>
    <x v="1"/>
    <x v="0"/>
    <x v="0"/>
  </r>
  <r>
    <s v="L102125"/>
    <x v="0"/>
    <s v="C202125"/>
    <s v="Sneha Rao"/>
    <x v="0"/>
    <s v="Female"/>
    <x v="9"/>
    <x v="1"/>
    <x v="0"/>
    <x v="1"/>
    <n v="1754131"/>
    <s v="Submitted"/>
    <n v="784"/>
    <x v="2"/>
    <x v="0"/>
    <s v="Submitted"/>
    <x v="0"/>
    <x v="1"/>
    <n v="3087682"/>
    <n v="17.86"/>
    <n v="36"/>
    <n v="85768.94"/>
    <n v="4595500.0433333591"/>
    <x v="2"/>
    <x v="2"/>
    <d v="2030-04-15T00:00:00"/>
    <x v="6"/>
    <x v="10"/>
    <x v="2"/>
    <x v="1"/>
    <x v="1"/>
  </r>
  <r>
    <s v="L102126"/>
    <x v="0"/>
    <s v="C202126"/>
    <s v="Amit Singh"/>
    <x v="0"/>
    <s v="Male"/>
    <x v="13"/>
    <x v="1"/>
    <x v="1"/>
    <x v="2"/>
    <n v="1463673"/>
    <s v="Submitted"/>
    <n v="613"/>
    <x v="1"/>
    <x v="0"/>
    <s v="Submitted"/>
    <x v="0"/>
    <x v="1"/>
    <n v="1092172"/>
    <n v="17.170000000000002"/>
    <n v="180"/>
    <n v="6067.62"/>
    <n v="1562716.1033333335"/>
    <x v="6"/>
    <x v="6"/>
    <d v="2030-04-16T00:00:00"/>
    <x v="6"/>
    <x v="10"/>
    <x v="0"/>
    <x v="0"/>
    <x v="3"/>
  </r>
  <r>
    <s v="L102127"/>
    <x v="0"/>
    <s v="C202127"/>
    <s v="Amit Singh"/>
    <x v="0"/>
    <s v="Male"/>
    <x v="46"/>
    <x v="0"/>
    <x v="0"/>
    <x v="1"/>
    <n v="2273132"/>
    <s v="Submitted"/>
    <n v="871"/>
    <x v="2"/>
    <x v="0"/>
    <s v="Submitted"/>
    <x v="0"/>
    <x v="1"/>
    <n v="2704398"/>
    <n v="14.74"/>
    <n v="60"/>
    <n v="45073.3"/>
    <n v="3321902.21"/>
    <x v="4"/>
    <x v="4"/>
    <d v="2030-04-17T00:00:00"/>
    <x v="6"/>
    <x v="10"/>
    <x v="0"/>
    <x v="0"/>
    <x v="1"/>
  </r>
  <r>
    <s v="L102128"/>
    <x v="0"/>
    <s v="C202128"/>
    <s v="Anjali Singh"/>
    <x v="0"/>
    <s v="Male"/>
    <x v="19"/>
    <x v="0"/>
    <x v="1"/>
    <x v="1"/>
    <n v="404827"/>
    <s v="Submitted"/>
    <n v="771"/>
    <x v="2"/>
    <x v="0"/>
    <s v="Submitted"/>
    <x v="0"/>
    <x v="2"/>
    <n v="2628318"/>
    <n v="10.62"/>
    <n v="180"/>
    <n v="14601.77"/>
    <n v="2326061.4299999997"/>
    <x v="0"/>
    <x v="0"/>
    <d v="2030-04-18T00:00:00"/>
    <x v="6"/>
    <x v="10"/>
    <x v="2"/>
    <x v="0"/>
    <x v="2"/>
  </r>
  <r>
    <s v="L102129"/>
    <x v="0"/>
    <s v="C202129"/>
    <s v="Neha Singh"/>
    <x v="0"/>
    <s v="Female"/>
    <x v="33"/>
    <x v="0"/>
    <x v="1"/>
    <x v="2"/>
    <n v="1808532"/>
    <s v="Submitted"/>
    <n v="950"/>
    <x v="2"/>
    <x v="0"/>
    <s v="Submitted"/>
    <x v="1"/>
    <x v="2"/>
    <n v="2595166"/>
    <n v="18.68"/>
    <n v="24"/>
    <n v="108131.92"/>
    <n v="4039808.4073306881"/>
    <x v="6"/>
    <x v="6"/>
    <d v="2030-04-19T00:00:00"/>
    <x v="6"/>
    <x v="10"/>
    <x v="0"/>
    <x v="0"/>
    <x v="2"/>
  </r>
  <r>
    <s v="L102130"/>
    <x v="0"/>
    <s v="C202130"/>
    <s v="Anjali Sharma"/>
    <x v="0"/>
    <s v="Female"/>
    <x v="25"/>
    <x v="0"/>
    <x v="1"/>
    <x v="2"/>
    <n v="1743004"/>
    <s v="Submitted"/>
    <n v="576"/>
    <x v="0"/>
    <x v="0"/>
    <s v="Submitted"/>
    <x v="0"/>
    <x v="0"/>
    <n v="3644588"/>
    <n v="15.95"/>
    <n v="24"/>
    <n v="151857.82999999999"/>
    <n v="4844264.8907877607"/>
    <x v="4"/>
    <x v="4"/>
    <d v="2030-04-20T00:00:00"/>
    <x v="6"/>
    <x v="10"/>
    <x v="0"/>
    <x v="0"/>
    <x v="3"/>
  </r>
  <r>
    <s v="L102131"/>
    <x v="0"/>
    <s v="C202131"/>
    <s v="Rohit Gupta"/>
    <x v="0"/>
    <s v="Male"/>
    <x v="8"/>
    <x v="1"/>
    <x v="0"/>
    <x v="1"/>
    <n v="257545"/>
    <s v="Submitted"/>
    <n v="597"/>
    <x v="0"/>
    <x v="0"/>
    <s v="Submitted"/>
    <x v="0"/>
    <x v="4"/>
    <n v="2472525"/>
    <n v="14.24"/>
    <n v="180"/>
    <n v="13736.25"/>
    <n v="2934063"/>
    <x v="3"/>
    <x v="3"/>
    <d v="2030-04-21T00:00:00"/>
    <x v="6"/>
    <x v="10"/>
    <x v="1"/>
    <x v="0"/>
    <x v="1"/>
  </r>
  <r>
    <s v="L102132"/>
    <x v="0"/>
    <s v="C202132"/>
    <s v="Rohit Singh"/>
    <x v="0"/>
    <s v="Male"/>
    <x v="20"/>
    <x v="1"/>
    <x v="1"/>
    <x v="3"/>
    <n v="1732259"/>
    <s v="Submitted"/>
    <n v="549"/>
    <x v="0"/>
    <x v="0"/>
    <s v="Submitted"/>
    <x v="0"/>
    <x v="4"/>
    <n v="2448030"/>
    <n v="15.13"/>
    <n v="36"/>
    <n v="68000.83"/>
    <n v="3086557.8250005445"/>
    <x v="6"/>
    <x v="6"/>
    <d v="2030-04-22T00:00:00"/>
    <x v="6"/>
    <x v="10"/>
    <x v="0"/>
    <x v="1"/>
    <x v="0"/>
  </r>
  <r>
    <s v="L102133"/>
    <x v="0"/>
    <s v="C202133"/>
    <s v="Sneha Das"/>
    <x v="0"/>
    <s v="Female"/>
    <x v="17"/>
    <x v="1"/>
    <x v="0"/>
    <x v="2"/>
    <n v="494878"/>
    <s v="Submitted"/>
    <n v="654"/>
    <x v="1"/>
    <x v="0"/>
    <s v="Submitted"/>
    <x v="0"/>
    <x v="1"/>
    <n v="2967395"/>
    <n v="10.91"/>
    <n v="120"/>
    <n v="24728.29"/>
    <n v="2697856.6208333336"/>
    <x v="4"/>
    <x v="4"/>
    <d v="2030-04-23T00:00:00"/>
    <x v="6"/>
    <x v="10"/>
    <x v="2"/>
    <x v="1"/>
    <x v="2"/>
  </r>
  <r>
    <s v="L102134"/>
    <x v="0"/>
    <s v="C202134"/>
    <s v="Vikas Das"/>
    <x v="0"/>
    <s v="Male"/>
    <x v="18"/>
    <x v="1"/>
    <x v="0"/>
    <x v="3"/>
    <n v="753813"/>
    <s v="Submitted"/>
    <n v="581"/>
    <x v="0"/>
    <x v="0"/>
    <s v="Submitted"/>
    <x v="0"/>
    <x v="1"/>
    <n v="3269513"/>
    <n v="9.57"/>
    <n v="12"/>
    <n v="272459.42"/>
    <n v="2609730.48786414"/>
    <x v="0"/>
    <x v="0"/>
    <d v="2030-04-24T00:00:00"/>
    <x v="6"/>
    <x v="10"/>
    <x v="0"/>
    <x v="1"/>
    <x v="2"/>
  </r>
  <r>
    <s v="L102135"/>
    <x v="0"/>
    <s v="C202135"/>
    <s v="Rahul Patel"/>
    <x v="0"/>
    <s v="Female"/>
    <x v="13"/>
    <x v="1"/>
    <x v="1"/>
    <x v="2"/>
    <n v="1871706"/>
    <s v="Submitted"/>
    <n v="567"/>
    <x v="0"/>
    <x v="0"/>
    <s v="Submitted"/>
    <x v="0"/>
    <x v="4"/>
    <n v="1452488"/>
    <n v="10.58"/>
    <n v="60"/>
    <n v="24208.13"/>
    <n v="1280610.2533333334"/>
    <x v="0"/>
    <x v="0"/>
    <d v="2030-04-25T00:00:00"/>
    <x v="6"/>
    <x v="10"/>
    <x v="1"/>
    <x v="1"/>
    <x v="3"/>
  </r>
  <r>
    <s v="L102136"/>
    <x v="0"/>
    <s v="C202136"/>
    <s v="Pooja Mehta"/>
    <x v="0"/>
    <s v="Male"/>
    <x v="18"/>
    <x v="0"/>
    <x v="1"/>
    <x v="3"/>
    <n v="1105720"/>
    <s v="Submitted"/>
    <n v="740"/>
    <x v="1"/>
    <x v="0"/>
    <s v="Submitted"/>
    <x v="0"/>
    <x v="3"/>
    <n v="1674854"/>
    <n v="10.02"/>
    <n v="120"/>
    <n v="13957.12"/>
    <n v="1398503.0899999999"/>
    <x v="1"/>
    <x v="1"/>
    <d v="2030-04-26T00:00:00"/>
    <x v="6"/>
    <x v="10"/>
    <x v="0"/>
    <x v="0"/>
    <x v="2"/>
  </r>
  <r>
    <s v="L102137"/>
    <x v="0"/>
    <s v="C202137"/>
    <s v="Vikas Rao"/>
    <x v="0"/>
    <s v="Female"/>
    <x v="2"/>
    <x v="1"/>
    <x v="0"/>
    <x v="0"/>
    <n v="1236483"/>
    <s v="Submitted"/>
    <n v="780"/>
    <x v="2"/>
    <x v="0"/>
    <s v="Submitted"/>
    <x v="0"/>
    <x v="4"/>
    <n v="1814775"/>
    <n v="7.92"/>
    <n v="12"/>
    <n v="151231.25"/>
    <n v="1200493.4702958863"/>
    <x v="6"/>
    <x v="6"/>
    <d v="2030-04-27T00:00:00"/>
    <x v="6"/>
    <x v="10"/>
    <x v="1"/>
    <x v="1"/>
    <x v="0"/>
  </r>
  <r>
    <s v="L102138"/>
    <x v="0"/>
    <s v="C202138"/>
    <s v="Pooja Gupta"/>
    <x v="0"/>
    <s v="Male"/>
    <x v="24"/>
    <x v="1"/>
    <x v="1"/>
    <x v="3"/>
    <n v="1168962"/>
    <s v="Submitted"/>
    <n v="360"/>
    <x v="0"/>
    <x v="0"/>
    <s v="Submitted"/>
    <x v="0"/>
    <x v="3"/>
    <n v="1055289"/>
    <n v="10.72"/>
    <n v="12"/>
    <n v="87940.75"/>
    <n v="943169.33276800578"/>
    <x v="3"/>
    <x v="3"/>
    <d v="2030-04-28T00:00:00"/>
    <x v="6"/>
    <x v="10"/>
    <x v="0"/>
    <x v="0"/>
    <x v="1"/>
  </r>
  <r>
    <s v="L102139"/>
    <x v="0"/>
    <s v="C202139"/>
    <s v="Neha Mehta"/>
    <x v="0"/>
    <s v="Male"/>
    <x v="0"/>
    <x v="1"/>
    <x v="1"/>
    <x v="2"/>
    <n v="1362435"/>
    <s v="Submitted"/>
    <n v="500"/>
    <x v="0"/>
    <x v="0"/>
    <s v="Submitted"/>
    <x v="0"/>
    <x v="4"/>
    <n v="4774527"/>
    <n v="11.62"/>
    <n v="12"/>
    <n v="397877.25"/>
    <n v="4624701.058610633"/>
    <x v="1"/>
    <x v="1"/>
    <d v="2030-04-29T00:00:00"/>
    <x v="6"/>
    <x v="10"/>
    <x v="0"/>
    <x v="0"/>
    <x v="3"/>
  </r>
  <r>
    <s v="L102140"/>
    <x v="0"/>
    <s v="C202140"/>
    <s v="Priya Patel"/>
    <x v="0"/>
    <s v="Male"/>
    <x v="19"/>
    <x v="1"/>
    <x v="0"/>
    <x v="0"/>
    <n v="1273808"/>
    <s v="Submitted"/>
    <n v="373"/>
    <x v="0"/>
    <x v="0"/>
    <s v="Submitted"/>
    <x v="0"/>
    <x v="1"/>
    <n v="3127211"/>
    <n v="11.69"/>
    <n v="24"/>
    <n v="130300.46"/>
    <n v="3046424.9639060101"/>
    <x v="1"/>
    <x v="1"/>
    <d v="2030-04-30T00:00:00"/>
    <x v="6"/>
    <x v="10"/>
    <x v="0"/>
    <x v="1"/>
    <x v="1"/>
  </r>
  <r>
    <s v="L102141"/>
    <x v="0"/>
    <s v="C202141"/>
    <s v="Rahul Sharma"/>
    <x v="0"/>
    <s v="Female"/>
    <x v="15"/>
    <x v="0"/>
    <x v="1"/>
    <x v="3"/>
    <n v="881904"/>
    <s v="Submitted"/>
    <n v="900"/>
    <x v="2"/>
    <x v="0"/>
    <s v="Submitted"/>
    <x v="0"/>
    <x v="0"/>
    <n v="2015865"/>
    <n v="13.53"/>
    <n v="24"/>
    <n v="83994.38"/>
    <n v="2272887.8182403175"/>
    <x v="6"/>
    <x v="6"/>
    <d v="2030-05-01T00:00:00"/>
    <x v="6"/>
    <x v="11"/>
    <x v="0"/>
    <x v="1"/>
    <x v="3"/>
  </r>
  <r>
    <s v="L102142"/>
    <x v="0"/>
    <s v="C202142"/>
    <s v="Sneha Sharma"/>
    <x v="0"/>
    <s v="Male"/>
    <x v="10"/>
    <x v="1"/>
    <x v="0"/>
    <x v="3"/>
    <n v="754714"/>
    <s v="Submitted"/>
    <n v="746"/>
    <x v="1"/>
    <x v="0"/>
    <s v="Submitted"/>
    <x v="0"/>
    <x v="1"/>
    <n v="1087734"/>
    <n v="17.940000000000001"/>
    <n v="120"/>
    <n v="9064.4500000000007"/>
    <n v="1626162.33"/>
    <x v="12"/>
    <x v="2"/>
    <d v="2030-05-02T00:00:00"/>
    <x v="6"/>
    <x v="11"/>
    <x v="2"/>
    <x v="1"/>
    <x v="2"/>
  </r>
  <r>
    <s v="L102143"/>
    <x v="0"/>
    <s v="C202143"/>
    <s v="Karan Mehta"/>
    <x v="0"/>
    <s v="Female"/>
    <x v="43"/>
    <x v="1"/>
    <x v="0"/>
    <x v="2"/>
    <n v="1317627"/>
    <s v="Submitted"/>
    <n v="753"/>
    <x v="2"/>
    <x v="0"/>
    <s v="Submitted"/>
    <x v="0"/>
    <x v="4"/>
    <n v="3754788"/>
    <n v="17.260000000000002"/>
    <n v="24"/>
    <n v="156449.5"/>
    <n v="5400636.7427682877"/>
    <x v="3"/>
    <x v="3"/>
    <d v="2030-05-03T00:00:00"/>
    <x v="6"/>
    <x v="11"/>
    <x v="0"/>
    <x v="0"/>
    <x v="1"/>
  </r>
  <r>
    <s v="L102144"/>
    <x v="0"/>
    <s v="C202144"/>
    <s v="Vikas Patel"/>
    <x v="0"/>
    <s v="Female"/>
    <x v="9"/>
    <x v="1"/>
    <x v="0"/>
    <x v="2"/>
    <n v="368642"/>
    <s v="Submitted"/>
    <n v="796"/>
    <x v="2"/>
    <x v="0"/>
    <s v="Submitted"/>
    <x v="0"/>
    <x v="0"/>
    <n v="686099"/>
    <n v="15.19"/>
    <n v="180"/>
    <n v="3811.66"/>
    <n v="868486.98416666663"/>
    <x v="5"/>
    <x v="5"/>
    <d v="2030-05-04T00:00:00"/>
    <x v="6"/>
    <x v="11"/>
    <x v="2"/>
    <x v="0"/>
    <x v="1"/>
  </r>
  <r>
    <s v="L102145"/>
    <x v="0"/>
    <s v="C202145"/>
    <s v="Priya Rao"/>
    <x v="0"/>
    <s v="Female"/>
    <x v="1"/>
    <x v="0"/>
    <x v="0"/>
    <x v="1"/>
    <n v="1946817"/>
    <s v="Submitted"/>
    <n v="423"/>
    <x v="0"/>
    <x v="0"/>
    <s v="Submitted"/>
    <x v="0"/>
    <x v="0"/>
    <n v="3997488"/>
    <n v="12.26"/>
    <n v="24"/>
    <n v="166562"/>
    <n v="4084100.4279607642"/>
    <x v="4"/>
    <x v="4"/>
    <d v="2030-05-05T00:00:00"/>
    <x v="6"/>
    <x v="11"/>
    <x v="0"/>
    <x v="1"/>
    <x v="3"/>
  </r>
  <r>
    <s v="L102146"/>
    <x v="0"/>
    <s v="C202146"/>
    <s v="Amit Mehta"/>
    <x v="0"/>
    <s v="Female"/>
    <x v="12"/>
    <x v="1"/>
    <x v="0"/>
    <x v="1"/>
    <n v="1928505"/>
    <s v="Submitted"/>
    <n v="367"/>
    <x v="0"/>
    <x v="0"/>
    <s v="Submitted"/>
    <x v="0"/>
    <x v="3"/>
    <n v="2078896"/>
    <n v="11.49"/>
    <n v="60"/>
    <n v="34648.269999999997"/>
    <n v="1990542.92"/>
    <x v="2"/>
    <x v="2"/>
    <d v="2030-05-06T00:00:00"/>
    <x v="6"/>
    <x v="11"/>
    <x v="0"/>
    <x v="1"/>
    <x v="2"/>
  </r>
  <r>
    <s v="L102147"/>
    <x v="0"/>
    <s v="C202147"/>
    <s v="Rahul Gupta"/>
    <x v="0"/>
    <s v="Female"/>
    <x v="8"/>
    <x v="1"/>
    <x v="1"/>
    <x v="1"/>
    <n v="1705584"/>
    <s v="Submitted"/>
    <n v="859"/>
    <x v="2"/>
    <x v="0"/>
    <s v="Submitted"/>
    <x v="0"/>
    <x v="2"/>
    <n v="2945727"/>
    <n v="11.36"/>
    <n v="12"/>
    <n v="245477.25"/>
    <n v="2789563.5301655596"/>
    <x v="2"/>
    <x v="2"/>
    <d v="2030-05-07T00:00:00"/>
    <x v="6"/>
    <x v="11"/>
    <x v="0"/>
    <x v="0"/>
    <x v="0"/>
  </r>
  <r>
    <s v="L102148"/>
    <x v="0"/>
    <s v="C202148"/>
    <s v="Karan Patel"/>
    <x v="0"/>
    <s v="Female"/>
    <x v="10"/>
    <x v="1"/>
    <x v="0"/>
    <x v="2"/>
    <n v="2295938"/>
    <s v="Submitted"/>
    <n v="590"/>
    <x v="0"/>
    <x v="0"/>
    <s v="Submitted"/>
    <x v="0"/>
    <x v="3"/>
    <n v="2988545"/>
    <n v="18.86"/>
    <n v="180"/>
    <n v="16603.03"/>
    <n v="4696996.5583333327"/>
    <x v="4"/>
    <x v="4"/>
    <d v="2030-05-08T00:00:00"/>
    <x v="6"/>
    <x v="11"/>
    <x v="2"/>
    <x v="0"/>
    <x v="3"/>
  </r>
  <r>
    <s v="L102149"/>
    <x v="0"/>
    <s v="C202149"/>
    <s v="Rohit Mehta"/>
    <x v="0"/>
    <s v="Female"/>
    <x v="12"/>
    <x v="1"/>
    <x v="1"/>
    <x v="1"/>
    <n v="2007889"/>
    <s v="Submitted"/>
    <n v="614"/>
    <x v="1"/>
    <x v="0"/>
    <s v="Submitted"/>
    <x v="0"/>
    <x v="2"/>
    <n v="2219430"/>
    <n v="7.35"/>
    <n v="60"/>
    <n v="36990.5"/>
    <n v="1359400.8750004822"/>
    <x v="0"/>
    <x v="0"/>
    <d v="2030-05-09T00:00:00"/>
    <x v="6"/>
    <x v="11"/>
    <x v="0"/>
    <x v="0"/>
    <x v="1"/>
  </r>
  <r>
    <s v="L102150"/>
    <x v="0"/>
    <s v="C202150"/>
    <s v="Rohit Verma"/>
    <x v="0"/>
    <s v="Male"/>
    <x v="6"/>
    <x v="0"/>
    <x v="0"/>
    <x v="1"/>
    <n v="1964462"/>
    <s v="Submitted"/>
    <n v="737"/>
    <x v="1"/>
    <x v="0"/>
    <s v="Submitted"/>
    <x v="0"/>
    <x v="3"/>
    <n v="1074562"/>
    <n v="9.9600000000000009"/>
    <n v="12"/>
    <n v="89546.83"/>
    <n v="892519.16967572784"/>
    <x v="5"/>
    <x v="5"/>
    <d v="2030-05-10T00:00:00"/>
    <x v="6"/>
    <x v="11"/>
    <x v="0"/>
    <x v="1"/>
    <x v="1"/>
  </r>
  <r>
    <s v="L102151"/>
    <x v="0"/>
    <s v="C202151"/>
    <s v="Rahul Rao"/>
    <x v="0"/>
    <s v="Male"/>
    <x v="36"/>
    <x v="1"/>
    <x v="0"/>
    <x v="0"/>
    <n v="2424050"/>
    <s v="Submitted"/>
    <n v="838"/>
    <x v="2"/>
    <x v="0"/>
    <s v="Submitted"/>
    <x v="0"/>
    <x v="1"/>
    <n v="2325362"/>
    <n v="8.11"/>
    <n v="60"/>
    <n v="38756.03"/>
    <n v="1571557.151666722"/>
    <x v="3"/>
    <x v="3"/>
    <d v="2030-05-11T00:00:00"/>
    <x v="6"/>
    <x v="11"/>
    <x v="1"/>
    <x v="1"/>
    <x v="3"/>
  </r>
  <r>
    <s v="L102152"/>
    <x v="0"/>
    <s v="C202152"/>
    <s v="Pooja Das"/>
    <x v="0"/>
    <s v="Male"/>
    <x v="46"/>
    <x v="1"/>
    <x v="1"/>
    <x v="2"/>
    <n v="1455967"/>
    <s v="Submitted"/>
    <n v="736"/>
    <x v="1"/>
    <x v="0"/>
    <s v="Submitted"/>
    <x v="0"/>
    <x v="4"/>
    <n v="4078520"/>
    <n v="7.46"/>
    <n v="180"/>
    <n v="22658.44"/>
    <n v="2535479.9333333336"/>
    <x v="2"/>
    <x v="2"/>
    <d v="2030-05-12T00:00:00"/>
    <x v="6"/>
    <x v="11"/>
    <x v="2"/>
    <x v="1"/>
    <x v="3"/>
  </r>
  <r>
    <s v="L102153"/>
    <x v="0"/>
    <s v="C202153"/>
    <s v="Vikas Patel"/>
    <x v="0"/>
    <s v="Male"/>
    <x v="28"/>
    <x v="1"/>
    <x v="0"/>
    <x v="0"/>
    <n v="783452"/>
    <s v="Submitted"/>
    <n v="524"/>
    <x v="0"/>
    <x v="0"/>
    <s v="Submitted"/>
    <x v="0"/>
    <x v="1"/>
    <n v="2229064"/>
    <n v="11.54"/>
    <n v="120"/>
    <n v="18575.53"/>
    <n v="2143616.5466666664"/>
    <x v="3"/>
    <x v="3"/>
    <d v="2030-05-13T00:00:00"/>
    <x v="6"/>
    <x v="11"/>
    <x v="0"/>
    <x v="0"/>
    <x v="0"/>
  </r>
  <r>
    <s v="L102154"/>
    <x v="0"/>
    <s v="C202154"/>
    <s v="Rohit Rao"/>
    <x v="0"/>
    <s v="Female"/>
    <x v="37"/>
    <x v="0"/>
    <x v="0"/>
    <x v="3"/>
    <n v="978080"/>
    <s v="Submitted"/>
    <n v="685"/>
    <x v="1"/>
    <x v="0"/>
    <s v="Submitted"/>
    <x v="0"/>
    <x v="2"/>
    <n v="4721881"/>
    <n v="11.11"/>
    <n v="12"/>
    <n v="393490.08"/>
    <n v="4373355.1394725461"/>
    <x v="6"/>
    <x v="6"/>
    <d v="2030-05-14T00:00:00"/>
    <x v="6"/>
    <x v="11"/>
    <x v="1"/>
    <x v="0"/>
    <x v="2"/>
  </r>
  <r>
    <s v="L102155"/>
    <x v="0"/>
    <s v="C202155"/>
    <s v="Pooja Rao"/>
    <x v="0"/>
    <s v="Female"/>
    <x v="27"/>
    <x v="1"/>
    <x v="0"/>
    <x v="2"/>
    <n v="277750"/>
    <s v="Submitted"/>
    <n v="553"/>
    <x v="0"/>
    <x v="0"/>
    <s v="Submitted"/>
    <x v="0"/>
    <x v="0"/>
    <n v="3003693"/>
    <n v="8.26"/>
    <n v="60"/>
    <n v="50061.55"/>
    <n v="2067542.0150000465"/>
    <x v="1"/>
    <x v="1"/>
    <d v="2030-05-15T00:00:00"/>
    <x v="6"/>
    <x v="11"/>
    <x v="0"/>
    <x v="0"/>
    <x v="1"/>
  </r>
  <r>
    <s v="L102156"/>
    <x v="0"/>
    <s v="C202156"/>
    <s v="Anjali Singh"/>
    <x v="0"/>
    <s v="Female"/>
    <x v="41"/>
    <x v="0"/>
    <x v="0"/>
    <x v="0"/>
    <n v="1554729"/>
    <s v="Submitted"/>
    <n v="620"/>
    <x v="1"/>
    <x v="0"/>
    <s v="Submitted"/>
    <x v="0"/>
    <x v="3"/>
    <n v="4119009"/>
    <n v="17.86"/>
    <n v="180"/>
    <n v="22883.38"/>
    <n v="6130458.3949999996"/>
    <x v="5"/>
    <x v="5"/>
    <d v="2030-05-16T00:00:00"/>
    <x v="6"/>
    <x v="11"/>
    <x v="0"/>
    <x v="1"/>
    <x v="1"/>
  </r>
  <r>
    <s v="L102157"/>
    <x v="0"/>
    <s v="C202157"/>
    <s v="Rahul Rao"/>
    <x v="0"/>
    <s v="Male"/>
    <x v="16"/>
    <x v="1"/>
    <x v="1"/>
    <x v="2"/>
    <n v="645011"/>
    <s v="Submitted"/>
    <n v="838"/>
    <x v="2"/>
    <x v="0"/>
    <s v="Submitted"/>
    <x v="0"/>
    <x v="1"/>
    <n v="2645736"/>
    <n v="13.04"/>
    <n v="12"/>
    <n v="220478"/>
    <n v="2875455.0784082385"/>
    <x v="0"/>
    <x v="0"/>
    <d v="2030-05-17T00:00:00"/>
    <x v="6"/>
    <x v="11"/>
    <x v="0"/>
    <x v="0"/>
    <x v="1"/>
  </r>
  <r>
    <s v="L102158"/>
    <x v="0"/>
    <s v="C202158"/>
    <s v="Anjali Mehta"/>
    <x v="0"/>
    <s v="Female"/>
    <x v="0"/>
    <x v="1"/>
    <x v="0"/>
    <x v="1"/>
    <n v="1288101"/>
    <s v="Submitted"/>
    <n v="950"/>
    <x v="2"/>
    <x v="0"/>
    <s v="Submitted"/>
    <x v="1"/>
    <x v="3"/>
    <n v="3728264"/>
    <n v="13.06"/>
    <n v="60"/>
    <n v="62137.73"/>
    <n v="4057593.9866666668"/>
    <x v="4"/>
    <x v="4"/>
    <d v="2030-05-18T00:00:00"/>
    <x v="6"/>
    <x v="11"/>
    <x v="0"/>
    <x v="0"/>
    <x v="2"/>
  </r>
  <r>
    <s v="L102159"/>
    <x v="0"/>
    <s v="C202159"/>
    <n v="0"/>
    <x v="0"/>
    <s v="Female"/>
    <x v="35"/>
    <x v="1"/>
    <x v="0"/>
    <x v="3"/>
    <n v="588964"/>
    <s v="Submitted"/>
    <n v="370"/>
    <x v="0"/>
    <x v="0"/>
    <s v="Submitted"/>
    <x v="0"/>
    <x v="3"/>
    <n v="3991892"/>
    <n v="10.19"/>
    <n v="12"/>
    <n v="332657.67"/>
    <n v="3391903.5521977302"/>
    <x v="3"/>
    <x v="3"/>
    <d v="2030-05-19T00:00:00"/>
    <x v="6"/>
    <x v="11"/>
    <x v="2"/>
    <x v="0"/>
    <x v="3"/>
  </r>
  <r>
    <s v="L102160"/>
    <x v="0"/>
    <s v="C202160"/>
    <s v="Neha Das"/>
    <x v="0"/>
    <s v="Male"/>
    <x v="15"/>
    <x v="0"/>
    <x v="0"/>
    <x v="1"/>
    <n v="1911135"/>
    <s v="Submitted"/>
    <n v="892"/>
    <x v="2"/>
    <x v="0"/>
    <s v="Submitted"/>
    <x v="0"/>
    <x v="2"/>
    <n v="4846726"/>
    <n v="7.11"/>
    <n v="180"/>
    <n v="26926.26"/>
    <n v="2871685.1550000003"/>
    <x v="6"/>
    <x v="6"/>
    <d v="2030-05-20T00:00:00"/>
    <x v="6"/>
    <x v="11"/>
    <x v="0"/>
    <x v="0"/>
    <x v="3"/>
  </r>
  <r>
    <s v="L102161"/>
    <x v="0"/>
    <s v="C202161"/>
    <s v="Sneha Singh"/>
    <x v="0"/>
    <s v="Male"/>
    <x v="16"/>
    <x v="1"/>
    <x v="0"/>
    <x v="2"/>
    <n v="1170965"/>
    <s v="Submitted"/>
    <n v="333"/>
    <x v="0"/>
    <x v="0"/>
    <s v="Submitted"/>
    <x v="0"/>
    <x v="2"/>
    <n v="978110"/>
    <n v="17.940000000000001"/>
    <n v="120"/>
    <n v="8150.92"/>
    <n v="1462274.4500000002"/>
    <x v="0"/>
    <x v="0"/>
    <d v="2030-05-21T00:00:00"/>
    <x v="6"/>
    <x v="11"/>
    <x v="0"/>
    <x v="0"/>
    <x v="1"/>
  </r>
  <r>
    <s v="L102162"/>
    <x v="0"/>
    <s v="C202162"/>
    <s v="Neha Gupta"/>
    <x v="0"/>
    <s v="Male"/>
    <x v="3"/>
    <x v="0"/>
    <x v="1"/>
    <x v="0"/>
    <n v="890633"/>
    <s v="Submitted"/>
    <n v="553"/>
    <x v="0"/>
    <x v="0"/>
    <s v="Submitted"/>
    <x v="0"/>
    <x v="3"/>
    <n v="3297898"/>
    <n v="16.46"/>
    <n v="120"/>
    <n v="27482.48"/>
    <n v="4523616.7566666668"/>
    <x v="6"/>
    <x v="6"/>
    <d v="2030-05-22T00:00:00"/>
    <x v="6"/>
    <x v="11"/>
    <x v="0"/>
    <x v="0"/>
    <x v="0"/>
  </r>
  <r>
    <s v="L102163"/>
    <x v="0"/>
    <s v="C202163"/>
    <s v="Amit Mehta"/>
    <x v="0"/>
    <s v="Male"/>
    <x v="23"/>
    <x v="0"/>
    <x v="1"/>
    <x v="2"/>
    <n v="266783"/>
    <s v="Submitted"/>
    <n v="385"/>
    <x v="0"/>
    <x v="0"/>
    <s v="Submitted"/>
    <x v="0"/>
    <x v="4"/>
    <n v="4253364"/>
    <n v="13.27"/>
    <n v="36"/>
    <n v="118149"/>
    <n v="4703511.6900106939"/>
    <x v="0"/>
    <x v="0"/>
    <d v="2030-05-23T00:00:00"/>
    <x v="6"/>
    <x v="11"/>
    <x v="0"/>
    <x v="0"/>
    <x v="2"/>
  </r>
  <r>
    <s v="L102164"/>
    <x v="0"/>
    <s v="C202164"/>
    <s v="Priya Mehta"/>
    <x v="0"/>
    <s v="Female"/>
    <x v="8"/>
    <x v="1"/>
    <x v="0"/>
    <x v="2"/>
    <n v="1384430"/>
    <s v="Submitted"/>
    <n v="386"/>
    <x v="0"/>
    <x v="0"/>
    <s v="Submitted"/>
    <x v="0"/>
    <x v="2"/>
    <n v="367291"/>
    <n v="12.29"/>
    <n v="180"/>
    <n v="2040.51"/>
    <n v="376167.19916666666"/>
    <x v="5"/>
    <x v="5"/>
    <d v="2030-05-24T00:00:00"/>
    <x v="6"/>
    <x v="11"/>
    <x v="2"/>
    <x v="0"/>
    <x v="3"/>
  </r>
  <r>
    <s v="L102165"/>
    <x v="0"/>
    <s v="C202165"/>
    <s v="Rohit Gupta"/>
    <x v="0"/>
    <s v="Female"/>
    <x v="19"/>
    <x v="0"/>
    <x v="0"/>
    <x v="3"/>
    <n v="-50000"/>
    <s v="Submitted"/>
    <n v="900"/>
    <x v="2"/>
    <x v="0"/>
    <s v="Submitted"/>
    <x v="0"/>
    <x v="2"/>
    <n v="3430685"/>
    <n v="13.12"/>
    <n v="60"/>
    <n v="57178.080000000002"/>
    <n v="3750882.2666666666"/>
    <x v="1"/>
    <x v="1"/>
    <d v="2030-05-25T00:00:00"/>
    <x v="6"/>
    <x v="11"/>
    <x v="2"/>
    <x v="1"/>
    <x v="3"/>
  </r>
  <r>
    <s v="L102166"/>
    <x v="0"/>
    <s v="C202166"/>
    <s v="Pooja Verma"/>
    <x v="0"/>
    <s v="Male"/>
    <x v="1"/>
    <x v="1"/>
    <x v="1"/>
    <x v="2"/>
    <n v="1320643"/>
    <s v="Submitted"/>
    <n v="606"/>
    <x v="1"/>
    <x v="0"/>
    <s v="Submitted"/>
    <x v="0"/>
    <x v="2"/>
    <n v="3459880"/>
    <n v="14.62"/>
    <n v="60"/>
    <n v="57664.67"/>
    <n v="4215287.1333333328"/>
    <x v="2"/>
    <x v="2"/>
    <d v="2030-05-26T00:00:00"/>
    <x v="6"/>
    <x v="11"/>
    <x v="2"/>
    <x v="0"/>
    <x v="0"/>
  </r>
  <r>
    <s v="L102167"/>
    <x v="0"/>
    <s v="C202167"/>
    <s v="Rohit Rao"/>
    <x v="0"/>
    <s v="Male"/>
    <x v="21"/>
    <x v="1"/>
    <x v="1"/>
    <x v="3"/>
    <n v="2387940"/>
    <s v="Submitted"/>
    <n v="950"/>
    <x v="2"/>
    <x v="0"/>
    <s v="Submitted"/>
    <x v="1"/>
    <x v="1"/>
    <n v="3958665"/>
    <n v="12.62"/>
    <n v="120"/>
    <n v="32988.879999999997"/>
    <n v="4163196.0249999994"/>
    <x v="1"/>
    <x v="1"/>
    <d v="2030-05-27T00:00:00"/>
    <x v="6"/>
    <x v="11"/>
    <x v="1"/>
    <x v="0"/>
    <x v="3"/>
  </r>
  <r>
    <s v="L102168"/>
    <x v="0"/>
    <s v="C202168"/>
    <s v="Sneha Gupta"/>
    <x v="0"/>
    <s v="Female"/>
    <x v="39"/>
    <x v="1"/>
    <x v="1"/>
    <x v="2"/>
    <n v="732246"/>
    <s v="Submitted"/>
    <n v="712"/>
    <x v="1"/>
    <x v="0"/>
    <s v="Submitted"/>
    <x v="0"/>
    <x v="1"/>
    <n v="4937567"/>
    <n v="12.51"/>
    <n v="60"/>
    <n v="82292.78"/>
    <n v="5147413.5975000001"/>
    <x v="2"/>
    <x v="2"/>
    <d v="2030-05-28T00:00:00"/>
    <x v="6"/>
    <x v="11"/>
    <x v="2"/>
    <x v="0"/>
    <x v="2"/>
  </r>
  <r>
    <s v="L102169"/>
    <x v="0"/>
    <s v="C202169"/>
    <s v="Amit Verma"/>
    <x v="0"/>
    <s v="Male"/>
    <x v="29"/>
    <x v="0"/>
    <x v="1"/>
    <x v="1"/>
    <n v="1217237"/>
    <s v="Submitted"/>
    <n v="593"/>
    <x v="0"/>
    <x v="0"/>
    <s v="Submitted"/>
    <x v="0"/>
    <x v="4"/>
    <n v="2111085"/>
    <n v="16.45"/>
    <n v="60"/>
    <n v="35184.75"/>
    <n v="2893945.6875"/>
    <x v="0"/>
    <x v="0"/>
    <d v="2030-05-29T00:00:00"/>
    <x v="6"/>
    <x v="11"/>
    <x v="1"/>
    <x v="0"/>
    <x v="3"/>
  </r>
  <r>
    <s v="L102170"/>
    <x v="0"/>
    <s v="C202170"/>
    <s v="Amit Singh"/>
    <x v="0"/>
    <s v="Male"/>
    <x v="41"/>
    <x v="1"/>
    <x v="0"/>
    <x v="3"/>
    <n v="819916"/>
    <s v="Submitted"/>
    <n v="514"/>
    <x v="0"/>
    <x v="0"/>
    <s v="Submitted"/>
    <x v="0"/>
    <x v="0"/>
    <n v="4223704"/>
    <n v="11.92"/>
    <n v="36"/>
    <n v="117325.11"/>
    <n v="4195545.9734021844"/>
    <x v="6"/>
    <x v="6"/>
    <d v="2030-05-30T00:00:00"/>
    <x v="6"/>
    <x v="11"/>
    <x v="1"/>
    <x v="1"/>
    <x v="1"/>
  </r>
  <r>
    <s v="L102171"/>
    <x v="0"/>
    <s v="C202171"/>
    <s v="Rahul Patel"/>
    <x v="0"/>
    <s v="Male"/>
    <x v="15"/>
    <x v="0"/>
    <x v="0"/>
    <x v="1"/>
    <n v="919258"/>
    <s v="Submitted"/>
    <n v="454"/>
    <x v="0"/>
    <x v="0"/>
    <s v="Submitted"/>
    <x v="0"/>
    <x v="2"/>
    <n v="3403850"/>
    <n v="18.079999999999998"/>
    <n v="120"/>
    <n v="28365.42"/>
    <n v="5128467.333333333"/>
    <x v="3"/>
    <x v="3"/>
    <d v="2030-05-31T00:00:00"/>
    <x v="6"/>
    <x v="11"/>
    <x v="2"/>
    <x v="0"/>
    <x v="2"/>
  </r>
  <r>
    <s v="L102172"/>
    <x v="0"/>
    <s v="C202172"/>
    <s v="Neha Patel"/>
    <x v="0"/>
    <s v="Female"/>
    <x v="12"/>
    <x v="1"/>
    <x v="0"/>
    <x v="0"/>
    <n v="1220184"/>
    <s v="Submitted"/>
    <n v="675"/>
    <x v="1"/>
    <x v="0"/>
    <s v="Submitted"/>
    <x v="0"/>
    <x v="3"/>
    <n v="968863"/>
    <n v="7.64"/>
    <n v="60"/>
    <n v="16147.72"/>
    <n v="616842.77666675625"/>
    <x v="5"/>
    <x v="5"/>
    <d v="2030-06-01T00:00:00"/>
    <x v="6"/>
    <x v="0"/>
    <x v="0"/>
    <x v="0"/>
    <x v="2"/>
  </r>
  <r>
    <s v="L102173"/>
    <x v="0"/>
    <s v="C202173"/>
    <s v="Amit Das"/>
    <x v="0"/>
    <s v="Male"/>
    <x v="7"/>
    <x v="1"/>
    <x v="0"/>
    <x v="1"/>
    <n v="1159013"/>
    <s v="Submitted"/>
    <n v="502"/>
    <x v="0"/>
    <x v="0"/>
    <s v="Submitted"/>
    <x v="0"/>
    <x v="0"/>
    <n v="1836170"/>
    <n v="13.72"/>
    <n v="12"/>
    <n v="153014.17000000001"/>
    <n v="2099577.7523540119"/>
    <x v="6"/>
    <x v="6"/>
    <d v="2030-06-02T00:00:00"/>
    <x v="6"/>
    <x v="0"/>
    <x v="0"/>
    <x v="0"/>
    <x v="1"/>
  </r>
  <r>
    <s v="L102174"/>
    <x v="0"/>
    <s v="C202174"/>
    <s v="Vikas Gupta"/>
    <x v="0"/>
    <s v="Female"/>
    <x v="2"/>
    <x v="1"/>
    <x v="1"/>
    <x v="2"/>
    <n v="1205663"/>
    <s v="Submitted"/>
    <n v="823"/>
    <x v="2"/>
    <x v="0"/>
    <s v="Submitted"/>
    <x v="0"/>
    <x v="0"/>
    <n v="0"/>
    <n v="11.32"/>
    <n v="60"/>
    <n v="4166.67"/>
    <n v="0"/>
    <x v="6"/>
    <x v="6"/>
    <d v="2030-06-03T00:00:00"/>
    <x v="6"/>
    <x v="0"/>
    <x v="1"/>
    <x v="1"/>
    <x v="2"/>
  </r>
  <r>
    <s v="L102175"/>
    <x v="0"/>
    <s v="C202175"/>
    <s v="Rahul Das"/>
    <x v="0"/>
    <s v="Female"/>
    <x v="38"/>
    <x v="0"/>
    <x v="0"/>
    <x v="1"/>
    <n v="695767"/>
    <s v="Submitted"/>
    <n v="558"/>
    <x v="0"/>
    <x v="0"/>
    <s v="Submitted"/>
    <x v="0"/>
    <x v="4"/>
    <n v="4765570"/>
    <n v="10.98"/>
    <n v="180"/>
    <n v="26475.39"/>
    <n v="4360496.55"/>
    <x v="1"/>
    <x v="1"/>
    <d v="2030-06-04T00:00:00"/>
    <x v="6"/>
    <x v="0"/>
    <x v="0"/>
    <x v="1"/>
    <x v="3"/>
  </r>
  <r>
    <s v="L102176"/>
    <x v="0"/>
    <s v="C202176"/>
    <s v="Rohit Mehta"/>
    <x v="0"/>
    <s v="Male"/>
    <x v="26"/>
    <x v="0"/>
    <x v="0"/>
    <x v="3"/>
    <n v="1150842"/>
    <s v="Submitted"/>
    <n v="409"/>
    <x v="0"/>
    <x v="0"/>
    <s v="Submitted"/>
    <x v="0"/>
    <x v="3"/>
    <n v="710650"/>
    <n v="8.7899999999999991"/>
    <n v="180"/>
    <n v="3948.06"/>
    <n v="520551.12499999994"/>
    <x v="6"/>
    <x v="6"/>
    <d v="2030-06-05T00:00:00"/>
    <x v="6"/>
    <x v="0"/>
    <x v="1"/>
    <x v="1"/>
    <x v="2"/>
  </r>
  <r>
    <s v="L102177"/>
    <x v="0"/>
    <s v="C202177"/>
    <s v="Vikas Rao"/>
    <x v="0"/>
    <s v="Male"/>
    <x v="11"/>
    <x v="1"/>
    <x v="0"/>
    <x v="3"/>
    <n v="499309"/>
    <s v="Submitted"/>
    <n v="879"/>
    <x v="2"/>
    <x v="0"/>
    <s v="Submitted"/>
    <x v="0"/>
    <x v="2"/>
    <n v="4702646"/>
    <n v="7.34"/>
    <n v="24"/>
    <n v="195943.58"/>
    <n v="2876482.3002783852"/>
    <x v="4"/>
    <x v="4"/>
    <d v="2030-06-06T00:00:00"/>
    <x v="6"/>
    <x v="0"/>
    <x v="0"/>
    <x v="1"/>
    <x v="0"/>
  </r>
  <r>
    <s v="L102178"/>
    <x v="0"/>
    <s v="C202178"/>
    <s v="Neha Mehta"/>
    <x v="0"/>
    <s v="Male"/>
    <x v="11"/>
    <x v="1"/>
    <x v="1"/>
    <x v="3"/>
    <n v="1089145"/>
    <s v="Submitted"/>
    <n v="714"/>
    <x v="1"/>
    <x v="0"/>
    <s v="Submitted"/>
    <x v="0"/>
    <x v="3"/>
    <n v="1518304"/>
    <n v="13.3"/>
    <n v="120"/>
    <n v="12652.53"/>
    <n v="1682786.9333333333"/>
    <x v="0"/>
    <x v="0"/>
    <d v="2030-06-07T00:00:00"/>
    <x v="6"/>
    <x v="0"/>
    <x v="0"/>
    <x v="1"/>
    <x v="0"/>
  </r>
  <r>
    <s v="L102179"/>
    <x v="0"/>
    <s v="C202179"/>
    <s v="Pooja Das"/>
    <x v="0"/>
    <s v="Male"/>
    <x v="33"/>
    <x v="1"/>
    <x v="0"/>
    <x v="0"/>
    <n v="903153"/>
    <s v="Submitted"/>
    <n v="900"/>
    <x v="2"/>
    <x v="0"/>
    <s v="Submitted"/>
    <x v="0"/>
    <x v="3"/>
    <n v="4510033"/>
    <n v="12.16"/>
    <n v="36"/>
    <n v="125278.69"/>
    <n v="4570166.7733856896"/>
    <x v="4"/>
    <x v="4"/>
    <d v="2030-06-08T00:00:00"/>
    <x v="6"/>
    <x v="0"/>
    <x v="2"/>
    <x v="0"/>
    <x v="3"/>
  </r>
  <r>
    <s v="L102180"/>
    <x v="0"/>
    <s v="C202180"/>
    <s v="Pooja Sharma"/>
    <x v="0"/>
    <s v="Male"/>
    <x v="16"/>
    <x v="1"/>
    <x v="1"/>
    <x v="3"/>
    <n v="703890"/>
    <s v="Submitted"/>
    <n v="375"/>
    <x v="0"/>
    <x v="0"/>
    <s v="Submitted"/>
    <x v="0"/>
    <x v="0"/>
    <n v="413710"/>
    <n v="7.41"/>
    <n v="120"/>
    <n v="3447.58"/>
    <n v="255465.92500000002"/>
    <x v="2"/>
    <x v="2"/>
    <d v="2030-06-09T00:00:00"/>
    <x v="6"/>
    <x v="0"/>
    <x v="2"/>
    <x v="1"/>
    <x v="1"/>
  </r>
  <r>
    <s v="L102181"/>
    <x v="0"/>
    <s v="C202181"/>
    <s v="Anjali Das"/>
    <x v="0"/>
    <s v="Female"/>
    <x v="25"/>
    <x v="1"/>
    <x v="1"/>
    <x v="3"/>
    <n v="1780598"/>
    <s v="Submitted"/>
    <n v="495"/>
    <x v="0"/>
    <x v="0"/>
    <s v="Submitted"/>
    <x v="0"/>
    <x v="2"/>
    <n v="705620"/>
    <n v="8.58"/>
    <n v="36"/>
    <n v="19600.560000000001"/>
    <n v="504518.3018593812"/>
    <x v="5"/>
    <x v="5"/>
    <d v="2030-06-10T00:00:00"/>
    <x v="6"/>
    <x v="0"/>
    <x v="1"/>
    <x v="0"/>
    <x v="2"/>
  </r>
  <r>
    <s v="L102182"/>
    <x v="0"/>
    <s v="C202182"/>
    <s v="Karan Sharma"/>
    <x v="0"/>
    <s v="Male"/>
    <x v="40"/>
    <x v="0"/>
    <x v="0"/>
    <x v="1"/>
    <n v="364129"/>
    <s v="Submitted"/>
    <n v="490"/>
    <x v="0"/>
    <x v="0"/>
    <s v="Submitted"/>
    <x v="0"/>
    <x v="0"/>
    <n v="76957"/>
    <n v="14.2"/>
    <n v="12"/>
    <n v="6413.08"/>
    <n v="91073.544941211381"/>
    <x v="2"/>
    <x v="2"/>
    <d v="2030-06-11T00:00:00"/>
    <x v="6"/>
    <x v="0"/>
    <x v="0"/>
    <x v="1"/>
    <x v="2"/>
  </r>
  <r>
    <s v="L102183"/>
    <x v="0"/>
    <s v="C202183"/>
    <s v="Sneha Patel"/>
    <x v="0"/>
    <s v="Male"/>
    <x v="44"/>
    <x v="0"/>
    <x v="1"/>
    <x v="3"/>
    <n v="2431336"/>
    <s v="Submitted"/>
    <n v="583"/>
    <x v="0"/>
    <x v="0"/>
    <s v="Submitted"/>
    <x v="0"/>
    <x v="0"/>
    <n v="1836600"/>
    <n v="18.98"/>
    <n v="36"/>
    <n v="51016.67"/>
    <n v="2904889.0000000042"/>
    <x v="1"/>
    <x v="1"/>
    <d v="2030-06-12T00:00:00"/>
    <x v="6"/>
    <x v="0"/>
    <x v="0"/>
    <x v="1"/>
    <x v="2"/>
  </r>
  <r>
    <s v="L102184"/>
    <x v="0"/>
    <s v="C202184"/>
    <s v="Pooja Singh"/>
    <x v="0"/>
    <s v="Male"/>
    <x v="12"/>
    <x v="0"/>
    <x v="0"/>
    <x v="0"/>
    <n v="2444613"/>
    <s v="Submitted"/>
    <n v="791"/>
    <x v="2"/>
    <x v="0"/>
    <s v="Submitted"/>
    <x v="0"/>
    <x v="2"/>
    <n v="4100323"/>
    <n v="9.81"/>
    <n v="60"/>
    <n v="68338.720000000001"/>
    <n v="3352014.0525000007"/>
    <x v="1"/>
    <x v="1"/>
    <d v="2030-06-13T00:00:00"/>
    <x v="6"/>
    <x v="0"/>
    <x v="0"/>
    <x v="1"/>
    <x v="3"/>
  </r>
  <r>
    <s v="L102185"/>
    <x v="0"/>
    <s v="C202185"/>
    <s v="Vikas Patel"/>
    <x v="0"/>
    <s v="Female"/>
    <x v="4"/>
    <x v="0"/>
    <x v="1"/>
    <x v="0"/>
    <n v="1934338"/>
    <s v="Submitted"/>
    <n v="431"/>
    <x v="0"/>
    <x v="0"/>
    <s v="Submitted"/>
    <x v="0"/>
    <x v="3"/>
    <n v="4182604"/>
    <n v="8.8800000000000008"/>
    <n v="36"/>
    <n v="116183.44"/>
    <n v="3095126.9667749419"/>
    <x v="5"/>
    <x v="5"/>
    <d v="2030-06-14T00:00:00"/>
    <x v="6"/>
    <x v="0"/>
    <x v="0"/>
    <x v="1"/>
    <x v="1"/>
  </r>
  <r>
    <s v="L102186"/>
    <x v="0"/>
    <s v="C202186"/>
    <s v="Amit Rao"/>
    <x v="0"/>
    <s v="Female"/>
    <x v="10"/>
    <x v="0"/>
    <x v="1"/>
    <x v="0"/>
    <n v="2326952"/>
    <s v="Submitted"/>
    <n v="499"/>
    <x v="0"/>
    <x v="0"/>
    <s v="Submitted"/>
    <x v="0"/>
    <x v="1"/>
    <n v="682417"/>
    <n v="15.4"/>
    <n v="180"/>
    <n v="3791.21"/>
    <n v="875768.4833333334"/>
    <x v="2"/>
    <x v="2"/>
    <d v="2030-06-15T00:00:00"/>
    <x v="6"/>
    <x v="0"/>
    <x v="0"/>
    <x v="0"/>
    <x v="1"/>
  </r>
  <r>
    <s v="L102187"/>
    <x v="0"/>
    <s v="C202187"/>
    <s v="Rahul Singh"/>
    <x v="0"/>
    <s v="Male"/>
    <x v="10"/>
    <x v="0"/>
    <x v="1"/>
    <x v="0"/>
    <n v="322245"/>
    <s v="Submitted"/>
    <n v="654"/>
    <x v="1"/>
    <x v="0"/>
    <s v="Submitted"/>
    <x v="0"/>
    <x v="2"/>
    <n v="823990"/>
    <n v="13.7"/>
    <n v="120"/>
    <n v="6866.58"/>
    <n v="940721.91666666663"/>
    <x v="3"/>
    <x v="3"/>
    <d v="2030-06-16T00:00:00"/>
    <x v="6"/>
    <x v="0"/>
    <x v="2"/>
    <x v="0"/>
    <x v="3"/>
  </r>
  <r>
    <s v="L102188"/>
    <x v="0"/>
    <s v="C202188"/>
    <s v="Rohit Patel"/>
    <x v="0"/>
    <s v="Male"/>
    <x v="47"/>
    <x v="1"/>
    <x v="0"/>
    <x v="0"/>
    <n v="1821207"/>
    <s v="Submitted"/>
    <n v="661"/>
    <x v="1"/>
    <x v="0"/>
    <s v="Submitted"/>
    <x v="0"/>
    <x v="3"/>
    <n v="3412870"/>
    <n v="11.33"/>
    <n v="120"/>
    <n v="28440.58"/>
    <n v="3222318.0916666668"/>
    <x v="0"/>
    <x v="0"/>
    <d v="2030-06-17T00:00:00"/>
    <x v="6"/>
    <x v="0"/>
    <x v="2"/>
    <x v="1"/>
    <x v="1"/>
  </r>
  <r>
    <s v="L102189"/>
    <x v="0"/>
    <s v="C202189"/>
    <s v="Amit Rao"/>
    <x v="0"/>
    <s v="Female"/>
    <x v="10"/>
    <x v="1"/>
    <x v="1"/>
    <x v="0"/>
    <n v="2090776"/>
    <s v="Submitted"/>
    <n v="755"/>
    <x v="2"/>
    <x v="0"/>
    <s v="Submitted"/>
    <x v="0"/>
    <x v="1"/>
    <n v="4009123"/>
    <n v="9.1"/>
    <n v="12"/>
    <n v="334093.58"/>
    <n v="3043736.5261843642"/>
    <x v="2"/>
    <x v="2"/>
    <d v="2030-06-18T00:00:00"/>
    <x v="6"/>
    <x v="0"/>
    <x v="0"/>
    <x v="1"/>
    <x v="1"/>
  </r>
  <r>
    <s v="L102190"/>
    <x v="0"/>
    <s v="C202190"/>
    <s v="Amit Gupta"/>
    <x v="0"/>
    <s v="Female"/>
    <x v="3"/>
    <x v="1"/>
    <x v="0"/>
    <x v="3"/>
    <n v="2421549"/>
    <s v="Submitted"/>
    <n v="452"/>
    <x v="0"/>
    <x v="0"/>
    <s v="Submitted"/>
    <x v="0"/>
    <x v="3"/>
    <n v="3761799"/>
    <n v="13.28"/>
    <n v="60"/>
    <n v="62696.65"/>
    <n v="4163057.56"/>
    <x v="3"/>
    <x v="3"/>
    <d v="2030-06-19T00:00:00"/>
    <x v="6"/>
    <x v="0"/>
    <x v="1"/>
    <x v="1"/>
    <x v="0"/>
  </r>
  <r>
    <s v="L102191"/>
    <x v="0"/>
    <s v="C202191"/>
    <s v="Amit Singh"/>
    <x v="0"/>
    <s v="Male"/>
    <x v="23"/>
    <x v="1"/>
    <x v="1"/>
    <x v="0"/>
    <n v="1519151"/>
    <s v="Submitted"/>
    <n v="387"/>
    <x v="0"/>
    <x v="0"/>
    <s v="Submitted"/>
    <x v="0"/>
    <x v="1"/>
    <n v="2904543"/>
    <n v="8.9499999999999993"/>
    <n v="12"/>
    <n v="242045.25"/>
    <n v="2169010.3673609938"/>
    <x v="0"/>
    <x v="0"/>
    <d v="2030-06-20T00:00:00"/>
    <x v="6"/>
    <x v="0"/>
    <x v="0"/>
    <x v="1"/>
    <x v="0"/>
  </r>
  <r>
    <s v="L102192"/>
    <x v="0"/>
    <s v="C202192"/>
    <s v="Neha Gupta"/>
    <x v="0"/>
    <s v="Female"/>
    <x v="32"/>
    <x v="1"/>
    <x v="1"/>
    <x v="3"/>
    <n v="2312328"/>
    <s v="Submitted"/>
    <n v="832"/>
    <x v="2"/>
    <x v="0"/>
    <s v="Submitted"/>
    <x v="0"/>
    <x v="1"/>
    <n v="4876283"/>
    <n v="13.49"/>
    <n v="120"/>
    <n v="40635.69"/>
    <n v="5481754.8058333341"/>
    <x v="1"/>
    <x v="1"/>
    <d v="2030-06-21T00:00:00"/>
    <x v="6"/>
    <x v="0"/>
    <x v="1"/>
    <x v="0"/>
    <x v="1"/>
  </r>
  <r>
    <s v="L102193"/>
    <x v="0"/>
    <s v="C202193"/>
    <s v="Anjali Sharma"/>
    <x v="0"/>
    <s v="Female"/>
    <x v="30"/>
    <x v="1"/>
    <x v="1"/>
    <x v="2"/>
    <n v="443100"/>
    <s v="Submitted"/>
    <n v="472"/>
    <x v="0"/>
    <x v="0"/>
    <s v="Submitted"/>
    <x v="0"/>
    <x v="0"/>
    <n v="2780371"/>
    <n v="12.76"/>
    <n v="180"/>
    <n v="15446.51"/>
    <n v="2956461.1633333331"/>
    <x v="0"/>
    <x v="0"/>
    <d v="2030-06-22T00:00:00"/>
    <x v="6"/>
    <x v="0"/>
    <x v="1"/>
    <x v="0"/>
    <x v="0"/>
  </r>
  <r>
    <s v="L102194"/>
    <x v="0"/>
    <s v="C202194"/>
    <s v="Sneha Patel"/>
    <x v="0"/>
    <s v="Female"/>
    <x v="19"/>
    <x v="1"/>
    <x v="1"/>
    <x v="0"/>
    <n v="1966078"/>
    <s v="Submitted"/>
    <n v="865"/>
    <x v="2"/>
    <x v="0"/>
    <s v="Submitted"/>
    <x v="0"/>
    <x v="4"/>
    <n v="3430279"/>
    <n v="8.82"/>
    <n v="36"/>
    <n v="95285.53"/>
    <n v="2521255.0711211856"/>
    <x v="3"/>
    <x v="3"/>
    <d v="2030-06-23T00:00:00"/>
    <x v="6"/>
    <x v="0"/>
    <x v="0"/>
    <x v="0"/>
    <x v="0"/>
  </r>
  <r>
    <s v="L102195"/>
    <x v="0"/>
    <s v="C202195"/>
    <s v="Anjali Patel"/>
    <x v="0"/>
    <s v="Female"/>
    <x v="18"/>
    <x v="1"/>
    <x v="0"/>
    <x v="1"/>
    <n v="940474"/>
    <s v="Submitted"/>
    <n v="554"/>
    <x v="0"/>
    <x v="0"/>
    <s v="Submitted"/>
    <x v="0"/>
    <x v="4"/>
    <n v="454382"/>
    <n v="13.54"/>
    <n v="180"/>
    <n v="2524.34"/>
    <n v="512694.35666666657"/>
    <x v="1"/>
    <x v="1"/>
    <d v="2030-06-24T00:00:00"/>
    <x v="6"/>
    <x v="0"/>
    <x v="0"/>
    <x v="1"/>
    <x v="0"/>
  </r>
  <r>
    <s v="L102196"/>
    <x v="0"/>
    <s v="C202196"/>
    <s v="Anjali Mehta"/>
    <x v="0"/>
    <s v="Male"/>
    <x v="17"/>
    <x v="1"/>
    <x v="0"/>
    <x v="1"/>
    <n v="1363352"/>
    <s v="Submitted"/>
    <n v="499"/>
    <x v="0"/>
    <x v="0"/>
    <s v="Submitted"/>
    <x v="0"/>
    <x v="1"/>
    <n v="4174812"/>
    <n v="12.78"/>
    <n v="36"/>
    <n v="115967"/>
    <n v="4446174.7800204577"/>
    <x v="4"/>
    <x v="4"/>
    <d v="2030-06-25T00:00:00"/>
    <x v="6"/>
    <x v="0"/>
    <x v="2"/>
    <x v="0"/>
    <x v="1"/>
  </r>
  <r>
    <s v="L102197"/>
    <x v="0"/>
    <s v="C202197"/>
    <s v="Pooja Mehta"/>
    <x v="0"/>
    <s v="Male"/>
    <x v="45"/>
    <x v="1"/>
    <x v="0"/>
    <x v="0"/>
    <n v="1140450"/>
    <s v="Submitted"/>
    <n v="780"/>
    <x v="2"/>
    <x v="0"/>
    <s v="Submitted"/>
    <x v="0"/>
    <x v="2"/>
    <n v="1565965"/>
    <n v="14.88"/>
    <n v="120"/>
    <n v="13049.71"/>
    <n v="1941796.6"/>
    <x v="2"/>
    <x v="2"/>
    <d v="2030-06-26T00:00:00"/>
    <x v="6"/>
    <x v="0"/>
    <x v="0"/>
    <x v="1"/>
    <x v="1"/>
  </r>
  <r>
    <s v="L102198"/>
    <x v="0"/>
    <s v="C202198"/>
    <s v="Neha Gupta"/>
    <x v="0"/>
    <s v="Female"/>
    <x v="24"/>
    <x v="0"/>
    <x v="0"/>
    <x v="2"/>
    <n v="617999"/>
    <s v="Submitted"/>
    <n v="630"/>
    <x v="1"/>
    <x v="0"/>
    <s v="Submitted"/>
    <x v="0"/>
    <x v="0"/>
    <n v="1463413"/>
    <n v="9.42"/>
    <n v="180"/>
    <n v="8130.07"/>
    <n v="1148779.2050000001"/>
    <x v="3"/>
    <x v="3"/>
    <d v="2030-06-27T00:00:00"/>
    <x v="6"/>
    <x v="0"/>
    <x v="0"/>
    <x v="1"/>
    <x v="1"/>
  </r>
  <r>
    <s v="L102199"/>
    <x v="0"/>
    <s v="C202199"/>
    <s v="Pooja Mehta"/>
    <x v="0"/>
    <s v="Male"/>
    <x v="31"/>
    <x v="0"/>
    <x v="0"/>
    <x v="1"/>
    <n v="2130275"/>
    <s v="Submitted"/>
    <n v="681"/>
    <x v="1"/>
    <x v="0"/>
    <s v="Submitted"/>
    <x v="0"/>
    <x v="1"/>
    <n v="3608736"/>
    <n v="10.25"/>
    <n v="60"/>
    <n v="60145.599999999999"/>
    <n v="3082462.0000000005"/>
    <x v="1"/>
    <x v="1"/>
    <d v="2030-06-28T00:00:00"/>
    <x v="6"/>
    <x v="0"/>
    <x v="1"/>
    <x v="1"/>
    <x v="2"/>
  </r>
  <r>
    <s v="L102200"/>
    <x v="0"/>
    <s v="C202200"/>
    <s v="Priya Mehta"/>
    <x v="0"/>
    <s v="Female"/>
    <x v="33"/>
    <x v="0"/>
    <x v="0"/>
    <x v="0"/>
    <n v="805908"/>
    <s v="Submitted"/>
    <n v="392"/>
    <x v="0"/>
    <x v="0"/>
    <s v="Submitted"/>
    <x v="0"/>
    <x v="3"/>
    <n v="368100"/>
    <n v="15.71"/>
    <n v="24"/>
    <n v="15337.5"/>
    <n v="481904.25091208238"/>
    <x v="1"/>
    <x v="1"/>
    <d v="2030-06-29T00:00:00"/>
    <x v="6"/>
    <x v="0"/>
    <x v="0"/>
    <x v="0"/>
    <x v="2"/>
  </r>
  <r>
    <s v="L102201"/>
    <x v="0"/>
    <s v="C202201"/>
    <s v="Sneha Singh"/>
    <x v="0"/>
    <s v="Male"/>
    <x v="43"/>
    <x v="1"/>
    <x v="1"/>
    <x v="1"/>
    <n v="1165056"/>
    <s v="Submitted"/>
    <n v="811"/>
    <x v="2"/>
    <x v="0"/>
    <s v="Submitted"/>
    <x v="0"/>
    <x v="3"/>
    <n v="4876835"/>
    <n v="15.58"/>
    <n v="120"/>
    <n v="40640.29"/>
    <n v="6331757.4416666664"/>
    <x v="4"/>
    <x v="4"/>
    <d v="2030-06-30T00:00:00"/>
    <x v="6"/>
    <x v="0"/>
    <x v="0"/>
    <x v="0"/>
    <x v="0"/>
  </r>
  <r>
    <s v="L102202"/>
    <x v="0"/>
    <s v="C202202"/>
    <s v="Vikas Patel"/>
    <x v="0"/>
    <s v="Female"/>
    <x v="11"/>
    <x v="1"/>
    <x v="1"/>
    <x v="0"/>
    <n v="2410631"/>
    <s v="Submitted"/>
    <n v="411"/>
    <x v="0"/>
    <x v="0"/>
    <s v="Submitted"/>
    <x v="0"/>
    <x v="1"/>
    <n v="246850"/>
    <n v="14.54"/>
    <n v="36"/>
    <n v="6856.94"/>
    <n v="299099.9166667831"/>
    <x v="3"/>
    <x v="3"/>
    <d v="2030-07-01T00:00:00"/>
    <x v="6"/>
    <x v="1"/>
    <x v="0"/>
    <x v="0"/>
    <x v="2"/>
  </r>
  <r>
    <s v="L102203"/>
    <x v="0"/>
    <s v="C202203"/>
    <s v="Pooja Sharma"/>
    <x v="0"/>
    <s v="Male"/>
    <x v="44"/>
    <x v="1"/>
    <x v="1"/>
    <x v="3"/>
    <n v="476861"/>
    <s v="Submitted"/>
    <n v="310"/>
    <x v="0"/>
    <x v="0"/>
    <s v="Submitted"/>
    <x v="0"/>
    <x v="4"/>
    <n v="3300467"/>
    <n v="9.23"/>
    <n v="180"/>
    <n v="18335.93"/>
    <n v="2538609.2008333332"/>
    <x v="4"/>
    <x v="4"/>
    <d v="2030-07-02T00:00:00"/>
    <x v="6"/>
    <x v="1"/>
    <x v="2"/>
    <x v="0"/>
    <x v="1"/>
  </r>
  <r>
    <s v="L102204"/>
    <x v="0"/>
    <s v="C202204"/>
    <s v="Priya Patel"/>
    <x v="0"/>
    <s v="Female"/>
    <x v="33"/>
    <x v="0"/>
    <x v="1"/>
    <x v="1"/>
    <n v="1498360"/>
    <s v="Submitted"/>
    <n v="742"/>
    <x v="1"/>
    <x v="0"/>
    <s v="Submitted"/>
    <x v="0"/>
    <x v="2"/>
    <n v="81137"/>
    <n v="16.420000000000002"/>
    <n v="60"/>
    <n v="1352.28"/>
    <n v="111022.46166666667"/>
    <x v="12"/>
    <x v="2"/>
    <d v="2030-07-03T00:00:00"/>
    <x v="6"/>
    <x v="1"/>
    <x v="0"/>
    <x v="1"/>
    <x v="3"/>
  </r>
  <r>
    <s v="L102205"/>
    <x v="0"/>
    <s v="C202205"/>
    <s v="Sneha Sharma"/>
    <x v="0"/>
    <s v="Female"/>
    <x v="23"/>
    <x v="1"/>
    <x v="0"/>
    <x v="2"/>
    <n v="1326589"/>
    <s v="Submitted"/>
    <n v="822"/>
    <x v="2"/>
    <x v="0"/>
    <s v="Submitted"/>
    <x v="0"/>
    <x v="1"/>
    <n v="892926"/>
    <n v="14.17"/>
    <n v="120"/>
    <n v="7441.05"/>
    <n v="1054396.7850000001"/>
    <x v="2"/>
    <x v="2"/>
    <d v="2030-07-04T00:00:00"/>
    <x v="6"/>
    <x v="1"/>
    <x v="0"/>
    <x v="0"/>
    <x v="3"/>
  </r>
  <r>
    <s v="L102206"/>
    <x v="0"/>
    <s v="C202206"/>
    <s v="Amit Sharma"/>
    <x v="0"/>
    <s v="Female"/>
    <x v="25"/>
    <x v="0"/>
    <x v="1"/>
    <x v="2"/>
    <n v="1804794"/>
    <s v="Submitted"/>
    <n v="579"/>
    <x v="0"/>
    <x v="0"/>
    <s v="Submitted"/>
    <x v="0"/>
    <x v="2"/>
    <n v="4714520"/>
    <n v="11.56"/>
    <n v="24"/>
    <n v="196438.33"/>
    <n v="4541654.6887101019"/>
    <x v="0"/>
    <x v="0"/>
    <d v="2030-07-05T00:00:00"/>
    <x v="6"/>
    <x v="1"/>
    <x v="0"/>
    <x v="0"/>
    <x v="3"/>
  </r>
  <r>
    <s v="L102207"/>
    <x v="0"/>
    <s v="C202207"/>
    <s v="Rohit Gupta"/>
    <x v="0"/>
    <s v="Male"/>
    <x v="40"/>
    <x v="0"/>
    <x v="1"/>
    <x v="0"/>
    <n v="2204971"/>
    <s v="Submitted"/>
    <n v="367"/>
    <x v="0"/>
    <x v="0"/>
    <s v="Submitted"/>
    <x v="0"/>
    <x v="1"/>
    <n v="4392233"/>
    <n v="8.61"/>
    <n v="120"/>
    <n v="36601.94"/>
    <n v="3151427.1774999998"/>
    <x v="3"/>
    <x v="3"/>
    <d v="2030-07-06T00:00:00"/>
    <x v="6"/>
    <x v="1"/>
    <x v="1"/>
    <x v="0"/>
    <x v="2"/>
  </r>
  <r>
    <s v="L102208"/>
    <x v="0"/>
    <s v="C202208"/>
    <s v="Neha Verma"/>
    <x v="0"/>
    <s v="Male"/>
    <x v="33"/>
    <x v="0"/>
    <x v="0"/>
    <x v="1"/>
    <n v="1867867"/>
    <s v="Submitted"/>
    <n v="630"/>
    <x v="1"/>
    <x v="0"/>
    <s v="Submitted"/>
    <x v="0"/>
    <x v="1"/>
    <n v="1570753"/>
    <n v="18.77"/>
    <n v="24"/>
    <n v="65448.04"/>
    <n v="2456919.4845430935"/>
    <x v="4"/>
    <x v="4"/>
    <d v="2030-07-07T00:00:00"/>
    <x v="6"/>
    <x v="1"/>
    <x v="0"/>
    <x v="1"/>
    <x v="2"/>
  </r>
  <r>
    <s v="L102209"/>
    <x v="0"/>
    <s v="C202209"/>
    <s v="Amit Sharma"/>
    <x v="0"/>
    <s v="Male"/>
    <x v="27"/>
    <x v="1"/>
    <x v="0"/>
    <x v="3"/>
    <n v="952820"/>
    <s v="Submitted"/>
    <n v="521"/>
    <x v="0"/>
    <x v="0"/>
    <s v="Submitted"/>
    <x v="0"/>
    <x v="0"/>
    <n v="4787413"/>
    <n v="16.09"/>
    <n v="24"/>
    <n v="199475.54"/>
    <n v="6419122.9395949421"/>
    <x v="6"/>
    <x v="6"/>
    <d v="2030-07-08T00:00:00"/>
    <x v="6"/>
    <x v="1"/>
    <x v="0"/>
    <x v="0"/>
    <x v="0"/>
  </r>
  <r>
    <s v="L102210"/>
    <x v="0"/>
    <s v="C202210"/>
    <s v="Vikas Singh"/>
    <x v="0"/>
    <s v="Female"/>
    <x v="16"/>
    <x v="0"/>
    <x v="0"/>
    <x v="3"/>
    <n v="2472263"/>
    <s v="Submitted"/>
    <n v="555"/>
    <x v="0"/>
    <x v="0"/>
    <s v="Submitted"/>
    <x v="0"/>
    <x v="4"/>
    <n v="1382699"/>
    <n v="15.42"/>
    <n v="24"/>
    <n v="57612.46"/>
    <n v="1776768.2193287436"/>
    <x v="0"/>
    <x v="0"/>
    <d v="2030-07-09T00:00:00"/>
    <x v="6"/>
    <x v="1"/>
    <x v="0"/>
    <x v="1"/>
    <x v="3"/>
  </r>
  <r>
    <s v="L102211"/>
    <x v="0"/>
    <s v="C202211"/>
    <s v="Vikas Sharma"/>
    <x v="0"/>
    <s v="Male"/>
    <x v="5"/>
    <x v="0"/>
    <x v="0"/>
    <x v="3"/>
    <n v="2019025"/>
    <s v="Submitted"/>
    <n v="617"/>
    <x v="1"/>
    <x v="0"/>
    <s v="Submitted"/>
    <x v="0"/>
    <x v="1"/>
    <n v="4484170"/>
    <n v="14.35"/>
    <n v="180"/>
    <n v="24912.06"/>
    <n v="5362319.958333333"/>
    <x v="0"/>
    <x v="0"/>
    <d v="2030-07-10T00:00:00"/>
    <x v="6"/>
    <x v="1"/>
    <x v="0"/>
    <x v="0"/>
    <x v="1"/>
  </r>
  <r>
    <s v="L102212"/>
    <x v="0"/>
    <s v="C202212"/>
    <s v="Rohit Mehta"/>
    <x v="0"/>
    <s v="Male"/>
    <x v="38"/>
    <x v="1"/>
    <x v="1"/>
    <x v="3"/>
    <n v="745344"/>
    <s v="Submitted"/>
    <n v="762"/>
    <x v="2"/>
    <x v="0"/>
    <s v="Submitted"/>
    <x v="0"/>
    <x v="0"/>
    <n v="1208604"/>
    <n v="14.26"/>
    <n v="180"/>
    <n v="6714.47"/>
    <n v="1436224.42"/>
    <x v="5"/>
    <x v="5"/>
    <d v="2030-07-11T00:00:00"/>
    <x v="6"/>
    <x v="1"/>
    <x v="0"/>
    <x v="0"/>
    <x v="0"/>
  </r>
  <r>
    <s v="L102213"/>
    <x v="0"/>
    <s v="C202213"/>
    <s v="Vikas Sharma"/>
    <x v="0"/>
    <s v="Male"/>
    <x v="6"/>
    <x v="0"/>
    <x v="1"/>
    <x v="3"/>
    <n v="839134"/>
    <s v="Submitted"/>
    <n v="609"/>
    <x v="1"/>
    <x v="0"/>
    <s v="Submitted"/>
    <x v="0"/>
    <x v="4"/>
    <n v="3160750"/>
    <n v="7.9"/>
    <n v="24"/>
    <n v="131697.92000000001"/>
    <n v="2080838.2035790607"/>
    <x v="1"/>
    <x v="1"/>
    <d v="2030-07-12T00:00:00"/>
    <x v="6"/>
    <x v="1"/>
    <x v="0"/>
    <x v="1"/>
    <x v="3"/>
  </r>
  <r>
    <s v="L102214"/>
    <x v="0"/>
    <s v="C202214"/>
    <s v="Rahul Gupta"/>
    <x v="0"/>
    <s v="Male"/>
    <x v="29"/>
    <x v="1"/>
    <x v="0"/>
    <x v="2"/>
    <n v="1624998"/>
    <s v="Submitted"/>
    <n v="350"/>
    <x v="0"/>
    <x v="0"/>
    <s v="Submitted"/>
    <x v="0"/>
    <x v="3"/>
    <n v="4079757"/>
    <n v="10.75"/>
    <n v="60"/>
    <n v="67995.95"/>
    <n v="3654782.3125"/>
    <x v="6"/>
    <x v="6"/>
    <d v="2030-07-13T00:00:00"/>
    <x v="6"/>
    <x v="1"/>
    <x v="0"/>
    <x v="0"/>
    <x v="0"/>
  </r>
  <r>
    <s v="L102215"/>
    <x v="0"/>
    <s v="C202215"/>
    <s v="Sneha Sharma"/>
    <x v="0"/>
    <s v="Male"/>
    <x v="3"/>
    <x v="0"/>
    <x v="1"/>
    <x v="1"/>
    <n v="0"/>
    <s v="Submitted"/>
    <n v="850"/>
    <x v="2"/>
    <x v="0"/>
    <s v="Submitted"/>
    <x v="0"/>
    <x v="2"/>
    <n v="3974851"/>
    <n v="9.33"/>
    <n v="36"/>
    <n v="110412.53"/>
    <n v="3090446.655639607"/>
    <x v="1"/>
    <x v="1"/>
    <d v="2030-07-14T00:00:00"/>
    <x v="6"/>
    <x v="1"/>
    <x v="0"/>
    <x v="1"/>
    <x v="1"/>
  </r>
  <r>
    <s v="L102216"/>
    <x v="0"/>
    <s v="C202216"/>
    <s v="Pooja Gupta"/>
    <x v="0"/>
    <s v="Female"/>
    <x v="17"/>
    <x v="1"/>
    <x v="1"/>
    <x v="1"/>
    <n v="483897"/>
    <s v="Submitted"/>
    <n v="685"/>
    <x v="1"/>
    <x v="0"/>
    <s v="Submitted"/>
    <x v="0"/>
    <x v="4"/>
    <n v="1614267"/>
    <n v="14.39"/>
    <n v="120"/>
    <n v="13452.23"/>
    <n v="1935775.1775"/>
    <x v="3"/>
    <x v="3"/>
    <d v="2030-07-15T00:00:00"/>
    <x v="6"/>
    <x v="1"/>
    <x v="2"/>
    <x v="0"/>
    <x v="2"/>
  </r>
  <r>
    <s v="L102217"/>
    <x v="0"/>
    <s v="C202217"/>
    <s v="Neha Mehta"/>
    <x v="0"/>
    <s v="Female"/>
    <x v="34"/>
    <x v="1"/>
    <x v="0"/>
    <x v="0"/>
    <n v="2488651"/>
    <s v="Submitted"/>
    <n v="787"/>
    <x v="2"/>
    <x v="0"/>
    <s v="Submitted"/>
    <x v="0"/>
    <x v="1"/>
    <n v="3786520"/>
    <n v="12.97"/>
    <n v="12"/>
    <n v="315543.33"/>
    <n v="4093218.2131586252"/>
    <x v="4"/>
    <x v="4"/>
    <d v="2030-07-16T00:00:00"/>
    <x v="6"/>
    <x v="1"/>
    <x v="1"/>
    <x v="0"/>
    <x v="0"/>
  </r>
  <r>
    <s v="L102218"/>
    <x v="0"/>
    <s v="C202218"/>
    <n v="0"/>
    <x v="0"/>
    <s v="Male"/>
    <x v="11"/>
    <x v="1"/>
    <x v="1"/>
    <x v="2"/>
    <n v="2151340"/>
    <s v="Submitted"/>
    <n v="732"/>
    <x v="1"/>
    <x v="0"/>
    <s v="Submitted"/>
    <x v="0"/>
    <x v="2"/>
    <n v="3416068"/>
    <n v="10.35"/>
    <n v="12"/>
    <n v="284672.33"/>
    <n v="2948050.5689388337"/>
    <x v="5"/>
    <x v="5"/>
    <d v="2030-07-17T00:00:00"/>
    <x v="6"/>
    <x v="1"/>
    <x v="0"/>
    <x v="0"/>
    <x v="1"/>
  </r>
  <r>
    <s v="L102219"/>
    <x v="0"/>
    <s v="C202219"/>
    <s v="Karan Das"/>
    <x v="0"/>
    <s v="Male"/>
    <x v="34"/>
    <x v="0"/>
    <x v="0"/>
    <x v="2"/>
    <n v="1208630"/>
    <s v="Submitted"/>
    <n v="722"/>
    <x v="1"/>
    <x v="0"/>
    <s v="Submitted"/>
    <x v="0"/>
    <x v="4"/>
    <n v="2984911"/>
    <n v="14.02"/>
    <n v="180"/>
    <n v="16582.84"/>
    <n v="3487371.0183333331"/>
    <x v="6"/>
    <x v="6"/>
    <d v="2030-07-18T00:00:00"/>
    <x v="6"/>
    <x v="1"/>
    <x v="0"/>
    <x v="1"/>
    <x v="2"/>
  </r>
  <r>
    <s v="L102220"/>
    <x v="0"/>
    <s v="C202220"/>
    <s v="Sneha Das"/>
    <x v="0"/>
    <s v="Female"/>
    <x v="21"/>
    <x v="0"/>
    <x v="1"/>
    <x v="0"/>
    <n v="796381"/>
    <s v="Submitted"/>
    <n v="378"/>
    <x v="0"/>
    <x v="0"/>
    <s v="Submitted"/>
    <x v="0"/>
    <x v="4"/>
    <n v="3597613"/>
    <n v="9.85"/>
    <n v="180"/>
    <n v="19986.740000000002"/>
    <n v="2953040.6708333334"/>
    <x v="1"/>
    <x v="1"/>
    <d v="2030-07-19T00:00:00"/>
    <x v="6"/>
    <x v="1"/>
    <x v="0"/>
    <x v="0"/>
    <x v="0"/>
  </r>
  <r>
    <s v="L102221"/>
    <x v="0"/>
    <s v="C202221"/>
    <s v="Vikas Sharma"/>
    <x v="0"/>
    <s v="Male"/>
    <x v="10"/>
    <x v="0"/>
    <x v="0"/>
    <x v="2"/>
    <n v="2212683"/>
    <s v="Submitted"/>
    <n v="490"/>
    <x v="0"/>
    <x v="0"/>
    <s v="Submitted"/>
    <x v="0"/>
    <x v="3"/>
    <n v="2799827"/>
    <n v="15.43"/>
    <n v="180"/>
    <n v="15554.59"/>
    <n v="3600110.8841666668"/>
    <x v="2"/>
    <x v="2"/>
    <d v="2030-07-20T00:00:00"/>
    <x v="6"/>
    <x v="1"/>
    <x v="0"/>
    <x v="0"/>
    <x v="1"/>
  </r>
  <r>
    <s v="L102222"/>
    <x v="0"/>
    <s v="C202222"/>
    <s v="Rohit Verma"/>
    <x v="0"/>
    <s v="Male"/>
    <x v="17"/>
    <x v="1"/>
    <x v="1"/>
    <x v="1"/>
    <n v="2444165"/>
    <s v="Submitted"/>
    <n v="876"/>
    <x v="2"/>
    <x v="0"/>
    <s v="Submitted"/>
    <x v="0"/>
    <x v="0"/>
    <n v="2199296"/>
    <n v="16.11"/>
    <n v="24"/>
    <n v="91637.33"/>
    <n v="2952554.8839617549"/>
    <x v="6"/>
    <x v="6"/>
    <d v="2030-07-21T00:00:00"/>
    <x v="6"/>
    <x v="1"/>
    <x v="2"/>
    <x v="0"/>
    <x v="0"/>
  </r>
  <r>
    <s v="L102223"/>
    <x v="0"/>
    <s v="C202223"/>
    <s v="Vikas Gupta"/>
    <x v="0"/>
    <s v="Female"/>
    <x v="45"/>
    <x v="0"/>
    <x v="0"/>
    <x v="1"/>
    <n v="1691223"/>
    <s v="Submitted"/>
    <n v="514"/>
    <x v="0"/>
    <x v="0"/>
    <s v="Submitted"/>
    <x v="0"/>
    <x v="1"/>
    <n v="3021496"/>
    <n v="11.18"/>
    <n v="60"/>
    <n v="50358.27"/>
    <n v="2815027.1066666665"/>
    <x v="4"/>
    <x v="4"/>
    <d v="2030-07-22T00:00:00"/>
    <x v="6"/>
    <x v="1"/>
    <x v="0"/>
    <x v="0"/>
    <x v="1"/>
  </r>
  <r>
    <s v="L102224"/>
    <x v="0"/>
    <s v="C202224"/>
    <s v="Sneha Rao"/>
    <x v="0"/>
    <s v="Female"/>
    <x v="31"/>
    <x v="0"/>
    <x v="1"/>
    <x v="0"/>
    <n v="1974063"/>
    <s v="Submitted"/>
    <n v="691"/>
    <x v="1"/>
    <x v="0"/>
    <s v="Submitted"/>
    <x v="0"/>
    <x v="1"/>
    <n v="246532"/>
    <n v="17.010000000000002"/>
    <n v="36"/>
    <n v="6848.11"/>
    <n v="349459.11000000557"/>
    <x v="6"/>
    <x v="6"/>
    <d v="2030-07-23T00:00:00"/>
    <x v="6"/>
    <x v="1"/>
    <x v="2"/>
    <x v="0"/>
    <x v="3"/>
  </r>
  <r>
    <s v="L102225"/>
    <x v="0"/>
    <s v="C202225"/>
    <s v="Rohit Das"/>
    <x v="0"/>
    <s v="Male"/>
    <x v="33"/>
    <x v="1"/>
    <x v="1"/>
    <x v="1"/>
    <n v="369697"/>
    <s v="Submitted"/>
    <n v="354"/>
    <x v="0"/>
    <x v="0"/>
    <s v="Submitted"/>
    <x v="0"/>
    <x v="4"/>
    <n v="3713326"/>
    <n v="15.98"/>
    <n v="60"/>
    <n v="61888.77"/>
    <n v="4944912.456666667"/>
    <x v="4"/>
    <x v="4"/>
    <d v="2030-07-24T00:00:00"/>
    <x v="6"/>
    <x v="1"/>
    <x v="0"/>
    <x v="1"/>
    <x v="1"/>
  </r>
  <r>
    <s v="L102226"/>
    <x v="0"/>
    <s v="C202226"/>
    <s v="Vikas Rao"/>
    <x v="0"/>
    <s v="Female"/>
    <x v="32"/>
    <x v="1"/>
    <x v="1"/>
    <x v="0"/>
    <n v="1362597"/>
    <s v="Submitted"/>
    <n v="400"/>
    <x v="0"/>
    <x v="0"/>
    <s v="Submitted"/>
    <x v="0"/>
    <x v="4"/>
    <n v="1385864"/>
    <n v="9.67"/>
    <n v="60"/>
    <n v="23097.73"/>
    <n v="1116775.4066666672"/>
    <x v="5"/>
    <x v="5"/>
    <d v="2030-07-25T00:00:00"/>
    <x v="6"/>
    <x v="1"/>
    <x v="0"/>
    <x v="0"/>
    <x v="0"/>
  </r>
  <r>
    <s v="L102227"/>
    <x v="0"/>
    <s v="C202227"/>
    <n v="0"/>
    <x v="0"/>
    <s v="Female"/>
    <x v="11"/>
    <x v="0"/>
    <x v="1"/>
    <x v="0"/>
    <n v="1634215"/>
    <s v="Submitted"/>
    <n v="515"/>
    <x v="0"/>
    <x v="0"/>
    <s v="Submitted"/>
    <x v="0"/>
    <x v="0"/>
    <n v="1625408"/>
    <n v="15.74"/>
    <n v="60"/>
    <n v="27090.13"/>
    <n v="2131993.4933333336"/>
    <x v="0"/>
    <x v="0"/>
    <d v="2030-07-26T00:00:00"/>
    <x v="6"/>
    <x v="1"/>
    <x v="1"/>
    <x v="1"/>
    <x v="0"/>
  </r>
  <r>
    <s v="L102228"/>
    <x v="0"/>
    <s v="C202228"/>
    <s v="Amit Verma"/>
    <x v="0"/>
    <s v="Male"/>
    <x v="45"/>
    <x v="1"/>
    <x v="0"/>
    <x v="1"/>
    <n v="2310520"/>
    <s v="Submitted"/>
    <n v="769"/>
    <x v="2"/>
    <x v="0"/>
    <s v="Submitted"/>
    <x v="0"/>
    <x v="0"/>
    <n v="3539317"/>
    <n v="16.5"/>
    <n v="120"/>
    <n v="29494.31"/>
    <n v="4866560.875"/>
    <x v="0"/>
    <x v="0"/>
    <d v="2030-07-27T00:00:00"/>
    <x v="6"/>
    <x v="1"/>
    <x v="2"/>
    <x v="1"/>
    <x v="1"/>
  </r>
  <r>
    <s v="L102229"/>
    <x v="0"/>
    <s v="C202229"/>
    <s v="Priya Singh"/>
    <x v="0"/>
    <s v="Female"/>
    <x v="37"/>
    <x v="0"/>
    <x v="0"/>
    <x v="2"/>
    <n v="2248006"/>
    <s v="Submitted"/>
    <n v="417"/>
    <x v="0"/>
    <x v="0"/>
    <s v="Submitted"/>
    <x v="0"/>
    <x v="2"/>
    <n v="2829620"/>
    <n v="7.02"/>
    <n v="12"/>
    <n v="235801.67"/>
    <n v="1661938.6487273225"/>
    <x v="0"/>
    <x v="0"/>
    <d v="2030-07-28T00:00:00"/>
    <x v="6"/>
    <x v="1"/>
    <x v="1"/>
    <x v="1"/>
    <x v="0"/>
  </r>
  <r>
    <s v="L102230"/>
    <x v="0"/>
    <s v="C202230"/>
    <s v="Sneha Patel"/>
    <x v="0"/>
    <s v="Male"/>
    <x v="32"/>
    <x v="0"/>
    <x v="0"/>
    <x v="0"/>
    <n v="2022983"/>
    <s v="Submitted"/>
    <n v="868"/>
    <x v="2"/>
    <x v="0"/>
    <s v="Submitted"/>
    <x v="0"/>
    <x v="2"/>
    <n v="3447466"/>
    <n v="14.29"/>
    <n v="12"/>
    <n v="287288.83"/>
    <n v="4105693.2234802106"/>
    <x v="0"/>
    <x v="0"/>
    <d v="2030-07-29T00:00:00"/>
    <x v="6"/>
    <x v="1"/>
    <x v="0"/>
    <x v="1"/>
    <x v="3"/>
  </r>
  <r>
    <s v="L102231"/>
    <x v="0"/>
    <s v="C202231"/>
    <n v="0"/>
    <x v="0"/>
    <s v="Female"/>
    <x v="35"/>
    <x v="1"/>
    <x v="0"/>
    <x v="3"/>
    <n v="2480927"/>
    <s v="Submitted"/>
    <n v="629"/>
    <x v="1"/>
    <x v="0"/>
    <s v="Submitted"/>
    <x v="0"/>
    <x v="0"/>
    <n v="378647"/>
    <n v="18.75"/>
    <n v="180"/>
    <n v="2103.59"/>
    <n v="591635.9375"/>
    <x v="3"/>
    <x v="3"/>
    <d v="2030-07-30T00:00:00"/>
    <x v="6"/>
    <x v="1"/>
    <x v="0"/>
    <x v="1"/>
    <x v="1"/>
  </r>
  <r>
    <s v="L102232"/>
    <x v="0"/>
    <s v="C202232"/>
    <s v="Sneha Gupta"/>
    <x v="0"/>
    <s v="Male"/>
    <x v="46"/>
    <x v="1"/>
    <x v="0"/>
    <x v="1"/>
    <n v="437224"/>
    <s v="Submitted"/>
    <n v="574"/>
    <x v="0"/>
    <x v="0"/>
    <s v="Submitted"/>
    <x v="0"/>
    <x v="4"/>
    <n v="2662115"/>
    <n v="12.84"/>
    <n v="36"/>
    <n v="73947.64"/>
    <n v="2848463.0500120143"/>
    <x v="0"/>
    <x v="0"/>
    <d v="2030-07-31T00:00:00"/>
    <x v="6"/>
    <x v="1"/>
    <x v="2"/>
    <x v="0"/>
    <x v="3"/>
  </r>
  <r>
    <s v="L102233"/>
    <x v="0"/>
    <s v="C202233"/>
    <s v="Karan Singh"/>
    <x v="0"/>
    <s v="Male"/>
    <x v="37"/>
    <x v="0"/>
    <x v="1"/>
    <x v="1"/>
    <n v="713212"/>
    <s v="Submitted"/>
    <n v="635"/>
    <x v="1"/>
    <x v="0"/>
    <s v="Submitted"/>
    <x v="0"/>
    <x v="4"/>
    <n v="470313"/>
    <n v="11.64"/>
    <n v="24"/>
    <n v="19596.38"/>
    <n v="456203.64908132929"/>
    <x v="6"/>
    <x v="6"/>
    <d v="2030-08-01T00:00:00"/>
    <x v="6"/>
    <x v="2"/>
    <x v="0"/>
    <x v="1"/>
    <x v="1"/>
  </r>
  <r>
    <s v="L102234"/>
    <x v="0"/>
    <s v="C202234"/>
    <s v="Priya Patel"/>
    <x v="0"/>
    <s v="Female"/>
    <x v="22"/>
    <x v="1"/>
    <x v="1"/>
    <x v="3"/>
    <n v="541681"/>
    <s v="Submitted"/>
    <n v="373"/>
    <x v="0"/>
    <x v="0"/>
    <s v="Submitted"/>
    <x v="0"/>
    <x v="4"/>
    <n v="2301001"/>
    <n v="9.9499999999999993"/>
    <n v="12"/>
    <n v="191750.08"/>
    <n v="1909274.237803292"/>
    <x v="1"/>
    <x v="1"/>
    <d v="2030-08-02T00:00:00"/>
    <x v="6"/>
    <x v="2"/>
    <x v="0"/>
    <x v="1"/>
    <x v="0"/>
  </r>
  <r>
    <s v="L102235"/>
    <x v="0"/>
    <s v="C202235"/>
    <s v="Rahul Singh"/>
    <x v="0"/>
    <s v="Male"/>
    <x v="41"/>
    <x v="0"/>
    <x v="0"/>
    <x v="1"/>
    <n v="1532989"/>
    <s v="Submitted"/>
    <n v="883"/>
    <x v="2"/>
    <x v="0"/>
    <s v="Submitted"/>
    <x v="0"/>
    <x v="3"/>
    <n v="4236567"/>
    <n v="12.71"/>
    <n v="36"/>
    <n v="117682.42"/>
    <n v="4487230.5475228606"/>
    <x v="2"/>
    <x v="2"/>
    <d v="2030-08-03T00:00:00"/>
    <x v="6"/>
    <x v="2"/>
    <x v="0"/>
    <x v="0"/>
    <x v="3"/>
  </r>
  <r>
    <s v="L102236"/>
    <x v="0"/>
    <s v="C202236"/>
    <s v="Neha Das"/>
    <x v="0"/>
    <s v="Female"/>
    <x v="33"/>
    <x v="0"/>
    <x v="0"/>
    <x v="1"/>
    <n v="336695"/>
    <s v="Submitted"/>
    <n v="507"/>
    <x v="0"/>
    <x v="0"/>
    <s v="Submitted"/>
    <x v="0"/>
    <x v="3"/>
    <n v="2654154"/>
    <n v="12.53"/>
    <n v="12"/>
    <n v="221179.5"/>
    <n v="2771899.8281995296"/>
    <x v="2"/>
    <x v="2"/>
    <d v="2030-08-04T00:00:00"/>
    <x v="6"/>
    <x v="2"/>
    <x v="1"/>
    <x v="1"/>
    <x v="0"/>
  </r>
  <r>
    <s v="L102237"/>
    <x v="0"/>
    <s v="C202237"/>
    <s v="Amit Das"/>
    <x v="0"/>
    <s v="Male"/>
    <x v="4"/>
    <x v="1"/>
    <x v="1"/>
    <x v="1"/>
    <n v="1725603"/>
    <s v="Submitted"/>
    <n v="772"/>
    <x v="2"/>
    <x v="0"/>
    <s v="Submitted"/>
    <x v="0"/>
    <x v="4"/>
    <n v="4279651"/>
    <n v="17.8"/>
    <n v="60"/>
    <n v="71327.520000000004"/>
    <n v="6348148.9833333334"/>
    <x v="3"/>
    <x v="3"/>
    <d v="2030-08-05T00:00:00"/>
    <x v="6"/>
    <x v="2"/>
    <x v="0"/>
    <x v="1"/>
    <x v="1"/>
  </r>
  <r>
    <s v="L102238"/>
    <x v="0"/>
    <s v="C202238"/>
    <s v="Pooja Singh"/>
    <x v="0"/>
    <s v="Male"/>
    <x v="15"/>
    <x v="1"/>
    <x v="1"/>
    <x v="2"/>
    <n v="1764557"/>
    <s v="Submitted"/>
    <n v="348"/>
    <x v="0"/>
    <x v="0"/>
    <s v="Submitted"/>
    <x v="0"/>
    <x v="4"/>
    <n v="3328369"/>
    <n v="8.73"/>
    <n v="60"/>
    <n v="55472.82"/>
    <n v="2421388.4475000137"/>
    <x v="3"/>
    <x v="3"/>
    <d v="2030-08-06T00:00:00"/>
    <x v="6"/>
    <x v="2"/>
    <x v="0"/>
    <x v="0"/>
    <x v="0"/>
  </r>
  <r>
    <s v="L102239"/>
    <x v="0"/>
    <s v="C202239"/>
    <s v="Rohit Patel"/>
    <x v="0"/>
    <s v="Male"/>
    <x v="45"/>
    <x v="0"/>
    <x v="0"/>
    <x v="2"/>
    <n v="2349641"/>
    <s v="Submitted"/>
    <n v="842"/>
    <x v="2"/>
    <x v="0"/>
    <s v="Submitted"/>
    <x v="0"/>
    <x v="1"/>
    <n v="605249"/>
    <n v="7.27"/>
    <n v="180"/>
    <n v="3362.49"/>
    <n v="366680.01916666667"/>
    <x v="2"/>
    <x v="2"/>
    <d v="2030-08-07T00:00:00"/>
    <x v="6"/>
    <x v="2"/>
    <x v="2"/>
    <x v="1"/>
    <x v="3"/>
  </r>
  <r>
    <s v="L102240"/>
    <x v="0"/>
    <s v="C202240"/>
    <s v="Karan Verma"/>
    <x v="0"/>
    <s v="Female"/>
    <x v="44"/>
    <x v="1"/>
    <x v="0"/>
    <x v="2"/>
    <n v="1622992"/>
    <s v="Submitted"/>
    <n v="658"/>
    <x v="1"/>
    <x v="0"/>
    <s v="Submitted"/>
    <x v="0"/>
    <x v="2"/>
    <n v="4848373"/>
    <n v="10.92"/>
    <n v="60"/>
    <n v="80806.22"/>
    <n v="4412019.43"/>
    <x v="6"/>
    <x v="6"/>
    <d v="2030-08-08T00:00:00"/>
    <x v="6"/>
    <x v="2"/>
    <x v="0"/>
    <x v="1"/>
    <x v="2"/>
  </r>
  <r>
    <s v="L102241"/>
    <x v="0"/>
    <s v="C202241"/>
    <s v="Pooja Verma"/>
    <x v="0"/>
    <s v="Female"/>
    <x v="34"/>
    <x v="0"/>
    <x v="0"/>
    <x v="3"/>
    <n v="439905"/>
    <s v="Submitted"/>
    <n v="900"/>
    <x v="2"/>
    <x v="0"/>
    <s v="Submitted"/>
    <x v="0"/>
    <x v="0"/>
    <n v="1683711"/>
    <n v="8.5399999999999991"/>
    <n v="24"/>
    <n v="70154.62"/>
    <n v="1198243.9906055219"/>
    <x v="6"/>
    <x v="6"/>
    <d v="2030-08-09T00:00:00"/>
    <x v="6"/>
    <x v="2"/>
    <x v="1"/>
    <x v="1"/>
    <x v="0"/>
  </r>
  <r>
    <s v="L102242"/>
    <x v="0"/>
    <s v="C202242"/>
    <s v="Amit Singh"/>
    <x v="0"/>
    <s v="Female"/>
    <x v="6"/>
    <x v="0"/>
    <x v="1"/>
    <x v="1"/>
    <n v="1378611"/>
    <s v="Submitted"/>
    <n v="376"/>
    <x v="0"/>
    <x v="0"/>
    <s v="Submitted"/>
    <x v="0"/>
    <x v="0"/>
    <n v="4103480"/>
    <n v="17.05"/>
    <n v="12"/>
    <n v="341956.67"/>
    <n v="5830505.0887677651"/>
    <x v="4"/>
    <x v="4"/>
    <d v="2030-08-10T00:00:00"/>
    <x v="6"/>
    <x v="2"/>
    <x v="2"/>
    <x v="1"/>
    <x v="0"/>
  </r>
  <r>
    <s v="L102243"/>
    <x v="0"/>
    <s v="C202243"/>
    <s v="Rohit Mehta"/>
    <x v="0"/>
    <s v="Female"/>
    <x v="45"/>
    <x v="1"/>
    <x v="0"/>
    <x v="2"/>
    <n v="2166670"/>
    <s v="Submitted"/>
    <n v="700"/>
    <x v="1"/>
    <x v="0"/>
    <s v="Submitted"/>
    <x v="0"/>
    <x v="2"/>
    <n v="2171527"/>
    <n v="13.38"/>
    <n v="120"/>
    <n v="18096.060000000001"/>
    <n v="2421252.605"/>
    <x v="1"/>
    <x v="1"/>
    <d v="2030-08-11T00:00:00"/>
    <x v="6"/>
    <x v="2"/>
    <x v="0"/>
    <x v="1"/>
    <x v="0"/>
  </r>
  <r>
    <s v="L102244"/>
    <x v="0"/>
    <s v="C202244"/>
    <s v="Vikas Rao"/>
    <x v="0"/>
    <s v="Female"/>
    <x v="33"/>
    <x v="0"/>
    <x v="0"/>
    <x v="0"/>
    <n v="2461070"/>
    <s v="Submitted"/>
    <n v="581"/>
    <x v="0"/>
    <x v="0"/>
    <s v="Submitted"/>
    <x v="0"/>
    <x v="1"/>
    <n v="807824"/>
    <n v="18.2"/>
    <n v="12"/>
    <n v="67318.67"/>
    <n v="1225218.7137288721"/>
    <x v="0"/>
    <x v="0"/>
    <d v="2030-08-12T00:00:00"/>
    <x v="6"/>
    <x v="2"/>
    <x v="0"/>
    <x v="1"/>
    <x v="1"/>
  </r>
  <r>
    <s v="L102245"/>
    <x v="0"/>
    <s v="C202245"/>
    <s v="Sneha Rao"/>
    <x v="0"/>
    <s v="Female"/>
    <x v="0"/>
    <x v="1"/>
    <x v="0"/>
    <x v="1"/>
    <n v="1463519"/>
    <s v="Submitted"/>
    <n v="786"/>
    <x v="2"/>
    <x v="0"/>
    <s v="Submitted"/>
    <x v="0"/>
    <x v="1"/>
    <n v="2015636"/>
    <n v="7.97"/>
    <n v="60"/>
    <n v="33593.93"/>
    <n v="1338718.2433334049"/>
    <x v="2"/>
    <x v="2"/>
    <d v="2030-08-13T00:00:00"/>
    <x v="6"/>
    <x v="2"/>
    <x v="0"/>
    <x v="0"/>
    <x v="0"/>
  </r>
  <r>
    <s v="L102246"/>
    <x v="0"/>
    <s v="C202246"/>
    <s v="Rohit Patel"/>
    <x v="0"/>
    <s v="Male"/>
    <x v="23"/>
    <x v="0"/>
    <x v="1"/>
    <x v="2"/>
    <n v="1641665"/>
    <s v="Submitted"/>
    <n v="547"/>
    <x v="0"/>
    <x v="0"/>
    <s v="Submitted"/>
    <x v="0"/>
    <x v="1"/>
    <n v="1203904"/>
    <n v="10.84"/>
    <n v="36"/>
    <n v="33441.78"/>
    <n v="1087526.6134275016"/>
    <x v="1"/>
    <x v="1"/>
    <d v="2030-08-14T00:00:00"/>
    <x v="6"/>
    <x v="2"/>
    <x v="1"/>
    <x v="1"/>
    <x v="3"/>
  </r>
  <r>
    <s v="L102247"/>
    <x v="0"/>
    <s v="C202247"/>
    <n v="0"/>
    <x v="0"/>
    <s v="Male"/>
    <x v="35"/>
    <x v="0"/>
    <x v="0"/>
    <x v="0"/>
    <n v="1216492"/>
    <s v="Submitted"/>
    <n v="345"/>
    <x v="0"/>
    <x v="0"/>
    <s v="Submitted"/>
    <x v="0"/>
    <x v="3"/>
    <n v="3796614"/>
    <n v="9.5"/>
    <n v="60"/>
    <n v="63276.9"/>
    <n v="3005652.7500000019"/>
    <x v="5"/>
    <x v="5"/>
    <d v="2030-08-15T00:00:00"/>
    <x v="6"/>
    <x v="2"/>
    <x v="0"/>
    <x v="1"/>
    <x v="1"/>
  </r>
  <r>
    <s v="L102248"/>
    <x v="0"/>
    <s v="C202248"/>
    <s v="Priya Verma"/>
    <x v="0"/>
    <s v="Male"/>
    <x v="31"/>
    <x v="1"/>
    <x v="1"/>
    <x v="3"/>
    <n v="1001412"/>
    <s v="Submitted"/>
    <n v="835"/>
    <x v="2"/>
    <x v="0"/>
    <s v="Submitted"/>
    <x v="0"/>
    <x v="4"/>
    <n v="2854684"/>
    <n v="18.7"/>
    <n v="60"/>
    <n v="47578.07"/>
    <n v="4448549.2333333334"/>
    <x v="5"/>
    <x v="5"/>
    <d v="2030-08-16T00:00:00"/>
    <x v="6"/>
    <x v="2"/>
    <x v="0"/>
    <x v="0"/>
    <x v="3"/>
  </r>
  <r>
    <s v="L102249"/>
    <x v="0"/>
    <s v="C202249"/>
    <s v="Pooja Singh"/>
    <x v="0"/>
    <s v="Male"/>
    <x v="38"/>
    <x v="1"/>
    <x v="1"/>
    <x v="0"/>
    <n v="865068"/>
    <s v="Submitted"/>
    <n v="301"/>
    <x v="0"/>
    <x v="0"/>
    <s v="Submitted"/>
    <x v="0"/>
    <x v="1"/>
    <n v="444307"/>
    <n v="12.2"/>
    <n v="36"/>
    <n v="12341.86"/>
    <n v="451712.11667154229"/>
    <x v="1"/>
    <x v="1"/>
    <d v="2030-08-17T00:00:00"/>
    <x v="6"/>
    <x v="2"/>
    <x v="1"/>
    <x v="0"/>
    <x v="3"/>
  </r>
  <r>
    <s v="L102250"/>
    <x v="0"/>
    <s v="C202250"/>
    <s v="Amit Singh"/>
    <x v="0"/>
    <s v="Female"/>
    <x v="28"/>
    <x v="0"/>
    <x v="0"/>
    <x v="1"/>
    <n v="1460646"/>
    <s v="Submitted"/>
    <n v="747"/>
    <x v="1"/>
    <x v="0"/>
    <s v="Submitted"/>
    <x v="0"/>
    <x v="3"/>
    <n v="1965131"/>
    <n v="15.02"/>
    <n v="12"/>
    <n v="163760.92000000001"/>
    <n v="2459833.7976830434"/>
    <x v="2"/>
    <x v="2"/>
    <d v="2030-08-18T00:00:00"/>
    <x v="6"/>
    <x v="2"/>
    <x v="1"/>
    <x v="1"/>
    <x v="1"/>
  </r>
  <r>
    <s v="L102251"/>
    <x v="0"/>
    <s v="C202251"/>
    <s v="Pooja Das"/>
    <x v="0"/>
    <s v="Male"/>
    <x v="20"/>
    <x v="0"/>
    <x v="0"/>
    <x v="2"/>
    <n v="2189066"/>
    <s v="Submitted"/>
    <n v="678"/>
    <x v="1"/>
    <x v="0"/>
    <s v="Submitted"/>
    <x v="0"/>
    <x v="3"/>
    <n v="3361837"/>
    <n v="11.61"/>
    <n v="36"/>
    <n v="93384.36"/>
    <n v="3252577.2975853677"/>
    <x v="4"/>
    <x v="4"/>
    <d v="2030-08-19T00:00:00"/>
    <x v="6"/>
    <x v="2"/>
    <x v="0"/>
    <x v="1"/>
    <x v="0"/>
  </r>
  <r>
    <s v="L102252"/>
    <x v="0"/>
    <s v="C202252"/>
    <s v="Priya Rao"/>
    <x v="0"/>
    <s v="Male"/>
    <x v="16"/>
    <x v="0"/>
    <x v="0"/>
    <x v="2"/>
    <n v="327758"/>
    <s v="Submitted"/>
    <n v="887"/>
    <x v="2"/>
    <x v="0"/>
    <s v="Submitted"/>
    <x v="0"/>
    <x v="2"/>
    <n v="2887851"/>
    <n v="15.41"/>
    <n v="12"/>
    <n v="240654.25"/>
    <n v="3708665.8512196615"/>
    <x v="5"/>
    <x v="5"/>
    <d v="2030-08-20T00:00:00"/>
    <x v="6"/>
    <x v="2"/>
    <x v="0"/>
    <x v="1"/>
    <x v="0"/>
  </r>
  <r>
    <s v="L102253"/>
    <x v="0"/>
    <s v="C202253"/>
    <s v="Karan Verma"/>
    <x v="0"/>
    <s v="Male"/>
    <x v="32"/>
    <x v="0"/>
    <x v="0"/>
    <x v="1"/>
    <n v="1425591"/>
    <s v="Submitted"/>
    <n v="766"/>
    <x v="2"/>
    <x v="0"/>
    <s v="Submitted"/>
    <x v="0"/>
    <x v="3"/>
    <n v="1619301"/>
    <n v="12.37"/>
    <n v="12"/>
    <n v="134941.75"/>
    <n v="1669568.6920618338"/>
    <x v="5"/>
    <x v="5"/>
    <d v="2030-08-21T00:00:00"/>
    <x v="6"/>
    <x v="2"/>
    <x v="2"/>
    <x v="1"/>
    <x v="1"/>
  </r>
  <r>
    <s v="L102254"/>
    <x v="0"/>
    <s v="C202254"/>
    <s v="Amit Das"/>
    <x v="0"/>
    <s v="Female"/>
    <x v="29"/>
    <x v="0"/>
    <x v="1"/>
    <x v="2"/>
    <n v="1685613"/>
    <s v="Submitted"/>
    <n v="711"/>
    <x v="1"/>
    <x v="0"/>
    <s v="Submitted"/>
    <x v="0"/>
    <x v="4"/>
    <n v="2866654"/>
    <n v="14.48"/>
    <n v="36"/>
    <n v="79629.279999999999"/>
    <n v="3459095.8266681274"/>
    <x v="3"/>
    <x v="3"/>
    <d v="2030-08-22T00:00:00"/>
    <x v="6"/>
    <x v="2"/>
    <x v="2"/>
    <x v="0"/>
    <x v="2"/>
  </r>
  <r>
    <s v="L102255"/>
    <x v="0"/>
    <s v="C202255"/>
    <s v="Rahul Patel"/>
    <x v="0"/>
    <s v="Male"/>
    <x v="11"/>
    <x v="0"/>
    <x v="1"/>
    <x v="2"/>
    <n v="0"/>
    <s v="Submitted"/>
    <n v="767"/>
    <x v="2"/>
    <x v="0"/>
    <s v="Submitted"/>
    <x v="0"/>
    <x v="4"/>
    <n v="4139218"/>
    <n v="12.54"/>
    <n v="24"/>
    <n v="172467.42"/>
    <n v="4325482.9611454606"/>
    <x v="3"/>
    <x v="3"/>
    <d v="2030-08-23T00:00:00"/>
    <x v="6"/>
    <x v="2"/>
    <x v="0"/>
    <x v="0"/>
    <x v="1"/>
  </r>
  <r>
    <s v="L102256"/>
    <x v="0"/>
    <s v="C202256"/>
    <s v="Karan Patel"/>
    <x v="0"/>
    <s v="Female"/>
    <x v="13"/>
    <x v="0"/>
    <x v="1"/>
    <x v="2"/>
    <n v="1531245"/>
    <s v="Submitted"/>
    <n v="564"/>
    <x v="0"/>
    <x v="0"/>
    <s v="Submitted"/>
    <x v="0"/>
    <x v="2"/>
    <n v="2966617"/>
    <n v="8.74"/>
    <n v="24"/>
    <n v="123609.04"/>
    <n v="2160690.3292067288"/>
    <x v="6"/>
    <x v="6"/>
    <d v="2030-08-24T00:00:00"/>
    <x v="6"/>
    <x v="2"/>
    <x v="2"/>
    <x v="0"/>
    <x v="1"/>
  </r>
  <r>
    <s v="L102257"/>
    <x v="0"/>
    <s v="C202257"/>
    <s v="Priya Singh"/>
    <x v="0"/>
    <s v="Male"/>
    <x v="43"/>
    <x v="1"/>
    <x v="1"/>
    <x v="0"/>
    <n v="817610"/>
    <s v="Submitted"/>
    <n v="515"/>
    <x v="0"/>
    <x v="0"/>
    <s v="Submitted"/>
    <x v="0"/>
    <x v="2"/>
    <n v="4372054"/>
    <n v="14.24"/>
    <n v="120"/>
    <n v="36433.78"/>
    <n v="5188170.7466666671"/>
    <x v="5"/>
    <x v="5"/>
    <d v="2030-08-25T00:00:00"/>
    <x v="6"/>
    <x v="2"/>
    <x v="0"/>
    <x v="0"/>
    <x v="2"/>
  </r>
  <r>
    <s v="L102258"/>
    <x v="0"/>
    <s v="C202258"/>
    <s v="Amit Patel"/>
    <x v="0"/>
    <s v="Female"/>
    <x v="4"/>
    <x v="1"/>
    <x v="0"/>
    <x v="1"/>
    <n v="1548237"/>
    <s v="Submitted"/>
    <n v="519"/>
    <x v="0"/>
    <x v="0"/>
    <s v="Submitted"/>
    <x v="0"/>
    <x v="1"/>
    <n v="2935309"/>
    <n v="11.79"/>
    <n v="60"/>
    <n v="48921.82"/>
    <n v="2883941.0924999998"/>
    <x v="4"/>
    <x v="4"/>
    <d v="2030-08-26T00:00:00"/>
    <x v="6"/>
    <x v="2"/>
    <x v="0"/>
    <x v="1"/>
    <x v="2"/>
  </r>
  <r>
    <s v="L102259"/>
    <x v="0"/>
    <s v="C202259"/>
    <s v="Amit Mehta"/>
    <x v="0"/>
    <s v="Male"/>
    <x v="28"/>
    <x v="0"/>
    <x v="0"/>
    <x v="1"/>
    <n v="771616"/>
    <s v="Submitted"/>
    <n v="629"/>
    <x v="1"/>
    <x v="0"/>
    <s v="Submitted"/>
    <x v="0"/>
    <x v="2"/>
    <n v="441372"/>
    <n v="18.53"/>
    <n v="60"/>
    <n v="7356.2"/>
    <n v="681551.93"/>
    <x v="0"/>
    <x v="0"/>
    <d v="2030-08-27T00:00:00"/>
    <x v="6"/>
    <x v="2"/>
    <x v="2"/>
    <x v="1"/>
    <x v="1"/>
  </r>
  <r>
    <s v="L102260"/>
    <x v="0"/>
    <s v="C202260"/>
    <s v="Sneha Sharma"/>
    <x v="0"/>
    <s v="Female"/>
    <x v="13"/>
    <x v="1"/>
    <x v="1"/>
    <x v="0"/>
    <n v="873516"/>
    <s v="Submitted"/>
    <n v="401"/>
    <x v="0"/>
    <x v="0"/>
    <s v="Submitted"/>
    <x v="0"/>
    <x v="1"/>
    <n v="2530221"/>
    <n v="18.59"/>
    <n v="180"/>
    <n v="14056.78"/>
    <n v="3919734.0324999997"/>
    <x v="3"/>
    <x v="3"/>
    <d v="2030-08-28T00:00:00"/>
    <x v="6"/>
    <x v="2"/>
    <x v="0"/>
    <x v="0"/>
    <x v="0"/>
  </r>
  <r>
    <s v="L102261"/>
    <x v="0"/>
    <s v="C202261"/>
    <s v="Pooja Das"/>
    <x v="0"/>
    <s v="Male"/>
    <x v="5"/>
    <x v="1"/>
    <x v="1"/>
    <x v="0"/>
    <n v="-50000"/>
    <s v="Submitted"/>
    <n v="862"/>
    <x v="2"/>
    <x v="0"/>
    <s v="Submitted"/>
    <x v="0"/>
    <x v="3"/>
    <n v="3800578"/>
    <n v="10.76"/>
    <n v="180"/>
    <n v="21114.32"/>
    <n v="3407851.6066666665"/>
    <x v="5"/>
    <x v="5"/>
    <d v="2030-08-29T00:00:00"/>
    <x v="6"/>
    <x v="2"/>
    <x v="0"/>
    <x v="0"/>
    <x v="2"/>
  </r>
  <r>
    <s v="L102262"/>
    <x v="0"/>
    <s v="C202262"/>
    <s v="Pooja Mehta"/>
    <x v="0"/>
    <s v="Male"/>
    <x v="4"/>
    <x v="0"/>
    <x v="0"/>
    <x v="1"/>
    <n v="0"/>
    <s v="Submitted"/>
    <n v="462"/>
    <x v="0"/>
    <x v="0"/>
    <s v="Submitted"/>
    <x v="0"/>
    <x v="2"/>
    <n v="1418848"/>
    <n v="12.92"/>
    <n v="24"/>
    <n v="59118.67"/>
    <n v="1527626.3835826248"/>
    <x v="0"/>
    <x v="0"/>
    <d v="2030-08-30T00:00:00"/>
    <x v="6"/>
    <x v="2"/>
    <x v="0"/>
    <x v="0"/>
    <x v="1"/>
  </r>
  <r>
    <s v="L102263"/>
    <x v="0"/>
    <s v="C202263"/>
    <s v="Amit Mehta"/>
    <x v="0"/>
    <s v="Female"/>
    <x v="31"/>
    <x v="0"/>
    <x v="0"/>
    <x v="0"/>
    <n v="336952"/>
    <s v="Submitted"/>
    <n v="360"/>
    <x v="0"/>
    <x v="0"/>
    <s v="Submitted"/>
    <x v="0"/>
    <x v="1"/>
    <n v="4872155"/>
    <n v="9.6199999999999992"/>
    <n v="60"/>
    <n v="81202.58"/>
    <n v="3905844.2583333347"/>
    <x v="5"/>
    <x v="5"/>
    <d v="2030-08-31T00:00:00"/>
    <x v="6"/>
    <x v="2"/>
    <x v="1"/>
    <x v="1"/>
    <x v="2"/>
  </r>
  <r>
    <s v="L102264"/>
    <x v="0"/>
    <s v="C202264"/>
    <s v="Karan Das"/>
    <x v="0"/>
    <s v="Male"/>
    <x v="6"/>
    <x v="1"/>
    <x v="1"/>
    <x v="1"/>
    <n v="1407344"/>
    <s v="Submitted"/>
    <n v="845"/>
    <x v="2"/>
    <x v="0"/>
    <s v="Submitted"/>
    <x v="0"/>
    <x v="1"/>
    <n v="3670514"/>
    <n v="15.48"/>
    <n v="12"/>
    <n v="305876.17"/>
    <n v="4735190.7330832314"/>
    <x v="1"/>
    <x v="1"/>
    <d v="2030-09-01T00:00:00"/>
    <x v="6"/>
    <x v="3"/>
    <x v="1"/>
    <x v="0"/>
    <x v="1"/>
  </r>
  <r>
    <s v="L102265"/>
    <x v="0"/>
    <s v="C202265"/>
    <s v="Priya Das"/>
    <x v="0"/>
    <s v="Female"/>
    <x v="34"/>
    <x v="1"/>
    <x v="1"/>
    <x v="1"/>
    <n v="1153212"/>
    <s v="Submitted"/>
    <n v="717"/>
    <x v="1"/>
    <x v="0"/>
    <s v="Submitted"/>
    <x v="0"/>
    <x v="0"/>
    <n v="3350541"/>
    <n v="9.5"/>
    <n v="12"/>
    <n v="279211.75"/>
    <n v="2654938.0553314975"/>
    <x v="3"/>
    <x v="3"/>
    <d v="2030-09-02T00:00:00"/>
    <x v="6"/>
    <x v="3"/>
    <x v="1"/>
    <x v="1"/>
    <x v="3"/>
  </r>
  <r>
    <s v="L102266"/>
    <x v="0"/>
    <s v="C202266"/>
    <s v="Rahul Mehta"/>
    <x v="0"/>
    <s v="Female"/>
    <x v="28"/>
    <x v="0"/>
    <x v="1"/>
    <x v="0"/>
    <n v="389955"/>
    <s v="Submitted"/>
    <n v="315"/>
    <x v="0"/>
    <x v="0"/>
    <s v="Submitted"/>
    <x v="0"/>
    <x v="3"/>
    <n v="1178131"/>
    <n v="16.5"/>
    <n v="120"/>
    <n v="9817.76"/>
    <n v="1619930.125"/>
    <x v="4"/>
    <x v="4"/>
    <d v="2030-09-03T00:00:00"/>
    <x v="6"/>
    <x v="3"/>
    <x v="1"/>
    <x v="0"/>
    <x v="1"/>
  </r>
  <r>
    <s v="L102267"/>
    <x v="0"/>
    <s v="C202267"/>
    <s v="Sneha Patel"/>
    <x v="0"/>
    <s v="Female"/>
    <x v="8"/>
    <x v="0"/>
    <x v="0"/>
    <x v="0"/>
    <n v="1669097"/>
    <s v="Submitted"/>
    <n v="900"/>
    <x v="2"/>
    <x v="0"/>
    <s v="Submitted"/>
    <x v="0"/>
    <x v="4"/>
    <n v="1368874"/>
    <n v="10.44"/>
    <n v="36"/>
    <n v="38024.28"/>
    <n v="1190920.3801947981"/>
    <x v="2"/>
    <x v="2"/>
    <d v="2030-09-04T00:00:00"/>
    <x v="6"/>
    <x v="3"/>
    <x v="0"/>
    <x v="1"/>
    <x v="3"/>
  </r>
  <r>
    <s v="L102268"/>
    <x v="0"/>
    <s v="C202268"/>
    <s v="Rohit Gupta"/>
    <x v="0"/>
    <s v="Male"/>
    <x v="16"/>
    <x v="0"/>
    <x v="0"/>
    <x v="0"/>
    <n v="512211"/>
    <s v="Submitted"/>
    <n v="320"/>
    <x v="0"/>
    <x v="0"/>
    <s v="Submitted"/>
    <x v="0"/>
    <x v="2"/>
    <n v="4250719"/>
    <n v="14.06"/>
    <n v="120"/>
    <n v="35422.660000000003"/>
    <n v="4980425.7616666667"/>
    <x v="5"/>
    <x v="5"/>
    <d v="2030-09-05T00:00:00"/>
    <x v="6"/>
    <x v="3"/>
    <x v="0"/>
    <x v="0"/>
    <x v="3"/>
  </r>
  <r>
    <s v="L102269"/>
    <x v="0"/>
    <s v="C202269"/>
    <s v="Pooja Das"/>
    <x v="0"/>
    <s v="Female"/>
    <x v="2"/>
    <x v="1"/>
    <x v="1"/>
    <x v="0"/>
    <n v="523735"/>
    <s v="Submitted"/>
    <n v="353"/>
    <x v="0"/>
    <x v="0"/>
    <s v="Submitted"/>
    <x v="0"/>
    <x v="2"/>
    <n v="730345"/>
    <n v="10.99"/>
    <n v="60"/>
    <n v="12172.42"/>
    <n v="668874.2958333334"/>
    <x v="6"/>
    <x v="6"/>
    <d v="2030-09-06T00:00:00"/>
    <x v="6"/>
    <x v="3"/>
    <x v="0"/>
    <x v="0"/>
    <x v="3"/>
  </r>
  <r>
    <s v="L102270"/>
    <x v="0"/>
    <s v="C202270"/>
    <s v="Rahul Patel"/>
    <x v="0"/>
    <s v="Male"/>
    <x v="16"/>
    <x v="0"/>
    <x v="1"/>
    <x v="0"/>
    <n v="686664"/>
    <s v="Submitted"/>
    <n v="647"/>
    <x v="1"/>
    <x v="0"/>
    <s v="Submitted"/>
    <x v="0"/>
    <x v="4"/>
    <n v="3573238"/>
    <n v="11.43"/>
    <n v="120"/>
    <n v="29776.98"/>
    <n v="3403509.1949999998"/>
    <x v="6"/>
    <x v="6"/>
    <d v="2030-09-07T00:00:00"/>
    <x v="6"/>
    <x v="3"/>
    <x v="2"/>
    <x v="1"/>
    <x v="0"/>
  </r>
  <r>
    <s v="L102271"/>
    <x v="0"/>
    <s v="C202271"/>
    <s v="Neha Rao"/>
    <x v="0"/>
    <s v="Female"/>
    <x v="12"/>
    <x v="1"/>
    <x v="0"/>
    <x v="3"/>
    <n v="1029811"/>
    <s v="Submitted"/>
    <n v="635"/>
    <x v="1"/>
    <x v="0"/>
    <s v="Submitted"/>
    <x v="0"/>
    <x v="2"/>
    <n v="1967120"/>
    <n v="11.26"/>
    <n v="60"/>
    <n v="32785.33"/>
    <n v="1845814.2666666666"/>
    <x v="5"/>
    <x v="5"/>
    <d v="2030-09-08T00:00:00"/>
    <x v="6"/>
    <x v="3"/>
    <x v="0"/>
    <x v="0"/>
    <x v="2"/>
  </r>
  <r>
    <s v="L102272"/>
    <x v="0"/>
    <s v="C202272"/>
    <s v="Neha Singh"/>
    <x v="0"/>
    <s v="Male"/>
    <x v="7"/>
    <x v="1"/>
    <x v="1"/>
    <x v="2"/>
    <n v="1960267"/>
    <s v="Submitted"/>
    <n v="646"/>
    <x v="1"/>
    <x v="0"/>
    <s v="Submitted"/>
    <x v="0"/>
    <x v="3"/>
    <n v="2809688"/>
    <n v="8.98"/>
    <n v="120"/>
    <n v="23414.07"/>
    <n v="2102583.186666667"/>
    <x v="12"/>
    <x v="2"/>
    <d v="2030-09-09T00:00:00"/>
    <x v="6"/>
    <x v="3"/>
    <x v="0"/>
    <x v="0"/>
    <x v="3"/>
  </r>
  <r>
    <s v="L102273"/>
    <x v="0"/>
    <s v="C202273"/>
    <s v="Rahul Singh"/>
    <x v="0"/>
    <s v="Female"/>
    <x v="26"/>
    <x v="0"/>
    <x v="0"/>
    <x v="3"/>
    <n v="1617486"/>
    <s v="Submitted"/>
    <n v="681"/>
    <x v="1"/>
    <x v="0"/>
    <s v="Submitted"/>
    <x v="0"/>
    <x v="2"/>
    <n v="2330640"/>
    <n v="13.08"/>
    <n v="36"/>
    <n v="64740"/>
    <n v="2540397.6000075792"/>
    <x v="0"/>
    <x v="0"/>
    <d v="2030-09-10T00:00:00"/>
    <x v="6"/>
    <x v="3"/>
    <x v="0"/>
    <x v="0"/>
    <x v="1"/>
  </r>
  <r>
    <s v="L102274"/>
    <x v="0"/>
    <s v="C202274"/>
    <s v="Vikas Verma"/>
    <x v="0"/>
    <s v="Male"/>
    <x v="18"/>
    <x v="0"/>
    <x v="0"/>
    <x v="1"/>
    <n v="2301006"/>
    <s v="Submitted"/>
    <n v="660"/>
    <x v="1"/>
    <x v="0"/>
    <s v="Submitted"/>
    <x v="0"/>
    <x v="3"/>
    <n v="2401306"/>
    <n v="12.33"/>
    <n v="120"/>
    <n v="20010.88"/>
    <n v="2467341.915"/>
    <x v="1"/>
    <x v="1"/>
    <d v="2030-09-11T00:00:00"/>
    <x v="6"/>
    <x v="3"/>
    <x v="1"/>
    <x v="0"/>
    <x v="2"/>
  </r>
  <r>
    <s v="L102275"/>
    <x v="0"/>
    <s v="C202275"/>
    <s v="Pooja Gupta"/>
    <x v="0"/>
    <s v="Male"/>
    <x v="35"/>
    <x v="0"/>
    <x v="1"/>
    <x v="1"/>
    <n v="2396918"/>
    <s v="Submitted"/>
    <n v="856"/>
    <x v="2"/>
    <x v="0"/>
    <s v="Submitted"/>
    <x v="0"/>
    <x v="2"/>
    <n v="3131646"/>
    <n v="14.03"/>
    <n v="36"/>
    <n v="86990.17"/>
    <n v="3661416.115002865"/>
    <x v="5"/>
    <x v="5"/>
    <d v="2030-09-12T00:00:00"/>
    <x v="6"/>
    <x v="3"/>
    <x v="0"/>
    <x v="0"/>
    <x v="3"/>
  </r>
  <r>
    <s v="L102276"/>
    <x v="0"/>
    <s v="C202276"/>
    <s v="Priya Sharma"/>
    <x v="0"/>
    <s v="Female"/>
    <x v="39"/>
    <x v="0"/>
    <x v="0"/>
    <x v="2"/>
    <n v="980449"/>
    <s v="Submitted"/>
    <n v="798"/>
    <x v="2"/>
    <x v="0"/>
    <s v="Submitted"/>
    <x v="0"/>
    <x v="2"/>
    <n v="4836899"/>
    <n v="16.59"/>
    <n v="60"/>
    <n v="80614.98"/>
    <n v="6687012.8675000006"/>
    <x v="1"/>
    <x v="1"/>
    <d v="2030-09-13T00:00:00"/>
    <x v="6"/>
    <x v="3"/>
    <x v="0"/>
    <x v="0"/>
    <x v="1"/>
  </r>
  <r>
    <s v="L102277"/>
    <x v="0"/>
    <s v="C202277"/>
    <n v="0"/>
    <x v="0"/>
    <s v="Male"/>
    <x v="33"/>
    <x v="0"/>
    <x v="0"/>
    <x v="1"/>
    <n v="832330"/>
    <s v="Submitted"/>
    <n v="343"/>
    <x v="0"/>
    <x v="0"/>
    <s v="Submitted"/>
    <x v="0"/>
    <x v="3"/>
    <n v="3280426"/>
    <n v="15.04"/>
    <n v="180"/>
    <n v="18224.59"/>
    <n v="4111467.2533333329"/>
    <x v="4"/>
    <x v="4"/>
    <d v="2030-09-14T00:00:00"/>
    <x v="6"/>
    <x v="3"/>
    <x v="0"/>
    <x v="1"/>
    <x v="1"/>
  </r>
  <r>
    <s v="L102278"/>
    <x v="0"/>
    <s v="C202278"/>
    <s v="Sneha Mehta"/>
    <x v="0"/>
    <s v="Male"/>
    <x v="32"/>
    <x v="1"/>
    <x v="1"/>
    <x v="1"/>
    <n v="805443"/>
    <s v="Submitted"/>
    <n v="656"/>
    <x v="1"/>
    <x v="0"/>
    <s v="Submitted"/>
    <x v="0"/>
    <x v="3"/>
    <n v="377372"/>
    <n v="17.829999999999998"/>
    <n v="60"/>
    <n v="6289.53"/>
    <n v="560711.89666666661"/>
    <x v="5"/>
    <x v="5"/>
    <d v="2030-09-15T00:00:00"/>
    <x v="6"/>
    <x v="3"/>
    <x v="2"/>
    <x v="0"/>
    <x v="2"/>
  </r>
  <r>
    <s v="L102279"/>
    <x v="0"/>
    <s v="C202279"/>
    <s v="Vikas Das"/>
    <x v="0"/>
    <s v="Male"/>
    <x v="29"/>
    <x v="1"/>
    <x v="0"/>
    <x v="2"/>
    <n v="1075821"/>
    <s v="Submitted"/>
    <n v="596"/>
    <x v="0"/>
    <x v="0"/>
    <s v="Submitted"/>
    <x v="0"/>
    <x v="0"/>
    <n v="4972831"/>
    <n v="8.83"/>
    <n v="36"/>
    <n v="138134.19"/>
    <n v="3659174.8195649432"/>
    <x v="0"/>
    <x v="0"/>
    <d v="2030-09-16T00:00:00"/>
    <x v="6"/>
    <x v="3"/>
    <x v="1"/>
    <x v="0"/>
    <x v="0"/>
  </r>
  <r>
    <s v="L102280"/>
    <x v="0"/>
    <s v="C202280"/>
    <s v="Amit Singh"/>
    <x v="0"/>
    <s v="Male"/>
    <x v="11"/>
    <x v="1"/>
    <x v="1"/>
    <x v="2"/>
    <n v="1612679"/>
    <s v="Submitted"/>
    <n v="489"/>
    <x v="0"/>
    <x v="0"/>
    <s v="Submitted"/>
    <x v="0"/>
    <x v="3"/>
    <n v="2891452"/>
    <n v="7.26"/>
    <n v="36"/>
    <n v="80318.11"/>
    <n v="1749328.5301083999"/>
    <x v="1"/>
    <x v="1"/>
    <d v="2030-09-17T00:00:00"/>
    <x v="6"/>
    <x v="3"/>
    <x v="2"/>
    <x v="1"/>
    <x v="2"/>
  </r>
  <r>
    <s v="L102281"/>
    <x v="0"/>
    <s v="C202281"/>
    <s v="Amit Patel"/>
    <x v="0"/>
    <s v="Male"/>
    <x v="12"/>
    <x v="1"/>
    <x v="0"/>
    <x v="2"/>
    <n v="1531264"/>
    <s v="Submitted"/>
    <n v="900"/>
    <x v="2"/>
    <x v="0"/>
    <s v="Submitted"/>
    <x v="0"/>
    <x v="2"/>
    <n v="621510"/>
    <n v="13.78"/>
    <n v="180"/>
    <n v="3452.83"/>
    <n v="713700.64999999991"/>
    <x v="2"/>
    <x v="2"/>
    <d v="2030-09-18T00:00:00"/>
    <x v="6"/>
    <x v="3"/>
    <x v="0"/>
    <x v="1"/>
    <x v="3"/>
  </r>
  <r>
    <s v="L102282"/>
    <x v="0"/>
    <s v="C202282"/>
    <s v="Anjali Mehta"/>
    <x v="0"/>
    <s v="Female"/>
    <x v="21"/>
    <x v="1"/>
    <x v="1"/>
    <x v="3"/>
    <n v="2395246"/>
    <s v="Submitted"/>
    <n v="705"/>
    <x v="1"/>
    <x v="0"/>
    <s v="Submitted"/>
    <x v="0"/>
    <x v="1"/>
    <n v="2761568"/>
    <n v="16.12"/>
    <n v="180"/>
    <n v="15342.04"/>
    <n v="3709706.3466666671"/>
    <x v="0"/>
    <x v="0"/>
    <d v="2030-09-19T00:00:00"/>
    <x v="6"/>
    <x v="3"/>
    <x v="0"/>
    <x v="1"/>
    <x v="1"/>
  </r>
  <r>
    <s v="L102283"/>
    <x v="0"/>
    <s v="C202283"/>
    <s v="Amit Mehta"/>
    <x v="0"/>
    <s v="Male"/>
    <x v="20"/>
    <x v="1"/>
    <x v="0"/>
    <x v="2"/>
    <n v="859392"/>
    <s v="Submitted"/>
    <n v="372"/>
    <x v="0"/>
    <x v="0"/>
    <s v="Submitted"/>
    <x v="0"/>
    <x v="4"/>
    <n v="2602407"/>
    <n v="9.49"/>
    <n v="12"/>
    <n v="216867.25"/>
    <n v="2059963.4067568055"/>
    <x v="5"/>
    <x v="5"/>
    <d v="2030-09-20T00:00:00"/>
    <x v="6"/>
    <x v="3"/>
    <x v="0"/>
    <x v="0"/>
    <x v="3"/>
  </r>
  <r>
    <s v="L102284"/>
    <x v="0"/>
    <s v="C202284"/>
    <s v="Rahul Das"/>
    <x v="0"/>
    <s v="Male"/>
    <x v="9"/>
    <x v="0"/>
    <x v="1"/>
    <x v="2"/>
    <n v="777312"/>
    <s v="Submitted"/>
    <n v="403"/>
    <x v="0"/>
    <x v="0"/>
    <s v="Submitted"/>
    <x v="0"/>
    <x v="0"/>
    <n v="4772483"/>
    <n v="12.42"/>
    <n v="120"/>
    <n v="39770.69"/>
    <n v="4939519.9049999993"/>
    <x v="0"/>
    <x v="0"/>
    <d v="2030-09-21T00:00:00"/>
    <x v="6"/>
    <x v="3"/>
    <x v="1"/>
    <x v="0"/>
    <x v="1"/>
  </r>
  <r>
    <s v="L102285"/>
    <x v="0"/>
    <s v="C202285"/>
    <s v="Priya Mehta"/>
    <x v="0"/>
    <s v="Male"/>
    <x v="23"/>
    <x v="1"/>
    <x v="1"/>
    <x v="2"/>
    <n v="923876"/>
    <s v="Submitted"/>
    <n v="768"/>
    <x v="2"/>
    <x v="0"/>
    <s v="Submitted"/>
    <x v="0"/>
    <x v="3"/>
    <n v="4974879"/>
    <n v="8.1300000000000008"/>
    <n v="36"/>
    <n v="138191.07999999999"/>
    <n v="3370480.5500321924"/>
    <x v="1"/>
    <x v="1"/>
    <d v="2030-09-22T00:00:00"/>
    <x v="6"/>
    <x v="3"/>
    <x v="0"/>
    <x v="1"/>
    <x v="3"/>
  </r>
  <r>
    <s v="L102286"/>
    <x v="0"/>
    <s v="C202286"/>
    <s v="Priya Patel"/>
    <x v="0"/>
    <s v="Male"/>
    <x v="22"/>
    <x v="1"/>
    <x v="1"/>
    <x v="3"/>
    <n v="0"/>
    <s v="Submitted"/>
    <n v="783"/>
    <x v="2"/>
    <x v="0"/>
    <s v="Submitted"/>
    <x v="0"/>
    <x v="0"/>
    <n v="3101813"/>
    <n v="13.74"/>
    <n v="180"/>
    <n v="17232.29"/>
    <n v="3551575.8850000002"/>
    <x v="1"/>
    <x v="1"/>
    <d v="2030-09-23T00:00:00"/>
    <x v="6"/>
    <x v="3"/>
    <x v="1"/>
    <x v="1"/>
    <x v="3"/>
  </r>
  <r>
    <s v="L102287"/>
    <x v="0"/>
    <s v="C202287"/>
    <s v="Sneha Patel"/>
    <x v="0"/>
    <s v="Female"/>
    <x v="37"/>
    <x v="0"/>
    <x v="0"/>
    <x v="0"/>
    <n v="2459814"/>
    <s v="Submitted"/>
    <n v="745"/>
    <x v="1"/>
    <x v="0"/>
    <s v="Submitted"/>
    <x v="0"/>
    <x v="4"/>
    <n v="2343514"/>
    <n v="15.28"/>
    <n v="120"/>
    <n v="19529.28"/>
    <n v="2984074.4933333332"/>
    <x v="1"/>
    <x v="1"/>
    <d v="2030-09-24T00:00:00"/>
    <x v="6"/>
    <x v="3"/>
    <x v="0"/>
    <x v="1"/>
    <x v="1"/>
  </r>
  <r>
    <s v="L102288"/>
    <x v="0"/>
    <s v="C202288"/>
    <s v="Karan Sharma"/>
    <x v="0"/>
    <s v="Male"/>
    <x v="15"/>
    <x v="1"/>
    <x v="1"/>
    <x v="2"/>
    <n v="810067"/>
    <s v="Submitted"/>
    <n v="722"/>
    <x v="1"/>
    <x v="0"/>
    <s v="Submitted"/>
    <x v="0"/>
    <x v="2"/>
    <n v="3930459"/>
    <n v="17.72"/>
    <n v="12"/>
    <n v="327538.25"/>
    <n v="5804086.7640740462"/>
    <x v="5"/>
    <x v="5"/>
    <d v="2030-09-25T00:00:00"/>
    <x v="6"/>
    <x v="3"/>
    <x v="2"/>
    <x v="0"/>
    <x v="2"/>
  </r>
  <r>
    <s v="L102289"/>
    <x v="0"/>
    <s v="C202289"/>
    <s v="Rahul Gupta"/>
    <x v="0"/>
    <s v="Female"/>
    <x v="18"/>
    <x v="0"/>
    <x v="0"/>
    <x v="0"/>
    <n v="652737"/>
    <s v="Submitted"/>
    <n v="889"/>
    <x v="2"/>
    <x v="0"/>
    <s v="Submitted"/>
    <x v="0"/>
    <x v="4"/>
    <n v="1785995"/>
    <n v="12.81"/>
    <n v="24"/>
    <n v="74416.460000000006"/>
    <n v="1906549.7137336973"/>
    <x v="6"/>
    <x v="6"/>
    <d v="2030-09-26T00:00:00"/>
    <x v="6"/>
    <x v="3"/>
    <x v="1"/>
    <x v="1"/>
    <x v="0"/>
  </r>
  <r>
    <s v="L102290"/>
    <x v="0"/>
    <s v="C202290"/>
    <s v="Rahul Verma"/>
    <x v="0"/>
    <s v="Female"/>
    <x v="33"/>
    <x v="0"/>
    <x v="1"/>
    <x v="3"/>
    <n v="1858650"/>
    <s v="Submitted"/>
    <n v="456"/>
    <x v="0"/>
    <x v="0"/>
    <s v="Submitted"/>
    <x v="0"/>
    <x v="1"/>
    <n v="483572"/>
    <n v="12.99"/>
    <n v="24"/>
    <n v="20148.830000000002"/>
    <n v="523466.70182629803"/>
    <x v="1"/>
    <x v="1"/>
    <d v="2030-09-27T00:00:00"/>
    <x v="6"/>
    <x v="3"/>
    <x v="1"/>
    <x v="0"/>
    <x v="2"/>
  </r>
  <r>
    <s v="L102291"/>
    <x v="0"/>
    <s v="C202291"/>
    <s v="Pooja Das"/>
    <x v="0"/>
    <s v="Female"/>
    <x v="33"/>
    <x v="1"/>
    <x v="1"/>
    <x v="0"/>
    <n v="2260556"/>
    <s v="Submitted"/>
    <n v="646"/>
    <x v="1"/>
    <x v="0"/>
    <s v="Submitted"/>
    <x v="0"/>
    <x v="2"/>
    <n v="1041472"/>
    <n v="16.84"/>
    <n v="120"/>
    <n v="8678.93"/>
    <n v="1461532.3733333333"/>
    <x v="4"/>
    <x v="4"/>
    <d v="2030-09-28T00:00:00"/>
    <x v="6"/>
    <x v="3"/>
    <x v="0"/>
    <x v="1"/>
    <x v="1"/>
  </r>
  <r>
    <s v="L102292"/>
    <x v="0"/>
    <s v="C202292"/>
    <s v="Anjali Sharma"/>
    <x v="0"/>
    <s v="Female"/>
    <x v="37"/>
    <x v="1"/>
    <x v="1"/>
    <x v="2"/>
    <n v="930025"/>
    <s v="Submitted"/>
    <n v="811"/>
    <x v="2"/>
    <x v="0"/>
    <s v="Submitted"/>
    <x v="0"/>
    <x v="3"/>
    <n v="1016641"/>
    <n v="7.18"/>
    <n v="180"/>
    <n v="5648.01"/>
    <n v="608290.19833333325"/>
    <x v="1"/>
    <x v="1"/>
    <d v="2030-09-29T00:00:00"/>
    <x v="6"/>
    <x v="3"/>
    <x v="2"/>
    <x v="0"/>
    <x v="3"/>
  </r>
  <r>
    <s v="L102293"/>
    <x v="0"/>
    <s v="C202293"/>
    <s v="Neha Das"/>
    <x v="0"/>
    <s v="Female"/>
    <x v="5"/>
    <x v="0"/>
    <x v="0"/>
    <x v="1"/>
    <n v="0"/>
    <s v="Submitted"/>
    <n v="449"/>
    <x v="0"/>
    <x v="0"/>
    <s v="Submitted"/>
    <x v="0"/>
    <x v="1"/>
    <n v="1784454"/>
    <n v="11.21"/>
    <n v="36"/>
    <n v="49568.17"/>
    <n v="1666977.4450809374"/>
    <x v="0"/>
    <x v="0"/>
    <d v="2030-09-30T00:00:00"/>
    <x v="6"/>
    <x v="3"/>
    <x v="0"/>
    <x v="1"/>
    <x v="3"/>
  </r>
  <r>
    <s v="L102294"/>
    <x v="0"/>
    <s v="C202294"/>
    <s v="Neha Singh"/>
    <x v="0"/>
    <s v="Male"/>
    <x v="6"/>
    <x v="0"/>
    <x v="0"/>
    <x v="0"/>
    <n v="522023"/>
    <s v="Submitted"/>
    <n v="695"/>
    <x v="1"/>
    <x v="0"/>
    <s v="Submitted"/>
    <x v="0"/>
    <x v="1"/>
    <n v="2844868"/>
    <n v="10.52"/>
    <n v="12"/>
    <n v="237072.33"/>
    <n v="2495308.5576940798"/>
    <x v="4"/>
    <x v="4"/>
    <d v="2030-10-01T00:00:00"/>
    <x v="6"/>
    <x v="4"/>
    <x v="0"/>
    <x v="0"/>
    <x v="2"/>
  </r>
  <r>
    <s v="L102295"/>
    <x v="0"/>
    <s v="C202295"/>
    <s v="Rohit Rao"/>
    <x v="0"/>
    <s v="Female"/>
    <x v="24"/>
    <x v="1"/>
    <x v="0"/>
    <x v="1"/>
    <n v="2384800"/>
    <s v="Submitted"/>
    <n v="331"/>
    <x v="0"/>
    <x v="0"/>
    <s v="Submitted"/>
    <x v="0"/>
    <x v="0"/>
    <n v="1247568"/>
    <n v="18.55"/>
    <n v="36"/>
    <n v="34654.67"/>
    <n v="1928532.2000000048"/>
    <x v="6"/>
    <x v="6"/>
    <d v="2030-10-02T00:00:00"/>
    <x v="6"/>
    <x v="4"/>
    <x v="1"/>
    <x v="1"/>
    <x v="0"/>
  </r>
  <r>
    <s v="L102296"/>
    <x v="0"/>
    <s v="C202296"/>
    <s v="Amit Sharma"/>
    <x v="0"/>
    <s v="Female"/>
    <x v="22"/>
    <x v="0"/>
    <x v="1"/>
    <x v="1"/>
    <n v="324200"/>
    <s v="Submitted"/>
    <n v="809"/>
    <x v="2"/>
    <x v="0"/>
    <s v="Submitted"/>
    <x v="0"/>
    <x v="4"/>
    <n v="3308755"/>
    <n v="13.14"/>
    <n v="120"/>
    <n v="27572.959999999999"/>
    <n v="3623086.7250000001"/>
    <x v="6"/>
    <x v="6"/>
    <d v="2030-10-03T00:00:00"/>
    <x v="6"/>
    <x v="4"/>
    <x v="0"/>
    <x v="0"/>
    <x v="0"/>
  </r>
  <r>
    <s v="L102297"/>
    <x v="0"/>
    <s v="C202297"/>
    <s v="Vikas Rao"/>
    <x v="0"/>
    <s v="Male"/>
    <x v="9"/>
    <x v="1"/>
    <x v="1"/>
    <x v="0"/>
    <n v="1401531"/>
    <s v="Submitted"/>
    <n v="538"/>
    <x v="0"/>
    <x v="0"/>
    <s v="Submitted"/>
    <x v="0"/>
    <x v="3"/>
    <n v="2711719"/>
    <n v="11.75"/>
    <n v="12"/>
    <n v="225976.58"/>
    <n v="2655960.1009473712"/>
    <x v="1"/>
    <x v="1"/>
    <d v="2030-10-04T00:00:00"/>
    <x v="6"/>
    <x v="4"/>
    <x v="1"/>
    <x v="0"/>
    <x v="3"/>
  </r>
  <r>
    <s v="L102298"/>
    <x v="0"/>
    <s v="C202298"/>
    <s v="Karan Sharma"/>
    <x v="0"/>
    <s v="Female"/>
    <x v="26"/>
    <x v="0"/>
    <x v="1"/>
    <x v="1"/>
    <n v="2355066"/>
    <s v="Submitted"/>
    <n v="840"/>
    <x v="2"/>
    <x v="0"/>
    <s v="Submitted"/>
    <x v="0"/>
    <x v="1"/>
    <n v="2945511"/>
    <n v="10.08"/>
    <n v="36"/>
    <n v="81819.75"/>
    <n v="2474229.2407244332"/>
    <x v="2"/>
    <x v="2"/>
    <d v="2030-10-05T00:00:00"/>
    <x v="6"/>
    <x v="4"/>
    <x v="1"/>
    <x v="1"/>
    <x v="0"/>
  </r>
  <r>
    <s v="L102299"/>
    <x v="0"/>
    <s v="C202299"/>
    <s v="Rohit Sharma"/>
    <x v="0"/>
    <s v="Female"/>
    <x v="22"/>
    <x v="1"/>
    <x v="1"/>
    <x v="1"/>
    <n v="2054929"/>
    <s v="Submitted"/>
    <n v="594"/>
    <x v="0"/>
    <x v="0"/>
    <s v="Submitted"/>
    <x v="0"/>
    <x v="3"/>
    <n v="137070"/>
    <n v="18.399999999999999"/>
    <n v="120"/>
    <n v="1142.25"/>
    <n v="210173.99999999997"/>
    <x v="3"/>
    <x v="3"/>
    <d v="2030-10-06T00:00:00"/>
    <x v="6"/>
    <x v="4"/>
    <x v="1"/>
    <x v="0"/>
    <x v="1"/>
  </r>
  <r>
    <s v="L102300"/>
    <x v="0"/>
    <s v="C202300"/>
    <s v="Pooja Gupta"/>
    <x v="0"/>
    <s v="Female"/>
    <x v="0"/>
    <x v="0"/>
    <x v="0"/>
    <x v="3"/>
    <n v="1392209"/>
    <s v="Submitted"/>
    <n v="773"/>
    <x v="2"/>
    <x v="0"/>
    <s v="Submitted"/>
    <x v="0"/>
    <x v="0"/>
    <n v="905389"/>
    <n v="14.03"/>
    <n v="120"/>
    <n v="7544.91"/>
    <n v="1058550.6391666667"/>
    <x v="1"/>
    <x v="1"/>
    <d v="2030-10-07T00:00:00"/>
    <x v="6"/>
    <x v="4"/>
    <x v="0"/>
    <x v="0"/>
    <x v="3"/>
  </r>
  <r>
    <s v="L102301"/>
    <x v="0"/>
    <s v="C202301"/>
    <s v="Neha Verma"/>
    <x v="0"/>
    <s v="Female"/>
    <x v="47"/>
    <x v="0"/>
    <x v="0"/>
    <x v="0"/>
    <n v="1358304"/>
    <s v="Submitted"/>
    <n v="819"/>
    <x v="2"/>
    <x v="0"/>
    <s v="Submitted"/>
    <x v="0"/>
    <x v="1"/>
    <n v="1742612"/>
    <n v="8.51"/>
    <n v="12"/>
    <n v="145217.67000000001"/>
    <n v="1237794.0961273825"/>
    <x v="4"/>
    <x v="4"/>
    <d v="2030-10-08T00:00:00"/>
    <x v="6"/>
    <x v="4"/>
    <x v="1"/>
    <x v="1"/>
    <x v="1"/>
  </r>
  <r>
    <s v="L102302"/>
    <x v="0"/>
    <s v="C202302"/>
    <s v="Sneha Patel"/>
    <x v="0"/>
    <s v="Female"/>
    <x v="34"/>
    <x v="0"/>
    <x v="0"/>
    <x v="2"/>
    <n v="557832"/>
    <s v="Submitted"/>
    <n v="869"/>
    <x v="2"/>
    <x v="0"/>
    <s v="Submitted"/>
    <x v="0"/>
    <x v="3"/>
    <n v="3982477"/>
    <n v="9.5399999999999991"/>
    <n v="36"/>
    <n v="110624.36"/>
    <n v="3166069.2172604767"/>
    <x v="2"/>
    <x v="2"/>
    <d v="2030-10-09T00:00:00"/>
    <x v="6"/>
    <x v="4"/>
    <x v="0"/>
    <x v="0"/>
    <x v="3"/>
  </r>
  <r>
    <s v="L102303"/>
    <x v="0"/>
    <s v="C202303"/>
    <s v="Rohit Mehta"/>
    <x v="0"/>
    <s v="Female"/>
    <x v="28"/>
    <x v="1"/>
    <x v="0"/>
    <x v="3"/>
    <n v="289151"/>
    <s v="Submitted"/>
    <n v="837"/>
    <x v="2"/>
    <x v="0"/>
    <s v="Submitted"/>
    <x v="0"/>
    <x v="1"/>
    <n v="1923200"/>
    <n v="7.61"/>
    <n v="24"/>
    <n v="80133.33"/>
    <n v="1219638.6041676437"/>
    <x v="0"/>
    <x v="0"/>
    <d v="2030-10-10T00:00:00"/>
    <x v="6"/>
    <x v="4"/>
    <x v="0"/>
    <x v="1"/>
    <x v="1"/>
  </r>
  <r>
    <s v="L102304"/>
    <x v="0"/>
    <s v="C202304"/>
    <s v="Pooja Das"/>
    <x v="0"/>
    <s v="Male"/>
    <x v="18"/>
    <x v="0"/>
    <x v="0"/>
    <x v="0"/>
    <n v="1359178"/>
    <s v="Submitted"/>
    <n v="458"/>
    <x v="0"/>
    <x v="0"/>
    <s v="Submitted"/>
    <x v="0"/>
    <x v="3"/>
    <n v="2945847"/>
    <n v="11.12"/>
    <n v="12"/>
    <n v="245487.25"/>
    <n v="2730862.0283203768"/>
    <x v="2"/>
    <x v="2"/>
    <d v="2030-10-11T00:00:00"/>
    <x v="6"/>
    <x v="4"/>
    <x v="0"/>
    <x v="1"/>
    <x v="2"/>
  </r>
  <r>
    <s v="L102305"/>
    <x v="0"/>
    <s v="C202305"/>
    <s v="Anjali Singh"/>
    <x v="0"/>
    <s v="Female"/>
    <x v="27"/>
    <x v="0"/>
    <x v="1"/>
    <x v="2"/>
    <n v="981224"/>
    <s v="Submitted"/>
    <n v="872"/>
    <x v="2"/>
    <x v="0"/>
    <s v="Submitted"/>
    <x v="0"/>
    <x v="0"/>
    <n v="4616151"/>
    <n v="16.34"/>
    <n v="24"/>
    <n v="192339.62"/>
    <n v="6285658.9519359255"/>
    <x v="0"/>
    <x v="0"/>
    <d v="2030-10-12T00:00:00"/>
    <x v="6"/>
    <x v="4"/>
    <x v="2"/>
    <x v="1"/>
    <x v="2"/>
  </r>
  <r>
    <s v="L102306"/>
    <x v="0"/>
    <s v="C202306"/>
    <s v="Rahul Gupta"/>
    <x v="0"/>
    <s v="Male"/>
    <x v="42"/>
    <x v="0"/>
    <x v="1"/>
    <x v="1"/>
    <n v="2348871"/>
    <s v="Submitted"/>
    <n v="367"/>
    <x v="0"/>
    <x v="0"/>
    <s v="Submitted"/>
    <x v="0"/>
    <x v="3"/>
    <n v="3515006"/>
    <n v="10.69"/>
    <n v="36"/>
    <n v="97639.06"/>
    <n v="3131284.5120103871"/>
    <x v="3"/>
    <x v="3"/>
    <d v="2030-10-13T00:00:00"/>
    <x v="6"/>
    <x v="4"/>
    <x v="2"/>
    <x v="1"/>
    <x v="1"/>
  </r>
  <r>
    <s v="L102307"/>
    <x v="0"/>
    <s v="C202307"/>
    <s v="Rahul Singh"/>
    <x v="0"/>
    <s v="Male"/>
    <x v="36"/>
    <x v="1"/>
    <x v="0"/>
    <x v="2"/>
    <n v="1466718"/>
    <s v="Submitted"/>
    <n v="309"/>
    <x v="0"/>
    <x v="0"/>
    <s v="Submitted"/>
    <x v="0"/>
    <x v="1"/>
    <n v="173816"/>
    <n v="15.03"/>
    <n v="12"/>
    <n v="14484.67"/>
    <n v="217717.30190031003"/>
    <x v="0"/>
    <x v="0"/>
    <d v="2030-10-14T00:00:00"/>
    <x v="6"/>
    <x v="4"/>
    <x v="2"/>
    <x v="1"/>
    <x v="0"/>
  </r>
  <r>
    <s v="L102308"/>
    <x v="0"/>
    <s v="C202308"/>
    <s v="Amit Singh"/>
    <x v="0"/>
    <s v="Male"/>
    <x v="23"/>
    <x v="1"/>
    <x v="0"/>
    <x v="3"/>
    <n v="281187"/>
    <s v="Submitted"/>
    <n v="511"/>
    <x v="0"/>
    <x v="0"/>
    <s v="Submitted"/>
    <x v="0"/>
    <x v="0"/>
    <n v="2199060"/>
    <n v="12.39"/>
    <n v="120"/>
    <n v="18325.5"/>
    <n v="2270529.4499999997"/>
    <x v="5"/>
    <x v="5"/>
    <d v="2030-10-15T00:00:00"/>
    <x v="6"/>
    <x v="4"/>
    <x v="0"/>
    <x v="1"/>
    <x v="2"/>
  </r>
  <r>
    <s v="L102309"/>
    <x v="0"/>
    <s v="C202309"/>
    <s v="Karan Sharma"/>
    <x v="0"/>
    <s v="Female"/>
    <x v="7"/>
    <x v="1"/>
    <x v="1"/>
    <x v="1"/>
    <n v="2054405"/>
    <s v="Submitted"/>
    <n v="818"/>
    <x v="2"/>
    <x v="0"/>
    <s v="Submitted"/>
    <x v="0"/>
    <x v="4"/>
    <n v="1760346"/>
    <n v="17.440000000000001"/>
    <n v="120"/>
    <n v="14669.55"/>
    <n v="2558369.52"/>
    <x v="4"/>
    <x v="4"/>
    <d v="2030-10-16T00:00:00"/>
    <x v="6"/>
    <x v="4"/>
    <x v="2"/>
    <x v="1"/>
    <x v="3"/>
  </r>
  <r>
    <s v="L102310"/>
    <x v="0"/>
    <s v="C202310"/>
    <s v="Karan Gupta"/>
    <x v="0"/>
    <s v="Male"/>
    <x v="46"/>
    <x v="1"/>
    <x v="1"/>
    <x v="0"/>
    <n v="495892"/>
    <s v="Submitted"/>
    <n v="718"/>
    <x v="1"/>
    <x v="0"/>
    <s v="Submitted"/>
    <x v="0"/>
    <x v="1"/>
    <n v="133424"/>
    <n v="16.73"/>
    <n v="120"/>
    <n v="1111.8699999999999"/>
    <n v="186015.29333333333"/>
    <x v="3"/>
    <x v="3"/>
    <d v="2030-10-17T00:00:00"/>
    <x v="6"/>
    <x v="4"/>
    <x v="0"/>
    <x v="1"/>
    <x v="1"/>
  </r>
  <r>
    <s v="L102311"/>
    <x v="0"/>
    <s v="C202311"/>
    <s v="Neha Rao"/>
    <x v="0"/>
    <s v="Female"/>
    <x v="16"/>
    <x v="0"/>
    <x v="1"/>
    <x v="1"/>
    <n v="641368"/>
    <s v="Submitted"/>
    <n v="788"/>
    <x v="2"/>
    <x v="0"/>
    <s v="Submitted"/>
    <x v="0"/>
    <x v="4"/>
    <n v="0"/>
    <n v="16.78"/>
    <n v="24"/>
    <n v="10416.67"/>
    <n v="0"/>
    <x v="0"/>
    <x v="0"/>
    <d v="2030-10-18T00:00:00"/>
    <x v="6"/>
    <x v="4"/>
    <x v="0"/>
    <x v="0"/>
    <x v="1"/>
  </r>
  <r>
    <s v="L102312"/>
    <x v="0"/>
    <s v="C202312"/>
    <s v="Karan Mehta"/>
    <x v="0"/>
    <s v="Male"/>
    <x v="13"/>
    <x v="0"/>
    <x v="1"/>
    <x v="2"/>
    <n v="1706951"/>
    <s v="Submitted"/>
    <n v="690"/>
    <x v="1"/>
    <x v="0"/>
    <s v="Submitted"/>
    <x v="0"/>
    <x v="2"/>
    <n v="4957316"/>
    <n v="12.77"/>
    <n v="60"/>
    <n v="82621.929999999993"/>
    <n v="5275410.4433333334"/>
    <x v="4"/>
    <x v="4"/>
    <d v="2030-10-19T00:00:00"/>
    <x v="6"/>
    <x v="4"/>
    <x v="2"/>
    <x v="0"/>
    <x v="3"/>
  </r>
  <r>
    <s v="L102313"/>
    <x v="0"/>
    <s v="C202313"/>
    <s v="Rahul Patel"/>
    <x v="0"/>
    <s v="Female"/>
    <x v="18"/>
    <x v="1"/>
    <x v="0"/>
    <x v="1"/>
    <n v="877669"/>
    <s v="Submitted"/>
    <n v="637"/>
    <x v="1"/>
    <x v="0"/>
    <s v="Submitted"/>
    <x v="0"/>
    <x v="3"/>
    <n v="2068741"/>
    <n v="13.91"/>
    <n v="24"/>
    <n v="86197.54"/>
    <n v="2398015.6319168028"/>
    <x v="1"/>
    <x v="1"/>
    <d v="2030-10-20T00:00:00"/>
    <x v="6"/>
    <x v="4"/>
    <x v="0"/>
    <x v="1"/>
    <x v="1"/>
  </r>
  <r>
    <s v="L102314"/>
    <x v="0"/>
    <s v="C202314"/>
    <s v="Priya Patel"/>
    <x v="0"/>
    <s v="Female"/>
    <x v="40"/>
    <x v="0"/>
    <x v="1"/>
    <x v="3"/>
    <n v="1639457"/>
    <s v="Submitted"/>
    <n v="534"/>
    <x v="0"/>
    <x v="0"/>
    <s v="Submitted"/>
    <x v="0"/>
    <x v="4"/>
    <n v="2411585"/>
    <n v="8.9700000000000006"/>
    <n v="36"/>
    <n v="66988.47"/>
    <n v="1802659.7908798321"/>
    <x v="5"/>
    <x v="5"/>
    <d v="2030-10-21T00:00:00"/>
    <x v="6"/>
    <x v="4"/>
    <x v="1"/>
    <x v="1"/>
    <x v="0"/>
  </r>
  <r>
    <s v="L102315"/>
    <x v="0"/>
    <s v="C202315"/>
    <s v="Sneha Verma"/>
    <x v="0"/>
    <s v="Male"/>
    <x v="19"/>
    <x v="1"/>
    <x v="1"/>
    <x v="2"/>
    <n v="0"/>
    <s v="Submitted"/>
    <n v="544"/>
    <x v="0"/>
    <x v="0"/>
    <s v="Submitted"/>
    <x v="0"/>
    <x v="3"/>
    <n v="1160640"/>
    <n v="16.95"/>
    <n v="36"/>
    <n v="32240"/>
    <n v="1639404.0000000277"/>
    <x v="2"/>
    <x v="2"/>
    <d v="2030-10-22T00:00:00"/>
    <x v="6"/>
    <x v="4"/>
    <x v="0"/>
    <x v="0"/>
    <x v="3"/>
  </r>
  <r>
    <s v="L102316"/>
    <x v="0"/>
    <s v="C202316"/>
    <s v="Amit Patel"/>
    <x v="0"/>
    <s v="Female"/>
    <x v="37"/>
    <x v="1"/>
    <x v="0"/>
    <x v="0"/>
    <n v="2354342"/>
    <s v="Submitted"/>
    <n v="483"/>
    <x v="0"/>
    <x v="0"/>
    <s v="Submitted"/>
    <x v="0"/>
    <x v="1"/>
    <n v="102585"/>
    <n v="10.46"/>
    <n v="12"/>
    <n v="8548.75"/>
    <n v="89468.334130314368"/>
    <x v="6"/>
    <x v="6"/>
    <d v="2030-10-23T00:00:00"/>
    <x v="6"/>
    <x v="4"/>
    <x v="2"/>
    <x v="1"/>
    <x v="3"/>
  </r>
  <r>
    <s v="L102317"/>
    <x v="0"/>
    <s v="C202317"/>
    <s v="Sneha Mehta"/>
    <x v="0"/>
    <s v="Female"/>
    <x v="30"/>
    <x v="0"/>
    <x v="0"/>
    <x v="2"/>
    <n v="586738"/>
    <s v="Submitted"/>
    <n v="693"/>
    <x v="1"/>
    <x v="0"/>
    <s v="Submitted"/>
    <x v="0"/>
    <x v="4"/>
    <n v="1872496"/>
    <n v="12.04"/>
    <n v="60"/>
    <n v="31208.27"/>
    <n v="1878737.6533333331"/>
    <x v="6"/>
    <x v="6"/>
    <d v="2030-10-24T00:00:00"/>
    <x v="6"/>
    <x v="4"/>
    <x v="1"/>
    <x v="1"/>
    <x v="2"/>
  </r>
  <r>
    <s v="L102318"/>
    <x v="0"/>
    <s v="C202318"/>
    <s v="Vikas Patel"/>
    <x v="0"/>
    <s v="Female"/>
    <x v="21"/>
    <x v="1"/>
    <x v="1"/>
    <x v="3"/>
    <n v="883617"/>
    <s v="Submitted"/>
    <n v="721"/>
    <x v="1"/>
    <x v="0"/>
    <s v="Submitted"/>
    <x v="0"/>
    <x v="3"/>
    <n v="2191098"/>
    <n v="7.1"/>
    <n v="180"/>
    <n v="12172.77"/>
    <n v="1296399.6499999999"/>
    <x v="4"/>
    <x v="4"/>
    <d v="2030-10-25T00:00:00"/>
    <x v="6"/>
    <x v="4"/>
    <x v="2"/>
    <x v="0"/>
    <x v="3"/>
  </r>
  <r>
    <s v="L102319"/>
    <x v="0"/>
    <s v="C202319"/>
    <s v="Rahul Das"/>
    <x v="0"/>
    <s v="Female"/>
    <x v="46"/>
    <x v="1"/>
    <x v="1"/>
    <x v="1"/>
    <n v="2038781"/>
    <s v="Submitted"/>
    <n v="704"/>
    <x v="1"/>
    <x v="0"/>
    <s v="Submitted"/>
    <x v="0"/>
    <x v="3"/>
    <n v="1696583"/>
    <n v="7.69"/>
    <n v="24"/>
    <n v="70690.960000000006"/>
    <n v="1087234.4342405186"/>
    <x v="5"/>
    <x v="5"/>
    <d v="2030-10-26T00:00:00"/>
    <x v="6"/>
    <x v="4"/>
    <x v="0"/>
    <x v="1"/>
    <x v="0"/>
  </r>
  <r>
    <s v="L102320"/>
    <x v="0"/>
    <s v="C202320"/>
    <s v="Pooja Sharma"/>
    <x v="0"/>
    <s v="Male"/>
    <x v="22"/>
    <x v="1"/>
    <x v="1"/>
    <x v="1"/>
    <n v="789529"/>
    <s v="Submitted"/>
    <n v="636"/>
    <x v="1"/>
    <x v="0"/>
    <s v="Submitted"/>
    <x v="0"/>
    <x v="1"/>
    <n v="1520501"/>
    <n v="7.13"/>
    <n v="180"/>
    <n v="8447.23"/>
    <n v="903431.01083333325"/>
    <x v="3"/>
    <x v="3"/>
    <d v="2030-10-27T00:00:00"/>
    <x v="6"/>
    <x v="4"/>
    <x v="1"/>
    <x v="0"/>
    <x v="1"/>
  </r>
  <r>
    <s v="L102321"/>
    <x v="0"/>
    <s v="C202321"/>
    <s v="Rohit Gupta"/>
    <x v="0"/>
    <s v="Female"/>
    <x v="9"/>
    <x v="1"/>
    <x v="0"/>
    <x v="0"/>
    <n v="2108910"/>
    <s v="Submitted"/>
    <n v="722"/>
    <x v="1"/>
    <x v="0"/>
    <s v="Submitted"/>
    <x v="0"/>
    <x v="4"/>
    <n v="96540"/>
    <n v="10.53"/>
    <n v="180"/>
    <n v="536.33000000000004"/>
    <n v="84713.849999999991"/>
    <x v="5"/>
    <x v="5"/>
    <d v="2030-10-28T00:00:00"/>
    <x v="6"/>
    <x v="4"/>
    <x v="2"/>
    <x v="0"/>
    <x v="1"/>
  </r>
  <r>
    <s v="L102322"/>
    <x v="0"/>
    <s v="C202322"/>
    <s v="Rohit Patel"/>
    <x v="0"/>
    <s v="Male"/>
    <x v="9"/>
    <x v="1"/>
    <x v="0"/>
    <x v="0"/>
    <n v="1006921"/>
    <s v="Submitted"/>
    <n v="819"/>
    <x v="2"/>
    <x v="0"/>
    <s v="Submitted"/>
    <x v="0"/>
    <x v="1"/>
    <n v="4731597"/>
    <n v="9.59"/>
    <n v="180"/>
    <n v="26286.65"/>
    <n v="3781334.6025"/>
    <x v="1"/>
    <x v="1"/>
    <d v="2030-10-29T00:00:00"/>
    <x v="6"/>
    <x v="4"/>
    <x v="0"/>
    <x v="1"/>
    <x v="3"/>
  </r>
  <r>
    <s v="L102323"/>
    <x v="0"/>
    <s v="C202323"/>
    <s v="Karan Rao"/>
    <x v="0"/>
    <s v="Male"/>
    <x v="25"/>
    <x v="0"/>
    <x v="1"/>
    <x v="1"/>
    <n v="348188"/>
    <s v="Submitted"/>
    <n v="448"/>
    <x v="0"/>
    <x v="0"/>
    <s v="Submitted"/>
    <x v="0"/>
    <x v="2"/>
    <n v="4723698"/>
    <n v="7.33"/>
    <n v="24"/>
    <n v="196820.75"/>
    <n v="2885423.1688309098"/>
    <x v="2"/>
    <x v="2"/>
    <d v="2030-10-30T00:00:00"/>
    <x v="6"/>
    <x v="4"/>
    <x v="0"/>
    <x v="0"/>
    <x v="0"/>
  </r>
  <r>
    <s v="L102324"/>
    <x v="0"/>
    <s v="C202324"/>
    <s v="Sneha Das"/>
    <x v="0"/>
    <s v="Female"/>
    <x v="42"/>
    <x v="0"/>
    <x v="0"/>
    <x v="1"/>
    <n v="1069510"/>
    <s v="Submitted"/>
    <n v="493"/>
    <x v="0"/>
    <x v="0"/>
    <s v="Submitted"/>
    <x v="0"/>
    <x v="1"/>
    <n v="3880886"/>
    <n v="15.96"/>
    <n v="120"/>
    <n v="32340.720000000001"/>
    <n v="5161578.38"/>
    <x v="3"/>
    <x v="3"/>
    <d v="2030-10-31T00:00:00"/>
    <x v="6"/>
    <x v="4"/>
    <x v="1"/>
    <x v="1"/>
    <x v="2"/>
  </r>
  <r>
    <s v="L102325"/>
    <x v="0"/>
    <s v="C202325"/>
    <s v="Amit Mehta"/>
    <x v="0"/>
    <s v="Female"/>
    <x v="31"/>
    <x v="0"/>
    <x v="0"/>
    <x v="3"/>
    <n v="560678"/>
    <s v="Submitted"/>
    <n v="734"/>
    <x v="1"/>
    <x v="0"/>
    <s v="Submitted"/>
    <x v="0"/>
    <x v="4"/>
    <n v="1246181"/>
    <n v="16.350000000000001"/>
    <n v="60"/>
    <n v="20769.68"/>
    <n v="1697921.6125"/>
    <x v="0"/>
    <x v="0"/>
    <d v="2030-11-01T00:00:00"/>
    <x v="6"/>
    <x v="5"/>
    <x v="0"/>
    <x v="0"/>
    <x v="2"/>
  </r>
  <r>
    <s v="L102326"/>
    <x v="0"/>
    <s v="C202326"/>
    <s v="Amit Das"/>
    <x v="0"/>
    <s v="Female"/>
    <x v="41"/>
    <x v="1"/>
    <x v="0"/>
    <x v="0"/>
    <n v="2281329"/>
    <s v="Submitted"/>
    <n v="522"/>
    <x v="0"/>
    <x v="0"/>
    <s v="Submitted"/>
    <x v="0"/>
    <x v="4"/>
    <n v="2313832"/>
    <n v="9.6199999999999992"/>
    <n v="180"/>
    <n v="12854.62"/>
    <n v="1854921.9866666666"/>
    <x v="3"/>
    <x v="3"/>
    <d v="2030-11-02T00:00:00"/>
    <x v="6"/>
    <x v="5"/>
    <x v="0"/>
    <x v="1"/>
    <x v="2"/>
  </r>
  <r>
    <s v="L102327"/>
    <x v="0"/>
    <s v="C202327"/>
    <s v="Amit Sharma"/>
    <x v="0"/>
    <s v="Female"/>
    <x v="27"/>
    <x v="1"/>
    <x v="1"/>
    <x v="1"/>
    <n v="1316493"/>
    <s v="Submitted"/>
    <n v="601"/>
    <x v="1"/>
    <x v="0"/>
    <s v="Submitted"/>
    <x v="0"/>
    <x v="0"/>
    <n v="4127685"/>
    <n v="15.59"/>
    <n v="12"/>
    <n v="343973.75"/>
    <n v="5362796.542119476"/>
    <x v="2"/>
    <x v="2"/>
    <d v="2030-11-03T00:00:00"/>
    <x v="6"/>
    <x v="5"/>
    <x v="0"/>
    <x v="0"/>
    <x v="1"/>
  </r>
  <r>
    <s v="L102328"/>
    <x v="0"/>
    <s v="C202328"/>
    <s v="Priya Mehta"/>
    <x v="0"/>
    <s v="Male"/>
    <x v="39"/>
    <x v="1"/>
    <x v="1"/>
    <x v="1"/>
    <n v="1431900"/>
    <s v="Submitted"/>
    <n v="692"/>
    <x v="1"/>
    <x v="0"/>
    <s v="Submitted"/>
    <x v="0"/>
    <x v="2"/>
    <n v="685031"/>
    <n v="8.9600000000000009"/>
    <n v="120"/>
    <n v="5708.59"/>
    <n v="511489.81333333335"/>
    <x v="3"/>
    <x v="3"/>
    <d v="2030-11-04T00:00:00"/>
    <x v="6"/>
    <x v="5"/>
    <x v="0"/>
    <x v="1"/>
    <x v="2"/>
  </r>
  <r>
    <s v="L102329"/>
    <x v="0"/>
    <s v="C202329"/>
    <s v="Karan Das"/>
    <x v="0"/>
    <s v="Female"/>
    <x v="1"/>
    <x v="0"/>
    <x v="0"/>
    <x v="0"/>
    <n v="2384574"/>
    <s v="Submitted"/>
    <n v="950"/>
    <x v="2"/>
    <x v="0"/>
    <s v="Submitted"/>
    <x v="1"/>
    <x v="1"/>
    <n v="3843789"/>
    <n v="16.98"/>
    <n v="60"/>
    <n v="64063.15"/>
    <n v="5438961.4350000005"/>
    <x v="6"/>
    <x v="6"/>
    <d v="2030-11-05T00:00:00"/>
    <x v="6"/>
    <x v="5"/>
    <x v="2"/>
    <x v="0"/>
    <x v="0"/>
  </r>
  <r>
    <s v="L102330"/>
    <x v="0"/>
    <s v="C202330"/>
    <s v="Priya Das"/>
    <x v="0"/>
    <s v="Female"/>
    <x v="0"/>
    <x v="1"/>
    <x v="0"/>
    <x v="0"/>
    <n v="1964738"/>
    <s v="Submitted"/>
    <n v="706"/>
    <x v="1"/>
    <x v="0"/>
    <s v="Submitted"/>
    <x v="0"/>
    <x v="3"/>
    <n v="1616795"/>
    <n v="16.16"/>
    <n v="180"/>
    <n v="8982.19"/>
    <n v="2177283.9333333336"/>
    <x v="2"/>
    <x v="2"/>
    <d v="2030-11-06T00:00:00"/>
    <x v="6"/>
    <x v="5"/>
    <x v="0"/>
    <x v="1"/>
    <x v="1"/>
  </r>
  <r>
    <s v="L102331"/>
    <x v="0"/>
    <s v="C202331"/>
    <s v="Rahul Rao"/>
    <x v="0"/>
    <s v="Male"/>
    <x v="31"/>
    <x v="1"/>
    <x v="1"/>
    <x v="3"/>
    <n v="1980607"/>
    <s v="Submitted"/>
    <n v="771"/>
    <x v="2"/>
    <x v="0"/>
    <s v="Submitted"/>
    <x v="0"/>
    <x v="2"/>
    <n v="2515901"/>
    <n v="10.039999999999999"/>
    <n v="180"/>
    <n v="13977.23"/>
    <n v="2104970.5033333329"/>
    <x v="3"/>
    <x v="3"/>
    <d v="2030-11-07T00:00:00"/>
    <x v="6"/>
    <x v="5"/>
    <x v="2"/>
    <x v="0"/>
    <x v="1"/>
  </r>
  <r>
    <s v="L102332"/>
    <x v="0"/>
    <s v="C202332"/>
    <s v="Karan Singh"/>
    <x v="0"/>
    <s v="Male"/>
    <x v="42"/>
    <x v="1"/>
    <x v="1"/>
    <x v="2"/>
    <n v="658739"/>
    <s v="Submitted"/>
    <n v="713"/>
    <x v="1"/>
    <x v="0"/>
    <s v="Submitted"/>
    <x v="0"/>
    <x v="3"/>
    <n v="2606007"/>
    <n v="15.02"/>
    <n v="36"/>
    <n v="72389.08"/>
    <n v="3261852.0950006656"/>
    <x v="3"/>
    <x v="3"/>
    <d v="2030-11-08T00:00:00"/>
    <x v="6"/>
    <x v="5"/>
    <x v="2"/>
    <x v="0"/>
    <x v="1"/>
  </r>
  <r>
    <s v="L102333"/>
    <x v="0"/>
    <s v="C202333"/>
    <s v="Priya Mehta"/>
    <x v="0"/>
    <s v="Male"/>
    <x v="42"/>
    <x v="1"/>
    <x v="1"/>
    <x v="2"/>
    <n v="1047714"/>
    <s v="Submitted"/>
    <n v="811"/>
    <x v="2"/>
    <x v="0"/>
    <s v="Submitted"/>
    <x v="0"/>
    <x v="1"/>
    <n v="1368538"/>
    <n v="15.42"/>
    <n v="180"/>
    <n v="7602.99"/>
    <n v="1758571.3299999998"/>
    <x v="3"/>
    <x v="3"/>
    <d v="2030-11-09T00:00:00"/>
    <x v="6"/>
    <x v="5"/>
    <x v="0"/>
    <x v="1"/>
    <x v="0"/>
  </r>
  <r>
    <s v="L102334"/>
    <x v="0"/>
    <s v="C202334"/>
    <s v="Rohit Mehta"/>
    <x v="0"/>
    <s v="Female"/>
    <x v="1"/>
    <x v="0"/>
    <x v="1"/>
    <x v="1"/>
    <n v="1440905"/>
    <s v="Submitted"/>
    <n v="748"/>
    <x v="1"/>
    <x v="0"/>
    <s v="Submitted"/>
    <x v="0"/>
    <x v="3"/>
    <n v="1029203"/>
    <n v="18.149999999999999"/>
    <n v="120"/>
    <n v="8576.69"/>
    <n v="1556669.5374999999"/>
    <x v="2"/>
    <x v="2"/>
    <d v="2030-11-10T00:00:00"/>
    <x v="6"/>
    <x v="5"/>
    <x v="0"/>
    <x v="0"/>
    <x v="1"/>
  </r>
  <r>
    <s v="L102335"/>
    <x v="0"/>
    <s v="C202335"/>
    <s v="Vikas Patel"/>
    <x v="0"/>
    <s v="Female"/>
    <x v="26"/>
    <x v="0"/>
    <x v="0"/>
    <x v="0"/>
    <n v="1452611"/>
    <s v="Submitted"/>
    <n v="376"/>
    <x v="0"/>
    <x v="0"/>
    <s v="Submitted"/>
    <x v="0"/>
    <x v="1"/>
    <n v="1835636"/>
    <n v="14.14"/>
    <n v="24"/>
    <n v="76484.83"/>
    <n v="2162991.1032652357"/>
    <x v="6"/>
    <x v="6"/>
    <d v="2030-11-11T00:00:00"/>
    <x v="6"/>
    <x v="5"/>
    <x v="2"/>
    <x v="0"/>
    <x v="2"/>
  </r>
  <r>
    <s v="L102336"/>
    <x v="0"/>
    <s v="C202336"/>
    <s v="Amit Gupta"/>
    <x v="0"/>
    <s v="Female"/>
    <x v="1"/>
    <x v="1"/>
    <x v="0"/>
    <x v="0"/>
    <n v="1159999"/>
    <s v="Submitted"/>
    <n v="598"/>
    <x v="0"/>
    <x v="0"/>
    <s v="Submitted"/>
    <x v="0"/>
    <x v="3"/>
    <n v="2299768"/>
    <n v="13.27"/>
    <n v="12"/>
    <n v="191647.33"/>
    <n v="2543494.5723162424"/>
    <x v="4"/>
    <x v="4"/>
    <d v="2030-11-12T00:00:00"/>
    <x v="6"/>
    <x v="5"/>
    <x v="0"/>
    <x v="0"/>
    <x v="3"/>
  </r>
  <r>
    <s v="L102337"/>
    <x v="0"/>
    <s v="C202337"/>
    <s v="Rahul Sharma"/>
    <x v="0"/>
    <s v="Male"/>
    <x v="8"/>
    <x v="0"/>
    <x v="0"/>
    <x v="0"/>
    <n v="1878658"/>
    <s v="Submitted"/>
    <n v="340"/>
    <x v="0"/>
    <x v="0"/>
    <s v="Submitted"/>
    <x v="0"/>
    <x v="0"/>
    <n v="4030201"/>
    <n v="9.7200000000000006"/>
    <n v="36"/>
    <n v="111950.03"/>
    <n v="3264462.8117273608"/>
    <x v="5"/>
    <x v="5"/>
    <d v="2030-11-13T00:00:00"/>
    <x v="6"/>
    <x v="5"/>
    <x v="0"/>
    <x v="0"/>
    <x v="1"/>
  </r>
  <r>
    <s v="L102338"/>
    <x v="0"/>
    <s v="C202338"/>
    <s v="Rahul Patel"/>
    <x v="0"/>
    <s v="Female"/>
    <x v="41"/>
    <x v="0"/>
    <x v="0"/>
    <x v="1"/>
    <n v="2275161"/>
    <s v="Submitted"/>
    <n v="753"/>
    <x v="2"/>
    <x v="0"/>
    <s v="Submitted"/>
    <x v="0"/>
    <x v="2"/>
    <n v="521156"/>
    <n v="11.71"/>
    <n v="60"/>
    <n v="8685.93"/>
    <n v="508561.39666666673"/>
    <x v="1"/>
    <x v="1"/>
    <d v="2030-11-14T00:00:00"/>
    <x v="6"/>
    <x v="5"/>
    <x v="1"/>
    <x v="1"/>
    <x v="3"/>
  </r>
  <r>
    <s v="L102339"/>
    <x v="0"/>
    <s v="C202339"/>
    <s v="Vikas Patel"/>
    <x v="0"/>
    <s v="Male"/>
    <x v="15"/>
    <x v="0"/>
    <x v="1"/>
    <x v="2"/>
    <n v="2497228"/>
    <s v="Submitted"/>
    <n v="751"/>
    <x v="2"/>
    <x v="0"/>
    <s v="Submitted"/>
    <x v="0"/>
    <x v="1"/>
    <n v="3772550"/>
    <n v="18.850000000000001"/>
    <n v="24"/>
    <n v="157189.57999999999"/>
    <n v="5926047.2925197501"/>
    <x v="5"/>
    <x v="5"/>
    <d v="2030-11-15T00:00:00"/>
    <x v="6"/>
    <x v="5"/>
    <x v="0"/>
    <x v="1"/>
    <x v="1"/>
  </r>
  <r>
    <s v="L102340"/>
    <x v="0"/>
    <s v="C202340"/>
    <s v="Neha Rao"/>
    <x v="0"/>
    <s v="Male"/>
    <x v="33"/>
    <x v="1"/>
    <x v="0"/>
    <x v="1"/>
    <n v="1672689"/>
    <s v="Submitted"/>
    <n v="578"/>
    <x v="0"/>
    <x v="0"/>
    <s v="Submitted"/>
    <x v="0"/>
    <x v="0"/>
    <n v="1214356"/>
    <n v="9.39"/>
    <n v="120"/>
    <n v="10119.629999999999"/>
    <n v="950233.57000000007"/>
    <x v="2"/>
    <x v="2"/>
    <d v="2030-11-16T00:00:00"/>
    <x v="6"/>
    <x v="5"/>
    <x v="0"/>
    <x v="1"/>
    <x v="2"/>
  </r>
  <r>
    <s v="L102341"/>
    <x v="0"/>
    <s v="C202341"/>
    <s v="Karan Gupta"/>
    <x v="0"/>
    <s v="Female"/>
    <x v="43"/>
    <x v="0"/>
    <x v="1"/>
    <x v="0"/>
    <n v="770832"/>
    <s v="Submitted"/>
    <n v="603"/>
    <x v="1"/>
    <x v="0"/>
    <s v="Submitted"/>
    <x v="0"/>
    <x v="4"/>
    <n v="2653103"/>
    <n v="12.76"/>
    <n v="180"/>
    <n v="14739.46"/>
    <n v="2821132.8566666665"/>
    <x v="2"/>
    <x v="2"/>
    <d v="2030-11-17T00:00:00"/>
    <x v="6"/>
    <x v="5"/>
    <x v="0"/>
    <x v="1"/>
    <x v="2"/>
  </r>
  <r>
    <s v="L102342"/>
    <x v="0"/>
    <s v="C202342"/>
    <s v="Pooja Mehta"/>
    <x v="0"/>
    <s v="Male"/>
    <x v="25"/>
    <x v="1"/>
    <x v="1"/>
    <x v="3"/>
    <n v="2130270"/>
    <s v="Submitted"/>
    <n v="584"/>
    <x v="0"/>
    <x v="0"/>
    <s v="Submitted"/>
    <x v="0"/>
    <x v="2"/>
    <n v="2331994"/>
    <n v="12.67"/>
    <n v="60"/>
    <n v="38866.57"/>
    <n v="2462196.9983333335"/>
    <x v="1"/>
    <x v="1"/>
    <d v="2030-11-18T00:00:00"/>
    <x v="6"/>
    <x v="5"/>
    <x v="0"/>
    <x v="1"/>
    <x v="3"/>
  </r>
  <r>
    <s v="L102343"/>
    <x v="0"/>
    <s v="C202343"/>
    <s v="Priya Verma"/>
    <x v="0"/>
    <s v="Male"/>
    <x v="26"/>
    <x v="1"/>
    <x v="0"/>
    <x v="3"/>
    <n v="546855"/>
    <s v="Submitted"/>
    <n v="882"/>
    <x v="2"/>
    <x v="0"/>
    <s v="Submitted"/>
    <x v="0"/>
    <x v="0"/>
    <n v="3816857"/>
    <n v="11.71"/>
    <n v="60"/>
    <n v="63614.28"/>
    <n v="3724616.289166667"/>
    <x v="2"/>
    <x v="2"/>
    <d v="2030-11-19T00:00:00"/>
    <x v="6"/>
    <x v="5"/>
    <x v="1"/>
    <x v="1"/>
    <x v="2"/>
  </r>
  <r>
    <s v="L102344"/>
    <x v="0"/>
    <s v="C202344"/>
    <s v="Sneha Patel"/>
    <x v="0"/>
    <s v="Male"/>
    <x v="39"/>
    <x v="1"/>
    <x v="0"/>
    <x v="3"/>
    <n v="2340234"/>
    <s v="Submitted"/>
    <n v="545"/>
    <x v="0"/>
    <x v="0"/>
    <s v="Submitted"/>
    <x v="0"/>
    <x v="3"/>
    <n v="2019968"/>
    <n v="18.100000000000001"/>
    <n v="12"/>
    <n v="168330.67"/>
    <n v="3046834.1829871903"/>
    <x v="6"/>
    <x v="6"/>
    <d v="2030-11-20T00:00:00"/>
    <x v="6"/>
    <x v="5"/>
    <x v="0"/>
    <x v="0"/>
    <x v="0"/>
  </r>
  <r>
    <s v="L102345"/>
    <x v="0"/>
    <s v="C202345"/>
    <s v="Rohit Mehta"/>
    <x v="0"/>
    <s v="Female"/>
    <x v="18"/>
    <x v="1"/>
    <x v="1"/>
    <x v="0"/>
    <n v="735282"/>
    <s v="Submitted"/>
    <n v="890"/>
    <x v="2"/>
    <x v="0"/>
    <s v="Submitted"/>
    <x v="0"/>
    <x v="3"/>
    <n v="3762687"/>
    <n v="13.74"/>
    <n v="60"/>
    <n v="62711.45"/>
    <n v="4308276.6150000002"/>
    <x v="4"/>
    <x v="4"/>
    <d v="2030-11-21T00:00:00"/>
    <x v="6"/>
    <x v="5"/>
    <x v="0"/>
    <x v="1"/>
    <x v="0"/>
  </r>
  <r>
    <s v="L102346"/>
    <x v="0"/>
    <s v="C202346"/>
    <s v="Rahul Patel"/>
    <x v="0"/>
    <s v="Male"/>
    <x v="40"/>
    <x v="0"/>
    <x v="1"/>
    <x v="0"/>
    <n v="603425"/>
    <s v="Submitted"/>
    <n v="749"/>
    <x v="1"/>
    <x v="0"/>
    <s v="Submitted"/>
    <x v="0"/>
    <x v="3"/>
    <n v="2620863"/>
    <n v="11.6"/>
    <n v="60"/>
    <n v="43681.05"/>
    <n v="2533500.9"/>
    <x v="1"/>
    <x v="1"/>
    <d v="2030-11-22T00:00:00"/>
    <x v="6"/>
    <x v="5"/>
    <x v="0"/>
    <x v="0"/>
    <x v="2"/>
  </r>
  <r>
    <s v="L102347"/>
    <x v="0"/>
    <s v="C202347"/>
    <s v="Neha Singh"/>
    <x v="0"/>
    <s v="Male"/>
    <x v="29"/>
    <x v="1"/>
    <x v="0"/>
    <x v="2"/>
    <n v="1868812"/>
    <s v="Submitted"/>
    <n v="323"/>
    <x v="0"/>
    <x v="0"/>
    <s v="Submitted"/>
    <x v="0"/>
    <x v="0"/>
    <n v="4019923"/>
    <n v="8.9700000000000006"/>
    <n v="60"/>
    <n v="66998.720000000001"/>
    <n v="3004892.4425000087"/>
    <x v="5"/>
    <x v="5"/>
    <d v="2030-11-23T00:00:00"/>
    <x v="6"/>
    <x v="5"/>
    <x v="1"/>
    <x v="0"/>
    <x v="3"/>
  </r>
  <r>
    <s v="L102348"/>
    <x v="0"/>
    <s v="C202348"/>
    <s v="Karan Gupta"/>
    <x v="0"/>
    <s v="Male"/>
    <x v="46"/>
    <x v="1"/>
    <x v="1"/>
    <x v="0"/>
    <n v="2472708"/>
    <s v="Submitted"/>
    <n v="708"/>
    <x v="1"/>
    <x v="0"/>
    <s v="Submitted"/>
    <x v="0"/>
    <x v="2"/>
    <n v="4504669"/>
    <n v="15.41"/>
    <n v="36"/>
    <n v="125129.69"/>
    <n v="5784745.774167371"/>
    <x v="1"/>
    <x v="1"/>
    <d v="2030-11-24T00:00:00"/>
    <x v="6"/>
    <x v="5"/>
    <x v="1"/>
    <x v="1"/>
    <x v="3"/>
  </r>
  <r>
    <s v="L102349"/>
    <x v="0"/>
    <s v="C202349"/>
    <s v="Sneha Singh"/>
    <x v="0"/>
    <s v="Male"/>
    <x v="19"/>
    <x v="0"/>
    <x v="1"/>
    <x v="3"/>
    <n v="667138"/>
    <s v="Submitted"/>
    <n v="570"/>
    <x v="0"/>
    <x v="0"/>
    <s v="Submitted"/>
    <x v="0"/>
    <x v="1"/>
    <n v="0"/>
    <n v="14.28"/>
    <n v="24"/>
    <n v="10416.67"/>
    <n v="0"/>
    <x v="5"/>
    <x v="5"/>
    <d v="2030-11-25T00:00:00"/>
    <x v="6"/>
    <x v="5"/>
    <x v="0"/>
    <x v="1"/>
    <x v="3"/>
  </r>
  <r>
    <s v="L102350"/>
    <x v="0"/>
    <s v="C202350"/>
    <s v="Sneha Verma"/>
    <x v="0"/>
    <s v="Female"/>
    <x v="6"/>
    <x v="0"/>
    <x v="1"/>
    <x v="2"/>
    <n v="328084"/>
    <s v="Submitted"/>
    <n v="541"/>
    <x v="0"/>
    <x v="0"/>
    <s v="Submitted"/>
    <x v="0"/>
    <x v="2"/>
    <n v="4260360"/>
    <n v="13.31"/>
    <n v="36"/>
    <n v="118343.33"/>
    <n v="4725449.3000101494"/>
    <x v="1"/>
    <x v="1"/>
    <d v="2030-11-26T00:00:00"/>
    <x v="6"/>
    <x v="5"/>
    <x v="0"/>
    <x v="1"/>
    <x v="3"/>
  </r>
  <r>
    <s v="L102351"/>
    <x v="0"/>
    <s v="C202351"/>
    <s v="Neha Gupta"/>
    <x v="0"/>
    <s v="Female"/>
    <x v="43"/>
    <x v="1"/>
    <x v="0"/>
    <x v="3"/>
    <n v="1452834"/>
    <s v="Submitted"/>
    <n v="653"/>
    <x v="1"/>
    <x v="0"/>
    <s v="Submitted"/>
    <x v="0"/>
    <x v="1"/>
    <n v="2697518"/>
    <n v="13.17"/>
    <n v="12"/>
    <n v="224793.17"/>
    <n v="2960934.3292201026"/>
    <x v="2"/>
    <x v="2"/>
    <d v="2030-11-27T00:00:00"/>
    <x v="6"/>
    <x v="5"/>
    <x v="2"/>
    <x v="0"/>
    <x v="2"/>
  </r>
  <r>
    <s v="L102352"/>
    <x v="0"/>
    <s v="C202352"/>
    <s v="Rohit Rao"/>
    <x v="0"/>
    <s v="Female"/>
    <x v="33"/>
    <x v="0"/>
    <x v="0"/>
    <x v="2"/>
    <n v="1566131"/>
    <s v="Submitted"/>
    <n v="771"/>
    <x v="2"/>
    <x v="0"/>
    <s v="Submitted"/>
    <x v="0"/>
    <x v="1"/>
    <n v="3960471"/>
    <n v="12.04"/>
    <n v="24"/>
    <n v="165019.62"/>
    <n v="3973672.7975699361"/>
    <x v="1"/>
    <x v="1"/>
    <d v="2030-11-28T00:00:00"/>
    <x v="6"/>
    <x v="5"/>
    <x v="2"/>
    <x v="0"/>
    <x v="2"/>
  </r>
  <r>
    <s v="L102353"/>
    <x v="0"/>
    <s v="C202353"/>
    <s v="Amit Sharma"/>
    <x v="0"/>
    <s v="Male"/>
    <x v="11"/>
    <x v="0"/>
    <x v="0"/>
    <x v="0"/>
    <n v="667186"/>
    <s v="Submitted"/>
    <n v="385"/>
    <x v="0"/>
    <x v="0"/>
    <s v="Submitted"/>
    <x v="0"/>
    <x v="0"/>
    <n v="4940800"/>
    <n v="8.61"/>
    <n v="36"/>
    <n v="137244.44"/>
    <n v="3545024.0123975631"/>
    <x v="4"/>
    <x v="4"/>
    <d v="2030-11-29T00:00:00"/>
    <x v="6"/>
    <x v="5"/>
    <x v="0"/>
    <x v="1"/>
    <x v="0"/>
  </r>
  <r>
    <s v="L102354"/>
    <x v="0"/>
    <s v="C202354"/>
    <s v="Pooja Patel"/>
    <x v="0"/>
    <s v="Male"/>
    <x v="42"/>
    <x v="0"/>
    <x v="0"/>
    <x v="1"/>
    <n v="1135606"/>
    <s v="Submitted"/>
    <n v="428"/>
    <x v="0"/>
    <x v="0"/>
    <s v="Submitted"/>
    <x v="0"/>
    <x v="3"/>
    <n v="2236121"/>
    <n v="11.42"/>
    <n v="120"/>
    <n v="18634.34"/>
    <n v="2128041.8183333334"/>
    <x v="0"/>
    <x v="0"/>
    <d v="2030-11-30T00:00:00"/>
    <x v="6"/>
    <x v="5"/>
    <x v="0"/>
    <x v="0"/>
    <x v="2"/>
  </r>
  <r>
    <s v="L102355"/>
    <x v="0"/>
    <s v="C202355"/>
    <s v="Rohit Mehta"/>
    <x v="0"/>
    <s v="Female"/>
    <x v="41"/>
    <x v="1"/>
    <x v="0"/>
    <x v="0"/>
    <n v="1998902"/>
    <s v="Submitted"/>
    <n v="693"/>
    <x v="1"/>
    <x v="0"/>
    <s v="Submitted"/>
    <x v="0"/>
    <x v="3"/>
    <n v="450007"/>
    <n v="9.2799999999999994"/>
    <n v="180"/>
    <n v="2500.04"/>
    <n v="348005.41333333333"/>
    <x v="0"/>
    <x v="0"/>
    <d v="2030-12-01T00:00:00"/>
    <x v="6"/>
    <x v="6"/>
    <x v="0"/>
    <x v="0"/>
    <x v="1"/>
  </r>
  <r>
    <s v="L102356"/>
    <x v="0"/>
    <s v="C202356"/>
    <s v="Anjali Das"/>
    <x v="0"/>
    <s v="Male"/>
    <x v="24"/>
    <x v="1"/>
    <x v="1"/>
    <x v="0"/>
    <n v="682512"/>
    <s v="Submitted"/>
    <n v="802"/>
    <x v="2"/>
    <x v="0"/>
    <s v="Submitted"/>
    <x v="0"/>
    <x v="1"/>
    <n v="542730"/>
    <n v="8.42"/>
    <n v="36"/>
    <n v="15075.83"/>
    <n v="380815.55185880128"/>
    <x v="1"/>
    <x v="1"/>
    <d v="2030-12-02T00:00:00"/>
    <x v="6"/>
    <x v="6"/>
    <x v="2"/>
    <x v="0"/>
    <x v="3"/>
  </r>
  <r>
    <s v="L102357"/>
    <x v="0"/>
    <s v="C202357"/>
    <s v="Rahul Singh"/>
    <x v="0"/>
    <s v="Female"/>
    <x v="23"/>
    <x v="1"/>
    <x v="1"/>
    <x v="2"/>
    <n v="718524"/>
    <s v="Submitted"/>
    <n v="335"/>
    <x v="0"/>
    <x v="0"/>
    <s v="Submitted"/>
    <x v="0"/>
    <x v="0"/>
    <n v="3768547"/>
    <n v="8.6999999999999993"/>
    <n v="60"/>
    <n v="62809.120000000003"/>
    <n v="2732196.575000017"/>
    <x v="2"/>
    <x v="2"/>
    <d v="2030-12-03T00:00:00"/>
    <x v="6"/>
    <x v="6"/>
    <x v="0"/>
    <x v="0"/>
    <x v="0"/>
  </r>
  <r>
    <s v="L102358"/>
    <x v="0"/>
    <s v="C202358"/>
    <s v="Rohit Rao"/>
    <x v="0"/>
    <s v="Male"/>
    <x v="37"/>
    <x v="1"/>
    <x v="1"/>
    <x v="2"/>
    <n v="1019504"/>
    <s v="Submitted"/>
    <n v="551"/>
    <x v="0"/>
    <x v="0"/>
    <s v="Submitted"/>
    <x v="0"/>
    <x v="0"/>
    <n v="523453"/>
    <n v="11.28"/>
    <n v="24"/>
    <n v="21810.54"/>
    <n v="492045.8809205874"/>
    <x v="6"/>
    <x v="6"/>
    <d v="2030-12-04T00:00:00"/>
    <x v="6"/>
    <x v="6"/>
    <x v="1"/>
    <x v="0"/>
    <x v="1"/>
  </r>
  <r>
    <s v="L102359"/>
    <x v="0"/>
    <s v="C202359"/>
    <s v="Pooja Sharma"/>
    <x v="0"/>
    <s v="Female"/>
    <x v="21"/>
    <x v="0"/>
    <x v="0"/>
    <x v="3"/>
    <n v="1684429"/>
    <s v="Submitted"/>
    <n v="465"/>
    <x v="0"/>
    <x v="0"/>
    <s v="Submitted"/>
    <x v="0"/>
    <x v="4"/>
    <n v="440523"/>
    <n v="15.67"/>
    <n v="60"/>
    <n v="7342.05"/>
    <n v="575249.61750000005"/>
    <x v="2"/>
    <x v="2"/>
    <d v="2030-12-05T00:00:00"/>
    <x v="6"/>
    <x v="6"/>
    <x v="0"/>
    <x v="1"/>
    <x v="0"/>
  </r>
  <r>
    <s v="L102360"/>
    <x v="0"/>
    <s v="C202360"/>
    <s v="Priya Gupta"/>
    <x v="0"/>
    <s v="Female"/>
    <x v="24"/>
    <x v="0"/>
    <x v="0"/>
    <x v="3"/>
    <n v="2397411"/>
    <s v="Submitted"/>
    <n v="611"/>
    <x v="1"/>
    <x v="0"/>
    <s v="Submitted"/>
    <x v="0"/>
    <x v="3"/>
    <n v="3907238"/>
    <n v="9.4"/>
    <n v="24"/>
    <n v="162801.57999999999"/>
    <n v="3060672.6258119503"/>
    <x v="2"/>
    <x v="2"/>
    <d v="2030-12-06T00:00:00"/>
    <x v="6"/>
    <x v="6"/>
    <x v="0"/>
    <x v="0"/>
    <x v="1"/>
  </r>
  <r>
    <s v="L102361"/>
    <x v="0"/>
    <s v="C202361"/>
    <s v="Vikas Rao"/>
    <x v="0"/>
    <s v="Female"/>
    <x v="40"/>
    <x v="0"/>
    <x v="1"/>
    <x v="3"/>
    <n v="1614830"/>
    <s v="Submitted"/>
    <n v="307"/>
    <x v="0"/>
    <x v="0"/>
    <s v="Submitted"/>
    <x v="0"/>
    <x v="2"/>
    <n v="1827345"/>
    <n v="7.21"/>
    <n v="36"/>
    <n v="50759.58"/>
    <n v="1097929.8358185962"/>
    <x v="5"/>
    <x v="5"/>
    <d v="2030-12-07T00:00:00"/>
    <x v="6"/>
    <x v="6"/>
    <x v="1"/>
    <x v="0"/>
    <x v="0"/>
  </r>
  <r>
    <s v="L102362"/>
    <x v="0"/>
    <s v="C202362"/>
    <s v="Karan Rao"/>
    <x v="0"/>
    <s v="Male"/>
    <x v="43"/>
    <x v="1"/>
    <x v="1"/>
    <x v="1"/>
    <n v="1979938"/>
    <s v="Submitted"/>
    <n v="431"/>
    <x v="0"/>
    <x v="0"/>
    <s v="Submitted"/>
    <x v="0"/>
    <x v="0"/>
    <n v="1817267"/>
    <n v="14.53"/>
    <n v="36"/>
    <n v="50479.64"/>
    <n v="2200407.4591675345"/>
    <x v="5"/>
    <x v="5"/>
    <d v="2030-12-08T00:00:00"/>
    <x v="6"/>
    <x v="6"/>
    <x v="0"/>
    <x v="1"/>
    <x v="1"/>
  </r>
  <r>
    <s v="L102363"/>
    <x v="0"/>
    <s v="C202363"/>
    <s v="Rohit Rao"/>
    <x v="0"/>
    <s v="Male"/>
    <x v="37"/>
    <x v="0"/>
    <x v="0"/>
    <x v="0"/>
    <n v="2021084"/>
    <s v="Submitted"/>
    <n v="839"/>
    <x v="2"/>
    <x v="0"/>
    <s v="Submitted"/>
    <x v="0"/>
    <x v="2"/>
    <n v="4314554"/>
    <n v="7.94"/>
    <n v="180"/>
    <n v="23969.74"/>
    <n v="2854796.5633333335"/>
    <x v="5"/>
    <x v="5"/>
    <d v="2030-12-09T00:00:00"/>
    <x v="6"/>
    <x v="6"/>
    <x v="1"/>
    <x v="1"/>
    <x v="2"/>
  </r>
  <r>
    <s v="L102364"/>
    <x v="0"/>
    <s v="C202364"/>
    <s v="Amit Gupta"/>
    <x v="0"/>
    <s v="Female"/>
    <x v="27"/>
    <x v="1"/>
    <x v="0"/>
    <x v="1"/>
    <n v="1025949"/>
    <s v="Submitted"/>
    <n v="843"/>
    <x v="2"/>
    <x v="0"/>
    <s v="Submitted"/>
    <x v="0"/>
    <x v="3"/>
    <n v="4224630"/>
    <n v="13.02"/>
    <n v="24"/>
    <n v="176026.25"/>
    <n v="4583723.6506173797"/>
    <x v="1"/>
    <x v="1"/>
    <d v="2030-12-10T00:00:00"/>
    <x v="6"/>
    <x v="6"/>
    <x v="1"/>
    <x v="1"/>
    <x v="3"/>
  </r>
  <r>
    <s v="L102365"/>
    <x v="0"/>
    <s v="C202365"/>
    <s v="Amit Gupta"/>
    <x v="0"/>
    <s v="Female"/>
    <x v="33"/>
    <x v="0"/>
    <x v="1"/>
    <x v="1"/>
    <n v="812798"/>
    <s v="Submitted"/>
    <n v="451"/>
    <x v="0"/>
    <x v="0"/>
    <s v="Submitted"/>
    <x v="0"/>
    <x v="2"/>
    <n v="3073175"/>
    <n v="13.08"/>
    <n v="60"/>
    <n v="51219.58"/>
    <n v="3349760.7500000005"/>
    <x v="6"/>
    <x v="6"/>
    <d v="2030-12-11T00:00:00"/>
    <x v="6"/>
    <x v="6"/>
    <x v="0"/>
    <x v="1"/>
    <x v="1"/>
  </r>
  <r>
    <s v="L102366"/>
    <x v="0"/>
    <s v="C202366"/>
    <s v="Rahul Patel"/>
    <x v="0"/>
    <s v="Female"/>
    <x v="41"/>
    <x v="0"/>
    <x v="1"/>
    <x v="2"/>
    <n v="494430"/>
    <s v="Submitted"/>
    <n v="883"/>
    <x v="2"/>
    <x v="0"/>
    <s v="Submitted"/>
    <x v="0"/>
    <x v="0"/>
    <n v="3487003"/>
    <n v="14.5"/>
    <n v="120"/>
    <n v="29058.36"/>
    <n v="4213461.958333333"/>
    <x v="5"/>
    <x v="5"/>
    <d v="2030-12-12T00:00:00"/>
    <x v="6"/>
    <x v="6"/>
    <x v="0"/>
    <x v="0"/>
    <x v="3"/>
  </r>
  <r>
    <s v="L102367"/>
    <x v="0"/>
    <s v="C202367"/>
    <s v="Anjali Das"/>
    <x v="0"/>
    <s v="Female"/>
    <x v="43"/>
    <x v="0"/>
    <x v="1"/>
    <x v="1"/>
    <n v="796727"/>
    <s v="Submitted"/>
    <n v="573"/>
    <x v="0"/>
    <x v="0"/>
    <s v="Submitted"/>
    <x v="0"/>
    <x v="4"/>
    <n v="4188195"/>
    <n v="10.39"/>
    <n v="12"/>
    <n v="349016.25"/>
    <n v="3628316.963592262"/>
    <x v="4"/>
    <x v="4"/>
    <d v="2030-12-13T00:00:00"/>
    <x v="6"/>
    <x v="6"/>
    <x v="1"/>
    <x v="0"/>
    <x v="0"/>
  </r>
  <r>
    <s v="L102368"/>
    <x v="0"/>
    <s v="C202368"/>
    <s v="Rohit Das"/>
    <x v="0"/>
    <s v="Male"/>
    <x v="12"/>
    <x v="0"/>
    <x v="0"/>
    <x v="2"/>
    <n v="2130262"/>
    <s v="Submitted"/>
    <n v="374"/>
    <x v="0"/>
    <x v="0"/>
    <s v="Submitted"/>
    <x v="0"/>
    <x v="2"/>
    <n v="2150778"/>
    <n v="17.63"/>
    <n v="120"/>
    <n v="17923.150000000001"/>
    <n v="3159851.3449999997"/>
    <x v="3"/>
    <x v="3"/>
    <d v="2030-12-14T00:00:00"/>
    <x v="6"/>
    <x v="6"/>
    <x v="2"/>
    <x v="1"/>
    <x v="0"/>
  </r>
  <r>
    <s v="L102369"/>
    <x v="0"/>
    <s v="C202369"/>
    <s v="Anjali Verma"/>
    <x v="0"/>
    <s v="Male"/>
    <x v="17"/>
    <x v="1"/>
    <x v="0"/>
    <x v="3"/>
    <n v="344719"/>
    <s v="Submitted"/>
    <n v="575"/>
    <x v="0"/>
    <x v="0"/>
    <s v="Submitted"/>
    <x v="0"/>
    <x v="3"/>
    <n v="1081786"/>
    <n v="14.36"/>
    <n v="12"/>
    <n v="90148.83"/>
    <n v="1294639.8069088846"/>
    <x v="6"/>
    <x v="6"/>
    <d v="2030-12-15T00:00:00"/>
    <x v="6"/>
    <x v="6"/>
    <x v="0"/>
    <x v="1"/>
    <x v="3"/>
  </r>
  <r>
    <s v="L102370"/>
    <x v="0"/>
    <s v="C202370"/>
    <s v="Pooja Mehta"/>
    <x v="0"/>
    <s v="Male"/>
    <x v="23"/>
    <x v="0"/>
    <x v="1"/>
    <x v="0"/>
    <n v="2009100"/>
    <s v="Submitted"/>
    <n v="445"/>
    <x v="0"/>
    <x v="0"/>
    <s v="Submitted"/>
    <x v="0"/>
    <x v="3"/>
    <n v="1795368"/>
    <n v="16.600000000000001"/>
    <n v="60"/>
    <n v="29922.799999999999"/>
    <n v="2483592.4000000004"/>
    <x v="1"/>
    <x v="1"/>
    <d v="2030-12-16T00:00:00"/>
    <x v="6"/>
    <x v="6"/>
    <x v="0"/>
    <x v="0"/>
    <x v="2"/>
  </r>
  <r>
    <s v="L102371"/>
    <x v="0"/>
    <s v="C202371"/>
    <s v="Anjali Singh"/>
    <x v="0"/>
    <s v="Male"/>
    <x v="20"/>
    <x v="0"/>
    <x v="1"/>
    <x v="3"/>
    <n v="1707437"/>
    <s v="Submitted"/>
    <n v="563"/>
    <x v="0"/>
    <x v="0"/>
    <s v="Submitted"/>
    <x v="0"/>
    <x v="0"/>
    <n v="1611512"/>
    <n v="18.45"/>
    <n v="24"/>
    <n v="67146.33"/>
    <n v="2477699.7004878693"/>
    <x v="4"/>
    <x v="4"/>
    <d v="2030-12-17T00:00:00"/>
    <x v="6"/>
    <x v="6"/>
    <x v="0"/>
    <x v="1"/>
    <x v="2"/>
  </r>
  <r>
    <s v="L102372"/>
    <x v="0"/>
    <s v="C202372"/>
    <s v="Sneha Mehta"/>
    <x v="0"/>
    <s v="Male"/>
    <x v="11"/>
    <x v="0"/>
    <x v="0"/>
    <x v="2"/>
    <n v="1114364"/>
    <s v="Submitted"/>
    <n v="950"/>
    <x v="2"/>
    <x v="0"/>
    <s v="Submitted"/>
    <x v="1"/>
    <x v="2"/>
    <n v="1068301"/>
    <n v="8.85"/>
    <n v="36"/>
    <n v="29675.03"/>
    <n v="787871.98931619443"/>
    <x v="6"/>
    <x v="6"/>
    <d v="2030-12-18T00:00:00"/>
    <x v="6"/>
    <x v="6"/>
    <x v="0"/>
    <x v="0"/>
    <x v="2"/>
  </r>
  <r>
    <s v="L102373"/>
    <x v="0"/>
    <s v="C202373"/>
    <s v="Karan Verma"/>
    <x v="0"/>
    <s v="Female"/>
    <x v="14"/>
    <x v="0"/>
    <x v="1"/>
    <x v="0"/>
    <n v="2405145"/>
    <s v="Submitted"/>
    <n v="424"/>
    <x v="0"/>
    <x v="0"/>
    <s v="Submitted"/>
    <x v="0"/>
    <x v="2"/>
    <n v="3154545"/>
    <n v="13.2"/>
    <n v="12"/>
    <n v="262878.75"/>
    <n v="3470471.2988959802"/>
    <x v="13"/>
    <x v="0"/>
    <d v="2030-12-19T00:00:00"/>
    <x v="6"/>
    <x v="6"/>
    <x v="2"/>
    <x v="1"/>
    <x v="1"/>
  </r>
  <r>
    <s v="L102374"/>
    <x v="0"/>
    <s v="C202374"/>
    <s v="Anjali Das"/>
    <x v="0"/>
    <s v="Male"/>
    <x v="44"/>
    <x v="1"/>
    <x v="1"/>
    <x v="3"/>
    <n v="580290"/>
    <s v="Submitted"/>
    <n v="432"/>
    <x v="0"/>
    <x v="0"/>
    <s v="Submitted"/>
    <x v="0"/>
    <x v="3"/>
    <n v="4799545"/>
    <n v="14.15"/>
    <n v="60"/>
    <n v="79992.42"/>
    <n v="5659463.479166667"/>
    <x v="0"/>
    <x v="0"/>
    <d v="2030-12-20T00:00:00"/>
    <x v="6"/>
    <x v="6"/>
    <x v="1"/>
    <x v="0"/>
    <x v="0"/>
  </r>
  <r>
    <s v="L102375"/>
    <x v="0"/>
    <s v="C202375"/>
    <s v="Pooja Patel"/>
    <x v="0"/>
    <s v="Male"/>
    <x v="11"/>
    <x v="1"/>
    <x v="0"/>
    <x v="1"/>
    <n v="1746529"/>
    <s v="Submitted"/>
    <n v="400"/>
    <x v="0"/>
    <x v="0"/>
    <s v="Submitted"/>
    <x v="0"/>
    <x v="3"/>
    <n v="2048035"/>
    <n v="10.4"/>
    <n v="36"/>
    <n v="56889.86"/>
    <n v="1774963.6669762558"/>
    <x v="2"/>
    <x v="2"/>
    <d v="2030-12-21T00:00:00"/>
    <x v="6"/>
    <x v="6"/>
    <x v="0"/>
    <x v="0"/>
    <x v="3"/>
  </r>
  <r>
    <s v="L102376"/>
    <x v="0"/>
    <s v="C202376"/>
    <s v="Sneha Gupta"/>
    <x v="0"/>
    <s v="Female"/>
    <x v="10"/>
    <x v="1"/>
    <x v="0"/>
    <x v="0"/>
    <n v="2086357"/>
    <s v="Submitted"/>
    <n v="791"/>
    <x v="2"/>
    <x v="0"/>
    <s v="Submitted"/>
    <x v="0"/>
    <x v="1"/>
    <n v="4071638"/>
    <n v="13.81"/>
    <n v="24"/>
    <n v="169651.58"/>
    <n v="4685776.7804441508"/>
    <x v="3"/>
    <x v="3"/>
    <d v="2030-12-22T00:00:00"/>
    <x v="6"/>
    <x v="6"/>
    <x v="0"/>
    <x v="1"/>
    <x v="3"/>
  </r>
  <r>
    <s v="L102377"/>
    <x v="0"/>
    <s v="C202377"/>
    <s v="Priya Verma"/>
    <x v="0"/>
    <s v="Female"/>
    <x v="31"/>
    <x v="0"/>
    <x v="1"/>
    <x v="2"/>
    <n v="1282761"/>
    <s v="Submitted"/>
    <n v="562"/>
    <x v="0"/>
    <x v="0"/>
    <s v="Submitted"/>
    <x v="0"/>
    <x v="0"/>
    <n v="591644"/>
    <n v="18.36"/>
    <n v="36"/>
    <n v="16434.560000000001"/>
    <n v="905215.32000000286"/>
    <x v="2"/>
    <x v="2"/>
    <d v="2030-12-23T00:00:00"/>
    <x v="6"/>
    <x v="6"/>
    <x v="0"/>
    <x v="1"/>
    <x v="1"/>
  </r>
  <r>
    <s v="L102378"/>
    <x v="0"/>
    <s v="C202378"/>
    <s v="Vikas Singh"/>
    <x v="0"/>
    <s v="Female"/>
    <x v="40"/>
    <x v="1"/>
    <x v="1"/>
    <x v="3"/>
    <n v="752342"/>
    <s v="Submitted"/>
    <n v="672"/>
    <x v="1"/>
    <x v="0"/>
    <s v="Submitted"/>
    <x v="0"/>
    <x v="2"/>
    <n v="3373921"/>
    <n v="14.93"/>
    <n v="60"/>
    <n v="56232.02"/>
    <n v="4197720.0441666665"/>
    <x v="6"/>
    <x v="6"/>
    <d v="2030-12-24T00:00:00"/>
    <x v="6"/>
    <x v="6"/>
    <x v="0"/>
    <x v="0"/>
    <x v="1"/>
  </r>
  <r>
    <s v="L102379"/>
    <x v="0"/>
    <s v="C202379"/>
    <s v="Sneha Sharma"/>
    <x v="0"/>
    <s v="Female"/>
    <x v="12"/>
    <x v="1"/>
    <x v="0"/>
    <x v="1"/>
    <n v="1909379"/>
    <s v="Submitted"/>
    <n v="706"/>
    <x v="1"/>
    <x v="0"/>
    <s v="Submitted"/>
    <x v="0"/>
    <x v="2"/>
    <n v="2421911"/>
    <n v="10.88"/>
    <n v="120"/>
    <n v="20182.59"/>
    <n v="2195865.9733333336"/>
    <x v="6"/>
    <x v="6"/>
    <d v="2030-12-25T00:00:00"/>
    <x v="6"/>
    <x v="6"/>
    <x v="1"/>
    <x v="0"/>
    <x v="0"/>
  </r>
  <r>
    <s v="L102380"/>
    <x v="0"/>
    <s v="C202380"/>
    <s v="Priya Patel"/>
    <x v="0"/>
    <s v="Female"/>
    <x v="26"/>
    <x v="0"/>
    <x v="0"/>
    <x v="2"/>
    <n v="1135163"/>
    <s v="Submitted"/>
    <n v="315"/>
    <x v="0"/>
    <x v="0"/>
    <s v="Submitted"/>
    <x v="0"/>
    <x v="0"/>
    <n v="839577"/>
    <n v="15.9"/>
    <n v="24"/>
    <n v="34982.379999999997"/>
    <n v="1112439.5267870035"/>
    <x v="6"/>
    <x v="6"/>
    <d v="2030-12-26T00:00:00"/>
    <x v="6"/>
    <x v="6"/>
    <x v="1"/>
    <x v="1"/>
    <x v="1"/>
  </r>
  <r>
    <s v="L102381"/>
    <x v="0"/>
    <s v="C202381"/>
    <s v="Vikas Verma"/>
    <x v="0"/>
    <s v="Female"/>
    <x v="7"/>
    <x v="1"/>
    <x v="1"/>
    <x v="0"/>
    <n v="1179710"/>
    <s v="Submitted"/>
    <n v="605"/>
    <x v="1"/>
    <x v="0"/>
    <s v="Submitted"/>
    <x v="0"/>
    <x v="3"/>
    <n v="3044950"/>
    <n v="9.42"/>
    <n v="36"/>
    <n v="84581.94"/>
    <n v="2390285.752086767"/>
    <x v="5"/>
    <x v="5"/>
    <d v="2030-12-27T00:00:00"/>
    <x v="6"/>
    <x v="6"/>
    <x v="0"/>
    <x v="0"/>
    <x v="0"/>
  </r>
  <r>
    <s v="L102382"/>
    <x v="0"/>
    <s v="C202382"/>
    <s v="Pooja Verma"/>
    <x v="0"/>
    <s v="Male"/>
    <x v="40"/>
    <x v="1"/>
    <x v="1"/>
    <x v="2"/>
    <n v="2473672"/>
    <s v="Submitted"/>
    <n v="612"/>
    <x v="1"/>
    <x v="0"/>
    <s v="Submitted"/>
    <x v="0"/>
    <x v="4"/>
    <n v="2802555"/>
    <n v="10.57"/>
    <n v="60"/>
    <n v="46709.25"/>
    <n v="2468583.8625000003"/>
    <x v="6"/>
    <x v="6"/>
    <d v="2030-12-28T00:00:00"/>
    <x v="6"/>
    <x v="6"/>
    <x v="2"/>
    <x v="0"/>
    <x v="1"/>
  </r>
  <r>
    <s v="L102383"/>
    <x v="0"/>
    <s v="C202383"/>
    <s v="Karan Sharma"/>
    <x v="0"/>
    <s v="Male"/>
    <x v="35"/>
    <x v="1"/>
    <x v="1"/>
    <x v="0"/>
    <n v="1636582"/>
    <s v="Submitted"/>
    <n v="572"/>
    <x v="0"/>
    <x v="0"/>
    <s v="Submitted"/>
    <x v="0"/>
    <x v="2"/>
    <n v="212516"/>
    <n v="7.86"/>
    <n v="12"/>
    <n v="17709.669999999998"/>
    <n v="139528.41548923441"/>
    <x v="4"/>
    <x v="4"/>
    <d v="2030-12-29T00:00:00"/>
    <x v="6"/>
    <x v="6"/>
    <x v="0"/>
    <x v="1"/>
    <x v="1"/>
  </r>
  <r>
    <s v="L102384"/>
    <x v="0"/>
    <s v="C202384"/>
    <s v="Rohit Patel"/>
    <x v="0"/>
    <s v="Female"/>
    <x v="24"/>
    <x v="1"/>
    <x v="0"/>
    <x v="0"/>
    <n v="1549696"/>
    <s v="Submitted"/>
    <n v="355"/>
    <x v="0"/>
    <x v="0"/>
    <s v="Submitted"/>
    <x v="0"/>
    <x v="2"/>
    <n v="3325147"/>
    <n v="8.27"/>
    <n v="180"/>
    <n v="18473.04"/>
    <n v="2291580.4741666666"/>
    <x v="6"/>
    <x v="6"/>
    <d v="2030-12-30T00:00:00"/>
    <x v="6"/>
    <x v="6"/>
    <x v="0"/>
    <x v="1"/>
    <x v="1"/>
  </r>
  <r>
    <s v="L102385"/>
    <x v="0"/>
    <s v="C202385"/>
    <s v="Pooja Mehta"/>
    <x v="0"/>
    <s v="Male"/>
    <x v="46"/>
    <x v="1"/>
    <x v="1"/>
    <x v="2"/>
    <n v="365038"/>
    <s v="Submitted"/>
    <n v="459"/>
    <x v="0"/>
    <x v="0"/>
    <s v="Submitted"/>
    <x v="0"/>
    <x v="0"/>
    <n v="3948940"/>
    <n v="12.61"/>
    <n v="180"/>
    <n v="21938.560000000001"/>
    <n v="4149677.7833333332"/>
    <x v="2"/>
    <x v="2"/>
    <d v="2030-12-31T00:00:00"/>
    <x v="6"/>
    <x v="6"/>
    <x v="0"/>
    <x v="0"/>
    <x v="1"/>
  </r>
  <r>
    <s v="L102386"/>
    <x v="0"/>
    <s v="C202386"/>
    <s v="Vikas Sharma"/>
    <x v="0"/>
    <s v="Female"/>
    <x v="4"/>
    <x v="1"/>
    <x v="1"/>
    <x v="0"/>
    <n v="2040066"/>
    <s v="Submitted"/>
    <n v="332"/>
    <x v="0"/>
    <x v="0"/>
    <s v="Submitted"/>
    <x v="0"/>
    <x v="2"/>
    <n v="1162640"/>
    <n v="9.9"/>
    <n v="12"/>
    <n v="96886.67"/>
    <n v="959881.1743957781"/>
    <x v="0"/>
    <x v="0"/>
    <d v="2031-01-01T00:00:00"/>
    <x v="7"/>
    <x v="7"/>
    <x v="0"/>
    <x v="1"/>
    <x v="3"/>
  </r>
  <r>
    <s v="L102387"/>
    <x v="0"/>
    <s v="C202387"/>
    <s v="Rahul Verma"/>
    <x v="0"/>
    <s v="Female"/>
    <x v="13"/>
    <x v="1"/>
    <x v="1"/>
    <x v="2"/>
    <n v="1257842"/>
    <s v="Submitted"/>
    <n v="716"/>
    <x v="1"/>
    <x v="0"/>
    <s v="Submitted"/>
    <x v="0"/>
    <x v="0"/>
    <n v="3459971"/>
    <n v="14.09"/>
    <n v="12"/>
    <n v="288330.92"/>
    <n v="4062946.8050978747"/>
    <x v="3"/>
    <x v="3"/>
    <d v="2031-01-02T00:00:00"/>
    <x v="7"/>
    <x v="7"/>
    <x v="0"/>
    <x v="0"/>
    <x v="2"/>
  </r>
  <r>
    <s v="L102388"/>
    <x v="0"/>
    <s v="C202388"/>
    <s v="Rohit Gupta"/>
    <x v="0"/>
    <s v="Female"/>
    <x v="3"/>
    <x v="1"/>
    <x v="1"/>
    <x v="2"/>
    <n v="2173079"/>
    <s v="Submitted"/>
    <n v="601"/>
    <x v="1"/>
    <x v="0"/>
    <s v="Submitted"/>
    <x v="0"/>
    <x v="1"/>
    <n v="4787646"/>
    <n v="7.72"/>
    <n v="60"/>
    <n v="79794.100000000006"/>
    <n v="3080052.2600003509"/>
    <x v="1"/>
    <x v="1"/>
    <d v="2031-01-03T00:00:00"/>
    <x v="7"/>
    <x v="7"/>
    <x v="0"/>
    <x v="1"/>
    <x v="1"/>
  </r>
  <r>
    <s v="L102389"/>
    <x v="0"/>
    <s v="C202389"/>
    <s v="Anjali Gupta"/>
    <x v="0"/>
    <s v="Male"/>
    <x v="36"/>
    <x v="1"/>
    <x v="1"/>
    <x v="2"/>
    <n v="2119937"/>
    <s v="Submitted"/>
    <n v="412"/>
    <x v="0"/>
    <x v="0"/>
    <s v="Submitted"/>
    <x v="0"/>
    <x v="2"/>
    <n v="1051019"/>
    <n v="17.920000000000002"/>
    <n v="180"/>
    <n v="5838.99"/>
    <n v="1569521.7066666668"/>
    <x v="5"/>
    <x v="5"/>
    <d v="2031-01-04T00:00:00"/>
    <x v="7"/>
    <x v="7"/>
    <x v="0"/>
    <x v="1"/>
    <x v="2"/>
  </r>
  <r>
    <s v="L102390"/>
    <x v="0"/>
    <s v="C202390"/>
    <s v="Amit Mehta"/>
    <x v="0"/>
    <s v="Male"/>
    <x v="22"/>
    <x v="1"/>
    <x v="1"/>
    <x v="3"/>
    <n v="2402504"/>
    <s v="Submitted"/>
    <n v="827"/>
    <x v="2"/>
    <x v="0"/>
    <s v="Submitted"/>
    <x v="0"/>
    <x v="1"/>
    <n v="4069013"/>
    <n v="18.75"/>
    <n v="24"/>
    <n v="169542.21"/>
    <n v="6357832.8134894101"/>
    <x v="1"/>
    <x v="1"/>
    <d v="2031-01-05T00:00:00"/>
    <x v="7"/>
    <x v="7"/>
    <x v="0"/>
    <x v="0"/>
    <x v="1"/>
  </r>
  <r>
    <s v="L102391"/>
    <x v="0"/>
    <s v="C202391"/>
    <s v="Priya Patel"/>
    <x v="0"/>
    <s v="Male"/>
    <x v="12"/>
    <x v="0"/>
    <x v="0"/>
    <x v="3"/>
    <n v="2041227"/>
    <s v="Submitted"/>
    <n v="840"/>
    <x v="2"/>
    <x v="0"/>
    <s v="Submitted"/>
    <x v="0"/>
    <x v="3"/>
    <n v="1531777"/>
    <n v="7.75"/>
    <n v="12"/>
    <n v="127648.08"/>
    <n v="991783.29797071021"/>
    <x v="3"/>
    <x v="3"/>
    <d v="2031-01-06T00:00:00"/>
    <x v="7"/>
    <x v="7"/>
    <x v="0"/>
    <x v="1"/>
    <x v="0"/>
  </r>
  <r>
    <s v="L102392"/>
    <x v="0"/>
    <s v="C202392"/>
    <s v="Rahul Rao"/>
    <x v="0"/>
    <s v="Female"/>
    <x v="9"/>
    <x v="0"/>
    <x v="1"/>
    <x v="3"/>
    <n v="-50000"/>
    <s v="Submitted"/>
    <n v="643"/>
    <x v="1"/>
    <x v="0"/>
    <s v="Submitted"/>
    <x v="0"/>
    <x v="4"/>
    <n v="2122288"/>
    <n v="18.559999999999999"/>
    <n v="180"/>
    <n v="11790.49"/>
    <n v="3282472.1066666665"/>
    <x v="4"/>
    <x v="4"/>
    <d v="2031-01-07T00:00:00"/>
    <x v="7"/>
    <x v="7"/>
    <x v="2"/>
    <x v="0"/>
    <x v="3"/>
  </r>
  <r>
    <s v="L102393"/>
    <x v="0"/>
    <s v="C202393"/>
    <s v="Neha Sharma"/>
    <x v="0"/>
    <s v="Female"/>
    <x v="33"/>
    <x v="1"/>
    <x v="1"/>
    <x v="0"/>
    <n v="540222"/>
    <s v="Submitted"/>
    <n v="664"/>
    <x v="1"/>
    <x v="0"/>
    <s v="Submitted"/>
    <x v="0"/>
    <x v="2"/>
    <n v="2145055"/>
    <n v="10.43"/>
    <n v="120"/>
    <n v="17875.46"/>
    <n v="1864410.3041666667"/>
    <x v="5"/>
    <x v="5"/>
    <d v="2031-01-08T00:00:00"/>
    <x v="7"/>
    <x v="7"/>
    <x v="2"/>
    <x v="1"/>
    <x v="1"/>
  </r>
  <r>
    <s v="L102394"/>
    <x v="0"/>
    <s v="C202394"/>
    <s v="Pooja Gupta"/>
    <x v="0"/>
    <s v="Female"/>
    <x v="37"/>
    <x v="0"/>
    <x v="1"/>
    <x v="3"/>
    <n v="2416697"/>
    <s v="Submitted"/>
    <n v="614"/>
    <x v="1"/>
    <x v="0"/>
    <s v="Submitted"/>
    <x v="0"/>
    <x v="0"/>
    <n v="154085"/>
    <n v="17.96"/>
    <n v="36"/>
    <n v="4280.1400000000003"/>
    <n v="230613.8833333345"/>
    <x v="0"/>
    <x v="0"/>
    <d v="2031-01-09T00:00:00"/>
    <x v="7"/>
    <x v="7"/>
    <x v="1"/>
    <x v="1"/>
    <x v="1"/>
  </r>
  <r>
    <s v="L102395"/>
    <x v="0"/>
    <s v="C202395"/>
    <s v="Vikas Das"/>
    <x v="0"/>
    <s v="Male"/>
    <x v="0"/>
    <x v="0"/>
    <x v="1"/>
    <x v="1"/>
    <n v="488099"/>
    <s v="Submitted"/>
    <n v="590"/>
    <x v="0"/>
    <x v="0"/>
    <s v="Submitted"/>
    <x v="0"/>
    <x v="2"/>
    <n v="2406618"/>
    <n v="16.59"/>
    <n v="60"/>
    <n v="40110.300000000003"/>
    <n v="3327149.3850000002"/>
    <x v="4"/>
    <x v="4"/>
    <d v="2031-01-10T00:00:00"/>
    <x v="7"/>
    <x v="7"/>
    <x v="0"/>
    <x v="0"/>
    <x v="0"/>
  </r>
  <r>
    <s v="L102396"/>
    <x v="0"/>
    <s v="C202396"/>
    <s v="Sneha Sharma"/>
    <x v="0"/>
    <s v="Female"/>
    <x v="35"/>
    <x v="1"/>
    <x v="0"/>
    <x v="2"/>
    <n v="2109553"/>
    <s v="Submitted"/>
    <n v="516"/>
    <x v="0"/>
    <x v="0"/>
    <s v="Submitted"/>
    <x v="0"/>
    <x v="4"/>
    <n v="3040839"/>
    <n v="16.760000000000002"/>
    <n v="60"/>
    <n v="50680.65"/>
    <n v="4247038.47"/>
    <x v="6"/>
    <x v="6"/>
    <d v="2031-01-11T00:00:00"/>
    <x v="7"/>
    <x v="7"/>
    <x v="0"/>
    <x v="1"/>
    <x v="1"/>
  </r>
  <r>
    <s v="L102397"/>
    <x v="0"/>
    <s v="C202397"/>
    <s v="Rohit Patel"/>
    <x v="0"/>
    <s v="Female"/>
    <x v="8"/>
    <x v="1"/>
    <x v="1"/>
    <x v="0"/>
    <n v="1487022"/>
    <s v="Submitted"/>
    <n v="715"/>
    <x v="1"/>
    <x v="0"/>
    <s v="Submitted"/>
    <x v="0"/>
    <x v="4"/>
    <n v="4449007"/>
    <n v="18"/>
    <n v="12"/>
    <n v="370750.58"/>
    <n v="6673622.4648055946"/>
    <x v="1"/>
    <x v="1"/>
    <d v="2031-01-12T00:00:00"/>
    <x v="7"/>
    <x v="7"/>
    <x v="0"/>
    <x v="0"/>
    <x v="0"/>
  </r>
  <r>
    <s v="L102398"/>
    <x v="0"/>
    <s v="C202398"/>
    <n v="0"/>
    <x v="0"/>
    <s v="Male"/>
    <x v="16"/>
    <x v="0"/>
    <x v="0"/>
    <x v="1"/>
    <n v="1996807"/>
    <s v="Submitted"/>
    <n v="464"/>
    <x v="0"/>
    <x v="0"/>
    <s v="Submitted"/>
    <x v="0"/>
    <x v="3"/>
    <n v="2523320"/>
    <n v="15.04"/>
    <n v="60"/>
    <n v="42055.33"/>
    <n v="3162561.0666666664"/>
    <x v="3"/>
    <x v="3"/>
    <d v="2031-01-13T00:00:00"/>
    <x v="7"/>
    <x v="7"/>
    <x v="2"/>
    <x v="1"/>
    <x v="1"/>
  </r>
  <r>
    <s v="L102399"/>
    <x v="0"/>
    <s v="C202399"/>
    <s v="Pooja Singh"/>
    <x v="0"/>
    <s v="Male"/>
    <x v="19"/>
    <x v="1"/>
    <x v="0"/>
    <x v="1"/>
    <n v="741648"/>
    <s v="Submitted"/>
    <n v="456"/>
    <x v="0"/>
    <x v="0"/>
    <s v="Submitted"/>
    <x v="0"/>
    <x v="0"/>
    <n v="2671330"/>
    <n v="17.72"/>
    <n v="120"/>
    <n v="22261.08"/>
    <n v="3944663.9666666663"/>
    <x v="4"/>
    <x v="4"/>
    <d v="2031-01-14T00:00:00"/>
    <x v="7"/>
    <x v="7"/>
    <x v="0"/>
    <x v="0"/>
    <x v="3"/>
  </r>
  <r>
    <s v="L102400"/>
    <x v="0"/>
    <s v="C202400"/>
    <s v="Neha Rao"/>
    <x v="0"/>
    <s v="Female"/>
    <x v="13"/>
    <x v="1"/>
    <x v="0"/>
    <x v="2"/>
    <n v="1832622"/>
    <s v="Submitted"/>
    <n v="756"/>
    <x v="2"/>
    <x v="0"/>
    <s v="Submitted"/>
    <x v="0"/>
    <x v="3"/>
    <n v="624335"/>
    <n v="10.81"/>
    <n v="60"/>
    <n v="10405.58"/>
    <n v="562421.77916666667"/>
    <x v="3"/>
    <x v="3"/>
    <d v="2031-01-15T00:00:00"/>
    <x v="7"/>
    <x v="7"/>
    <x v="0"/>
    <x v="1"/>
    <x v="1"/>
  </r>
  <r>
    <s v="L102401"/>
    <x v="0"/>
    <s v="C202401"/>
    <s v="Rahul Patel"/>
    <x v="0"/>
    <s v="Male"/>
    <x v="39"/>
    <x v="1"/>
    <x v="1"/>
    <x v="0"/>
    <n v="305293"/>
    <s v="Submitted"/>
    <n v="521"/>
    <x v="0"/>
    <x v="0"/>
    <s v="Submitted"/>
    <x v="0"/>
    <x v="4"/>
    <n v="2561825"/>
    <n v="15.18"/>
    <n v="60"/>
    <n v="42697.08"/>
    <n v="3240708.6249999995"/>
    <x v="4"/>
    <x v="4"/>
    <d v="2031-01-16T00:00:00"/>
    <x v="7"/>
    <x v="7"/>
    <x v="1"/>
    <x v="1"/>
    <x v="0"/>
  </r>
  <r>
    <s v="L102402"/>
    <x v="0"/>
    <s v="C202402"/>
    <s v="Vikas Patel"/>
    <x v="0"/>
    <s v="Male"/>
    <x v="41"/>
    <x v="0"/>
    <x v="1"/>
    <x v="1"/>
    <n v="1292161"/>
    <s v="Submitted"/>
    <n v="302"/>
    <x v="0"/>
    <x v="0"/>
    <s v="Submitted"/>
    <x v="0"/>
    <x v="3"/>
    <n v="935699"/>
    <n v="12.66"/>
    <n v="36"/>
    <n v="25991.64"/>
    <n v="987162.44500540954"/>
    <x v="4"/>
    <x v="4"/>
    <d v="2031-01-17T00:00:00"/>
    <x v="7"/>
    <x v="7"/>
    <x v="0"/>
    <x v="1"/>
    <x v="3"/>
  </r>
  <r>
    <s v="L102403"/>
    <x v="0"/>
    <s v="C202403"/>
    <s v="Sneha Rao"/>
    <x v="0"/>
    <s v="Male"/>
    <x v="16"/>
    <x v="1"/>
    <x v="1"/>
    <x v="0"/>
    <n v="1236950"/>
    <s v="Submitted"/>
    <n v="381"/>
    <x v="0"/>
    <x v="0"/>
    <s v="Submitted"/>
    <x v="0"/>
    <x v="2"/>
    <n v="3538566"/>
    <n v="9.5"/>
    <n v="12"/>
    <n v="294880.5"/>
    <n v="2803927.346270992"/>
    <x v="4"/>
    <x v="4"/>
    <d v="2031-01-18T00:00:00"/>
    <x v="7"/>
    <x v="7"/>
    <x v="0"/>
    <x v="0"/>
    <x v="2"/>
  </r>
  <r>
    <s v="L102404"/>
    <x v="0"/>
    <s v="C202404"/>
    <s v="Vikas Verma"/>
    <x v="0"/>
    <s v="Male"/>
    <x v="11"/>
    <x v="0"/>
    <x v="1"/>
    <x v="2"/>
    <n v="1552761"/>
    <s v="Submitted"/>
    <n v="302"/>
    <x v="0"/>
    <x v="0"/>
    <s v="Submitted"/>
    <x v="0"/>
    <x v="4"/>
    <n v="986514"/>
    <n v="9.9600000000000009"/>
    <n v="36"/>
    <n v="27403.17"/>
    <n v="818806.62029170396"/>
    <x v="2"/>
    <x v="2"/>
    <d v="2031-01-19T00:00:00"/>
    <x v="7"/>
    <x v="7"/>
    <x v="0"/>
    <x v="1"/>
    <x v="0"/>
  </r>
  <r>
    <s v="L102405"/>
    <x v="0"/>
    <s v="C202405"/>
    <s v="Anjali Mehta"/>
    <x v="0"/>
    <s v="Male"/>
    <x v="34"/>
    <x v="0"/>
    <x v="0"/>
    <x v="2"/>
    <n v="1446766"/>
    <s v="Submitted"/>
    <n v="376"/>
    <x v="0"/>
    <x v="0"/>
    <s v="Submitted"/>
    <x v="0"/>
    <x v="2"/>
    <n v="0"/>
    <n v="8"/>
    <n v="36"/>
    <n v="6944.44"/>
    <n v="0"/>
    <x v="6"/>
    <x v="6"/>
    <d v="2031-01-20T00:00:00"/>
    <x v="7"/>
    <x v="7"/>
    <x v="0"/>
    <x v="1"/>
    <x v="3"/>
  </r>
  <r>
    <s v="L102406"/>
    <x v="0"/>
    <s v="C202406"/>
    <s v="Amit Sharma"/>
    <x v="0"/>
    <s v="Female"/>
    <x v="41"/>
    <x v="1"/>
    <x v="0"/>
    <x v="1"/>
    <n v="1047239"/>
    <s v="Submitted"/>
    <n v="588"/>
    <x v="0"/>
    <x v="0"/>
    <s v="Submitted"/>
    <x v="0"/>
    <x v="0"/>
    <n v="1547667"/>
    <n v="15.44"/>
    <n v="60"/>
    <n v="25794.45"/>
    <n v="1991331.54"/>
    <x v="3"/>
    <x v="3"/>
    <d v="2031-01-21T00:00:00"/>
    <x v="7"/>
    <x v="7"/>
    <x v="2"/>
    <x v="0"/>
    <x v="1"/>
  </r>
  <r>
    <s v="L102407"/>
    <x v="0"/>
    <s v="C202407"/>
    <s v="Pooja Mehta"/>
    <x v="0"/>
    <s v="Male"/>
    <x v="28"/>
    <x v="1"/>
    <x v="0"/>
    <x v="2"/>
    <n v="2023286"/>
    <s v="Submitted"/>
    <n v="497"/>
    <x v="0"/>
    <x v="0"/>
    <s v="Submitted"/>
    <x v="0"/>
    <x v="1"/>
    <n v="412453"/>
    <n v="11.61"/>
    <n v="180"/>
    <n v="2291.41"/>
    <n v="399048.27749999997"/>
    <x v="6"/>
    <x v="6"/>
    <d v="2031-01-22T00:00:00"/>
    <x v="7"/>
    <x v="7"/>
    <x v="0"/>
    <x v="1"/>
    <x v="2"/>
  </r>
  <r>
    <s v="L102408"/>
    <x v="0"/>
    <s v="C202408"/>
    <s v="Sneha Gupta"/>
    <x v="0"/>
    <s v="Female"/>
    <x v="15"/>
    <x v="1"/>
    <x v="1"/>
    <x v="0"/>
    <n v="905556"/>
    <s v="Submitted"/>
    <n v="469"/>
    <x v="0"/>
    <x v="0"/>
    <s v="Submitted"/>
    <x v="0"/>
    <x v="3"/>
    <n v="4453454"/>
    <n v="11.64"/>
    <n v="120"/>
    <n v="37112.120000000003"/>
    <n v="4319850.3800000008"/>
    <x v="3"/>
    <x v="3"/>
    <d v="2031-01-23T00:00:00"/>
    <x v="7"/>
    <x v="7"/>
    <x v="1"/>
    <x v="1"/>
    <x v="2"/>
  </r>
  <r>
    <s v="L102409"/>
    <x v="0"/>
    <s v="C202409"/>
    <s v="Neha Das"/>
    <x v="0"/>
    <s v="Female"/>
    <x v="47"/>
    <x v="0"/>
    <x v="1"/>
    <x v="1"/>
    <n v="1086034"/>
    <s v="Submitted"/>
    <n v="820"/>
    <x v="2"/>
    <x v="0"/>
    <s v="Submitted"/>
    <x v="0"/>
    <x v="3"/>
    <n v="553080"/>
    <n v="13.98"/>
    <n v="60"/>
    <n v="9218"/>
    <n v="644338.20000000007"/>
    <x v="5"/>
    <x v="5"/>
    <d v="2031-01-24T00:00:00"/>
    <x v="7"/>
    <x v="7"/>
    <x v="0"/>
    <x v="0"/>
    <x v="1"/>
  </r>
  <r>
    <s v="L102410"/>
    <x v="0"/>
    <s v="C202410"/>
    <s v="Karan Patel"/>
    <x v="0"/>
    <s v="Male"/>
    <x v="30"/>
    <x v="0"/>
    <x v="0"/>
    <x v="2"/>
    <n v="1596695"/>
    <s v="Submitted"/>
    <n v="535"/>
    <x v="0"/>
    <x v="0"/>
    <s v="Submitted"/>
    <x v="0"/>
    <x v="2"/>
    <n v="2967523"/>
    <n v="13.25"/>
    <n v="12"/>
    <n v="247293.58"/>
    <n v="3277075.014714756"/>
    <x v="0"/>
    <x v="0"/>
    <d v="2031-01-25T00:00:00"/>
    <x v="7"/>
    <x v="7"/>
    <x v="0"/>
    <x v="1"/>
    <x v="0"/>
  </r>
  <r>
    <s v="L102411"/>
    <x v="0"/>
    <s v="C202411"/>
    <s v="Karan Rao"/>
    <x v="0"/>
    <s v="Female"/>
    <x v="41"/>
    <x v="0"/>
    <x v="1"/>
    <x v="0"/>
    <n v="1853359"/>
    <s v="Submitted"/>
    <n v="694"/>
    <x v="1"/>
    <x v="0"/>
    <s v="Submitted"/>
    <x v="0"/>
    <x v="1"/>
    <n v="3047953"/>
    <n v="11.32"/>
    <n v="36"/>
    <n v="84665.36"/>
    <n v="2875235.6634510858"/>
    <x v="2"/>
    <x v="2"/>
    <d v="2031-01-26T00:00:00"/>
    <x v="7"/>
    <x v="7"/>
    <x v="0"/>
    <x v="0"/>
    <x v="3"/>
  </r>
  <r>
    <s v="L102412"/>
    <x v="0"/>
    <s v="C202412"/>
    <s v="Pooja Das"/>
    <x v="0"/>
    <s v="Female"/>
    <x v="17"/>
    <x v="0"/>
    <x v="0"/>
    <x v="2"/>
    <n v="2015280"/>
    <s v="Submitted"/>
    <n v="897"/>
    <x v="2"/>
    <x v="0"/>
    <s v="Submitted"/>
    <x v="0"/>
    <x v="2"/>
    <n v="702510"/>
    <n v="9.2899999999999991"/>
    <n v="120"/>
    <n v="5854.25"/>
    <n v="543859.82499999995"/>
    <x v="1"/>
    <x v="1"/>
    <d v="2031-01-27T00:00:00"/>
    <x v="7"/>
    <x v="7"/>
    <x v="1"/>
    <x v="1"/>
    <x v="1"/>
  </r>
  <r>
    <s v="L102413"/>
    <x v="0"/>
    <s v="C202413"/>
    <s v="Priya Gupta"/>
    <x v="0"/>
    <s v="Female"/>
    <x v="10"/>
    <x v="0"/>
    <x v="1"/>
    <x v="1"/>
    <n v="390153"/>
    <s v="Submitted"/>
    <n v="400"/>
    <x v="0"/>
    <x v="0"/>
    <s v="Submitted"/>
    <x v="0"/>
    <x v="4"/>
    <n v="3683841"/>
    <n v="17.18"/>
    <n v="120"/>
    <n v="30698.67"/>
    <n v="5274032.3650000002"/>
    <x v="6"/>
    <x v="6"/>
    <d v="2031-01-28T00:00:00"/>
    <x v="7"/>
    <x v="7"/>
    <x v="0"/>
    <x v="0"/>
    <x v="1"/>
  </r>
  <r>
    <s v="L102414"/>
    <x v="0"/>
    <s v="C202414"/>
    <s v="Anjali Das"/>
    <x v="0"/>
    <s v="Male"/>
    <x v="21"/>
    <x v="1"/>
    <x v="1"/>
    <x v="1"/>
    <n v="1758034"/>
    <s v="Submitted"/>
    <n v="887"/>
    <x v="2"/>
    <x v="0"/>
    <s v="Submitted"/>
    <x v="0"/>
    <x v="0"/>
    <n v="3165405"/>
    <n v="11.97"/>
    <n v="180"/>
    <n v="17585.580000000002"/>
    <n v="3157491.4875000003"/>
    <x v="13"/>
    <x v="0"/>
    <d v="2031-01-29T00:00:00"/>
    <x v="7"/>
    <x v="7"/>
    <x v="1"/>
    <x v="0"/>
    <x v="0"/>
  </r>
  <r>
    <s v="L102415"/>
    <x v="0"/>
    <s v="C202415"/>
    <s v="Sneha Mehta"/>
    <x v="0"/>
    <s v="Female"/>
    <x v="20"/>
    <x v="1"/>
    <x v="1"/>
    <x v="3"/>
    <n v="1635712"/>
    <s v="Submitted"/>
    <n v="333"/>
    <x v="0"/>
    <x v="0"/>
    <s v="Submitted"/>
    <x v="0"/>
    <x v="0"/>
    <n v="4104571"/>
    <n v="11.22"/>
    <n v="36"/>
    <n v="114015.86"/>
    <n v="3837773.8851834703"/>
    <x v="3"/>
    <x v="3"/>
    <d v="2031-01-30T00:00:00"/>
    <x v="7"/>
    <x v="7"/>
    <x v="0"/>
    <x v="0"/>
    <x v="1"/>
  </r>
  <r>
    <s v="L102416"/>
    <x v="0"/>
    <s v="C202416"/>
    <s v="Amit Das"/>
    <x v="0"/>
    <s v="Male"/>
    <x v="24"/>
    <x v="0"/>
    <x v="1"/>
    <x v="3"/>
    <n v="355816"/>
    <s v="Submitted"/>
    <n v="381"/>
    <x v="0"/>
    <x v="0"/>
    <s v="Submitted"/>
    <x v="0"/>
    <x v="1"/>
    <n v="720814"/>
    <n v="9.2100000000000009"/>
    <n v="12"/>
    <n v="60067.83"/>
    <n v="553820.48388070415"/>
    <x v="2"/>
    <x v="2"/>
    <d v="2031-01-31T00:00:00"/>
    <x v="7"/>
    <x v="7"/>
    <x v="0"/>
    <x v="0"/>
    <x v="2"/>
  </r>
  <r>
    <s v="L102417"/>
    <x v="0"/>
    <s v="C202417"/>
    <s v="Pooja Singh"/>
    <x v="0"/>
    <s v="Female"/>
    <x v="7"/>
    <x v="0"/>
    <x v="1"/>
    <x v="2"/>
    <n v="780512"/>
    <s v="Submitted"/>
    <n v="650"/>
    <x v="1"/>
    <x v="0"/>
    <s v="Submitted"/>
    <x v="0"/>
    <x v="0"/>
    <n v="2622574"/>
    <n v="17.18"/>
    <n v="60"/>
    <n v="43709.57"/>
    <n v="3754651.7766666664"/>
    <x v="1"/>
    <x v="1"/>
    <d v="2031-02-01T00:00:00"/>
    <x v="7"/>
    <x v="8"/>
    <x v="0"/>
    <x v="0"/>
    <x v="0"/>
  </r>
  <r>
    <s v="L102418"/>
    <x v="0"/>
    <s v="C202418"/>
    <s v="Vikas Singh"/>
    <x v="0"/>
    <s v="Female"/>
    <x v="5"/>
    <x v="0"/>
    <x v="0"/>
    <x v="3"/>
    <n v="1533785"/>
    <s v="Submitted"/>
    <n v="427"/>
    <x v="0"/>
    <x v="0"/>
    <s v="Submitted"/>
    <x v="0"/>
    <x v="3"/>
    <n v="3557418"/>
    <n v="17.149999999999999"/>
    <n v="180"/>
    <n v="19763.43"/>
    <n v="5084143.2249999996"/>
    <x v="5"/>
    <x v="5"/>
    <d v="2031-02-02T00:00:00"/>
    <x v="7"/>
    <x v="8"/>
    <x v="1"/>
    <x v="0"/>
    <x v="1"/>
  </r>
  <r>
    <s v="L102419"/>
    <x v="0"/>
    <s v="C202419"/>
    <s v="Neha Singh"/>
    <x v="0"/>
    <s v="Male"/>
    <x v="46"/>
    <x v="0"/>
    <x v="0"/>
    <x v="2"/>
    <n v="752177"/>
    <s v="Submitted"/>
    <n v="335"/>
    <x v="0"/>
    <x v="0"/>
    <s v="Submitted"/>
    <x v="0"/>
    <x v="3"/>
    <n v="862708"/>
    <n v="15.1"/>
    <n v="60"/>
    <n v="14378.47"/>
    <n v="1085574.2333333334"/>
    <x v="2"/>
    <x v="2"/>
    <d v="2031-02-03T00:00:00"/>
    <x v="7"/>
    <x v="8"/>
    <x v="2"/>
    <x v="0"/>
    <x v="0"/>
  </r>
  <r>
    <s v="L102420"/>
    <x v="0"/>
    <s v="C202420"/>
    <s v="Sneha Patel"/>
    <x v="0"/>
    <s v="Male"/>
    <x v="38"/>
    <x v="1"/>
    <x v="1"/>
    <x v="0"/>
    <n v="2224049"/>
    <s v="Submitted"/>
    <n v="426"/>
    <x v="0"/>
    <x v="0"/>
    <s v="Submitted"/>
    <x v="0"/>
    <x v="2"/>
    <n v="2886946"/>
    <n v="10.48"/>
    <n v="180"/>
    <n v="16038.59"/>
    <n v="2521266.1733333333"/>
    <x v="3"/>
    <x v="3"/>
    <d v="2031-02-04T00:00:00"/>
    <x v="7"/>
    <x v="8"/>
    <x v="0"/>
    <x v="1"/>
    <x v="1"/>
  </r>
  <r>
    <s v="L102421"/>
    <x v="0"/>
    <s v="C202421"/>
    <s v="Anjali Sharma"/>
    <x v="0"/>
    <s v="Female"/>
    <x v="7"/>
    <x v="1"/>
    <x v="1"/>
    <x v="0"/>
    <n v="1769828"/>
    <s v="Submitted"/>
    <n v="474"/>
    <x v="0"/>
    <x v="0"/>
    <s v="Submitted"/>
    <x v="0"/>
    <x v="0"/>
    <n v="4634630"/>
    <n v="12.72"/>
    <n v="24"/>
    <n v="193109.58"/>
    <n v="4912707.9440481411"/>
    <x v="3"/>
    <x v="3"/>
    <d v="2031-02-05T00:00:00"/>
    <x v="7"/>
    <x v="8"/>
    <x v="0"/>
    <x v="0"/>
    <x v="3"/>
  </r>
  <r>
    <s v="L102422"/>
    <x v="0"/>
    <s v="C202422"/>
    <s v="Pooja Gupta"/>
    <x v="0"/>
    <s v="Male"/>
    <x v="37"/>
    <x v="1"/>
    <x v="1"/>
    <x v="1"/>
    <n v="622262"/>
    <s v="Submitted"/>
    <n v="428"/>
    <x v="0"/>
    <x v="0"/>
    <s v="Submitted"/>
    <x v="0"/>
    <x v="1"/>
    <n v="3791984"/>
    <n v="11.84"/>
    <n v="60"/>
    <n v="63199.73"/>
    <n v="3741424.2133333334"/>
    <x v="4"/>
    <x v="4"/>
    <d v="2031-02-06T00:00:00"/>
    <x v="7"/>
    <x v="8"/>
    <x v="0"/>
    <x v="0"/>
    <x v="1"/>
  </r>
  <r>
    <s v="L102423"/>
    <x v="0"/>
    <s v="C202423"/>
    <s v="Karan Singh"/>
    <x v="0"/>
    <s v="Male"/>
    <x v="12"/>
    <x v="1"/>
    <x v="1"/>
    <x v="3"/>
    <n v="1201519"/>
    <s v="Submitted"/>
    <n v="424"/>
    <x v="0"/>
    <x v="0"/>
    <s v="Submitted"/>
    <x v="0"/>
    <x v="4"/>
    <n v="201827"/>
    <n v="11.44"/>
    <n v="120"/>
    <n v="1681.89"/>
    <n v="192408.40666666665"/>
    <x v="4"/>
    <x v="4"/>
    <d v="2031-02-07T00:00:00"/>
    <x v="7"/>
    <x v="8"/>
    <x v="0"/>
    <x v="0"/>
    <x v="2"/>
  </r>
  <r>
    <s v="L102424"/>
    <x v="0"/>
    <s v="C202424"/>
    <s v="Rahul Gupta"/>
    <x v="0"/>
    <s v="Male"/>
    <x v="18"/>
    <x v="1"/>
    <x v="1"/>
    <x v="1"/>
    <n v="861834"/>
    <s v="Submitted"/>
    <n v="591"/>
    <x v="0"/>
    <x v="0"/>
    <s v="Submitted"/>
    <x v="0"/>
    <x v="4"/>
    <n v="2172102"/>
    <n v="14.34"/>
    <n v="24"/>
    <n v="90504.25"/>
    <n v="2595661.9065889744"/>
    <x v="2"/>
    <x v="2"/>
    <d v="2031-02-08T00:00:00"/>
    <x v="7"/>
    <x v="8"/>
    <x v="0"/>
    <x v="0"/>
    <x v="1"/>
  </r>
  <r>
    <s v="L102425"/>
    <x v="0"/>
    <s v="C202425"/>
    <s v="Vikas Patel"/>
    <x v="0"/>
    <s v="Male"/>
    <x v="35"/>
    <x v="0"/>
    <x v="1"/>
    <x v="1"/>
    <n v="928984"/>
    <s v="Submitted"/>
    <n v="825"/>
    <x v="2"/>
    <x v="0"/>
    <s v="Submitted"/>
    <x v="0"/>
    <x v="4"/>
    <n v="1855329"/>
    <n v="13.35"/>
    <n v="180"/>
    <n v="10307.379999999999"/>
    <n v="2064053.5125000002"/>
    <x v="0"/>
    <x v="0"/>
    <d v="2031-02-09T00:00:00"/>
    <x v="7"/>
    <x v="8"/>
    <x v="0"/>
    <x v="1"/>
    <x v="3"/>
  </r>
  <r>
    <s v="L102426"/>
    <x v="0"/>
    <s v="C202426"/>
    <s v="Sneha Patel"/>
    <x v="0"/>
    <s v="Male"/>
    <x v="44"/>
    <x v="1"/>
    <x v="0"/>
    <x v="3"/>
    <n v="1158073"/>
    <s v="Submitted"/>
    <n v="433"/>
    <x v="0"/>
    <x v="0"/>
    <s v="Submitted"/>
    <x v="0"/>
    <x v="1"/>
    <n v="443621"/>
    <n v="11.81"/>
    <n v="180"/>
    <n v="2464.56"/>
    <n v="436597.00083333335"/>
    <x v="3"/>
    <x v="3"/>
    <d v="2031-02-10T00:00:00"/>
    <x v="7"/>
    <x v="8"/>
    <x v="1"/>
    <x v="0"/>
    <x v="2"/>
  </r>
  <r>
    <s v="L102427"/>
    <x v="0"/>
    <s v="C202427"/>
    <s v="Vikas Sharma"/>
    <x v="0"/>
    <s v="Male"/>
    <x v="9"/>
    <x v="1"/>
    <x v="1"/>
    <x v="0"/>
    <n v="2057958"/>
    <s v="Submitted"/>
    <n v="352"/>
    <x v="0"/>
    <x v="0"/>
    <s v="Submitted"/>
    <x v="0"/>
    <x v="4"/>
    <n v="3101516"/>
    <n v="7.17"/>
    <n v="60"/>
    <n v="51691.93"/>
    <n v="1853155.8100011519"/>
    <x v="4"/>
    <x v="4"/>
    <d v="2031-02-11T00:00:00"/>
    <x v="7"/>
    <x v="8"/>
    <x v="1"/>
    <x v="0"/>
    <x v="3"/>
  </r>
  <r>
    <s v="L102428"/>
    <x v="0"/>
    <s v="C202428"/>
    <s v="Sneha Gupta"/>
    <x v="0"/>
    <s v="Female"/>
    <x v="3"/>
    <x v="1"/>
    <x v="1"/>
    <x v="2"/>
    <n v="1910482"/>
    <s v="Submitted"/>
    <n v="691"/>
    <x v="1"/>
    <x v="0"/>
    <s v="Submitted"/>
    <x v="0"/>
    <x v="4"/>
    <n v="3555334"/>
    <n v="13.99"/>
    <n v="24"/>
    <n v="148138.92000000001"/>
    <n v="4144926.9248520974"/>
    <x v="4"/>
    <x v="4"/>
    <d v="2031-02-12T00:00:00"/>
    <x v="7"/>
    <x v="8"/>
    <x v="2"/>
    <x v="0"/>
    <x v="0"/>
  </r>
  <r>
    <s v="L102429"/>
    <x v="0"/>
    <s v="C202429"/>
    <s v="Pooja Gupta"/>
    <x v="0"/>
    <s v="Female"/>
    <x v="11"/>
    <x v="1"/>
    <x v="1"/>
    <x v="3"/>
    <n v="1541700"/>
    <s v="Submitted"/>
    <n v="383"/>
    <x v="0"/>
    <x v="0"/>
    <s v="Submitted"/>
    <x v="0"/>
    <x v="4"/>
    <n v="2946387"/>
    <n v="11.16"/>
    <n v="180"/>
    <n v="16368.82"/>
    <n v="2740139.91"/>
    <x v="1"/>
    <x v="1"/>
    <d v="2031-02-13T00:00:00"/>
    <x v="7"/>
    <x v="8"/>
    <x v="0"/>
    <x v="0"/>
    <x v="3"/>
  </r>
  <r>
    <s v="L102430"/>
    <x v="0"/>
    <s v="C202430"/>
    <s v="Neha Patel"/>
    <x v="0"/>
    <s v="Female"/>
    <x v="46"/>
    <x v="0"/>
    <x v="0"/>
    <x v="2"/>
    <n v="1702253"/>
    <s v="Submitted"/>
    <n v="779"/>
    <x v="2"/>
    <x v="0"/>
    <s v="Submitted"/>
    <x v="0"/>
    <x v="3"/>
    <n v="1036733"/>
    <n v="8.5299999999999994"/>
    <n v="36"/>
    <n v="28798.14"/>
    <n v="736944.37713120726"/>
    <x v="0"/>
    <x v="0"/>
    <d v="2031-02-14T00:00:00"/>
    <x v="7"/>
    <x v="8"/>
    <x v="0"/>
    <x v="1"/>
    <x v="1"/>
  </r>
  <r>
    <s v="L102431"/>
    <x v="0"/>
    <s v="C202431"/>
    <s v="Priya Verma"/>
    <x v="0"/>
    <s v="Female"/>
    <x v="24"/>
    <x v="1"/>
    <x v="0"/>
    <x v="3"/>
    <n v="438675"/>
    <s v="Submitted"/>
    <n v="712"/>
    <x v="1"/>
    <x v="0"/>
    <s v="Submitted"/>
    <x v="0"/>
    <x v="0"/>
    <n v="2898825"/>
    <n v="9.3800000000000008"/>
    <n v="180"/>
    <n v="16104.58"/>
    <n v="2265914.875"/>
    <x v="4"/>
    <x v="4"/>
    <d v="2031-02-15T00:00:00"/>
    <x v="7"/>
    <x v="8"/>
    <x v="2"/>
    <x v="0"/>
    <x v="1"/>
  </r>
  <r>
    <s v="L102432"/>
    <x v="0"/>
    <s v="C202432"/>
    <n v="0"/>
    <x v="0"/>
    <s v="Male"/>
    <x v="46"/>
    <x v="0"/>
    <x v="0"/>
    <x v="2"/>
    <n v="796610"/>
    <s v="Submitted"/>
    <n v="811"/>
    <x v="2"/>
    <x v="0"/>
    <s v="Submitted"/>
    <x v="0"/>
    <x v="4"/>
    <n v="4330297"/>
    <n v="10.92"/>
    <n v="180"/>
    <n v="24057.21"/>
    <n v="3940570.27"/>
    <x v="4"/>
    <x v="4"/>
    <d v="2031-02-16T00:00:00"/>
    <x v="7"/>
    <x v="8"/>
    <x v="2"/>
    <x v="0"/>
    <x v="1"/>
  </r>
  <r>
    <s v="L102433"/>
    <x v="0"/>
    <s v="C202433"/>
    <s v="Neha Patel"/>
    <x v="0"/>
    <s v="Male"/>
    <x v="34"/>
    <x v="0"/>
    <x v="1"/>
    <x v="0"/>
    <n v="1796914"/>
    <s v="Submitted"/>
    <n v="824"/>
    <x v="2"/>
    <x v="0"/>
    <s v="Submitted"/>
    <x v="0"/>
    <x v="0"/>
    <n v="3178968"/>
    <n v="11.37"/>
    <n v="36"/>
    <n v="88304.67"/>
    <n v="3012072.1801142022"/>
    <x v="6"/>
    <x v="6"/>
    <d v="2031-02-17T00:00:00"/>
    <x v="7"/>
    <x v="8"/>
    <x v="0"/>
    <x v="1"/>
    <x v="0"/>
  </r>
  <r>
    <s v="L102434"/>
    <x v="0"/>
    <s v="C202434"/>
    <s v="Pooja Rao"/>
    <x v="0"/>
    <s v="Male"/>
    <x v="8"/>
    <x v="1"/>
    <x v="1"/>
    <x v="2"/>
    <n v="2293234"/>
    <s v="Submitted"/>
    <n v="481"/>
    <x v="0"/>
    <x v="0"/>
    <s v="Submitted"/>
    <x v="0"/>
    <x v="1"/>
    <n v="1467668"/>
    <n v="7.53"/>
    <n v="60"/>
    <n v="24461.13"/>
    <n v="920961.6700001877"/>
    <x v="5"/>
    <x v="5"/>
    <d v="2031-02-18T00:00:00"/>
    <x v="7"/>
    <x v="8"/>
    <x v="0"/>
    <x v="1"/>
    <x v="3"/>
  </r>
  <r>
    <s v="L102435"/>
    <x v="0"/>
    <s v="C202435"/>
    <s v="Sneha Sharma"/>
    <x v="0"/>
    <s v="Female"/>
    <x v="47"/>
    <x v="1"/>
    <x v="1"/>
    <x v="0"/>
    <n v="944168"/>
    <s v="Submitted"/>
    <n v="950"/>
    <x v="2"/>
    <x v="0"/>
    <s v="Submitted"/>
    <x v="1"/>
    <x v="1"/>
    <n v="3593820"/>
    <n v="9.64"/>
    <n v="12"/>
    <n v="299485"/>
    <n v="2889478.3091376843"/>
    <x v="6"/>
    <x v="6"/>
    <d v="2031-02-19T00:00:00"/>
    <x v="7"/>
    <x v="8"/>
    <x v="2"/>
    <x v="0"/>
    <x v="3"/>
  </r>
  <r>
    <s v="L102436"/>
    <x v="0"/>
    <s v="C202436"/>
    <s v="Rahul Singh"/>
    <x v="0"/>
    <s v="Male"/>
    <x v="25"/>
    <x v="0"/>
    <x v="0"/>
    <x v="0"/>
    <n v="353020"/>
    <s v="Submitted"/>
    <n v="950"/>
    <x v="2"/>
    <x v="0"/>
    <s v="Submitted"/>
    <x v="1"/>
    <x v="2"/>
    <n v="4331469"/>
    <n v="16.760000000000002"/>
    <n v="12"/>
    <n v="360955.75"/>
    <n v="6049786.8112450298"/>
    <x v="2"/>
    <x v="2"/>
    <d v="2031-02-20T00:00:00"/>
    <x v="7"/>
    <x v="8"/>
    <x v="1"/>
    <x v="0"/>
    <x v="3"/>
  </r>
  <r>
    <s v="L102437"/>
    <x v="0"/>
    <s v="C202437"/>
    <s v="Rohit Gupta"/>
    <x v="0"/>
    <s v="Male"/>
    <x v="25"/>
    <x v="0"/>
    <x v="0"/>
    <x v="3"/>
    <n v="1686571"/>
    <s v="Submitted"/>
    <n v="384"/>
    <x v="0"/>
    <x v="0"/>
    <s v="Submitted"/>
    <x v="0"/>
    <x v="3"/>
    <n v="82690"/>
    <n v="11.95"/>
    <n v="36"/>
    <n v="2296.94"/>
    <n v="82345.458334625029"/>
    <x v="4"/>
    <x v="4"/>
    <d v="2031-02-21T00:00:00"/>
    <x v="7"/>
    <x v="8"/>
    <x v="0"/>
    <x v="1"/>
    <x v="2"/>
  </r>
  <r>
    <s v="L102438"/>
    <x v="0"/>
    <s v="C202438"/>
    <s v="Sneha Patel"/>
    <x v="0"/>
    <s v="Female"/>
    <x v="26"/>
    <x v="0"/>
    <x v="1"/>
    <x v="0"/>
    <n v="2027310"/>
    <s v="Submitted"/>
    <n v="821"/>
    <x v="2"/>
    <x v="0"/>
    <s v="Submitted"/>
    <x v="0"/>
    <x v="0"/>
    <n v="3277089"/>
    <n v="9.5500000000000007"/>
    <n v="36"/>
    <n v="91030.25"/>
    <n v="2608016.6643311898"/>
    <x v="2"/>
    <x v="2"/>
    <d v="2031-02-22T00:00:00"/>
    <x v="7"/>
    <x v="8"/>
    <x v="1"/>
    <x v="1"/>
    <x v="2"/>
  </r>
  <r>
    <s v="L102439"/>
    <x v="0"/>
    <s v="C202439"/>
    <s v="Anjali Patel"/>
    <x v="0"/>
    <s v="Male"/>
    <x v="10"/>
    <x v="1"/>
    <x v="1"/>
    <x v="3"/>
    <n v="990121"/>
    <s v="Submitted"/>
    <n v="462"/>
    <x v="0"/>
    <x v="0"/>
    <s v="Submitted"/>
    <x v="0"/>
    <x v="1"/>
    <n v="2147591"/>
    <n v="17.309999999999999"/>
    <n v="36"/>
    <n v="59655.31"/>
    <n v="3097900.0175000331"/>
    <x v="6"/>
    <x v="6"/>
    <d v="2031-02-23T00:00:00"/>
    <x v="7"/>
    <x v="8"/>
    <x v="0"/>
    <x v="1"/>
    <x v="2"/>
  </r>
  <r>
    <s v="L102440"/>
    <x v="0"/>
    <s v="C202440"/>
    <s v="Anjali Mehta"/>
    <x v="0"/>
    <s v="Male"/>
    <x v="33"/>
    <x v="0"/>
    <x v="0"/>
    <x v="1"/>
    <n v="1160684"/>
    <s v="Submitted"/>
    <n v="336"/>
    <x v="0"/>
    <x v="0"/>
    <s v="Submitted"/>
    <x v="0"/>
    <x v="4"/>
    <n v="1535651"/>
    <n v="13.97"/>
    <n v="120"/>
    <n v="12797.09"/>
    <n v="1787753.7058333335"/>
    <x v="6"/>
    <x v="6"/>
    <d v="2031-02-24T00:00:00"/>
    <x v="7"/>
    <x v="8"/>
    <x v="2"/>
    <x v="0"/>
    <x v="2"/>
  </r>
  <r>
    <s v="L102441"/>
    <x v="0"/>
    <s v="C202441"/>
    <s v="Rohit Mehta"/>
    <x v="0"/>
    <s v="Female"/>
    <x v="19"/>
    <x v="0"/>
    <x v="1"/>
    <x v="1"/>
    <n v="2167542"/>
    <s v="Submitted"/>
    <n v="439"/>
    <x v="0"/>
    <x v="0"/>
    <s v="Submitted"/>
    <x v="0"/>
    <x v="1"/>
    <n v="3628991"/>
    <n v="10.130000000000001"/>
    <n v="12"/>
    <n v="302415.92"/>
    <n v="3065454.2739317501"/>
    <x v="5"/>
    <x v="5"/>
    <d v="2031-02-25T00:00:00"/>
    <x v="7"/>
    <x v="8"/>
    <x v="0"/>
    <x v="1"/>
    <x v="1"/>
  </r>
  <r>
    <s v="L102442"/>
    <x v="0"/>
    <s v="C202442"/>
    <s v="Pooja Das"/>
    <x v="0"/>
    <s v="Female"/>
    <x v="13"/>
    <x v="1"/>
    <x v="1"/>
    <x v="1"/>
    <n v="573804"/>
    <s v="Submitted"/>
    <n v="769"/>
    <x v="2"/>
    <x v="0"/>
    <s v="Submitted"/>
    <x v="0"/>
    <x v="1"/>
    <n v="2734964"/>
    <n v="12.67"/>
    <n v="24"/>
    <n v="113956.83"/>
    <n v="2887666.2455534753"/>
    <x v="4"/>
    <x v="4"/>
    <d v="2031-02-26T00:00:00"/>
    <x v="7"/>
    <x v="8"/>
    <x v="0"/>
    <x v="0"/>
    <x v="2"/>
  </r>
  <r>
    <s v="L102443"/>
    <x v="0"/>
    <s v="C202443"/>
    <s v="Karan Gupta"/>
    <x v="0"/>
    <s v="Male"/>
    <x v="47"/>
    <x v="0"/>
    <x v="1"/>
    <x v="1"/>
    <n v="2327765"/>
    <s v="Submitted"/>
    <n v="475"/>
    <x v="0"/>
    <x v="0"/>
    <s v="Submitted"/>
    <x v="0"/>
    <x v="2"/>
    <n v="3906721"/>
    <n v="17.239999999999998"/>
    <n v="12"/>
    <n v="325560.08"/>
    <n v="5612783.9590058923"/>
    <x v="4"/>
    <x v="4"/>
    <d v="2031-02-27T00:00:00"/>
    <x v="7"/>
    <x v="8"/>
    <x v="0"/>
    <x v="0"/>
    <x v="0"/>
  </r>
  <r>
    <s v="L102444"/>
    <x v="0"/>
    <s v="C202444"/>
    <n v="0"/>
    <x v="0"/>
    <s v="Male"/>
    <x v="6"/>
    <x v="1"/>
    <x v="1"/>
    <x v="0"/>
    <n v="1331676"/>
    <s v="Submitted"/>
    <n v="326"/>
    <x v="0"/>
    <x v="0"/>
    <s v="Submitted"/>
    <x v="0"/>
    <x v="1"/>
    <n v="3591657"/>
    <n v="15.61"/>
    <n v="120"/>
    <n v="29930.47"/>
    <n v="4672147.1475"/>
    <x v="6"/>
    <x v="6"/>
    <d v="2031-02-28T00:00:00"/>
    <x v="7"/>
    <x v="8"/>
    <x v="0"/>
    <x v="1"/>
    <x v="3"/>
  </r>
  <r>
    <s v="L102445"/>
    <x v="0"/>
    <s v="C202445"/>
    <s v="Karan Verma"/>
    <x v="0"/>
    <s v="Male"/>
    <x v="31"/>
    <x v="1"/>
    <x v="1"/>
    <x v="2"/>
    <n v="603162"/>
    <s v="Submitted"/>
    <n v="741"/>
    <x v="1"/>
    <x v="0"/>
    <s v="Submitted"/>
    <x v="0"/>
    <x v="3"/>
    <n v="4038090"/>
    <n v="12.58"/>
    <n v="24"/>
    <n v="168253.75"/>
    <n v="4233264.4922526032"/>
    <x v="0"/>
    <x v="0"/>
    <d v="2031-03-01T00:00:00"/>
    <x v="7"/>
    <x v="9"/>
    <x v="0"/>
    <x v="1"/>
    <x v="3"/>
  </r>
  <r>
    <s v="L102446"/>
    <x v="0"/>
    <s v="C202446"/>
    <s v="Rahul Mehta"/>
    <x v="0"/>
    <s v="Female"/>
    <x v="27"/>
    <x v="1"/>
    <x v="0"/>
    <x v="2"/>
    <n v="1857879"/>
    <s v="Submitted"/>
    <n v="343"/>
    <x v="0"/>
    <x v="0"/>
    <s v="Submitted"/>
    <x v="0"/>
    <x v="1"/>
    <n v="4290949"/>
    <n v="17.03"/>
    <n v="36"/>
    <n v="119193.03"/>
    <n v="6089571.7891667606"/>
    <x v="6"/>
    <x v="6"/>
    <d v="2031-03-02T00:00:00"/>
    <x v="7"/>
    <x v="9"/>
    <x v="0"/>
    <x v="1"/>
    <x v="0"/>
  </r>
  <r>
    <s v="L102447"/>
    <x v="0"/>
    <s v="C202447"/>
    <s v="Anjali Verma"/>
    <x v="0"/>
    <s v="Female"/>
    <x v="34"/>
    <x v="0"/>
    <x v="1"/>
    <x v="3"/>
    <n v="809927"/>
    <s v="Submitted"/>
    <n v="615"/>
    <x v="1"/>
    <x v="0"/>
    <s v="Submitted"/>
    <x v="0"/>
    <x v="0"/>
    <n v="4390234"/>
    <n v="14.03"/>
    <n v="12"/>
    <n v="365852.83"/>
    <n v="5133388.2820644407"/>
    <x v="4"/>
    <x v="4"/>
    <d v="2031-03-03T00:00:00"/>
    <x v="7"/>
    <x v="9"/>
    <x v="0"/>
    <x v="1"/>
    <x v="2"/>
  </r>
  <r>
    <s v="L102448"/>
    <x v="0"/>
    <s v="C202448"/>
    <s v="Sneha Mehta"/>
    <x v="0"/>
    <s v="Male"/>
    <x v="46"/>
    <x v="1"/>
    <x v="1"/>
    <x v="3"/>
    <n v="1210029"/>
    <s v="Submitted"/>
    <n v="330"/>
    <x v="0"/>
    <x v="0"/>
    <s v="Submitted"/>
    <x v="0"/>
    <x v="0"/>
    <n v="2408226"/>
    <n v="10.1"/>
    <n v="180"/>
    <n v="13379.03"/>
    <n v="2026923.55"/>
    <x v="1"/>
    <x v="1"/>
    <d v="2031-03-04T00:00:00"/>
    <x v="7"/>
    <x v="9"/>
    <x v="0"/>
    <x v="1"/>
    <x v="1"/>
  </r>
  <r>
    <s v="L102449"/>
    <x v="0"/>
    <s v="C202449"/>
    <s v="Vikas Rao"/>
    <x v="0"/>
    <s v="Male"/>
    <x v="28"/>
    <x v="1"/>
    <x v="0"/>
    <x v="1"/>
    <n v="934604"/>
    <s v="Submitted"/>
    <n v="880"/>
    <x v="2"/>
    <x v="0"/>
    <s v="Submitted"/>
    <x v="0"/>
    <x v="3"/>
    <n v="3886983"/>
    <n v="10.29"/>
    <n v="36"/>
    <n v="107971.75"/>
    <n v="3333087.9231940792"/>
    <x v="0"/>
    <x v="0"/>
    <d v="2031-03-05T00:00:00"/>
    <x v="7"/>
    <x v="9"/>
    <x v="0"/>
    <x v="1"/>
    <x v="1"/>
  </r>
  <r>
    <s v="L102450"/>
    <x v="0"/>
    <s v="C202450"/>
    <s v="Neha Sharma"/>
    <x v="0"/>
    <s v="Female"/>
    <x v="8"/>
    <x v="0"/>
    <x v="0"/>
    <x v="2"/>
    <n v="983520"/>
    <s v="Submitted"/>
    <n v="549"/>
    <x v="0"/>
    <x v="0"/>
    <s v="Submitted"/>
    <x v="0"/>
    <x v="4"/>
    <n v="124757"/>
    <n v="11.07"/>
    <n v="12"/>
    <n v="10396.42"/>
    <n v="115133.49786428876"/>
    <x v="2"/>
    <x v="2"/>
    <d v="2031-03-06T00:00:00"/>
    <x v="7"/>
    <x v="9"/>
    <x v="2"/>
    <x v="0"/>
    <x v="3"/>
  </r>
  <r>
    <s v="L102451"/>
    <x v="0"/>
    <s v="C202451"/>
    <s v="Karan Rao"/>
    <x v="0"/>
    <s v="Male"/>
    <x v="27"/>
    <x v="1"/>
    <x v="0"/>
    <x v="3"/>
    <n v="1086541"/>
    <s v="Submitted"/>
    <n v="483"/>
    <x v="0"/>
    <x v="0"/>
    <s v="Submitted"/>
    <x v="0"/>
    <x v="4"/>
    <n v="3930140"/>
    <n v="15.48"/>
    <n v="24"/>
    <n v="163755.82999999999"/>
    <n v="5069880.6117205005"/>
    <x v="5"/>
    <x v="5"/>
    <d v="2031-03-07T00:00:00"/>
    <x v="7"/>
    <x v="9"/>
    <x v="0"/>
    <x v="0"/>
    <x v="0"/>
  </r>
  <r>
    <s v="L102452"/>
    <x v="0"/>
    <s v="C202452"/>
    <s v="Sneha Mehta"/>
    <x v="0"/>
    <s v="Male"/>
    <x v="15"/>
    <x v="0"/>
    <x v="1"/>
    <x v="0"/>
    <n v="446705"/>
    <s v="Submitted"/>
    <n v="582"/>
    <x v="0"/>
    <x v="0"/>
    <s v="Submitted"/>
    <x v="0"/>
    <x v="2"/>
    <n v="2861441"/>
    <n v="15.77"/>
    <n v="180"/>
    <n v="15896.89"/>
    <n v="3760410.3808333334"/>
    <x v="4"/>
    <x v="4"/>
    <d v="2031-03-08T00:00:00"/>
    <x v="7"/>
    <x v="9"/>
    <x v="0"/>
    <x v="0"/>
    <x v="2"/>
  </r>
  <r>
    <s v="L102453"/>
    <x v="0"/>
    <s v="C202453"/>
    <s v="Pooja Singh"/>
    <x v="0"/>
    <s v="Female"/>
    <x v="30"/>
    <x v="1"/>
    <x v="0"/>
    <x v="2"/>
    <n v="1298146"/>
    <s v="Submitted"/>
    <n v="510"/>
    <x v="0"/>
    <x v="0"/>
    <s v="Submitted"/>
    <x v="0"/>
    <x v="4"/>
    <n v="4526972"/>
    <n v="15.4"/>
    <n v="120"/>
    <n v="37724.769999999997"/>
    <n v="5809614.0666666673"/>
    <x v="2"/>
    <x v="2"/>
    <d v="2031-03-09T00:00:00"/>
    <x v="7"/>
    <x v="9"/>
    <x v="0"/>
    <x v="0"/>
    <x v="3"/>
  </r>
  <r>
    <s v="L102454"/>
    <x v="0"/>
    <s v="C202454"/>
    <s v="Sneha Rao"/>
    <x v="0"/>
    <s v="Male"/>
    <x v="41"/>
    <x v="1"/>
    <x v="0"/>
    <x v="1"/>
    <n v="755145"/>
    <s v="Submitted"/>
    <n v="647"/>
    <x v="1"/>
    <x v="0"/>
    <s v="Submitted"/>
    <x v="0"/>
    <x v="2"/>
    <n v="3655922"/>
    <n v="7.95"/>
    <n v="36"/>
    <n v="101553.39"/>
    <n v="2422048.3523377813"/>
    <x v="4"/>
    <x v="4"/>
    <d v="2031-03-10T00:00:00"/>
    <x v="7"/>
    <x v="9"/>
    <x v="0"/>
    <x v="1"/>
    <x v="2"/>
  </r>
  <r>
    <s v="L102455"/>
    <x v="0"/>
    <s v="C202455"/>
    <s v="Neha Patel"/>
    <x v="0"/>
    <s v="Male"/>
    <x v="9"/>
    <x v="0"/>
    <x v="0"/>
    <x v="2"/>
    <n v="586182"/>
    <s v="Submitted"/>
    <n v="706"/>
    <x v="1"/>
    <x v="0"/>
    <s v="Submitted"/>
    <x v="0"/>
    <x v="1"/>
    <n v="1641101"/>
    <n v="10.32"/>
    <n v="60"/>
    <n v="27351.68"/>
    <n v="1411346.86"/>
    <x v="0"/>
    <x v="0"/>
    <d v="2031-03-11T00:00:00"/>
    <x v="7"/>
    <x v="9"/>
    <x v="0"/>
    <x v="1"/>
    <x v="3"/>
  </r>
  <r>
    <s v="L102456"/>
    <x v="0"/>
    <s v="C202456"/>
    <s v="Priya Das"/>
    <x v="0"/>
    <s v="Male"/>
    <x v="46"/>
    <x v="1"/>
    <x v="1"/>
    <x v="3"/>
    <n v="967498"/>
    <s v="Submitted"/>
    <n v="950"/>
    <x v="2"/>
    <x v="0"/>
    <s v="Submitted"/>
    <x v="1"/>
    <x v="2"/>
    <n v="160405"/>
    <n v="16.78"/>
    <n v="60"/>
    <n v="2673.42"/>
    <n v="224299.65833333335"/>
    <x v="0"/>
    <x v="0"/>
    <d v="2031-03-12T00:00:00"/>
    <x v="7"/>
    <x v="9"/>
    <x v="0"/>
    <x v="0"/>
    <x v="3"/>
  </r>
  <r>
    <s v="L102457"/>
    <x v="0"/>
    <s v="C202457"/>
    <s v="Vikas Singh"/>
    <x v="0"/>
    <s v="Female"/>
    <x v="27"/>
    <x v="0"/>
    <x v="0"/>
    <x v="3"/>
    <n v="701809"/>
    <s v="Submitted"/>
    <n v="779"/>
    <x v="2"/>
    <x v="0"/>
    <s v="Submitted"/>
    <x v="0"/>
    <x v="2"/>
    <n v="4536892"/>
    <n v="13.76"/>
    <n v="180"/>
    <n v="25204.959999999999"/>
    <n v="5202302.8266666671"/>
    <x v="3"/>
    <x v="3"/>
    <d v="2031-03-13T00:00:00"/>
    <x v="7"/>
    <x v="9"/>
    <x v="2"/>
    <x v="1"/>
    <x v="2"/>
  </r>
  <r>
    <s v="L102458"/>
    <x v="0"/>
    <s v="C202458"/>
    <s v="Rahul Singh"/>
    <x v="0"/>
    <s v="Male"/>
    <x v="6"/>
    <x v="1"/>
    <x v="0"/>
    <x v="0"/>
    <n v="1344364"/>
    <s v="Submitted"/>
    <n v="322"/>
    <x v="0"/>
    <x v="0"/>
    <s v="Submitted"/>
    <x v="0"/>
    <x v="4"/>
    <n v="2237622"/>
    <n v="12.34"/>
    <n v="120"/>
    <n v="18646.849999999999"/>
    <n v="2301021.29"/>
    <x v="6"/>
    <x v="6"/>
    <d v="2031-03-14T00:00:00"/>
    <x v="7"/>
    <x v="9"/>
    <x v="2"/>
    <x v="0"/>
    <x v="2"/>
  </r>
  <r>
    <s v="L102459"/>
    <x v="0"/>
    <s v="C202459"/>
    <s v="Karan Gupta"/>
    <x v="0"/>
    <s v="Female"/>
    <x v="6"/>
    <x v="0"/>
    <x v="1"/>
    <x v="3"/>
    <n v="1553794"/>
    <s v="Submitted"/>
    <n v="705"/>
    <x v="1"/>
    <x v="0"/>
    <s v="Submitted"/>
    <x v="0"/>
    <x v="2"/>
    <n v="2661400"/>
    <n v="14.03"/>
    <n v="120"/>
    <n v="22178.33"/>
    <n v="3111620.1666666665"/>
    <x v="6"/>
    <x v="6"/>
    <d v="2031-03-15T00:00:00"/>
    <x v="7"/>
    <x v="9"/>
    <x v="2"/>
    <x v="1"/>
    <x v="3"/>
  </r>
  <r>
    <s v="L102460"/>
    <x v="0"/>
    <s v="C202460"/>
    <s v="Karan Singh"/>
    <x v="0"/>
    <s v="Female"/>
    <x v="9"/>
    <x v="1"/>
    <x v="1"/>
    <x v="2"/>
    <n v="1350356"/>
    <s v="Submitted"/>
    <n v="509"/>
    <x v="0"/>
    <x v="0"/>
    <s v="Submitted"/>
    <x v="0"/>
    <x v="0"/>
    <n v="2072146"/>
    <n v="17.600000000000001"/>
    <n v="60"/>
    <n v="34535.769999999997"/>
    <n v="3039147.4666666668"/>
    <x v="6"/>
    <x v="6"/>
    <d v="2031-03-16T00:00:00"/>
    <x v="7"/>
    <x v="9"/>
    <x v="2"/>
    <x v="0"/>
    <x v="1"/>
  </r>
  <r>
    <s v="L102461"/>
    <x v="0"/>
    <s v="C202461"/>
    <s v="Anjali Sharma"/>
    <x v="0"/>
    <s v="Female"/>
    <x v="40"/>
    <x v="1"/>
    <x v="1"/>
    <x v="2"/>
    <n v="799215"/>
    <s v="Submitted"/>
    <n v="523"/>
    <x v="0"/>
    <x v="0"/>
    <s v="Submitted"/>
    <x v="0"/>
    <x v="1"/>
    <n v="1562614"/>
    <n v="15.45"/>
    <n v="36"/>
    <n v="43405.94"/>
    <n v="2011865.5250002325"/>
    <x v="0"/>
    <x v="0"/>
    <d v="2031-03-17T00:00:00"/>
    <x v="7"/>
    <x v="9"/>
    <x v="0"/>
    <x v="0"/>
    <x v="3"/>
  </r>
  <r>
    <s v="L102462"/>
    <x v="0"/>
    <s v="C202462"/>
    <s v="Rahul Gupta"/>
    <x v="0"/>
    <s v="Male"/>
    <x v="15"/>
    <x v="1"/>
    <x v="0"/>
    <x v="0"/>
    <n v="2135922"/>
    <s v="Submitted"/>
    <n v="695"/>
    <x v="1"/>
    <x v="0"/>
    <s v="Submitted"/>
    <x v="0"/>
    <x v="2"/>
    <n v="81942"/>
    <n v="13.7"/>
    <n v="60"/>
    <n v="1365.7"/>
    <n v="93550.45"/>
    <x v="1"/>
    <x v="1"/>
    <d v="2031-03-18T00:00:00"/>
    <x v="7"/>
    <x v="9"/>
    <x v="0"/>
    <x v="0"/>
    <x v="3"/>
  </r>
  <r>
    <s v="L102463"/>
    <x v="0"/>
    <s v="C202463"/>
    <s v="Pooja Patel"/>
    <x v="0"/>
    <s v="Male"/>
    <x v="18"/>
    <x v="0"/>
    <x v="1"/>
    <x v="1"/>
    <n v="562120"/>
    <s v="Submitted"/>
    <n v="446"/>
    <x v="0"/>
    <x v="0"/>
    <s v="Submitted"/>
    <x v="0"/>
    <x v="1"/>
    <n v="4284262"/>
    <n v="7.34"/>
    <n v="12"/>
    <n v="357021.83"/>
    <n v="2629100.8637361089"/>
    <x v="6"/>
    <x v="6"/>
    <d v="2031-03-19T00:00:00"/>
    <x v="7"/>
    <x v="9"/>
    <x v="0"/>
    <x v="1"/>
    <x v="0"/>
  </r>
  <r>
    <s v="L102464"/>
    <x v="0"/>
    <s v="C202464"/>
    <s v="Vikas Verma"/>
    <x v="0"/>
    <s v="Male"/>
    <x v="27"/>
    <x v="0"/>
    <x v="0"/>
    <x v="2"/>
    <n v="831099"/>
    <s v="Submitted"/>
    <n v="827"/>
    <x v="2"/>
    <x v="0"/>
    <s v="Submitted"/>
    <x v="0"/>
    <x v="0"/>
    <n v="1896226"/>
    <n v="17.13"/>
    <n v="36"/>
    <n v="52672.94"/>
    <n v="2706862.615000037"/>
    <x v="1"/>
    <x v="1"/>
    <d v="2031-03-20T00:00:00"/>
    <x v="7"/>
    <x v="9"/>
    <x v="0"/>
    <x v="0"/>
    <x v="2"/>
  </r>
  <r>
    <s v="L102465"/>
    <x v="0"/>
    <s v="C202465"/>
    <s v="Sneha Sharma"/>
    <x v="0"/>
    <s v="Male"/>
    <x v="30"/>
    <x v="1"/>
    <x v="0"/>
    <x v="3"/>
    <n v="1765540"/>
    <s v="Submitted"/>
    <n v="581"/>
    <x v="0"/>
    <x v="0"/>
    <s v="Submitted"/>
    <x v="0"/>
    <x v="2"/>
    <n v="2787005"/>
    <n v="17.010000000000002"/>
    <n v="36"/>
    <n v="77416.81"/>
    <n v="3950579.5875000628"/>
    <x v="4"/>
    <x v="4"/>
    <d v="2031-03-21T00:00:00"/>
    <x v="7"/>
    <x v="9"/>
    <x v="0"/>
    <x v="1"/>
    <x v="1"/>
  </r>
  <r>
    <s v="L102466"/>
    <x v="0"/>
    <s v="C202466"/>
    <s v="Anjali Gupta"/>
    <x v="0"/>
    <s v="Female"/>
    <x v="3"/>
    <x v="0"/>
    <x v="0"/>
    <x v="0"/>
    <n v="2255252"/>
    <s v="Submitted"/>
    <n v="562"/>
    <x v="0"/>
    <x v="0"/>
    <s v="Submitted"/>
    <x v="0"/>
    <x v="3"/>
    <n v="167220"/>
    <n v="8.4499999999999993"/>
    <n v="180"/>
    <n v="929"/>
    <n v="117750.74999999999"/>
    <x v="0"/>
    <x v="0"/>
    <d v="2031-03-22T00:00:00"/>
    <x v="7"/>
    <x v="9"/>
    <x v="0"/>
    <x v="0"/>
    <x v="2"/>
  </r>
  <r>
    <s v="L102467"/>
    <x v="0"/>
    <s v="C202467"/>
    <n v="0"/>
    <x v="0"/>
    <s v="Female"/>
    <x v="15"/>
    <x v="0"/>
    <x v="0"/>
    <x v="0"/>
    <n v="1115740"/>
    <s v="Submitted"/>
    <n v="412"/>
    <x v="0"/>
    <x v="0"/>
    <s v="Submitted"/>
    <x v="0"/>
    <x v="2"/>
    <n v="1073269"/>
    <n v="7.47"/>
    <n v="120"/>
    <n v="8943.91"/>
    <n v="668109.9524999999"/>
    <x v="2"/>
    <x v="2"/>
    <d v="2031-03-23T00:00:00"/>
    <x v="7"/>
    <x v="9"/>
    <x v="0"/>
    <x v="1"/>
    <x v="2"/>
  </r>
  <r>
    <s v="L102468"/>
    <x v="0"/>
    <s v="C202468"/>
    <s v="Neha Patel"/>
    <x v="0"/>
    <s v="Male"/>
    <x v="31"/>
    <x v="0"/>
    <x v="1"/>
    <x v="3"/>
    <n v="1685950"/>
    <s v="Submitted"/>
    <n v="560"/>
    <x v="0"/>
    <x v="0"/>
    <s v="Submitted"/>
    <x v="0"/>
    <x v="0"/>
    <n v="3826403"/>
    <n v="16.510000000000002"/>
    <n v="60"/>
    <n v="63773.38"/>
    <n v="5264492.7941666674"/>
    <x v="5"/>
    <x v="5"/>
    <d v="2031-03-24T00:00:00"/>
    <x v="7"/>
    <x v="9"/>
    <x v="2"/>
    <x v="0"/>
    <x v="1"/>
  </r>
  <r>
    <s v="L102469"/>
    <x v="0"/>
    <s v="C202469"/>
    <s v="Amit Patel"/>
    <x v="0"/>
    <s v="Male"/>
    <x v="29"/>
    <x v="0"/>
    <x v="1"/>
    <x v="3"/>
    <n v="1169265"/>
    <s v="Submitted"/>
    <n v="699"/>
    <x v="1"/>
    <x v="0"/>
    <s v="Submitted"/>
    <x v="0"/>
    <x v="0"/>
    <n v="3107401"/>
    <n v="16.54"/>
    <n v="12"/>
    <n v="258950.08"/>
    <n v="4283165.1435226174"/>
    <x v="6"/>
    <x v="6"/>
    <d v="2031-03-25T00:00:00"/>
    <x v="7"/>
    <x v="9"/>
    <x v="0"/>
    <x v="1"/>
    <x v="1"/>
  </r>
  <r>
    <s v="L102470"/>
    <x v="0"/>
    <s v="C202470"/>
    <s v="Rohit Rao"/>
    <x v="0"/>
    <s v="Male"/>
    <x v="19"/>
    <x v="0"/>
    <x v="0"/>
    <x v="1"/>
    <n v="1030896"/>
    <s v="Submitted"/>
    <n v="862"/>
    <x v="2"/>
    <x v="0"/>
    <s v="Submitted"/>
    <x v="0"/>
    <x v="2"/>
    <n v="1186897"/>
    <n v="8.1300000000000008"/>
    <n v="12"/>
    <n v="98908.08"/>
    <n v="805745.45217672409"/>
    <x v="3"/>
    <x v="3"/>
    <d v="2031-03-26T00:00:00"/>
    <x v="7"/>
    <x v="9"/>
    <x v="1"/>
    <x v="0"/>
    <x v="0"/>
  </r>
  <r>
    <s v="L102471"/>
    <x v="0"/>
    <s v="C202471"/>
    <s v="Sneha Patel"/>
    <x v="0"/>
    <s v="Female"/>
    <x v="8"/>
    <x v="0"/>
    <x v="0"/>
    <x v="2"/>
    <n v="2078911"/>
    <s v="Submitted"/>
    <n v="366"/>
    <x v="0"/>
    <x v="0"/>
    <s v="Submitted"/>
    <x v="0"/>
    <x v="1"/>
    <n v="994126"/>
    <n v="16.63"/>
    <n v="12"/>
    <n v="82843.83"/>
    <n v="1377733.4510337247"/>
    <x v="1"/>
    <x v="1"/>
    <d v="2031-03-27T00:00:00"/>
    <x v="7"/>
    <x v="9"/>
    <x v="2"/>
    <x v="1"/>
    <x v="0"/>
  </r>
  <r>
    <s v="L102472"/>
    <x v="0"/>
    <s v="C202472"/>
    <s v="Rahul Singh"/>
    <x v="0"/>
    <s v="Male"/>
    <x v="15"/>
    <x v="1"/>
    <x v="1"/>
    <x v="1"/>
    <n v="1707855"/>
    <s v="Submitted"/>
    <n v="658"/>
    <x v="1"/>
    <x v="0"/>
    <s v="Submitted"/>
    <x v="0"/>
    <x v="0"/>
    <n v="276407"/>
    <n v="12.5"/>
    <n v="36"/>
    <n v="7677.97"/>
    <n v="287923.9583353278"/>
    <x v="5"/>
    <x v="5"/>
    <d v="2031-03-28T00:00:00"/>
    <x v="7"/>
    <x v="9"/>
    <x v="0"/>
    <x v="1"/>
    <x v="2"/>
  </r>
  <r>
    <s v="L102473"/>
    <x v="0"/>
    <s v="C202473"/>
    <s v="Amit Verma"/>
    <x v="0"/>
    <s v="Male"/>
    <x v="32"/>
    <x v="0"/>
    <x v="1"/>
    <x v="1"/>
    <n v="2231883"/>
    <s v="Submitted"/>
    <n v="856"/>
    <x v="2"/>
    <x v="0"/>
    <s v="Submitted"/>
    <x v="0"/>
    <x v="0"/>
    <n v="2575777"/>
    <n v="13.44"/>
    <n v="36"/>
    <n v="71549.36"/>
    <n v="2884870.2400051523"/>
    <x v="1"/>
    <x v="1"/>
    <d v="2031-03-29T00:00:00"/>
    <x v="7"/>
    <x v="9"/>
    <x v="2"/>
    <x v="1"/>
    <x v="2"/>
  </r>
  <r>
    <s v="L102474"/>
    <x v="0"/>
    <s v="C202474"/>
    <s v="Karan Mehta"/>
    <x v="0"/>
    <s v="Male"/>
    <x v="18"/>
    <x v="1"/>
    <x v="0"/>
    <x v="2"/>
    <n v="1000715"/>
    <s v="Submitted"/>
    <n v="861"/>
    <x v="2"/>
    <x v="0"/>
    <s v="Submitted"/>
    <x v="0"/>
    <x v="2"/>
    <n v="2442539"/>
    <n v="16.68"/>
    <n v="36"/>
    <n v="67848.31"/>
    <n v="3395129.2100000805"/>
    <x v="3"/>
    <x v="3"/>
    <d v="2031-03-30T00:00:00"/>
    <x v="7"/>
    <x v="9"/>
    <x v="0"/>
    <x v="0"/>
    <x v="2"/>
  </r>
  <r>
    <s v="L102475"/>
    <x v="0"/>
    <s v="C202475"/>
    <s v="Sneha Gupta"/>
    <x v="0"/>
    <s v="Male"/>
    <x v="2"/>
    <x v="1"/>
    <x v="1"/>
    <x v="3"/>
    <n v="2137717"/>
    <s v="Submitted"/>
    <n v="691"/>
    <x v="1"/>
    <x v="0"/>
    <s v="Submitted"/>
    <x v="0"/>
    <x v="3"/>
    <n v="4921736"/>
    <n v="8.64"/>
    <n v="180"/>
    <n v="27342.98"/>
    <n v="3543649.9200000004"/>
    <x v="6"/>
    <x v="6"/>
    <d v="2031-03-31T00:00:00"/>
    <x v="7"/>
    <x v="9"/>
    <x v="0"/>
    <x v="0"/>
    <x v="3"/>
  </r>
  <r>
    <s v="L102476"/>
    <x v="0"/>
    <s v="C202476"/>
    <s v="Pooja Singh"/>
    <x v="0"/>
    <s v="Female"/>
    <x v="43"/>
    <x v="0"/>
    <x v="0"/>
    <x v="2"/>
    <n v="1205550"/>
    <s v="Submitted"/>
    <n v="821"/>
    <x v="2"/>
    <x v="0"/>
    <s v="Submitted"/>
    <x v="0"/>
    <x v="1"/>
    <n v="740015"/>
    <n v="16.190000000000001"/>
    <n v="24"/>
    <n v="30833.96"/>
    <n v="998403.5720846703"/>
    <x v="5"/>
    <x v="5"/>
    <d v="2031-04-01T00:00:00"/>
    <x v="7"/>
    <x v="10"/>
    <x v="2"/>
    <x v="1"/>
    <x v="3"/>
  </r>
  <r>
    <s v="L102477"/>
    <x v="0"/>
    <s v="C202477"/>
    <s v="Priya Verma"/>
    <x v="0"/>
    <s v="Female"/>
    <x v="4"/>
    <x v="0"/>
    <x v="0"/>
    <x v="1"/>
    <n v="667819"/>
    <s v="Submitted"/>
    <n v="402"/>
    <x v="0"/>
    <x v="0"/>
    <s v="Submitted"/>
    <x v="0"/>
    <x v="3"/>
    <n v="2747207"/>
    <n v="12.3"/>
    <n v="180"/>
    <n v="15262.26"/>
    <n v="2815887.1750000003"/>
    <x v="3"/>
    <x v="3"/>
    <d v="2031-04-02T00:00:00"/>
    <x v="7"/>
    <x v="10"/>
    <x v="0"/>
    <x v="1"/>
    <x v="3"/>
  </r>
  <r>
    <s v="L102478"/>
    <x v="0"/>
    <s v="C202478"/>
    <s v="Vikas Singh"/>
    <x v="0"/>
    <s v="Female"/>
    <x v="11"/>
    <x v="1"/>
    <x v="0"/>
    <x v="3"/>
    <n v="2452055"/>
    <s v="Submitted"/>
    <n v="708"/>
    <x v="1"/>
    <x v="0"/>
    <s v="Submitted"/>
    <x v="0"/>
    <x v="0"/>
    <n v="919677"/>
    <n v="10.78"/>
    <n v="60"/>
    <n v="15327.95"/>
    <n v="826176.505"/>
    <x v="6"/>
    <x v="6"/>
    <d v="2031-04-03T00:00:00"/>
    <x v="7"/>
    <x v="10"/>
    <x v="1"/>
    <x v="0"/>
    <x v="3"/>
  </r>
  <r>
    <s v="L102479"/>
    <x v="0"/>
    <s v="C202479"/>
    <s v="Rahul Patel"/>
    <x v="0"/>
    <s v="Male"/>
    <x v="24"/>
    <x v="1"/>
    <x v="1"/>
    <x v="2"/>
    <n v="1168803"/>
    <s v="Submitted"/>
    <n v="476"/>
    <x v="0"/>
    <x v="0"/>
    <s v="Submitted"/>
    <x v="0"/>
    <x v="4"/>
    <n v="2439268"/>
    <n v="13.52"/>
    <n v="36"/>
    <n v="67757.440000000002"/>
    <n v="2748241.9466710505"/>
    <x v="1"/>
    <x v="1"/>
    <d v="2031-04-04T00:00:00"/>
    <x v="7"/>
    <x v="10"/>
    <x v="2"/>
    <x v="0"/>
    <x v="1"/>
  </r>
  <r>
    <s v="L102480"/>
    <x v="0"/>
    <s v="C202480"/>
    <s v="Rohit Mehta"/>
    <x v="0"/>
    <s v="Female"/>
    <x v="47"/>
    <x v="0"/>
    <x v="1"/>
    <x v="2"/>
    <n v="776476"/>
    <s v="Submitted"/>
    <n v="754"/>
    <x v="2"/>
    <x v="0"/>
    <s v="Submitted"/>
    <x v="0"/>
    <x v="3"/>
    <n v="2123095"/>
    <n v="7.38"/>
    <n v="12"/>
    <n v="176924.58"/>
    <n v="1309864.0243253391"/>
    <x v="0"/>
    <x v="0"/>
    <d v="2031-04-05T00:00:00"/>
    <x v="7"/>
    <x v="10"/>
    <x v="0"/>
    <x v="0"/>
    <x v="1"/>
  </r>
  <r>
    <s v="L102481"/>
    <x v="0"/>
    <s v="C202481"/>
    <s v="Amit Singh"/>
    <x v="0"/>
    <s v="Female"/>
    <x v="13"/>
    <x v="1"/>
    <x v="1"/>
    <x v="1"/>
    <n v="1564465"/>
    <s v="Submitted"/>
    <n v="646"/>
    <x v="1"/>
    <x v="0"/>
    <s v="Submitted"/>
    <x v="0"/>
    <x v="3"/>
    <n v="2392637"/>
    <n v="10.93"/>
    <n v="12"/>
    <n v="199386.42"/>
    <n v="2180213.61364232"/>
    <x v="2"/>
    <x v="2"/>
    <d v="2031-04-06T00:00:00"/>
    <x v="7"/>
    <x v="10"/>
    <x v="0"/>
    <x v="0"/>
    <x v="0"/>
  </r>
  <r>
    <s v="L102482"/>
    <x v="0"/>
    <s v="C202482"/>
    <s v="Priya Gupta"/>
    <x v="0"/>
    <s v="Male"/>
    <x v="41"/>
    <x v="1"/>
    <x v="1"/>
    <x v="0"/>
    <n v="1196638"/>
    <s v="Submitted"/>
    <n v="346"/>
    <x v="0"/>
    <x v="0"/>
    <s v="Submitted"/>
    <x v="0"/>
    <x v="1"/>
    <n v="3395440"/>
    <n v="16.87"/>
    <n v="36"/>
    <n v="94317.78"/>
    <n v="4773422.7333334237"/>
    <x v="0"/>
    <x v="0"/>
    <d v="2031-04-07T00:00:00"/>
    <x v="7"/>
    <x v="10"/>
    <x v="0"/>
    <x v="1"/>
    <x v="2"/>
  </r>
  <r>
    <s v="L102483"/>
    <x v="0"/>
    <s v="C202483"/>
    <s v="Rahul Patel"/>
    <x v="0"/>
    <s v="Male"/>
    <x v="7"/>
    <x v="1"/>
    <x v="1"/>
    <x v="3"/>
    <n v="1145070"/>
    <s v="Submitted"/>
    <n v="377"/>
    <x v="0"/>
    <x v="0"/>
    <s v="Submitted"/>
    <x v="0"/>
    <x v="1"/>
    <n v="2643627"/>
    <n v="14.92"/>
    <n v="60"/>
    <n v="44060.45"/>
    <n v="3286909.5700000003"/>
    <x v="6"/>
    <x v="6"/>
    <d v="2031-04-08T00:00:00"/>
    <x v="7"/>
    <x v="10"/>
    <x v="2"/>
    <x v="1"/>
    <x v="1"/>
  </r>
  <r>
    <s v="L102484"/>
    <x v="0"/>
    <s v="C202484"/>
    <s v="Priya Sharma"/>
    <x v="0"/>
    <s v="Male"/>
    <x v="4"/>
    <x v="0"/>
    <x v="1"/>
    <x v="0"/>
    <n v="523549"/>
    <s v="Submitted"/>
    <n v="702"/>
    <x v="1"/>
    <x v="0"/>
    <s v="Submitted"/>
    <x v="0"/>
    <x v="0"/>
    <n v="2505150"/>
    <n v="12.85"/>
    <n v="120"/>
    <n v="20876.25"/>
    <n v="2682598.125"/>
    <x v="3"/>
    <x v="3"/>
    <d v="2031-04-09T00:00:00"/>
    <x v="7"/>
    <x v="10"/>
    <x v="0"/>
    <x v="0"/>
    <x v="1"/>
  </r>
  <r>
    <s v="L102485"/>
    <x v="0"/>
    <s v="C202485"/>
    <s v="Rahul Mehta"/>
    <x v="0"/>
    <s v="Male"/>
    <x v="34"/>
    <x v="0"/>
    <x v="1"/>
    <x v="0"/>
    <n v="1204633"/>
    <s v="Submitted"/>
    <n v="697"/>
    <x v="1"/>
    <x v="0"/>
    <s v="Submitted"/>
    <x v="0"/>
    <x v="2"/>
    <n v="2115784"/>
    <n v="7.82"/>
    <n v="60"/>
    <n v="35263.07"/>
    <n v="1378785.9066667827"/>
    <x v="4"/>
    <x v="4"/>
    <d v="2031-04-10T00:00:00"/>
    <x v="7"/>
    <x v="10"/>
    <x v="0"/>
    <x v="0"/>
    <x v="2"/>
  </r>
  <r>
    <s v="L102486"/>
    <x v="0"/>
    <s v="C202486"/>
    <s v="Rahul Rao"/>
    <x v="0"/>
    <s v="Female"/>
    <x v="30"/>
    <x v="1"/>
    <x v="0"/>
    <x v="0"/>
    <n v="2362560"/>
    <s v="Submitted"/>
    <n v="395"/>
    <x v="0"/>
    <x v="0"/>
    <s v="Submitted"/>
    <x v="0"/>
    <x v="3"/>
    <n v="2872221"/>
    <n v="9.08"/>
    <n v="12"/>
    <n v="239351.75"/>
    <n v="2175833.6162263877"/>
    <x v="1"/>
    <x v="1"/>
    <d v="2031-04-11T00:00:00"/>
    <x v="7"/>
    <x v="10"/>
    <x v="1"/>
    <x v="0"/>
    <x v="3"/>
  </r>
  <r>
    <s v="L102487"/>
    <x v="0"/>
    <s v="C202487"/>
    <s v="Anjali Rao"/>
    <x v="0"/>
    <s v="Female"/>
    <x v="27"/>
    <x v="1"/>
    <x v="1"/>
    <x v="2"/>
    <n v="496420"/>
    <s v="Submitted"/>
    <n v="300"/>
    <x v="0"/>
    <x v="0"/>
    <s v="Submitted"/>
    <x v="0"/>
    <x v="4"/>
    <n v="4399567"/>
    <n v="13.02"/>
    <n v="60"/>
    <n v="73326.12"/>
    <n v="4773530.1950000003"/>
    <x v="6"/>
    <x v="6"/>
    <d v="2031-04-12T00:00:00"/>
    <x v="7"/>
    <x v="10"/>
    <x v="2"/>
    <x v="1"/>
    <x v="3"/>
  </r>
  <r>
    <s v="L102488"/>
    <x v="0"/>
    <s v="C202488"/>
    <s v="Rahul Gupta"/>
    <x v="0"/>
    <s v="Female"/>
    <x v="12"/>
    <x v="0"/>
    <x v="0"/>
    <x v="1"/>
    <n v="1243360"/>
    <s v="Submitted"/>
    <n v="375"/>
    <x v="0"/>
    <x v="0"/>
    <s v="Submitted"/>
    <x v="0"/>
    <x v="4"/>
    <n v="92695"/>
    <n v="9.5"/>
    <n v="180"/>
    <n v="514.97"/>
    <n v="73383.541666666657"/>
    <x v="4"/>
    <x v="4"/>
    <d v="2031-04-13T00:00:00"/>
    <x v="7"/>
    <x v="10"/>
    <x v="0"/>
    <x v="1"/>
    <x v="1"/>
  </r>
  <r>
    <s v="L102489"/>
    <x v="0"/>
    <s v="C202489"/>
    <s v="Sneha Singh"/>
    <x v="0"/>
    <s v="Female"/>
    <x v="47"/>
    <x v="0"/>
    <x v="1"/>
    <x v="0"/>
    <n v="1944678"/>
    <s v="Submitted"/>
    <n v="816"/>
    <x v="2"/>
    <x v="0"/>
    <s v="Submitted"/>
    <x v="0"/>
    <x v="4"/>
    <n v="1443521"/>
    <n v="12.9"/>
    <n v="180"/>
    <n v="8019.56"/>
    <n v="1551785.075"/>
    <x v="4"/>
    <x v="4"/>
    <d v="2031-04-14T00:00:00"/>
    <x v="7"/>
    <x v="10"/>
    <x v="0"/>
    <x v="0"/>
    <x v="2"/>
  </r>
  <r>
    <s v="L102490"/>
    <x v="0"/>
    <s v="C202490"/>
    <s v="Neha Rao"/>
    <x v="0"/>
    <s v="Female"/>
    <x v="32"/>
    <x v="1"/>
    <x v="1"/>
    <x v="1"/>
    <n v="1445836"/>
    <s v="Submitted"/>
    <n v="368"/>
    <x v="0"/>
    <x v="0"/>
    <s v="Submitted"/>
    <x v="0"/>
    <x v="1"/>
    <n v="4811960"/>
    <n v="18.97"/>
    <n v="36"/>
    <n v="133665.56"/>
    <n v="7606906.7666666787"/>
    <x v="4"/>
    <x v="4"/>
    <d v="2031-04-15T00:00:00"/>
    <x v="7"/>
    <x v="10"/>
    <x v="0"/>
    <x v="0"/>
    <x v="3"/>
  </r>
  <r>
    <s v="L102491"/>
    <x v="0"/>
    <s v="C202491"/>
    <s v="Rohit Rao"/>
    <x v="0"/>
    <s v="Male"/>
    <x v="31"/>
    <x v="0"/>
    <x v="0"/>
    <x v="3"/>
    <n v="1526812"/>
    <s v="Submitted"/>
    <n v="742"/>
    <x v="1"/>
    <x v="0"/>
    <s v="Submitted"/>
    <x v="0"/>
    <x v="3"/>
    <n v="193038"/>
    <n v="17.78"/>
    <n v="180"/>
    <n v="1072.43"/>
    <n v="286017.97000000003"/>
    <x v="2"/>
    <x v="2"/>
    <d v="2031-04-16T00:00:00"/>
    <x v="7"/>
    <x v="10"/>
    <x v="0"/>
    <x v="0"/>
    <x v="3"/>
  </r>
  <r>
    <s v="L102492"/>
    <x v="0"/>
    <s v="C202492"/>
    <s v="Neha Verma"/>
    <x v="0"/>
    <s v="Male"/>
    <x v="13"/>
    <x v="1"/>
    <x v="1"/>
    <x v="1"/>
    <n v="1052027"/>
    <s v="Submitted"/>
    <n v="575"/>
    <x v="0"/>
    <x v="0"/>
    <s v="Submitted"/>
    <x v="0"/>
    <x v="2"/>
    <n v="3804138"/>
    <n v="8.69"/>
    <n v="120"/>
    <n v="31701.15"/>
    <n v="2754829.9350000001"/>
    <x v="3"/>
    <x v="3"/>
    <d v="2031-04-17T00:00:00"/>
    <x v="7"/>
    <x v="10"/>
    <x v="2"/>
    <x v="1"/>
    <x v="1"/>
  </r>
  <r>
    <s v="L102493"/>
    <x v="0"/>
    <s v="C202493"/>
    <s v="Rohit Patel"/>
    <x v="0"/>
    <s v="Male"/>
    <x v="14"/>
    <x v="1"/>
    <x v="0"/>
    <x v="2"/>
    <n v="504242"/>
    <s v="Submitted"/>
    <n v="852"/>
    <x v="2"/>
    <x v="0"/>
    <s v="Submitted"/>
    <x v="0"/>
    <x v="0"/>
    <n v="2038984"/>
    <n v="15.69"/>
    <n v="12"/>
    <n v="169915.33"/>
    <n v="2666088.5768200117"/>
    <x v="10"/>
    <x v="1"/>
    <d v="2031-04-18T00:00:00"/>
    <x v="7"/>
    <x v="10"/>
    <x v="0"/>
    <x v="1"/>
    <x v="1"/>
  </r>
  <r>
    <s v="L102494"/>
    <x v="0"/>
    <s v="C202494"/>
    <s v="Sneha Das"/>
    <x v="0"/>
    <s v="Male"/>
    <x v="13"/>
    <x v="1"/>
    <x v="0"/>
    <x v="0"/>
    <n v="1311087"/>
    <s v="Submitted"/>
    <n v="345"/>
    <x v="0"/>
    <x v="0"/>
    <s v="Submitted"/>
    <x v="0"/>
    <x v="2"/>
    <n v="215581"/>
    <n v="13.1"/>
    <n v="12"/>
    <n v="17965.080000000002"/>
    <n v="235376.15404720101"/>
    <x v="5"/>
    <x v="5"/>
    <d v="2031-04-19T00:00:00"/>
    <x v="7"/>
    <x v="10"/>
    <x v="0"/>
    <x v="1"/>
    <x v="3"/>
  </r>
  <r>
    <s v="L102495"/>
    <x v="0"/>
    <s v="C202495"/>
    <s v="Karan Mehta"/>
    <x v="0"/>
    <s v="Male"/>
    <x v="35"/>
    <x v="1"/>
    <x v="1"/>
    <x v="2"/>
    <n v="553514"/>
    <s v="Submitted"/>
    <n v="775"/>
    <x v="2"/>
    <x v="0"/>
    <s v="Submitted"/>
    <x v="0"/>
    <x v="1"/>
    <n v="3439045"/>
    <n v="9.5"/>
    <n v="120"/>
    <n v="28658.71"/>
    <n v="2722577.2916666665"/>
    <x v="0"/>
    <x v="0"/>
    <d v="2031-04-20T00:00:00"/>
    <x v="7"/>
    <x v="10"/>
    <x v="2"/>
    <x v="1"/>
    <x v="0"/>
  </r>
  <r>
    <s v="L102496"/>
    <x v="0"/>
    <s v="C202496"/>
    <s v="Anjali Patel"/>
    <x v="0"/>
    <s v="Female"/>
    <x v="14"/>
    <x v="1"/>
    <x v="1"/>
    <x v="2"/>
    <n v="499035"/>
    <s v="Submitted"/>
    <n v="397"/>
    <x v="0"/>
    <x v="0"/>
    <s v="Submitted"/>
    <x v="0"/>
    <x v="4"/>
    <n v="4706538"/>
    <n v="7.71"/>
    <n v="60"/>
    <n v="78442.3"/>
    <n v="3023950.6650003549"/>
    <x v="4"/>
    <x v="4"/>
    <d v="2031-04-21T00:00:00"/>
    <x v="7"/>
    <x v="10"/>
    <x v="0"/>
    <x v="1"/>
    <x v="0"/>
  </r>
  <r>
    <s v="L102497"/>
    <x v="0"/>
    <s v="C202497"/>
    <s v="Rohit Mehta"/>
    <x v="0"/>
    <s v="Male"/>
    <x v="21"/>
    <x v="1"/>
    <x v="0"/>
    <x v="0"/>
    <n v="832965"/>
    <s v="Submitted"/>
    <n v="696"/>
    <x v="1"/>
    <x v="0"/>
    <s v="Submitted"/>
    <x v="0"/>
    <x v="4"/>
    <n v="1866189"/>
    <n v="7.92"/>
    <n v="24"/>
    <n v="77757.88"/>
    <n v="1231691.1655116221"/>
    <x v="11"/>
    <x v="6"/>
    <d v="2031-04-22T00:00:00"/>
    <x v="7"/>
    <x v="10"/>
    <x v="0"/>
    <x v="1"/>
    <x v="2"/>
  </r>
  <r>
    <s v="L102498"/>
    <x v="0"/>
    <s v="C202498"/>
    <s v="Rahul Gupta"/>
    <x v="0"/>
    <s v="Female"/>
    <x v="36"/>
    <x v="0"/>
    <x v="1"/>
    <x v="0"/>
    <n v="824922"/>
    <s v="Submitted"/>
    <n v="563"/>
    <x v="0"/>
    <x v="0"/>
    <s v="Submitted"/>
    <x v="0"/>
    <x v="2"/>
    <n v="3805609"/>
    <n v="11.42"/>
    <n v="12"/>
    <n v="317134.08000000002"/>
    <n v="3622857.5015804027"/>
    <x v="1"/>
    <x v="1"/>
    <d v="2031-04-23T00:00:00"/>
    <x v="7"/>
    <x v="10"/>
    <x v="2"/>
    <x v="1"/>
    <x v="2"/>
  </r>
  <r>
    <s v="L102499"/>
    <x v="0"/>
    <s v="C202499"/>
    <s v="Priya Rao"/>
    <x v="0"/>
    <s v="Female"/>
    <x v="18"/>
    <x v="0"/>
    <x v="0"/>
    <x v="2"/>
    <n v="1226108"/>
    <s v="Submitted"/>
    <n v="479"/>
    <x v="0"/>
    <x v="0"/>
    <s v="Submitted"/>
    <x v="0"/>
    <x v="2"/>
    <n v="3634427"/>
    <n v="8.48"/>
    <n v="36"/>
    <n v="100956.31"/>
    <n v="2568328.4246130227"/>
    <x v="12"/>
    <x v="2"/>
    <d v="2031-04-24T00:00:00"/>
    <x v="7"/>
    <x v="10"/>
    <x v="0"/>
    <x v="1"/>
    <x v="2"/>
  </r>
  <r>
    <s v="L102500"/>
    <x v="0"/>
    <s v="C202500"/>
    <s v="Amit Singh"/>
    <x v="0"/>
    <s v="Female"/>
    <x v="24"/>
    <x v="0"/>
    <x v="1"/>
    <x v="2"/>
    <n v="0"/>
    <s v="Submitted"/>
    <n v="782"/>
    <x v="2"/>
    <x v="0"/>
    <s v="Submitted"/>
    <x v="0"/>
    <x v="2"/>
    <n v="3283934"/>
    <n v="15.15"/>
    <n v="12"/>
    <n v="273661.17"/>
    <n v="4146197.1304017436"/>
    <x v="0"/>
    <x v="0"/>
    <d v="2031-04-25T00:00:00"/>
    <x v="7"/>
    <x v="10"/>
    <x v="2"/>
    <x v="1"/>
    <x v="2"/>
  </r>
  <r>
    <s v="L102501"/>
    <x v="0"/>
    <s v="C202501"/>
    <s v="Priya Das"/>
    <x v="0"/>
    <s v="Male"/>
    <x v="43"/>
    <x v="0"/>
    <x v="1"/>
    <x v="1"/>
    <n v="340886"/>
    <s v="Submitted"/>
    <n v="505"/>
    <x v="0"/>
    <x v="0"/>
    <s v="Submitted"/>
    <x v="0"/>
    <x v="0"/>
    <n v="641358"/>
    <n v="9.07"/>
    <n v="120"/>
    <n v="5344.65"/>
    <n v="484759.755"/>
    <x v="5"/>
    <x v="5"/>
    <d v="2031-04-26T00:00:00"/>
    <x v="7"/>
    <x v="10"/>
    <x v="0"/>
    <x v="1"/>
    <x v="1"/>
  </r>
  <r>
    <s v="L102502"/>
    <x v="0"/>
    <s v="C202502"/>
    <s v="Amit Gupta"/>
    <x v="0"/>
    <s v="Male"/>
    <x v="26"/>
    <x v="0"/>
    <x v="0"/>
    <x v="1"/>
    <n v="1405554"/>
    <s v="Submitted"/>
    <n v="525"/>
    <x v="0"/>
    <x v="0"/>
    <s v="Submitted"/>
    <x v="0"/>
    <x v="2"/>
    <n v="4331000"/>
    <n v="14.64"/>
    <n v="60"/>
    <n v="72183.33"/>
    <n v="5283820"/>
    <x v="0"/>
    <x v="0"/>
    <d v="2031-04-27T00:00:00"/>
    <x v="7"/>
    <x v="10"/>
    <x v="0"/>
    <x v="0"/>
    <x v="1"/>
  </r>
  <r>
    <s v="L102503"/>
    <x v="0"/>
    <s v="C202503"/>
    <s v="Neha Gupta"/>
    <x v="0"/>
    <s v="Female"/>
    <x v="47"/>
    <x v="1"/>
    <x v="0"/>
    <x v="2"/>
    <n v="1765200"/>
    <s v="Submitted"/>
    <n v="489"/>
    <x v="0"/>
    <x v="0"/>
    <s v="Submitted"/>
    <x v="0"/>
    <x v="2"/>
    <n v="2268424"/>
    <n v="16.13"/>
    <n v="36"/>
    <n v="63011.78"/>
    <n v="3049139.926666813"/>
    <x v="1"/>
    <x v="1"/>
    <d v="2031-04-28T00:00:00"/>
    <x v="7"/>
    <x v="10"/>
    <x v="0"/>
    <x v="1"/>
    <x v="2"/>
  </r>
  <r>
    <s v="L102504"/>
    <x v="0"/>
    <s v="C202504"/>
    <s v="Karan Gupta"/>
    <x v="0"/>
    <s v="Female"/>
    <x v="21"/>
    <x v="0"/>
    <x v="1"/>
    <x v="3"/>
    <n v="1577508"/>
    <s v="Submitted"/>
    <n v="351"/>
    <x v="0"/>
    <x v="0"/>
    <s v="Submitted"/>
    <x v="0"/>
    <x v="3"/>
    <n v="749327"/>
    <n v="12.73"/>
    <n v="120"/>
    <n v="6244.39"/>
    <n v="794911.05916666659"/>
    <x v="0"/>
    <x v="0"/>
    <d v="2031-04-29T00:00:00"/>
    <x v="7"/>
    <x v="10"/>
    <x v="2"/>
    <x v="1"/>
    <x v="2"/>
  </r>
  <r>
    <s v="L102505"/>
    <x v="0"/>
    <s v="C202505"/>
    <s v="Pooja Mehta"/>
    <x v="0"/>
    <s v="Female"/>
    <x v="31"/>
    <x v="1"/>
    <x v="0"/>
    <x v="1"/>
    <n v="1253064"/>
    <s v="Submitted"/>
    <n v="380"/>
    <x v="0"/>
    <x v="0"/>
    <s v="Submitted"/>
    <x v="0"/>
    <x v="0"/>
    <n v="3944895"/>
    <n v="7.29"/>
    <n v="12"/>
    <n v="328741.25"/>
    <n v="2404600.3599970173"/>
    <x v="4"/>
    <x v="4"/>
    <d v="2031-04-30T00:00:00"/>
    <x v="7"/>
    <x v="10"/>
    <x v="1"/>
    <x v="1"/>
    <x v="1"/>
  </r>
  <r>
    <s v="L102506"/>
    <x v="0"/>
    <s v="C202506"/>
    <s v="Vikas Das"/>
    <x v="0"/>
    <s v="Female"/>
    <x v="17"/>
    <x v="1"/>
    <x v="0"/>
    <x v="3"/>
    <n v="909730"/>
    <s v="Submitted"/>
    <n v="535"/>
    <x v="0"/>
    <x v="0"/>
    <s v="Submitted"/>
    <x v="0"/>
    <x v="4"/>
    <n v="2020717"/>
    <n v="17.37"/>
    <n v="12"/>
    <n v="168393.08"/>
    <n v="2925051.1658597519"/>
    <x v="6"/>
    <x v="6"/>
    <d v="2031-05-01T00:00:00"/>
    <x v="7"/>
    <x v="11"/>
    <x v="2"/>
    <x v="0"/>
    <x v="0"/>
  </r>
  <r>
    <s v="L102507"/>
    <x v="0"/>
    <s v="C202507"/>
    <s v="Sneha Rao"/>
    <x v="0"/>
    <s v="Male"/>
    <x v="38"/>
    <x v="1"/>
    <x v="1"/>
    <x v="0"/>
    <n v="1039117"/>
    <s v="Submitted"/>
    <n v="859"/>
    <x v="2"/>
    <x v="0"/>
    <s v="Submitted"/>
    <x v="0"/>
    <x v="2"/>
    <n v="390231"/>
    <n v="9.9600000000000009"/>
    <n v="180"/>
    <n v="2167.9499999999998"/>
    <n v="323891.73000000004"/>
    <x v="5"/>
    <x v="5"/>
    <d v="2031-05-02T00:00:00"/>
    <x v="7"/>
    <x v="11"/>
    <x v="0"/>
    <x v="0"/>
    <x v="1"/>
  </r>
  <r>
    <s v="L102508"/>
    <x v="0"/>
    <s v="C202508"/>
    <s v="Rahul Verma"/>
    <x v="0"/>
    <s v="Female"/>
    <x v="2"/>
    <x v="1"/>
    <x v="0"/>
    <x v="2"/>
    <n v="1195265"/>
    <s v="Submitted"/>
    <n v="493"/>
    <x v="0"/>
    <x v="0"/>
    <s v="Submitted"/>
    <x v="0"/>
    <x v="3"/>
    <n v="2503024"/>
    <n v="14.28"/>
    <n v="180"/>
    <n v="13905.69"/>
    <n v="2978598.56"/>
    <x v="5"/>
    <x v="5"/>
    <d v="2031-05-03T00:00:00"/>
    <x v="7"/>
    <x v="11"/>
    <x v="0"/>
    <x v="1"/>
    <x v="3"/>
  </r>
  <r>
    <s v="L102509"/>
    <x v="0"/>
    <s v="C202509"/>
    <s v="Pooja Rao"/>
    <x v="0"/>
    <s v="Male"/>
    <x v="42"/>
    <x v="1"/>
    <x v="0"/>
    <x v="2"/>
    <n v="2332559"/>
    <s v="Submitted"/>
    <n v="447"/>
    <x v="0"/>
    <x v="0"/>
    <s v="Submitted"/>
    <x v="0"/>
    <x v="4"/>
    <n v="3329667"/>
    <n v="7.57"/>
    <n v="60"/>
    <n v="55494.45"/>
    <n v="2100464.9325003782"/>
    <x v="6"/>
    <x v="6"/>
    <d v="2031-05-04T00:00:00"/>
    <x v="7"/>
    <x v="11"/>
    <x v="0"/>
    <x v="0"/>
    <x v="0"/>
  </r>
  <r>
    <s v="L102510"/>
    <x v="0"/>
    <s v="C202510"/>
    <s v="Rahul Gupta"/>
    <x v="0"/>
    <s v="Female"/>
    <x v="5"/>
    <x v="1"/>
    <x v="1"/>
    <x v="2"/>
    <n v="459568"/>
    <s v="Submitted"/>
    <n v="894"/>
    <x v="2"/>
    <x v="0"/>
    <s v="Submitted"/>
    <x v="0"/>
    <x v="2"/>
    <n v="1335359"/>
    <n v="15.89"/>
    <n v="120"/>
    <n v="11127.99"/>
    <n v="1768237.8758333335"/>
    <x v="1"/>
    <x v="1"/>
    <d v="2031-05-05T00:00:00"/>
    <x v="7"/>
    <x v="11"/>
    <x v="0"/>
    <x v="1"/>
    <x v="1"/>
  </r>
  <r>
    <s v="L102511"/>
    <x v="0"/>
    <s v="C202511"/>
    <s v="Pooja Verma"/>
    <x v="0"/>
    <s v="Female"/>
    <x v="43"/>
    <x v="0"/>
    <x v="1"/>
    <x v="1"/>
    <n v="1937708"/>
    <s v="Submitted"/>
    <n v="601"/>
    <x v="1"/>
    <x v="0"/>
    <s v="Submitted"/>
    <x v="0"/>
    <x v="1"/>
    <n v="395035"/>
    <n v="7.76"/>
    <n v="60"/>
    <n v="6583.92"/>
    <n v="255455.9666666924"/>
    <x v="3"/>
    <x v="3"/>
    <d v="2031-05-06T00:00:00"/>
    <x v="7"/>
    <x v="11"/>
    <x v="1"/>
    <x v="0"/>
    <x v="2"/>
  </r>
  <r>
    <s v="L102512"/>
    <x v="0"/>
    <s v="C202512"/>
    <s v="Rohit Rao"/>
    <x v="0"/>
    <s v="Female"/>
    <x v="5"/>
    <x v="0"/>
    <x v="1"/>
    <x v="0"/>
    <n v="720575"/>
    <s v="Submitted"/>
    <n v="431"/>
    <x v="0"/>
    <x v="0"/>
    <s v="Submitted"/>
    <x v="0"/>
    <x v="2"/>
    <n v="266861"/>
    <n v="11.97"/>
    <n v="60"/>
    <n v="4447.68"/>
    <n v="266193.84750000003"/>
    <x v="6"/>
    <x v="6"/>
    <d v="2031-05-07T00:00:00"/>
    <x v="7"/>
    <x v="11"/>
    <x v="0"/>
    <x v="1"/>
    <x v="3"/>
  </r>
  <r>
    <s v="L102513"/>
    <x v="0"/>
    <s v="C202513"/>
    <s v="Sneha Patel"/>
    <x v="0"/>
    <s v="Male"/>
    <x v="9"/>
    <x v="0"/>
    <x v="1"/>
    <x v="1"/>
    <n v="1271450"/>
    <s v="Submitted"/>
    <n v="420"/>
    <x v="0"/>
    <x v="0"/>
    <s v="Submitted"/>
    <x v="0"/>
    <x v="0"/>
    <n v="1205457"/>
    <n v="16.16"/>
    <n v="24"/>
    <n v="50227.38"/>
    <n v="1623348.7620872678"/>
    <x v="0"/>
    <x v="0"/>
    <d v="2031-05-08T00:00:00"/>
    <x v="7"/>
    <x v="11"/>
    <x v="2"/>
    <x v="0"/>
    <x v="3"/>
  </r>
  <r>
    <s v="L102514"/>
    <x v="0"/>
    <s v="C202514"/>
    <s v="Sneha Patel"/>
    <x v="0"/>
    <s v="Male"/>
    <x v="26"/>
    <x v="1"/>
    <x v="0"/>
    <x v="0"/>
    <n v="461709"/>
    <s v="Submitted"/>
    <n v="811"/>
    <x v="2"/>
    <x v="0"/>
    <s v="Submitted"/>
    <x v="0"/>
    <x v="0"/>
    <n v="2605525"/>
    <n v="7.66"/>
    <n v="12"/>
    <n v="217127.08"/>
    <n v="1667652.8790614619"/>
    <x v="5"/>
    <x v="5"/>
    <d v="2031-05-09T00:00:00"/>
    <x v="7"/>
    <x v="11"/>
    <x v="1"/>
    <x v="1"/>
    <x v="3"/>
  </r>
  <r>
    <s v="L102515"/>
    <x v="0"/>
    <s v="C202515"/>
    <n v="0"/>
    <x v="0"/>
    <s v="Male"/>
    <x v="25"/>
    <x v="0"/>
    <x v="0"/>
    <x v="0"/>
    <n v="2131439"/>
    <s v="Submitted"/>
    <n v="647"/>
    <x v="1"/>
    <x v="0"/>
    <s v="Submitted"/>
    <x v="0"/>
    <x v="2"/>
    <n v="1518084"/>
    <n v="17.21"/>
    <n v="120"/>
    <n v="12650.7"/>
    <n v="2177185.4700000002"/>
    <x v="6"/>
    <x v="6"/>
    <d v="2031-05-10T00:00:00"/>
    <x v="7"/>
    <x v="11"/>
    <x v="0"/>
    <x v="0"/>
    <x v="1"/>
  </r>
  <r>
    <s v="L102516"/>
    <x v="0"/>
    <s v="C202516"/>
    <s v="Vikas Gupta"/>
    <x v="0"/>
    <s v="Male"/>
    <x v="23"/>
    <x v="0"/>
    <x v="0"/>
    <x v="0"/>
    <n v="291932"/>
    <s v="Submitted"/>
    <n v="831"/>
    <x v="2"/>
    <x v="0"/>
    <s v="Submitted"/>
    <x v="0"/>
    <x v="0"/>
    <n v="2709276"/>
    <n v="17.850000000000001"/>
    <n v="36"/>
    <n v="75257.67"/>
    <n v="4030048.0500000231"/>
    <x v="1"/>
    <x v="1"/>
    <d v="2031-05-11T00:00:00"/>
    <x v="7"/>
    <x v="11"/>
    <x v="0"/>
    <x v="0"/>
    <x v="3"/>
  </r>
  <r>
    <s v="L102517"/>
    <x v="0"/>
    <s v="C202517"/>
    <s v="Sneha Verma"/>
    <x v="0"/>
    <s v="Female"/>
    <x v="32"/>
    <x v="1"/>
    <x v="0"/>
    <x v="2"/>
    <n v="579668"/>
    <s v="Submitted"/>
    <n v="508"/>
    <x v="0"/>
    <x v="0"/>
    <s v="Submitted"/>
    <x v="0"/>
    <x v="2"/>
    <n v="4253965"/>
    <n v="10.06"/>
    <n v="12"/>
    <n v="354497.08"/>
    <n v="3568636.240861265"/>
    <x v="6"/>
    <x v="6"/>
    <d v="2031-05-12T00:00:00"/>
    <x v="7"/>
    <x v="11"/>
    <x v="2"/>
    <x v="1"/>
    <x v="2"/>
  </r>
  <r>
    <s v="L102518"/>
    <x v="0"/>
    <s v="C202518"/>
    <s v="Pooja Verma"/>
    <x v="0"/>
    <s v="Female"/>
    <x v="27"/>
    <x v="1"/>
    <x v="1"/>
    <x v="2"/>
    <n v="1522581"/>
    <s v="Submitted"/>
    <n v="364"/>
    <x v="0"/>
    <x v="0"/>
    <s v="Submitted"/>
    <x v="0"/>
    <x v="4"/>
    <n v="3788679"/>
    <n v="18.27"/>
    <n v="24"/>
    <n v="157861.62"/>
    <n v="5768263.7788094738"/>
    <x v="0"/>
    <x v="0"/>
    <d v="2031-05-13T00:00:00"/>
    <x v="7"/>
    <x v="11"/>
    <x v="1"/>
    <x v="1"/>
    <x v="3"/>
  </r>
  <r>
    <s v="L102519"/>
    <x v="0"/>
    <s v="C202519"/>
    <s v="Karan Gupta"/>
    <x v="0"/>
    <s v="Male"/>
    <x v="18"/>
    <x v="0"/>
    <x v="0"/>
    <x v="2"/>
    <n v="315079"/>
    <s v="Submitted"/>
    <n v="415"/>
    <x v="0"/>
    <x v="0"/>
    <s v="Submitted"/>
    <x v="0"/>
    <x v="0"/>
    <n v="2590646"/>
    <n v="16.03"/>
    <n v="60"/>
    <n v="43177.43"/>
    <n v="3460671.2816666667"/>
    <x v="2"/>
    <x v="2"/>
    <d v="2031-05-14T00:00:00"/>
    <x v="7"/>
    <x v="11"/>
    <x v="1"/>
    <x v="0"/>
    <x v="2"/>
  </r>
  <r>
    <s v="L102520"/>
    <x v="0"/>
    <s v="C202520"/>
    <s v="Anjali Das"/>
    <x v="0"/>
    <s v="Male"/>
    <x v="42"/>
    <x v="1"/>
    <x v="1"/>
    <x v="1"/>
    <n v="793785"/>
    <s v="Submitted"/>
    <n v="341"/>
    <x v="0"/>
    <x v="0"/>
    <s v="Submitted"/>
    <x v="0"/>
    <x v="0"/>
    <n v="1969508"/>
    <n v="12.72"/>
    <n v="60"/>
    <n v="32825.129999999997"/>
    <n v="2087678.4800000002"/>
    <x v="3"/>
    <x v="3"/>
    <d v="2031-05-15T00:00:00"/>
    <x v="7"/>
    <x v="11"/>
    <x v="2"/>
    <x v="1"/>
    <x v="2"/>
  </r>
  <r>
    <s v="L102521"/>
    <x v="0"/>
    <s v="C202521"/>
    <s v="Pooja Mehta"/>
    <x v="0"/>
    <s v="Female"/>
    <x v="2"/>
    <x v="0"/>
    <x v="0"/>
    <x v="2"/>
    <n v="1754523"/>
    <s v="Submitted"/>
    <n v="887"/>
    <x v="2"/>
    <x v="0"/>
    <s v="Submitted"/>
    <x v="0"/>
    <x v="2"/>
    <n v="3569677"/>
    <n v="10.41"/>
    <n v="180"/>
    <n v="19831.54"/>
    <n v="3096694.7975000003"/>
    <x v="0"/>
    <x v="0"/>
    <d v="2031-05-16T00:00:00"/>
    <x v="7"/>
    <x v="11"/>
    <x v="2"/>
    <x v="1"/>
    <x v="3"/>
  </r>
  <r>
    <s v="L102522"/>
    <x v="0"/>
    <s v="C202522"/>
    <s v="Neha Verma"/>
    <x v="0"/>
    <s v="Female"/>
    <x v="40"/>
    <x v="1"/>
    <x v="1"/>
    <x v="3"/>
    <n v="2051734"/>
    <s v="Submitted"/>
    <n v="548"/>
    <x v="0"/>
    <x v="0"/>
    <s v="Submitted"/>
    <x v="0"/>
    <x v="4"/>
    <n v="669461"/>
    <n v="12.5"/>
    <n v="36"/>
    <n v="18596.14"/>
    <n v="697355.20833816403"/>
    <x v="6"/>
    <x v="6"/>
    <d v="2031-05-17T00:00:00"/>
    <x v="7"/>
    <x v="11"/>
    <x v="0"/>
    <x v="0"/>
    <x v="1"/>
  </r>
  <r>
    <s v="L102523"/>
    <x v="0"/>
    <s v="C202523"/>
    <s v="Rahul Rao"/>
    <x v="0"/>
    <s v="Female"/>
    <x v="21"/>
    <x v="0"/>
    <x v="0"/>
    <x v="2"/>
    <n v="824622"/>
    <s v="Submitted"/>
    <n v="345"/>
    <x v="0"/>
    <x v="0"/>
    <s v="Submitted"/>
    <x v="0"/>
    <x v="4"/>
    <n v="617284"/>
    <n v="14.83"/>
    <n v="180"/>
    <n v="3429.36"/>
    <n v="762860.14333333331"/>
    <x v="0"/>
    <x v="0"/>
    <d v="2031-05-18T00:00:00"/>
    <x v="7"/>
    <x v="11"/>
    <x v="0"/>
    <x v="1"/>
    <x v="1"/>
  </r>
  <r>
    <s v="L102524"/>
    <x v="0"/>
    <s v="C202524"/>
    <s v="Rahul Gupta"/>
    <x v="0"/>
    <s v="Female"/>
    <x v="38"/>
    <x v="1"/>
    <x v="0"/>
    <x v="0"/>
    <n v="1033791"/>
    <s v="Submitted"/>
    <n v="666"/>
    <x v="1"/>
    <x v="0"/>
    <s v="Submitted"/>
    <x v="0"/>
    <x v="1"/>
    <n v="4600096"/>
    <n v="18.82"/>
    <n v="180"/>
    <n v="25556.09"/>
    <n v="7214483.8933333335"/>
    <x v="3"/>
    <x v="3"/>
    <d v="2031-05-19T00:00:00"/>
    <x v="7"/>
    <x v="11"/>
    <x v="0"/>
    <x v="1"/>
    <x v="1"/>
  </r>
  <r>
    <s v="L102525"/>
    <x v="0"/>
    <s v="C202525"/>
    <s v="Rohit Mehta"/>
    <x v="0"/>
    <s v="Female"/>
    <x v="40"/>
    <x v="0"/>
    <x v="0"/>
    <x v="1"/>
    <n v="1916996"/>
    <s v="Submitted"/>
    <n v="387"/>
    <x v="0"/>
    <x v="0"/>
    <s v="Submitted"/>
    <x v="0"/>
    <x v="4"/>
    <n v="3745786"/>
    <n v="17.07"/>
    <n v="24"/>
    <n v="156074.42000000001"/>
    <n v="5328380.5881934818"/>
    <x v="2"/>
    <x v="2"/>
    <d v="2031-05-20T00:00:00"/>
    <x v="7"/>
    <x v="11"/>
    <x v="2"/>
    <x v="0"/>
    <x v="1"/>
  </r>
  <r>
    <s v="L102526"/>
    <x v="0"/>
    <s v="C202526"/>
    <s v="Sneha Rao"/>
    <x v="0"/>
    <s v="Female"/>
    <x v="47"/>
    <x v="0"/>
    <x v="1"/>
    <x v="0"/>
    <n v="1324404"/>
    <s v="Submitted"/>
    <n v="891"/>
    <x v="2"/>
    <x v="0"/>
    <s v="Submitted"/>
    <x v="0"/>
    <x v="0"/>
    <n v="4728269"/>
    <n v="18.79"/>
    <n v="60"/>
    <n v="78804.479999999996"/>
    <n v="7403681.2091666656"/>
    <x v="5"/>
    <x v="5"/>
    <d v="2031-05-21T00:00:00"/>
    <x v="7"/>
    <x v="11"/>
    <x v="0"/>
    <x v="1"/>
    <x v="0"/>
  </r>
  <r>
    <s v="L102527"/>
    <x v="0"/>
    <s v="C202527"/>
    <s v="Rohit Patel"/>
    <x v="0"/>
    <s v="Female"/>
    <x v="40"/>
    <x v="1"/>
    <x v="0"/>
    <x v="2"/>
    <n v="524976"/>
    <s v="Submitted"/>
    <n v="502"/>
    <x v="0"/>
    <x v="0"/>
    <s v="Submitted"/>
    <x v="0"/>
    <x v="3"/>
    <n v="3734632"/>
    <n v="14.78"/>
    <n v="12"/>
    <n v="311219.33"/>
    <n v="4600123.1982320072"/>
    <x v="5"/>
    <x v="5"/>
    <d v="2031-05-22T00:00:00"/>
    <x v="7"/>
    <x v="11"/>
    <x v="2"/>
    <x v="0"/>
    <x v="2"/>
  </r>
  <r>
    <s v="L102528"/>
    <x v="0"/>
    <s v="C202528"/>
    <s v="Rohit Das"/>
    <x v="0"/>
    <s v="Female"/>
    <x v="20"/>
    <x v="1"/>
    <x v="0"/>
    <x v="1"/>
    <n v="1340219"/>
    <s v="Submitted"/>
    <n v="380"/>
    <x v="0"/>
    <x v="0"/>
    <s v="Submitted"/>
    <x v="0"/>
    <x v="3"/>
    <n v="4541972"/>
    <n v="17.04"/>
    <n v="60"/>
    <n v="75699.53"/>
    <n v="6449600.2399999993"/>
    <x v="4"/>
    <x v="4"/>
    <d v="2031-05-23T00:00:00"/>
    <x v="7"/>
    <x v="11"/>
    <x v="1"/>
    <x v="1"/>
    <x v="1"/>
  </r>
  <r>
    <s v="L102529"/>
    <x v="0"/>
    <s v="C202529"/>
    <s v="Anjali Sharma"/>
    <x v="0"/>
    <s v="Male"/>
    <x v="12"/>
    <x v="0"/>
    <x v="1"/>
    <x v="3"/>
    <n v="1769103"/>
    <s v="Submitted"/>
    <n v="390"/>
    <x v="0"/>
    <x v="0"/>
    <s v="Submitted"/>
    <x v="0"/>
    <x v="2"/>
    <n v="2187924"/>
    <n v="13.4"/>
    <n v="12"/>
    <n v="182327"/>
    <n v="2443483.9202521998"/>
    <x v="5"/>
    <x v="5"/>
    <d v="2031-05-24T00:00:00"/>
    <x v="7"/>
    <x v="11"/>
    <x v="2"/>
    <x v="1"/>
    <x v="0"/>
  </r>
  <r>
    <s v="L102530"/>
    <x v="0"/>
    <s v="C202530"/>
    <s v="Rahul Singh"/>
    <x v="0"/>
    <s v="Male"/>
    <x v="34"/>
    <x v="0"/>
    <x v="1"/>
    <x v="3"/>
    <n v="1315562"/>
    <s v="Submitted"/>
    <n v="725"/>
    <x v="1"/>
    <x v="0"/>
    <s v="Submitted"/>
    <x v="0"/>
    <x v="3"/>
    <n v="1879621"/>
    <n v="13.78"/>
    <n v="36"/>
    <n v="52211.69"/>
    <n v="2158431.4483357235"/>
    <x v="6"/>
    <x v="6"/>
    <d v="2031-05-25T00:00:00"/>
    <x v="7"/>
    <x v="11"/>
    <x v="1"/>
    <x v="1"/>
    <x v="1"/>
  </r>
  <r>
    <s v="L102531"/>
    <x v="0"/>
    <s v="C202531"/>
    <s v="Pooja Verma"/>
    <x v="0"/>
    <s v="Female"/>
    <x v="17"/>
    <x v="0"/>
    <x v="0"/>
    <x v="1"/>
    <n v="1626933"/>
    <s v="Submitted"/>
    <n v="623"/>
    <x v="1"/>
    <x v="0"/>
    <s v="Submitted"/>
    <x v="0"/>
    <x v="4"/>
    <n v="0"/>
    <n v="9.8000000000000007"/>
    <n v="180"/>
    <n v="1388.89"/>
    <n v="0"/>
    <x v="3"/>
    <x v="3"/>
    <d v="2031-05-26T00:00:00"/>
    <x v="7"/>
    <x v="11"/>
    <x v="0"/>
    <x v="0"/>
    <x v="1"/>
  </r>
  <r>
    <s v="L102532"/>
    <x v="0"/>
    <s v="C202532"/>
    <s v="Priya Das"/>
    <x v="0"/>
    <s v="Male"/>
    <x v="32"/>
    <x v="0"/>
    <x v="0"/>
    <x v="1"/>
    <n v="854266"/>
    <s v="Submitted"/>
    <n v="872"/>
    <x v="2"/>
    <x v="0"/>
    <s v="Submitted"/>
    <x v="0"/>
    <x v="4"/>
    <n v="4600899"/>
    <n v="12.13"/>
    <n v="36"/>
    <n v="127802.75"/>
    <n v="4650742.0725557171"/>
    <x v="9"/>
    <x v="3"/>
    <d v="2031-05-27T00:00:00"/>
    <x v="7"/>
    <x v="11"/>
    <x v="0"/>
    <x v="1"/>
    <x v="0"/>
  </r>
  <r>
    <s v="L102533"/>
    <x v="0"/>
    <s v="C202533"/>
    <s v="Sneha Verma"/>
    <x v="0"/>
    <s v="Female"/>
    <x v="47"/>
    <x v="0"/>
    <x v="1"/>
    <x v="3"/>
    <n v="2216663"/>
    <s v="Submitted"/>
    <n v="950"/>
    <x v="2"/>
    <x v="0"/>
    <s v="Submitted"/>
    <x v="1"/>
    <x v="0"/>
    <n v="2441689"/>
    <n v="14.77"/>
    <n v="180"/>
    <n v="13564.94"/>
    <n v="3005312.210833333"/>
    <x v="0"/>
    <x v="0"/>
    <d v="2031-05-28T00:00:00"/>
    <x v="7"/>
    <x v="11"/>
    <x v="0"/>
    <x v="0"/>
    <x v="3"/>
  </r>
  <r>
    <s v="L102534"/>
    <x v="0"/>
    <s v="C202534"/>
    <s v="Priya Rao"/>
    <x v="0"/>
    <s v="Male"/>
    <x v="8"/>
    <x v="0"/>
    <x v="0"/>
    <x v="1"/>
    <n v="1394665"/>
    <s v="Submitted"/>
    <n v="639"/>
    <x v="1"/>
    <x v="0"/>
    <s v="Submitted"/>
    <x v="0"/>
    <x v="1"/>
    <n v="3018526"/>
    <n v="16.649999999999999"/>
    <n v="24"/>
    <n v="125771.92"/>
    <n v="4188204.8285594815"/>
    <x v="4"/>
    <x v="4"/>
    <d v="2031-05-29T00:00:00"/>
    <x v="7"/>
    <x v="11"/>
    <x v="0"/>
    <x v="1"/>
    <x v="0"/>
  </r>
  <r>
    <s v="L102535"/>
    <x v="0"/>
    <s v="C202535"/>
    <s v="Pooja Patel"/>
    <x v="0"/>
    <s v="Male"/>
    <x v="31"/>
    <x v="0"/>
    <x v="0"/>
    <x v="0"/>
    <n v="250766"/>
    <s v="Submitted"/>
    <n v="384"/>
    <x v="0"/>
    <x v="0"/>
    <s v="Submitted"/>
    <x v="0"/>
    <x v="2"/>
    <n v="1883635"/>
    <n v="14.53"/>
    <n v="36"/>
    <n v="52323.19"/>
    <n v="2280768.0458342326"/>
    <x v="2"/>
    <x v="2"/>
    <d v="2031-05-30T00:00:00"/>
    <x v="7"/>
    <x v="11"/>
    <x v="0"/>
    <x v="0"/>
    <x v="0"/>
  </r>
  <r>
    <s v="L102536"/>
    <x v="0"/>
    <s v="C202536"/>
    <s v="Karan Rao"/>
    <x v="0"/>
    <s v="Male"/>
    <x v="39"/>
    <x v="0"/>
    <x v="0"/>
    <x v="3"/>
    <n v="1837795"/>
    <s v="Submitted"/>
    <n v="543"/>
    <x v="0"/>
    <x v="0"/>
    <s v="Submitted"/>
    <x v="0"/>
    <x v="2"/>
    <n v="4796683"/>
    <n v="10.5"/>
    <n v="24"/>
    <n v="199861.79"/>
    <n v="4197098.8023854475"/>
    <x v="6"/>
    <x v="6"/>
    <d v="2031-05-31T00:00:00"/>
    <x v="7"/>
    <x v="11"/>
    <x v="1"/>
    <x v="1"/>
    <x v="1"/>
  </r>
  <r>
    <s v="L102537"/>
    <x v="0"/>
    <s v="C202537"/>
    <s v="Priya Mehta"/>
    <x v="0"/>
    <s v="Female"/>
    <x v="42"/>
    <x v="1"/>
    <x v="0"/>
    <x v="0"/>
    <n v="1910312"/>
    <s v="Submitted"/>
    <n v="378"/>
    <x v="0"/>
    <x v="0"/>
    <s v="Submitted"/>
    <x v="0"/>
    <x v="1"/>
    <n v="2939038"/>
    <n v="9.9"/>
    <n v="12"/>
    <n v="244919.83"/>
    <n v="2426483.9047631416"/>
    <x v="9"/>
    <x v="3"/>
    <d v="2031-06-01T00:00:00"/>
    <x v="7"/>
    <x v="0"/>
    <x v="1"/>
    <x v="0"/>
    <x v="0"/>
  </r>
  <r>
    <s v="L102538"/>
    <x v="0"/>
    <s v="C202538"/>
    <s v="Amit Gupta"/>
    <x v="0"/>
    <s v="Female"/>
    <x v="38"/>
    <x v="1"/>
    <x v="0"/>
    <x v="1"/>
    <n v="1214284"/>
    <s v="Submitted"/>
    <n v="793"/>
    <x v="2"/>
    <x v="0"/>
    <s v="Submitted"/>
    <x v="0"/>
    <x v="0"/>
    <n v="2687990"/>
    <n v="12.16"/>
    <n v="12"/>
    <n v="223999.17"/>
    <n v="2724444.0382023724"/>
    <x v="2"/>
    <x v="2"/>
    <d v="2031-06-02T00:00:00"/>
    <x v="7"/>
    <x v="0"/>
    <x v="0"/>
    <x v="1"/>
    <x v="1"/>
  </r>
  <r>
    <s v="L102539"/>
    <x v="0"/>
    <s v="C202539"/>
    <s v="Rahul Verma"/>
    <x v="0"/>
    <s v="Female"/>
    <x v="26"/>
    <x v="0"/>
    <x v="1"/>
    <x v="2"/>
    <n v="2137200"/>
    <s v="Submitted"/>
    <n v="354"/>
    <x v="0"/>
    <x v="0"/>
    <s v="Submitted"/>
    <x v="0"/>
    <x v="1"/>
    <n v="4278373"/>
    <n v="17.649999999999999"/>
    <n v="12"/>
    <n v="356531.08"/>
    <n v="6292895.1635885034"/>
    <x v="3"/>
    <x v="3"/>
    <d v="2031-06-03T00:00:00"/>
    <x v="7"/>
    <x v="0"/>
    <x v="2"/>
    <x v="1"/>
    <x v="2"/>
  </r>
  <r>
    <s v="L102540"/>
    <x v="0"/>
    <s v="C202540"/>
    <s v="Anjali Das"/>
    <x v="0"/>
    <s v="Male"/>
    <x v="28"/>
    <x v="0"/>
    <x v="0"/>
    <x v="0"/>
    <n v="2231414"/>
    <s v="Submitted"/>
    <n v="324"/>
    <x v="0"/>
    <x v="0"/>
    <s v="Submitted"/>
    <x v="0"/>
    <x v="3"/>
    <n v="2761587"/>
    <n v="15.62"/>
    <n v="36"/>
    <n v="76710.75"/>
    <n v="3594665.7450003326"/>
    <x v="1"/>
    <x v="1"/>
    <d v="2031-06-04T00:00:00"/>
    <x v="7"/>
    <x v="0"/>
    <x v="2"/>
    <x v="1"/>
    <x v="2"/>
  </r>
  <r>
    <s v="L102541"/>
    <x v="0"/>
    <s v="C202541"/>
    <s v="Priya Rao"/>
    <x v="0"/>
    <s v="Female"/>
    <x v="40"/>
    <x v="0"/>
    <x v="1"/>
    <x v="3"/>
    <n v="493349"/>
    <s v="Submitted"/>
    <n v="512"/>
    <x v="0"/>
    <x v="0"/>
    <s v="Submitted"/>
    <x v="0"/>
    <x v="4"/>
    <n v="267050"/>
    <n v="16.5"/>
    <n v="24"/>
    <n v="11127.08"/>
    <n v="367193.75035397173"/>
    <x v="4"/>
    <x v="4"/>
    <d v="2031-06-05T00:00:00"/>
    <x v="7"/>
    <x v="0"/>
    <x v="2"/>
    <x v="0"/>
    <x v="2"/>
  </r>
  <r>
    <s v="L102542"/>
    <x v="0"/>
    <s v="C202542"/>
    <s v="Priya Rao"/>
    <x v="0"/>
    <s v="Female"/>
    <x v="1"/>
    <x v="1"/>
    <x v="1"/>
    <x v="1"/>
    <n v="860985"/>
    <s v="Submitted"/>
    <n v="798"/>
    <x v="2"/>
    <x v="0"/>
    <s v="Submitted"/>
    <x v="0"/>
    <x v="3"/>
    <n v="1306314"/>
    <n v="18.36"/>
    <n v="120"/>
    <n v="10885.95"/>
    <n v="1998660.42"/>
    <x v="0"/>
    <x v="0"/>
    <d v="2031-06-06T00:00:00"/>
    <x v="7"/>
    <x v="0"/>
    <x v="1"/>
    <x v="0"/>
    <x v="3"/>
  </r>
  <r>
    <s v="L102543"/>
    <x v="0"/>
    <s v="C202543"/>
    <s v="Neha Rao"/>
    <x v="0"/>
    <s v="Male"/>
    <x v="1"/>
    <x v="1"/>
    <x v="1"/>
    <x v="1"/>
    <n v="651122"/>
    <s v="Submitted"/>
    <n v="453"/>
    <x v="0"/>
    <x v="0"/>
    <s v="Submitted"/>
    <x v="0"/>
    <x v="4"/>
    <n v="3109845"/>
    <n v="9.74"/>
    <n v="12"/>
    <n v="259153.75"/>
    <n v="2526178.3303407016"/>
    <x v="0"/>
    <x v="0"/>
    <d v="2031-06-07T00:00:00"/>
    <x v="7"/>
    <x v="0"/>
    <x v="0"/>
    <x v="1"/>
    <x v="2"/>
  </r>
  <r>
    <s v="L102544"/>
    <x v="0"/>
    <s v="C202544"/>
    <s v="Sneha Singh"/>
    <x v="0"/>
    <s v="Male"/>
    <x v="46"/>
    <x v="1"/>
    <x v="1"/>
    <x v="1"/>
    <n v="884503"/>
    <s v="Submitted"/>
    <n v="389"/>
    <x v="0"/>
    <x v="0"/>
    <s v="Submitted"/>
    <x v="0"/>
    <x v="1"/>
    <n v="865652"/>
    <n v="12.55"/>
    <n v="120"/>
    <n v="7213.77"/>
    <n v="905327.71666666667"/>
    <x v="0"/>
    <x v="0"/>
    <d v="2031-06-08T00:00:00"/>
    <x v="7"/>
    <x v="0"/>
    <x v="1"/>
    <x v="1"/>
    <x v="1"/>
  </r>
  <r>
    <s v="L102545"/>
    <x v="0"/>
    <s v="C202545"/>
    <s v="Pooja Sharma"/>
    <x v="0"/>
    <s v="Female"/>
    <x v="26"/>
    <x v="1"/>
    <x v="1"/>
    <x v="3"/>
    <n v="850087"/>
    <s v="Submitted"/>
    <n v="856"/>
    <x v="2"/>
    <x v="0"/>
    <s v="Submitted"/>
    <x v="0"/>
    <x v="2"/>
    <n v="4714471"/>
    <n v="15.38"/>
    <n v="36"/>
    <n v="130957.53"/>
    <n v="6042380.3316674335"/>
    <x v="2"/>
    <x v="2"/>
    <d v="2031-06-09T00:00:00"/>
    <x v="7"/>
    <x v="0"/>
    <x v="1"/>
    <x v="1"/>
    <x v="2"/>
  </r>
  <r>
    <s v="L102546"/>
    <x v="0"/>
    <s v="C202546"/>
    <s v="Sneha Das"/>
    <x v="0"/>
    <s v="Male"/>
    <x v="3"/>
    <x v="1"/>
    <x v="1"/>
    <x v="1"/>
    <n v="1143936"/>
    <s v="Submitted"/>
    <n v="561"/>
    <x v="0"/>
    <x v="0"/>
    <s v="Submitted"/>
    <x v="0"/>
    <x v="3"/>
    <n v="1536927"/>
    <n v="15.71"/>
    <n v="180"/>
    <n v="8538.48"/>
    <n v="2012093.5975000001"/>
    <x v="3"/>
    <x v="3"/>
    <d v="2031-06-10T00:00:00"/>
    <x v="7"/>
    <x v="0"/>
    <x v="2"/>
    <x v="1"/>
    <x v="3"/>
  </r>
  <r>
    <s v="L102547"/>
    <x v="0"/>
    <s v="C202547"/>
    <s v="Rohit Patel"/>
    <x v="0"/>
    <s v="Male"/>
    <x v="1"/>
    <x v="0"/>
    <x v="1"/>
    <x v="1"/>
    <n v="661089"/>
    <s v="Submitted"/>
    <n v="508"/>
    <x v="0"/>
    <x v="0"/>
    <s v="Submitted"/>
    <x v="0"/>
    <x v="4"/>
    <n v="2517119"/>
    <n v="14.94"/>
    <n v="36"/>
    <n v="69919.97"/>
    <n v="3133813.1550007118"/>
    <x v="1"/>
    <x v="1"/>
    <d v="2031-06-11T00:00:00"/>
    <x v="7"/>
    <x v="0"/>
    <x v="2"/>
    <x v="1"/>
    <x v="2"/>
  </r>
  <r>
    <s v="L102548"/>
    <x v="0"/>
    <s v="C202548"/>
    <s v="Pooja Rao"/>
    <x v="0"/>
    <s v="Female"/>
    <x v="14"/>
    <x v="1"/>
    <x v="1"/>
    <x v="3"/>
    <n v="1202282"/>
    <s v="Submitted"/>
    <n v="841"/>
    <x v="2"/>
    <x v="0"/>
    <s v="Submitted"/>
    <x v="0"/>
    <x v="3"/>
    <n v="3843747"/>
    <n v="7.14"/>
    <n v="24"/>
    <n v="160156.12"/>
    <n v="2287060.5836803569"/>
    <x v="1"/>
    <x v="1"/>
    <d v="2031-06-12T00:00:00"/>
    <x v="7"/>
    <x v="0"/>
    <x v="1"/>
    <x v="0"/>
    <x v="1"/>
  </r>
  <r>
    <s v="L102549"/>
    <x v="0"/>
    <s v="C202549"/>
    <s v="Pooja Sharma"/>
    <x v="0"/>
    <s v="Male"/>
    <x v="37"/>
    <x v="0"/>
    <x v="0"/>
    <x v="0"/>
    <n v="2361848"/>
    <s v="Submitted"/>
    <n v="669"/>
    <x v="1"/>
    <x v="0"/>
    <s v="Submitted"/>
    <x v="0"/>
    <x v="1"/>
    <n v="1315032"/>
    <n v="10.73"/>
    <n v="12"/>
    <n v="109586"/>
    <n v="1176409.2732015438"/>
    <x v="1"/>
    <x v="1"/>
    <d v="2031-06-13T00:00:00"/>
    <x v="7"/>
    <x v="0"/>
    <x v="0"/>
    <x v="0"/>
    <x v="0"/>
  </r>
  <r>
    <s v="L102550"/>
    <x v="0"/>
    <s v="C202550"/>
    <n v="0"/>
    <x v="0"/>
    <s v="Female"/>
    <x v="30"/>
    <x v="1"/>
    <x v="1"/>
    <x v="3"/>
    <n v="842574"/>
    <s v="Submitted"/>
    <n v="584"/>
    <x v="0"/>
    <x v="0"/>
    <s v="Submitted"/>
    <x v="0"/>
    <x v="4"/>
    <n v="1072580"/>
    <n v="16.399999999999999"/>
    <n v="24"/>
    <n v="44690.83"/>
    <n v="1465859.3348707869"/>
    <x v="5"/>
    <x v="5"/>
    <d v="2031-06-14T00:00:00"/>
    <x v="7"/>
    <x v="0"/>
    <x v="1"/>
    <x v="0"/>
    <x v="0"/>
  </r>
  <r>
    <s v="L102551"/>
    <x v="0"/>
    <s v="C202551"/>
    <s v="Priya Rao"/>
    <x v="0"/>
    <s v="Male"/>
    <x v="37"/>
    <x v="1"/>
    <x v="0"/>
    <x v="0"/>
    <n v="1848852"/>
    <s v="Submitted"/>
    <n v="950"/>
    <x v="2"/>
    <x v="0"/>
    <s v="Submitted"/>
    <x v="1"/>
    <x v="0"/>
    <n v="1220243"/>
    <n v="13.76"/>
    <n v="60"/>
    <n v="20337.38"/>
    <n v="1399211.9733333334"/>
    <x v="5"/>
    <x v="5"/>
    <d v="2031-06-15T00:00:00"/>
    <x v="7"/>
    <x v="0"/>
    <x v="0"/>
    <x v="0"/>
    <x v="3"/>
  </r>
  <r>
    <s v="L102552"/>
    <x v="0"/>
    <s v="C202552"/>
    <s v="Priya Gupta"/>
    <x v="0"/>
    <s v="Male"/>
    <x v="20"/>
    <x v="0"/>
    <x v="1"/>
    <x v="2"/>
    <n v="2101614"/>
    <s v="Submitted"/>
    <n v="722"/>
    <x v="1"/>
    <x v="0"/>
    <s v="Submitted"/>
    <x v="0"/>
    <x v="3"/>
    <n v="611458"/>
    <n v="7.63"/>
    <n v="60"/>
    <n v="10190.969999999999"/>
    <n v="388785.37833339162"/>
    <x v="5"/>
    <x v="5"/>
    <d v="2031-06-16T00:00:00"/>
    <x v="7"/>
    <x v="0"/>
    <x v="0"/>
    <x v="0"/>
    <x v="2"/>
  </r>
  <r>
    <s v="L102553"/>
    <x v="0"/>
    <s v="C202553"/>
    <s v="Rahul Das"/>
    <x v="0"/>
    <s v="Female"/>
    <x v="21"/>
    <x v="0"/>
    <x v="0"/>
    <x v="0"/>
    <n v="2247411"/>
    <s v="Submitted"/>
    <n v="801"/>
    <x v="2"/>
    <x v="0"/>
    <s v="Submitted"/>
    <x v="0"/>
    <x v="0"/>
    <n v="934764"/>
    <n v="17.29"/>
    <n v="180"/>
    <n v="5193.13"/>
    <n v="1346839.13"/>
    <x v="6"/>
    <x v="6"/>
    <d v="2031-06-17T00:00:00"/>
    <x v="7"/>
    <x v="0"/>
    <x v="0"/>
    <x v="1"/>
    <x v="2"/>
  </r>
  <r>
    <s v="L102554"/>
    <x v="0"/>
    <s v="C202554"/>
    <s v="Rohit Sharma"/>
    <x v="0"/>
    <s v="Male"/>
    <x v="9"/>
    <x v="1"/>
    <x v="1"/>
    <x v="0"/>
    <n v="1706660"/>
    <s v="Submitted"/>
    <n v="535"/>
    <x v="0"/>
    <x v="0"/>
    <s v="Submitted"/>
    <x v="0"/>
    <x v="1"/>
    <n v="3968740"/>
    <n v="8.67"/>
    <n v="36"/>
    <n v="110242.78"/>
    <n v="2867414.6590314647"/>
    <x v="3"/>
    <x v="3"/>
    <d v="2031-06-18T00:00:00"/>
    <x v="7"/>
    <x v="0"/>
    <x v="0"/>
    <x v="0"/>
    <x v="2"/>
  </r>
  <r>
    <s v="L102555"/>
    <x v="0"/>
    <s v="C202555"/>
    <s v="Rohit Patel"/>
    <x v="0"/>
    <s v="Male"/>
    <x v="8"/>
    <x v="1"/>
    <x v="0"/>
    <x v="1"/>
    <n v="1856909"/>
    <s v="Submitted"/>
    <n v="414"/>
    <x v="0"/>
    <x v="0"/>
    <s v="Submitted"/>
    <x v="0"/>
    <x v="0"/>
    <n v="2780952"/>
    <n v="16.61"/>
    <n v="12"/>
    <n v="231746"/>
    <n v="3849415.1783315046"/>
    <x v="4"/>
    <x v="4"/>
    <d v="2031-06-19T00:00:00"/>
    <x v="7"/>
    <x v="0"/>
    <x v="1"/>
    <x v="0"/>
    <x v="1"/>
  </r>
  <r>
    <s v="L102556"/>
    <x v="0"/>
    <s v="C202556"/>
    <s v="Pooja Das"/>
    <x v="0"/>
    <s v="Female"/>
    <x v="34"/>
    <x v="1"/>
    <x v="1"/>
    <x v="0"/>
    <n v="1350799"/>
    <s v="Submitted"/>
    <n v="833"/>
    <x v="2"/>
    <x v="0"/>
    <s v="Submitted"/>
    <x v="0"/>
    <x v="1"/>
    <n v="0"/>
    <n v="7.77"/>
    <n v="180"/>
    <n v="1388.89"/>
    <n v="0"/>
    <x v="1"/>
    <x v="1"/>
    <d v="2031-06-20T00:00:00"/>
    <x v="7"/>
    <x v="0"/>
    <x v="2"/>
    <x v="1"/>
    <x v="3"/>
  </r>
  <r>
    <s v="L102557"/>
    <x v="0"/>
    <s v="C202557"/>
    <s v="Pooja Mehta"/>
    <x v="0"/>
    <s v="Female"/>
    <x v="2"/>
    <x v="0"/>
    <x v="0"/>
    <x v="3"/>
    <n v="1359200"/>
    <s v="Submitted"/>
    <n v="415"/>
    <x v="0"/>
    <x v="0"/>
    <s v="Submitted"/>
    <x v="0"/>
    <x v="0"/>
    <n v="2026870"/>
    <n v="15.44"/>
    <n v="24"/>
    <n v="84452.92"/>
    <n v="2607906.072910097"/>
    <x v="5"/>
    <x v="5"/>
    <d v="2031-06-21T00:00:00"/>
    <x v="7"/>
    <x v="0"/>
    <x v="2"/>
    <x v="1"/>
    <x v="2"/>
  </r>
  <r>
    <s v="L102558"/>
    <x v="0"/>
    <s v="C202558"/>
    <s v="Neha Sharma"/>
    <x v="0"/>
    <s v="Female"/>
    <x v="10"/>
    <x v="1"/>
    <x v="0"/>
    <x v="2"/>
    <n v="2448863"/>
    <s v="Submitted"/>
    <n v="400"/>
    <x v="0"/>
    <x v="0"/>
    <s v="Submitted"/>
    <x v="0"/>
    <x v="4"/>
    <n v="1274642"/>
    <n v="17.649999999999999"/>
    <n v="180"/>
    <n v="7081.34"/>
    <n v="1874785.9416666664"/>
    <x v="0"/>
    <x v="0"/>
    <d v="2031-06-22T00:00:00"/>
    <x v="7"/>
    <x v="0"/>
    <x v="0"/>
    <x v="0"/>
    <x v="1"/>
  </r>
  <r>
    <s v="L102559"/>
    <x v="0"/>
    <s v="C202559"/>
    <s v="Rohit Sharma"/>
    <x v="0"/>
    <s v="Female"/>
    <x v="15"/>
    <x v="1"/>
    <x v="0"/>
    <x v="3"/>
    <n v="1799504"/>
    <s v="Submitted"/>
    <n v="395"/>
    <x v="0"/>
    <x v="0"/>
    <s v="Submitted"/>
    <x v="0"/>
    <x v="4"/>
    <n v="233364"/>
    <n v="8.3000000000000007"/>
    <n v="24"/>
    <n v="9723.5"/>
    <n v="161410.63502877677"/>
    <x v="4"/>
    <x v="4"/>
    <d v="2031-06-23T00:00:00"/>
    <x v="7"/>
    <x v="0"/>
    <x v="0"/>
    <x v="1"/>
    <x v="1"/>
  </r>
  <r>
    <s v="L102560"/>
    <x v="0"/>
    <s v="C202560"/>
    <s v="Sneha Das"/>
    <x v="0"/>
    <s v="Female"/>
    <x v="35"/>
    <x v="0"/>
    <x v="1"/>
    <x v="0"/>
    <n v="369019"/>
    <s v="Submitted"/>
    <n v="500"/>
    <x v="0"/>
    <x v="0"/>
    <s v="Submitted"/>
    <x v="0"/>
    <x v="2"/>
    <n v="2475650"/>
    <n v="12.72"/>
    <n v="12"/>
    <n v="206304.17"/>
    <n v="2624638.4308076543"/>
    <x v="1"/>
    <x v="1"/>
    <d v="2031-06-24T00:00:00"/>
    <x v="7"/>
    <x v="0"/>
    <x v="1"/>
    <x v="1"/>
    <x v="2"/>
  </r>
  <r>
    <s v="L102561"/>
    <x v="0"/>
    <s v="C202561"/>
    <s v="Neha Sharma"/>
    <x v="0"/>
    <s v="Male"/>
    <x v="2"/>
    <x v="0"/>
    <x v="1"/>
    <x v="1"/>
    <n v="1132716"/>
    <s v="Submitted"/>
    <n v="823"/>
    <x v="2"/>
    <x v="0"/>
    <s v="Submitted"/>
    <x v="0"/>
    <x v="1"/>
    <n v="2932397"/>
    <n v="18.350000000000001"/>
    <n v="60"/>
    <n v="48873.279999999999"/>
    <n v="4484123.7458333336"/>
    <x v="0"/>
    <x v="0"/>
    <d v="2031-06-25T00:00:00"/>
    <x v="7"/>
    <x v="0"/>
    <x v="0"/>
    <x v="0"/>
    <x v="1"/>
  </r>
  <r>
    <s v="L102562"/>
    <x v="0"/>
    <s v="C202562"/>
    <s v="Priya Rao"/>
    <x v="0"/>
    <s v="Male"/>
    <x v="8"/>
    <x v="1"/>
    <x v="1"/>
    <x v="2"/>
    <n v="1046548"/>
    <s v="Submitted"/>
    <n v="844"/>
    <x v="2"/>
    <x v="0"/>
    <s v="Submitted"/>
    <x v="0"/>
    <x v="1"/>
    <n v="3381267"/>
    <n v="10.44"/>
    <n v="36"/>
    <n v="93924.08"/>
    <n v="2941702.2904811725"/>
    <x v="2"/>
    <x v="2"/>
    <d v="2031-06-26T00:00:00"/>
    <x v="7"/>
    <x v="0"/>
    <x v="0"/>
    <x v="0"/>
    <x v="2"/>
  </r>
  <r>
    <s v="L102563"/>
    <x v="0"/>
    <s v="C202563"/>
    <s v="Anjali Mehta"/>
    <x v="0"/>
    <s v="Female"/>
    <x v="2"/>
    <x v="1"/>
    <x v="1"/>
    <x v="0"/>
    <n v="1590405"/>
    <s v="Submitted"/>
    <n v="894"/>
    <x v="2"/>
    <x v="0"/>
    <s v="Submitted"/>
    <x v="0"/>
    <x v="4"/>
    <n v="4893962"/>
    <n v="13.86"/>
    <n v="24"/>
    <n v="203915.08"/>
    <n v="5652526.166170462"/>
    <x v="1"/>
    <x v="1"/>
    <d v="2031-06-27T00:00:00"/>
    <x v="7"/>
    <x v="0"/>
    <x v="2"/>
    <x v="0"/>
    <x v="3"/>
  </r>
  <r>
    <s v="L102564"/>
    <x v="0"/>
    <s v="C202564"/>
    <s v="Karan Das"/>
    <x v="0"/>
    <s v="Female"/>
    <x v="33"/>
    <x v="1"/>
    <x v="0"/>
    <x v="3"/>
    <n v="2458142"/>
    <s v="Submitted"/>
    <n v="688"/>
    <x v="1"/>
    <x v="0"/>
    <s v="Submitted"/>
    <x v="0"/>
    <x v="1"/>
    <n v="3247371"/>
    <n v="10.55"/>
    <n v="120"/>
    <n v="27061.42"/>
    <n v="2854980.3375000004"/>
    <x v="1"/>
    <x v="1"/>
    <d v="2031-06-28T00:00:00"/>
    <x v="7"/>
    <x v="0"/>
    <x v="2"/>
    <x v="1"/>
    <x v="3"/>
  </r>
  <r>
    <s v="L102565"/>
    <x v="0"/>
    <s v="C202565"/>
    <s v="Priya Gupta"/>
    <x v="0"/>
    <s v="Female"/>
    <x v="6"/>
    <x v="0"/>
    <x v="1"/>
    <x v="0"/>
    <n v="678440"/>
    <s v="Submitted"/>
    <n v="859"/>
    <x v="2"/>
    <x v="0"/>
    <s v="Submitted"/>
    <x v="0"/>
    <x v="0"/>
    <n v="2940692"/>
    <n v="11.11"/>
    <n v="180"/>
    <n v="16337.18"/>
    <n v="2722590.6766666668"/>
    <x v="3"/>
    <x v="3"/>
    <d v="2031-06-29T00:00:00"/>
    <x v="7"/>
    <x v="0"/>
    <x v="0"/>
    <x v="1"/>
    <x v="0"/>
  </r>
  <r>
    <s v="L102566"/>
    <x v="0"/>
    <s v="C202566"/>
    <s v="Pooja Singh"/>
    <x v="0"/>
    <s v="Male"/>
    <x v="45"/>
    <x v="1"/>
    <x v="1"/>
    <x v="1"/>
    <n v="1099514"/>
    <s v="Submitted"/>
    <n v="459"/>
    <x v="0"/>
    <x v="0"/>
    <s v="Submitted"/>
    <x v="0"/>
    <x v="0"/>
    <n v="1300655"/>
    <n v="8.86"/>
    <n v="12"/>
    <n v="108387.92"/>
    <n v="961579.89900208346"/>
    <x v="2"/>
    <x v="2"/>
    <d v="2031-06-30T00:00:00"/>
    <x v="7"/>
    <x v="0"/>
    <x v="1"/>
    <x v="0"/>
    <x v="2"/>
  </r>
  <r>
    <s v="L102567"/>
    <x v="0"/>
    <s v="C202567"/>
    <s v="Anjali Singh"/>
    <x v="0"/>
    <s v="Female"/>
    <x v="42"/>
    <x v="0"/>
    <x v="0"/>
    <x v="3"/>
    <n v="2348986"/>
    <s v="Submitted"/>
    <n v="833"/>
    <x v="2"/>
    <x v="0"/>
    <s v="Submitted"/>
    <x v="0"/>
    <x v="2"/>
    <n v="3188990"/>
    <n v="10.83"/>
    <n v="180"/>
    <n v="17716.61"/>
    <n v="2878063.4750000001"/>
    <x v="5"/>
    <x v="5"/>
    <d v="2031-07-01T00:00:00"/>
    <x v="7"/>
    <x v="1"/>
    <x v="2"/>
    <x v="1"/>
    <x v="3"/>
  </r>
  <r>
    <s v="L102568"/>
    <x v="0"/>
    <s v="C202568"/>
    <s v="Amit Rao"/>
    <x v="0"/>
    <s v="Male"/>
    <x v="43"/>
    <x v="0"/>
    <x v="0"/>
    <x v="3"/>
    <n v="0"/>
    <s v="Submitted"/>
    <n v="520"/>
    <x v="0"/>
    <x v="0"/>
    <s v="Submitted"/>
    <x v="0"/>
    <x v="4"/>
    <n v="1359420"/>
    <n v="7.45"/>
    <n v="12"/>
    <n v="113285"/>
    <n v="846548.33425913169"/>
    <x v="5"/>
    <x v="5"/>
    <d v="2031-07-02T00:00:00"/>
    <x v="7"/>
    <x v="1"/>
    <x v="1"/>
    <x v="0"/>
    <x v="1"/>
  </r>
  <r>
    <s v="L102569"/>
    <x v="0"/>
    <s v="C202569"/>
    <s v="Vikas Patel"/>
    <x v="0"/>
    <s v="Male"/>
    <x v="37"/>
    <x v="0"/>
    <x v="0"/>
    <x v="1"/>
    <n v="467129"/>
    <s v="Submitted"/>
    <n v="420"/>
    <x v="0"/>
    <x v="0"/>
    <s v="Submitted"/>
    <x v="0"/>
    <x v="2"/>
    <n v="4456851"/>
    <n v="15.5"/>
    <n v="36"/>
    <n v="123801.42"/>
    <n v="5756765.8750006231"/>
    <x v="5"/>
    <x v="5"/>
    <d v="2031-07-03T00:00:00"/>
    <x v="7"/>
    <x v="1"/>
    <x v="0"/>
    <x v="1"/>
    <x v="1"/>
  </r>
  <r>
    <s v="L102570"/>
    <x v="0"/>
    <s v="C202570"/>
    <s v="Karan Verma"/>
    <x v="0"/>
    <s v="Male"/>
    <x v="9"/>
    <x v="0"/>
    <x v="1"/>
    <x v="1"/>
    <n v="2206720"/>
    <s v="Submitted"/>
    <n v="755"/>
    <x v="2"/>
    <x v="0"/>
    <s v="Submitted"/>
    <x v="0"/>
    <x v="4"/>
    <n v="2342447"/>
    <n v="17.14"/>
    <n v="180"/>
    <n v="13013.59"/>
    <n v="3345795.1316666668"/>
    <x v="6"/>
    <x v="6"/>
    <d v="2031-07-04T00:00:00"/>
    <x v="7"/>
    <x v="1"/>
    <x v="0"/>
    <x v="0"/>
    <x v="2"/>
  </r>
  <r>
    <s v="L102571"/>
    <x v="0"/>
    <s v="C202571"/>
    <s v="Rohit Singh"/>
    <x v="0"/>
    <s v="Male"/>
    <x v="22"/>
    <x v="0"/>
    <x v="1"/>
    <x v="3"/>
    <n v="511255"/>
    <s v="Submitted"/>
    <n v="712"/>
    <x v="1"/>
    <x v="0"/>
    <s v="Submitted"/>
    <x v="0"/>
    <x v="1"/>
    <n v="2441909"/>
    <n v="9.31"/>
    <n v="180"/>
    <n v="13566.16"/>
    <n v="1894514.3991666667"/>
    <x v="6"/>
    <x v="6"/>
    <d v="2031-07-05T00:00:00"/>
    <x v="7"/>
    <x v="1"/>
    <x v="0"/>
    <x v="0"/>
    <x v="3"/>
  </r>
  <r>
    <s v="L102572"/>
    <x v="0"/>
    <s v="C202572"/>
    <s v="Priya Patel"/>
    <x v="0"/>
    <s v="Female"/>
    <x v="8"/>
    <x v="0"/>
    <x v="1"/>
    <x v="2"/>
    <n v="795928"/>
    <s v="Submitted"/>
    <n v="741"/>
    <x v="1"/>
    <x v="0"/>
    <s v="Submitted"/>
    <x v="0"/>
    <x v="1"/>
    <n v="3672125"/>
    <n v="10.9"/>
    <n v="120"/>
    <n v="30601.040000000001"/>
    <n v="3335513.5416666665"/>
    <x v="5"/>
    <x v="5"/>
    <d v="2031-07-06T00:00:00"/>
    <x v="7"/>
    <x v="1"/>
    <x v="0"/>
    <x v="1"/>
    <x v="2"/>
  </r>
  <r>
    <s v="L102573"/>
    <x v="0"/>
    <s v="C202573"/>
    <s v="Anjali Sharma"/>
    <x v="0"/>
    <s v="Female"/>
    <x v="36"/>
    <x v="1"/>
    <x v="1"/>
    <x v="0"/>
    <n v="1311773"/>
    <s v="Submitted"/>
    <n v="496"/>
    <x v="0"/>
    <x v="0"/>
    <s v="Submitted"/>
    <x v="0"/>
    <x v="0"/>
    <n v="3431455"/>
    <n v="9.7200000000000006"/>
    <n v="24"/>
    <n v="142977.29"/>
    <n v="2779480.3683513952"/>
    <x v="6"/>
    <x v="6"/>
    <d v="2031-07-07T00:00:00"/>
    <x v="7"/>
    <x v="1"/>
    <x v="0"/>
    <x v="0"/>
    <x v="3"/>
  </r>
  <r>
    <s v="L102574"/>
    <x v="0"/>
    <s v="C202574"/>
    <n v="0"/>
    <x v="0"/>
    <s v="Male"/>
    <x v="35"/>
    <x v="1"/>
    <x v="1"/>
    <x v="1"/>
    <n v="2089429"/>
    <s v="Submitted"/>
    <n v="474"/>
    <x v="0"/>
    <x v="0"/>
    <s v="Submitted"/>
    <x v="0"/>
    <x v="1"/>
    <n v="335073"/>
    <n v="9.9"/>
    <n v="120"/>
    <n v="2792.28"/>
    <n v="276435.22500000003"/>
    <x v="6"/>
    <x v="6"/>
    <d v="2031-07-08T00:00:00"/>
    <x v="7"/>
    <x v="1"/>
    <x v="2"/>
    <x v="1"/>
    <x v="0"/>
  </r>
  <r>
    <s v="L102575"/>
    <x v="0"/>
    <s v="C202575"/>
    <s v="Neha Singh"/>
    <x v="0"/>
    <s v="Female"/>
    <x v="37"/>
    <x v="0"/>
    <x v="1"/>
    <x v="1"/>
    <n v="2323488"/>
    <s v="Submitted"/>
    <n v="511"/>
    <x v="0"/>
    <x v="0"/>
    <s v="Submitted"/>
    <x v="0"/>
    <x v="0"/>
    <n v="2076599"/>
    <n v="10.15"/>
    <n v="24"/>
    <n v="86524.96"/>
    <n v="1756457.3719906854"/>
    <x v="1"/>
    <x v="1"/>
    <d v="2031-07-09T00:00:00"/>
    <x v="7"/>
    <x v="1"/>
    <x v="0"/>
    <x v="1"/>
    <x v="0"/>
  </r>
  <r>
    <s v="L102576"/>
    <x v="0"/>
    <s v="C202576"/>
    <s v="Vikas Sharma"/>
    <x v="0"/>
    <s v="Male"/>
    <x v="20"/>
    <x v="1"/>
    <x v="0"/>
    <x v="2"/>
    <n v="383345"/>
    <s v="Submitted"/>
    <n v="888"/>
    <x v="2"/>
    <x v="0"/>
    <s v="Submitted"/>
    <x v="0"/>
    <x v="2"/>
    <n v="4994989"/>
    <n v="18.73"/>
    <n v="12"/>
    <n v="416249.08"/>
    <n v="7796443.3522008639"/>
    <x v="4"/>
    <x v="4"/>
    <d v="2031-07-10T00:00:00"/>
    <x v="7"/>
    <x v="1"/>
    <x v="0"/>
    <x v="0"/>
    <x v="2"/>
  </r>
  <r>
    <s v="L102577"/>
    <x v="0"/>
    <s v="C202577"/>
    <s v="Rahul Verma"/>
    <x v="0"/>
    <s v="Female"/>
    <x v="0"/>
    <x v="1"/>
    <x v="0"/>
    <x v="0"/>
    <n v="779986"/>
    <s v="Submitted"/>
    <n v="824"/>
    <x v="2"/>
    <x v="0"/>
    <s v="Submitted"/>
    <x v="0"/>
    <x v="2"/>
    <n v="3072214"/>
    <n v="8.01"/>
    <n v="24"/>
    <n v="128008.92"/>
    <n v="2050712.4461785262"/>
    <x v="5"/>
    <x v="5"/>
    <d v="2031-07-11T00:00:00"/>
    <x v="7"/>
    <x v="1"/>
    <x v="0"/>
    <x v="1"/>
    <x v="3"/>
  </r>
  <r>
    <s v="L102578"/>
    <x v="0"/>
    <s v="C202578"/>
    <s v="Karan Singh"/>
    <x v="0"/>
    <s v="Male"/>
    <x v="25"/>
    <x v="1"/>
    <x v="1"/>
    <x v="1"/>
    <n v="929392"/>
    <s v="Submitted"/>
    <n v="866"/>
    <x v="2"/>
    <x v="0"/>
    <s v="Submitted"/>
    <x v="0"/>
    <x v="2"/>
    <n v="447403"/>
    <n v="18.21"/>
    <n v="60"/>
    <n v="7456.72"/>
    <n v="678934.05249999999"/>
    <x v="3"/>
    <x v="3"/>
    <d v="2031-07-12T00:00:00"/>
    <x v="7"/>
    <x v="1"/>
    <x v="1"/>
    <x v="1"/>
    <x v="0"/>
  </r>
  <r>
    <s v="L102579"/>
    <x v="0"/>
    <s v="C202579"/>
    <s v="Amit Patel"/>
    <x v="0"/>
    <s v="Male"/>
    <x v="30"/>
    <x v="1"/>
    <x v="0"/>
    <x v="3"/>
    <n v="1090604"/>
    <s v="Submitted"/>
    <n v="750"/>
    <x v="2"/>
    <x v="0"/>
    <s v="Submitted"/>
    <x v="0"/>
    <x v="4"/>
    <n v="3041045"/>
    <n v="12.22"/>
    <n v="24"/>
    <n v="126710.21"/>
    <n v="3096797.6399469478"/>
    <x v="1"/>
    <x v="1"/>
    <d v="2031-07-13T00:00:00"/>
    <x v="7"/>
    <x v="1"/>
    <x v="0"/>
    <x v="0"/>
    <x v="2"/>
  </r>
  <r>
    <s v="L102580"/>
    <x v="0"/>
    <s v="C202580"/>
    <s v="Rohit Sharma"/>
    <x v="0"/>
    <s v="Female"/>
    <x v="6"/>
    <x v="0"/>
    <x v="0"/>
    <x v="2"/>
    <n v="0"/>
    <s v="Submitted"/>
    <n v="803"/>
    <x v="2"/>
    <x v="0"/>
    <s v="Submitted"/>
    <x v="0"/>
    <x v="1"/>
    <n v="4572047"/>
    <n v="16.71"/>
    <n v="36"/>
    <n v="127001.31"/>
    <n v="6366575.4475001469"/>
    <x v="5"/>
    <x v="5"/>
    <d v="2031-07-14T00:00:00"/>
    <x v="7"/>
    <x v="1"/>
    <x v="0"/>
    <x v="0"/>
    <x v="2"/>
  </r>
  <r>
    <s v="L102581"/>
    <x v="0"/>
    <s v="C202581"/>
    <s v="Karan Sharma"/>
    <x v="0"/>
    <s v="Male"/>
    <x v="19"/>
    <x v="0"/>
    <x v="0"/>
    <x v="3"/>
    <n v="1114982"/>
    <s v="Submitted"/>
    <n v="690"/>
    <x v="1"/>
    <x v="0"/>
    <s v="Submitted"/>
    <x v="0"/>
    <x v="4"/>
    <n v="2447510"/>
    <n v="16"/>
    <n v="36"/>
    <n v="67986.39"/>
    <n v="3263346.6666668514"/>
    <x v="4"/>
    <x v="4"/>
    <d v="2031-07-15T00:00:00"/>
    <x v="7"/>
    <x v="1"/>
    <x v="2"/>
    <x v="0"/>
    <x v="0"/>
  </r>
  <r>
    <s v="L102582"/>
    <x v="0"/>
    <s v="C202582"/>
    <s v="Sneha Verma"/>
    <x v="0"/>
    <s v="Female"/>
    <x v="33"/>
    <x v="0"/>
    <x v="1"/>
    <x v="2"/>
    <n v="2260143"/>
    <s v="Submitted"/>
    <n v="886"/>
    <x v="2"/>
    <x v="0"/>
    <s v="Submitted"/>
    <x v="0"/>
    <x v="4"/>
    <n v="3834288"/>
    <n v="13.55"/>
    <n v="12"/>
    <n v="319524"/>
    <n v="4330049.0579706887"/>
    <x v="3"/>
    <x v="3"/>
    <d v="2031-07-16T00:00:00"/>
    <x v="7"/>
    <x v="1"/>
    <x v="1"/>
    <x v="1"/>
    <x v="3"/>
  </r>
  <r>
    <s v="L102583"/>
    <x v="0"/>
    <s v="C202583"/>
    <s v="Anjali Das"/>
    <x v="0"/>
    <s v="Male"/>
    <x v="1"/>
    <x v="1"/>
    <x v="1"/>
    <x v="1"/>
    <n v="967836"/>
    <s v="Submitted"/>
    <n v="552"/>
    <x v="0"/>
    <x v="0"/>
    <s v="Submitted"/>
    <x v="0"/>
    <x v="2"/>
    <n v="4610258"/>
    <n v="9.51"/>
    <n v="36"/>
    <n v="128062.72"/>
    <n v="3653629.467742803"/>
    <x v="5"/>
    <x v="5"/>
    <d v="2031-07-17T00:00:00"/>
    <x v="7"/>
    <x v="1"/>
    <x v="0"/>
    <x v="0"/>
    <x v="2"/>
  </r>
  <r>
    <s v="L102584"/>
    <x v="0"/>
    <s v="C202584"/>
    <s v="Vikas Mehta"/>
    <x v="0"/>
    <s v="Male"/>
    <x v="20"/>
    <x v="0"/>
    <x v="1"/>
    <x v="3"/>
    <n v="2468948"/>
    <s v="Submitted"/>
    <n v="874"/>
    <x v="2"/>
    <x v="0"/>
    <s v="Submitted"/>
    <x v="0"/>
    <x v="4"/>
    <n v="1748568"/>
    <n v="18.940000000000001"/>
    <n v="36"/>
    <n v="48571.33"/>
    <n v="2759823.1600000043"/>
    <x v="3"/>
    <x v="3"/>
    <d v="2031-07-18T00:00:00"/>
    <x v="7"/>
    <x v="1"/>
    <x v="2"/>
    <x v="1"/>
    <x v="2"/>
  </r>
  <r>
    <s v="L102585"/>
    <x v="0"/>
    <s v="C202585"/>
    <s v="Sneha Gupta"/>
    <x v="0"/>
    <s v="Male"/>
    <x v="17"/>
    <x v="1"/>
    <x v="1"/>
    <x v="0"/>
    <n v="2314444"/>
    <s v="Submitted"/>
    <n v="439"/>
    <x v="0"/>
    <x v="0"/>
    <s v="Submitted"/>
    <x v="0"/>
    <x v="3"/>
    <n v="4237924"/>
    <n v="9.74"/>
    <n v="24"/>
    <n v="176580.17"/>
    <n v="3439783.8478291598"/>
    <x v="2"/>
    <x v="2"/>
    <d v="2031-07-19T00:00:00"/>
    <x v="7"/>
    <x v="1"/>
    <x v="0"/>
    <x v="0"/>
    <x v="1"/>
  </r>
  <r>
    <s v="L102586"/>
    <x v="0"/>
    <s v="C202586"/>
    <s v="Priya Gupta"/>
    <x v="0"/>
    <s v="Male"/>
    <x v="46"/>
    <x v="0"/>
    <x v="1"/>
    <x v="0"/>
    <n v="275999"/>
    <s v="Submitted"/>
    <n v="328"/>
    <x v="0"/>
    <x v="0"/>
    <s v="Submitted"/>
    <x v="0"/>
    <x v="1"/>
    <n v="2734093"/>
    <n v="16.12"/>
    <n v="12"/>
    <n v="227841.08"/>
    <n v="3672932.232258128"/>
    <x v="5"/>
    <x v="5"/>
    <d v="2031-07-20T00:00:00"/>
    <x v="7"/>
    <x v="1"/>
    <x v="0"/>
    <x v="0"/>
    <x v="0"/>
  </r>
  <r>
    <s v="L102587"/>
    <x v="0"/>
    <s v="C202587"/>
    <s v="Karan Mehta"/>
    <x v="0"/>
    <s v="Male"/>
    <x v="7"/>
    <x v="1"/>
    <x v="1"/>
    <x v="0"/>
    <n v="1710542"/>
    <s v="Submitted"/>
    <n v="673"/>
    <x v="1"/>
    <x v="0"/>
    <s v="Submitted"/>
    <x v="0"/>
    <x v="2"/>
    <n v="3469974"/>
    <n v="16.760000000000002"/>
    <n v="36"/>
    <n v="96388.17"/>
    <n v="4846397.0200001039"/>
    <x v="0"/>
    <x v="0"/>
    <d v="2031-07-21T00:00:00"/>
    <x v="7"/>
    <x v="1"/>
    <x v="1"/>
    <x v="1"/>
    <x v="1"/>
  </r>
  <r>
    <s v="L102588"/>
    <x v="0"/>
    <s v="C202588"/>
    <s v="Pooja Das"/>
    <x v="0"/>
    <s v="Male"/>
    <x v="23"/>
    <x v="0"/>
    <x v="0"/>
    <x v="0"/>
    <n v="863215"/>
    <s v="Submitted"/>
    <n v="385"/>
    <x v="0"/>
    <x v="0"/>
    <s v="Submitted"/>
    <x v="0"/>
    <x v="0"/>
    <n v="3853073"/>
    <n v="17.559999999999999"/>
    <n v="180"/>
    <n v="21405.96"/>
    <n v="5638330.1566666663"/>
    <x v="0"/>
    <x v="0"/>
    <d v="2031-07-22T00:00:00"/>
    <x v="7"/>
    <x v="1"/>
    <x v="0"/>
    <x v="0"/>
    <x v="0"/>
  </r>
  <r>
    <s v="L102589"/>
    <x v="0"/>
    <s v="C202589"/>
    <s v="Rahul Singh"/>
    <x v="0"/>
    <s v="Male"/>
    <x v="10"/>
    <x v="0"/>
    <x v="1"/>
    <x v="1"/>
    <n v="-50000"/>
    <s v="Submitted"/>
    <n v="384"/>
    <x v="0"/>
    <x v="0"/>
    <s v="Submitted"/>
    <x v="0"/>
    <x v="0"/>
    <n v="3718655"/>
    <n v="8.44"/>
    <n v="60"/>
    <n v="61977.58"/>
    <n v="2615454.0166667011"/>
    <x v="1"/>
    <x v="1"/>
    <d v="2031-07-23T00:00:00"/>
    <x v="7"/>
    <x v="1"/>
    <x v="0"/>
    <x v="1"/>
    <x v="1"/>
  </r>
  <r>
    <s v="L102590"/>
    <x v="0"/>
    <s v="C202590"/>
    <s v="Rahul Das"/>
    <x v="0"/>
    <s v="Male"/>
    <x v="0"/>
    <x v="0"/>
    <x v="0"/>
    <x v="2"/>
    <n v="488306"/>
    <s v="Submitted"/>
    <n v="420"/>
    <x v="0"/>
    <x v="0"/>
    <s v="Submitted"/>
    <x v="0"/>
    <x v="4"/>
    <n v="4790075"/>
    <n v="7.55"/>
    <n v="12"/>
    <n v="399172.92"/>
    <n v="3022400.5373945357"/>
    <x v="5"/>
    <x v="5"/>
    <d v="2031-07-24T00:00:00"/>
    <x v="7"/>
    <x v="1"/>
    <x v="2"/>
    <x v="0"/>
    <x v="3"/>
  </r>
  <r>
    <s v="L102591"/>
    <x v="0"/>
    <s v="C202591"/>
    <s v="Pooja Rao"/>
    <x v="0"/>
    <s v="Female"/>
    <x v="24"/>
    <x v="1"/>
    <x v="1"/>
    <x v="0"/>
    <n v="653159"/>
    <s v="Submitted"/>
    <n v="827"/>
    <x v="2"/>
    <x v="0"/>
    <s v="Submitted"/>
    <x v="0"/>
    <x v="1"/>
    <n v="2122146"/>
    <n v="13.2"/>
    <n v="60"/>
    <n v="35369.1"/>
    <n v="2334360.5999999996"/>
    <x v="1"/>
    <x v="1"/>
    <d v="2031-07-25T00:00:00"/>
    <x v="7"/>
    <x v="1"/>
    <x v="0"/>
    <x v="0"/>
    <x v="1"/>
  </r>
  <r>
    <s v="L102592"/>
    <x v="0"/>
    <s v="C202592"/>
    <s v="Rohit Verma"/>
    <x v="0"/>
    <s v="Male"/>
    <x v="25"/>
    <x v="1"/>
    <x v="1"/>
    <x v="2"/>
    <n v="701881"/>
    <s v="Submitted"/>
    <n v="306"/>
    <x v="0"/>
    <x v="0"/>
    <s v="Submitted"/>
    <x v="0"/>
    <x v="2"/>
    <n v="1591976"/>
    <n v="13.96"/>
    <n v="60"/>
    <n v="26532.93"/>
    <n v="1851998.7466666666"/>
    <x v="5"/>
    <x v="5"/>
    <d v="2031-07-26T00:00:00"/>
    <x v="7"/>
    <x v="1"/>
    <x v="2"/>
    <x v="1"/>
    <x v="2"/>
  </r>
  <r>
    <s v="L102593"/>
    <x v="0"/>
    <s v="C202593"/>
    <s v="Karan Sharma"/>
    <x v="0"/>
    <s v="Female"/>
    <x v="21"/>
    <x v="1"/>
    <x v="1"/>
    <x v="3"/>
    <n v="2365139"/>
    <s v="Submitted"/>
    <n v="857"/>
    <x v="2"/>
    <x v="0"/>
    <s v="Submitted"/>
    <x v="0"/>
    <x v="1"/>
    <n v="2993828"/>
    <n v="8.84"/>
    <n v="12"/>
    <n v="249485.67"/>
    <n v="2208387.4117676527"/>
    <x v="0"/>
    <x v="0"/>
    <d v="2031-07-27T00:00:00"/>
    <x v="7"/>
    <x v="1"/>
    <x v="2"/>
    <x v="0"/>
    <x v="3"/>
  </r>
  <r>
    <s v="L102594"/>
    <x v="0"/>
    <s v="C202594"/>
    <s v="Rohit Rao"/>
    <x v="0"/>
    <s v="Male"/>
    <x v="39"/>
    <x v="0"/>
    <x v="1"/>
    <x v="2"/>
    <n v="836869"/>
    <s v="Submitted"/>
    <n v="764"/>
    <x v="2"/>
    <x v="0"/>
    <s v="Submitted"/>
    <x v="0"/>
    <x v="1"/>
    <n v="3201786"/>
    <n v="13.06"/>
    <n v="12"/>
    <n v="266815.5"/>
    <n v="3485116.9767255345"/>
    <x v="1"/>
    <x v="1"/>
    <d v="2031-07-28T00:00:00"/>
    <x v="7"/>
    <x v="1"/>
    <x v="0"/>
    <x v="0"/>
    <x v="3"/>
  </r>
  <r>
    <s v="L102595"/>
    <x v="0"/>
    <s v="C202595"/>
    <s v="Rahul Verma"/>
    <x v="0"/>
    <s v="Female"/>
    <x v="42"/>
    <x v="1"/>
    <x v="1"/>
    <x v="1"/>
    <n v="1460675"/>
    <s v="Submitted"/>
    <n v="340"/>
    <x v="0"/>
    <x v="0"/>
    <s v="Submitted"/>
    <x v="0"/>
    <x v="4"/>
    <n v="2997993"/>
    <n v="10.53"/>
    <n v="180"/>
    <n v="16655.52"/>
    <n v="2630738.8574999999"/>
    <x v="1"/>
    <x v="1"/>
    <d v="2031-07-29T00:00:00"/>
    <x v="7"/>
    <x v="1"/>
    <x v="2"/>
    <x v="1"/>
    <x v="0"/>
  </r>
  <r>
    <s v="L102596"/>
    <x v="0"/>
    <s v="C202596"/>
    <s v="Sneha Verma"/>
    <x v="0"/>
    <s v="Male"/>
    <x v="6"/>
    <x v="0"/>
    <x v="0"/>
    <x v="0"/>
    <n v="1767522"/>
    <s v="Submitted"/>
    <n v="755"/>
    <x v="2"/>
    <x v="0"/>
    <s v="Submitted"/>
    <x v="0"/>
    <x v="2"/>
    <n v="4813712"/>
    <n v="18.899999999999999"/>
    <n v="180"/>
    <n v="26742.84"/>
    <n v="7581596.3999999994"/>
    <x v="4"/>
    <x v="4"/>
    <d v="2031-07-30T00:00:00"/>
    <x v="7"/>
    <x v="1"/>
    <x v="0"/>
    <x v="0"/>
    <x v="0"/>
  </r>
  <r>
    <s v="L102597"/>
    <x v="0"/>
    <s v="C202597"/>
    <s v="Amit Singh"/>
    <x v="0"/>
    <s v="Female"/>
    <x v="6"/>
    <x v="1"/>
    <x v="0"/>
    <x v="0"/>
    <n v="1422775"/>
    <s v="Submitted"/>
    <n v="540"/>
    <x v="0"/>
    <x v="0"/>
    <s v="Submitted"/>
    <x v="0"/>
    <x v="1"/>
    <n v="3340273"/>
    <n v="14.68"/>
    <n v="120"/>
    <n v="27835.61"/>
    <n v="4086267.3033333337"/>
    <x v="5"/>
    <x v="5"/>
    <d v="2031-07-31T00:00:00"/>
    <x v="7"/>
    <x v="1"/>
    <x v="1"/>
    <x v="1"/>
    <x v="2"/>
  </r>
  <r>
    <s v="L102598"/>
    <x v="0"/>
    <s v="C202598"/>
    <s v="Amit Verma"/>
    <x v="0"/>
    <s v="Male"/>
    <x v="15"/>
    <x v="0"/>
    <x v="0"/>
    <x v="1"/>
    <n v="2148109"/>
    <s v="Submitted"/>
    <n v="416"/>
    <x v="0"/>
    <x v="0"/>
    <s v="Submitted"/>
    <x v="0"/>
    <x v="0"/>
    <n v="1585214"/>
    <n v="12.78"/>
    <n v="120"/>
    <n v="13210.12"/>
    <n v="1688252.91"/>
    <x v="1"/>
    <x v="1"/>
    <d v="2031-08-01T00:00:00"/>
    <x v="7"/>
    <x v="2"/>
    <x v="0"/>
    <x v="0"/>
    <x v="3"/>
  </r>
  <r>
    <s v="L102599"/>
    <x v="0"/>
    <s v="C202599"/>
    <s v="Vikas Verma"/>
    <x v="0"/>
    <s v="Male"/>
    <x v="35"/>
    <x v="0"/>
    <x v="1"/>
    <x v="1"/>
    <n v="2109471"/>
    <s v="Submitted"/>
    <n v="533"/>
    <x v="0"/>
    <x v="0"/>
    <s v="Submitted"/>
    <x v="0"/>
    <x v="0"/>
    <n v="1862343"/>
    <n v="12.83"/>
    <n v="12"/>
    <n v="155195.25"/>
    <n v="1991478.3755217746"/>
    <x v="3"/>
    <x v="3"/>
    <d v="2031-08-02T00:00:00"/>
    <x v="7"/>
    <x v="2"/>
    <x v="2"/>
    <x v="0"/>
    <x v="2"/>
  </r>
  <r>
    <s v="L102600"/>
    <x v="0"/>
    <s v="C202600"/>
    <s v="Rohit Mehta"/>
    <x v="0"/>
    <s v="Female"/>
    <x v="22"/>
    <x v="1"/>
    <x v="0"/>
    <x v="1"/>
    <n v="-50000"/>
    <s v="Submitted"/>
    <n v="604"/>
    <x v="1"/>
    <x v="0"/>
    <s v="Submitted"/>
    <x v="0"/>
    <x v="4"/>
    <n v="4194026"/>
    <n v="9.82"/>
    <n v="36"/>
    <n v="116500.72"/>
    <n v="3432111.2782059386"/>
    <x v="2"/>
    <x v="2"/>
    <d v="2031-08-03T00:00:00"/>
    <x v="7"/>
    <x v="2"/>
    <x v="0"/>
    <x v="1"/>
    <x v="0"/>
  </r>
  <r>
    <s v="L102601"/>
    <x v="0"/>
    <s v="C202601"/>
    <s v="Sneha Das"/>
    <x v="0"/>
    <s v="Male"/>
    <x v="37"/>
    <x v="1"/>
    <x v="1"/>
    <x v="2"/>
    <n v="1995812"/>
    <s v="Submitted"/>
    <n v="636"/>
    <x v="1"/>
    <x v="0"/>
    <s v="Submitted"/>
    <x v="0"/>
    <x v="0"/>
    <n v="1038543"/>
    <n v="13.33"/>
    <n v="120"/>
    <n v="8654.52"/>
    <n v="1153648.1825000001"/>
    <x v="0"/>
    <x v="0"/>
    <d v="2031-08-04T00:00:00"/>
    <x v="7"/>
    <x v="2"/>
    <x v="0"/>
    <x v="1"/>
    <x v="3"/>
  </r>
  <r>
    <s v="L102602"/>
    <x v="0"/>
    <s v="C202602"/>
    <s v="Priya Gupta"/>
    <x v="0"/>
    <s v="Female"/>
    <x v="11"/>
    <x v="0"/>
    <x v="1"/>
    <x v="1"/>
    <n v="1034207"/>
    <s v="Submitted"/>
    <n v="327"/>
    <x v="0"/>
    <x v="0"/>
    <s v="Submitted"/>
    <x v="0"/>
    <x v="4"/>
    <n v="4283814"/>
    <n v="13.26"/>
    <n v="180"/>
    <n v="23798.97"/>
    <n v="4733614.47"/>
    <x v="0"/>
    <x v="0"/>
    <d v="2031-08-05T00:00:00"/>
    <x v="7"/>
    <x v="2"/>
    <x v="0"/>
    <x v="0"/>
    <x v="2"/>
  </r>
  <r>
    <s v="L102603"/>
    <x v="0"/>
    <s v="C202603"/>
    <n v="0"/>
    <x v="0"/>
    <s v="Male"/>
    <x v="39"/>
    <x v="1"/>
    <x v="1"/>
    <x v="0"/>
    <n v="1174034"/>
    <s v="Submitted"/>
    <n v="342"/>
    <x v="0"/>
    <x v="0"/>
    <s v="Submitted"/>
    <x v="0"/>
    <x v="3"/>
    <n v="590464"/>
    <n v="15.96"/>
    <n v="36"/>
    <n v="16401.78"/>
    <n v="785317.12000004679"/>
    <x v="5"/>
    <x v="5"/>
    <d v="2031-08-06T00:00:00"/>
    <x v="7"/>
    <x v="2"/>
    <x v="2"/>
    <x v="1"/>
    <x v="3"/>
  </r>
  <r>
    <s v="L102604"/>
    <x v="0"/>
    <s v="C202604"/>
    <s v="Anjali Gupta"/>
    <x v="0"/>
    <s v="Female"/>
    <x v="3"/>
    <x v="1"/>
    <x v="1"/>
    <x v="2"/>
    <n v="424652"/>
    <s v="Submitted"/>
    <n v="840"/>
    <x v="2"/>
    <x v="0"/>
    <s v="Submitted"/>
    <x v="0"/>
    <x v="4"/>
    <n v="452685"/>
    <n v="18.93"/>
    <n v="12"/>
    <n v="37723.75"/>
    <n v="714118.89339498535"/>
    <x v="0"/>
    <x v="0"/>
    <d v="2031-08-07T00:00:00"/>
    <x v="7"/>
    <x v="2"/>
    <x v="0"/>
    <x v="0"/>
    <x v="3"/>
  </r>
  <r>
    <s v="L102605"/>
    <x v="0"/>
    <s v="C202605"/>
    <s v="Vikas Singh"/>
    <x v="0"/>
    <s v="Male"/>
    <x v="4"/>
    <x v="0"/>
    <x v="0"/>
    <x v="0"/>
    <n v="2407000"/>
    <s v="Submitted"/>
    <n v="681"/>
    <x v="1"/>
    <x v="0"/>
    <s v="Submitted"/>
    <x v="0"/>
    <x v="0"/>
    <n v="3335564"/>
    <n v="16.47"/>
    <n v="180"/>
    <n v="18530.91"/>
    <n v="4578061.59"/>
    <x v="2"/>
    <x v="2"/>
    <d v="2031-08-08T00:00:00"/>
    <x v="7"/>
    <x v="2"/>
    <x v="0"/>
    <x v="1"/>
    <x v="1"/>
  </r>
  <r>
    <s v="L102606"/>
    <x v="0"/>
    <s v="C202606"/>
    <s v="Vikas Mehta"/>
    <x v="0"/>
    <s v="Female"/>
    <x v="2"/>
    <x v="0"/>
    <x v="0"/>
    <x v="1"/>
    <n v="1780530"/>
    <s v="Submitted"/>
    <n v="589"/>
    <x v="0"/>
    <x v="0"/>
    <s v="Submitted"/>
    <x v="0"/>
    <x v="3"/>
    <n v="4139167"/>
    <n v="8.0500000000000007"/>
    <n v="60"/>
    <n v="68986.12"/>
    <n v="2776691.1958334502"/>
    <x v="1"/>
    <x v="1"/>
    <d v="2031-08-09T00:00:00"/>
    <x v="7"/>
    <x v="2"/>
    <x v="2"/>
    <x v="1"/>
    <x v="2"/>
  </r>
  <r>
    <s v="L102607"/>
    <x v="0"/>
    <s v="C202607"/>
    <s v="Sneha Verma"/>
    <x v="0"/>
    <s v="Male"/>
    <x v="28"/>
    <x v="0"/>
    <x v="1"/>
    <x v="0"/>
    <n v="2191840"/>
    <s v="Submitted"/>
    <n v="477"/>
    <x v="0"/>
    <x v="0"/>
    <s v="Submitted"/>
    <x v="0"/>
    <x v="1"/>
    <n v="3953325"/>
    <n v="16.510000000000002"/>
    <n v="120"/>
    <n v="32944.379999999997"/>
    <n v="5439116.3125000009"/>
    <x v="4"/>
    <x v="4"/>
    <d v="2031-08-10T00:00:00"/>
    <x v="7"/>
    <x v="2"/>
    <x v="0"/>
    <x v="1"/>
    <x v="3"/>
  </r>
  <r>
    <s v="L102608"/>
    <x v="0"/>
    <s v="C202608"/>
    <s v="Pooja Mehta"/>
    <x v="0"/>
    <s v="Female"/>
    <x v="36"/>
    <x v="0"/>
    <x v="1"/>
    <x v="2"/>
    <n v="1226462"/>
    <s v="Submitted"/>
    <n v="648"/>
    <x v="1"/>
    <x v="0"/>
    <s v="Submitted"/>
    <x v="0"/>
    <x v="1"/>
    <n v="2435552"/>
    <n v="8.36"/>
    <n v="12"/>
    <n v="202962.67"/>
    <n v="1699754.843354933"/>
    <x v="0"/>
    <x v="0"/>
    <d v="2031-08-11T00:00:00"/>
    <x v="7"/>
    <x v="2"/>
    <x v="2"/>
    <x v="0"/>
    <x v="3"/>
  </r>
  <r>
    <s v="L102609"/>
    <x v="0"/>
    <s v="C202609"/>
    <s v="Rahul Rao"/>
    <x v="0"/>
    <s v="Female"/>
    <x v="32"/>
    <x v="0"/>
    <x v="0"/>
    <x v="3"/>
    <n v="1919574"/>
    <s v="Submitted"/>
    <n v="752"/>
    <x v="2"/>
    <x v="0"/>
    <s v="Submitted"/>
    <x v="0"/>
    <x v="1"/>
    <n v="4113136"/>
    <n v="17.88"/>
    <n v="120"/>
    <n v="34276.129999999997"/>
    <n v="6128572.6399999997"/>
    <x v="0"/>
    <x v="0"/>
    <d v="2031-08-12T00:00:00"/>
    <x v="7"/>
    <x v="2"/>
    <x v="0"/>
    <x v="1"/>
    <x v="2"/>
  </r>
  <r>
    <s v="L102610"/>
    <x v="0"/>
    <s v="C202610"/>
    <s v="Rohit Das"/>
    <x v="0"/>
    <s v="Male"/>
    <x v="43"/>
    <x v="1"/>
    <x v="0"/>
    <x v="1"/>
    <n v="1530811"/>
    <s v="Submitted"/>
    <n v="540"/>
    <x v="0"/>
    <x v="0"/>
    <s v="Submitted"/>
    <x v="0"/>
    <x v="0"/>
    <n v="1348383"/>
    <n v="10.55"/>
    <n v="120"/>
    <n v="11236.52"/>
    <n v="1185453.3875000002"/>
    <x v="1"/>
    <x v="1"/>
    <d v="2031-08-13T00:00:00"/>
    <x v="7"/>
    <x v="2"/>
    <x v="0"/>
    <x v="0"/>
    <x v="0"/>
  </r>
  <r>
    <s v="L102611"/>
    <x v="0"/>
    <s v="C202611"/>
    <s v="Amit Rao"/>
    <x v="0"/>
    <s v="Male"/>
    <x v="8"/>
    <x v="1"/>
    <x v="1"/>
    <x v="2"/>
    <n v="1324705"/>
    <s v="Submitted"/>
    <n v="463"/>
    <x v="0"/>
    <x v="0"/>
    <s v="Submitted"/>
    <x v="0"/>
    <x v="0"/>
    <n v="2116268"/>
    <n v="10.35"/>
    <n v="12"/>
    <n v="176355.67"/>
    <n v="1826329.3006541582"/>
    <x v="5"/>
    <x v="5"/>
    <d v="2031-08-14T00:00:00"/>
    <x v="7"/>
    <x v="2"/>
    <x v="0"/>
    <x v="0"/>
    <x v="2"/>
  </r>
  <r>
    <s v="L102612"/>
    <x v="0"/>
    <s v="C202612"/>
    <s v="Rahul Singh"/>
    <x v="0"/>
    <s v="Female"/>
    <x v="1"/>
    <x v="1"/>
    <x v="1"/>
    <x v="3"/>
    <n v="1697125"/>
    <s v="Submitted"/>
    <n v="448"/>
    <x v="0"/>
    <x v="0"/>
    <s v="Submitted"/>
    <x v="0"/>
    <x v="1"/>
    <n v="665375"/>
    <n v="11.41"/>
    <n v="120"/>
    <n v="5544.79"/>
    <n v="632660.72916666663"/>
    <x v="0"/>
    <x v="0"/>
    <d v="2031-08-15T00:00:00"/>
    <x v="7"/>
    <x v="2"/>
    <x v="0"/>
    <x v="1"/>
    <x v="1"/>
  </r>
  <r>
    <s v="L102613"/>
    <x v="0"/>
    <s v="C202613"/>
    <s v="Neha Rao"/>
    <x v="0"/>
    <s v="Male"/>
    <x v="44"/>
    <x v="1"/>
    <x v="0"/>
    <x v="0"/>
    <n v="1605686"/>
    <s v="Submitted"/>
    <n v="324"/>
    <x v="0"/>
    <x v="0"/>
    <s v="Submitted"/>
    <x v="0"/>
    <x v="4"/>
    <n v="994693"/>
    <n v="11.58"/>
    <n v="60"/>
    <n v="16578.22"/>
    <n v="959878.745"/>
    <x v="2"/>
    <x v="2"/>
    <d v="2031-08-16T00:00:00"/>
    <x v="7"/>
    <x v="2"/>
    <x v="2"/>
    <x v="1"/>
    <x v="0"/>
  </r>
  <r>
    <s v="L102614"/>
    <x v="0"/>
    <s v="C202614"/>
    <s v="Anjali Rao"/>
    <x v="0"/>
    <s v="Female"/>
    <x v="2"/>
    <x v="0"/>
    <x v="0"/>
    <x v="3"/>
    <n v="711712"/>
    <s v="Submitted"/>
    <n v="539"/>
    <x v="0"/>
    <x v="0"/>
    <s v="Submitted"/>
    <x v="0"/>
    <x v="2"/>
    <n v="2178225"/>
    <n v="15.89"/>
    <n v="36"/>
    <n v="60506.25"/>
    <n v="2884332.9375001881"/>
    <x v="2"/>
    <x v="2"/>
    <d v="2031-08-17T00:00:00"/>
    <x v="7"/>
    <x v="2"/>
    <x v="2"/>
    <x v="1"/>
    <x v="3"/>
  </r>
  <r>
    <s v="L102615"/>
    <x v="0"/>
    <s v="C202615"/>
    <s v="Karan Das"/>
    <x v="0"/>
    <s v="Female"/>
    <x v="9"/>
    <x v="1"/>
    <x v="0"/>
    <x v="0"/>
    <n v="402773"/>
    <s v="Submitted"/>
    <n v="765"/>
    <x v="2"/>
    <x v="0"/>
    <s v="Submitted"/>
    <x v="0"/>
    <x v="1"/>
    <n v="2472174"/>
    <n v="14.4"/>
    <n v="12"/>
    <n v="206014.5"/>
    <n v="2966839.5926087424"/>
    <x v="2"/>
    <x v="2"/>
    <d v="2031-08-18T00:00:00"/>
    <x v="7"/>
    <x v="2"/>
    <x v="1"/>
    <x v="1"/>
    <x v="3"/>
  </r>
  <r>
    <s v="L102616"/>
    <x v="0"/>
    <s v="C202616"/>
    <s v="Karan Rao"/>
    <x v="0"/>
    <s v="Female"/>
    <x v="19"/>
    <x v="1"/>
    <x v="0"/>
    <x v="2"/>
    <n v="361949"/>
    <s v="Submitted"/>
    <n v="570"/>
    <x v="0"/>
    <x v="0"/>
    <s v="Submitted"/>
    <x v="0"/>
    <x v="1"/>
    <n v="3860812"/>
    <n v="13.1"/>
    <n v="24"/>
    <n v="160867.17000000001"/>
    <n v="4214719.8523604469"/>
    <x v="4"/>
    <x v="4"/>
    <d v="2031-08-19T00:00:00"/>
    <x v="7"/>
    <x v="2"/>
    <x v="0"/>
    <x v="1"/>
    <x v="1"/>
  </r>
  <r>
    <s v="L102617"/>
    <x v="0"/>
    <s v="C202617"/>
    <s v="Pooja Singh"/>
    <x v="0"/>
    <s v="Female"/>
    <x v="13"/>
    <x v="1"/>
    <x v="1"/>
    <x v="0"/>
    <n v="607148"/>
    <s v="Submitted"/>
    <n v="606"/>
    <x v="1"/>
    <x v="0"/>
    <s v="Submitted"/>
    <x v="0"/>
    <x v="4"/>
    <n v="0"/>
    <n v="10.58"/>
    <n v="120"/>
    <n v="2083.33"/>
    <n v="0"/>
    <x v="3"/>
    <x v="3"/>
    <d v="2031-08-20T00:00:00"/>
    <x v="7"/>
    <x v="2"/>
    <x v="0"/>
    <x v="1"/>
    <x v="0"/>
  </r>
  <r>
    <s v="L102618"/>
    <x v="0"/>
    <s v="C202618"/>
    <s v="Karan Rao"/>
    <x v="0"/>
    <s v="Male"/>
    <x v="20"/>
    <x v="0"/>
    <x v="1"/>
    <x v="2"/>
    <n v="323552"/>
    <s v="Submitted"/>
    <n v="427"/>
    <x v="0"/>
    <x v="0"/>
    <s v="Submitted"/>
    <x v="0"/>
    <x v="0"/>
    <n v="2913636"/>
    <n v="11.81"/>
    <n v="60"/>
    <n v="48560.6"/>
    <n v="2867503.43"/>
    <x v="3"/>
    <x v="3"/>
    <d v="2031-08-21T00:00:00"/>
    <x v="7"/>
    <x v="2"/>
    <x v="0"/>
    <x v="0"/>
    <x v="0"/>
  </r>
  <r>
    <s v="L102619"/>
    <x v="0"/>
    <s v="C202619"/>
    <n v="0"/>
    <x v="0"/>
    <s v="Male"/>
    <x v="16"/>
    <x v="0"/>
    <x v="0"/>
    <x v="2"/>
    <n v="2408389"/>
    <s v="Submitted"/>
    <n v="339"/>
    <x v="0"/>
    <x v="0"/>
    <s v="Submitted"/>
    <x v="0"/>
    <x v="4"/>
    <n v="3552449"/>
    <n v="11.15"/>
    <n v="24"/>
    <n v="148018.71"/>
    <n v="3300817.6632966665"/>
    <x v="6"/>
    <x v="6"/>
    <d v="2031-08-22T00:00:00"/>
    <x v="7"/>
    <x v="2"/>
    <x v="2"/>
    <x v="1"/>
    <x v="0"/>
  </r>
  <r>
    <s v="L102620"/>
    <x v="0"/>
    <s v="C202620"/>
    <s v="Rahul Mehta"/>
    <x v="0"/>
    <s v="Male"/>
    <x v="8"/>
    <x v="0"/>
    <x v="1"/>
    <x v="0"/>
    <n v="-50000"/>
    <s v="Submitted"/>
    <n v="317"/>
    <x v="0"/>
    <x v="0"/>
    <s v="Submitted"/>
    <x v="0"/>
    <x v="2"/>
    <n v="4524590"/>
    <n v="10.130000000000001"/>
    <n v="60"/>
    <n v="75409.83"/>
    <n v="3819508.0583333345"/>
    <x v="2"/>
    <x v="2"/>
    <d v="2031-08-23T00:00:00"/>
    <x v="7"/>
    <x v="2"/>
    <x v="0"/>
    <x v="0"/>
    <x v="2"/>
  </r>
  <r>
    <s v="L102621"/>
    <x v="0"/>
    <s v="C202621"/>
    <s v="Pooja Patel"/>
    <x v="0"/>
    <s v="Female"/>
    <x v="29"/>
    <x v="0"/>
    <x v="0"/>
    <x v="2"/>
    <n v="1317018"/>
    <s v="Submitted"/>
    <n v="859"/>
    <x v="2"/>
    <x v="0"/>
    <s v="Submitted"/>
    <x v="0"/>
    <x v="3"/>
    <n v="1119343"/>
    <n v="18.25"/>
    <n v="24"/>
    <n v="46639.29"/>
    <n v="1702334.1462259651"/>
    <x v="2"/>
    <x v="2"/>
    <d v="2031-08-24T00:00:00"/>
    <x v="7"/>
    <x v="2"/>
    <x v="1"/>
    <x v="1"/>
    <x v="0"/>
  </r>
  <r>
    <s v="L102622"/>
    <x v="0"/>
    <s v="C202622"/>
    <s v="Karan Singh"/>
    <x v="0"/>
    <s v="Male"/>
    <x v="20"/>
    <x v="1"/>
    <x v="0"/>
    <x v="1"/>
    <n v="2084802"/>
    <s v="Submitted"/>
    <n v="777"/>
    <x v="2"/>
    <x v="0"/>
    <s v="Submitted"/>
    <x v="0"/>
    <x v="2"/>
    <n v="2862404"/>
    <n v="10.33"/>
    <n v="60"/>
    <n v="47706.73"/>
    <n v="2464052.7766666673"/>
    <x v="6"/>
    <x v="6"/>
    <d v="2031-08-25T00:00:00"/>
    <x v="7"/>
    <x v="2"/>
    <x v="0"/>
    <x v="0"/>
    <x v="1"/>
  </r>
  <r>
    <s v="L102623"/>
    <x v="0"/>
    <s v="C202623"/>
    <s v="Rahul Das"/>
    <x v="0"/>
    <s v="Male"/>
    <x v="27"/>
    <x v="0"/>
    <x v="1"/>
    <x v="1"/>
    <n v="2344713"/>
    <s v="Submitted"/>
    <n v="618"/>
    <x v="1"/>
    <x v="0"/>
    <s v="Submitted"/>
    <x v="0"/>
    <x v="0"/>
    <n v="4357040"/>
    <n v="8.82"/>
    <n v="60"/>
    <n v="72617.33"/>
    <n v="3202424.4000000143"/>
    <x v="1"/>
    <x v="1"/>
    <d v="2031-08-26T00:00:00"/>
    <x v="7"/>
    <x v="2"/>
    <x v="0"/>
    <x v="1"/>
    <x v="1"/>
  </r>
  <r>
    <s v="L102624"/>
    <x v="0"/>
    <s v="C202624"/>
    <s v="Vikas Rao"/>
    <x v="0"/>
    <s v="Female"/>
    <x v="15"/>
    <x v="1"/>
    <x v="1"/>
    <x v="0"/>
    <n v="2155781"/>
    <s v="Submitted"/>
    <n v="566"/>
    <x v="0"/>
    <x v="0"/>
    <s v="Submitted"/>
    <x v="0"/>
    <x v="2"/>
    <n v="3101208"/>
    <n v="16.260000000000002"/>
    <n v="180"/>
    <n v="17228.93"/>
    <n v="4202136.8400000008"/>
    <x v="4"/>
    <x v="4"/>
    <d v="2031-08-27T00:00:00"/>
    <x v="7"/>
    <x v="2"/>
    <x v="0"/>
    <x v="1"/>
    <x v="1"/>
  </r>
  <r>
    <s v="L102625"/>
    <x v="0"/>
    <s v="C202625"/>
    <s v="Rohit Mehta"/>
    <x v="0"/>
    <s v="Female"/>
    <x v="30"/>
    <x v="0"/>
    <x v="1"/>
    <x v="3"/>
    <n v="1872744"/>
    <s v="Submitted"/>
    <n v="665"/>
    <x v="1"/>
    <x v="0"/>
    <s v="Submitted"/>
    <x v="0"/>
    <x v="1"/>
    <n v="994822"/>
    <n v="17.77"/>
    <n v="12"/>
    <n v="82901.83"/>
    <n v="1473192.6857724348"/>
    <x v="3"/>
    <x v="3"/>
    <d v="2031-08-28T00:00:00"/>
    <x v="7"/>
    <x v="2"/>
    <x v="2"/>
    <x v="1"/>
    <x v="2"/>
  </r>
  <r>
    <s v="L102626"/>
    <x v="0"/>
    <s v="C202626"/>
    <s v="Sneha Singh"/>
    <x v="0"/>
    <s v="Female"/>
    <x v="8"/>
    <x v="0"/>
    <x v="1"/>
    <x v="1"/>
    <n v="1321370"/>
    <s v="Submitted"/>
    <n v="344"/>
    <x v="0"/>
    <x v="0"/>
    <s v="Submitted"/>
    <x v="0"/>
    <x v="1"/>
    <n v="168597"/>
    <n v="16.440000000000001"/>
    <n v="60"/>
    <n v="2809.95"/>
    <n v="230977.89"/>
    <x v="0"/>
    <x v="0"/>
    <d v="2031-08-29T00:00:00"/>
    <x v="7"/>
    <x v="2"/>
    <x v="2"/>
    <x v="0"/>
    <x v="2"/>
  </r>
  <r>
    <s v="L102627"/>
    <x v="0"/>
    <s v="C202627"/>
    <s v="Sneha Rao"/>
    <x v="0"/>
    <s v="Female"/>
    <x v="35"/>
    <x v="0"/>
    <x v="1"/>
    <x v="2"/>
    <n v="1202396"/>
    <s v="Submitted"/>
    <n v="659"/>
    <x v="1"/>
    <x v="0"/>
    <s v="Submitted"/>
    <x v="0"/>
    <x v="1"/>
    <n v="252344"/>
    <n v="11.71"/>
    <n v="60"/>
    <n v="4205.7299999999996"/>
    <n v="246245.6866666667"/>
    <x v="0"/>
    <x v="0"/>
    <d v="2031-08-30T00:00:00"/>
    <x v="7"/>
    <x v="2"/>
    <x v="0"/>
    <x v="0"/>
    <x v="0"/>
  </r>
  <r>
    <s v="L102628"/>
    <x v="0"/>
    <s v="C202628"/>
    <s v="Sneha Gupta"/>
    <x v="0"/>
    <s v="Male"/>
    <x v="47"/>
    <x v="1"/>
    <x v="0"/>
    <x v="0"/>
    <n v="2487302"/>
    <s v="Submitted"/>
    <n v="886"/>
    <x v="2"/>
    <x v="0"/>
    <s v="Submitted"/>
    <x v="0"/>
    <x v="4"/>
    <n v="2618404"/>
    <n v="17.34"/>
    <n v="60"/>
    <n v="43640.07"/>
    <n v="3783593.7800000003"/>
    <x v="0"/>
    <x v="0"/>
    <d v="2031-08-31T00:00:00"/>
    <x v="7"/>
    <x v="2"/>
    <x v="0"/>
    <x v="0"/>
    <x v="1"/>
  </r>
  <r>
    <s v="L102629"/>
    <x v="0"/>
    <s v="C202629"/>
    <s v="Priya Verma"/>
    <x v="0"/>
    <s v="Female"/>
    <x v="16"/>
    <x v="0"/>
    <x v="1"/>
    <x v="1"/>
    <n v="2284049"/>
    <s v="Submitted"/>
    <n v="746"/>
    <x v="1"/>
    <x v="0"/>
    <s v="Submitted"/>
    <x v="0"/>
    <x v="4"/>
    <n v="4689639"/>
    <n v="16.23"/>
    <n v="36"/>
    <n v="130267.75"/>
    <n v="6342736.7475002669"/>
    <x v="1"/>
    <x v="1"/>
    <d v="2031-09-01T00:00:00"/>
    <x v="7"/>
    <x v="3"/>
    <x v="0"/>
    <x v="1"/>
    <x v="2"/>
  </r>
  <r>
    <s v="L102630"/>
    <x v="0"/>
    <s v="C202630"/>
    <s v="Amit Mehta"/>
    <x v="0"/>
    <s v="Female"/>
    <x v="1"/>
    <x v="1"/>
    <x v="1"/>
    <x v="3"/>
    <n v="1009880"/>
    <s v="Submitted"/>
    <n v="563"/>
    <x v="0"/>
    <x v="0"/>
    <s v="Submitted"/>
    <x v="0"/>
    <x v="4"/>
    <n v="3792306"/>
    <n v="17.07"/>
    <n v="60"/>
    <n v="63205.1"/>
    <n v="5394555.2850000001"/>
    <x v="0"/>
    <x v="0"/>
    <d v="2031-09-02T00:00:00"/>
    <x v="7"/>
    <x v="3"/>
    <x v="0"/>
    <x v="1"/>
    <x v="3"/>
  </r>
  <r>
    <s v="L102631"/>
    <x v="0"/>
    <s v="C202631"/>
    <s v="Amit Sharma"/>
    <x v="0"/>
    <s v="Female"/>
    <x v="3"/>
    <x v="1"/>
    <x v="0"/>
    <x v="0"/>
    <n v="537629"/>
    <s v="Submitted"/>
    <n v="636"/>
    <x v="1"/>
    <x v="0"/>
    <s v="Submitted"/>
    <x v="0"/>
    <x v="0"/>
    <n v="4906260"/>
    <n v="8.5500000000000007"/>
    <n v="120"/>
    <n v="40885.5"/>
    <n v="3495710.25"/>
    <x v="6"/>
    <x v="6"/>
    <d v="2031-09-03T00:00:00"/>
    <x v="7"/>
    <x v="3"/>
    <x v="0"/>
    <x v="1"/>
    <x v="2"/>
  </r>
  <r>
    <s v="L102632"/>
    <x v="0"/>
    <s v="C202632"/>
    <s v="Vikas Rao"/>
    <x v="0"/>
    <s v="Male"/>
    <x v="31"/>
    <x v="1"/>
    <x v="0"/>
    <x v="1"/>
    <n v="0"/>
    <s v="Submitted"/>
    <n v="357"/>
    <x v="0"/>
    <x v="0"/>
    <s v="Submitted"/>
    <x v="0"/>
    <x v="1"/>
    <n v="3950058"/>
    <n v="8.06"/>
    <n v="60"/>
    <n v="65834.3"/>
    <n v="2653122.290000109"/>
    <x v="0"/>
    <x v="0"/>
    <d v="2031-09-04T00:00:00"/>
    <x v="7"/>
    <x v="3"/>
    <x v="1"/>
    <x v="0"/>
    <x v="1"/>
  </r>
  <r>
    <s v="L102633"/>
    <x v="0"/>
    <s v="C202633"/>
    <s v="Priya Singh"/>
    <x v="0"/>
    <s v="Female"/>
    <x v="45"/>
    <x v="0"/>
    <x v="1"/>
    <x v="1"/>
    <n v="2290162"/>
    <s v="Submitted"/>
    <n v="596"/>
    <x v="0"/>
    <x v="0"/>
    <s v="Submitted"/>
    <x v="0"/>
    <x v="2"/>
    <n v="0"/>
    <n v="17.100000000000001"/>
    <n v="24"/>
    <n v="10416.67"/>
    <n v="0"/>
    <x v="5"/>
    <x v="5"/>
    <d v="2031-09-05T00:00:00"/>
    <x v="7"/>
    <x v="3"/>
    <x v="1"/>
    <x v="0"/>
    <x v="1"/>
  </r>
  <r>
    <s v="L102634"/>
    <x v="0"/>
    <s v="C202634"/>
    <s v="Pooja Sharma"/>
    <x v="0"/>
    <s v="Female"/>
    <x v="22"/>
    <x v="1"/>
    <x v="1"/>
    <x v="2"/>
    <n v="1595913"/>
    <s v="Submitted"/>
    <n v="482"/>
    <x v="0"/>
    <x v="0"/>
    <s v="Submitted"/>
    <x v="0"/>
    <x v="1"/>
    <n v="1753561"/>
    <n v="10.27"/>
    <n v="60"/>
    <n v="29226.02"/>
    <n v="1500755.9558333335"/>
    <x v="5"/>
    <x v="5"/>
    <d v="2031-09-06T00:00:00"/>
    <x v="7"/>
    <x v="3"/>
    <x v="2"/>
    <x v="1"/>
    <x v="1"/>
  </r>
  <r>
    <s v="L102635"/>
    <x v="0"/>
    <s v="C202635"/>
    <s v="Anjali Rao"/>
    <x v="0"/>
    <s v="Male"/>
    <x v="45"/>
    <x v="1"/>
    <x v="1"/>
    <x v="3"/>
    <n v="759424"/>
    <s v="Submitted"/>
    <n v="413"/>
    <x v="0"/>
    <x v="0"/>
    <s v="Submitted"/>
    <x v="0"/>
    <x v="3"/>
    <n v="2189697"/>
    <n v="8.2899999999999991"/>
    <n v="12"/>
    <n v="182474.75"/>
    <n v="1515491.1939478789"/>
    <x v="0"/>
    <x v="0"/>
    <d v="2031-09-07T00:00:00"/>
    <x v="7"/>
    <x v="3"/>
    <x v="2"/>
    <x v="1"/>
    <x v="0"/>
  </r>
  <r>
    <s v="L102636"/>
    <x v="0"/>
    <s v="C202636"/>
    <s v="Rohit Sharma"/>
    <x v="0"/>
    <s v="Female"/>
    <x v="39"/>
    <x v="0"/>
    <x v="1"/>
    <x v="0"/>
    <n v="386701"/>
    <s v="Submitted"/>
    <n v="832"/>
    <x v="2"/>
    <x v="0"/>
    <s v="Submitted"/>
    <x v="0"/>
    <x v="2"/>
    <n v="4140251"/>
    <n v="11.71"/>
    <n v="180"/>
    <n v="23001.39"/>
    <n v="4040194.9341666671"/>
    <x v="3"/>
    <x v="3"/>
    <d v="2031-09-08T00:00:00"/>
    <x v="7"/>
    <x v="3"/>
    <x v="1"/>
    <x v="1"/>
    <x v="0"/>
  </r>
  <r>
    <s v="L102637"/>
    <x v="0"/>
    <s v="C202637"/>
    <n v="0"/>
    <x v="0"/>
    <s v="Male"/>
    <x v="19"/>
    <x v="0"/>
    <x v="0"/>
    <x v="3"/>
    <n v="1129342"/>
    <s v="Submitted"/>
    <n v="874"/>
    <x v="2"/>
    <x v="0"/>
    <s v="Submitted"/>
    <x v="0"/>
    <x v="0"/>
    <n v="1665136"/>
    <n v="13.87"/>
    <n v="60"/>
    <n v="27752.27"/>
    <n v="1924619.6933333331"/>
    <x v="5"/>
    <x v="5"/>
    <d v="2031-09-09T00:00:00"/>
    <x v="7"/>
    <x v="3"/>
    <x v="1"/>
    <x v="1"/>
    <x v="3"/>
  </r>
  <r>
    <s v="L102638"/>
    <x v="0"/>
    <s v="C202638"/>
    <s v="Sneha Singh"/>
    <x v="0"/>
    <s v="Female"/>
    <x v="28"/>
    <x v="1"/>
    <x v="1"/>
    <x v="1"/>
    <n v="428538"/>
    <s v="Submitted"/>
    <n v="602"/>
    <x v="1"/>
    <x v="0"/>
    <s v="Submitted"/>
    <x v="0"/>
    <x v="2"/>
    <n v="85302"/>
    <n v="9.43"/>
    <n v="12"/>
    <n v="7108.5"/>
    <n v="67096.924279872183"/>
    <x v="5"/>
    <x v="5"/>
    <d v="2031-09-10T00:00:00"/>
    <x v="7"/>
    <x v="3"/>
    <x v="2"/>
    <x v="1"/>
    <x v="3"/>
  </r>
  <r>
    <s v="L102639"/>
    <x v="0"/>
    <s v="C202639"/>
    <s v="Rahul Gupta"/>
    <x v="0"/>
    <s v="Male"/>
    <x v="43"/>
    <x v="0"/>
    <x v="0"/>
    <x v="0"/>
    <n v="753785"/>
    <s v="Submitted"/>
    <n v="564"/>
    <x v="0"/>
    <x v="0"/>
    <s v="Submitted"/>
    <x v="0"/>
    <x v="4"/>
    <n v="1316081"/>
    <n v="10.18"/>
    <n v="24"/>
    <n v="54836.71"/>
    <n v="1116475.823361404"/>
    <x v="4"/>
    <x v="4"/>
    <d v="2031-09-11T00:00:00"/>
    <x v="7"/>
    <x v="3"/>
    <x v="0"/>
    <x v="0"/>
    <x v="1"/>
  </r>
  <r>
    <s v="L102640"/>
    <x v="0"/>
    <s v="C202640"/>
    <s v="Vikas Gupta"/>
    <x v="0"/>
    <s v="Female"/>
    <x v="11"/>
    <x v="0"/>
    <x v="0"/>
    <x v="1"/>
    <n v="566420"/>
    <s v="Submitted"/>
    <n v="734"/>
    <x v="1"/>
    <x v="0"/>
    <s v="Submitted"/>
    <x v="0"/>
    <x v="4"/>
    <n v="941754"/>
    <n v="16.670000000000002"/>
    <n v="12"/>
    <n v="78479.5"/>
    <n v="1308291.087220306"/>
    <x v="0"/>
    <x v="0"/>
    <d v="2031-09-12T00:00:00"/>
    <x v="7"/>
    <x v="3"/>
    <x v="2"/>
    <x v="1"/>
    <x v="2"/>
  </r>
  <r>
    <s v="L102641"/>
    <x v="0"/>
    <s v="C202641"/>
    <s v="Anjali Rao"/>
    <x v="0"/>
    <s v="Male"/>
    <x v="2"/>
    <x v="1"/>
    <x v="1"/>
    <x v="3"/>
    <n v="2167747"/>
    <s v="Submitted"/>
    <n v="374"/>
    <x v="0"/>
    <x v="0"/>
    <s v="Submitted"/>
    <x v="0"/>
    <x v="2"/>
    <n v="1621982"/>
    <n v="16.75"/>
    <n v="36"/>
    <n v="45055.06"/>
    <n v="2264016.5416667159"/>
    <x v="5"/>
    <x v="5"/>
    <d v="2031-09-13T00:00:00"/>
    <x v="7"/>
    <x v="3"/>
    <x v="2"/>
    <x v="1"/>
    <x v="0"/>
  </r>
  <r>
    <s v="L102642"/>
    <x v="0"/>
    <s v="C202642"/>
    <s v="Sneha Sharma"/>
    <x v="0"/>
    <s v="Female"/>
    <x v="8"/>
    <x v="1"/>
    <x v="1"/>
    <x v="3"/>
    <n v="2483075"/>
    <s v="Submitted"/>
    <n v="630"/>
    <x v="1"/>
    <x v="0"/>
    <s v="Submitted"/>
    <x v="0"/>
    <x v="2"/>
    <n v="2390531"/>
    <n v="17.329999999999998"/>
    <n v="180"/>
    <n v="13280.73"/>
    <n v="3452325.1858333331"/>
    <x v="2"/>
    <x v="2"/>
    <d v="2031-09-14T00:00:00"/>
    <x v="7"/>
    <x v="3"/>
    <x v="0"/>
    <x v="1"/>
    <x v="0"/>
  </r>
  <r>
    <s v="L102643"/>
    <x v="0"/>
    <s v="C202643"/>
    <s v="Karan Verma"/>
    <x v="0"/>
    <s v="Male"/>
    <x v="0"/>
    <x v="1"/>
    <x v="1"/>
    <x v="3"/>
    <n v="780667"/>
    <s v="Submitted"/>
    <n v="583"/>
    <x v="0"/>
    <x v="0"/>
    <s v="Submitted"/>
    <x v="0"/>
    <x v="3"/>
    <n v="3339770"/>
    <n v="11.43"/>
    <n v="180"/>
    <n v="18554.28"/>
    <n v="3181130.9249999998"/>
    <x v="0"/>
    <x v="0"/>
    <d v="2031-09-15T00:00:00"/>
    <x v="7"/>
    <x v="3"/>
    <x v="0"/>
    <x v="0"/>
    <x v="2"/>
  </r>
  <r>
    <s v="L102644"/>
    <x v="0"/>
    <s v="C202644"/>
    <s v="Priya Gupta"/>
    <x v="0"/>
    <s v="Male"/>
    <x v="35"/>
    <x v="1"/>
    <x v="0"/>
    <x v="1"/>
    <n v="981192"/>
    <s v="Submitted"/>
    <n v="406"/>
    <x v="0"/>
    <x v="0"/>
    <s v="Submitted"/>
    <x v="0"/>
    <x v="4"/>
    <n v="1828552"/>
    <n v="7.02"/>
    <n v="60"/>
    <n v="30475.87"/>
    <n v="1069702.9200010654"/>
    <x v="0"/>
    <x v="0"/>
    <d v="2031-09-16T00:00:00"/>
    <x v="7"/>
    <x v="3"/>
    <x v="1"/>
    <x v="0"/>
    <x v="3"/>
  </r>
  <r>
    <s v="L102645"/>
    <x v="0"/>
    <s v="C202645"/>
    <s v="Karan Das"/>
    <x v="0"/>
    <s v="Female"/>
    <x v="38"/>
    <x v="0"/>
    <x v="0"/>
    <x v="2"/>
    <n v="1701972"/>
    <s v="Submitted"/>
    <n v="738"/>
    <x v="1"/>
    <x v="0"/>
    <s v="Submitted"/>
    <x v="0"/>
    <x v="4"/>
    <n v="1685909"/>
    <n v="11.8"/>
    <n v="12"/>
    <n v="140492.42000000001"/>
    <n v="1658258.130606665"/>
    <x v="6"/>
    <x v="6"/>
    <d v="2031-09-17T00:00:00"/>
    <x v="7"/>
    <x v="3"/>
    <x v="0"/>
    <x v="0"/>
    <x v="2"/>
  </r>
  <r>
    <s v="L102646"/>
    <x v="0"/>
    <s v="C202646"/>
    <s v="Sneha Sharma"/>
    <x v="0"/>
    <s v="Male"/>
    <x v="12"/>
    <x v="1"/>
    <x v="1"/>
    <x v="2"/>
    <n v="0"/>
    <s v="Submitted"/>
    <n v="491"/>
    <x v="0"/>
    <x v="0"/>
    <s v="Submitted"/>
    <x v="0"/>
    <x v="4"/>
    <n v="936533"/>
    <n v="14.68"/>
    <n v="60"/>
    <n v="15608.88"/>
    <n v="1145692.0366666666"/>
    <x v="3"/>
    <x v="3"/>
    <d v="2031-09-18T00:00:00"/>
    <x v="7"/>
    <x v="3"/>
    <x v="1"/>
    <x v="0"/>
    <x v="0"/>
  </r>
  <r>
    <s v="L102647"/>
    <x v="0"/>
    <s v="C202647"/>
    <s v="Karan Gupta"/>
    <x v="0"/>
    <s v="Female"/>
    <x v="0"/>
    <x v="1"/>
    <x v="0"/>
    <x v="1"/>
    <n v="1527821"/>
    <s v="Submitted"/>
    <n v="477"/>
    <x v="0"/>
    <x v="0"/>
    <s v="Submitted"/>
    <x v="0"/>
    <x v="4"/>
    <n v="1559321"/>
    <n v="14.68"/>
    <n v="12"/>
    <n v="129943.42"/>
    <n v="1907700.1107181364"/>
    <x v="1"/>
    <x v="1"/>
    <d v="2031-09-19T00:00:00"/>
    <x v="7"/>
    <x v="3"/>
    <x v="0"/>
    <x v="0"/>
    <x v="1"/>
  </r>
  <r>
    <s v="L102648"/>
    <x v="0"/>
    <s v="C202648"/>
    <s v="Sneha Rao"/>
    <x v="0"/>
    <s v="Female"/>
    <x v="14"/>
    <x v="1"/>
    <x v="0"/>
    <x v="2"/>
    <n v="521053"/>
    <s v="Submitted"/>
    <n v="740"/>
    <x v="1"/>
    <x v="0"/>
    <s v="Submitted"/>
    <x v="0"/>
    <x v="1"/>
    <n v="1310139"/>
    <n v="7.11"/>
    <n v="120"/>
    <n v="10917.83"/>
    <n v="776257.35750000004"/>
    <x v="0"/>
    <x v="0"/>
    <d v="2031-09-20T00:00:00"/>
    <x v="7"/>
    <x v="3"/>
    <x v="2"/>
    <x v="1"/>
    <x v="3"/>
  </r>
  <r>
    <s v="L102649"/>
    <x v="0"/>
    <s v="C202649"/>
    <s v="Anjali Singh"/>
    <x v="0"/>
    <s v="Male"/>
    <x v="4"/>
    <x v="1"/>
    <x v="0"/>
    <x v="3"/>
    <n v="2105319"/>
    <s v="Submitted"/>
    <n v="692"/>
    <x v="1"/>
    <x v="0"/>
    <s v="Submitted"/>
    <x v="0"/>
    <x v="1"/>
    <n v="4907889"/>
    <n v="17.559999999999999"/>
    <n v="36"/>
    <n v="136330.25"/>
    <n v="7181877.5700000562"/>
    <x v="1"/>
    <x v="1"/>
    <d v="2031-09-21T00:00:00"/>
    <x v="7"/>
    <x v="3"/>
    <x v="0"/>
    <x v="1"/>
    <x v="0"/>
  </r>
  <r>
    <s v="L102650"/>
    <x v="0"/>
    <s v="C202650"/>
    <s v="Priya Patel"/>
    <x v="0"/>
    <s v="Female"/>
    <x v="15"/>
    <x v="1"/>
    <x v="1"/>
    <x v="3"/>
    <n v="551867"/>
    <s v="Submitted"/>
    <n v="304"/>
    <x v="0"/>
    <x v="0"/>
    <s v="Submitted"/>
    <x v="0"/>
    <x v="3"/>
    <n v="4282859"/>
    <n v="9.0500000000000007"/>
    <n v="60"/>
    <n v="71380.98"/>
    <n v="3229989.4958333406"/>
    <x v="6"/>
    <x v="6"/>
    <d v="2031-09-22T00:00:00"/>
    <x v="7"/>
    <x v="3"/>
    <x v="1"/>
    <x v="0"/>
    <x v="2"/>
  </r>
  <r>
    <s v="L102651"/>
    <x v="0"/>
    <s v="C202651"/>
    <s v="Vikas Verma"/>
    <x v="0"/>
    <s v="Male"/>
    <x v="18"/>
    <x v="1"/>
    <x v="1"/>
    <x v="1"/>
    <n v="2202851"/>
    <s v="Submitted"/>
    <n v="608"/>
    <x v="1"/>
    <x v="0"/>
    <s v="Submitted"/>
    <x v="0"/>
    <x v="4"/>
    <n v="256794"/>
    <n v="7.28"/>
    <n v="120"/>
    <n v="2139.9499999999998"/>
    <n v="155788.36000000002"/>
    <x v="4"/>
    <x v="4"/>
    <d v="2031-09-23T00:00:00"/>
    <x v="7"/>
    <x v="3"/>
    <x v="1"/>
    <x v="0"/>
    <x v="0"/>
  </r>
  <r>
    <s v="L102652"/>
    <x v="0"/>
    <s v="C202652"/>
    <s v="Rohit Mehta"/>
    <x v="0"/>
    <s v="Female"/>
    <x v="46"/>
    <x v="0"/>
    <x v="0"/>
    <x v="1"/>
    <n v="1209500"/>
    <s v="Submitted"/>
    <n v="555"/>
    <x v="0"/>
    <x v="0"/>
    <s v="Submitted"/>
    <x v="0"/>
    <x v="0"/>
    <n v="4927335"/>
    <n v="9.4499999999999993"/>
    <n v="60"/>
    <n v="82122.25"/>
    <n v="3880276.3125000028"/>
    <x v="2"/>
    <x v="2"/>
    <d v="2031-09-24T00:00:00"/>
    <x v="7"/>
    <x v="3"/>
    <x v="0"/>
    <x v="0"/>
    <x v="1"/>
  </r>
  <r>
    <s v="L102653"/>
    <x v="0"/>
    <s v="C202653"/>
    <s v="Priya Singh"/>
    <x v="0"/>
    <s v="Female"/>
    <x v="36"/>
    <x v="1"/>
    <x v="1"/>
    <x v="2"/>
    <n v="2346252"/>
    <s v="Submitted"/>
    <n v="533"/>
    <x v="0"/>
    <x v="0"/>
    <s v="Submitted"/>
    <x v="0"/>
    <x v="0"/>
    <n v="3911822"/>
    <n v="7.69"/>
    <n v="36"/>
    <n v="108661.72"/>
    <n v="2506825.9770402694"/>
    <x v="1"/>
    <x v="1"/>
    <d v="2031-09-25T00:00:00"/>
    <x v="7"/>
    <x v="3"/>
    <x v="0"/>
    <x v="1"/>
    <x v="2"/>
  </r>
  <r>
    <s v="L102654"/>
    <x v="0"/>
    <s v="C202654"/>
    <s v="Priya Verma"/>
    <x v="0"/>
    <s v="Female"/>
    <x v="44"/>
    <x v="1"/>
    <x v="0"/>
    <x v="2"/>
    <n v="2326346"/>
    <s v="Submitted"/>
    <n v="505"/>
    <x v="0"/>
    <x v="0"/>
    <s v="Submitted"/>
    <x v="0"/>
    <x v="4"/>
    <n v="4514621"/>
    <n v="14.02"/>
    <n v="36"/>
    <n v="125406.14"/>
    <n v="5274582.2016708506"/>
    <x v="3"/>
    <x v="3"/>
    <d v="2031-09-26T00:00:00"/>
    <x v="7"/>
    <x v="3"/>
    <x v="2"/>
    <x v="0"/>
    <x v="1"/>
  </r>
  <r>
    <s v="L102655"/>
    <x v="0"/>
    <s v="C202655"/>
    <s v="Rohit Singh"/>
    <x v="0"/>
    <s v="Male"/>
    <x v="43"/>
    <x v="1"/>
    <x v="1"/>
    <x v="1"/>
    <n v="315528"/>
    <s v="Submitted"/>
    <n v="623"/>
    <x v="1"/>
    <x v="0"/>
    <s v="Submitted"/>
    <x v="0"/>
    <x v="2"/>
    <n v="4132906"/>
    <n v="17.54"/>
    <n v="60"/>
    <n v="68881.77"/>
    <n v="6040930.9366666665"/>
    <x v="0"/>
    <x v="0"/>
    <d v="2031-09-27T00:00:00"/>
    <x v="7"/>
    <x v="3"/>
    <x v="0"/>
    <x v="0"/>
    <x v="3"/>
  </r>
  <r>
    <s v="L102656"/>
    <x v="0"/>
    <s v="C202656"/>
    <s v="Amit Rao"/>
    <x v="0"/>
    <s v="Male"/>
    <x v="27"/>
    <x v="0"/>
    <x v="0"/>
    <x v="3"/>
    <n v="1810779"/>
    <s v="Submitted"/>
    <n v="367"/>
    <x v="0"/>
    <x v="0"/>
    <s v="Submitted"/>
    <x v="0"/>
    <x v="2"/>
    <n v="2271124"/>
    <n v="17.850000000000001"/>
    <n v="36"/>
    <n v="63086.78"/>
    <n v="3378296.9500000193"/>
    <x v="3"/>
    <x v="3"/>
    <d v="2031-09-28T00:00:00"/>
    <x v="7"/>
    <x v="3"/>
    <x v="0"/>
    <x v="1"/>
    <x v="3"/>
  </r>
  <r>
    <s v="L102657"/>
    <x v="0"/>
    <s v="C202657"/>
    <s v="Priya Rao"/>
    <x v="0"/>
    <s v="Male"/>
    <x v="25"/>
    <x v="0"/>
    <x v="0"/>
    <x v="3"/>
    <n v="1247230"/>
    <s v="Submitted"/>
    <n v="839"/>
    <x v="2"/>
    <x v="0"/>
    <s v="Submitted"/>
    <x v="0"/>
    <x v="3"/>
    <n v="2083583"/>
    <n v="18.059999999999999"/>
    <n v="12"/>
    <n v="173631.92"/>
    <n v="3135843.7793334322"/>
    <x v="6"/>
    <x v="6"/>
    <d v="2031-09-29T00:00:00"/>
    <x v="7"/>
    <x v="3"/>
    <x v="0"/>
    <x v="0"/>
    <x v="2"/>
  </r>
  <r>
    <s v="L102658"/>
    <x v="0"/>
    <s v="C202658"/>
    <s v="Anjali Mehta"/>
    <x v="0"/>
    <s v="Female"/>
    <x v="43"/>
    <x v="1"/>
    <x v="1"/>
    <x v="1"/>
    <n v="964879"/>
    <s v="Submitted"/>
    <n v="385"/>
    <x v="0"/>
    <x v="0"/>
    <s v="Submitted"/>
    <x v="0"/>
    <x v="1"/>
    <n v="1298661"/>
    <n v="13.84"/>
    <n v="60"/>
    <n v="21644.35"/>
    <n v="1497789.02"/>
    <x v="5"/>
    <x v="5"/>
    <d v="2031-09-30T00:00:00"/>
    <x v="7"/>
    <x v="3"/>
    <x v="0"/>
    <x v="1"/>
    <x v="2"/>
  </r>
  <r>
    <s v="L102659"/>
    <x v="0"/>
    <s v="C202659"/>
    <s v="Vikas Das"/>
    <x v="0"/>
    <s v="Male"/>
    <x v="26"/>
    <x v="1"/>
    <x v="0"/>
    <x v="1"/>
    <n v="1604722"/>
    <s v="Submitted"/>
    <n v="887"/>
    <x v="2"/>
    <x v="0"/>
    <s v="Submitted"/>
    <x v="0"/>
    <x v="4"/>
    <n v="2459349"/>
    <n v="18.93"/>
    <n v="120"/>
    <n v="20494.580000000002"/>
    <n v="3879623.0474999999"/>
    <x v="3"/>
    <x v="3"/>
    <d v="2031-10-01T00:00:00"/>
    <x v="7"/>
    <x v="4"/>
    <x v="0"/>
    <x v="1"/>
    <x v="0"/>
  </r>
  <r>
    <s v="L102660"/>
    <x v="0"/>
    <s v="C202660"/>
    <s v="Pooja Verma"/>
    <x v="0"/>
    <s v="Female"/>
    <x v="16"/>
    <x v="0"/>
    <x v="1"/>
    <x v="2"/>
    <n v="2276580"/>
    <s v="Submitted"/>
    <n v="600"/>
    <x v="1"/>
    <x v="0"/>
    <s v="Submitted"/>
    <x v="0"/>
    <x v="0"/>
    <n v="3874516"/>
    <n v="11.01"/>
    <n v="36"/>
    <n v="107625.44"/>
    <n v="3554868.4302356946"/>
    <x v="5"/>
    <x v="5"/>
    <d v="2031-10-02T00:00:00"/>
    <x v="7"/>
    <x v="4"/>
    <x v="1"/>
    <x v="1"/>
    <x v="3"/>
  </r>
  <r>
    <s v="L102661"/>
    <x v="0"/>
    <s v="C202661"/>
    <s v="Pooja Das"/>
    <x v="0"/>
    <s v="Female"/>
    <x v="30"/>
    <x v="1"/>
    <x v="0"/>
    <x v="1"/>
    <n v="1296674"/>
    <s v="Submitted"/>
    <n v="374"/>
    <x v="0"/>
    <x v="0"/>
    <s v="Submitted"/>
    <x v="0"/>
    <x v="2"/>
    <n v="3825563"/>
    <n v="8.34"/>
    <n v="120"/>
    <n v="31879.69"/>
    <n v="2658766.2849999997"/>
    <x v="1"/>
    <x v="1"/>
    <d v="2031-10-03T00:00:00"/>
    <x v="7"/>
    <x v="4"/>
    <x v="0"/>
    <x v="1"/>
    <x v="2"/>
  </r>
  <r>
    <s v="L102662"/>
    <x v="0"/>
    <s v="C202662"/>
    <s v="Amit Gupta"/>
    <x v="0"/>
    <s v="Male"/>
    <x v="28"/>
    <x v="0"/>
    <x v="1"/>
    <x v="1"/>
    <n v="556782"/>
    <s v="Submitted"/>
    <n v="456"/>
    <x v="0"/>
    <x v="0"/>
    <s v="Submitted"/>
    <x v="0"/>
    <x v="4"/>
    <n v="4521932"/>
    <n v="8.44"/>
    <n v="120"/>
    <n v="37682.769999999997"/>
    <n v="3180425.5066666664"/>
    <x v="0"/>
    <x v="0"/>
    <d v="2031-10-04T00:00:00"/>
    <x v="7"/>
    <x v="4"/>
    <x v="0"/>
    <x v="1"/>
    <x v="1"/>
  </r>
  <r>
    <s v="L102663"/>
    <x v="0"/>
    <s v="C202663"/>
    <s v="Vikas Mehta"/>
    <x v="0"/>
    <s v="Female"/>
    <x v="30"/>
    <x v="0"/>
    <x v="1"/>
    <x v="3"/>
    <n v="355779"/>
    <s v="Submitted"/>
    <n v="302"/>
    <x v="0"/>
    <x v="0"/>
    <s v="Submitted"/>
    <x v="0"/>
    <x v="0"/>
    <n v="758565"/>
    <n v="18.93"/>
    <n v="36"/>
    <n v="21071.25"/>
    <n v="1196636.2875000017"/>
    <x v="2"/>
    <x v="2"/>
    <d v="2031-10-05T00:00:00"/>
    <x v="7"/>
    <x v="4"/>
    <x v="0"/>
    <x v="1"/>
    <x v="3"/>
  </r>
  <r>
    <s v="L102664"/>
    <x v="0"/>
    <s v="C202664"/>
    <s v="Neha Sharma"/>
    <x v="0"/>
    <s v="Male"/>
    <x v="20"/>
    <x v="0"/>
    <x v="1"/>
    <x v="0"/>
    <n v="2122338"/>
    <s v="Submitted"/>
    <n v="427"/>
    <x v="0"/>
    <x v="0"/>
    <s v="Submitted"/>
    <x v="0"/>
    <x v="1"/>
    <n v="3184736"/>
    <n v="10.67"/>
    <n v="120"/>
    <n v="26539.47"/>
    <n v="2831761.0933333333"/>
    <x v="4"/>
    <x v="4"/>
    <d v="2031-10-06T00:00:00"/>
    <x v="7"/>
    <x v="4"/>
    <x v="0"/>
    <x v="1"/>
    <x v="2"/>
  </r>
  <r>
    <s v="L102665"/>
    <x v="0"/>
    <s v="C202665"/>
    <s v="Priya Rao"/>
    <x v="0"/>
    <s v="Female"/>
    <x v="43"/>
    <x v="0"/>
    <x v="0"/>
    <x v="0"/>
    <n v="2310190"/>
    <s v="Submitted"/>
    <n v="621"/>
    <x v="1"/>
    <x v="0"/>
    <s v="Submitted"/>
    <x v="0"/>
    <x v="3"/>
    <n v="788891"/>
    <n v="13.47"/>
    <n v="12"/>
    <n v="65740.92"/>
    <n v="885636.09309892042"/>
    <x v="4"/>
    <x v="4"/>
    <d v="2031-10-07T00:00:00"/>
    <x v="7"/>
    <x v="4"/>
    <x v="0"/>
    <x v="0"/>
    <x v="1"/>
  </r>
  <r>
    <s v="L102666"/>
    <x v="0"/>
    <s v="C202666"/>
    <s v="Amit Patel"/>
    <x v="0"/>
    <s v="Male"/>
    <x v="41"/>
    <x v="0"/>
    <x v="1"/>
    <x v="1"/>
    <n v="1880100"/>
    <s v="Submitted"/>
    <n v="528"/>
    <x v="0"/>
    <x v="0"/>
    <s v="Submitted"/>
    <x v="0"/>
    <x v="0"/>
    <n v="97246"/>
    <n v="18.7"/>
    <n v="180"/>
    <n v="540.26"/>
    <n v="151541.68333333335"/>
    <x v="1"/>
    <x v="1"/>
    <d v="2031-10-08T00:00:00"/>
    <x v="7"/>
    <x v="4"/>
    <x v="0"/>
    <x v="0"/>
    <x v="3"/>
  </r>
  <r>
    <s v="L102667"/>
    <x v="0"/>
    <s v="C202667"/>
    <s v="Pooja Patel"/>
    <x v="0"/>
    <s v="Male"/>
    <x v="24"/>
    <x v="0"/>
    <x v="1"/>
    <x v="2"/>
    <n v="1825085"/>
    <s v="Submitted"/>
    <n v="810"/>
    <x v="2"/>
    <x v="0"/>
    <s v="Submitted"/>
    <x v="0"/>
    <x v="3"/>
    <n v="1016775"/>
    <n v="11.16"/>
    <n v="60"/>
    <n v="16946.25"/>
    <n v="945600.75"/>
    <x v="6"/>
    <x v="6"/>
    <d v="2031-10-09T00:00:00"/>
    <x v="7"/>
    <x v="4"/>
    <x v="0"/>
    <x v="1"/>
    <x v="1"/>
  </r>
  <r>
    <s v="L102668"/>
    <x v="0"/>
    <s v="C202668"/>
    <s v="Amit Mehta"/>
    <x v="0"/>
    <s v="Male"/>
    <x v="3"/>
    <x v="1"/>
    <x v="0"/>
    <x v="1"/>
    <n v="2091655"/>
    <s v="Submitted"/>
    <n v="603"/>
    <x v="1"/>
    <x v="0"/>
    <s v="Submitted"/>
    <x v="0"/>
    <x v="0"/>
    <n v="0"/>
    <n v="13.26"/>
    <n v="120"/>
    <n v="2083.33"/>
    <n v="0"/>
    <x v="5"/>
    <x v="5"/>
    <d v="2031-10-10T00:00:00"/>
    <x v="7"/>
    <x v="4"/>
    <x v="0"/>
    <x v="1"/>
    <x v="1"/>
  </r>
  <r>
    <s v="L102669"/>
    <x v="0"/>
    <s v="C202669"/>
    <s v="Amit Gupta"/>
    <x v="0"/>
    <s v="Female"/>
    <x v="36"/>
    <x v="1"/>
    <x v="0"/>
    <x v="3"/>
    <n v="289859"/>
    <s v="Submitted"/>
    <n v="822"/>
    <x v="2"/>
    <x v="0"/>
    <s v="Submitted"/>
    <x v="0"/>
    <x v="3"/>
    <n v="2033011"/>
    <n v="15.63"/>
    <n v="24"/>
    <n v="84708.79"/>
    <n v="2647996.8328718776"/>
    <x v="4"/>
    <x v="4"/>
    <d v="2031-10-11T00:00:00"/>
    <x v="7"/>
    <x v="4"/>
    <x v="0"/>
    <x v="1"/>
    <x v="1"/>
  </r>
  <r>
    <s v="L102670"/>
    <x v="0"/>
    <s v="C202670"/>
    <s v="Karan Das"/>
    <x v="0"/>
    <s v="Female"/>
    <x v="47"/>
    <x v="1"/>
    <x v="1"/>
    <x v="3"/>
    <n v="1961736"/>
    <s v="Submitted"/>
    <n v="864"/>
    <x v="2"/>
    <x v="0"/>
    <s v="Submitted"/>
    <x v="0"/>
    <x v="0"/>
    <n v="1056815"/>
    <n v="16.63"/>
    <n v="120"/>
    <n v="8806.7900000000009"/>
    <n v="1464569.4541666666"/>
    <x v="6"/>
    <x v="6"/>
    <d v="2031-10-12T00:00:00"/>
    <x v="7"/>
    <x v="4"/>
    <x v="2"/>
    <x v="0"/>
    <x v="3"/>
  </r>
  <r>
    <s v="L102671"/>
    <x v="0"/>
    <s v="C202671"/>
    <s v="Rohit Mehta"/>
    <x v="0"/>
    <s v="Female"/>
    <x v="42"/>
    <x v="0"/>
    <x v="0"/>
    <x v="3"/>
    <n v="1667252"/>
    <s v="Submitted"/>
    <n v="387"/>
    <x v="0"/>
    <x v="0"/>
    <s v="Submitted"/>
    <x v="0"/>
    <x v="1"/>
    <n v="2036858"/>
    <n v="12.28"/>
    <n v="120"/>
    <n v="16973.82"/>
    <n v="2084384.6866666663"/>
    <x v="1"/>
    <x v="1"/>
    <d v="2031-10-13T00:00:00"/>
    <x v="7"/>
    <x v="4"/>
    <x v="0"/>
    <x v="0"/>
    <x v="2"/>
  </r>
  <r>
    <s v="L102672"/>
    <x v="0"/>
    <s v="C202672"/>
    <s v="Priya Verma"/>
    <x v="0"/>
    <s v="Female"/>
    <x v="11"/>
    <x v="0"/>
    <x v="0"/>
    <x v="2"/>
    <n v="1048263"/>
    <s v="Submitted"/>
    <n v="360"/>
    <x v="0"/>
    <x v="0"/>
    <s v="Submitted"/>
    <x v="0"/>
    <x v="4"/>
    <n v="770378"/>
    <n v="9.15"/>
    <n v="12"/>
    <n v="64198.17"/>
    <n v="588067.67700295534"/>
    <x v="5"/>
    <x v="5"/>
    <d v="2031-10-14T00:00:00"/>
    <x v="7"/>
    <x v="4"/>
    <x v="0"/>
    <x v="0"/>
    <x v="1"/>
  </r>
  <r>
    <s v="L102673"/>
    <x v="0"/>
    <s v="C202673"/>
    <s v="Rohit Patel"/>
    <x v="0"/>
    <s v="Female"/>
    <x v="11"/>
    <x v="0"/>
    <x v="0"/>
    <x v="0"/>
    <n v="1654945"/>
    <s v="Submitted"/>
    <n v="757"/>
    <x v="2"/>
    <x v="0"/>
    <s v="Submitted"/>
    <x v="0"/>
    <x v="3"/>
    <n v="1001859"/>
    <n v="8.01"/>
    <n v="180"/>
    <n v="5565.88"/>
    <n v="668740.88249999995"/>
    <x v="4"/>
    <x v="4"/>
    <d v="2031-10-15T00:00:00"/>
    <x v="7"/>
    <x v="4"/>
    <x v="1"/>
    <x v="1"/>
    <x v="2"/>
  </r>
  <r>
    <s v="L102674"/>
    <x v="0"/>
    <s v="C202674"/>
    <s v="Vikas Patel"/>
    <x v="0"/>
    <s v="Male"/>
    <x v="14"/>
    <x v="1"/>
    <x v="0"/>
    <x v="2"/>
    <n v="1026899"/>
    <s v="Submitted"/>
    <n v="616"/>
    <x v="1"/>
    <x v="0"/>
    <s v="Submitted"/>
    <x v="0"/>
    <x v="1"/>
    <n v="734858"/>
    <n v="13.2"/>
    <n v="180"/>
    <n v="4082.54"/>
    <n v="808343.79999999993"/>
    <x v="6"/>
    <x v="6"/>
    <d v="2031-10-16T00:00:00"/>
    <x v="7"/>
    <x v="4"/>
    <x v="0"/>
    <x v="1"/>
    <x v="3"/>
  </r>
  <r>
    <s v="L102675"/>
    <x v="0"/>
    <s v="C202675"/>
    <s v="Priya Das"/>
    <x v="0"/>
    <s v="Male"/>
    <x v="32"/>
    <x v="1"/>
    <x v="1"/>
    <x v="2"/>
    <n v="1542249"/>
    <s v="Submitted"/>
    <n v="352"/>
    <x v="0"/>
    <x v="0"/>
    <s v="Submitted"/>
    <x v="0"/>
    <x v="0"/>
    <n v="4054887"/>
    <n v="11.22"/>
    <n v="180"/>
    <n v="22527.15"/>
    <n v="3791319.3450000002"/>
    <x v="6"/>
    <x v="6"/>
    <d v="2031-10-17T00:00:00"/>
    <x v="7"/>
    <x v="4"/>
    <x v="0"/>
    <x v="1"/>
    <x v="3"/>
  </r>
  <r>
    <s v="L102676"/>
    <x v="0"/>
    <s v="C202676"/>
    <s v="Vikas Gupta"/>
    <x v="0"/>
    <s v="Male"/>
    <x v="0"/>
    <x v="0"/>
    <x v="1"/>
    <x v="3"/>
    <n v="1571785"/>
    <s v="Submitted"/>
    <n v="510"/>
    <x v="0"/>
    <x v="0"/>
    <s v="Submitted"/>
    <x v="0"/>
    <x v="2"/>
    <n v="459002"/>
    <n v="17.72"/>
    <n v="120"/>
    <n v="3825.02"/>
    <n v="677792.95333333325"/>
    <x v="6"/>
    <x v="6"/>
    <d v="2031-10-18T00:00:00"/>
    <x v="7"/>
    <x v="4"/>
    <x v="0"/>
    <x v="1"/>
    <x v="2"/>
  </r>
  <r>
    <s v="L102677"/>
    <x v="0"/>
    <s v="C202677"/>
    <s v="Anjali Das"/>
    <x v="0"/>
    <s v="Female"/>
    <x v="5"/>
    <x v="1"/>
    <x v="0"/>
    <x v="1"/>
    <n v="1208563"/>
    <s v="Submitted"/>
    <n v="890"/>
    <x v="2"/>
    <x v="0"/>
    <s v="Submitted"/>
    <x v="0"/>
    <x v="3"/>
    <n v="4840217"/>
    <n v="12.64"/>
    <n v="60"/>
    <n v="80670.28"/>
    <n v="5098361.9066666672"/>
    <x v="4"/>
    <x v="4"/>
    <d v="2031-10-19T00:00:00"/>
    <x v="7"/>
    <x v="4"/>
    <x v="2"/>
    <x v="0"/>
    <x v="0"/>
  </r>
  <r>
    <s v="L102678"/>
    <x v="0"/>
    <s v="C202678"/>
    <s v="Amit Patel"/>
    <x v="0"/>
    <s v="Female"/>
    <x v="33"/>
    <x v="0"/>
    <x v="0"/>
    <x v="2"/>
    <n v="1343034"/>
    <s v="Submitted"/>
    <n v="574"/>
    <x v="0"/>
    <x v="0"/>
    <s v="Submitted"/>
    <x v="0"/>
    <x v="2"/>
    <n v="3189115"/>
    <n v="14.6"/>
    <n v="180"/>
    <n v="17717.310000000001"/>
    <n v="3880089.9166666665"/>
    <x v="4"/>
    <x v="4"/>
    <d v="2031-10-20T00:00:00"/>
    <x v="7"/>
    <x v="4"/>
    <x v="0"/>
    <x v="0"/>
    <x v="0"/>
  </r>
  <r>
    <s v="L102679"/>
    <x v="0"/>
    <s v="C202679"/>
    <s v="Priya Mehta"/>
    <x v="0"/>
    <s v="Female"/>
    <x v="43"/>
    <x v="0"/>
    <x v="1"/>
    <x v="1"/>
    <n v="2097615"/>
    <s v="Submitted"/>
    <n v="344"/>
    <x v="0"/>
    <x v="0"/>
    <s v="Submitted"/>
    <x v="0"/>
    <x v="0"/>
    <n v="2438384"/>
    <n v="15.62"/>
    <n v="60"/>
    <n v="40639.730000000003"/>
    <n v="3173963.1733333329"/>
    <x v="5"/>
    <x v="5"/>
    <d v="2031-10-21T00:00:00"/>
    <x v="7"/>
    <x v="4"/>
    <x v="0"/>
    <x v="1"/>
    <x v="2"/>
  </r>
  <r>
    <s v="L102680"/>
    <x v="0"/>
    <s v="C202680"/>
    <s v="Amit Rao"/>
    <x v="0"/>
    <s v="Male"/>
    <x v="11"/>
    <x v="1"/>
    <x v="1"/>
    <x v="3"/>
    <n v="1837532"/>
    <s v="Submitted"/>
    <n v="861"/>
    <x v="2"/>
    <x v="0"/>
    <s v="Submitted"/>
    <x v="0"/>
    <x v="0"/>
    <n v="2348323"/>
    <n v="7.53"/>
    <n v="24"/>
    <n v="97846.79"/>
    <n v="1473585.0383113725"/>
    <x v="5"/>
    <x v="5"/>
    <d v="2031-10-22T00:00:00"/>
    <x v="7"/>
    <x v="4"/>
    <x v="1"/>
    <x v="1"/>
    <x v="1"/>
  </r>
  <r>
    <s v="L102681"/>
    <x v="0"/>
    <s v="C202681"/>
    <n v="0"/>
    <x v="0"/>
    <s v="Male"/>
    <x v="12"/>
    <x v="1"/>
    <x v="0"/>
    <x v="0"/>
    <n v="1691312"/>
    <s v="Submitted"/>
    <n v="785"/>
    <x v="2"/>
    <x v="0"/>
    <s v="Submitted"/>
    <x v="0"/>
    <x v="2"/>
    <n v="863045"/>
    <n v="11.76"/>
    <n v="36"/>
    <n v="23973.47"/>
    <n v="845784.1000176731"/>
    <x v="0"/>
    <x v="0"/>
    <d v="2031-10-23T00:00:00"/>
    <x v="7"/>
    <x v="4"/>
    <x v="0"/>
    <x v="1"/>
    <x v="3"/>
  </r>
  <r>
    <s v="L102682"/>
    <x v="0"/>
    <s v="C202682"/>
    <s v="Sneha Mehta"/>
    <x v="0"/>
    <s v="Female"/>
    <x v="8"/>
    <x v="0"/>
    <x v="1"/>
    <x v="0"/>
    <n v="255488"/>
    <s v="Submitted"/>
    <n v="674"/>
    <x v="1"/>
    <x v="0"/>
    <s v="Submitted"/>
    <x v="0"/>
    <x v="3"/>
    <n v="1870725"/>
    <n v="12.8"/>
    <n v="60"/>
    <n v="31178.75"/>
    <n v="1995440"/>
    <x v="5"/>
    <x v="5"/>
    <d v="2031-10-24T00:00:00"/>
    <x v="7"/>
    <x v="4"/>
    <x v="0"/>
    <x v="1"/>
    <x v="2"/>
  </r>
  <r>
    <s v="L102683"/>
    <x v="0"/>
    <s v="C202683"/>
    <s v="Anjali Singh"/>
    <x v="0"/>
    <s v="Male"/>
    <x v="21"/>
    <x v="1"/>
    <x v="0"/>
    <x v="3"/>
    <n v="922419"/>
    <s v="Submitted"/>
    <n v="606"/>
    <x v="1"/>
    <x v="0"/>
    <s v="Submitted"/>
    <x v="0"/>
    <x v="0"/>
    <n v="575127"/>
    <n v="13.68"/>
    <n v="24"/>
    <n v="23963.62"/>
    <n v="655644.78770438628"/>
    <x v="2"/>
    <x v="2"/>
    <d v="2031-10-25T00:00:00"/>
    <x v="7"/>
    <x v="4"/>
    <x v="0"/>
    <x v="0"/>
    <x v="0"/>
  </r>
  <r>
    <s v="L102684"/>
    <x v="0"/>
    <s v="C202684"/>
    <s v="Amit Rao"/>
    <x v="0"/>
    <s v="Male"/>
    <x v="37"/>
    <x v="1"/>
    <x v="1"/>
    <x v="0"/>
    <n v="2174554"/>
    <s v="Submitted"/>
    <n v="508"/>
    <x v="0"/>
    <x v="0"/>
    <s v="Submitted"/>
    <x v="0"/>
    <x v="0"/>
    <n v="3683332"/>
    <n v="16.22"/>
    <n v="24"/>
    <n v="153472.17000000001"/>
    <n v="4978637.0927493069"/>
    <x v="0"/>
    <x v="0"/>
    <d v="2031-10-26T00:00:00"/>
    <x v="7"/>
    <x v="4"/>
    <x v="0"/>
    <x v="1"/>
    <x v="0"/>
  </r>
  <r>
    <s v="L102685"/>
    <x v="0"/>
    <s v="C202685"/>
    <s v="Neha Sharma"/>
    <x v="0"/>
    <s v="Female"/>
    <x v="32"/>
    <x v="1"/>
    <x v="1"/>
    <x v="1"/>
    <n v="2427916"/>
    <s v="Submitted"/>
    <n v="348"/>
    <x v="0"/>
    <x v="0"/>
    <s v="Submitted"/>
    <x v="0"/>
    <x v="2"/>
    <n v="2208180"/>
    <n v="8.93"/>
    <n v="60"/>
    <n v="36803"/>
    <n v="1643253.9500000051"/>
    <x v="3"/>
    <x v="3"/>
    <d v="2031-10-27T00:00:00"/>
    <x v="7"/>
    <x v="4"/>
    <x v="0"/>
    <x v="0"/>
    <x v="3"/>
  </r>
  <r>
    <s v="L102686"/>
    <x v="0"/>
    <s v="C202686"/>
    <s v="Rahul Sharma"/>
    <x v="0"/>
    <s v="Male"/>
    <x v="4"/>
    <x v="1"/>
    <x v="1"/>
    <x v="1"/>
    <n v="2269930"/>
    <s v="Submitted"/>
    <n v="864"/>
    <x v="2"/>
    <x v="0"/>
    <s v="Submitted"/>
    <x v="0"/>
    <x v="3"/>
    <n v="4687773"/>
    <n v="7.26"/>
    <n v="60"/>
    <n v="78129.55"/>
    <n v="2836102.6650013314"/>
    <x v="4"/>
    <x v="4"/>
    <d v="2031-10-28T00:00:00"/>
    <x v="7"/>
    <x v="4"/>
    <x v="0"/>
    <x v="0"/>
    <x v="3"/>
  </r>
  <r>
    <s v="L102687"/>
    <x v="0"/>
    <s v="C202687"/>
    <s v="Priya Singh"/>
    <x v="0"/>
    <s v="Female"/>
    <x v="40"/>
    <x v="1"/>
    <x v="0"/>
    <x v="0"/>
    <n v="2150154"/>
    <s v="Submitted"/>
    <n v="403"/>
    <x v="0"/>
    <x v="0"/>
    <s v="Submitted"/>
    <x v="0"/>
    <x v="1"/>
    <n v="1357535"/>
    <n v="8.8800000000000008"/>
    <n v="180"/>
    <n v="7541.86"/>
    <n v="1004575.9000000001"/>
    <x v="4"/>
    <x v="4"/>
    <d v="2031-10-29T00:00:00"/>
    <x v="7"/>
    <x v="4"/>
    <x v="0"/>
    <x v="1"/>
    <x v="0"/>
  </r>
  <r>
    <s v="L102688"/>
    <x v="0"/>
    <s v="C202688"/>
    <s v="Vikas Singh"/>
    <x v="0"/>
    <s v="Female"/>
    <x v="31"/>
    <x v="0"/>
    <x v="1"/>
    <x v="2"/>
    <n v="1344317"/>
    <s v="Submitted"/>
    <n v="569"/>
    <x v="0"/>
    <x v="0"/>
    <s v="Submitted"/>
    <x v="0"/>
    <x v="4"/>
    <n v="2907982"/>
    <n v="14.55"/>
    <n v="24"/>
    <n v="121165.92"/>
    <n v="3525928.1936240774"/>
    <x v="6"/>
    <x v="6"/>
    <d v="2031-10-30T00:00:00"/>
    <x v="7"/>
    <x v="4"/>
    <x v="2"/>
    <x v="1"/>
    <x v="0"/>
  </r>
  <r>
    <s v="L102689"/>
    <x v="0"/>
    <s v="C202689"/>
    <s v="Vikas Das"/>
    <x v="0"/>
    <s v="Male"/>
    <x v="23"/>
    <x v="0"/>
    <x v="1"/>
    <x v="2"/>
    <n v="254815"/>
    <s v="Submitted"/>
    <n v="797"/>
    <x v="2"/>
    <x v="0"/>
    <s v="Submitted"/>
    <x v="0"/>
    <x v="0"/>
    <n v="940637"/>
    <n v="16.57"/>
    <n v="24"/>
    <n v="39193.21"/>
    <n v="1298862.9253471706"/>
    <x v="1"/>
    <x v="1"/>
    <d v="2031-10-31T00:00:00"/>
    <x v="7"/>
    <x v="4"/>
    <x v="2"/>
    <x v="1"/>
    <x v="3"/>
  </r>
  <r>
    <s v="L102690"/>
    <x v="0"/>
    <s v="C202690"/>
    <s v="Pooja Singh"/>
    <x v="0"/>
    <s v="Female"/>
    <x v="39"/>
    <x v="1"/>
    <x v="1"/>
    <x v="0"/>
    <n v="1311029"/>
    <s v="Submitted"/>
    <n v="950"/>
    <x v="2"/>
    <x v="0"/>
    <s v="Submitted"/>
    <x v="1"/>
    <x v="3"/>
    <n v="2559819"/>
    <n v="10.7"/>
    <n v="12"/>
    <n v="213318.25"/>
    <n v="2283592.9104447705"/>
    <x v="2"/>
    <x v="2"/>
    <d v="2031-11-01T00:00:00"/>
    <x v="7"/>
    <x v="5"/>
    <x v="2"/>
    <x v="0"/>
    <x v="0"/>
  </r>
  <r>
    <s v="L102691"/>
    <x v="0"/>
    <s v="C202691"/>
    <s v="Vikas Patel"/>
    <x v="0"/>
    <s v="Male"/>
    <x v="14"/>
    <x v="0"/>
    <x v="0"/>
    <x v="2"/>
    <n v="964118"/>
    <s v="Submitted"/>
    <n v="869"/>
    <x v="2"/>
    <x v="0"/>
    <s v="Submitted"/>
    <x v="0"/>
    <x v="3"/>
    <n v="4711959"/>
    <n v="18.54"/>
    <n v="24"/>
    <n v="196331.62"/>
    <n v="7279976.6563354349"/>
    <x v="0"/>
    <x v="0"/>
    <d v="2031-11-02T00:00:00"/>
    <x v="7"/>
    <x v="5"/>
    <x v="0"/>
    <x v="1"/>
    <x v="2"/>
  </r>
  <r>
    <s v="L102692"/>
    <x v="0"/>
    <s v="C202692"/>
    <s v="Rohit Singh"/>
    <x v="0"/>
    <s v="Male"/>
    <x v="43"/>
    <x v="1"/>
    <x v="1"/>
    <x v="3"/>
    <n v="1137933"/>
    <s v="Submitted"/>
    <n v="335"/>
    <x v="0"/>
    <x v="0"/>
    <s v="Submitted"/>
    <x v="0"/>
    <x v="2"/>
    <n v="1097841"/>
    <n v="18.89"/>
    <n v="120"/>
    <n v="9148.67"/>
    <n v="1728184.7075"/>
    <x v="4"/>
    <x v="4"/>
    <d v="2031-11-03T00:00:00"/>
    <x v="7"/>
    <x v="5"/>
    <x v="0"/>
    <x v="1"/>
    <x v="2"/>
  </r>
  <r>
    <s v="L102693"/>
    <x v="0"/>
    <s v="C202693"/>
    <s v="Priya Patel"/>
    <x v="0"/>
    <s v="Male"/>
    <x v="39"/>
    <x v="0"/>
    <x v="1"/>
    <x v="2"/>
    <n v="2019375"/>
    <s v="Submitted"/>
    <n v="697"/>
    <x v="1"/>
    <x v="0"/>
    <s v="Submitted"/>
    <x v="0"/>
    <x v="4"/>
    <n v="929316"/>
    <n v="17.579999999999998"/>
    <n v="60"/>
    <n v="15488.6"/>
    <n v="1361447.94"/>
    <x v="6"/>
    <x v="6"/>
    <d v="2031-11-04T00:00:00"/>
    <x v="7"/>
    <x v="5"/>
    <x v="0"/>
    <x v="0"/>
    <x v="3"/>
  </r>
  <r>
    <s v="L102694"/>
    <x v="0"/>
    <s v="C202694"/>
    <s v="Sneha Verma"/>
    <x v="0"/>
    <s v="Male"/>
    <x v="40"/>
    <x v="0"/>
    <x v="0"/>
    <x v="1"/>
    <n v="1945053"/>
    <s v="Submitted"/>
    <n v="745"/>
    <x v="1"/>
    <x v="0"/>
    <s v="Submitted"/>
    <x v="0"/>
    <x v="0"/>
    <n v="602809"/>
    <n v="11.94"/>
    <n v="36"/>
    <n v="16744.689999999999"/>
    <n v="599794.95500955125"/>
    <x v="1"/>
    <x v="1"/>
    <d v="2031-11-05T00:00:00"/>
    <x v="7"/>
    <x v="5"/>
    <x v="0"/>
    <x v="0"/>
    <x v="2"/>
  </r>
  <r>
    <s v="L102695"/>
    <x v="0"/>
    <s v="C202695"/>
    <s v="Anjali Verma"/>
    <x v="0"/>
    <s v="Male"/>
    <x v="34"/>
    <x v="1"/>
    <x v="1"/>
    <x v="2"/>
    <n v="882392"/>
    <s v="Submitted"/>
    <n v="535"/>
    <x v="0"/>
    <x v="0"/>
    <s v="Submitted"/>
    <x v="0"/>
    <x v="1"/>
    <n v="4231871"/>
    <n v="12.66"/>
    <n v="60"/>
    <n v="70531.179999999993"/>
    <n v="4464623.9049999993"/>
    <x v="3"/>
    <x v="3"/>
    <d v="2031-11-06T00:00:00"/>
    <x v="7"/>
    <x v="5"/>
    <x v="1"/>
    <x v="1"/>
    <x v="2"/>
  </r>
  <r>
    <s v="L102696"/>
    <x v="0"/>
    <s v="C202696"/>
    <s v="Karan Das"/>
    <x v="0"/>
    <s v="Male"/>
    <x v="35"/>
    <x v="1"/>
    <x v="0"/>
    <x v="1"/>
    <n v="1306167"/>
    <s v="Submitted"/>
    <n v="890"/>
    <x v="2"/>
    <x v="0"/>
    <s v="Submitted"/>
    <x v="0"/>
    <x v="4"/>
    <n v="2384067"/>
    <n v="9.8000000000000007"/>
    <n v="60"/>
    <n v="39734.449999999997"/>
    <n v="1946988.050000001"/>
    <x v="2"/>
    <x v="2"/>
    <d v="2031-11-07T00:00:00"/>
    <x v="7"/>
    <x v="5"/>
    <x v="2"/>
    <x v="0"/>
    <x v="2"/>
  </r>
  <r>
    <s v="L102697"/>
    <x v="0"/>
    <s v="C202697"/>
    <s v="Priya Sharma"/>
    <x v="0"/>
    <s v="Female"/>
    <x v="25"/>
    <x v="1"/>
    <x v="1"/>
    <x v="1"/>
    <n v="2493170"/>
    <s v="Submitted"/>
    <n v="873"/>
    <x v="2"/>
    <x v="0"/>
    <s v="Submitted"/>
    <x v="0"/>
    <x v="2"/>
    <n v="145479"/>
    <n v="10.6"/>
    <n v="36"/>
    <n v="4041.08"/>
    <n v="128506.45001627592"/>
    <x v="5"/>
    <x v="5"/>
    <d v="2031-11-08T00:00:00"/>
    <x v="7"/>
    <x v="5"/>
    <x v="0"/>
    <x v="0"/>
    <x v="3"/>
  </r>
  <r>
    <s v="L102698"/>
    <x v="0"/>
    <s v="C202698"/>
    <s v="Rahul Mehta"/>
    <x v="0"/>
    <s v="Male"/>
    <x v="34"/>
    <x v="0"/>
    <x v="1"/>
    <x v="3"/>
    <n v="1534267"/>
    <s v="Submitted"/>
    <n v="544"/>
    <x v="0"/>
    <x v="0"/>
    <s v="Submitted"/>
    <x v="0"/>
    <x v="3"/>
    <n v="3903877"/>
    <n v="13.36"/>
    <n v="12"/>
    <n v="325323.08"/>
    <n v="4346864.1151326988"/>
    <x v="2"/>
    <x v="2"/>
    <d v="2031-11-09T00:00:00"/>
    <x v="7"/>
    <x v="5"/>
    <x v="0"/>
    <x v="1"/>
    <x v="0"/>
  </r>
  <r>
    <s v="L102699"/>
    <x v="0"/>
    <s v="C202699"/>
    <s v="Vikas Gupta"/>
    <x v="0"/>
    <s v="Male"/>
    <x v="22"/>
    <x v="0"/>
    <x v="1"/>
    <x v="1"/>
    <n v="2218999"/>
    <s v="Submitted"/>
    <n v="774"/>
    <x v="2"/>
    <x v="0"/>
    <s v="Submitted"/>
    <x v="0"/>
    <x v="3"/>
    <n v="2443186"/>
    <n v="8.43"/>
    <n v="60"/>
    <n v="40719.769999999997"/>
    <n v="1716338.1650000236"/>
    <x v="1"/>
    <x v="1"/>
    <d v="2031-11-10T00:00:00"/>
    <x v="7"/>
    <x v="5"/>
    <x v="1"/>
    <x v="1"/>
    <x v="0"/>
  </r>
  <r>
    <s v="L102700"/>
    <x v="0"/>
    <s v="C202700"/>
    <s v="Neha Mehta"/>
    <x v="0"/>
    <s v="Male"/>
    <x v="45"/>
    <x v="0"/>
    <x v="0"/>
    <x v="3"/>
    <n v="2441786"/>
    <s v="Submitted"/>
    <n v="611"/>
    <x v="1"/>
    <x v="0"/>
    <s v="Submitted"/>
    <x v="0"/>
    <x v="2"/>
    <n v="0"/>
    <n v="15.27"/>
    <n v="60"/>
    <n v="4166.67"/>
    <n v="0"/>
    <x v="5"/>
    <x v="5"/>
    <d v="2031-11-11T00:00:00"/>
    <x v="7"/>
    <x v="5"/>
    <x v="0"/>
    <x v="0"/>
    <x v="0"/>
  </r>
  <r>
    <s v="L102701"/>
    <x v="0"/>
    <s v="C202701"/>
    <s v="Anjali Gupta"/>
    <x v="0"/>
    <s v="Male"/>
    <x v="32"/>
    <x v="1"/>
    <x v="1"/>
    <x v="0"/>
    <n v="791097"/>
    <s v="Submitted"/>
    <n v="661"/>
    <x v="1"/>
    <x v="0"/>
    <s v="Submitted"/>
    <x v="0"/>
    <x v="2"/>
    <n v="1651862"/>
    <n v="9.16"/>
    <n v="60"/>
    <n v="27531.03"/>
    <n v="1260921.3266666688"/>
    <x v="5"/>
    <x v="5"/>
    <d v="2031-11-12T00:00:00"/>
    <x v="7"/>
    <x v="5"/>
    <x v="0"/>
    <x v="1"/>
    <x v="1"/>
  </r>
  <r>
    <s v="L102702"/>
    <x v="0"/>
    <s v="C202702"/>
    <s v="Rohit Gupta"/>
    <x v="0"/>
    <s v="Female"/>
    <x v="37"/>
    <x v="0"/>
    <x v="1"/>
    <x v="2"/>
    <n v="346628"/>
    <s v="Submitted"/>
    <n v="674"/>
    <x v="1"/>
    <x v="0"/>
    <s v="Submitted"/>
    <x v="0"/>
    <x v="4"/>
    <n v="705791"/>
    <n v="18.920000000000002"/>
    <n v="60"/>
    <n v="11763.18"/>
    <n v="1112797.1433333335"/>
    <x v="3"/>
    <x v="3"/>
    <d v="2031-11-13T00:00:00"/>
    <x v="7"/>
    <x v="5"/>
    <x v="0"/>
    <x v="1"/>
    <x v="0"/>
  </r>
  <r>
    <s v="L102703"/>
    <x v="0"/>
    <s v="C202703"/>
    <s v="Neha Sharma"/>
    <x v="0"/>
    <s v="Male"/>
    <x v="34"/>
    <x v="0"/>
    <x v="0"/>
    <x v="3"/>
    <n v="1125961"/>
    <s v="Submitted"/>
    <n v="353"/>
    <x v="0"/>
    <x v="0"/>
    <s v="Submitted"/>
    <x v="0"/>
    <x v="4"/>
    <n v="1930885"/>
    <n v="7.1"/>
    <n v="12"/>
    <n v="160907.07999999999"/>
    <n v="1146777.9353495392"/>
    <x v="6"/>
    <x v="6"/>
    <d v="2031-11-14T00:00:00"/>
    <x v="7"/>
    <x v="5"/>
    <x v="0"/>
    <x v="0"/>
    <x v="3"/>
  </r>
  <r>
    <s v="L102704"/>
    <x v="0"/>
    <s v="C202704"/>
    <s v="Pooja Verma"/>
    <x v="0"/>
    <s v="Male"/>
    <x v="18"/>
    <x v="0"/>
    <x v="1"/>
    <x v="2"/>
    <n v="1694978"/>
    <s v="Submitted"/>
    <n v="684"/>
    <x v="1"/>
    <x v="0"/>
    <s v="Submitted"/>
    <x v="0"/>
    <x v="1"/>
    <n v="3241609"/>
    <n v="7.2"/>
    <n v="36"/>
    <n v="90044.69"/>
    <n v="1944965.4872152687"/>
    <x v="0"/>
    <x v="0"/>
    <d v="2031-11-15T00:00:00"/>
    <x v="7"/>
    <x v="5"/>
    <x v="1"/>
    <x v="1"/>
    <x v="1"/>
  </r>
  <r>
    <s v="L102705"/>
    <x v="0"/>
    <s v="C202705"/>
    <s v="Rohit Gupta"/>
    <x v="0"/>
    <s v="Female"/>
    <x v="1"/>
    <x v="0"/>
    <x v="0"/>
    <x v="0"/>
    <n v="809268"/>
    <s v="Submitted"/>
    <n v="502"/>
    <x v="0"/>
    <x v="0"/>
    <s v="Submitted"/>
    <x v="0"/>
    <x v="4"/>
    <n v="4692390"/>
    <n v="9.16"/>
    <n v="36"/>
    <n v="130344.17"/>
    <n v="3581857.7048536595"/>
    <x v="2"/>
    <x v="2"/>
    <d v="2031-11-16T00:00:00"/>
    <x v="7"/>
    <x v="5"/>
    <x v="1"/>
    <x v="1"/>
    <x v="3"/>
  </r>
  <r>
    <s v="L102706"/>
    <x v="0"/>
    <s v="C202706"/>
    <s v="Pooja Rao"/>
    <x v="0"/>
    <s v="Male"/>
    <x v="47"/>
    <x v="0"/>
    <x v="1"/>
    <x v="1"/>
    <n v="1504400"/>
    <s v="Submitted"/>
    <n v="615"/>
    <x v="1"/>
    <x v="0"/>
    <s v="Submitted"/>
    <x v="0"/>
    <x v="4"/>
    <n v="2597008"/>
    <n v="10.27"/>
    <n v="180"/>
    <n v="14427.82"/>
    <n v="2222606.0133333332"/>
    <x v="1"/>
    <x v="1"/>
    <d v="2031-11-17T00:00:00"/>
    <x v="7"/>
    <x v="5"/>
    <x v="1"/>
    <x v="0"/>
    <x v="3"/>
  </r>
  <r>
    <s v="L102707"/>
    <x v="0"/>
    <s v="C202707"/>
    <s v="Karan Rao"/>
    <x v="0"/>
    <s v="Male"/>
    <x v="36"/>
    <x v="0"/>
    <x v="0"/>
    <x v="3"/>
    <n v="2125013"/>
    <s v="Submitted"/>
    <n v="526"/>
    <x v="0"/>
    <x v="0"/>
    <s v="Submitted"/>
    <x v="0"/>
    <x v="2"/>
    <n v="2302039"/>
    <n v="10.99"/>
    <n v="36"/>
    <n v="63945.53"/>
    <n v="2108284.0509775621"/>
    <x v="1"/>
    <x v="1"/>
    <d v="2031-11-18T00:00:00"/>
    <x v="7"/>
    <x v="5"/>
    <x v="0"/>
    <x v="0"/>
    <x v="0"/>
  </r>
  <r>
    <s v="L102708"/>
    <x v="0"/>
    <s v="C202708"/>
    <s v="Rohit Verma"/>
    <x v="0"/>
    <s v="Female"/>
    <x v="43"/>
    <x v="0"/>
    <x v="0"/>
    <x v="0"/>
    <n v="1462864"/>
    <s v="Submitted"/>
    <n v="702"/>
    <x v="1"/>
    <x v="0"/>
    <s v="Submitted"/>
    <x v="0"/>
    <x v="4"/>
    <n v="3964882"/>
    <n v="16.63"/>
    <n v="120"/>
    <n v="33040.68"/>
    <n v="5494665.6383333327"/>
    <x v="5"/>
    <x v="5"/>
    <d v="2031-11-19T00:00:00"/>
    <x v="7"/>
    <x v="5"/>
    <x v="0"/>
    <x v="1"/>
    <x v="0"/>
  </r>
  <r>
    <s v="L102709"/>
    <x v="0"/>
    <s v="C202709"/>
    <s v="Pooja Verma"/>
    <x v="0"/>
    <s v="Female"/>
    <x v="2"/>
    <x v="0"/>
    <x v="1"/>
    <x v="1"/>
    <n v="1265911"/>
    <s v="Submitted"/>
    <n v="371"/>
    <x v="0"/>
    <x v="0"/>
    <s v="Submitted"/>
    <x v="0"/>
    <x v="4"/>
    <n v="3224960"/>
    <n v="10.220000000000001"/>
    <n v="12"/>
    <n v="268746.67"/>
    <n v="2748282.5723026749"/>
    <x v="6"/>
    <x v="6"/>
    <d v="2031-11-20T00:00:00"/>
    <x v="7"/>
    <x v="5"/>
    <x v="2"/>
    <x v="1"/>
    <x v="0"/>
  </r>
  <r>
    <s v="L102710"/>
    <x v="0"/>
    <s v="C202710"/>
    <s v="Amit Rao"/>
    <x v="0"/>
    <s v="Female"/>
    <x v="24"/>
    <x v="1"/>
    <x v="0"/>
    <x v="0"/>
    <n v="2369402"/>
    <s v="Submitted"/>
    <n v="678"/>
    <x v="1"/>
    <x v="0"/>
    <s v="Submitted"/>
    <x v="0"/>
    <x v="3"/>
    <n v="4067136"/>
    <n v="7.6"/>
    <n v="24"/>
    <n v="169464"/>
    <n v="2575872.6211375617"/>
    <x v="0"/>
    <x v="0"/>
    <d v="2031-11-21T00:00:00"/>
    <x v="7"/>
    <x v="5"/>
    <x v="1"/>
    <x v="1"/>
    <x v="1"/>
  </r>
  <r>
    <s v="L102711"/>
    <x v="0"/>
    <s v="C202711"/>
    <s v="Amit Gupta"/>
    <x v="0"/>
    <s v="Male"/>
    <x v="19"/>
    <x v="1"/>
    <x v="1"/>
    <x v="2"/>
    <n v="1128967"/>
    <s v="Submitted"/>
    <n v="515"/>
    <x v="0"/>
    <x v="0"/>
    <s v="Submitted"/>
    <x v="0"/>
    <x v="1"/>
    <n v="4464904"/>
    <n v="17.11"/>
    <n v="60"/>
    <n v="74415.070000000007"/>
    <n v="6366208.9533333331"/>
    <x v="7"/>
    <x v="5"/>
    <d v="2031-11-22T00:00:00"/>
    <x v="7"/>
    <x v="5"/>
    <x v="0"/>
    <x v="0"/>
    <x v="3"/>
  </r>
  <r>
    <s v="L102712"/>
    <x v="0"/>
    <s v="C202712"/>
    <s v="Rahul Singh"/>
    <x v="0"/>
    <s v="Male"/>
    <x v="22"/>
    <x v="1"/>
    <x v="0"/>
    <x v="2"/>
    <n v="1035514"/>
    <s v="Submitted"/>
    <n v="460"/>
    <x v="0"/>
    <x v="0"/>
    <s v="Submitted"/>
    <x v="0"/>
    <x v="1"/>
    <n v="3586694"/>
    <n v="10.09"/>
    <n v="12"/>
    <n v="298891.17"/>
    <n v="3017804.9185923631"/>
    <x v="3"/>
    <x v="3"/>
    <d v="2031-11-23T00:00:00"/>
    <x v="7"/>
    <x v="5"/>
    <x v="1"/>
    <x v="0"/>
    <x v="3"/>
  </r>
  <r>
    <s v="L102713"/>
    <x v="0"/>
    <s v="C202713"/>
    <s v="Sneha Gupta"/>
    <x v="0"/>
    <s v="Male"/>
    <x v="2"/>
    <x v="1"/>
    <x v="1"/>
    <x v="1"/>
    <n v="1258461"/>
    <s v="Submitted"/>
    <n v="597"/>
    <x v="0"/>
    <x v="0"/>
    <s v="Submitted"/>
    <x v="0"/>
    <x v="2"/>
    <n v="897915"/>
    <n v="13.23"/>
    <n v="180"/>
    <n v="4988.42"/>
    <n v="989951.28749999998"/>
    <x v="2"/>
    <x v="2"/>
    <d v="2031-11-24T00:00:00"/>
    <x v="7"/>
    <x v="5"/>
    <x v="0"/>
    <x v="1"/>
    <x v="0"/>
  </r>
  <r>
    <s v="L102714"/>
    <x v="0"/>
    <s v="C202714"/>
    <s v="Amit Singh"/>
    <x v="0"/>
    <s v="Male"/>
    <x v="14"/>
    <x v="1"/>
    <x v="0"/>
    <x v="0"/>
    <n v="0"/>
    <s v="Submitted"/>
    <n v="556"/>
    <x v="0"/>
    <x v="0"/>
    <s v="Submitted"/>
    <x v="0"/>
    <x v="1"/>
    <n v="1862679"/>
    <n v="15.96"/>
    <n v="60"/>
    <n v="31044.65"/>
    <n v="2477363.0700000003"/>
    <x v="3"/>
    <x v="3"/>
    <d v="2031-11-25T00:00:00"/>
    <x v="7"/>
    <x v="5"/>
    <x v="0"/>
    <x v="0"/>
    <x v="2"/>
  </r>
  <r>
    <s v="L102715"/>
    <x v="0"/>
    <s v="C202715"/>
    <s v="Pooja Sharma"/>
    <x v="0"/>
    <s v="Female"/>
    <x v="42"/>
    <x v="1"/>
    <x v="1"/>
    <x v="3"/>
    <n v="2329867"/>
    <s v="Submitted"/>
    <n v="833"/>
    <x v="2"/>
    <x v="0"/>
    <s v="Submitted"/>
    <x v="0"/>
    <x v="0"/>
    <n v="3184165"/>
    <n v="9.3699999999999992"/>
    <n v="12"/>
    <n v="265347.08"/>
    <n v="2488748.425599921"/>
    <x v="5"/>
    <x v="5"/>
    <d v="2031-11-26T00:00:00"/>
    <x v="7"/>
    <x v="5"/>
    <x v="0"/>
    <x v="0"/>
    <x v="3"/>
  </r>
  <r>
    <s v="L102716"/>
    <x v="0"/>
    <s v="C202716"/>
    <s v="Neha Patel"/>
    <x v="0"/>
    <s v="Male"/>
    <x v="8"/>
    <x v="1"/>
    <x v="0"/>
    <x v="2"/>
    <n v="346305"/>
    <s v="Submitted"/>
    <n v="387"/>
    <x v="0"/>
    <x v="0"/>
    <s v="Submitted"/>
    <x v="0"/>
    <x v="4"/>
    <n v="514404"/>
    <n v="12.82"/>
    <n v="36"/>
    <n v="14289"/>
    <n v="549554.94000238611"/>
    <x v="0"/>
    <x v="0"/>
    <d v="2031-11-27T00:00:00"/>
    <x v="7"/>
    <x v="5"/>
    <x v="2"/>
    <x v="1"/>
    <x v="3"/>
  </r>
  <r>
    <s v="L102717"/>
    <x v="0"/>
    <s v="C202717"/>
    <s v="Priya Singh"/>
    <x v="0"/>
    <s v="Male"/>
    <x v="11"/>
    <x v="0"/>
    <x v="1"/>
    <x v="0"/>
    <n v="523107"/>
    <s v="Submitted"/>
    <n v="790"/>
    <x v="2"/>
    <x v="0"/>
    <s v="Submitted"/>
    <x v="0"/>
    <x v="2"/>
    <n v="2432929"/>
    <n v="12.21"/>
    <n v="24"/>
    <n v="101372.04"/>
    <n v="2475505.3772123163"/>
    <x v="6"/>
    <x v="6"/>
    <d v="2031-11-28T00:00:00"/>
    <x v="7"/>
    <x v="5"/>
    <x v="0"/>
    <x v="1"/>
    <x v="3"/>
  </r>
  <r>
    <s v="L102718"/>
    <x v="0"/>
    <s v="C202718"/>
    <s v="Sneha Das"/>
    <x v="0"/>
    <s v="Female"/>
    <x v="28"/>
    <x v="1"/>
    <x v="0"/>
    <x v="2"/>
    <n v="1413774"/>
    <s v="Submitted"/>
    <n v="890"/>
    <x v="2"/>
    <x v="0"/>
    <s v="Submitted"/>
    <x v="0"/>
    <x v="0"/>
    <n v="4547021"/>
    <n v="9.48"/>
    <n v="12"/>
    <n v="378918.42"/>
    <n v="3595469.5050435374"/>
    <x v="0"/>
    <x v="0"/>
    <d v="2031-11-29T00:00:00"/>
    <x v="7"/>
    <x v="5"/>
    <x v="2"/>
    <x v="0"/>
    <x v="0"/>
  </r>
  <r>
    <s v="L102719"/>
    <x v="0"/>
    <s v="C202719"/>
    <s v="Rohit Rao"/>
    <x v="0"/>
    <s v="Male"/>
    <x v="23"/>
    <x v="1"/>
    <x v="1"/>
    <x v="2"/>
    <n v="1554248"/>
    <s v="Submitted"/>
    <n v="383"/>
    <x v="0"/>
    <x v="0"/>
    <s v="Submitted"/>
    <x v="0"/>
    <x v="4"/>
    <n v="2062997"/>
    <n v="18.53"/>
    <n v="180"/>
    <n v="11461.09"/>
    <n v="3185611.2008333332"/>
    <x v="5"/>
    <x v="5"/>
    <d v="2031-11-30T00:00:00"/>
    <x v="7"/>
    <x v="5"/>
    <x v="1"/>
    <x v="0"/>
    <x v="3"/>
  </r>
  <r>
    <s v="L102720"/>
    <x v="0"/>
    <s v="C202720"/>
    <s v="Neha Verma"/>
    <x v="0"/>
    <s v="Female"/>
    <x v="4"/>
    <x v="1"/>
    <x v="0"/>
    <x v="0"/>
    <n v="1887569"/>
    <s v="Submitted"/>
    <n v="666"/>
    <x v="1"/>
    <x v="0"/>
    <s v="Submitted"/>
    <x v="0"/>
    <x v="2"/>
    <n v="4080427"/>
    <n v="8.5399999999999991"/>
    <n v="24"/>
    <n v="170017.79"/>
    <n v="2903911.1414337242"/>
    <x v="4"/>
    <x v="4"/>
    <d v="2031-12-01T00:00:00"/>
    <x v="7"/>
    <x v="6"/>
    <x v="0"/>
    <x v="1"/>
    <x v="0"/>
  </r>
  <r>
    <s v="L102721"/>
    <x v="0"/>
    <s v="C202721"/>
    <s v="Pooja Sharma"/>
    <x v="0"/>
    <s v="Male"/>
    <x v="26"/>
    <x v="1"/>
    <x v="1"/>
    <x v="0"/>
    <n v="0"/>
    <s v="Submitted"/>
    <n v="730"/>
    <x v="1"/>
    <x v="0"/>
    <s v="Submitted"/>
    <x v="0"/>
    <x v="2"/>
    <n v="4869419"/>
    <n v="8.8800000000000008"/>
    <n v="24"/>
    <n v="202892.46"/>
    <n v="3603376.1347392215"/>
    <x v="5"/>
    <x v="5"/>
    <d v="2031-12-02T00:00:00"/>
    <x v="7"/>
    <x v="6"/>
    <x v="0"/>
    <x v="0"/>
    <x v="3"/>
  </r>
  <r>
    <s v="L102722"/>
    <x v="0"/>
    <s v="C202722"/>
    <s v="Rohit Das"/>
    <x v="0"/>
    <s v="Male"/>
    <x v="4"/>
    <x v="0"/>
    <x v="1"/>
    <x v="2"/>
    <n v="1496448"/>
    <s v="Submitted"/>
    <n v="554"/>
    <x v="0"/>
    <x v="0"/>
    <s v="Submitted"/>
    <x v="0"/>
    <x v="4"/>
    <n v="950060"/>
    <n v="17.670000000000002"/>
    <n v="60"/>
    <n v="15834.33"/>
    <n v="1398963.35"/>
    <x v="4"/>
    <x v="4"/>
    <d v="2031-12-03T00:00:00"/>
    <x v="7"/>
    <x v="6"/>
    <x v="0"/>
    <x v="1"/>
    <x v="3"/>
  </r>
  <r>
    <s v="L102723"/>
    <x v="0"/>
    <s v="C202723"/>
    <s v="Karan Patel"/>
    <x v="0"/>
    <s v="Female"/>
    <x v="27"/>
    <x v="0"/>
    <x v="1"/>
    <x v="0"/>
    <n v="1232090"/>
    <s v="Submitted"/>
    <n v="748"/>
    <x v="1"/>
    <x v="0"/>
    <s v="Submitted"/>
    <x v="0"/>
    <x v="1"/>
    <n v="744011"/>
    <n v="16.3"/>
    <n v="24"/>
    <n v="31000.46"/>
    <n v="1010614.9428202824"/>
    <x v="3"/>
    <x v="3"/>
    <d v="2031-12-04T00:00:00"/>
    <x v="7"/>
    <x v="6"/>
    <x v="0"/>
    <x v="0"/>
    <x v="1"/>
  </r>
  <r>
    <s v="L102724"/>
    <x v="0"/>
    <s v="C202724"/>
    <s v="Amit Das"/>
    <x v="0"/>
    <s v="Male"/>
    <x v="33"/>
    <x v="0"/>
    <x v="1"/>
    <x v="1"/>
    <n v="381567"/>
    <s v="Submitted"/>
    <n v="541"/>
    <x v="0"/>
    <x v="0"/>
    <s v="Submitted"/>
    <x v="0"/>
    <x v="0"/>
    <n v="396516"/>
    <n v="10.4"/>
    <n v="12"/>
    <n v="33043"/>
    <n v="343839.31189750467"/>
    <x v="3"/>
    <x v="3"/>
    <d v="2031-12-05T00:00:00"/>
    <x v="7"/>
    <x v="6"/>
    <x v="2"/>
    <x v="1"/>
    <x v="3"/>
  </r>
  <r>
    <s v="L102725"/>
    <x v="0"/>
    <s v="C202725"/>
    <s v="Anjali Das"/>
    <x v="0"/>
    <s v="Male"/>
    <x v="10"/>
    <x v="0"/>
    <x v="0"/>
    <x v="2"/>
    <n v="2146065"/>
    <s v="Submitted"/>
    <n v="509"/>
    <x v="0"/>
    <x v="0"/>
    <s v="Submitted"/>
    <x v="0"/>
    <x v="0"/>
    <n v="1526459"/>
    <n v="11.89"/>
    <n v="120"/>
    <n v="12720.49"/>
    <n v="1512466.4591666667"/>
    <x v="2"/>
    <x v="2"/>
    <d v="2031-12-06T00:00:00"/>
    <x v="7"/>
    <x v="6"/>
    <x v="1"/>
    <x v="1"/>
    <x v="3"/>
  </r>
  <r>
    <s v="L102726"/>
    <x v="0"/>
    <s v="C202726"/>
    <s v="Priya Mehta"/>
    <x v="0"/>
    <s v="Male"/>
    <x v="22"/>
    <x v="0"/>
    <x v="0"/>
    <x v="2"/>
    <n v="1325505"/>
    <s v="Submitted"/>
    <n v="479"/>
    <x v="0"/>
    <x v="0"/>
    <s v="Submitted"/>
    <x v="0"/>
    <x v="1"/>
    <n v="2897896"/>
    <n v="14.38"/>
    <n v="36"/>
    <n v="80497.11"/>
    <n v="3472645.3733350132"/>
    <x v="3"/>
    <x v="3"/>
    <d v="2031-12-07T00:00:00"/>
    <x v="7"/>
    <x v="6"/>
    <x v="0"/>
    <x v="1"/>
    <x v="3"/>
  </r>
  <r>
    <s v="L102727"/>
    <x v="0"/>
    <s v="C202727"/>
    <s v="Anjali Verma"/>
    <x v="0"/>
    <s v="Female"/>
    <x v="24"/>
    <x v="1"/>
    <x v="0"/>
    <x v="1"/>
    <n v="2290301"/>
    <s v="Submitted"/>
    <n v="846"/>
    <x v="2"/>
    <x v="0"/>
    <s v="Submitted"/>
    <x v="0"/>
    <x v="3"/>
    <n v="1078478"/>
    <n v="11.33"/>
    <n v="60"/>
    <n v="17974.63"/>
    <n v="1018262.9783333334"/>
    <x v="4"/>
    <x v="4"/>
    <d v="2031-12-08T00:00:00"/>
    <x v="7"/>
    <x v="6"/>
    <x v="2"/>
    <x v="1"/>
    <x v="2"/>
  </r>
  <r>
    <s v="L102728"/>
    <x v="0"/>
    <s v="C202728"/>
    <s v="Sneha Gupta"/>
    <x v="0"/>
    <s v="Male"/>
    <x v="43"/>
    <x v="0"/>
    <x v="1"/>
    <x v="2"/>
    <n v="1349583"/>
    <s v="Submitted"/>
    <n v="529"/>
    <x v="0"/>
    <x v="0"/>
    <s v="Submitted"/>
    <x v="0"/>
    <x v="1"/>
    <n v="2036950"/>
    <n v="9.9"/>
    <n v="180"/>
    <n v="11316.39"/>
    <n v="1680483.7500000002"/>
    <x v="1"/>
    <x v="1"/>
    <d v="2031-12-09T00:00:00"/>
    <x v="7"/>
    <x v="6"/>
    <x v="2"/>
    <x v="0"/>
    <x v="3"/>
  </r>
  <r>
    <s v="L102729"/>
    <x v="0"/>
    <s v="C202729"/>
    <s v="Anjali Rao"/>
    <x v="0"/>
    <s v="Female"/>
    <x v="42"/>
    <x v="1"/>
    <x v="0"/>
    <x v="0"/>
    <n v="2366660"/>
    <s v="Submitted"/>
    <n v="593"/>
    <x v="0"/>
    <x v="0"/>
    <s v="Submitted"/>
    <x v="0"/>
    <x v="4"/>
    <n v="1781000"/>
    <n v="7.43"/>
    <n v="24"/>
    <n v="74208.33"/>
    <n v="1102746.2920475691"/>
    <x v="4"/>
    <x v="4"/>
    <d v="2031-12-10T00:00:00"/>
    <x v="7"/>
    <x v="6"/>
    <x v="0"/>
    <x v="1"/>
    <x v="3"/>
  </r>
  <r>
    <s v="L102730"/>
    <x v="0"/>
    <s v="C202730"/>
    <s v="Neha Das"/>
    <x v="0"/>
    <s v="Male"/>
    <x v="45"/>
    <x v="0"/>
    <x v="0"/>
    <x v="1"/>
    <n v="1071651"/>
    <s v="Submitted"/>
    <n v="343"/>
    <x v="0"/>
    <x v="0"/>
    <s v="Submitted"/>
    <x v="0"/>
    <x v="0"/>
    <n v="3906348"/>
    <n v="15.41"/>
    <n v="60"/>
    <n v="65105.8"/>
    <n v="5016401.8899999997"/>
    <x v="2"/>
    <x v="2"/>
    <d v="2031-12-11T00:00:00"/>
    <x v="7"/>
    <x v="6"/>
    <x v="2"/>
    <x v="0"/>
    <x v="3"/>
  </r>
  <r>
    <s v="L102731"/>
    <x v="0"/>
    <s v="C202731"/>
    <s v="Pooja Verma"/>
    <x v="0"/>
    <s v="Female"/>
    <x v="36"/>
    <x v="1"/>
    <x v="1"/>
    <x v="2"/>
    <n v="1407854"/>
    <s v="Submitted"/>
    <n v="763"/>
    <x v="2"/>
    <x v="0"/>
    <s v="Submitted"/>
    <x v="0"/>
    <x v="4"/>
    <n v="3340915"/>
    <n v="12.74"/>
    <n v="36"/>
    <n v="92803.19"/>
    <n v="3546938.0916839647"/>
    <x v="1"/>
    <x v="1"/>
    <d v="2031-12-12T00:00:00"/>
    <x v="7"/>
    <x v="6"/>
    <x v="2"/>
    <x v="0"/>
    <x v="3"/>
  </r>
  <r>
    <s v="L102732"/>
    <x v="0"/>
    <s v="C202732"/>
    <s v="Sneha Gupta"/>
    <x v="0"/>
    <s v="Male"/>
    <x v="2"/>
    <x v="1"/>
    <x v="1"/>
    <x v="0"/>
    <n v="1184097"/>
    <s v="Submitted"/>
    <n v="359"/>
    <x v="0"/>
    <x v="0"/>
    <s v="Submitted"/>
    <x v="0"/>
    <x v="2"/>
    <n v="682021"/>
    <n v="14.48"/>
    <n v="24"/>
    <n v="28417.54"/>
    <n v="822972.01129797229"/>
    <x v="2"/>
    <x v="2"/>
    <d v="2031-12-13T00:00:00"/>
    <x v="7"/>
    <x v="6"/>
    <x v="0"/>
    <x v="1"/>
    <x v="3"/>
  </r>
  <r>
    <s v="L102733"/>
    <x v="0"/>
    <s v="C202733"/>
    <s v="Neha Gupta"/>
    <x v="0"/>
    <s v="Female"/>
    <x v="31"/>
    <x v="0"/>
    <x v="1"/>
    <x v="0"/>
    <n v="1772964"/>
    <s v="Submitted"/>
    <n v="787"/>
    <x v="2"/>
    <x v="0"/>
    <s v="Submitted"/>
    <x v="0"/>
    <x v="1"/>
    <n v="2771476"/>
    <n v="12.18"/>
    <n v="60"/>
    <n v="46191.27"/>
    <n v="2813048.1399999997"/>
    <x v="1"/>
    <x v="1"/>
    <d v="2031-12-14T00:00:00"/>
    <x v="7"/>
    <x v="6"/>
    <x v="1"/>
    <x v="1"/>
    <x v="3"/>
  </r>
  <r>
    <s v="L102734"/>
    <x v="0"/>
    <s v="C202734"/>
    <s v="Anjali Mehta"/>
    <x v="0"/>
    <s v="Male"/>
    <x v="24"/>
    <x v="1"/>
    <x v="1"/>
    <x v="1"/>
    <n v="2202821"/>
    <s v="Submitted"/>
    <n v="368"/>
    <x v="0"/>
    <x v="0"/>
    <s v="Submitted"/>
    <x v="0"/>
    <x v="2"/>
    <n v="2444479"/>
    <n v="13.49"/>
    <n v="60"/>
    <n v="40741.32"/>
    <n v="2748001.8091666671"/>
    <x v="3"/>
    <x v="3"/>
    <d v="2031-12-15T00:00:00"/>
    <x v="7"/>
    <x v="6"/>
    <x v="0"/>
    <x v="1"/>
    <x v="2"/>
  </r>
  <r>
    <s v="L102735"/>
    <x v="0"/>
    <s v="C202735"/>
    <s v="Karan Singh"/>
    <x v="0"/>
    <s v="Female"/>
    <x v="22"/>
    <x v="1"/>
    <x v="0"/>
    <x v="1"/>
    <n v="1887065"/>
    <s v="Submitted"/>
    <n v="400"/>
    <x v="0"/>
    <x v="0"/>
    <s v="Submitted"/>
    <x v="0"/>
    <x v="0"/>
    <n v="2337180"/>
    <n v="12.98"/>
    <n v="36"/>
    <n v="64921.67"/>
    <n v="2528049.7000087094"/>
    <x v="4"/>
    <x v="4"/>
    <d v="2031-12-16T00:00:00"/>
    <x v="7"/>
    <x v="6"/>
    <x v="2"/>
    <x v="1"/>
    <x v="3"/>
  </r>
  <r>
    <s v="L102736"/>
    <x v="0"/>
    <s v="C202736"/>
    <s v="Rahul Verma"/>
    <x v="0"/>
    <s v="Male"/>
    <x v="15"/>
    <x v="1"/>
    <x v="1"/>
    <x v="2"/>
    <n v="1434918"/>
    <s v="Submitted"/>
    <n v="327"/>
    <x v="0"/>
    <x v="0"/>
    <s v="Submitted"/>
    <x v="0"/>
    <x v="0"/>
    <n v="4790112"/>
    <n v="12.6"/>
    <n v="12"/>
    <n v="399176"/>
    <n v="5030530.8033163352"/>
    <x v="4"/>
    <x v="4"/>
    <d v="2031-12-17T00:00:00"/>
    <x v="7"/>
    <x v="6"/>
    <x v="0"/>
    <x v="1"/>
    <x v="2"/>
  </r>
  <r>
    <s v="L102737"/>
    <x v="0"/>
    <s v="C202737"/>
    <s v="Rohit Patel"/>
    <x v="0"/>
    <s v="Male"/>
    <x v="2"/>
    <x v="1"/>
    <x v="1"/>
    <x v="0"/>
    <n v="1818293"/>
    <s v="Submitted"/>
    <n v="368"/>
    <x v="0"/>
    <x v="0"/>
    <s v="Submitted"/>
    <x v="0"/>
    <x v="3"/>
    <n v="658687"/>
    <n v="8.6199999999999992"/>
    <n v="36"/>
    <n v="18296.86"/>
    <n v="473156.82995939936"/>
    <x v="4"/>
    <x v="4"/>
    <d v="2031-12-18T00:00:00"/>
    <x v="7"/>
    <x v="6"/>
    <x v="0"/>
    <x v="1"/>
    <x v="2"/>
  </r>
  <r>
    <s v="L102738"/>
    <x v="0"/>
    <s v="C202738"/>
    <s v="Vikas Mehta"/>
    <x v="0"/>
    <s v="Female"/>
    <x v="1"/>
    <x v="1"/>
    <x v="1"/>
    <x v="3"/>
    <n v="2358539"/>
    <s v="Submitted"/>
    <n v="821"/>
    <x v="2"/>
    <x v="0"/>
    <s v="Submitted"/>
    <x v="0"/>
    <x v="0"/>
    <n v="4950736"/>
    <n v="13.25"/>
    <n v="120"/>
    <n v="41256.129999999997"/>
    <n v="5466437.666666667"/>
    <x v="4"/>
    <x v="4"/>
    <d v="2031-12-19T00:00:00"/>
    <x v="7"/>
    <x v="6"/>
    <x v="0"/>
    <x v="1"/>
    <x v="0"/>
  </r>
  <r>
    <s v="L102739"/>
    <x v="0"/>
    <s v="C202739"/>
    <s v="Sneha Singh"/>
    <x v="0"/>
    <s v="Female"/>
    <x v="6"/>
    <x v="0"/>
    <x v="1"/>
    <x v="1"/>
    <n v="376957"/>
    <s v="Submitted"/>
    <n v="635"/>
    <x v="1"/>
    <x v="0"/>
    <s v="Submitted"/>
    <x v="0"/>
    <x v="4"/>
    <n v="2464854"/>
    <n v="15.87"/>
    <n v="36"/>
    <n v="68468.17"/>
    <n v="3259769.415000218"/>
    <x v="3"/>
    <x v="3"/>
    <d v="2031-12-20T00:00:00"/>
    <x v="7"/>
    <x v="6"/>
    <x v="1"/>
    <x v="1"/>
    <x v="3"/>
  </r>
  <r>
    <s v="L102740"/>
    <x v="0"/>
    <s v="C202740"/>
    <s v="Pooja Singh"/>
    <x v="0"/>
    <s v="Male"/>
    <x v="23"/>
    <x v="1"/>
    <x v="1"/>
    <x v="3"/>
    <n v="405052"/>
    <s v="Submitted"/>
    <n v="832"/>
    <x v="2"/>
    <x v="0"/>
    <s v="Submitted"/>
    <x v="0"/>
    <x v="3"/>
    <n v="1967339"/>
    <n v="18.34"/>
    <n v="12"/>
    <n v="163944.92000000001"/>
    <n v="3006793.8364548148"/>
    <x v="1"/>
    <x v="1"/>
    <d v="2031-12-21T00:00:00"/>
    <x v="7"/>
    <x v="6"/>
    <x v="0"/>
    <x v="1"/>
    <x v="3"/>
  </r>
  <r>
    <s v="L102741"/>
    <x v="0"/>
    <s v="C202741"/>
    <s v="Vikas Sharma"/>
    <x v="0"/>
    <s v="Male"/>
    <x v="17"/>
    <x v="0"/>
    <x v="1"/>
    <x v="3"/>
    <n v="1859802"/>
    <s v="Submitted"/>
    <n v="565"/>
    <x v="0"/>
    <x v="0"/>
    <s v="Submitted"/>
    <x v="0"/>
    <x v="4"/>
    <n v="3388502"/>
    <n v="10.91"/>
    <n v="120"/>
    <n v="28237.52"/>
    <n v="3080713.0683333334"/>
    <x v="0"/>
    <x v="0"/>
    <d v="2031-12-22T00:00:00"/>
    <x v="7"/>
    <x v="6"/>
    <x v="0"/>
    <x v="0"/>
    <x v="3"/>
  </r>
  <r>
    <s v="L102742"/>
    <x v="0"/>
    <s v="C202742"/>
    <s v="Anjali Patel"/>
    <x v="0"/>
    <s v="Female"/>
    <x v="17"/>
    <x v="0"/>
    <x v="1"/>
    <x v="1"/>
    <n v="0"/>
    <s v="Submitted"/>
    <n v="466"/>
    <x v="0"/>
    <x v="0"/>
    <s v="Submitted"/>
    <x v="0"/>
    <x v="2"/>
    <n v="3062524"/>
    <n v="10"/>
    <n v="24"/>
    <n v="127605.17"/>
    <n v="2552104.5610666154"/>
    <x v="5"/>
    <x v="5"/>
    <d v="2031-12-23T00:00:00"/>
    <x v="7"/>
    <x v="6"/>
    <x v="0"/>
    <x v="0"/>
    <x v="1"/>
  </r>
  <r>
    <s v="L102743"/>
    <x v="0"/>
    <s v="C202743"/>
    <s v="Rahul Sharma"/>
    <x v="0"/>
    <s v="Female"/>
    <x v="42"/>
    <x v="1"/>
    <x v="1"/>
    <x v="1"/>
    <n v="443241"/>
    <s v="Submitted"/>
    <n v="583"/>
    <x v="0"/>
    <x v="0"/>
    <s v="Submitted"/>
    <x v="0"/>
    <x v="2"/>
    <n v="813411"/>
    <n v="8.49"/>
    <n v="12"/>
    <n v="67784.25"/>
    <n v="576426.74208104226"/>
    <x v="2"/>
    <x v="2"/>
    <d v="2031-12-24T00:00:00"/>
    <x v="7"/>
    <x v="6"/>
    <x v="0"/>
    <x v="0"/>
    <x v="1"/>
  </r>
  <r>
    <s v="L102744"/>
    <x v="0"/>
    <s v="C202744"/>
    <s v="Amit Singh"/>
    <x v="0"/>
    <s v="Male"/>
    <x v="38"/>
    <x v="0"/>
    <x v="0"/>
    <x v="0"/>
    <n v="1915285"/>
    <s v="Submitted"/>
    <n v="447"/>
    <x v="0"/>
    <x v="0"/>
    <s v="Submitted"/>
    <x v="0"/>
    <x v="1"/>
    <n v="2940706"/>
    <n v="11.31"/>
    <n v="60"/>
    <n v="49011.77"/>
    <n v="2771615.4049999998"/>
    <x v="0"/>
    <x v="0"/>
    <d v="2031-12-25T00:00:00"/>
    <x v="7"/>
    <x v="6"/>
    <x v="0"/>
    <x v="1"/>
    <x v="3"/>
  </r>
  <r>
    <s v="L102745"/>
    <x v="0"/>
    <s v="C202745"/>
    <s v="Priya Das"/>
    <x v="0"/>
    <s v="Male"/>
    <x v="33"/>
    <x v="1"/>
    <x v="0"/>
    <x v="0"/>
    <n v="570473"/>
    <s v="Submitted"/>
    <n v="859"/>
    <x v="2"/>
    <x v="0"/>
    <s v="Submitted"/>
    <x v="0"/>
    <x v="2"/>
    <n v="4169400"/>
    <n v="11.2"/>
    <n v="180"/>
    <n v="23163.33"/>
    <n v="3891439.9999999995"/>
    <x v="0"/>
    <x v="0"/>
    <d v="2031-12-26T00:00:00"/>
    <x v="7"/>
    <x v="6"/>
    <x v="0"/>
    <x v="1"/>
    <x v="0"/>
  </r>
  <r>
    <s v="L102746"/>
    <x v="0"/>
    <s v="C202746"/>
    <s v="Amit Patel"/>
    <x v="0"/>
    <s v="Male"/>
    <x v="17"/>
    <x v="1"/>
    <x v="0"/>
    <x v="2"/>
    <n v="1831493"/>
    <s v="Submitted"/>
    <n v="575"/>
    <x v="0"/>
    <x v="0"/>
    <s v="Submitted"/>
    <x v="0"/>
    <x v="4"/>
    <n v="1827702"/>
    <n v="16.93"/>
    <n v="60"/>
    <n v="30461.7"/>
    <n v="2578582.9050000003"/>
    <x v="6"/>
    <x v="6"/>
    <d v="2031-12-27T00:00:00"/>
    <x v="7"/>
    <x v="6"/>
    <x v="1"/>
    <x v="0"/>
    <x v="2"/>
  </r>
  <r>
    <s v="L102747"/>
    <x v="0"/>
    <s v="C202747"/>
    <s v="Amit Patel"/>
    <x v="0"/>
    <s v="Male"/>
    <x v="18"/>
    <x v="0"/>
    <x v="1"/>
    <x v="3"/>
    <n v="977000"/>
    <s v="Submitted"/>
    <n v="631"/>
    <x v="1"/>
    <x v="0"/>
    <s v="Submitted"/>
    <x v="0"/>
    <x v="1"/>
    <n v="439528"/>
    <n v="10.82"/>
    <n v="12"/>
    <n v="36627.33"/>
    <n v="396485.00801233522"/>
    <x v="2"/>
    <x v="2"/>
    <d v="2031-12-28T00:00:00"/>
    <x v="7"/>
    <x v="6"/>
    <x v="1"/>
    <x v="1"/>
    <x v="3"/>
  </r>
  <r>
    <s v="L102748"/>
    <x v="0"/>
    <s v="C202748"/>
    <s v="Anjali Rao"/>
    <x v="0"/>
    <s v="Female"/>
    <x v="11"/>
    <x v="1"/>
    <x v="0"/>
    <x v="0"/>
    <n v="2468352"/>
    <s v="Submitted"/>
    <n v="725"/>
    <x v="1"/>
    <x v="0"/>
    <s v="Submitted"/>
    <x v="0"/>
    <x v="4"/>
    <n v="3859383"/>
    <n v="18.18"/>
    <n v="120"/>
    <n v="32161.53"/>
    <n v="5846965.2449999992"/>
    <x v="0"/>
    <x v="0"/>
    <d v="2031-12-29T00:00:00"/>
    <x v="7"/>
    <x v="6"/>
    <x v="0"/>
    <x v="0"/>
    <x v="3"/>
  </r>
  <r>
    <s v="L102749"/>
    <x v="0"/>
    <s v="C202749"/>
    <s v="Anjali Singh"/>
    <x v="0"/>
    <s v="Female"/>
    <x v="38"/>
    <x v="1"/>
    <x v="0"/>
    <x v="0"/>
    <n v="1227311"/>
    <s v="Submitted"/>
    <n v="825"/>
    <x v="2"/>
    <x v="0"/>
    <s v="Submitted"/>
    <x v="0"/>
    <x v="0"/>
    <n v="2383971"/>
    <n v="15.19"/>
    <n v="120"/>
    <n v="19866.419999999998"/>
    <n v="3017709.9575"/>
    <x v="0"/>
    <x v="0"/>
    <d v="2031-12-30T00:00:00"/>
    <x v="7"/>
    <x v="6"/>
    <x v="0"/>
    <x v="0"/>
    <x v="1"/>
  </r>
  <r>
    <s v="L102750"/>
    <x v="0"/>
    <s v="C202750"/>
    <s v="Priya Sharma"/>
    <x v="0"/>
    <s v="Female"/>
    <x v="17"/>
    <x v="0"/>
    <x v="1"/>
    <x v="1"/>
    <n v="0"/>
    <s v="Submitted"/>
    <n v="822"/>
    <x v="2"/>
    <x v="0"/>
    <s v="Submitted"/>
    <x v="0"/>
    <x v="1"/>
    <n v="420303"/>
    <n v="12.18"/>
    <n v="60"/>
    <n v="7005.05"/>
    <n v="426607.54499999998"/>
    <x v="4"/>
    <x v="4"/>
    <d v="2031-12-31T00:00:00"/>
    <x v="7"/>
    <x v="6"/>
    <x v="0"/>
    <x v="1"/>
    <x v="2"/>
  </r>
  <r>
    <s v="L102751"/>
    <x v="0"/>
    <s v="C202751"/>
    <s v="Pooja Gupta"/>
    <x v="0"/>
    <s v="Male"/>
    <x v="43"/>
    <x v="1"/>
    <x v="1"/>
    <x v="0"/>
    <n v="1343490"/>
    <s v="Submitted"/>
    <n v="827"/>
    <x v="2"/>
    <x v="0"/>
    <s v="Submitted"/>
    <x v="0"/>
    <x v="4"/>
    <n v="641763"/>
    <n v="7.4"/>
    <n v="180"/>
    <n v="3565.35"/>
    <n v="395753.85000000003"/>
    <x v="4"/>
    <x v="4"/>
    <d v="2032-01-01T00:00:00"/>
    <x v="8"/>
    <x v="7"/>
    <x v="0"/>
    <x v="1"/>
    <x v="0"/>
  </r>
  <r>
    <s v="L102752"/>
    <x v="0"/>
    <s v="C202752"/>
    <s v="Karan Rao"/>
    <x v="0"/>
    <s v="Female"/>
    <x v="0"/>
    <x v="1"/>
    <x v="1"/>
    <x v="2"/>
    <n v="2094061"/>
    <s v="Submitted"/>
    <n v="527"/>
    <x v="0"/>
    <x v="0"/>
    <s v="Submitted"/>
    <x v="0"/>
    <x v="0"/>
    <n v="788188"/>
    <n v="15.1"/>
    <n v="180"/>
    <n v="4378.82"/>
    <n v="991803.23333333328"/>
    <x v="0"/>
    <x v="0"/>
    <d v="2032-01-02T00:00:00"/>
    <x v="8"/>
    <x v="7"/>
    <x v="0"/>
    <x v="1"/>
    <x v="0"/>
  </r>
  <r>
    <s v="L102753"/>
    <x v="0"/>
    <s v="C202753"/>
    <s v="Karan Sharma"/>
    <x v="0"/>
    <s v="Female"/>
    <x v="22"/>
    <x v="0"/>
    <x v="1"/>
    <x v="2"/>
    <n v="1282200"/>
    <s v="Submitted"/>
    <n v="579"/>
    <x v="0"/>
    <x v="0"/>
    <s v="Submitted"/>
    <x v="0"/>
    <x v="3"/>
    <n v="2928813"/>
    <n v="17.87"/>
    <n v="24"/>
    <n v="122033.88"/>
    <n v="4361490.6938625099"/>
    <x v="4"/>
    <x v="4"/>
    <d v="2032-01-03T00:00:00"/>
    <x v="8"/>
    <x v="7"/>
    <x v="0"/>
    <x v="1"/>
    <x v="0"/>
  </r>
  <r>
    <s v="L102754"/>
    <x v="0"/>
    <s v="C202754"/>
    <s v="Rohit Mehta"/>
    <x v="0"/>
    <s v="Male"/>
    <x v="47"/>
    <x v="1"/>
    <x v="1"/>
    <x v="1"/>
    <n v="491646"/>
    <s v="Submitted"/>
    <n v="657"/>
    <x v="1"/>
    <x v="0"/>
    <s v="Submitted"/>
    <x v="0"/>
    <x v="3"/>
    <n v="2771837"/>
    <n v="11.01"/>
    <n v="60"/>
    <n v="46197.279999999999"/>
    <n v="2543160.4474999998"/>
    <x v="4"/>
    <x v="4"/>
    <d v="2032-01-04T00:00:00"/>
    <x v="8"/>
    <x v="7"/>
    <x v="0"/>
    <x v="1"/>
    <x v="3"/>
  </r>
  <r>
    <s v="L102755"/>
    <x v="0"/>
    <s v="C202755"/>
    <s v="Rohit Verma"/>
    <x v="0"/>
    <s v="Male"/>
    <x v="15"/>
    <x v="0"/>
    <x v="1"/>
    <x v="0"/>
    <n v="1988137"/>
    <s v="Submitted"/>
    <n v="329"/>
    <x v="0"/>
    <x v="0"/>
    <s v="Submitted"/>
    <x v="0"/>
    <x v="4"/>
    <n v="885585"/>
    <n v="16.809999999999999"/>
    <n v="120"/>
    <n v="7379.88"/>
    <n v="1240556.9874999998"/>
    <x v="5"/>
    <x v="5"/>
    <d v="2032-01-05T00:00:00"/>
    <x v="8"/>
    <x v="7"/>
    <x v="0"/>
    <x v="1"/>
    <x v="1"/>
  </r>
  <r>
    <s v="L102756"/>
    <x v="0"/>
    <s v="C202756"/>
    <s v="Vikas Gupta"/>
    <x v="0"/>
    <s v="Female"/>
    <x v="31"/>
    <x v="1"/>
    <x v="0"/>
    <x v="3"/>
    <n v="1687253"/>
    <s v="Submitted"/>
    <n v="599"/>
    <x v="0"/>
    <x v="0"/>
    <s v="Submitted"/>
    <x v="0"/>
    <x v="0"/>
    <n v="3671592"/>
    <n v="11.46"/>
    <n v="60"/>
    <n v="61193.2"/>
    <n v="3506370.3600000003"/>
    <x v="5"/>
    <x v="5"/>
    <d v="2032-01-06T00:00:00"/>
    <x v="8"/>
    <x v="7"/>
    <x v="2"/>
    <x v="1"/>
    <x v="3"/>
  </r>
  <r>
    <s v="L102757"/>
    <x v="0"/>
    <s v="C202757"/>
    <s v="Amit Singh"/>
    <x v="0"/>
    <s v="Male"/>
    <x v="43"/>
    <x v="1"/>
    <x v="1"/>
    <x v="2"/>
    <n v="-50000"/>
    <s v="Submitted"/>
    <n v="456"/>
    <x v="0"/>
    <x v="0"/>
    <s v="Submitted"/>
    <x v="0"/>
    <x v="0"/>
    <n v="1210587"/>
    <n v="14.21"/>
    <n v="12"/>
    <n v="100882.25"/>
    <n v="1433658.3956881536"/>
    <x v="1"/>
    <x v="1"/>
    <d v="2032-01-07T00:00:00"/>
    <x v="8"/>
    <x v="7"/>
    <x v="0"/>
    <x v="1"/>
    <x v="2"/>
  </r>
  <r>
    <s v="L102758"/>
    <x v="0"/>
    <s v="C202758"/>
    <s v="Karan Patel"/>
    <x v="0"/>
    <s v="Female"/>
    <x v="38"/>
    <x v="0"/>
    <x v="0"/>
    <x v="1"/>
    <n v="822402"/>
    <s v="Submitted"/>
    <n v="438"/>
    <x v="0"/>
    <x v="0"/>
    <s v="Submitted"/>
    <x v="0"/>
    <x v="0"/>
    <n v="4406376"/>
    <n v="16.670000000000002"/>
    <n v="36"/>
    <n v="122399.33"/>
    <n v="6121190.6600001501"/>
    <x v="2"/>
    <x v="2"/>
    <d v="2032-01-08T00:00:00"/>
    <x v="8"/>
    <x v="7"/>
    <x v="1"/>
    <x v="0"/>
    <x v="3"/>
  </r>
  <r>
    <s v="L102759"/>
    <x v="0"/>
    <s v="C202759"/>
    <s v="Priya Singh"/>
    <x v="0"/>
    <s v="Male"/>
    <x v="43"/>
    <x v="0"/>
    <x v="1"/>
    <x v="2"/>
    <n v="1466531"/>
    <s v="Submitted"/>
    <n v="442"/>
    <x v="0"/>
    <x v="0"/>
    <s v="Submitted"/>
    <x v="0"/>
    <x v="0"/>
    <n v="904269"/>
    <n v="18.690000000000001"/>
    <n v="180"/>
    <n v="5023.72"/>
    <n v="1408398.9675"/>
    <x v="5"/>
    <x v="5"/>
    <d v="2032-01-09T00:00:00"/>
    <x v="8"/>
    <x v="7"/>
    <x v="0"/>
    <x v="0"/>
    <x v="2"/>
  </r>
  <r>
    <s v="L102760"/>
    <x v="0"/>
    <s v="C202760"/>
    <n v="0"/>
    <x v="0"/>
    <s v="Female"/>
    <x v="37"/>
    <x v="1"/>
    <x v="1"/>
    <x v="2"/>
    <n v="832800"/>
    <s v="Submitted"/>
    <n v="521"/>
    <x v="0"/>
    <x v="0"/>
    <s v="Submitted"/>
    <x v="0"/>
    <x v="1"/>
    <n v="441672"/>
    <n v="11.46"/>
    <n v="60"/>
    <n v="7361.2"/>
    <n v="421796.76"/>
    <x v="0"/>
    <x v="0"/>
    <d v="2032-01-10T00:00:00"/>
    <x v="8"/>
    <x v="7"/>
    <x v="0"/>
    <x v="1"/>
    <x v="3"/>
  </r>
  <r>
    <s v="L102761"/>
    <x v="0"/>
    <s v="C202761"/>
    <s v="Karan Gupta"/>
    <x v="0"/>
    <s v="Female"/>
    <x v="26"/>
    <x v="1"/>
    <x v="0"/>
    <x v="2"/>
    <n v="1303583"/>
    <s v="Submitted"/>
    <n v="528"/>
    <x v="0"/>
    <x v="0"/>
    <s v="Submitted"/>
    <x v="0"/>
    <x v="2"/>
    <n v="4859944"/>
    <n v="8.91"/>
    <n v="120"/>
    <n v="40499.53"/>
    <n v="3608508.4200000004"/>
    <x v="4"/>
    <x v="4"/>
    <d v="2032-01-11T00:00:00"/>
    <x v="8"/>
    <x v="7"/>
    <x v="0"/>
    <x v="1"/>
    <x v="1"/>
  </r>
  <r>
    <s v="L102762"/>
    <x v="0"/>
    <s v="C202762"/>
    <s v="Karan Gupta"/>
    <x v="0"/>
    <s v="Male"/>
    <x v="20"/>
    <x v="1"/>
    <x v="1"/>
    <x v="3"/>
    <n v="1426979"/>
    <s v="Submitted"/>
    <n v="448"/>
    <x v="0"/>
    <x v="0"/>
    <s v="Submitted"/>
    <x v="0"/>
    <x v="3"/>
    <n v="4962312"/>
    <n v="16.329999999999998"/>
    <n v="120"/>
    <n v="41352.6"/>
    <n v="6752879.5799999991"/>
    <x v="3"/>
    <x v="3"/>
    <d v="2032-01-12T00:00:00"/>
    <x v="8"/>
    <x v="7"/>
    <x v="0"/>
    <x v="1"/>
    <x v="1"/>
  </r>
  <r>
    <s v="L102763"/>
    <x v="0"/>
    <s v="C202763"/>
    <s v="Karan Sharma"/>
    <x v="0"/>
    <s v="Female"/>
    <x v="29"/>
    <x v="0"/>
    <x v="0"/>
    <x v="2"/>
    <n v="758091"/>
    <s v="Submitted"/>
    <n v="591"/>
    <x v="0"/>
    <x v="0"/>
    <s v="Submitted"/>
    <x v="0"/>
    <x v="1"/>
    <n v="2584467"/>
    <n v="18.25"/>
    <n v="24"/>
    <n v="107686.12"/>
    <n v="3930543.5634065531"/>
    <x v="4"/>
    <x v="4"/>
    <d v="2032-01-13T00:00:00"/>
    <x v="8"/>
    <x v="7"/>
    <x v="0"/>
    <x v="1"/>
    <x v="1"/>
  </r>
  <r>
    <s v="L102764"/>
    <x v="0"/>
    <s v="C202764"/>
    <n v="0"/>
    <x v="0"/>
    <s v="Male"/>
    <x v="32"/>
    <x v="0"/>
    <x v="1"/>
    <x v="2"/>
    <n v="1718158"/>
    <s v="Submitted"/>
    <n v="647"/>
    <x v="1"/>
    <x v="0"/>
    <s v="Submitted"/>
    <x v="0"/>
    <x v="2"/>
    <n v="3224582"/>
    <n v="14.74"/>
    <n v="24"/>
    <n v="134357.57999999999"/>
    <n v="3960861.5742972181"/>
    <x v="3"/>
    <x v="3"/>
    <d v="2032-01-14T00:00:00"/>
    <x v="8"/>
    <x v="7"/>
    <x v="0"/>
    <x v="1"/>
    <x v="2"/>
  </r>
  <r>
    <s v="L102765"/>
    <x v="0"/>
    <s v="C202765"/>
    <s v="Rahul Gupta"/>
    <x v="0"/>
    <s v="Male"/>
    <x v="12"/>
    <x v="0"/>
    <x v="0"/>
    <x v="0"/>
    <n v="2138911"/>
    <s v="Submitted"/>
    <n v="311"/>
    <x v="0"/>
    <x v="0"/>
    <s v="Submitted"/>
    <x v="0"/>
    <x v="0"/>
    <n v="3467954"/>
    <n v="7.65"/>
    <n v="180"/>
    <n v="19266.41"/>
    <n v="2210820.6750000003"/>
    <x v="4"/>
    <x v="4"/>
    <d v="2032-01-15T00:00:00"/>
    <x v="8"/>
    <x v="7"/>
    <x v="2"/>
    <x v="1"/>
    <x v="3"/>
  </r>
  <r>
    <s v="L102766"/>
    <x v="0"/>
    <s v="C202766"/>
    <s v="Vikas Das"/>
    <x v="0"/>
    <s v="Female"/>
    <x v="38"/>
    <x v="0"/>
    <x v="0"/>
    <x v="0"/>
    <n v="1264580"/>
    <s v="Submitted"/>
    <n v="350"/>
    <x v="0"/>
    <x v="0"/>
    <s v="Submitted"/>
    <x v="0"/>
    <x v="3"/>
    <n v="3298431"/>
    <n v="9.7899999999999991"/>
    <n v="12"/>
    <n v="274869.25"/>
    <n v="2693065.6865626187"/>
    <x v="6"/>
    <x v="6"/>
    <d v="2032-01-16T00:00:00"/>
    <x v="8"/>
    <x v="7"/>
    <x v="2"/>
    <x v="1"/>
    <x v="1"/>
  </r>
  <r>
    <s v="L102767"/>
    <x v="0"/>
    <s v="C202767"/>
    <s v="Vikas Das"/>
    <x v="0"/>
    <s v="Female"/>
    <x v="17"/>
    <x v="0"/>
    <x v="1"/>
    <x v="1"/>
    <n v="1519338"/>
    <s v="Submitted"/>
    <n v="950"/>
    <x v="2"/>
    <x v="0"/>
    <s v="Submitted"/>
    <x v="1"/>
    <x v="4"/>
    <n v="2408430"/>
    <n v="8.58"/>
    <n v="24"/>
    <n v="100351.25"/>
    <n v="1722031.5586781376"/>
    <x v="0"/>
    <x v="0"/>
    <d v="2032-01-17T00:00:00"/>
    <x v="8"/>
    <x v="7"/>
    <x v="0"/>
    <x v="1"/>
    <x v="0"/>
  </r>
  <r>
    <s v="L102768"/>
    <x v="0"/>
    <s v="C202768"/>
    <s v="Amit Verma"/>
    <x v="0"/>
    <s v="Female"/>
    <x v="13"/>
    <x v="0"/>
    <x v="1"/>
    <x v="2"/>
    <n v="1735293"/>
    <s v="Submitted"/>
    <n v="776"/>
    <x v="2"/>
    <x v="0"/>
    <s v="Submitted"/>
    <x v="0"/>
    <x v="1"/>
    <n v="4285927"/>
    <n v="15.68"/>
    <n v="24"/>
    <n v="178580.29"/>
    <n v="5600277.9575452767"/>
    <x v="6"/>
    <x v="6"/>
    <d v="2032-01-18T00:00:00"/>
    <x v="8"/>
    <x v="7"/>
    <x v="2"/>
    <x v="1"/>
    <x v="0"/>
  </r>
  <r>
    <s v="L102769"/>
    <x v="0"/>
    <s v="C202769"/>
    <s v="Rohit Sharma"/>
    <x v="0"/>
    <s v="Female"/>
    <x v="29"/>
    <x v="1"/>
    <x v="1"/>
    <x v="1"/>
    <n v="1485783"/>
    <s v="Submitted"/>
    <n v="364"/>
    <x v="0"/>
    <x v="0"/>
    <s v="Submitted"/>
    <x v="0"/>
    <x v="0"/>
    <n v="2483967"/>
    <n v="13.46"/>
    <n v="180"/>
    <n v="13799.82"/>
    <n v="2786182.9850000003"/>
    <x v="2"/>
    <x v="2"/>
    <d v="2032-01-19T00:00:00"/>
    <x v="8"/>
    <x v="7"/>
    <x v="0"/>
    <x v="0"/>
    <x v="3"/>
  </r>
  <r>
    <s v="L102770"/>
    <x v="0"/>
    <s v="C202770"/>
    <s v="Priya Patel"/>
    <x v="0"/>
    <s v="Male"/>
    <x v="23"/>
    <x v="1"/>
    <x v="1"/>
    <x v="0"/>
    <n v="968874"/>
    <s v="Submitted"/>
    <n v="950"/>
    <x v="2"/>
    <x v="0"/>
    <s v="Submitted"/>
    <x v="1"/>
    <x v="3"/>
    <n v="4590983"/>
    <n v="13.52"/>
    <n v="60"/>
    <n v="76516.38"/>
    <n v="5172507.5133333337"/>
    <x v="5"/>
    <x v="5"/>
    <d v="2032-01-20T00:00:00"/>
    <x v="8"/>
    <x v="7"/>
    <x v="2"/>
    <x v="1"/>
    <x v="2"/>
  </r>
  <r>
    <s v="L102771"/>
    <x v="0"/>
    <s v="C202771"/>
    <s v="Priya Patel"/>
    <x v="0"/>
    <s v="Female"/>
    <x v="43"/>
    <x v="0"/>
    <x v="1"/>
    <x v="3"/>
    <n v="1453650"/>
    <s v="Submitted"/>
    <n v="630"/>
    <x v="1"/>
    <x v="0"/>
    <s v="Submitted"/>
    <x v="0"/>
    <x v="0"/>
    <n v="2329298"/>
    <n v="18.07"/>
    <n v="12"/>
    <n v="194108.17"/>
    <n v="3507591.7962792348"/>
    <x v="0"/>
    <x v="0"/>
    <d v="2032-01-21T00:00:00"/>
    <x v="8"/>
    <x v="7"/>
    <x v="0"/>
    <x v="0"/>
    <x v="2"/>
  </r>
  <r>
    <s v="L102772"/>
    <x v="0"/>
    <s v="C202772"/>
    <s v="Neha Das"/>
    <x v="0"/>
    <s v="Male"/>
    <x v="28"/>
    <x v="0"/>
    <x v="0"/>
    <x v="3"/>
    <n v="800882"/>
    <s v="Submitted"/>
    <n v="424"/>
    <x v="0"/>
    <x v="0"/>
    <s v="Submitted"/>
    <x v="0"/>
    <x v="4"/>
    <n v="2071490"/>
    <n v="9.02"/>
    <n v="120"/>
    <n v="17262.419999999998"/>
    <n v="1557069.9833333332"/>
    <x v="3"/>
    <x v="3"/>
    <d v="2032-01-22T00:00:00"/>
    <x v="8"/>
    <x v="7"/>
    <x v="2"/>
    <x v="0"/>
    <x v="0"/>
  </r>
  <r>
    <s v="L102773"/>
    <x v="0"/>
    <s v="C202773"/>
    <s v="Priya Verma"/>
    <x v="0"/>
    <s v="Female"/>
    <x v="36"/>
    <x v="0"/>
    <x v="1"/>
    <x v="1"/>
    <n v="1624840"/>
    <s v="Submitted"/>
    <n v="399"/>
    <x v="0"/>
    <x v="0"/>
    <s v="Submitted"/>
    <x v="0"/>
    <x v="1"/>
    <n v="4266353"/>
    <n v="10.17"/>
    <n v="24"/>
    <n v="177764.71"/>
    <n v="3615735.6135054748"/>
    <x v="4"/>
    <x v="4"/>
    <d v="2032-01-23T00:00:00"/>
    <x v="8"/>
    <x v="7"/>
    <x v="0"/>
    <x v="1"/>
    <x v="1"/>
  </r>
  <r>
    <s v="L102774"/>
    <x v="0"/>
    <s v="C202774"/>
    <s v="Amit Das"/>
    <x v="0"/>
    <s v="Male"/>
    <x v="34"/>
    <x v="0"/>
    <x v="0"/>
    <x v="2"/>
    <n v="2154873"/>
    <s v="Submitted"/>
    <n v="331"/>
    <x v="0"/>
    <x v="0"/>
    <s v="Submitted"/>
    <x v="0"/>
    <x v="3"/>
    <n v="3432821"/>
    <n v="12.96"/>
    <n v="12"/>
    <n v="286068.42"/>
    <n v="3708012.1129652266"/>
    <x v="3"/>
    <x v="3"/>
    <d v="2032-01-24T00:00:00"/>
    <x v="8"/>
    <x v="7"/>
    <x v="1"/>
    <x v="0"/>
    <x v="2"/>
  </r>
  <r>
    <s v="L102775"/>
    <x v="0"/>
    <s v="C202775"/>
    <s v="Sneha Sharma"/>
    <x v="0"/>
    <s v="Male"/>
    <x v="47"/>
    <x v="0"/>
    <x v="0"/>
    <x v="1"/>
    <n v="1096976"/>
    <s v="Submitted"/>
    <n v="777"/>
    <x v="2"/>
    <x v="0"/>
    <s v="Submitted"/>
    <x v="0"/>
    <x v="2"/>
    <n v="2558087"/>
    <n v="14.05"/>
    <n v="60"/>
    <n v="42634.78"/>
    <n v="2995093.5291666668"/>
    <x v="1"/>
    <x v="1"/>
    <d v="2032-01-25T00:00:00"/>
    <x v="8"/>
    <x v="7"/>
    <x v="0"/>
    <x v="1"/>
    <x v="1"/>
  </r>
  <r>
    <s v="L102776"/>
    <x v="0"/>
    <s v="C202776"/>
    <s v="Amit Sharma"/>
    <x v="0"/>
    <s v="Female"/>
    <x v="45"/>
    <x v="0"/>
    <x v="0"/>
    <x v="1"/>
    <n v="1589336"/>
    <s v="Submitted"/>
    <n v="629"/>
    <x v="1"/>
    <x v="0"/>
    <s v="Submitted"/>
    <x v="0"/>
    <x v="1"/>
    <n v="3592964"/>
    <n v="10.82"/>
    <n v="36"/>
    <n v="99804.56"/>
    <n v="3239655.8736228417"/>
    <x v="6"/>
    <x v="6"/>
    <d v="2032-01-26T00:00:00"/>
    <x v="8"/>
    <x v="7"/>
    <x v="2"/>
    <x v="1"/>
    <x v="2"/>
  </r>
  <r>
    <s v="L102777"/>
    <x v="0"/>
    <s v="C202777"/>
    <s v="Rohit Singh"/>
    <x v="0"/>
    <s v="Female"/>
    <x v="14"/>
    <x v="0"/>
    <x v="0"/>
    <x v="3"/>
    <n v="788365"/>
    <s v="Submitted"/>
    <n v="410"/>
    <x v="0"/>
    <x v="0"/>
    <s v="Submitted"/>
    <x v="0"/>
    <x v="4"/>
    <n v="4292714"/>
    <n v="14.54"/>
    <n v="36"/>
    <n v="119242.06"/>
    <n v="5201338.4633353576"/>
    <x v="0"/>
    <x v="0"/>
    <d v="2032-01-27T00:00:00"/>
    <x v="8"/>
    <x v="7"/>
    <x v="2"/>
    <x v="1"/>
    <x v="0"/>
  </r>
  <r>
    <s v="L102778"/>
    <x v="0"/>
    <s v="C202778"/>
    <s v="Vikas Verma"/>
    <x v="0"/>
    <s v="Male"/>
    <x v="32"/>
    <x v="0"/>
    <x v="0"/>
    <x v="0"/>
    <n v="2394757"/>
    <s v="Submitted"/>
    <n v="305"/>
    <x v="0"/>
    <x v="0"/>
    <s v="Submitted"/>
    <x v="0"/>
    <x v="3"/>
    <n v="2097544"/>
    <n v="7.56"/>
    <n v="60"/>
    <n v="34959.07"/>
    <n v="1321452.7200002454"/>
    <x v="10"/>
    <x v="1"/>
    <d v="2032-01-28T00:00:00"/>
    <x v="8"/>
    <x v="7"/>
    <x v="1"/>
    <x v="0"/>
    <x v="1"/>
  </r>
  <r>
    <s v="L102779"/>
    <x v="0"/>
    <s v="C202779"/>
    <s v="Neha Das"/>
    <x v="0"/>
    <s v="Female"/>
    <x v="21"/>
    <x v="1"/>
    <x v="0"/>
    <x v="1"/>
    <n v="1203188"/>
    <s v="Submitted"/>
    <n v="840"/>
    <x v="2"/>
    <x v="0"/>
    <s v="Submitted"/>
    <x v="0"/>
    <x v="1"/>
    <n v="3928605"/>
    <n v="12.72"/>
    <n v="60"/>
    <n v="65476.75"/>
    <n v="4164321.3000000003"/>
    <x v="3"/>
    <x v="3"/>
    <d v="2032-01-29T00:00:00"/>
    <x v="8"/>
    <x v="7"/>
    <x v="1"/>
    <x v="1"/>
    <x v="0"/>
  </r>
  <r>
    <s v="L102780"/>
    <x v="0"/>
    <s v="C202780"/>
    <s v="Priya Patel"/>
    <x v="0"/>
    <s v="Male"/>
    <x v="35"/>
    <x v="1"/>
    <x v="0"/>
    <x v="1"/>
    <n v="1086951"/>
    <s v="Submitted"/>
    <n v="784"/>
    <x v="2"/>
    <x v="0"/>
    <s v="Submitted"/>
    <x v="0"/>
    <x v="2"/>
    <n v="616067"/>
    <n v="15.43"/>
    <n v="24"/>
    <n v="25669.46"/>
    <n v="792159.48607979075"/>
    <x v="6"/>
    <x v="6"/>
    <d v="2032-01-30T00:00:00"/>
    <x v="8"/>
    <x v="7"/>
    <x v="0"/>
    <x v="0"/>
    <x v="0"/>
  </r>
  <r>
    <s v="L102781"/>
    <x v="0"/>
    <s v="C202781"/>
    <s v="Sneha Verma"/>
    <x v="0"/>
    <s v="Female"/>
    <x v="5"/>
    <x v="1"/>
    <x v="1"/>
    <x v="2"/>
    <n v="1145490"/>
    <s v="Submitted"/>
    <n v="625"/>
    <x v="1"/>
    <x v="0"/>
    <s v="Submitted"/>
    <x v="0"/>
    <x v="4"/>
    <n v="3461364"/>
    <n v="7.74"/>
    <n v="60"/>
    <n v="57689.4"/>
    <n v="2232579.7800002391"/>
    <x v="3"/>
    <x v="3"/>
    <d v="2032-01-31T00:00:00"/>
    <x v="8"/>
    <x v="7"/>
    <x v="0"/>
    <x v="1"/>
    <x v="0"/>
  </r>
  <r>
    <s v="L102782"/>
    <x v="0"/>
    <s v="C202782"/>
    <s v="Rohit Verma"/>
    <x v="0"/>
    <s v="Male"/>
    <x v="28"/>
    <x v="1"/>
    <x v="0"/>
    <x v="2"/>
    <n v="1763023"/>
    <s v="Submitted"/>
    <n v="352"/>
    <x v="0"/>
    <x v="0"/>
    <s v="Submitted"/>
    <x v="0"/>
    <x v="1"/>
    <n v="1997212"/>
    <n v="14.04"/>
    <n v="180"/>
    <n v="11095.62"/>
    <n v="2336738.04"/>
    <x v="2"/>
    <x v="2"/>
    <d v="2032-02-01T00:00:00"/>
    <x v="8"/>
    <x v="8"/>
    <x v="1"/>
    <x v="0"/>
    <x v="2"/>
  </r>
  <r>
    <s v="L102783"/>
    <x v="0"/>
    <s v="C202783"/>
    <s v="Pooja Singh"/>
    <x v="0"/>
    <s v="Female"/>
    <x v="27"/>
    <x v="0"/>
    <x v="1"/>
    <x v="1"/>
    <n v="1282831"/>
    <s v="Submitted"/>
    <n v="586"/>
    <x v="0"/>
    <x v="0"/>
    <s v="Submitted"/>
    <x v="0"/>
    <x v="1"/>
    <n v="4434913"/>
    <n v="14.26"/>
    <n v="60"/>
    <n v="73915.22"/>
    <n v="5270154.9483333332"/>
    <x v="0"/>
    <x v="0"/>
    <d v="2032-02-02T00:00:00"/>
    <x v="8"/>
    <x v="8"/>
    <x v="0"/>
    <x v="0"/>
    <x v="1"/>
  </r>
  <r>
    <s v="L102784"/>
    <x v="0"/>
    <s v="C202784"/>
    <s v="Amit Sharma"/>
    <x v="0"/>
    <s v="Male"/>
    <x v="15"/>
    <x v="0"/>
    <x v="1"/>
    <x v="1"/>
    <n v="0"/>
    <s v="Submitted"/>
    <n v="818"/>
    <x v="2"/>
    <x v="0"/>
    <s v="Submitted"/>
    <x v="0"/>
    <x v="0"/>
    <n v="2878813"/>
    <n v="10.27"/>
    <n v="12"/>
    <n v="239901.08"/>
    <n v="2465261.1761309807"/>
    <x v="1"/>
    <x v="1"/>
    <d v="2032-02-03T00:00:00"/>
    <x v="8"/>
    <x v="8"/>
    <x v="0"/>
    <x v="1"/>
    <x v="2"/>
  </r>
  <r>
    <s v="L102785"/>
    <x v="0"/>
    <s v="C202785"/>
    <s v="Priya Mehta"/>
    <x v="0"/>
    <s v="Female"/>
    <x v="27"/>
    <x v="0"/>
    <x v="1"/>
    <x v="2"/>
    <n v="1072643"/>
    <s v="Submitted"/>
    <n v="319"/>
    <x v="0"/>
    <x v="0"/>
    <s v="Submitted"/>
    <x v="0"/>
    <x v="2"/>
    <n v="397023"/>
    <n v="15.14"/>
    <n v="120"/>
    <n v="3308.53"/>
    <n v="500910.685"/>
    <x v="2"/>
    <x v="2"/>
    <d v="2032-02-04T00:00:00"/>
    <x v="8"/>
    <x v="8"/>
    <x v="0"/>
    <x v="0"/>
    <x v="1"/>
  </r>
  <r>
    <s v="L102786"/>
    <x v="0"/>
    <s v="C202786"/>
    <s v="Pooja Rao"/>
    <x v="0"/>
    <s v="Female"/>
    <x v="44"/>
    <x v="0"/>
    <x v="0"/>
    <x v="1"/>
    <n v="1509312"/>
    <s v="Submitted"/>
    <n v="673"/>
    <x v="1"/>
    <x v="0"/>
    <s v="Submitted"/>
    <x v="0"/>
    <x v="4"/>
    <n v="2955996"/>
    <n v="7.83"/>
    <n v="120"/>
    <n v="24633.3"/>
    <n v="1928787.39"/>
    <x v="3"/>
    <x v="3"/>
    <d v="2032-02-05T00:00:00"/>
    <x v="8"/>
    <x v="8"/>
    <x v="0"/>
    <x v="0"/>
    <x v="3"/>
  </r>
  <r>
    <s v="L102787"/>
    <x v="0"/>
    <s v="C202787"/>
    <s v="Rahul Das"/>
    <x v="0"/>
    <s v="Female"/>
    <x v="33"/>
    <x v="1"/>
    <x v="0"/>
    <x v="0"/>
    <n v="1188744"/>
    <s v="Submitted"/>
    <n v="721"/>
    <x v="1"/>
    <x v="0"/>
    <s v="Submitted"/>
    <x v="0"/>
    <x v="4"/>
    <n v="2717552"/>
    <n v="17.75"/>
    <n v="24"/>
    <n v="113231.33"/>
    <n v="4019712.3347164467"/>
    <x v="4"/>
    <x v="4"/>
    <d v="2032-02-06T00:00:00"/>
    <x v="8"/>
    <x v="8"/>
    <x v="2"/>
    <x v="1"/>
    <x v="0"/>
  </r>
  <r>
    <s v="L102788"/>
    <x v="0"/>
    <s v="C202788"/>
    <s v="Pooja Sharma"/>
    <x v="0"/>
    <s v="Male"/>
    <x v="43"/>
    <x v="0"/>
    <x v="0"/>
    <x v="0"/>
    <n v="2492677"/>
    <s v="Submitted"/>
    <n v="512"/>
    <x v="0"/>
    <x v="0"/>
    <s v="Submitted"/>
    <x v="0"/>
    <x v="3"/>
    <n v="984135"/>
    <n v="7.77"/>
    <n v="120"/>
    <n v="8201.1200000000008"/>
    <n v="637227.41249999998"/>
    <x v="3"/>
    <x v="3"/>
    <d v="2032-02-07T00:00:00"/>
    <x v="8"/>
    <x v="8"/>
    <x v="1"/>
    <x v="1"/>
    <x v="1"/>
  </r>
  <r>
    <s v="L102789"/>
    <x v="0"/>
    <s v="C202789"/>
    <s v="Anjali Singh"/>
    <x v="0"/>
    <s v="Male"/>
    <x v="35"/>
    <x v="1"/>
    <x v="0"/>
    <x v="1"/>
    <n v="787883"/>
    <s v="Submitted"/>
    <n v="320"/>
    <x v="0"/>
    <x v="0"/>
    <s v="Submitted"/>
    <x v="0"/>
    <x v="2"/>
    <n v="981610"/>
    <n v="10.4"/>
    <n v="12"/>
    <n v="81800.83"/>
    <n v="851204.2564529794"/>
    <x v="6"/>
    <x v="6"/>
    <d v="2032-02-08T00:00:00"/>
    <x v="8"/>
    <x v="8"/>
    <x v="2"/>
    <x v="0"/>
    <x v="0"/>
  </r>
  <r>
    <s v="L102790"/>
    <x v="0"/>
    <s v="C202790"/>
    <s v="Sneha Verma"/>
    <x v="0"/>
    <s v="Female"/>
    <x v="32"/>
    <x v="0"/>
    <x v="0"/>
    <x v="1"/>
    <n v="679216"/>
    <s v="Submitted"/>
    <n v="872"/>
    <x v="2"/>
    <x v="0"/>
    <s v="Submitted"/>
    <x v="0"/>
    <x v="0"/>
    <n v="3624065"/>
    <n v="13.78"/>
    <n v="24"/>
    <n v="151002.71"/>
    <n v="4161634.6862142291"/>
    <x v="6"/>
    <x v="6"/>
    <d v="2032-02-09T00:00:00"/>
    <x v="8"/>
    <x v="8"/>
    <x v="0"/>
    <x v="0"/>
    <x v="2"/>
  </r>
  <r>
    <s v="L102791"/>
    <x v="0"/>
    <s v="C202791"/>
    <s v="Rahul Patel"/>
    <x v="0"/>
    <s v="Male"/>
    <x v="30"/>
    <x v="0"/>
    <x v="1"/>
    <x v="1"/>
    <n v="1913326"/>
    <s v="Submitted"/>
    <n v="432"/>
    <x v="0"/>
    <x v="0"/>
    <s v="Submitted"/>
    <x v="0"/>
    <x v="2"/>
    <n v="4131394"/>
    <n v="17.3"/>
    <n v="180"/>
    <n v="22952.19"/>
    <n v="5956093.0166666666"/>
    <x v="5"/>
    <x v="5"/>
    <d v="2032-02-10T00:00:00"/>
    <x v="8"/>
    <x v="8"/>
    <x v="0"/>
    <x v="0"/>
    <x v="2"/>
  </r>
  <r>
    <s v="L102792"/>
    <x v="0"/>
    <s v="C202792"/>
    <s v="Pooja Singh"/>
    <x v="0"/>
    <s v="Female"/>
    <x v="20"/>
    <x v="1"/>
    <x v="1"/>
    <x v="2"/>
    <n v="0"/>
    <s v="Submitted"/>
    <n v="950"/>
    <x v="2"/>
    <x v="0"/>
    <s v="Submitted"/>
    <x v="1"/>
    <x v="3"/>
    <n v="311799"/>
    <n v="17.55"/>
    <n v="60"/>
    <n v="5196.6499999999996"/>
    <n v="456006.03750000003"/>
    <x v="1"/>
    <x v="1"/>
    <d v="2032-02-11T00:00:00"/>
    <x v="8"/>
    <x v="8"/>
    <x v="0"/>
    <x v="0"/>
    <x v="2"/>
  </r>
  <r>
    <s v="L102793"/>
    <x v="0"/>
    <s v="C202793"/>
    <s v="Sneha Mehta"/>
    <x v="0"/>
    <s v="Male"/>
    <x v="35"/>
    <x v="1"/>
    <x v="1"/>
    <x v="3"/>
    <n v="1222329"/>
    <s v="Submitted"/>
    <n v="787"/>
    <x v="2"/>
    <x v="0"/>
    <s v="Submitted"/>
    <x v="0"/>
    <x v="2"/>
    <n v="3769878"/>
    <n v="14.99"/>
    <n v="24"/>
    <n v="157078.25"/>
    <n v="4709205.9517659573"/>
    <x v="6"/>
    <x v="6"/>
    <d v="2032-02-12T00:00:00"/>
    <x v="8"/>
    <x v="8"/>
    <x v="1"/>
    <x v="0"/>
    <x v="2"/>
  </r>
  <r>
    <s v="L102794"/>
    <x v="0"/>
    <s v="C202794"/>
    <s v="Rohit Patel"/>
    <x v="0"/>
    <s v="Female"/>
    <x v="44"/>
    <x v="0"/>
    <x v="0"/>
    <x v="1"/>
    <n v="261697"/>
    <s v="Submitted"/>
    <n v="364"/>
    <x v="0"/>
    <x v="0"/>
    <s v="Submitted"/>
    <x v="0"/>
    <x v="4"/>
    <n v="2987056"/>
    <n v="17.079999999999998"/>
    <n v="24"/>
    <n v="124460.67"/>
    <n v="4251576.3758605011"/>
    <x v="5"/>
    <x v="5"/>
    <d v="2032-02-13T00:00:00"/>
    <x v="8"/>
    <x v="8"/>
    <x v="1"/>
    <x v="1"/>
    <x v="0"/>
  </r>
  <r>
    <s v="L102795"/>
    <x v="0"/>
    <s v="C202795"/>
    <s v="Rahul Verma"/>
    <x v="0"/>
    <s v="Female"/>
    <x v="31"/>
    <x v="0"/>
    <x v="0"/>
    <x v="2"/>
    <n v="385917"/>
    <s v="Submitted"/>
    <n v="684"/>
    <x v="1"/>
    <x v="0"/>
    <s v="Submitted"/>
    <x v="0"/>
    <x v="1"/>
    <n v="633110"/>
    <n v="17.850000000000001"/>
    <n v="180"/>
    <n v="3517.28"/>
    <n v="941751.125"/>
    <x v="6"/>
    <x v="6"/>
    <d v="2032-02-14T00:00:00"/>
    <x v="8"/>
    <x v="8"/>
    <x v="0"/>
    <x v="1"/>
    <x v="0"/>
  </r>
  <r>
    <s v="L102796"/>
    <x v="0"/>
    <s v="C202796"/>
    <s v="Anjali Patel"/>
    <x v="0"/>
    <s v="Male"/>
    <x v="46"/>
    <x v="1"/>
    <x v="1"/>
    <x v="2"/>
    <n v="586803"/>
    <s v="Submitted"/>
    <n v="426"/>
    <x v="0"/>
    <x v="0"/>
    <s v="Submitted"/>
    <x v="0"/>
    <x v="0"/>
    <n v="3254456"/>
    <n v="18.239999999999998"/>
    <n v="12"/>
    <n v="271204.67"/>
    <n v="4946848.5461820038"/>
    <x v="5"/>
    <x v="5"/>
    <d v="2032-02-15T00:00:00"/>
    <x v="8"/>
    <x v="8"/>
    <x v="0"/>
    <x v="1"/>
    <x v="3"/>
  </r>
  <r>
    <s v="L102797"/>
    <x v="0"/>
    <s v="C202797"/>
    <s v="Rohit Patel"/>
    <x v="0"/>
    <s v="Female"/>
    <x v="4"/>
    <x v="0"/>
    <x v="1"/>
    <x v="2"/>
    <n v="2075663"/>
    <s v="Submitted"/>
    <n v="433"/>
    <x v="0"/>
    <x v="0"/>
    <s v="Submitted"/>
    <x v="0"/>
    <x v="2"/>
    <n v="2513488"/>
    <n v="18.190000000000001"/>
    <n v="24"/>
    <n v="104728.67"/>
    <n v="3810028.8942549778"/>
    <x v="0"/>
    <x v="0"/>
    <d v="2032-02-16T00:00:00"/>
    <x v="8"/>
    <x v="8"/>
    <x v="0"/>
    <x v="1"/>
    <x v="2"/>
  </r>
  <r>
    <s v="L102798"/>
    <x v="0"/>
    <s v="C202798"/>
    <s v="Amit Gupta"/>
    <x v="0"/>
    <s v="Female"/>
    <x v="17"/>
    <x v="0"/>
    <x v="0"/>
    <x v="2"/>
    <n v="2096748"/>
    <s v="Submitted"/>
    <n v="808"/>
    <x v="2"/>
    <x v="0"/>
    <s v="Submitted"/>
    <x v="0"/>
    <x v="1"/>
    <n v="2450709"/>
    <n v="12.03"/>
    <n v="12"/>
    <n v="204225.75"/>
    <n v="2457426.8035452794"/>
    <x v="0"/>
    <x v="0"/>
    <d v="2032-02-17T00:00:00"/>
    <x v="8"/>
    <x v="8"/>
    <x v="2"/>
    <x v="0"/>
    <x v="3"/>
  </r>
  <r>
    <s v="L102799"/>
    <x v="0"/>
    <s v="C202799"/>
    <s v="Sneha Rao"/>
    <x v="0"/>
    <s v="Male"/>
    <x v="34"/>
    <x v="1"/>
    <x v="0"/>
    <x v="0"/>
    <n v="-50000"/>
    <s v="Submitted"/>
    <n v="706"/>
    <x v="1"/>
    <x v="0"/>
    <s v="Submitted"/>
    <x v="0"/>
    <x v="4"/>
    <n v="1375556"/>
    <n v="11.29"/>
    <n v="180"/>
    <n v="7641.98"/>
    <n v="1294168.9366666665"/>
    <x v="6"/>
    <x v="6"/>
    <d v="2032-02-18T00:00:00"/>
    <x v="8"/>
    <x v="8"/>
    <x v="2"/>
    <x v="1"/>
    <x v="2"/>
  </r>
  <r>
    <s v="L102800"/>
    <x v="0"/>
    <s v="C202800"/>
    <s v="Pooja Verma"/>
    <x v="0"/>
    <s v="Male"/>
    <x v="5"/>
    <x v="0"/>
    <x v="1"/>
    <x v="2"/>
    <n v="2292603"/>
    <s v="Submitted"/>
    <n v="700"/>
    <x v="1"/>
    <x v="0"/>
    <s v="Submitted"/>
    <x v="0"/>
    <x v="4"/>
    <n v="3910934"/>
    <n v="7.75"/>
    <n v="36"/>
    <n v="108637.06"/>
    <n v="2525811.5826408407"/>
    <x v="6"/>
    <x v="6"/>
    <d v="2032-02-19T00:00:00"/>
    <x v="8"/>
    <x v="8"/>
    <x v="1"/>
    <x v="0"/>
    <x v="2"/>
  </r>
  <r>
    <s v="L102801"/>
    <x v="0"/>
    <s v="C202801"/>
    <s v="Sneha Patel"/>
    <x v="0"/>
    <s v="Male"/>
    <x v="27"/>
    <x v="0"/>
    <x v="1"/>
    <x v="3"/>
    <n v="1258821"/>
    <s v="Submitted"/>
    <n v="848"/>
    <x v="2"/>
    <x v="0"/>
    <s v="Submitted"/>
    <x v="0"/>
    <x v="2"/>
    <n v="2458620"/>
    <n v="14.82"/>
    <n v="36"/>
    <n v="68295"/>
    <n v="3036395.70000081"/>
    <x v="6"/>
    <x v="6"/>
    <d v="2032-02-20T00:00:00"/>
    <x v="8"/>
    <x v="8"/>
    <x v="0"/>
    <x v="0"/>
    <x v="2"/>
  </r>
  <r>
    <s v="L102802"/>
    <x v="0"/>
    <s v="C202802"/>
    <s v="Rahul Patel"/>
    <x v="0"/>
    <s v="Male"/>
    <x v="47"/>
    <x v="1"/>
    <x v="1"/>
    <x v="3"/>
    <n v="253689"/>
    <s v="Submitted"/>
    <n v="340"/>
    <x v="0"/>
    <x v="0"/>
    <s v="Submitted"/>
    <x v="0"/>
    <x v="2"/>
    <n v="3255790"/>
    <n v="11.91"/>
    <n v="180"/>
    <n v="18087.72"/>
    <n v="3231371.5750000002"/>
    <x v="4"/>
    <x v="4"/>
    <d v="2032-02-21T00:00:00"/>
    <x v="8"/>
    <x v="8"/>
    <x v="0"/>
    <x v="1"/>
    <x v="0"/>
  </r>
  <r>
    <s v="L102803"/>
    <x v="0"/>
    <s v="C202803"/>
    <s v="Vikas Singh"/>
    <x v="0"/>
    <s v="Female"/>
    <x v="9"/>
    <x v="0"/>
    <x v="1"/>
    <x v="3"/>
    <n v="1620950"/>
    <s v="Submitted"/>
    <n v="950"/>
    <x v="2"/>
    <x v="0"/>
    <s v="Submitted"/>
    <x v="1"/>
    <x v="2"/>
    <n v="1248412"/>
    <n v="8.86"/>
    <n v="24"/>
    <n v="52017.17"/>
    <n v="921745.78340890852"/>
    <x v="5"/>
    <x v="5"/>
    <d v="2032-02-22T00:00:00"/>
    <x v="8"/>
    <x v="8"/>
    <x v="2"/>
    <x v="1"/>
    <x v="3"/>
  </r>
  <r>
    <s v="L102804"/>
    <x v="0"/>
    <s v="C202804"/>
    <s v="Anjali Mehta"/>
    <x v="0"/>
    <s v="Female"/>
    <x v="21"/>
    <x v="0"/>
    <x v="1"/>
    <x v="3"/>
    <n v="1980080"/>
    <s v="Submitted"/>
    <n v="526"/>
    <x v="0"/>
    <x v="0"/>
    <s v="Submitted"/>
    <x v="0"/>
    <x v="3"/>
    <n v="3751376"/>
    <n v="9.36"/>
    <n v="36"/>
    <n v="104204.89"/>
    <n v="2926073.2828259538"/>
    <x v="2"/>
    <x v="2"/>
    <d v="2032-02-23T00:00:00"/>
    <x v="8"/>
    <x v="8"/>
    <x v="0"/>
    <x v="0"/>
    <x v="2"/>
  </r>
  <r>
    <s v="L102805"/>
    <x v="0"/>
    <s v="C202805"/>
    <s v="Karan Das"/>
    <x v="0"/>
    <s v="Male"/>
    <x v="14"/>
    <x v="1"/>
    <x v="0"/>
    <x v="3"/>
    <n v="2393919"/>
    <s v="Submitted"/>
    <n v="699"/>
    <x v="1"/>
    <x v="0"/>
    <s v="Submitted"/>
    <x v="0"/>
    <x v="2"/>
    <n v="4790457"/>
    <n v="13.59"/>
    <n v="180"/>
    <n v="26613.65"/>
    <n v="5425192.5525000002"/>
    <x v="1"/>
    <x v="1"/>
    <d v="2032-02-24T00:00:00"/>
    <x v="8"/>
    <x v="8"/>
    <x v="2"/>
    <x v="0"/>
    <x v="1"/>
  </r>
  <r>
    <s v="L102806"/>
    <x v="0"/>
    <s v="C202806"/>
    <s v="Rahul Mehta"/>
    <x v="0"/>
    <s v="Female"/>
    <x v="14"/>
    <x v="0"/>
    <x v="0"/>
    <x v="0"/>
    <n v="2239785"/>
    <s v="Submitted"/>
    <n v="665"/>
    <x v="1"/>
    <x v="0"/>
    <s v="Submitted"/>
    <x v="0"/>
    <x v="2"/>
    <n v="1891275"/>
    <n v="15.73"/>
    <n v="120"/>
    <n v="15760.62"/>
    <n v="2479146.3125"/>
    <x v="5"/>
    <x v="5"/>
    <d v="2032-02-25T00:00:00"/>
    <x v="8"/>
    <x v="8"/>
    <x v="0"/>
    <x v="1"/>
    <x v="3"/>
  </r>
  <r>
    <s v="L102807"/>
    <x v="0"/>
    <s v="C202807"/>
    <s v="Amit Patel"/>
    <x v="0"/>
    <s v="Female"/>
    <x v="47"/>
    <x v="0"/>
    <x v="0"/>
    <x v="0"/>
    <n v="1918419"/>
    <s v="Submitted"/>
    <n v="440"/>
    <x v="0"/>
    <x v="0"/>
    <s v="Submitted"/>
    <x v="0"/>
    <x v="0"/>
    <n v="2114614"/>
    <n v="8.14"/>
    <n v="24"/>
    <n v="88108.92"/>
    <n v="1434418.9124181855"/>
    <x v="4"/>
    <x v="4"/>
    <d v="2032-02-26T00:00:00"/>
    <x v="8"/>
    <x v="8"/>
    <x v="0"/>
    <x v="1"/>
    <x v="0"/>
  </r>
  <r>
    <s v="L102808"/>
    <x v="0"/>
    <s v="C202808"/>
    <s v="Neha Gupta"/>
    <x v="0"/>
    <s v="Female"/>
    <x v="35"/>
    <x v="0"/>
    <x v="0"/>
    <x v="3"/>
    <n v="685419"/>
    <s v="Submitted"/>
    <n v="450"/>
    <x v="0"/>
    <x v="0"/>
    <s v="Submitted"/>
    <x v="0"/>
    <x v="4"/>
    <n v="2418829"/>
    <n v="13.74"/>
    <n v="24"/>
    <n v="100784.54"/>
    <n v="2769559.2357719876"/>
    <x v="0"/>
    <x v="0"/>
    <d v="2032-02-27T00:00:00"/>
    <x v="8"/>
    <x v="8"/>
    <x v="0"/>
    <x v="1"/>
    <x v="2"/>
  </r>
  <r>
    <s v="L102809"/>
    <x v="0"/>
    <s v="C202809"/>
    <s v="Vikas Das"/>
    <x v="0"/>
    <s v="Female"/>
    <x v="4"/>
    <x v="0"/>
    <x v="0"/>
    <x v="1"/>
    <n v="1379366"/>
    <s v="Submitted"/>
    <n v="474"/>
    <x v="0"/>
    <x v="0"/>
    <s v="Submitted"/>
    <x v="0"/>
    <x v="3"/>
    <n v="2888151"/>
    <n v="18.73"/>
    <n v="36"/>
    <n v="80226.42"/>
    <n v="4507922.3525000084"/>
    <x v="0"/>
    <x v="0"/>
    <d v="2032-02-28T00:00:00"/>
    <x v="8"/>
    <x v="8"/>
    <x v="0"/>
    <x v="1"/>
    <x v="0"/>
  </r>
  <r>
    <s v="L102810"/>
    <x v="0"/>
    <s v="C202810"/>
    <s v="Sneha Verma"/>
    <x v="0"/>
    <s v="Male"/>
    <x v="22"/>
    <x v="0"/>
    <x v="1"/>
    <x v="2"/>
    <n v="767202"/>
    <s v="Submitted"/>
    <n v="325"/>
    <x v="0"/>
    <x v="0"/>
    <s v="Submitted"/>
    <x v="0"/>
    <x v="4"/>
    <n v="593542"/>
    <n v="11.91"/>
    <n v="12"/>
    <n v="49461.83"/>
    <n v="589240.92683687387"/>
    <x v="1"/>
    <x v="1"/>
    <d v="2032-02-29T00:00:00"/>
    <x v="8"/>
    <x v="8"/>
    <x v="2"/>
    <x v="0"/>
    <x v="0"/>
  </r>
  <r>
    <s v="L102811"/>
    <x v="0"/>
    <s v="C202811"/>
    <s v="Neha Sharma"/>
    <x v="0"/>
    <s v="Female"/>
    <x v="11"/>
    <x v="1"/>
    <x v="0"/>
    <x v="3"/>
    <n v="-50000"/>
    <s v="Submitted"/>
    <n v="751"/>
    <x v="2"/>
    <x v="0"/>
    <s v="Submitted"/>
    <x v="0"/>
    <x v="3"/>
    <n v="4074845"/>
    <n v="7.71"/>
    <n v="12"/>
    <n v="339570.42"/>
    <n v="2624896.3525951211"/>
    <x v="5"/>
    <x v="5"/>
    <d v="2032-03-01T00:00:00"/>
    <x v="8"/>
    <x v="9"/>
    <x v="2"/>
    <x v="0"/>
    <x v="3"/>
  </r>
  <r>
    <s v="L102812"/>
    <x v="0"/>
    <s v="C202812"/>
    <s v="Priya Gupta"/>
    <x v="0"/>
    <s v="Male"/>
    <x v="3"/>
    <x v="0"/>
    <x v="0"/>
    <x v="1"/>
    <n v="587107"/>
    <s v="Submitted"/>
    <n v="872"/>
    <x v="2"/>
    <x v="0"/>
    <s v="Submitted"/>
    <x v="0"/>
    <x v="3"/>
    <n v="2814321"/>
    <n v="14.54"/>
    <n v="60"/>
    <n v="46905.35"/>
    <n v="3410018.9449999998"/>
    <x v="6"/>
    <x v="6"/>
    <d v="2032-03-02T00:00:00"/>
    <x v="8"/>
    <x v="9"/>
    <x v="0"/>
    <x v="0"/>
    <x v="0"/>
  </r>
  <r>
    <s v="L102813"/>
    <x v="0"/>
    <s v="C202813"/>
    <s v="Rahul Sharma"/>
    <x v="0"/>
    <s v="Male"/>
    <x v="19"/>
    <x v="0"/>
    <x v="0"/>
    <x v="1"/>
    <n v="1410866"/>
    <s v="Submitted"/>
    <n v="643"/>
    <x v="1"/>
    <x v="0"/>
    <s v="Submitted"/>
    <x v="0"/>
    <x v="0"/>
    <n v="4063219"/>
    <n v="8.69"/>
    <n v="24"/>
    <n v="169300.79"/>
    <n v="2942453.9365962273"/>
    <x v="0"/>
    <x v="0"/>
    <d v="2032-03-03T00:00:00"/>
    <x v="8"/>
    <x v="9"/>
    <x v="2"/>
    <x v="1"/>
    <x v="2"/>
  </r>
  <r>
    <s v="L102814"/>
    <x v="0"/>
    <s v="C202814"/>
    <s v="Anjali Sharma"/>
    <x v="0"/>
    <s v="Female"/>
    <x v="9"/>
    <x v="0"/>
    <x v="0"/>
    <x v="1"/>
    <n v="1082249"/>
    <s v="Submitted"/>
    <n v="600"/>
    <x v="1"/>
    <x v="0"/>
    <s v="Submitted"/>
    <x v="0"/>
    <x v="3"/>
    <n v="529909"/>
    <n v="13.42"/>
    <n v="180"/>
    <n v="2943.94"/>
    <n v="592614.89833333332"/>
    <x v="5"/>
    <x v="5"/>
    <d v="2032-03-04T00:00:00"/>
    <x v="8"/>
    <x v="9"/>
    <x v="0"/>
    <x v="1"/>
    <x v="3"/>
  </r>
  <r>
    <s v="L102815"/>
    <x v="0"/>
    <s v="C202815"/>
    <s v="Karan Mehta"/>
    <x v="0"/>
    <s v="Male"/>
    <x v="21"/>
    <x v="0"/>
    <x v="0"/>
    <x v="2"/>
    <n v="1454671"/>
    <s v="Submitted"/>
    <n v="397"/>
    <x v="0"/>
    <x v="0"/>
    <s v="Submitted"/>
    <x v="0"/>
    <x v="0"/>
    <n v="3080194"/>
    <n v="17.87"/>
    <n v="120"/>
    <n v="25668.28"/>
    <n v="4586922.2316666674"/>
    <x v="4"/>
    <x v="4"/>
    <d v="2032-03-05T00:00:00"/>
    <x v="8"/>
    <x v="9"/>
    <x v="2"/>
    <x v="0"/>
    <x v="3"/>
  </r>
  <r>
    <s v="L102816"/>
    <x v="0"/>
    <s v="C202816"/>
    <s v="Anjali Verma"/>
    <x v="0"/>
    <s v="Female"/>
    <x v="47"/>
    <x v="0"/>
    <x v="1"/>
    <x v="1"/>
    <n v="2454501"/>
    <s v="Submitted"/>
    <n v="881"/>
    <x v="2"/>
    <x v="0"/>
    <s v="Submitted"/>
    <x v="0"/>
    <x v="0"/>
    <n v="1142017"/>
    <n v="12.31"/>
    <n v="180"/>
    <n v="6344.54"/>
    <n v="1171519.1058333335"/>
    <x v="5"/>
    <x v="5"/>
    <d v="2032-03-06T00:00:00"/>
    <x v="8"/>
    <x v="9"/>
    <x v="1"/>
    <x v="0"/>
    <x v="3"/>
  </r>
  <r>
    <s v="L102817"/>
    <x v="0"/>
    <s v="C202817"/>
    <n v="0"/>
    <x v="0"/>
    <s v="Female"/>
    <x v="20"/>
    <x v="0"/>
    <x v="0"/>
    <x v="3"/>
    <n v="397715"/>
    <s v="Submitted"/>
    <n v="345"/>
    <x v="0"/>
    <x v="0"/>
    <s v="Submitted"/>
    <x v="0"/>
    <x v="3"/>
    <n v="255030"/>
    <n v="16.829999999999998"/>
    <n v="36"/>
    <n v="7084.17"/>
    <n v="357679.575000007"/>
    <x v="2"/>
    <x v="2"/>
    <d v="2032-03-07T00:00:00"/>
    <x v="8"/>
    <x v="9"/>
    <x v="0"/>
    <x v="1"/>
    <x v="1"/>
  </r>
  <r>
    <s v="L102818"/>
    <x v="0"/>
    <s v="C202818"/>
    <s v="Rohit Mehta"/>
    <x v="0"/>
    <s v="Male"/>
    <x v="18"/>
    <x v="1"/>
    <x v="1"/>
    <x v="0"/>
    <n v="1400053"/>
    <s v="Submitted"/>
    <n v="482"/>
    <x v="0"/>
    <x v="0"/>
    <s v="Submitted"/>
    <x v="0"/>
    <x v="1"/>
    <n v="2284245"/>
    <n v="10.52"/>
    <n v="12"/>
    <n v="190353.75"/>
    <n v="2003571.3770796796"/>
    <x v="4"/>
    <x v="4"/>
    <d v="2032-03-08T00:00:00"/>
    <x v="8"/>
    <x v="9"/>
    <x v="1"/>
    <x v="1"/>
    <x v="0"/>
  </r>
  <r>
    <s v="L102819"/>
    <x v="0"/>
    <s v="C202819"/>
    <s v="Anjali Verma"/>
    <x v="0"/>
    <s v="Male"/>
    <x v="25"/>
    <x v="1"/>
    <x v="0"/>
    <x v="3"/>
    <n v="2027149"/>
    <s v="Submitted"/>
    <n v="387"/>
    <x v="0"/>
    <x v="0"/>
    <s v="Submitted"/>
    <x v="0"/>
    <x v="4"/>
    <n v="4174228"/>
    <n v="14.16"/>
    <n v="180"/>
    <n v="23190.16"/>
    <n v="4925589.04"/>
    <x v="0"/>
    <x v="0"/>
    <d v="2032-03-09T00:00:00"/>
    <x v="8"/>
    <x v="9"/>
    <x v="0"/>
    <x v="1"/>
    <x v="1"/>
  </r>
  <r>
    <s v="L102820"/>
    <x v="0"/>
    <s v="C202820"/>
    <s v="Amit Verma"/>
    <x v="0"/>
    <s v="Female"/>
    <x v="30"/>
    <x v="0"/>
    <x v="1"/>
    <x v="0"/>
    <n v="1028538"/>
    <s v="Submitted"/>
    <n v="659"/>
    <x v="1"/>
    <x v="0"/>
    <s v="Submitted"/>
    <x v="0"/>
    <x v="1"/>
    <n v="4659409"/>
    <n v="16.36"/>
    <n v="12"/>
    <n v="388284.08"/>
    <n v="6352536.8446417497"/>
    <x v="6"/>
    <x v="6"/>
    <d v="2032-03-10T00:00:00"/>
    <x v="8"/>
    <x v="9"/>
    <x v="0"/>
    <x v="0"/>
    <x v="2"/>
  </r>
  <r>
    <s v="L102821"/>
    <x v="0"/>
    <s v="C202821"/>
    <s v="Anjali Rao"/>
    <x v="0"/>
    <s v="Male"/>
    <x v="31"/>
    <x v="1"/>
    <x v="1"/>
    <x v="0"/>
    <n v="608794"/>
    <s v="Submitted"/>
    <n v="461"/>
    <x v="0"/>
    <x v="0"/>
    <s v="Submitted"/>
    <x v="0"/>
    <x v="1"/>
    <n v="4045037"/>
    <n v="8.48"/>
    <n v="180"/>
    <n v="22472.43"/>
    <n v="2858492.8133333335"/>
    <x v="0"/>
    <x v="0"/>
    <d v="2032-03-11T00:00:00"/>
    <x v="8"/>
    <x v="9"/>
    <x v="2"/>
    <x v="0"/>
    <x v="2"/>
  </r>
  <r>
    <s v="L102822"/>
    <x v="0"/>
    <s v="C202822"/>
    <s v="Anjali Singh"/>
    <x v="0"/>
    <s v="Male"/>
    <x v="4"/>
    <x v="0"/>
    <x v="1"/>
    <x v="3"/>
    <n v="250681"/>
    <s v="Submitted"/>
    <n v="846"/>
    <x v="2"/>
    <x v="0"/>
    <s v="Submitted"/>
    <x v="0"/>
    <x v="1"/>
    <n v="4903814"/>
    <n v="10.53"/>
    <n v="12"/>
    <n v="408651.17"/>
    <n v="4305340.9159656642"/>
    <x v="1"/>
    <x v="1"/>
    <d v="2032-03-12T00:00:00"/>
    <x v="8"/>
    <x v="9"/>
    <x v="0"/>
    <x v="1"/>
    <x v="0"/>
  </r>
  <r>
    <s v="L102823"/>
    <x v="0"/>
    <s v="C202823"/>
    <s v="Vikas Verma"/>
    <x v="0"/>
    <s v="Male"/>
    <x v="12"/>
    <x v="1"/>
    <x v="0"/>
    <x v="0"/>
    <n v="2106707"/>
    <s v="Submitted"/>
    <n v="731"/>
    <x v="1"/>
    <x v="0"/>
    <s v="Submitted"/>
    <x v="0"/>
    <x v="1"/>
    <n v="4349158"/>
    <n v="11"/>
    <n v="180"/>
    <n v="24161.99"/>
    <n v="3986728.1666666665"/>
    <x v="3"/>
    <x v="3"/>
    <d v="2032-03-13T00:00:00"/>
    <x v="8"/>
    <x v="9"/>
    <x v="0"/>
    <x v="0"/>
    <x v="3"/>
  </r>
  <r>
    <s v="L102824"/>
    <x v="0"/>
    <s v="C202824"/>
    <s v="Priya Singh"/>
    <x v="0"/>
    <s v="Female"/>
    <x v="35"/>
    <x v="1"/>
    <x v="0"/>
    <x v="3"/>
    <n v="1525169"/>
    <s v="Submitted"/>
    <n v="680"/>
    <x v="1"/>
    <x v="0"/>
    <s v="Submitted"/>
    <x v="0"/>
    <x v="1"/>
    <n v="1411794"/>
    <n v="12.01"/>
    <n v="24"/>
    <n v="58824.75"/>
    <n v="1412970.5783817838"/>
    <x v="2"/>
    <x v="2"/>
    <d v="2032-03-14T00:00:00"/>
    <x v="8"/>
    <x v="9"/>
    <x v="0"/>
    <x v="1"/>
    <x v="2"/>
  </r>
  <r>
    <s v="L102825"/>
    <x v="0"/>
    <s v="C202825"/>
    <s v="Neha Das"/>
    <x v="0"/>
    <s v="Male"/>
    <x v="40"/>
    <x v="0"/>
    <x v="0"/>
    <x v="1"/>
    <n v="1286638"/>
    <s v="Submitted"/>
    <n v="655"/>
    <x v="1"/>
    <x v="0"/>
    <s v="Submitted"/>
    <x v="0"/>
    <x v="0"/>
    <n v="3876533"/>
    <n v="18.93"/>
    <n v="36"/>
    <n v="107681.47"/>
    <n v="6115230.8075000094"/>
    <x v="4"/>
    <x v="4"/>
    <d v="2032-03-15T00:00:00"/>
    <x v="8"/>
    <x v="9"/>
    <x v="1"/>
    <x v="1"/>
    <x v="1"/>
  </r>
  <r>
    <s v="L102826"/>
    <x v="0"/>
    <s v="C202826"/>
    <s v="Priya Mehta"/>
    <x v="0"/>
    <s v="Male"/>
    <x v="24"/>
    <x v="1"/>
    <x v="0"/>
    <x v="3"/>
    <n v="355017"/>
    <s v="Submitted"/>
    <n v="571"/>
    <x v="0"/>
    <x v="0"/>
    <s v="Submitted"/>
    <x v="0"/>
    <x v="2"/>
    <n v="297503"/>
    <n v="8.23"/>
    <n v="120"/>
    <n v="2479.19"/>
    <n v="204037.47416666668"/>
    <x v="4"/>
    <x v="4"/>
    <d v="2032-03-16T00:00:00"/>
    <x v="8"/>
    <x v="9"/>
    <x v="0"/>
    <x v="0"/>
    <x v="2"/>
  </r>
  <r>
    <s v="L102827"/>
    <x v="0"/>
    <s v="C202827"/>
    <s v="Rahul Patel"/>
    <x v="0"/>
    <s v="Female"/>
    <x v="32"/>
    <x v="1"/>
    <x v="0"/>
    <x v="2"/>
    <n v="1610512"/>
    <s v="Submitted"/>
    <n v="694"/>
    <x v="1"/>
    <x v="0"/>
    <s v="Submitted"/>
    <x v="0"/>
    <x v="3"/>
    <n v="4452095"/>
    <n v="18.84"/>
    <n v="120"/>
    <n v="37100.79"/>
    <n v="6989789.1500000004"/>
    <x v="3"/>
    <x v="3"/>
    <d v="2032-03-17T00:00:00"/>
    <x v="8"/>
    <x v="9"/>
    <x v="2"/>
    <x v="0"/>
    <x v="0"/>
  </r>
  <r>
    <s v="L102828"/>
    <x v="0"/>
    <s v="C202828"/>
    <s v="Pooja Gupta"/>
    <x v="0"/>
    <s v="Female"/>
    <x v="35"/>
    <x v="0"/>
    <x v="0"/>
    <x v="1"/>
    <n v="2095636"/>
    <s v="Submitted"/>
    <n v="678"/>
    <x v="1"/>
    <x v="0"/>
    <s v="Submitted"/>
    <x v="0"/>
    <x v="0"/>
    <n v="228214"/>
    <n v="8.36"/>
    <n v="12"/>
    <n v="19017.830000000002"/>
    <n v="159268.96729012672"/>
    <x v="1"/>
    <x v="1"/>
    <d v="2032-03-18T00:00:00"/>
    <x v="8"/>
    <x v="9"/>
    <x v="1"/>
    <x v="1"/>
    <x v="0"/>
  </r>
  <r>
    <s v="L102829"/>
    <x v="0"/>
    <s v="C202829"/>
    <s v="Amit Patel"/>
    <x v="0"/>
    <s v="Male"/>
    <x v="11"/>
    <x v="1"/>
    <x v="1"/>
    <x v="3"/>
    <n v="572390"/>
    <s v="Submitted"/>
    <n v="367"/>
    <x v="0"/>
    <x v="0"/>
    <s v="Submitted"/>
    <x v="0"/>
    <x v="0"/>
    <n v="4756133"/>
    <n v="9.94"/>
    <n v="36"/>
    <n v="132114.81"/>
    <n v="3939663.5031169923"/>
    <x v="6"/>
    <x v="6"/>
    <d v="2032-03-19T00:00:00"/>
    <x v="8"/>
    <x v="9"/>
    <x v="0"/>
    <x v="0"/>
    <x v="3"/>
  </r>
  <r>
    <s v="L102830"/>
    <x v="0"/>
    <s v="C202830"/>
    <s v="Rohit Rao"/>
    <x v="0"/>
    <s v="Male"/>
    <x v="1"/>
    <x v="1"/>
    <x v="1"/>
    <x v="3"/>
    <n v="1457054"/>
    <s v="Submitted"/>
    <n v="744"/>
    <x v="1"/>
    <x v="0"/>
    <s v="Submitted"/>
    <x v="0"/>
    <x v="1"/>
    <n v="3602039"/>
    <n v="13.33"/>
    <n v="180"/>
    <n v="20011.330000000002"/>
    <n v="4001264.9891666668"/>
    <x v="5"/>
    <x v="5"/>
    <d v="2032-03-20T00:00:00"/>
    <x v="8"/>
    <x v="9"/>
    <x v="0"/>
    <x v="1"/>
    <x v="3"/>
  </r>
  <r>
    <s v="L102831"/>
    <x v="0"/>
    <s v="C202831"/>
    <s v="Sneha Patel"/>
    <x v="0"/>
    <s v="Male"/>
    <x v="10"/>
    <x v="1"/>
    <x v="1"/>
    <x v="2"/>
    <n v="1157146"/>
    <s v="Submitted"/>
    <n v="413"/>
    <x v="0"/>
    <x v="0"/>
    <s v="Submitted"/>
    <x v="0"/>
    <x v="4"/>
    <n v="1982610"/>
    <n v="13.22"/>
    <n v="180"/>
    <n v="11014.5"/>
    <n v="2184175.35"/>
    <x v="2"/>
    <x v="2"/>
    <d v="2032-03-21T00:00:00"/>
    <x v="8"/>
    <x v="9"/>
    <x v="1"/>
    <x v="1"/>
    <x v="3"/>
  </r>
  <r>
    <s v="L102832"/>
    <x v="0"/>
    <s v="C202832"/>
    <s v="Rohit Patel"/>
    <x v="0"/>
    <s v="Male"/>
    <x v="0"/>
    <x v="1"/>
    <x v="1"/>
    <x v="3"/>
    <n v="2336096"/>
    <s v="Submitted"/>
    <n v="367"/>
    <x v="0"/>
    <x v="0"/>
    <s v="Submitted"/>
    <x v="0"/>
    <x v="3"/>
    <n v="1399529"/>
    <n v="18.690000000000001"/>
    <n v="36"/>
    <n v="38875.81"/>
    <n v="2179766.4175000046"/>
    <x v="5"/>
    <x v="5"/>
    <d v="2032-03-22T00:00:00"/>
    <x v="8"/>
    <x v="9"/>
    <x v="2"/>
    <x v="1"/>
    <x v="1"/>
  </r>
  <r>
    <s v="L102833"/>
    <x v="0"/>
    <s v="C202833"/>
    <s v="Neha Verma"/>
    <x v="0"/>
    <s v="Female"/>
    <x v="42"/>
    <x v="1"/>
    <x v="1"/>
    <x v="3"/>
    <n v="1541136"/>
    <s v="Submitted"/>
    <n v="754"/>
    <x v="2"/>
    <x v="0"/>
    <s v="Submitted"/>
    <x v="0"/>
    <x v="2"/>
    <n v="270322"/>
    <n v="17.84"/>
    <n v="180"/>
    <n v="1501.79"/>
    <n v="401878.70666666667"/>
    <x v="6"/>
    <x v="6"/>
    <d v="2032-03-23T00:00:00"/>
    <x v="8"/>
    <x v="9"/>
    <x v="1"/>
    <x v="1"/>
    <x v="2"/>
  </r>
  <r>
    <s v="L102834"/>
    <x v="0"/>
    <s v="C202834"/>
    <s v="Vikas Das"/>
    <x v="0"/>
    <s v="Female"/>
    <x v="44"/>
    <x v="0"/>
    <x v="0"/>
    <x v="1"/>
    <n v="253717"/>
    <s v="Submitted"/>
    <n v="601"/>
    <x v="1"/>
    <x v="0"/>
    <s v="Submitted"/>
    <x v="0"/>
    <x v="0"/>
    <n v="1573394"/>
    <n v="12.01"/>
    <n v="60"/>
    <n v="26223.23"/>
    <n v="1574705.1616666666"/>
    <x v="13"/>
    <x v="0"/>
    <d v="2032-03-24T00:00:00"/>
    <x v="8"/>
    <x v="9"/>
    <x v="2"/>
    <x v="0"/>
    <x v="0"/>
  </r>
  <r>
    <s v="L102835"/>
    <x v="0"/>
    <s v="C202835"/>
    <s v="Priya Das"/>
    <x v="0"/>
    <s v="Male"/>
    <x v="26"/>
    <x v="0"/>
    <x v="1"/>
    <x v="1"/>
    <n v="640213"/>
    <s v="Submitted"/>
    <n v="750"/>
    <x v="2"/>
    <x v="0"/>
    <s v="Submitted"/>
    <x v="0"/>
    <x v="1"/>
    <n v="4173367"/>
    <n v="9.4700000000000006"/>
    <n v="180"/>
    <n v="23185.37"/>
    <n v="3293482.1241666665"/>
    <x v="4"/>
    <x v="4"/>
    <d v="2032-03-25T00:00:00"/>
    <x v="8"/>
    <x v="9"/>
    <x v="0"/>
    <x v="1"/>
    <x v="2"/>
  </r>
  <r>
    <s v="L102836"/>
    <x v="0"/>
    <s v="C202836"/>
    <s v="Priya Singh"/>
    <x v="0"/>
    <s v="Male"/>
    <x v="36"/>
    <x v="1"/>
    <x v="1"/>
    <x v="1"/>
    <n v="457458"/>
    <s v="Submitted"/>
    <n v="718"/>
    <x v="1"/>
    <x v="0"/>
    <s v="Submitted"/>
    <x v="0"/>
    <x v="4"/>
    <n v="708489"/>
    <n v="14.9"/>
    <n v="12"/>
    <n v="59040.75"/>
    <n v="879761.8152528872"/>
    <x v="3"/>
    <x v="3"/>
    <d v="2032-03-26T00:00:00"/>
    <x v="8"/>
    <x v="9"/>
    <x v="2"/>
    <x v="1"/>
    <x v="2"/>
  </r>
  <r>
    <s v="L102837"/>
    <x v="0"/>
    <s v="C202837"/>
    <s v="Priya Das"/>
    <x v="0"/>
    <s v="Female"/>
    <x v="39"/>
    <x v="1"/>
    <x v="1"/>
    <x v="3"/>
    <n v="583263"/>
    <s v="Submitted"/>
    <n v="831"/>
    <x v="2"/>
    <x v="0"/>
    <s v="Submitted"/>
    <x v="0"/>
    <x v="4"/>
    <n v="933453"/>
    <n v="15.11"/>
    <n v="60"/>
    <n v="15557.55"/>
    <n v="1175372.9024999999"/>
    <x v="0"/>
    <x v="0"/>
    <d v="2032-03-27T00:00:00"/>
    <x v="8"/>
    <x v="9"/>
    <x v="2"/>
    <x v="1"/>
    <x v="0"/>
  </r>
  <r>
    <s v="L102838"/>
    <x v="0"/>
    <s v="C202838"/>
    <s v="Vikas Singh"/>
    <x v="0"/>
    <s v="Female"/>
    <x v="0"/>
    <x v="1"/>
    <x v="0"/>
    <x v="2"/>
    <n v="1484985"/>
    <s v="Submitted"/>
    <n v="412"/>
    <x v="0"/>
    <x v="0"/>
    <s v="Submitted"/>
    <x v="0"/>
    <x v="1"/>
    <n v="3355825"/>
    <n v="16.350000000000001"/>
    <n v="180"/>
    <n v="18643.47"/>
    <n v="4572311.5625"/>
    <x v="0"/>
    <x v="0"/>
    <d v="2032-03-28T00:00:00"/>
    <x v="8"/>
    <x v="9"/>
    <x v="2"/>
    <x v="1"/>
    <x v="0"/>
  </r>
  <r>
    <s v="L102839"/>
    <x v="0"/>
    <s v="C202839"/>
    <s v="Anjali Sharma"/>
    <x v="0"/>
    <s v="Female"/>
    <x v="34"/>
    <x v="0"/>
    <x v="0"/>
    <x v="1"/>
    <n v="616159"/>
    <s v="Submitted"/>
    <n v="489"/>
    <x v="0"/>
    <x v="0"/>
    <s v="Submitted"/>
    <x v="0"/>
    <x v="3"/>
    <n v="3893646"/>
    <n v="18.72"/>
    <n v="60"/>
    <n v="64894.1"/>
    <n v="6074087.7599999998"/>
    <x v="4"/>
    <x v="4"/>
    <d v="2032-03-29T00:00:00"/>
    <x v="8"/>
    <x v="9"/>
    <x v="0"/>
    <x v="0"/>
    <x v="3"/>
  </r>
  <r>
    <s v="L102840"/>
    <x v="0"/>
    <s v="C202840"/>
    <s v="Karan Rao"/>
    <x v="0"/>
    <s v="Male"/>
    <x v="11"/>
    <x v="1"/>
    <x v="0"/>
    <x v="2"/>
    <n v="1526858"/>
    <s v="Submitted"/>
    <n v="406"/>
    <x v="0"/>
    <x v="0"/>
    <s v="Submitted"/>
    <x v="0"/>
    <x v="0"/>
    <n v="988402"/>
    <n v="16.03"/>
    <n v="36"/>
    <n v="27455.61"/>
    <n v="1320340.3383334053"/>
    <x v="6"/>
    <x v="6"/>
    <d v="2032-03-30T00:00:00"/>
    <x v="8"/>
    <x v="9"/>
    <x v="2"/>
    <x v="0"/>
    <x v="0"/>
  </r>
  <r>
    <s v="L102841"/>
    <x v="0"/>
    <s v="C202841"/>
    <s v="Rahul Gupta"/>
    <x v="0"/>
    <s v="Male"/>
    <x v="8"/>
    <x v="0"/>
    <x v="0"/>
    <x v="3"/>
    <n v="-50000"/>
    <s v="Submitted"/>
    <n v="474"/>
    <x v="0"/>
    <x v="0"/>
    <s v="Submitted"/>
    <x v="0"/>
    <x v="1"/>
    <n v="2179386"/>
    <n v="13.5"/>
    <n v="24"/>
    <n v="90807.75"/>
    <n v="2451809.2841092572"/>
    <x v="6"/>
    <x v="6"/>
    <d v="2032-03-31T00:00:00"/>
    <x v="8"/>
    <x v="9"/>
    <x v="0"/>
    <x v="1"/>
    <x v="1"/>
  </r>
  <r>
    <s v="L102842"/>
    <x v="0"/>
    <s v="C202842"/>
    <s v="Rahul Patel"/>
    <x v="0"/>
    <s v="Male"/>
    <x v="47"/>
    <x v="0"/>
    <x v="0"/>
    <x v="3"/>
    <n v="1908102"/>
    <s v="Submitted"/>
    <n v="575"/>
    <x v="0"/>
    <x v="0"/>
    <s v="Submitted"/>
    <x v="0"/>
    <x v="3"/>
    <n v="3827908"/>
    <n v="14.05"/>
    <n v="12"/>
    <n v="318992.33"/>
    <n v="4482251.5236805528"/>
    <x v="1"/>
    <x v="1"/>
    <d v="2032-04-01T00:00:00"/>
    <x v="8"/>
    <x v="10"/>
    <x v="1"/>
    <x v="1"/>
    <x v="1"/>
  </r>
  <r>
    <s v="L102843"/>
    <x v="0"/>
    <s v="C202843"/>
    <s v="Sneha Rao"/>
    <x v="0"/>
    <s v="Male"/>
    <x v="46"/>
    <x v="0"/>
    <x v="1"/>
    <x v="3"/>
    <n v="1007758"/>
    <s v="Submitted"/>
    <n v="579"/>
    <x v="0"/>
    <x v="0"/>
    <s v="Submitted"/>
    <x v="0"/>
    <x v="4"/>
    <n v="1546201"/>
    <n v="13.36"/>
    <n v="24"/>
    <n v="64425.04"/>
    <n v="1721437.1406645579"/>
    <x v="5"/>
    <x v="5"/>
    <d v="2032-04-02T00:00:00"/>
    <x v="8"/>
    <x v="10"/>
    <x v="2"/>
    <x v="0"/>
    <x v="1"/>
  </r>
  <r>
    <s v="L102844"/>
    <x v="0"/>
    <s v="C202844"/>
    <s v="Neha Patel"/>
    <x v="0"/>
    <s v="Female"/>
    <x v="35"/>
    <x v="1"/>
    <x v="0"/>
    <x v="0"/>
    <n v="974659"/>
    <s v="Submitted"/>
    <n v="659"/>
    <x v="1"/>
    <x v="0"/>
    <s v="Submitted"/>
    <x v="0"/>
    <x v="3"/>
    <n v="3118373"/>
    <n v="12.87"/>
    <n v="180"/>
    <n v="17324.29"/>
    <n v="3344455.0425"/>
    <x v="6"/>
    <x v="6"/>
    <d v="2032-04-03T00:00:00"/>
    <x v="8"/>
    <x v="10"/>
    <x v="0"/>
    <x v="0"/>
    <x v="0"/>
  </r>
  <r>
    <s v="L102845"/>
    <x v="0"/>
    <s v="C202845"/>
    <s v="Priya Patel"/>
    <x v="0"/>
    <s v="Female"/>
    <x v="30"/>
    <x v="0"/>
    <x v="1"/>
    <x v="0"/>
    <n v="854150"/>
    <s v="Submitted"/>
    <n v="701"/>
    <x v="1"/>
    <x v="0"/>
    <s v="Submitted"/>
    <x v="0"/>
    <x v="2"/>
    <n v="2877606"/>
    <n v="9.2899999999999991"/>
    <n v="24"/>
    <n v="119900.25"/>
    <n v="2227749.0000508456"/>
    <x v="1"/>
    <x v="1"/>
    <d v="2032-04-04T00:00:00"/>
    <x v="8"/>
    <x v="10"/>
    <x v="2"/>
    <x v="0"/>
    <x v="0"/>
  </r>
  <r>
    <s v="L102846"/>
    <x v="0"/>
    <s v="C202846"/>
    <s v="Rahul Singh"/>
    <x v="0"/>
    <s v="Male"/>
    <x v="25"/>
    <x v="1"/>
    <x v="0"/>
    <x v="1"/>
    <n v="830048"/>
    <s v="Submitted"/>
    <n v="776"/>
    <x v="2"/>
    <x v="0"/>
    <s v="Submitted"/>
    <x v="0"/>
    <x v="1"/>
    <n v="1022805"/>
    <n v="15.38"/>
    <n v="180"/>
    <n v="5682.25"/>
    <n v="1310895.075"/>
    <x v="2"/>
    <x v="2"/>
    <d v="2032-04-05T00:00:00"/>
    <x v="8"/>
    <x v="10"/>
    <x v="2"/>
    <x v="0"/>
    <x v="0"/>
  </r>
  <r>
    <s v="L102847"/>
    <x v="0"/>
    <s v="C202847"/>
    <s v="Vikas Das"/>
    <x v="0"/>
    <s v="Female"/>
    <x v="32"/>
    <x v="0"/>
    <x v="1"/>
    <x v="3"/>
    <n v="2122822"/>
    <s v="Submitted"/>
    <n v="810"/>
    <x v="2"/>
    <x v="0"/>
    <s v="Submitted"/>
    <x v="0"/>
    <x v="1"/>
    <n v="2314307"/>
    <n v="14.08"/>
    <n v="24"/>
    <n v="96429.46"/>
    <n v="2715453.5686863055"/>
    <x v="4"/>
    <x v="4"/>
    <d v="2032-04-06T00:00:00"/>
    <x v="8"/>
    <x v="10"/>
    <x v="0"/>
    <x v="0"/>
    <x v="2"/>
  </r>
  <r>
    <s v="L102848"/>
    <x v="0"/>
    <s v="C202848"/>
    <s v="Karan Gupta"/>
    <x v="0"/>
    <s v="Female"/>
    <x v="18"/>
    <x v="1"/>
    <x v="0"/>
    <x v="0"/>
    <n v="489034"/>
    <s v="Submitted"/>
    <n v="858"/>
    <x v="2"/>
    <x v="0"/>
    <s v="Submitted"/>
    <x v="0"/>
    <x v="0"/>
    <n v="1795018"/>
    <n v="7.12"/>
    <n v="60"/>
    <n v="29916.97"/>
    <n v="1065044.0133341078"/>
    <x v="2"/>
    <x v="2"/>
    <d v="2032-04-07T00:00:00"/>
    <x v="8"/>
    <x v="10"/>
    <x v="0"/>
    <x v="0"/>
    <x v="0"/>
  </r>
  <r>
    <s v="L102849"/>
    <x v="0"/>
    <s v="C202849"/>
    <s v="Rahul Rao"/>
    <x v="0"/>
    <s v="Male"/>
    <x v="31"/>
    <x v="0"/>
    <x v="0"/>
    <x v="0"/>
    <n v="1322508"/>
    <s v="Submitted"/>
    <n v="895"/>
    <x v="2"/>
    <x v="0"/>
    <s v="Submitted"/>
    <x v="0"/>
    <x v="0"/>
    <n v="667039"/>
    <n v="15.94"/>
    <n v="12"/>
    <n v="55586.58"/>
    <n v="886085.04702232126"/>
    <x v="0"/>
    <x v="0"/>
    <d v="2032-04-08T00:00:00"/>
    <x v="8"/>
    <x v="10"/>
    <x v="2"/>
    <x v="0"/>
    <x v="0"/>
  </r>
  <r>
    <s v="L102850"/>
    <x v="0"/>
    <s v="C202850"/>
    <s v="Pooja Singh"/>
    <x v="0"/>
    <s v="Male"/>
    <x v="44"/>
    <x v="0"/>
    <x v="0"/>
    <x v="1"/>
    <n v="1474705"/>
    <s v="Submitted"/>
    <n v="358"/>
    <x v="0"/>
    <x v="0"/>
    <s v="Submitted"/>
    <x v="0"/>
    <x v="4"/>
    <n v="63884"/>
    <n v="18.62"/>
    <n v="24"/>
    <n v="2661.83"/>
    <n v="99126.673350410521"/>
    <x v="2"/>
    <x v="2"/>
    <d v="2032-04-09T00:00:00"/>
    <x v="8"/>
    <x v="10"/>
    <x v="2"/>
    <x v="0"/>
    <x v="3"/>
  </r>
  <r>
    <s v="L102851"/>
    <x v="0"/>
    <s v="C202851"/>
    <s v="Amit Singh"/>
    <x v="0"/>
    <s v="Female"/>
    <x v="26"/>
    <x v="1"/>
    <x v="1"/>
    <x v="2"/>
    <n v="1323765"/>
    <s v="Submitted"/>
    <n v="643"/>
    <x v="1"/>
    <x v="0"/>
    <s v="Submitted"/>
    <x v="0"/>
    <x v="1"/>
    <n v="949288"/>
    <n v="17.8"/>
    <n v="180"/>
    <n v="5273.82"/>
    <n v="1408110.5333333334"/>
    <x v="4"/>
    <x v="4"/>
    <d v="2032-04-10T00:00:00"/>
    <x v="8"/>
    <x v="10"/>
    <x v="0"/>
    <x v="0"/>
    <x v="0"/>
  </r>
  <r>
    <s v="L102852"/>
    <x v="0"/>
    <s v="C202852"/>
    <s v="Karan Gupta"/>
    <x v="0"/>
    <s v="Male"/>
    <x v="27"/>
    <x v="0"/>
    <x v="1"/>
    <x v="1"/>
    <n v="1979238"/>
    <s v="Submitted"/>
    <n v="380"/>
    <x v="0"/>
    <x v="0"/>
    <s v="Submitted"/>
    <x v="0"/>
    <x v="2"/>
    <n v="1206866"/>
    <n v="11.91"/>
    <n v="24"/>
    <n v="50286.080000000002"/>
    <n v="1197814.583132132"/>
    <x v="4"/>
    <x v="4"/>
    <d v="2032-04-11T00:00:00"/>
    <x v="8"/>
    <x v="10"/>
    <x v="1"/>
    <x v="1"/>
    <x v="3"/>
  </r>
  <r>
    <s v="L102853"/>
    <x v="0"/>
    <s v="C202853"/>
    <s v="Anjali Singh"/>
    <x v="0"/>
    <s v="Female"/>
    <x v="5"/>
    <x v="0"/>
    <x v="0"/>
    <x v="1"/>
    <n v="1057886"/>
    <s v="Submitted"/>
    <n v="815"/>
    <x v="2"/>
    <x v="0"/>
    <s v="Submitted"/>
    <x v="0"/>
    <x v="4"/>
    <n v="3037267"/>
    <n v="12.34"/>
    <n v="180"/>
    <n v="16873.71"/>
    <n v="3123322.8983333334"/>
    <x v="2"/>
    <x v="2"/>
    <d v="2032-04-12T00:00:00"/>
    <x v="8"/>
    <x v="10"/>
    <x v="0"/>
    <x v="1"/>
    <x v="0"/>
  </r>
  <r>
    <s v="L102854"/>
    <x v="0"/>
    <s v="C202854"/>
    <s v="Sneha Verma"/>
    <x v="0"/>
    <s v="Male"/>
    <x v="42"/>
    <x v="1"/>
    <x v="1"/>
    <x v="0"/>
    <n v="912187"/>
    <s v="Submitted"/>
    <n v="398"/>
    <x v="0"/>
    <x v="0"/>
    <s v="Submitted"/>
    <x v="0"/>
    <x v="3"/>
    <n v="1112991"/>
    <n v="10.17"/>
    <n v="12"/>
    <n v="92749.25"/>
    <n v="943856.76033256913"/>
    <x v="2"/>
    <x v="2"/>
    <d v="2032-04-13T00:00:00"/>
    <x v="8"/>
    <x v="10"/>
    <x v="1"/>
    <x v="1"/>
    <x v="1"/>
  </r>
  <r>
    <s v="L102855"/>
    <x v="0"/>
    <s v="C202855"/>
    <s v="Rahul Patel"/>
    <x v="0"/>
    <s v="Female"/>
    <x v="12"/>
    <x v="0"/>
    <x v="1"/>
    <x v="2"/>
    <n v="1883892"/>
    <s v="Submitted"/>
    <n v="750"/>
    <x v="2"/>
    <x v="0"/>
    <s v="Submitted"/>
    <x v="0"/>
    <x v="4"/>
    <n v="249145"/>
    <n v="17.88"/>
    <n v="24"/>
    <n v="10381.040000000001"/>
    <n v="371226.05011504138"/>
    <x v="3"/>
    <x v="3"/>
    <d v="2032-04-14T00:00:00"/>
    <x v="8"/>
    <x v="10"/>
    <x v="0"/>
    <x v="1"/>
    <x v="3"/>
  </r>
  <r>
    <s v="L102856"/>
    <x v="0"/>
    <s v="C202856"/>
    <s v="Anjali Mehta"/>
    <x v="0"/>
    <s v="Female"/>
    <x v="4"/>
    <x v="0"/>
    <x v="1"/>
    <x v="1"/>
    <n v="2012927"/>
    <s v="Submitted"/>
    <n v="674"/>
    <x v="1"/>
    <x v="0"/>
    <s v="Submitted"/>
    <x v="0"/>
    <x v="2"/>
    <n v="1434422"/>
    <n v="14.89"/>
    <n v="180"/>
    <n v="7969.01"/>
    <n v="1779878.6316666668"/>
    <x v="2"/>
    <x v="2"/>
    <d v="2032-04-15T00:00:00"/>
    <x v="8"/>
    <x v="10"/>
    <x v="0"/>
    <x v="1"/>
    <x v="0"/>
  </r>
  <r>
    <s v="L102857"/>
    <x v="0"/>
    <s v="C202857"/>
    <s v="Anjali Singh"/>
    <x v="0"/>
    <s v="Male"/>
    <x v="41"/>
    <x v="1"/>
    <x v="0"/>
    <x v="0"/>
    <n v="0"/>
    <s v="Submitted"/>
    <n v="802"/>
    <x v="2"/>
    <x v="0"/>
    <s v="Submitted"/>
    <x v="0"/>
    <x v="2"/>
    <n v="131198"/>
    <n v="13.52"/>
    <n v="36"/>
    <n v="3644.39"/>
    <n v="147816.41333356913"/>
    <x v="1"/>
    <x v="1"/>
    <d v="2032-04-16T00:00:00"/>
    <x v="8"/>
    <x v="10"/>
    <x v="1"/>
    <x v="0"/>
    <x v="3"/>
  </r>
  <r>
    <s v="L102858"/>
    <x v="0"/>
    <s v="C202858"/>
    <s v="Vikas Gupta"/>
    <x v="0"/>
    <s v="Male"/>
    <x v="36"/>
    <x v="0"/>
    <x v="1"/>
    <x v="3"/>
    <n v="1860675"/>
    <s v="Submitted"/>
    <n v="376"/>
    <x v="0"/>
    <x v="0"/>
    <s v="Submitted"/>
    <x v="0"/>
    <x v="3"/>
    <n v="3030048"/>
    <n v="11.39"/>
    <n v="60"/>
    <n v="50500.800000000003"/>
    <n v="2876020.56"/>
    <x v="6"/>
    <x v="6"/>
    <d v="2032-04-17T00:00:00"/>
    <x v="8"/>
    <x v="10"/>
    <x v="1"/>
    <x v="1"/>
    <x v="2"/>
  </r>
  <r>
    <s v="L102859"/>
    <x v="0"/>
    <s v="C202859"/>
    <s v="Karan Gupta"/>
    <x v="0"/>
    <s v="Male"/>
    <x v="17"/>
    <x v="1"/>
    <x v="1"/>
    <x v="2"/>
    <n v="851648"/>
    <s v="Submitted"/>
    <n v="775"/>
    <x v="2"/>
    <x v="0"/>
    <s v="Submitted"/>
    <x v="0"/>
    <x v="1"/>
    <n v="662527"/>
    <n v="16.87"/>
    <n v="12"/>
    <n v="55210.58"/>
    <n v="931427.31291567488"/>
    <x v="5"/>
    <x v="5"/>
    <d v="2032-04-18T00:00:00"/>
    <x v="8"/>
    <x v="10"/>
    <x v="0"/>
    <x v="1"/>
    <x v="3"/>
  </r>
  <r>
    <s v="L102860"/>
    <x v="0"/>
    <s v="C202860"/>
    <s v="Sneha Das"/>
    <x v="0"/>
    <s v="Female"/>
    <x v="16"/>
    <x v="1"/>
    <x v="0"/>
    <x v="2"/>
    <n v="292625"/>
    <s v="Submitted"/>
    <n v="575"/>
    <x v="0"/>
    <x v="0"/>
    <s v="Submitted"/>
    <x v="0"/>
    <x v="3"/>
    <n v="2807697"/>
    <n v="7.14"/>
    <n v="24"/>
    <n v="116987.38"/>
    <n v="1670602.4458991676"/>
    <x v="6"/>
    <x v="6"/>
    <d v="2032-04-19T00:00:00"/>
    <x v="8"/>
    <x v="10"/>
    <x v="0"/>
    <x v="0"/>
    <x v="0"/>
  </r>
  <r>
    <s v="L102861"/>
    <x v="0"/>
    <s v="C202861"/>
    <n v="0"/>
    <x v="0"/>
    <s v="Male"/>
    <x v="12"/>
    <x v="1"/>
    <x v="0"/>
    <x v="1"/>
    <n v="930144"/>
    <s v="Submitted"/>
    <n v="845"/>
    <x v="2"/>
    <x v="0"/>
    <s v="Submitted"/>
    <x v="0"/>
    <x v="3"/>
    <n v="2370415"/>
    <n v="10.49"/>
    <n v="120"/>
    <n v="19753.46"/>
    <n v="2072137.7791666666"/>
    <x v="6"/>
    <x v="6"/>
    <d v="2032-04-20T00:00:00"/>
    <x v="8"/>
    <x v="10"/>
    <x v="0"/>
    <x v="1"/>
    <x v="3"/>
  </r>
  <r>
    <s v="L102862"/>
    <x v="0"/>
    <s v="C202862"/>
    <s v="Pooja Mehta"/>
    <x v="0"/>
    <s v="Male"/>
    <x v="6"/>
    <x v="0"/>
    <x v="1"/>
    <x v="0"/>
    <n v="1777546"/>
    <s v="Submitted"/>
    <n v="601"/>
    <x v="1"/>
    <x v="0"/>
    <s v="Submitted"/>
    <x v="0"/>
    <x v="2"/>
    <n v="2279748"/>
    <n v="15.57"/>
    <n v="24"/>
    <n v="94989.5"/>
    <n v="2957973.0363221057"/>
    <x v="3"/>
    <x v="3"/>
    <d v="2032-04-21T00:00:00"/>
    <x v="8"/>
    <x v="10"/>
    <x v="1"/>
    <x v="0"/>
    <x v="0"/>
  </r>
  <r>
    <s v="L102863"/>
    <x v="0"/>
    <s v="C202863"/>
    <s v="Sneha Gupta"/>
    <x v="0"/>
    <s v="Female"/>
    <x v="6"/>
    <x v="1"/>
    <x v="0"/>
    <x v="2"/>
    <n v="1208714"/>
    <s v="Submitted"/>
    <n v="426"/>
    <x v="0"/>
    <x v="0"/>
    <s v="Submitted"/>
    <x v="0"/>
    <x v="4"/>
    <n v="3895688"/>
    <n v="18.29"/>
    <n v="36"/>
    <n v="108213.56"/>
    <n v="5937677.7933333535"/>
    <x v="3"/>
    <x v="3"/>
    <d v="2032-04-22T00:00:00"/>
    <x v="8"/>
    <x v="10"/>
    <x v="1"/>
    <x v="0"/>
    <x v="3"/>
  </r>
  <r>
    <s v="L102864"/>
    <x v="0"/>
    <s v="C202864"/>
    <s v="Priya Rao"/>
    <x v="0"/>
    <s v="Female"/>
    <x v="33"/>
    <x v="0"/>
    <x v="0"/>
    <x v="2"/>
    <n v="529095"/>
    <s v="Submitted"/>
    <n v="611"/>
    <x v="1"/>
    <x v="0"/>
    <s v="Submitted"/>
    <x v="0"/>
    <x v="2"/>
    <n v="129328"/>
    <n v="12.04"/>
    <n v="180"/>
    <n v="718.49"/>
    <n v="129759.09333333331"/>
    <x v="2"/>
    <x v="2"/>
    <d v="2032-04-23T00:00:00"/>
    <x v="8"/>
    <x v="10"/>
    <x v="0"/>
    <x v="1"/>
    <x v="0"/>
  </r>
  <r>
    <s v="L102865"/>
    <x v="0"/>
    <s v="C202865"/>
    <s v="Karan Rao"/>
    <x v="0"/>
    <s v="Female"/>
    <x v="47"/>
    <x v="1"/>
    <x v="1"/>
    <x v="0"/>
    <n v="1484184"/>
    <s v="Submitted"/>
    <n v="661"/>
    <x v="1"/>
    <x v="0"/>
    <s v="Submitted"/>
    <x v="0"/>
    <x v="2"/>
    <n v="4752661"/>
    <n v="14.43"/>
    <n v="120"/>
    <n v="39605.51"/>
    <n v="5715074.8524999991"/>
    <x v="0"/>
    <x v="0"/>
    <d v="2032-04-24T00:00:00"/>
    <x v="8"/>
    <x v="10"/>
    <x v="2"/>
    <x v="1"/>
    <x v="1"/>
  </r>
  <r>
    <s v="L102866"/>
    <x v="0"/>
    <s v="C202866"/>
    <s v="Amit Sharma"/>
    <x v="0"/>
    <s v="Male"/>
    <x v="3"/>
    <x v="1"/>
    <x v="0"/>
    <x v="2"/>
    <n v="0"/>
    <s v="Submitted"/>
    <n v="386"/>
    <x v="0"/>
    <x v="0"/>
    <s v="Submitted"/>
    <x v="0"/>
    <x v="4"/>
    <n v="3824581"/>
    <n v="13.1"/>
    <n v="12"/>
    <n v="318715.08"/>
    <n v="4175763.0153955966"/>
    <x v="1"/>
    <x v="1"/>
    <d v="2032-04-25T00:00:00"/>
    <x v="8"/>
    <x v="10"/>
    <x v="0"/>
    <x v="1"/>
    <x v="0"/>
  </r>
  <r>
    <s v="L102867"/>
    <x v="0"/>
    <s v="C202867"/>
    <s v="Sneha Sharma"/>
    <x v="0"/>
    <s v="Female"/>
    <x v="7"/>
    <x v="0"/>
    <x v="1"/>
    <x v="2"/>
    <n v="1788337"/>
    <s v="Submitted"/>
    <n v="406"/>
    <x v="0"/>
    <x v="0"/>
    <s v="Submitted"/>
    <x v="0"/>
    <x v="1"/>
    <n v="4917779"/>
    <n v="16.12"/>
    <n v="180"/>
    <n v="27320.99"/>
    <n v="6606216.456666667"/>
    <x v="0"/>
    <x v="0"/>
    <d v="2032-04-26T00:00:00"/>
    <x v="8"/>
    <x v="10"/>
    <x v="0"/>
    <x v="1"/>
    <x v="0"/>
  </r>
  <r>
    <s v="L102868"/>
    <x v="0"/>
    <s v="C202868"/>
    <s v="Sneha Sharma"/>
    <x v="0"/>
    <s v="Female"/>
    <x v="18"/>
    <x v="0"/>
    <x v="1"/>
    <x v="1"/>
    <n v="1687702"/>
    <s v="Submitted"/>
    <n v="830"/>
    <x v="2"/>
    <x v="0"/>
    <s v="Submitted"/>
    <x v="0"/>
    <x v="0"/>
    <n v="1614372"/>
    <n v="11.59"/>
    <n v="24"/>
    <n v="67265.5"/>
    <n v="1559214.4305352173"/>
    <x v="5"/>
    <x v="5"/>
    <d v="2032-04-27T00:00:00"/>
    <x v="8"/>
    <x v="10"/>
    <x v="1"/>
    <x v="0"/>
    <x v="0"/>
  </r>
  <r>
    <s v="L102869"/>
    <x v="0"/>
    <s v="C202869"/>
    <s v="Sneha Patel"/>
    <x v="0"/>
    <s v="Female"/>
    <x v="24"/>
    <x v="1"/>
    <x v="1"/>
    <x v="0"/>
    <n v="1112490"/>
    <s v="Submitted"/>
    <n v="784"/>
    <x v="2"/>
    <x v="0"/>
    <s v="Submitted"/>
    <x v="0"/>
    <x v="0"/>
    <n v="58686"/>
    <n v="17.75"/>
    <n v="12"/>
    <n v="4890.5"/>
    <n v="86807.985241400325"/>
    <x v="3"/>
    <x v="3"/>
    <d v="2032-04-28T00:00:00"/>
    <x v="8"/>
    <x v="10"/>
    <x v="0"/>
    <x v="1"/>
    <x v="2"/>
  </r>
  <r>
    <s v="L102870"/>
    <x v="0"/>
    <s v="C202870"/>
    <s v="Rohit Patel"/>
    <x v="0"/>
    <s v="Male"/>
    <x v="22"/>
    <x v="1"/>
    <x v="1"/>
    <x v="0"/>
    <n v="1181869"/>
    <s v="Submitted"/>
    <n v="496"/>
    <x v="0"/>
    <x v="0"/>
    <s v="Submitted"/>
    <x v="0"/>
    <x v="0"/>
    <n v="2394963"/>
    <n v="11.7"/>
    <n v="60"/>
    <n v="39916.050000000003"/>
    <n v="2335088.9249999998"/>
    <x v="5"/>
    <x v="5"/>
    <d v="2032-04-29T00:00:00"/>
    <x v="8"/>
    <x v="10"/>
    <x v="1"/>
    <x v="1"/>
    <x v="0"/>
  </r>
  <r>
    <s v="L102871"/>
    <x v="0"/>
    <s v="C202871"/>
    <s v="Pooja Patel"/>
    <x v="0"/>
    <s v="Female"/>
    <x v="19"/>
    <x v="1"/>
    <x v="0"/>
    <x v="3"/>
    <n v="568369"/>
    <s v="Submitted"/>
    <n v="440"/>
    <x v="0"/>
    <x v="0"/>
    <s v="Submitted"/>
    <x v="0"/>
    <x v="1"/>
    <n v="3103068"/>
    <n v="7.86"/>
    <n v="180"/>
    <n v="17239.27"/>
    <n v="2032509.54"/>
    <x v="5"/>
    <x v="5"/>
    <d v="2032-04-30T00:00:00"/>
    <x v="8"/>
    <x v="10"/>
    <x v="0"/>
    <x v="0"/>
    <x v="3"/>
  </r>
  <r>
    <s v="L102872"/>
    <x v="0"/>
    <s v="C202872"/>
    <s v="Priya Patel"/>
    <x v="0"/>
    <s v="Male"/>
    <x v="12"/>
    <x v="1"/>
    <x v="1"/>
    <x v="0"/>
    <n v="1062431"/>
    <s v="Submitted"/>
    <n v="594"/>
    <x v="0"/>
    <x v="0"/>
    <s v="Submitted"/>
    <x v="0"/>
    <x v="2"/>
    <n v="2676058"/>
    <n v="7.81"/>
    <n v="180"/>
    <n v="14866.99"/>
    <n v="1741667.7483333331"/>
    <x v="3"/>
    <x v="3"/>
    <d v="2032-05-01T00:00:00"/>
    <x v="8"/>
    <x v="11"/>
    <x v="0"/>
    <x v="0"/>
    <x v="2"/>
  </r>
  <r>
    <s v="L102873"/>
    <x v="0"/>
    <s v="C202873"/>
    <s v="Pooja Rao"/>
    <x v="0"/>
    <s v="Female"/>
    <x v="28"/>
    <x v="0"/>
    <x v="0"/>
    <x v="1"/>
    <n v="918082"/>
    <s v="Submitted"/>
    <n v="897"/>
    <x v="2"/>
    <x v="0"/>
    <s v="Submitted"/>
    <x v="0"/>
    <x v="3"/>
    <n v="3495503"/>
    <n v="11.21"/>
    <n v="36"/>
    <n v="97097.31"/>
    <n v="3265382.3859918788"/>
    <x v="6"/>
    <x v="6"/>
    <d v="2032-05-02T00:00:00"/>
    <x v="8"/>
    <x v="11"/>
    <x v="1"/>
    <x v="0"/>
    <x v="1"/>
  </r>
  <r>
    <s v="L102874"/>
    <x v="0"/>
    <s v="C202874"/>
    <s v="Anjali Singh"/>
    <x v="0"/>
    <s v="Female"/>
    <x v="6"/>
    <x v="1"/>
    <x v="0"/>
    <x v="3"/>
    <n v="1012068"/>
    <s v="Submitted"/>
    <n v="349"/>
    <x v="0"/>
    <x v="0"/>
    <s v="Submitted"/>
    <x v="0"/>
    <x v="1"/>
    <n v="871095"/>
    <n v="16.010000000000002"/>
    <n v="120"/>
    <n v="7259.12"/>
    <n v="1162185.9125000001"/>
    <x v="4"/>
    <x v="4"/>
    <d v="2032-05-03T00:00:00"/>
    <x v="8"/>
    <x v="11"/>
    <x v="0"/>
    <x v="0"/>
    <x v="1"/>
  </r>
  <r>
    <s v="L102875"/>
    <x v="0"/>
    <s v="C202875"/>
    <s v="Karan Singh"/>
    <x v="0"/>
    <s v="Female"/>
    <x v="23"/>
    <x v="0"/>
    <x v="1"/>
    <x v="1"/>
    <n v="1813740"/>
    <s v="Submitted"/>
    <n v="623"/>
    <x v="1"/>
    <x v="0"/>
    <s v="Submitted"/>
    <x v="0"/>
    <x v="1"/>
    <n v="52712"/>
    <n v="16.38"/>
    <n v="12"/>
    <n v="4392.67"/>
    <n v="71954.230079692294"/>
    <x v="1"/>
    <x v="1"/>
    <d v="2032-05-04T00:00:00"/>
    <x v="8"/>
    <x v="11"/>
    <x v="0"/>
    <x v="1"/>
    <x v="1"/>
  </r>
  <r>
    <s v="L102876"/>
    <x v="0"/>
    <s v="C202876"/>
    <s v="Amit Verma"/>
    <x v="0"/>
    <s v="Male"/>
    <x v="41"/>
    <x v="0"/>
    <x v="0"/>
    <x v="3"/>
    <n v="2287210"/>
    <s v="Submitted"/>
    <n v="509"/>
    <x v="0"/>
    <x v="0"/>
    <s v="Submitted"/>
    <x v="0"/>
    <x v="2"/>
    <n v="351759"/>
    <n v="10.93"/>
    <n v="60"/>
    <n v="5862.65"/>
    <n v="320393.82249999995"/>
    <x v="4"/>
    <x v="4"/>
    <d v="2032-05-05T00:00:00"/>
    <x v="8"/>
    <x v="11"/>
    <x v="2"/>
    <x v="1"/>
    <x v="0"/>
  </r>
  <r>
    <s v="L102877"/>
    <x v="0"/>
    <s v="C202877"/>
    <s v="Karan Verma"/>
    <x v="0"/>
    <s v="Male"/>
    <x v="10"/>
    <x v="0"/>
    <x v="0"/>
    <x v="3"/>
    <n v="939045"/>
    <s v="Submitted"/>
    <n v="475"/>
    <x v="0"/>
    <x v="0"/>
    <s v="Submitted"/>
    <x v="0"/>
    <x v="0"/>
    <n v="2923348"/>
    <n v="11.06"/>
    <n v="12"/>
    <n v="243612.33"/>
    <n v="2695415.2983429697"/>
    <x v="1"/>
    <x v="1"/>
    <d v="2032-05-06T00:00:00"/>
    <x v="8"/>
    <x v="11"/>
    <x v="2"/>
    <x v="0"/>
    <x v="3"/>
  </r>
  <r>
    <s v="L102878"/>
    <x v="0"/>
    <s v="C202878"/>
    <s v="Rohit Verma"/>
    <x v="0"/>
    <s v="Male"/>
    <x v="4"/>
    <x v="0"/>
    <x v="1"/>
    <x v="2"/>
    <n v="1331844"/>
    <s v="Submitted"/>
    <n v="815"/>
    <x v="2"/>
    <x v="0"/>
    <s v="Submitted"/>
    <x v="0"/>
    <x v="1"/>
    <n v="899242"/>
    <n v="8.2899999999999991"/>
    <n v="180"/>
    <n v="4995.79"/>
    <n v="621226.34833333327"/>
    <x v="3"/>
    <x v="3"/>
    <d v="2032-05-07T00:00:00"/>
    <x v="8"/>
    <x v="11"/>
    <x v="1"/>
    <x v="1"/>
    <x v="2"/>
  </r>
  <r>
    <s v="L102879"/>
    <x v="0"/>
    <s v="C202879"/>
    <s v="Amit Verma"/>
    <x v="0"/>
    <s v="Male"/>
    <x v="5"/>
    <x v="1"/>
    <x v="0"/>
    <x v="3"/>
    <n v="1553152"/>
    <s v="Submitted"/>
    <n v="700"/>
    <x v="1"/>
    <x v="0"/>
    <s v="Submitted"/>
    <x v="0"/>
    <x v="0"/>
    <n v="1755511"/>
    <n v="11.91"/>
    <n v="60"/>
    <n v="29258.52"/>
    <n v="1742344.6675"/>
    <x v="6"/>
    <x v="6"/>
    <d v="2032-05-08T00:00:00"/>
    <x v="8"/>
    <x v="11"/>
    <x v="0"/>
    <x v="0"/>
    <x v="1"/>
  </r>
  <r>
    <s v="L102880"/>
    <x v="0"/>
    <s v="C202880"/>
    <s v="Karan Sharma"/>
    <x v="0"/>
    <s v="Male"/>
    <x v="46"/>
    <x v="0"/>
    <x v="1"/>
    <x v="3"/>
    <n v="1798586"/>
    <s v="Submitted"/>
    <n v="800"/>
    <x v="2"/>
    <x v="0"/>
    <s v="Submitted"/>
    <x v="0"/>
    <x v="0"/>
    <n v="0"/>
    <n v="8.6"/>
    <n v="24"/>
    <n v="10416.67"/>
    <n v="0"/>
    <x v="6"/>
    <x v="6"/>
    <d v="2032-05-09T00:00:00"/>
    <x v="8"/>
    <x v="11"/>
    <x v="0"/>
    <x v="0"/>
    <x v="0"/>
  </r>
  <r>
    <s v="L102881"/>
    <x v="0"/>
    <s v="C202881"/>
    <s v="Rahul Verma"/>
    <x v="0"/>
    <s v="Male"/>
    <x v="34"/>
    <x v="0"/>
    <x v="0"/>
    <x v="3"/>
    <n v="354811"/>
    <s v="Submitted"/>
    <n v="790"/>
    <x v="2"/>
    <x v="0"/>
    <s v="Submitted"/>
    <x v="0"/>
    <x v="0"/>
    <n v="801608"/>
    <n v="11.54"/>
    <n v="12"/>
    <n v="66800.67"/>
    <n v="771117.16829318693"/>
    <x v="6"/>
    <x v="6"/>
    <d v="2032-05-10T00:00:00"/>
    <x v="8"/>
    <x v="11"/>
    <x v="0"/>
    <x v="1"/>
    <x v="1"/>
  </r>
  <r>
    <s v="L102882"/>
    <x v="0"/>
    <s v="C202882"/>
    <s v="Anjali Sharma"/>
    <x v="0"/>
    <s v="Male"/>
    <x v="0"/>
    <x v="1"/>
    <x v="0"/>
    <x v="1"/>
    <n v="400012"/>
    <s v="Submitted"/>
    <n v="736"/>
    <x v="1"/>
    <x v="0"/>
    <s v="Submitted"/>
    <x v="0"/>
    <x v="2"/>
    <n v="4361771"/>
    <n v="12.81"/>
    <n v="60"/>
    <n v="72696.179999999993"/>
    <n v="4656190.5425000004"/>
    <x v="6"/>
    <x v="6"/>
    <d v="2032-05-11T00:00:00"/>
    <x v="8"/>
    <x v="11"/>
    <x v="1"/>
    <x v="0"/>
    <x v="0"/>
  </r>
  <r>
    <s v="L102883"/>
    <x v="0"/>
    <s v="C202883"/>
    <s v="Rahul Rao"/>
    <x v="0"/>
    <s v="Female"/>
    <x v="6"/>
    <x v="1"/>
    <x v="1"/>
    <x v="3"/>
    <n v="1357702"/>
    <s v="Submitted"/>
    <n v="803"/>
    <x v="2"/>
    <x v="0"/>
    <s v="Submitted"/>
    <x v="0"/>
    <x v="0"/>
    <n v="3431259"/>
    <n v="7.16"/>
    <n v="12"/>
    <n v="285938.25"/>
    <n v="2054802.9954905605"/>
    <x v="3"/>
    <x v="3"/>
    <d v="2032-05-12T00:00:00"/>
    <x v="8"/>
    <x v="11"/>
    <x v="2"/>
    <x v="1"/>
    <x v="2"/>
  </r>
  <r>
    <s v="L102884"/>
    <x v="0"/>
    <s v="C202884"/>
    <s v="Vikas Das"/>
    <x v="0"/>
    <s v="Male"/>
    <x v="24"/>
    <x v="0"/>
    <x v="1"/>
    <x v="2"/>
    <n v="789421"/>
    <s v="Submitted"/>
    <n v="523"/>
    <x v="0"/>
    <x v="0"/>
    <s v="Submitted"/>
    <x v="0"/>
    <x v="2"/>
    <n v="2717812"/>
    <n v="15.62"/>
    <n v="180"/>
    <n v="15098.96"/>
    <n v="3537685.2866666662"/>
    <x v="1"/>
    <x v="1"/>
    <d v="2032-05-13T00:00:00"/>
    <x v="8"/>
    <x v="11"/>
    <x v="1"/>
    <x v="0"/>
    <x v="2"/>
  </r>
  <r>
    <s v="L102885"/>
    <x v="0"/>
    <s v="C202885"/>
    <s v="Amit Patel"/>
    <x v="0"/>
    <s v="Female"/>
    <x v="6"/>
    <x v="1"/>
    <x v="1"/>
    <x v="3"/>
    <n v="1577698"/>
    <s v="Submitted"/>
    <n v="804"/>
    <x v="2"/>
    <x v="0"/>
    <s v="Submitted"/>
    <x v="0"/>
    <x v="3"/>
    <n v="3090882"/>
    <n v="12.02"/>
    <n v="120"/>
    <n v="25757.35"/>
    <n v="3096033.47"/>
    <x v="4"/>
    <x v="4"/>
    <d v="2032-05-14T00:00:00"/>
    <x v="8"/>
    <x v="11"/>
    <x v="1"/>
    <x v="1"/>
    <x v="0"/>
  </r>
  <r>
    <s v="L102886"/>
    <x v="0"/>
    <s v="C202886"/>
    <s v="Priya Gupta"/>
    <x v="0"/>
    <s v="Female"/>
    <x v="29"/>
    <x v="1"/>
    <x v="0"/>
    <x v="0"/>
    <n v="442200"/>
    <s v="Submitted"/>
    <n v="515"/>
    <x v="0"/>
    <x v="0"/>
    <s v="Submitted"/>
    <x v="0"/>
    <x v="0"/>
    <n v="3633671"/>
    <n v="13.91"/>
    <n v="60"/>
    <n v="60561.18"/>
    <n v="4212030.3008333333"/>
    <x v="6"/>
    <x v="6"/>
    <d v="2032-05-15T00:00:00"/>
    <x v="8"/>
    <x v="11"/>
    <x v="2"/>
    <x v="1"/>
    <x v="1"/>
  </r>
  <r>
    <s v="L102887"/>
    <x v="0"/>
    <s v="C202887"/>
    <s v="Neha Mehta"/>
    <x v="0"/>
    <s v="Female"/>
    <x v="7"/>
    <x v="1"/>
    <x v="0"/>
    <x v="0"/>
    <n v="2209352"/>
    <s v="Submitted"/>
    <n v="722"/>
    <x v="1"/>
    <x v="0"/>
    <s v="Submitted"/>
    <x v="0"/>
    <x v="1"/>
    <n v="328960"/>
    <n v="11.32"/>
    <n v="120"/>
    <n v="2741.33"/>
    <n v="310318.93333333335"/>
    <x v="0"/>
    <x v="0"/>
    <d v="2032-05-16T00:00:00"/>
    <x v="8"/>
    <x v="11"/>
    <x v="2"/>
    <x v="1"/>
    <x v="1"/>
  </r>
  <r>
    <s v="L102888"/>
    <x v="0"/>
    <s v="C202888"/>
    <s v="Rohit Patel"/>
    <x v="0"/>
    <s v="Female"/>
    <x v="16"/>
    <x v="1"/>
    <x v="1"/>
    <x v="1"/>
    <n v="1752134"/>
    <s v="Submitted"/>
    <n v="540"/>
    <x v="0"/>
    <x v="0"/>
    <s v="Submitted"/>
    <x v="0"/>
    <x v="0"/>
    <n v="1651043"/>
    <n v="17.420000000000002"/>
    <n v="36"/>
    <n v="45862.31"/>
    <n v="2396764.0883333567"/>
    <x v="4"/>
    <x v="4"/>
    <d v="2032-05-17T00:00:00"/>
    <x v="8"/>
    <x v="11"/>
    <x v="1"/>
    <x v="0"/>
    <x v="3"/>
  </r>
  <r>
    <s v="L102889"/>
    <x v="0"/>
    <s v="C202889"/>
    <s v="Anjali Gupta"/>
    <x v="0"/>
    <s v="Female"/>
    <x v="3"/>
    <x v="0"/>
    <x v="1"/>
    <x v="3"/>
    <n v="298266"/>
    <s v="Submitted"/>
    <n v="573"/>
    <x v="0"/>
    <x v="0"/>
    <s v="Submitted"/>
    <x v="0"/>
    <x v="2"/>
    <n v="1829710"/>
    <n v="15.65"/>
    <n v="24"/>
    <n v="76237.919999999998"/>
    <n v="2386246.7964242017"/>
    <x v="6"/>
    <x v="6"/>
    <d v="2032-05-18T00:00:00"/>
    <x v="8"/>
    <x v="11"/>
    <x v="1"/>
    <x v="0"/>
    <x v="3"/>
  </r>
  <r>
    <s v="L102890"/>
    <x v="0"/>
    <s v="C202890"/>
    <s v="Neha Patel"/>
    <x v="0"/>
    <s v="Male"/>
    <x v="47"/>
    <x v="0"/>
    <x v="1"/>
    <x v="1"/>
    <n v="1072082"/>
    <s v="Submitted"/>
    <n v="415"/>
    <x v="0"/>
    <x v="0"/>
    <s v="Submitted"/>
    <x v="0"/>
    <x v="4"/>
    <n v="258926"/>
    <n v="7.17"/>
    <n v="36"/>
    <n v="7192.39"/>
    <n v="154708.29233909291"/>
    <x v="2"/>
    <x v="2"/>
    <d v="2032-05-19T00:00:00"/>
    <x v="8"/>
    <x v="11"/>
    <x v="2"/>
    <x v="1"/>
    <x v="2"/>
  </r>
  <r>
    <s v="L102891"/>
    <x v="0"/>
    <s v="C202891"/>
    <s v="Priya Mehta"/>
    <x v="0"/>
    <s v="Female"/>
    <x v="43"/>
    <x v="1"/>
    <x v="1"/>
    <x v="0"/>
    <n v="1750876"/>
    <s v="Submitted"/>
    <n v="685"/>
    <x v="1"/>
    <x v="0"/>
    <s v="Submitted"/>
    <x v="0"/>
    <x v="0"/>
    <n v="3546417"/>
    <n v="11.25"/>
    <n v="12"/>
    <n v="295534.75"/>
    <n v="3325954.482877383"/>
    <x v="0"/>
    <x v="0"/>
    <d v="2032-05-20T00:00:00"/>
    <x v="8"/>
    <x v="11"/>
    <x v="1"/>
    <x v="1"/>
    <x v="3"/>
  </r>
  <r>
    <s v="L102892"/>
    <x v="0"/>
    <s v="C202892"/>
    <s v="Karan Verma"/>
    <x v="0"/>
    <s v="Female"/>
    <x v="23"/>
    <x v="0"/>
    <x v="0"/>
    <x v="2"/>
    <n v="1828395"/>
    <s v="Submitted"/>
    <n v="482"/>
    <x v="0"/>
    <x v="0"/>
    <s v="Submitted"/>
    <x v="0"/>
    <x v="0"/>
    <n v="3841479"/>
    <n v="18.68"/>
    <n v="60"/>
    <n v="64024.65"/>
    <n v="5979902.3099999996"/>
    <x v="1"/>
    <x v="1"/>
    <d v="2032-05-21T00:00:00"/>
    <x v="8"/>
    <x v="11"/>
    <x v="0"/>
    <x v="1"/>
    <x v="0"/>
  </r>
  <r>
    <s v="L102893"/>
    <x v="0"/>
    <s v="C202893"/>
    <s v="Karan Singh"/>
    <x v="0"/>
    <s v="Male"/>
    <x v="24"/>
    <x v="1"/>
    <x v="0"/>
    <x v="3"/>
    <n v="1139791"/>
    <s v="Submitted"/>
    <n v="438"/>
    <x v="0"/>
    <x v="0"/>
    <s v="Submitted"/>
    <x v="0"/>
    <x v="1"/>
    <n v="3713791"/>
    <n v="7.07"/>
    <n v="120"/>
    <n v="30948.26"/>
    <n v="2188041.8641666668"/>
    <x v="6"/>
    <x v="6"/>
    <d v="2032-05-22T00:00:00"/>
    <x v="8"/>
    <x v="11"/>
    <x v="0"/>
    <x v="1"/>
    <x v="3"/>
  </r>
  <r>
    <s v="L102894"/>
    <x v="0"/>
    <s v="C202894"/>
    <s v="Anjali Gupta"/>
    <x v="0"/>
    <s v="Male"/>
    <x v="43"/>
    <x v="1"/>
    <x v="1"/>
    <x v="3"/>
    <n v="925973"/>
    <s v="Submitted"/>
    <n v="649"/>
    <x v="1"/>
    <x v="0"/>
    <s v="Submitted"/>
    <x v="0"/>
    <x v="1"/>
    <n v="603183"/>
    <n v="16.899999999999999"/>
    <n v="24"/>
    <n v="25132.62"/>
    <n v="849482.72558607894"/>
    <x v="6"/>
    <x v="6"/>
    <d v="2032-05-23T00:00:00"/>
    <x v="8"/>
    <x v="11"/>
    <x v="2"/>
    <x v="0"/>
    <x v="3"/>
  </r>
  <r>
    <s v="L102895"/>
    <x v="0"/>
    <s v="C202895"/>
    <s v="Karan Patel"/>
    <x v="0"/>
    <s v="Male"/>
    <x v="20"/>
    <x v="0"/>
    <x v="0"/>
    <x v="2"/>
    <n v="1684167"/>
    <s v="Submitted"/>
    <n v="700"/>
    <x v="1"/>
    <x v="0"/>
    <s v="Submitted"/>
    <x v="0"/>
    <x v="1"/>
    <n v="3691694"/>
    <n v="12.23"/>
    <n v="12"/>
    <n v="307641.17"/>
    <n v="3763270.874941953"/>
    <x v="2"/>
    <x v="2"/>
    <d v="2032-05-24T00:00:00"/>
    <x v="8"/>
    <x v="11"/>
    <x v="0"/>
    <x v="0"/>
    <x v="3"/>
  </r>
  <r>
    <s v="L102896"/>
    <x v="0"/>
    <s v="C202896"/>
    <s v="Pooja Verma"/>
    <x v="0"/>
    <s v="Male"/>
    <x v="46"/>
    <x v="1"/>
    <x v="1"/>
    <x v="2"/>
    <n v="852413"/>
    <s v="Submitted"/>
    <n v="950"/>
    <x v="2"/>
    <x v="0"/>
    <s v="Submitted"/>
    <x v="1"/>
    <x v="0"/>
    <n v="2028692"/>
    <n v="15.76"/>
    <n v="24"/>
    <n v="84528.83"/>
    <n v="2664348.8314958517"/>
    <x v="1"/>
    <x v="1"/>
    <d v="2032-05-25T00:00:00"/>
    <x v="8"/>
    <x v="11"/>
    <x v="0"/>
    <x v="0"/>
    <x v="0"/>
  </r>
  <r>
    <s v="L102897"/>
    <x v="0"/>
    <s v="C202897"/>
    <s v="Sneha Mehta"/>
    <x v="0"/>
    <s v="Male"/>
    <x v="37"/>
    <x v="0"/>
    <x v="1"/>
    <x v="3"/>
    <n v="1498945"/>
    <s v="Submitted"/>
    <n v="540"/>
    <x v="0"/>
    <x v="0"/>
    <s v="Submitted"/>
    <x v="0"/>
    <x v="3"/>
    <n v="527712"/>
    <n v="15.15"/>
    <n v="36"/>
    <n v="14658.67"/>
    <n v="666236.40000011446"/>
    <x v="3"/>
    <x v="3"/>
    <d v="2032-05-26T00:00:00"/>
    <x v="8"/>
    <x v="11"/>
    <x v="0"/>
    <x v="1"/>
    <x v="0"/>
  </r>
  <r>
    <s v="L102898"/>
    <x v="0"/>
    <s v="C202898"/>
    <s v="Vikas Sharma"/>
    <x v="0"/>
    <s v="Female"/>
    <x v="30"/>
    <x v="1"/>
    <x v="0"/>
    <x v="0"/>
    <n v="2417122"/>
    <s v="Submitted"/>
    <n v="738"/>
    <x v="1"/>
    <x v="0"/>
    <s v="Submitted"/>
    <x v="0"/>
    <x v="3"/>
    <n v="4120795"/>
    <n v="10.84"/>
    <n v="60"/>
    <n v="68679.92"/>
    <n v="3722451.4833333334"/>
    <x v="6"/>
    <x v="6"/>
    <d v="2032-05-27T00:00:00"/>
    <x v="8"/>
    <x v="11"/>
    <x v="0"/>
    <x v="0"/>
    <x v="0"/>
  </r>
  <r>
    <s v="L102899"/>
    <x v="0"/>
    <s v="C202899"/>
    <s v="Rohit Singh"/>
    <x v="0"/>
    <s v="Male"/>
    <x v="18"/>
    <x v="1"/>
    <x v="0"/>
    <x v="1"/>
    <n v="-50000"/>
    <s v="Submitted"/>
    <n v="701"/>
    <x v="1"/>
    <x v="0"/>
    <s v="Submitted"/>
    <x v="0"/>
    <x v="4"/>
    <n v="3029663"/>
    <n v="16.899999999999999"/>
    <n v="120"/>
    <n v="25247.19"/>
    <n v="4266775.3916666666"/>
    <x v="5"/>
    <x v="5"/>
    <d v="2032-05-28T00:00:00"/>
    <x v="8"/>
    <x v="11"/>
    <x v="2"/>
    <x v="0"/>
    <x v="0"/>
  </r>
  <r>
    <s v="L102900"/>
    <x v="0"/>
    <s v="C202900"/>
    <s v="Anjali Gupta"/>
    <x v="0"/>
    <s v="Male"/>
    <x v="2"/>
    <x v="0"/>
    <x v="0"/>
    <x v="2"/>
    <n v="398891"/>
    <s v="Submitted"/>
    <n v="630"/>
    <x v="1"/>
    <x v="0"/>
    <s v="Submitted"/>
    <x v="0"/>
    <x v="0"/>
    <n v="4449569"/>
    <n v="14.15"/>
    <n v="180"/>
    <n v="24719.83"/>
    <n v="5246783.4458333338"/>
    <x v="6"/>
    <x v="6"/>
    <d v="2032-05-29T00:00:00"/>
    <x v="8"/>
    <x v="11"/>
    <x v="0"/>
    <x v="1"/>
    <x v="1"/>
  </r>
  <r>
    <s v="L102901"/>
    <x v="0"/>
    <s v="C202901"/>
    <s v="Amit Das"/>
    <x v="0"/>
    <s v="Male"/>
    <x v="20"/>
    <x v="0"/>
    <x v="0"/>
    <x v="2"/>
    <n v="1122753"/>
    <s v="Submitted"/>
    <n v="433"/>
    <x v="0"/>
    <x v="0"/>
    <s v="Submitted"/>
    <x v="0"/>
    <x v="2"/>
    <n v="3263331"/>
    <n v="7.03"/>
    <n v="60"/>
    <n v="54388.85"/>
    <n v="1911768.0775018448"/>
    <x v="4"/>
    <x v="4"/>
    <d v="2032-05-30T00:00:00"/>
    <x v="8"/>
    <x v="11"/>
    <x v="1"/>
    <x v="0"/>
    <x v="0"/>
  </r>
  <r>
    <s v="L102902"/>
    <x v="0"/>
    <s v="C202902"/>
    <s v="Karan Sharma"/>
    <x v="0"/>
    <s v="Male"/>
    <x v="42"/>
    <x v="0"/>
    <x v="0"/>
    <x v="0"/>
    <n v="-50000"/>
    <s v="Submitted"/>
    <n v="392"/>
    <x v="0"/>
    <x v="0"/>
    <s v="Submitted"/>
    <x v="0"/>
    <x v="0"/>
    <n v="615881"/>
    <n v="13.86"/>
    <n v="36"/>
    <n v="17107.810000000001"/>
    <n v="711342.55500070471"/>
    <x v="4"/>
    <x v="4"/>
    <d v="2032-05-31T00:00:00"/>
    <x v="8"/>
    <x v="11"/>
    <x v="0"/>
    <x v="0"/>
    <x v="2"/>
  </r>
  <r>
    <s v="L102903"/>
    <x v="0"/>
    <s v="C202903"/>
    <s v="Pooja Rao"/>
    <x v="0"/>
    <s v="Female"/>
    <x v="20"/>
    <x v="0"/>
    <x v="0"/>
    <x v="3"/>
    <n v="1992301"/>
    <s v="Submitted"/>
    <n v="666"/>
    <x v="1"/>
    <x v="0"/>
    <s v="Submitted"/>
    <x v="0"/>
    <x v="2"/>
    <n v="2800146"/>
    <n v="9.18"/>
    <n v="24"/>
    <n v="116672.75"/>
    <n v="2142114.2543045194"/>
    <x v="0"/>
    <x v="0"/>
    <d v="2032-06-01T00:00:00"/>
    <x v="8"/>
    <x v="0"/>
    <x v="1"/>
    <x v="0"/>
    <x v="2"/>
  </r>
  <r>
    <s v="L102904"/>
    <x v="0"/>
    <s v="C202904"/>
    <s v="Neha Sharma"/>
    <x v="0"/>
    <s v="Female"/>
    <x v="10"/>
    <x v="1"/>
    <x v="0"/>
    <x v="2"/>
    <n v="509508"/>
    <s v="Submitted"/>
    <n v="343"/>
    <x v="0"/>
    <x v="0"/>
    <s v="Submitted"/>
    <x v="0"/>
    <x v="0"/>
    <n v="1352490"/>
    <n v="17.48"/>
    <n v="12"/>
    <n v="112707.5"/>
    <n v="1970167.8707250368"/>
    <x v="0"/>
    <x v="0"/>
    <d v="2032-06-02T00:00:00"/>
    <x v="8"/>
    <x v="0"/>
    <x v="0"/>
    <x v="1"/>
    <x v="0"/>
  </r>
  <r>
    <s v="L102905"/>
    <x v="0"/>
    <s v="C202905"/>
    <s v="Pooja Rao"/>
    <x v="0"/>
    <s v="Female"/>
    <x v="33"/>
    <x v="0"/>
    <x v="0"/>
    <x v="3"/>
    <n v="522698"/>
    <s v="Submitted"/>
    <n v="506"/>
    <x v="0"/>
    <x v="0"/>
    <s v="Submitted"/>
    <x v="0"/>
    <x v="3"/>
    <n v="4863960"/>
    <n v="7.11"/>
    <n v="180"/>
    <n v="27022"/>
    <n v="2881896.3000000003"/>
    <x v="4"/>
    <x v="4"/>
    <d v="2032-06-03T00:00:00"/>
    <x v="8"/>
    <x v="0"/>
    <x v="0"/>
    <x v="0"/>
    <x v="1"/>
  </r>
  <r>
    <s v="L102906"/>
    <x v="0"/>
    <s v="C202906"/>
    <s v="Priya Gupta"/>
    <x v="0"/>
    <s v="Female"/>
    <x v="4"/>
    <x v="0"/>
    <x v="1"/>
    <x v="1"/>
    <n v="1251401"/>
    <s v="Submitted"/>
    <n v="519"/>
    <x v="0"/>
    <x v="0"/>
    <s v="Submitted"/>
    <x v="0"/>
    <x v="3"/>
    <n v="2800550"/>
    <n v="15.08"/>
    <n v="60"/>
    <n v="46675.83"/>
    <n v="3519357.833333333"/>
    <x v="2"/>
    <x v="2"/>
    <d v="2032-06-04T00:00:00"/>
    <x v="8"/>
    <x v="0"/>
    <x v="1"/>
    <x v="0"/>
    <x v="2"/>
  </r>
  <r>
    <s v="L102907"/>
    <x v="0"/>
    <s v="C202907"/>
    <s v="Neha Singh"/>
    <x v="0"/>
    <s v="Male"/>
    <x v="42"/>
    <x v="1"/>
    <x v="0"/>
    <x v="0"/>
    <n v="1837896"/>
    <s v="Submitted"/>
    <n v="762"/>
    <x v="2"/>
    <x v="0"/>
    <s v="Submitted"/>
    <x v="0"/>
    <x v="1"/>
    <n v="678600"/>
    <n v="12.24"/>
    <n v="60"/>
    <n v="11310"/>
    <n v="692172"/>
    <x v="1"/>
    <x v="1"/>
    <d v="2032-06-05T00:00:00"/>
    <x v="8"/>
    <x v="0"/>
    <x v="0"/>
    <x v="0"/>
    <x v="3"/>
  </r>
  <r>
    <s v="L102908"/>
    <x v="0"/>
    <s v="C202908"/>
    <s v="Vikas Gupta"/>
    <x v="0"/>
    <s v="Female"/>
    <x v="31"/>
    <x v="1"/>
    <x v="0"/>
    <x v="3"/>
    <n v="2141374"/>
    <s v="Submitted"/>
    <n v="950"/>
    <x v="2"/>
    <x v="0"/>
    <s v="Submitted"/>
    <x v="1"/>
    <x v="3"/>
    <n v="2213923"/>
    <n v="15.37"/>
    <n v="12"/>
    <n v="184493.58"/>
    <n v="2835809.4477610323"/>
    <x v="5"/>
    <x v="5"/>
    <d v="2032-06-06T00:00:00"/>
    <x v="8"/>
    <x v="0"/>
    <x v="2"/>
    <x v="1"/>
    <x v="0"/>
  </r>
  <r>
    <s v="L102909"/>
    <x v="0"/>
    <s v="C202909"/>
    <s v="Neha Das"/>
    <x v="0"/>
    <s v="Male"/>
    <x v="1"/>
    <x v="1"/>
    <x v="0"/>
    <x v="2"/>
    <n v="1343825"/>
    <s v="Submitted"/>
    <n v="790"/>
    <x v="2"/>
    <x v="0"/>
    <s v="Submitted"/>
    <x v="0"/>
    <x v="4"/>
    <n v="1341853"/>
    <n v="10.08"/>
    <n v="12"/>
    <n v="111821.08"/>
    <n v="1127905.4803568921"/>
    <x v="4"/>
    <x v="4"/>
    <d v="2032-06-07T00:00:00"/>
    <x v="8"/>
    <x v="0"/>
    <x v="2"/>
    <x v="0"/>
    <x v="0"/>
  </r>
  <r>
    <s v="L102910"/>
    <x v="0"/>
    <s v="C202910"/>
    <s v="Amit Das"/>
    <x v="0"/>
    <s v="Male"/>
    <x v="3"/>
    <x v="0"/>
    <x v="0"/>
    <x v="1"/>
    <n v="1666166"/>
    <s v="Submitted"/>
    <n v="785"/>
    <x v="2"/>
    <x v="0"/>
    <s v="Submitted"/>
    <x v="0"/>
    <x v="3"/>
    <n v="1522893"/>
    <n v="16.82"/>
    <n v="60"/>
    <n v="25381.55"/>
    <n v="2134588.355"/>
    <x v="6"/>
    <x v="6"/>
    <d v="2032-06-08T00:00:00"/>
    <x v="8"/>
    <x v="0"/>
    <x v="1"/>
    <x v="1"/>
    <x v="3"/>
  </r>
  <r>
    <s v="L102911"/>
    <x v="0"/>
    <s v="C202911"/>
    <s v="Sneha Rao"/>
    <x v="0"/>
    <s v="Male"/>
    <x v="28"/>
    <x v="1"/>
    <x v="0"/>
    <x v="2"/>
    <n v="2298065"/>
    <s v="Submitted"/>
    <n v="389"/>
    <x v="0"/>
    <x v="0"/>
    <s v="Submitted"/>
    <x v="0"/>
    <x v="3"/>
    <n v="176275"/>
    <n v="14.04"/>
    <n v="60"/>
    <n v="2937.92"/>
    <n v="206241.75"/>
    <x v="3"/>
    <x v="3"/>
    <d v="2032-06-09T00:00:00"/>
    <x v="8"/>
    <x v="0"/>
    <x v="2"/>
    <x v="1"/>
    <x v="2"/>
  </r>
  <r>
    <s v="L102912"/>
    <x v="0"/>
    <s v="C202912"/>
    <s v="Rahul Rao"/>
    <x v="0"/>
    <s v="Male"/>
    <x v="19"/>
    <x v="0"/>
    <x v="1"/>
    <x v="2"/>
    <n v="1777436"/>
    <s v="Submitted"/>
    <n v="829"/>
    <x v="2"/>
    <x v="0"/>
    <s v="Submitted"/>
    <x v="0"/>
    <x v="0"/>
    <n v="2376223"/>
    <n v="14.01"/>
    <n v="120"/>
    <n v="19801.86"/>
    <n v="2774240.3525"/>
    <x v="1"/>
    <x v="1"/>
    <d v="2032-06-10T00:00:00"/>
    <x v="8"/>
    <x v="0"/>
    <x v="0"/>
    <x v="1"/>
    <x v="0"/>
  </r>
  <r>
    <s v="L102913"/>
    <x v="0"/>
    <s v="C202913"/>
    <s v="Sneha Rao"/>
    <x v="0"/>
    <s v="Female"/>
    <x v="17"/>
    <x v="0"/>
    <x v="1"/>
    <x v="2"/>
    <n v="1659750"/>
    <s v="Submitted"/>
    <n v="601"/>
    <x v="1"/>
    <x v="0"/>
    <s v="Submitted"/>
    <x v="0"/>
    <x v="4"/>
    <n v="4861742"/>
    <n v="11.61"/>
    <n v="120"/>
    <n v="40514.519999999997"/>
    <n v="4703735.3849999998"/>
    <x v="5"/>
    <x v="5"/>
    <d v="2032-06-11T00:00:00"/>
    <x v="8"/>
    <x v="0"/>
    <x v="2"/>
    <x v="1"/>
    <x v="1"/>
  </r>
  <r>
    <s v="L102914"/>
    <x v="0"/>
    <s v="C202914"/>
    <s v="Vikas Patel"/>
    <x v="0"/>
    <s v="Male"/>
    <x v="34"/>
    <x v="1"/>
    <x v="1"/>
    <x v="3"/>
    <n v="608811"/>
    <s v="Submitted"/>
    <n v="647"/>
    <x v="1"/>
    <x v="0"/>
    <s v="Submitted"/>
    <x v="0"/>
    <x v="3"/>
    <n v="3108114"/>
    <n v="14.31"/>
    <n v="24"/>
    <n v="129504.75"/>
    <n v="3706425.9693447258"/>
    <x v="2"/>
    <x v="2"/>
    <d v="2032-06-12T00:00:00"/>
    <x v="8"/>
    <x v="0"/>
    <x v="2"/>
    <x v="1"/>
    <x v="1"/>
  </r>
  <r>
    <s v="L102915"/>
    <x v="0"/>
    <s v="C202915"/>
    <s v="Vikas Rao"/>
    <x v="0"/>
    <s v="Male"/>
    <x v="31"/>
    <x v="1"/>
    <x v="1"/>
    <x v="0"/>
    <n v="1171599"/>
    <s v="Submitted"/>
    <n v="516"/>
    <x v="0"/>
    <x v="0"/>
    <s v="Submitted"/>
    <x v="0"/>
    <x v="3"/>
    <n v="3958836"/>
    <n v="15.58"/>
    <n v="36"/>
    <n v="109967.67"/>
    <n v="5139888.7400005013"/>
    <x v="6"/>
    <x v="6"/>
    <d v="2032-06-13T00:00:00"/>
    <x v="8"/>
    <x v="0"/>
    <x v="0"/>
    <x v="1"/>
    <x v="2"/>
  </r>
  <r>
    <s v="L102916"/>
    <x v="0"/>
    <s v="C202916"/>
    <s v="Priya Rao"/>
    <x v="0"/>
    <s v="Male"/>
    <x v="33"/>
    <x v="1"/>
    <x v="1"/>
    <x v="2"/>
    <n v="422811"/>
    <s v="Submitted"/>
    <n v="300"/>
    <x v="0"/>
    <x v="0"/>
    <s v="Submitted"/>
    <x v="0"/>
    <x v="4"/>
    <n v="3486870"/>
    <n v="18.46"/>
    <n v="120"/>
    <n v="29057.25"/>
    <n v="5363968.3499999996"/>
    <x v="5"/>
    <x v="5"/>
    <d v="2032-06-14T00:00:00"/>
    <x v="8"/>
    <x v="0"/>
    <x v="1"/>
    <x v="0"/>
    <x v="2"/>
  </r>
  <r>
    <s v="L102917"/>
    <x v="0"/>
    <s v="C202917"/>
    <s v="Rahul Singh"/>
    <x v="0"/>
    <s v="Male"/>
    <x v="36"/>
    <x v="1"/>
    <x v="0"/>
    <x v="3"/>
    <n v="1152885"/>
    <s v="Submitted"/>
    <n v="841"/>
    <x v="2"/>
    <x v="0"/>
    <s v="Submitted"/>
    <x v="0"/>
    <x v="1"/>
    <n v="3911392"/>
    <n v="15.66"/>
    <n v="180"/>
    <n v="21729.96"/>
    <n v="5104366.5599999996"/>
    <x v="2"/>
    <x v="2"/>
    <d v="2032-06-15T00:00:00"/>
    <x v="8"/>
    <x v="0"/>
    <x v="0"/>
    <x v="0"/>
    <x v="0"/>
  </r>
  <r>
    <s v="L102918"/>
    <x v="0"/>
    <s v="C202918"/>
    <s v="Sneha Sharma"/>
    <x v="0"/>
    <s v="Female"/>
    <x v="20"/>
    <x v="0"/>
    <x v="1"/>
    <x v="3"/>
    <n v="1307440"/>
    <s v="Submitted"/>
    <n v="389"/>
    <x v="0"/>
    <x v="0"/>
    <s v="Submitted"/>
    <x v="0"/>
    <x v="0"/>
    <n v="160227"/>
    <n v="17.36"/>
    <n v="120"/>
    <n v="1335.22"/>
    <n v="231795.05999999997"/>
    <x v="5"/>
    <x v="5"/>
    <d v="2032-06-16T00:00:00"/>
    <x v="8"/>
    <x v="0"/>
    <x v="1"/>
    <x v="1"/>
    <x v="2"/>
  </r>
  <r>
    <s v="L102919"/>
    <x v="0"/>
    <s v="C202919"/>
    <s v="Vikas Sharma"/>
    <x v="0"/>
    <s v="Male"/>
    <x v="0"/>
    <x v="1"/>
    <x v="0"/>
    <x v="1"/>
    <n v="557717"/>
    <s v="Submitted"/>
    <n v="611"/>
    <x v="1"/>
    <x v="0"/>
    <s v="Submitted"/>
    <x v="0"/>
    <x v="1"/>
    <n v="3861000"/>
    <n v="18.420000000000002"/>
    <n v="24"/>
    <n v="160875"/>
    <n v="5926635.0011949157"/>
    <x v="2"/>
    <x v="2"/>
    <d v="2032-06-17T00:00:00"/>
    <x v="8"/>
    <x v="0"/>
    <x v="2"/>
    <x v="0"/>
    <x v="3"/>
  </r>
  <r>
    <s v="L102920"/>
    <x v="0"/>
    <s v="C202920"/>
    <s v="Amit Verma"/>
    <x v="0"/>
    <s v="Female"/>
    <x v="44"/>
    <x v="0"/>
    <x v="1"/>
    <x v="2"/>
    <n v="1505318"/>
    <s v="Submitted"/>
    <n v="617"/>
    <x v="1"/>
    <x v="0"/>
    <s v="Submitted"/>
    <x v="0"/>
    <x v="3"/>
    <n v="4314671"/>
    <n v="8.35"/>
    <n v="180"/>
    <n v="23970.39"/>
    <n v="3002291.9041666663"/>
    <x v="4"/>
    <x v="4"/>
    <d v="2032-06-18T00:00:00"/>
    <x v="8"/>
    <x v="0"/>
    <x v="0"/>
    <x v="1"/>
    <x v="0"/>
  </r>
  <r>
    <s v="L102921"/>
    <x v="0"/>
    <s v="C202921"/>
    <s v="Anjali Mehta"/>
    <x v="0"/>
    <s v="Male"/>
    <x v="19"/>
    <x v="1"/>
    <x v="0"/>
    <x v="1"/>
    <n v="647103"/>
    <s v="Submitted"/>
    <n v="897"/>
    <x v="2"/>
    <x v="0"/>
    <s v="Submitted"/>
    <x v="0"/>
    <x v="3"/>
    <n v="4560068"/>
    <n v="14.37"/>
    <n v="24"/>
    <n v="190002.83"/>
    <n v="5460681.4639589014"/>
    <x v="1"/>
    <x v="1"/>
    <d v="2032-06-19T00:00:00"/>
    <x v="8"/>
    <x v="0"/>
    <x v="0"/>
    <x v="0"/>
    <x v="1"/>
  </r>
  <r>
    <s v="L102922"/>
    <x v="0"/>
    <s v="C202922"/>
    <s v="Priya Verma"/>
    <x v="0"/>
    <s v="Female"/>
    <x v="13"/>
    <x v="0"/>
    <x v="0"/>
    <x v="3"/>
    <n v="1132868"/>
    <s v="Submitted"/>
    <n v="563"/>
    <x v="0"/>
    <x v="0"/>
    <s v="Submitted"/>
    <x v="0"/>
    <x v="1"/>
    <n v="2377362"/>
    <n v="11.59"/>
    <n v="60"/>
    <n v="39622.699999999997"/>
    <n v="2296135.4649999999"/>
    <x v="2"/>
    <x v="2"/>
    <d v="2032-06-20T00:00:00"/>
    <x v="8"/>
    <x v="0"/>
    <x v="1"/>
    <x v="0"/>
    <x v="0"/>
  </r>
  <r>
    <s v="L102923"/>
    <x v="0"/>
    <s v="C202923"/>
    <s v="Anjali Sharma"/>
    <x v="0"/>
    <s v="Female"/>
    <x v="20"/>
    <x v="1"/>
    <x v="1"/>
    <x v="2"/>
    <n v="1736637"/>
    <s v="Submitted"/>
    <n v="305"/>
    <x v="0"/>
    <x v="0"/>
    <s v="Submitted"/>
    <x v="0"/>
    <x v="3"/>
    <n v="3283721"/>
    <n v="14.16"/>
    <n v="120"/>
    <n v="27364.34"/>
    <n v="3874790.78"/>
    <x v="6"/>
    <x v="6"/>
    <d v="2032-06-21T00:00:00"/>
    <x v="8"/>
    <x v="0"/>
    <x v="0"/>
    <x v="0"/>
    <x v="0"/>
  </r>
  <r>
    <s v="L102924"/>
    <x v="0"/>
    <s v="C202924"/>
    <s v="Rohit Mehta"/>
    <x v="0"/>
    <s v="Male"/>
    <x v="36"/>
    <x v="0"/>
    <x v="1"/>
    <x v="0"/>
    <n v="1213784"/>
    <s v="Submitted"/>
    <n v="406"/>
    <x v="0"/>
    <x v="0"/>
    <s v="Submitted"/>
    <x v="0"/>
    <x v="1"/>
    <n v="1384902"/>
    <n v="11.56"/>
    <n v="12"/>
    <n v="115408.5"/>
    <n v="1334529.0774376455"/>
    <x v="5"/>
    <x v="5"/>
    <d v="2032-06-22T00:00:00"/>
    <x v="8"/>
    <x v="0"/>
    <x v="0"/>
    <x v="1"/>
    <x v="3"/>
  </r>
  <r>
    <s v="L102925"/>
    <x v="0"/>
    <s v="C202925"/>
    <s v="Karan Gupta"/>
    <x v="0"/>
    <s v="Female"/>
    <x v="37"/>
    <x v="1"/>
    <x v="1"/>
    <x v="1"/>
    <n v="-50000"/>
    <s v="Submitted"/>
    <n v="477"/>
    <x v="0"/>
    <x v="0"/>
    <s v="Submitted"/>
    <x v="0"/>
    <x v="3"/>
    <n v="2406572"/>
    <n v="17.32"/>
    <n v="180"/>
    <n v="13369.84"/>
    <n v="3473485.5866666669"/>
    <x v="6"/>
    <x v="6"/>
    <d v="2032-06-23T00:00:00"/>
    <x v="8"/>
    <x v="0"/>
    <x v="0"/>
    <x v="1"/>
    <x v="3"/>
  </r>
  <r>
    <s v="L102926"/>
    <x v="0"/>
    <s v="C202926"/>
    <s v="Neha Singh"/>
    <x v="0"/>
    <s v="Female"/>
    <x v="47"/>
    <x v="0"/>
    <x v="1"/>
    <x v="3"/>
    <n v="1290081"/>
    <s v="Submitted"/>
    <n v="749"/>
    <x v="1"/>
    <x v="0"/>
    <s v="Submitted"/>
    <x v="0"/>
    <x v="1"/>
    <n v="3105684"/>
    <n v="10.36"/>
    <n v="12"/>
    <n v="258807"/>
    <n v="2682771.9498885511"/>
    <x v="5"/>
    <x v="5"/>
    <d v="2032-06-24T00:00:00"/>
    <x v="8"/>
    <x v="0"/>
    <x v="1"/>
    <x v="0"/>
    <x v="3"/>
  </r>
  <r>
    <s v="L102927"/>
    <x v="0"/>
    <s v="C202927"/>
    <s v="Rohit Das"/>
    <x v="0"/>
    <s v="Female"/>
    <x v="31"/>
    <x v="0"/>
    <x v="1"/>
    <x v="1"/>
    <n v="1081537"/>
    <s v="Submitted"/>
    <n v="374"/>
    <x v="0"/>
    <x v="0"/>
    <s v="Submitted"/>
    <x v="0"/>
    <x v="3"/>
    <n v="428271"/>
    <n v="7.01"/>
    <n v="60"/>
    <n v="7137.85"/>
    <n v="250181.64250025715"/>
    <x v="0"/>
    <x v="0"/>
    <d v="2032-06-25T00:00:00"/>
    <x v="8"/>
    <x v="0"/>
    <x v="0"/>
    <x v="1"/>
    <x v="2"/>
  </r>
  <r>
    <s v="L102928"/>
    <x v="0"/>
    <s v="C202928"/>
    <s v="Rahul Patel"/>
    <x v="0"/>
    <s v="Female"/>
    <x v="9"/>
    <x v="0"/>
    <x v="0"/>
    <x v="3"/>
    <n v="2154519"/>
    <s v="Submitted"/>
    <n v="872"/>
    <x v="2"/>
    <x v="0"/>
    <s v="Submitted"/>
    <x v="0"/>
    <x v="2"/>
    <n v="3792205"/>
    <n v="14.58"/>
    <n v="60"/>
    <n v="63203.42"/>
    <n v="4607529.0750000002"/>
    <x v="4"/>
    <x v="4"/>
    <d v="2032-06-26T00:00:00"/>
    <x v="8"/>
    <x v="0"/>
    <x v="0"/>
    <x v="1"/>
    <x v="0"/>
  </r>
  <r>
    <s v="L102929"/>
    <x v="0"/>
    <s v="C202929"/>
    <s v="Rohit Das"/>
    <x v="0"/>
    <s v="Male"/>
    <x v="24"/>
    <x v="1"/>
    <x v="0"/>
    <x v="0"/>
    <n v="2329453"/>
    <s v="Submitted"/>
    <n v="474"/>
    <x v="0"/>
    <x v="0"/>
    <s v="Submitted"/>
    <x v="0"/>
    <x v="3"/>
    <n v="4010174"/>
    <n v="17.68"/>
    <n v="12"/>
    <n v="334181.17"/>
    <n v="5908435.7673627241"/>
    <x v="4"/>
    <x v="4"/>
    <d v="2032-06-27T00:00:00"/>
    <x v="8"/>
    <x v="0"/>
    <x v="0"/>
    <x v="0"/>
    <x v="2"/>
  </r>
  <r>
    <s v="L102930"/>
    <x v="0"/>
    <s v="C202930"/>
    <s v="Priya Verma"/>
    <x v="0"/>
    <s v="Female"/>
    <x v="25"/>
    <x v="0"/>
    <x v="0"/>
    <x v="3"/>
    <n v="1513586"/>
    <s v="Submitted"/>
    <n v="605"/>
    <x v="1"/>
    <x v="0"/>
    <s v="Submitted"/>
    <x v="0"/>
    <x v="1"/>
    <n v="2613373"/>
    <n v="18.54"/>
    <n v="120"/>
    <n v="21778.11"/>
    <n v="4037661.2849999997"/>
    <x v="1"/>
    <x v="1"/>
    <d v="2032-06-28T00:00:00"/>
    <x v="8"/>
    <x v="0"/>
    <x v="2"/>
    <x v="1"/>
    <x v="3"/>
  </r>
  <r>
    <s v="L102931"/>
    <x v="0"/>
    <s v="C202931"/>
    <s v="Rohit Mehta"/>
    <x v="0"/>
    <s v="Female"/>
    <x v="7"/>
    <x v="0"/>
    <x v="1"/>
    <x v="3"/>
    <n v="1231518"/>
    <s v="Submitted"/>
    <n v="657"/>
    <x v="1"/>
    <x v="0"/>
    <s v="Submitted"/>
    <x v="0"/>
    <x v="4"/>
    <n v="2226532"/>
    <n v="10.84"/>
    <n v="120"/>
    <n v="18554.43"/>
    <n v="2011300.5733333332"/>
    <x v="5"/>
    <x v="5"/>
    <d v="2032-06-29T00:00:00"/>
    <x v="8"/>
    <x v="0"/>
    <x v="1"/>
    <x v="1"/>
    <x v="3"/>
  </r>
  <r>
    <s v="L102932"/>
    <x v="0"/>
    <s v="C202932"/>
    <s v="Pooja Gupta"/>
    <x v="0"/>
    <s v="Female"/>
    <x v="30"/>
    <x v="0"/>
    <x v="0"/>
    <x v="0"/>
    <n v="550653"/>
    <s v="Submitted"/>
    <n v="665"/>
    <x v="1"/>
    <x v="0"/>
    <s v="Submitted"/>
    <x v="0"/>
    <x v="1"/>
    <n v="985455"/>
    <n v="8.9499999999999993"/>
    <n v="180"/>
    <n v="5474.75"/>
    <n v="734985.18749999988"/>
    <x v="6"/>
    <x v="6"/>
    <d v="2032-06-30T00:00:00"/>
    <x v="8"/>
    <x v="0"/>
    <x v="0"/>
    <x v="1"/>
    <x v="1"/>
  </r>
  <r>
    <s v="L102933"/>
    <x v="0"/>
    <s v="C202933"/>
    <s v="Priya Singh"/>
    <x v="0"/>
    <s v="Male"/>
    <x v="1"/>
    <x v="0"/>
    <x v="0"/>
    <x v="0"/>
    <n v="1207867"/>
    <s v="Submitted"/>
    <n v="483"/>
    <x v="0"/>
    <x v="0"/>
    <s v="Submitted"/>
    <x v="0"/>
    <x v="3"/>
    <n v="4715773"/>
    <n v="8.0299999999999994"/>
    <n v="120"/>
    <n v="39298.11"/>
    <n v="3155638.0991666662"/>
    <x v="5"/>
    <x v="5"/>
    <d v="2032-07-01T00:00:00"/>
    <x v="8"/>
    <x v="1"/>
    <x v="0"/>
    <x v="1"/>
    <x v="3"/>
  </r>
  <r>
    <s v="L102934"/>
    <x v="0"/>
    <s v="C202934"/>
    <s v="Neha Verma"/>
    <x v="0"/>
    <s v="Female"/>
    <x v="46"/>
    <x v="0"/>
    <x v="1"/>
    <x v="2"/>
    <n v="1554780"/>
    <s v="Submitted"/>
    <n v="454"/>
    <x v="0"/>
    <x v="0"/>
    <s v="Submitted"/>
    <x v="0"/>
    <x v="0"/>
    <n v="1977204"/>
    <n v="15.94"/>
    <n v="24"/>
    <n v="82383.5"/>
    <n v="2626385.9840763817"/>
    <x v="0"/>
    <x v="0"/>
    <d v="2032-07-02T00:00:00"/>
    <x v="8"/>
    <x v="1"/>
    <x v="0"/>
    <x v="1"/>
    <x v="3"/>
  </r>
  <r>
    <s v="L102935"/>
    <x v="0"/>
    <s v="C202935"/>
    <s v="Rohit Verma"/>
    <x v="0"/>
    <s v="Female"/>
    <x v="42"/>
    <x v="0"/>
    <x v="0"/>
    <x v="0"/>
    <n v="1471827"/>
    <s v="Submitted"/>
    <n v="852"/>
    <x v="2"/>
    <x v="0"/>
    <s v="Submitted"/>
    <x v="0"/>
    <x v="4"/>
    <n v="2311557"/>
    <n v="14.65"/>
    <n v="12"/>
    <n v="192629.75"/>
    <n v="2822221.9022636418"/>
    <x v="6"/>
    <x v="6"/>
    <d v="2032-07-03T00:00:00"/>
    <x v="8"/>
    <x v="1"/>
    <x v="0"/>
    <x v="0"/>
    <x v="2"/>
  </r>
  <r>
    <s v="L102936"/>
    <x v="0"/>
    <s v="C202936"/>
    <s v="Anjali Das"/>
    <x v="0"/>
    <s v="Male"/>
    <x v="12"/>
    <x v="0"/>
    <x v="0"/>
    <x v="0"/>
    <n v="1300513"/>
    <s v="Submitted"/>
    <n v="429"/>
    <x v="0"/>
    <x v="0"/>
    <s v="Submitted"/>
    <x v="0"/>
    <x v="4"/>
    <n v="2019241"/>
    <n v="10.78"/>
    <n v="60"/>
    <n v="33654.019999999997"/>
    <n v="1813951.4983333333"/>
    <x v="5"/>
    <x v="5"/>
    <d v="2032-07-04T00:00:00"/>
    <x v="8"/>
    <x v="1"/>
    <x v="2"/>
    <x v="1"/>
    <x v="0"/>
  </r>
  <r>
    <s v="L102937"/>
    <x v="0"/>
    <s v="C202937"/>
    <s v="Rahul Singh"/>
    <x v="0"/>
    <s v="Male"/>
    <x v="2"/>
    <x v="0"/>
    <x v="0"/>
    <x v="1"/>
    <n v="2009991"/>
    <s v="Submitted"/>
    <n v="537"/>
    <x v="0"/>
    <x v="0"/>
    <s v="Submitted"/>
    <x v="0"/>
    <x v="1"/>
    <n v="813706"/>
    <n v="13.21"/>
    <n v="60"/>
    <n v="13561.77"/>
    <n v="895754.68833333335"/>
    <x v="6"/>
    <x v="6"/>
    <d v="2032-07-05T00:00:00"/>
    <x v="8"/>
    <x v="1"/>
    <x v="2"/>
    <x v="0"/>
    <x v="3"/>
  </r>
  <r>
    <s v="L102938"/>
    <x v="0"/>
    <s v="C202938"/>
    <s v="Anjali Rao"/>
    <x v="0"/>
    <s v="Male"/>
    <x v="22"/>
    <x v="0"/>
    <x v="1"/>
    <x v="3"/>
    <n v="1776336"/>
    <s v="Submitted"/>
    <n v="412"/>
    <x v="0"/>
    <x v="0"/>
    <s v="Submitted"/>
    <x v="0"/>
    <x v="4"/>
    <n v="2265227"/>
    <n v="16.510000000000002"/>
    <n v="60"/>
    <n v="37753.78"/>
    <n v="3116574.8141666669"/>
    <x v="1"/>
    <x v="1"/>
    <d v="2032-07-06T00:00:00"/>
    <x v="8"/>
    <x v="1"/>
    <x v="0"/>
    <x v="0"/>
    <x v="2"/>
  </r>
  <r>
    <s v="L102939"/>
    <x v="0"/>
    <s v="C202939"/>
    <s v="Vikas Singh"/>
    <x v="0"/>
    <s v="Female"/>
    <x v="1"/>
    <x v="0"/>
    <x v="0"/>
    <x v="3"/>
    <n v="1853926"/>
    <s v="Submitted"/>
    <n v="528"/>
    <x v="0"/>
    <x v="0"/>
    <s v="Submitted"/>
    <x v="0"/>
    <x v="1"/>
    <n v="2943835"/>
    <n v="7.3"/>
    <n v="120"/>
    <n v="24531.96"/>
    <n v="1790832.9583333333"/>
    <x v="6"/>
    <x v="6"/>
    <d v="2032-07-07T00:00:00"/>
    <x v="8"/>
    <x v="1"/>
    <x v="0"/>
    <x v="0"/>
    <x v="0"/>
  </r>
  <r>
    <s v="L102940"/>
    <x v="0"/>
    <s v="C202940"/>
    <s v="Pooja Verma"/>
    <x v="0"/>
    <s v="Male"/>
    <x v="44"/>
    <x v="0"/>
    <x v="0"/>
    <x v="0"/>
    <n v="1181900"/>
    <s v="Submitted"/>
    <n v="719"/>
    <x v="1"/>
    <x v="0"/>
    <s v="Submitted"/>
    <x v="0"/>
    <x v="2"/>
    <n v="739934"/>
    <n v="15.95"/>
    <n v="24"/>
    <n v="30830.58"/>
    <n v="983495.60984675097"/>
    <x v="4"/>
    <x v="4"/>
    <d v="2032-07-08T00:00:00"/>
    <x v="8"/>
    <x v="1"/>
    <x v="0"/>
    <x v="0"/>
    <x v="0"/>
  </r>
  <r>
    <s v="L102941"/>
    <x v="0"/>
    <s v="C202941"/>
    <s v="Pooja Mehta"/>
    <x v="0"/>
    <s v="Female"/>
    <x v="39"/>
    <x v="0"/>
    <x v="1"/>
    <x v="1"/>
    <n v="592260"/>
    <s v="Submitted"/>
    <n v="881"/>
    <x v="2"/>
    <x v="0"/>
    <s v="Submitted"/>
    <x v="0"/>
    <x v="1"/>
    <n v="4345627"/>
    <n v="11.51"/>
    <n v="36"/>
    <n v="120711.86"/>
    <n v="4168180.5642941277"/>
    <x v="4"/>
    <x v="4"/>
    <d v="2032-07-09T00:00:00"/>
    <x v="8"/>
    <x v="1"/>
    <x v="0"/>
    <x v="0"/>
    <x v="1"/>
  </r>
  <r>
    <s v="L102942"/>
    <x v="0"/>
    <s v="C202942"/>
    <s v="Anjali Singh"/>
    <x v="0"/>
    <s v="Female"/>
    <x v="10"/>
    <x v="1"/>
    <x v="1"/>
    <x v="0"/>
    <n v="365849"/>
    <s v="Submitted"/>
    <n v="334"/>
    <x v="0"/>
    <x v="0"/>
    <s v="Submitted"/>
    <x v="0"/>
    <x v="3"/>
    <n v="3457323"/>
    <n v="13.87"/>
    <n v="60"/>
    <n v="57622.05"/>
    <n v="3996089.1675"/>
    <x v="1"/>
    <x v="1"/>
    <d v="2032-07-10T00:00:00"/>
    <x v="8"/>
    <x v="1"/>
    <x v="0"/>
    <x v="0"/>
    <x v="3"/>
  </r>
  <r>
    <s v="L102943"/>
    <x v="0"/>
    <s v="C202943"/>
    <s v="Amit Gupta"/>
    <x v="0"/>
    <s v="Female"/>
    <x v="23"/>
    <x v="1"/>
    <x v="1"/>
    <x v="0"/>
    <n v="1761996"/>
    <s v="Submitted"/>
    <n v="821"/>
    <x v="2"/>
    <x v="0"/>
    <s v="Submitted"/>
    <x v="0"/>
    <x v="0"/>
    <n v="3867093"/>
    <n v="18.39"/>
    <n v="12"/>
    <n v="322257.75"/>
    <n v="5926405.1750957882"/>
    <x v="1"/>
    <x v="1"/>
    <d v="2032-07-11T00:00:00"/>
    <x v="8"/>
    <x v="1"/>
    <x v="2"/>
    <x v="1"/>
    <x v="3"/>
  </r>
  <r>
    <s v="L102944"/>
    <x v="0"/>
    <s v="C202944"/>
    <s v="Karan Sharma"/>
    <x v="0"/>
    <s v="Female"/>
    <x v="37"/>
    <x v="0"/>
    <x v="1"/>
    <x v="2"/>
    <n v="1536236"/>
    <s v="Submitted"/>
    <n v="899"/>
    <x v="2"/>
    <x v="0"/>
    <s v="Submitted"/>
    <x v="0"/>
    <x v="4"/>
    <n v="916038"/>
    <n v="15.69"/>
    <n v="120"/>
    <n v="7633.65"/>
    <n v="1197719.6849999998"/>
    <x v="5"/>
    <x v="5"/>
    <d v="2032-07-12T00:00:00"/>
    <x v="8"/>
    <x v="1"/>
    <x v="2"/>
    <x v="0"/>
    <x v="0"/>
  </r>
  <r>
    <s v="L102945"/>
    <x v="0"/>
    <s v="C202945"/>
    <s v="Rohit Singh"/>
    <x v="0"/>
    <s v="Male"/>
    <x v="26"/>
    <x v="0"/>
    <x v="1"/>
    <x v="0"/>
    <n v="784674"/>
    <s v="Submitted"/>
    <n v="431"/>
    <x v="0"/>
    <x v="0"/>
    <s v="Submitted"/>
    <x v="0"/>
    <x v="0"/>
    <n v="1486187"/>
    <n v="9.15"/>
    <n v="180"/>
    <n v="8256.59"/>
    <n v="1133217.5875000001"/>
    <x v="5"/>
    <x v="5"/>
    <d v="2032-07-13T00:00:00"/>
    <x v="8"/>
    <x v="1"/>
    <x v="0"/>
    <x v="0"/>
    <x v="3"/>
  </r>
  <r>
    <s v="L102946"/>
    <x v="0"/>
    <s v="C202946"/>
    <s v="Amit Singh"/>
    <x v="0"/>
    <s v="Female"/>
    <x v="9"/>
    <x v="1"/>
    <x v="0"/>
    <x v="1"/>
    <n v="1267533"/>
    <s v="Submitted"/>
    <n v="813"/>
    <x v="2"/>
    <x v="0"/>
    <s v="Submitted"/>
    <x v="0"/>
    <x v="3"/>
    <n v="1188335"/>
    <n v="10.56"/>
    <n v="180"/>
    <n v="6601.86"/>
    <n v="1045734.8"/>
    <x v="2"/>
    <x v="2"/>
    <d v="2032-07-14T00:00:00"/>
    <x v="8"/>
    <x v="1"/>
    <x v="0"/>
    <x v="0"/>
    <x v="0"/>
  </r>
  <r>
    <s v="L102947"/>
    <x v="0"/>
    <s v="C202947"/>
    <s v="Karan Mehta"/>
    <x v="0"/>
    <s v="Male"/>
    <x v="18"/>
    <x v="0"/>
    <x v="0"/>
    <x v="1"/>
    <n v="1643532"/>
    <s v="Submitted"/>
    <n v="517"/>
    <x v="0"/>
    <x v="0"/>
    <s v="Submitted"/>
    <x v="0"/>
    <x v="0"/>
    <n v="1917388"/>
    <n v="11.29"/>
    <n v="24"/>
    <n v="79891.17"/>
    <n v="1803942.7643906705"/>
    <x v="2"/>
    <x v="2"/>
    <d v="2032-07-15T00:00:00"/>
    <x v="8"/>
    <x v="1"/>
    <x v="1"/>
    <x v="1"/>
    <x v="1"/>
  </r>
  <r>
    <s v="L102948"/>
    <x v="0"/>
    <s v="C202948"/>
    <s v="Rahul Mehta"/>
    <x v="0"/>
    <s v="Male"/>
    <x v="3"/>
    <x v="0"/>
    <x v="1"/>
    <x v="2"/>
    <n v="514192"/>
    <s v="Submitted"/>
    <n v="308"/>
    <x v="0"/>
    <x v="0"/>
    <s v="Submitted"/>
    <x v="0"/>
    <x v="2"/>
    <n v="1295099"/>
    <n v="12.52"/>
    <n v="60"/>
    <n v="21584.98"/>
    <n v="1351219.9566666665"/>
    <x v="4"/>
    <x v="4"/>
    <d v="2032-07-16T00:00:00"/>
    <x v="8"/>
    <x v="1"/>
    <x v="1"/>
    <x v="1"/>
    <x v="1"/>
  </r>
  <r>
    <s v="L102949"/>
    <x v="0"/>
    <s v="C202949"/>
    <s v="Rohit Das"/>
    <x v="0"/>
    <s v="Male"/>
    <x v="15"/>
    <x v="1"/>
    <x v="0"/>
    <x v="2"/>
    <n v="1718764"/>
    <s v="Submitted"/>
    <n v="540"/>
    <x v="0"/>
    <x v="0"/>
    <s v="Submitted"/>
    <x v="0"/>
    <x v="0"/>
    <n v="3780082"/>
    <n v="17.86"/>
    <n v="120"/>
    <n v="31500.68"/>
    <n v="5626022.043333333"/>
    <x v="4"/>
    <x v="4"/>
    <d v="2032-07-17T00:00:00"/>
    <x v="8"/>
    <x v="1"/>
    <x v="2"/>
    <x v="0"/>
    <x v="0"/>
  </r>
  <r>
    <s v="L102950"/>
    <x v="0"/>
    <s v="C202950"/>
    <s v="Rohit Mehta"/>
    <x v="0"/>
    <s v="Male"/>
    <x v="33"/>
    <x v="0"/>
    <x v="1"/>
    <x v="3"/>
    <n v="2150130"/>
    <s v="Submitted"/>
    <n v="340"/>
    <x v="0"/>
    <x v="0"/>
    <s v="Submitted"/>
    <x v="0"/>
    <x v="1"/>
    <n v="4082953"/>
    <n v="17.82"/>
    <n v="24"/>
    <n v="170123.04"/>
    <n v="6063185.2069718204"/>
    <x v="4"/>
    <x v="4"/>
    <d v="2032-07-18T00:00:00"/>
    <x v="8"/>
    <x v="1"/>
    <x v="0"/>
    <x v="0"/>
    <x v="3"/>
  </r>
  <r>
    <s v="L102951"/>
    <x v="0"/>
    <s v="C202951"/>
    <s v="Rahul Patel"/>
    <x v="0"/>
    <s v="Male"/>
    <x v="17"/>
    <x v="0"/>
    <x v="0"/>
    <x v="3"/>
    <n v="904637"/>
    <s v="Submitted"/>
    <n v="501"/>
    <x v="0"/>
    <x v="0"/>
    <s v="Submitted"/>
    <x v="0"/>
    <x v="1"/>
    <n v="3696735"/>
    <n v="18.329999999999998"/>
    <n v="24"/>
    <n v="154030.62"/>
    <n v="5646762.7137223948"/>
    <x v="0"/>
    <x v="0"/>
    <d v="2032-07-19T00:00:00"/>
    <x v="8"/>
    <x v="1"/>
    <x v="0"/>
    <x v="0"/>
    <x v="3"/>
  </r>
  <r>
    <s v="L102952"/>
    <x v="0"/>
    <s v="C202952"/>
    <s v="Rohit Sharma"/>
    <x v="0"/>
    <s v="Female"/>
    <x v="9"/>
    <x v="1"/>
    <x v="0"/>
    <x v="1"/>
    <n v="-50000"/>
    <s v="Submitted"/>
    <n v="656"/>
    <x v="1"/>
    <x v="0"/>
    <s v="Submitted"/>
    <x v="0"/>
    <x v="2"/>
    <n v="4152614"/>
    <n v="7.12"/>
    <n v="180"/>
    <n v="23070.080000000002"/>
    <n v="2463884.3066666666"/>
    <x v="5"/>
    <x v="5"/>
    <d v="2032-07-20T00:00:00"/>
    <x v="8"/>
    <x v="1"/>
    <x v="0"/>
    <x v="1"/>
    <x v="0"/>
  </r>
  <r>
    <s v="L102953"/>
    <x v="0"/>
    <s v="C202953"/>
    <s v="Neha Das"/>
    <x v="0"/>
    <s v="Male"/>
    <x v="4"/>
    <x v="0"/>
    <x v="1"/>
    <x v="2"/>
    <n v="1859172"/>
    <s v="Submitted"/>
    <n v="563"/>
    <x v="0"/>
    <x v="0"/>
    <s v="Submitted"/>
    <x v="0"/>
    <x v="3"/>
    <n v="4058262"/>
    <n v="7.74"/>
    <n v="120"/>
    <n v="33818.85"/>
    <n v="2617578.9900000002"/>
    <x v="1"/>
    <x v="1"/>
    <d v="2032-07-21T00:00:00"/>
    <x v="8"/>
    <x v="1"/>
    <x v="2"/>
    <x v="1"/>
    <x v="2"/>
  </r>
  <r>
    <s v="L102954"/>
    <x v="0"/>
    <s v="C202954"/>
    <s v="Priya Patel"/>
    <x v="0"/>
    <s v="Male"/>
    <x v="33"/>
    <x v="0"/>
    <x v="1"/>
    <x v="3"/>
    <n v="1822614"/>
    <s v="Submitted"/>
    <n v="558"/>
    <x v="0"/>
    <x v="0"/>
    <s v="Submitted"/>
    <x v="0"/>
    <x v="2"/>
    <n v="2649781"/>
    <n v="15.35"/>
    <n v="24"/>
    <n v="110407.54"/>
    <n v="3389511.5379470009"/>
    <x v="3"/>
    <x v="3"/>
    <d v="2032-07-22T00:00:00"/>
    <x v="8"/>
    <x v="1"/>
    <x v="0"/>
    <x v="1"/>
    <x v="1"/>
  </r>
  <r>
    <s v="L102955"/>
    <x v="0"/>
    <s v="C202955"/>
    <s v="Pooja Rao"/>
    <x v="0"/>
    <s v="Female"/>
    <x v="47"/>
    <x v="0"/>
    <x v="0"/>
    <x v="3"/>
    <n v="2078156"/>
    <s v="Submitted"/>
    <n v="559"/>
    <x v="0"/>
    <x v="0"/>
    <s v="Submitted"/>
    <x v="0"/>
    <x v="2"/>
    <n v="2062114"/>
    <n v="18.59"/>
    <n v="24"/>
    <n v="85921.42"/>
    <n v="3194558.2722301139"/>
    <x v="6"/>
    <x v="6"/>
    <d v="2032-07-23T00:00:00"/>
    <x v="8"/>
    <x v="1"/>
    <x v="0"/>
    <x v="0"/>
    <x v="3"/>
  </r>
  <r>
    <s v="L102956"/>
    <x v="0"/>
    <s v="C202956"/>
    <s v="Rahul Singh"/>
    <x v="0"/>
    <s v="Male"/>
    <x v="44"/>
    <x v="0"/>
    <x v="1"/>
    <x v="3"/>
    <n v="699023"/>
    <s v="Submitted"/>
    <n v="655"/>
    <x v="1"/>
    <x v="0"/>
    <s v="Submitted"/>
    <x v="0"/>
    <x v="1"/>
    <n v="3945925"/>
    <n v="7.49"/>
    <n v="36"/>
    <n v="109609.03"/>
    <n v="2462914.9185462347"/>
    <x v="5"/>
    <x v="5"/>
    <d v="2032-07-24T00:00:00"/>
    <x v="8"/>
    <x v="1"/>
    <x v="2"/>
    <x v="1"/>
    <x v="2"/>
  </r>
  <r>
    <s v="L102957"/>
    <x v="0"/>
    <s v="C202957"/>
    <s v="Rohit Patel"/>
    <x v="0"/>
    <s v="Male"/>
    <x v="38"/>
    <x v="1"/>
    <x v="0"/>
    <x v="3"/>
    <n v="2089876"/>
    <s v="Submitted"/>
    <n v="399"/>
    <x v="0"/>
    <x v="0"/>
    <s v="Submitted"/>
    <x v="0"/>
    <x v="2"/>
    <n v="2614707"/>
    <n v="10.08"/>
    <n v="24"/>
    <n v="108946.12"/>
    <n v="2196354.8484445396"/>
    <x v="1"/>
    <x v="1"/>
    <d v="2032-07-25T00:00:00"/>
    <x v="8"/>
    <x v="1"/>
    <x v="1"/>
    <x v="1"/>
    <x v="0"/>
  </r>
  <r>
    <s v="L102958"/>
    <x v="0"/>
    <s v="C202958"/>
    <s v="Sneha Singh"/>
    <x v="0"/>
    <s v="Female"/>
    <x v="34"/>
    <x v="1"/>
    <x v="0"/>
    <x v="3"/>
    <n v="1356959"/>
    <s v="Submitted"/>
    <n v="311"/>
    <x v="0"/>
    <x v="0"/>
    <s v="Submitted"/>
    <x v="0"/>
    <x v="3"/>
    <n v="1313750"/>
    <n v="17.3"/>
    <n v="12"/>
    <n v="109479.17"/>
    <n v="1894031.7676255982"/>
    <x v="3"/>
    <x v="3"/>
    <d v="2032-07-26T00:00:00"/>
    <x v="8"/>
    <x v="1"/>
    <x v="0"/>
    <x v="1"/>
    <x v="2"/>
  </r>
  <r>
    <s v="L102959"/>
    <x v="0"/>
    <s v="C202959"/>
    <s v="Vikas Patel"/>
    <x v="0"/>
    <s v="Female"/>
    <x v="24"/>
    <x v="0"/>
    <x v="0"/>
    <x v="0"/>
    <n v="2416699"/>
    <s v="Submitted"/>
    <n v="866"/>
    <x v="2"/>
    <x v="0"/>
    <s v="Submitted"/>
    <x v="0"/>
    <x v="0"/>
    <n v="4417373"/>
    <n v="17.07"/>
    <n v="120"/>
    <n v="36811.440000000002"/>
    <n v="6283713.0925000003"/>
    <x v="6"/>
    <x v="6"/>
    <d v="2032-07-27T00:00:00"/>
    <x v="8"/>
    <x v="1"/>
    <x v="0"/>
    <x v="1"/>
    <x v="2"/>
  </r>
  <r>
    <s v="L102960"/>
    <x v="0"/>
    <s v="C202960"/>
    <s v="Karan Rao"/>
    <x v="0"/>
    <s v="Male"/>
    <x v="1"/>
    <x v="0"/>
    <x v="0"/>
    <x v="3"/>
    <n v="1595773"/>
    <s v="Submitted"/>
    <n v="726"/>
    <x v="1"/>
    <x v="0"/>
    <s v="Submitted"/>
    <x v="0"/>
    <x v="1"/>
    <n v="1679931"/>
    <n v="12.04"/>
    <n v="12"/>
    <n v="139994.25"/>
    <n v="1685934.2314280029"/>
    <x v="6"/>
    <x v="6"/>
    <d v="2032-07-28T00:00:00"/>
    <x v="8"/>
    <x v="1"/>
    <x v="0"/>
    <x v="0"/>
    <x v="3"/>
  </r>
  <r>
    <s v="L102961"/>
    <x v="0"/>
    <s v="C202961"/>
    <s v="Vikas Gupta"/>
    <x v="0"/>
    <s v="Female"/>
    <x v="41"/>
    <x v="1"/>
    <x v="0"/>
    <x v="3"/>
    <n v="2285399"/>
    <s v="Submitted"/>
    <n v="884"/>
    <x v="2"/>
    <x v="0"/>
    <s v="Submitted"/>
    <x v="0"/>
    <x v="4"/>
    <n v="3496914"/>
    <n v="15.45"/>
    <n v="120"/>
    <n v="29140.95"/>
    <n v="4502276.7749999994"/>
    <x v="3"/>
    <x v="3"/>
    <d v="2032-07-29T00:00:00"/>
    <x v="8"/>
    <x v="1"/>
    <x v="2"/>
    <x v="0"/>
    <x v="1"/>
  </r>
  <r>
    <s v="L102962"/>
    <x v="0"/>
    <s v="C202962"/>
    <s v="Vikas Das"/>
    <x v="0"/>
    <s v="Male"/>
    <x v="12"/>
    <x v="0"/>
    <x v="0"/>
    <x v="0"/>
    <n v="1735009"/>
    <s v="Submitted"/>
    <n v="476"/>
    <x v="0"/>
    <x v="0"/>
    <s v="Submitted"/>
    <x v="0"/>
    <x v="1"/>
    <n v="3765825"/>
    <n v="8.11"/>
    <n v="120"/>
    <n v="31381.88"/>
    <n v="2545070.0625"/>
    <x v="0"/>
    <x v="0"/>
    <d v="2032-07-30T00:00:00"/>
    <x v="8"/>
    <x v="1"/>
    <x v="0"/>
    <x v="1"/>
    <x v="1"/>
  </r>
  <r>
    <s v="L102963"/>
    <x v="0"/>
    <s v="C202963"/>
    <s v="Rohit Patel"/>
    <x v="0"/>
    <s v="Male"/>
    <x v="20"/>
    <x v="0"/>
    <x v="0"/>
    <x v="3"/>
    <n v="1883611"/>
    <s v="Submitted"/>
    <n v="880"/>
    <x v="2"/>
    <x v="0"/>
    <s v="Submitted"/>
    <x v="0"/>
    <x v="2"/>
    <n v="1379911"/>
    <n v="16.649999999999999"/>
    <n v="120"/>
    <n v="11499.26"/>
    <n v="1914626.5125"/>
    <x v="2"/>
    <x v="2"/>
    <d v="2032-07-31T00:00:00"/>
    <x v="8"/>
    <x v="1"/>
    <x v="1"/>
    <x v="1"/>
    <x v="2"/>
  </r>
  <r>
    <s v="L102964"/>
    <x v="0"/>
    <s v="C202964"/>
    <s v="Rahul Singh"/>
    <x v="0"/>
    <s v="Female"/>
    <x v="41"/>
    <x v="1"/>
    <x v="0"/>
    <x v="2"/>
    <n v="1062903"/>
    <s v="Submitted"/>
    <n v="622"/>
    <x v="1"/>
    <x v="0"/>
    <s v="Submitted"/>
    <x v="0"/>
    <x v="1"/>
    <n v="1302300"/>
    <n v="13.07"/>
    <n v="60"/>
    <n v="21705"/>
    <n v="1418421.75"/>
    <x v="6"/>
    <x v="6"/>
    <d v="2032-08-01T00:00:00"/>
    <x v="8"/>
    <x v="2"/>
    <x v="0"/>
    <x v="0"/>
    <x v="1"/>
  </r>
  <r>
    <s v="L102965"/>
    <x v="0"/>
    <s v="C202965"/>
    <s v="Sneha Mehta"/>
    <x v="0"/>
    <s v="Male"/>
    <x v="24"/>
    <x v="1"/>
    <x v="1"/>
    <x v="0"/>
    <n v="1570142"/>
    <s v="Submitted"/>
    <n v="708"/>
    <x v="1"/>
    <x v="0"/>
    <s v="Submitted"/>
    <x v="0"/>
    <x v="3"/>
    <n v="3019561"/>
    <n v="7.68"/>
    <n v="120"/>
    <n v="25163.01"/>
    <n v="1932519.04"/>
    <x v="1"/>
    <x v="1"/>
    <d v="2032-08-02T00:00:00"/>
    <x v="8"/>
    <x v="2"/>
    <x v="2"/>
    <x v="1"/>
    <x v="0"/>
  </r>
  <r>
    <s v="L102966"/>
    <x v="0"/>
    <s v="C202966"/>
    <s v="Karan Singh"/>
    <x v="0"/>
    <s v="Female"/>
    <x v="17"/>
    <x v="0"/>
    <x v="1"/>
    <x v="2"/>
    <n v="2211795"/>
    <s v="Submitted"/>
    <n v="596"/>
    <x v="0"/>
    <x v="0"/>
    <s v="Submitted"/>
    <x v="0"/>
    <x v="1"/>
    <n v="2493380"/>
    <n v="9.16"/>
    <n v="60"/>
    <n v="41556.33"/>
    <n v="1903280.0666666699"/>
    <x v="4"/>
    <x v="4"/>
    <d v="2032-08-03T00:00:00"/>
    <x v="8"/>
    <x v="2"/>
    <x v="0"/>
    <x v="0"/>
    <x v="3"/>
  </r>
  <r>
    <s v="L102967"/>
    <x v="0"/>
    <s v="C202967"/>
    <s v="Priya Das"/>
    <x v="0"/>
    <s v="Female"/>
    <x v="5"/>
    <x v="0"/>
    <x v="0"/>
    <x v="1"/>
    <n v="1646350"/>
    <s v="Submitted"/>
    <n v="579"/>
    <x v="0"/>
    <x v="0"/>
    <s v="Submitted"/>
    <x v="0"/>
    <x v="4"/>
    <n v="4010226"/>
    <n v="10.92"/>
    <n v="12"/>
    <n v="334185.5"/>
    <n v="3650854.4556236682"/>
    <x v="12"/>
    <x v="2"/>
    <d v="2032-08-04T00:00:00"/>
    <x v="8"/>
    <x v="2"/>
    <x v="0"/>
    <x v="1"/>
    <x v="1"/>
  </r>
  <r>
    <s v="L102968"/>
    <x v="0"/>
    <s v="C202968"/>
    <s v="Anjali Verma"/>
    <x v="0"/>
    <s v="Female"/>
    <x v="31"/>
    <x v="0"/>
    <x v="1"/>
    <x v="0"/>
    <n v="723220"/>
    <s v="Submitted"/>
    <n v="696"/>
    <x v="1"/>
    <x v="0"/>
    <s v="Submitted"/>
    <x v="0"/>
    <x v="1"/>
    <n v="981258"/>
    <n v="9.5299999999999994"/>
    <n v="120"/>
    <n v="8177.15"/>
    <n v="779282.3949999999"/>
    <x v="4"/>
    <x v="4"/>
    <d v="2032-08-05T00:00:00"/>
    <x v="8"/>
    <x v="2"/>
    <x v="1"/>
    <x v="0"/>
    <x v="1"/>
  </r>
  <r>
    <s v="L102969"/>
    <x v="0"/>
    <s v="C202969"/>
    <s v="Amit Patel"/>
    <x v="0"/>
    <s v="Male"/>
    <x v="12"/>
    <x v="0"/>
    <x v="0"/>
    <x v="1"/>
    <n v="1853846"/>
    <s v="Submitted"/>
    <n v="547"/>
    <x v="0"/>
    <x v="0"/>
    <s v="Submitted"/>
    <x v="0"/>
    <x v="4"/>
    <n v="1653534"/>
    <n v="13.47"/>
    <n v="60"/>
    <n v="27558.9"/>
    <n v="1856091.915"/>
    <x v="3"/>
    <x v="3"/>
    <d v="2032-08-06T00:00:00"/>
    <x v="8"/>
    <x v="2"/>
    <x v="0"/>
    <x v="0"/>
    <x v="3"/>
  </r>
  <r>
    <s v="L102970"/>
    <x v="0"/>
    <s v="C202970"/>
    <s v="Rahul Patel"/>
    <x v="0"/>
    <s v="Female"/>
    <x v="23"/>
    <x v="0"/>
    <x v="1"/>
    <x v="0"/>
    <n v="1776250"/>
    <s v="Submitted"/>
    <n v="950"/>
    <x v="2"/>
    <x v="0"/>
    <s v="Submitted"/>
    <x v="1"/>
    <x v="4"/>
    <n v="2863811"/>
    <n v="15.04"/>
    <n v="120"/>
    <n v="23865.09"/>
    <n v="3589309.7866666662"/>
    <x v="0"/>
    <x v="0"/>
    <d v="2032-08-07T00:00:00"/>
    <x v="8"/>
    <x v="2"/>
    <x v="0"/>
    <x v="1"/>
    <x v="0"/>
  </r>
  <r>
    <s v="L102971"/>
    <x v="0"/>
    <s v="C202971"/>
    <s v="Priya Patel"/>
    <x v="0"/>
    <s v="Female"/>
    <x v="33"/>
    <x v="1"/>
    <x v="1"/>
    <x v="2"/>
    <n v="776178"/>
    <s v="Submitted"/>
    <n v="483"/>
    <x v="0"/>
    <x v="0"/>
    <s v="Submitted"/>
    <x v="0"/>
    <x v="0"/>
    <n v="1241887"/>
    <n v="18.079999999999998"/>
    <n v="36"/>
    <n v="34496.86"/>
    <n v="1871109.7466666747"/>
    <x v="1"/>
    <x v="1"/>
    <d v="2032-08-08T00:00:00"/>
    <x v="8"/>
    <x v="2"/>
    <x v="0"/>
    <x v="1"/>
    <x v="3"/>
  </r>
  <r>
    <s v="L102972"/>
    <x v="0"/>
    <s v="C202972"/>
    <s v="Pooja Mehta"/>
    <x v="0"/>
    <s v="Female"/>
    <x v="35"/>
    <x v="1"/>
    <x v="0"/>
    <x v="3"/>
    <n v="556098"/>
    <s v="Submitted"/>
    <n v="950"/>
    <x v="2"/>
    <x v="0"/>
    <s v="Submitted"/>
    <x v="1"/>
    <x v="2"/>
    <n v="2490034"/>
    <n v="7.85"/>
    <n v="24"/>
    <n v="103751.42"/>
    <n v="1628906.4885162266"/>
    <x v="5"/>
    <x v="5"/>
    <d v="2032-08-09T00:00:00"/>
    <x v="8"/>
    <x v="2"/>
    <x v="1"/>
    <x v="0"/>
    <x v="1"/>
  </r>
  <r>
    <s v="L102973"/>
    <x v="0"/>
    <s v="C202973"/>
    <s v="Karan Gupta"/>
    <x v="0"/>
    <s v="Female"/>
    <x v="20"/>
    <x v="1"/>
    <x v="1"/>
    <x v="1"/>
    <n v="864753"/>
    <s v="Submitted"/>
    <n v="332"/>
    <x v="0"/>
    <x v="0"/>
    <s v="Submitted"/>
    <x v="0"/>
    <x v="1"/>
    <n v="2632969"/>
    <n v="9.02"/>
    <n v="180"/>
    <n v="14627.61"/>
    <n v="1979115.0316666665"/>
    <x v="5"/>
    <x v="5"/>
    <d v="2032-08-10T00:00:00"/>
    <x v="8"/>
    <x v="2"/>
    <x v="2"/>
    <x v="1"/>
    <x v="1"/>
  </r>
  <r>
    <s v="L102974"/>
    <x v="0"/>
    <s v="C202974"/>
    <s v="Pooja Gupta"/>
    <x v="0"/>
    <s v="Male"/>
    <x v="27"/>
    <x v="1"/>
    <x v="1"/>
    <x v="0"/>
    <n v="695930"/>
    <s v="Submitted"/>
    <n v="762"/>
    <x v="2"/>
    <x v="0"/>
    <s v="Submitted"/>
    <x v="0"/>
    <x v="2"/>
    <n v="1334302"/>
    <n v="11.79"/>
    <n v="120"/>
    <n v="11119.18"/>
    <n v="1310951.7149999999"/>
    <x v="6"/>
    <x v="6"/>
    <d v="2032-08-11T00:00:00"/>
    <x v="8"/>
    <x v="2"/>
    <x v="1"/>
    <x v="1"/>
    <x v="2"/>
  </r>
  <r>
    <s v="L102975"/>
    <x v="0"/>
    <s v="C202975"/>
    <s v="Rohit Singh"/>
    <x v="0"/>
    <s v="Male"/>
    <x v="32"/>
    <x v="0"/>
    <x v="0"/>
    <x v="2"/>
    <n v="1023770"/>
    <s v="Submitted"/>
    <n v="694"/>
    <x v="1"/>
    <x v="0"/>
    <s v="Submitted"/>
    <x v="0"/>
    <x v="3"/>
    <n v="2287701"/>
    <n v="11.23"/>
    <n v="36"/>
    <n v="63547.25"/>
    <n v="2140906.8526007747"/>
    <x v="6"/>
    <x v="6"/>
    <d v="2032-08-12T00:00:00"/>
    <x v="8"/>
    <x v="2"/>
    <x v="0"/>
    <x v="1"/>
    <x v="2"/>
  </r>
  <r>
    <s v="L102976"/>
    <x v="0"/>
    <s v="C202976"/>
    <s v="Rohit Singh"/>
    <x v="0"/>
    <s v="Female"/>
    <x v="16"/>
    <x v="0"/>
    <x v="1"/>
    <x v="1"/>
    <n v="1759856"/>
    <s v="Submitted"/>
    <n v="585"/>
    <x v="0"/>
    <x v="0"/>
    <s v="Submitted"/>
    <x v="0"/>
    <x v="0"/>
    <n v="4719621"/>
    <n v="10.119999999999999"/>
    <n v="24"/>
    <n v="196650.88"/>
    <n v="3980215.3904033415"/>
    <x v="1"/>
    <x v="1"/>
    <d v="2032-08-13T00:00:00"/>
    <x v="8"/>
    <x v="2"/>
    <x v="0"/>
    <x v="1"/>
    <x v="1"/>
  </r>
  <r>
    <s v="L102977"/>
    <x v="0"/>
    <s v="C202977"/>
    <s v="Priya Das"/>
    <x v="0"/>
    <s v="Male"/>
    <x v="47"/>
    <x v="1"/>
    <x v="1"/>
    <x v="2"/>
    <n v="656082"/>
    <s v="Submitted"/>
    <n v="720"/>
    <x v="1"/>
    <x v="0"/>
    <s v="Submitted"/>
    <x v="0"/>
    <x v="4"/>
    <n v="0"/>
    <n v="10.52"/>
    <n v="60"/>
    <n v="4166.67"/>
    <n v="0"/>
    <x v="1"/>
    <x v="1"/>
    <d v="2032-08-14T00:00:00"/>
    <x v="8"/>
    <x v="2"/>
    <x v="0"/>
    <x v="1"/>
    <x v="1"/>
  </r>
  <r>
    <s v="L102978"/>
    <x v="0"/>
    <s v="C202978"/>
    <s v="Rohit Das"/>
    <x v="0"/>
    <s v="Male"/>
    <x v="2"/>
    <x v="1"/>
    <x v="1"/>
    <x v="2"/>
    <n v="279464"/>
    <s v="Submitted"/>
    <n v="322"/>
    <x v="0"/>
    <x v="0"/>
    <s v="Submitted"/>
    <x v="0"/>
    <x v="0"/>
    <n v="541607"/>
    <n v="8.18"/>
    <n v="60"/>
    <n v="9026.7800000000007"/>
    <n v="369195.43833334389"/>
    <x v="4"/>
    <x v="4"/>
    <d v="2032-08-15T00:00:00"/>
    <x v="8"/>
    <x v="2"/>
    <x v="2"/>
    <x v="1"/>
    <x v="1"/>
  </r>
  <r>
    <s v="L102979"/>
    <x v="0"/>
    <s v="C202979"/>
    <s v="Anjali Singh"/>
    <x v="0"/>
    <s v="Male"/>
    <x v="31"/>
    <x v="1"/>
    <x v="0"/>
    <x v="2"/>
    <n v="2113722"/>
    <s v="Submitted"/>
    <n v="822"/>
    <x v="2"/>
    <x v="0"/>
    <s v="Submitted"/>
    <x v="0"/>
    <x v="4"/>
    <n v="2271603"/>
    <n v="14.18"/>
    <n v="12"/>
    <n v="189300.25"/>
    <n v="2684508.4344125651"/>
    <x v="2"/>
    <x v="2"/>
    <d v="2032-08-16T00:00:00"/>
    <x v="8"/>
    <x v="2"/>
    <x v="2"/>
    <x v="0"/>
    <x v="2"/>
  </r>
  <r>
    <s v="L102980"/>
    <x v="0"/>
    <s v="C202980"/>
    <s v="Pooja Singh"/>
    <x v="0"/>
    <s v="Male"/>
    <x v="39"/>
    <x v="1"/>
    <x v="0"/>
    <x v="3"/>
    <n v="265509"/>
    <s v="Submitted"/>
    <n v="730"/>
    <x v="1"/>
    <x v="0"/>
    <s v="Submitted"/>
    <x v="0"/>
    <x v="1"/>
    <n v="4118665"/>
    <n v="18.18"/>
    <n v="180"/>
    <n v="22881.47"/>
    <n v="6239777.4749999996"/>
    <x v="0"/>
    <x v="0"/>
    <d v="2032-08-17T00:00:00"/>
    <x v="8"/>
    <x v="2"/>
    <x v="0"/>
    <x v="0"/>
    <x v="1"/>
  </r>
  <r>
    <s v="L102981"/>
    <x v="0"/>
    <s v="C202981"/>
    <s v="Neha Singh"/>
    <x v="0"/>
    <s v="Male"/>
    <x v="18"/>
    <x v="1"/>
    <x v="0"/>
    <x v="2"/>
    <n v="250818"/>
    <s v="Submitted"/>
    <n v="618"/>
    <x v="1"/>
    <x v="0"/>
    <s v="Submitted"/>
    <x v="0"/>
    <x v="1"/>
    <n v="4005461"/>
    <n v="11.72"/>
    <n v="24"/>
    <n v="166894.21"/>
    <n v="3912000.5523603004"/>
    <x v="2"/>
    <x v="2"/>
    <d v="2032-08-18T00:00:00"/>
    <x v="8"/>
    <x v="2"/>
    <x v="0"/>
    <x v="1"/>
    <x v="2"/>
  </r>
  <r>
    <s v="L102982"/>
    <x v="0"/>
    <s v="C202982"/>
    <s v="Rahul Sharma"/>
    <x v="0"/>
    <s v="Male"/>
    <x v="2"/>
    <x v="0"/>
    <x v="1"/>
    <x v="3"/>
    <n v="378647"/>
    <s v="Submitted"/>
    <n v="694"/>
    <x v="1"/>
    <x v="0"/>
    <s v="Submitted"/>
    <x v="0"/>
    <x v="4"/>
    <n v="4136448"/>
    <n v="11.82"/>
    <n v="36"/>
    <n v="114901.33"/>
    <n v="4074401.2800777471"/>
    <x v="0"/>
    <x v="0"/>
    <d v="2032-08-19T00:00:00"/>
    <x v="8"/>
    <x v="2"/>
    <x v="0"/>
    <x v="0"/>
    <x v="3"/>
  </r>
  <r>
    <s v="L102983"/>
    <x v="0"/>
    <s v="C202983"/>
    <s v="Pooja Rao"/>
    <x v="0"/>
    <s v="Female"/>
    <x v="34"/>
    <x v="0"/>
    <x v="1"/>
    <x v="3"/>
    <n v="2058648"/>
    <s v="Submitted"/>
    <n v="499"/>
    <x v="0"/>
    <x v="0"/>
    <s v="Submitted"/>
    <x v="0"/>
    <x v="2"/>
    <n v="3632861"/>
    <n v="14.69"/>
    <n v="180"/>
    <n v="20182.560000000001"/>
    <n v="4447227.3408333333"/>
    <x v="6"/>
    <x v="6"/>
    <d v="2032-08-20T00:00:00"/>
    <x v="8"/>
    <x v="2"/>
    <x v="2"/>
    <x v="1"/>
    <x v="2"/>
  </r>
  <r>
    <s v="L102984"/>
    <x v="0"/>
    <s v="C202984"/>
    <s v="Vikas Patel"/>
    <x v="0"/>
    <s v="Male"/>
    <x v="11"/>
    <x v="0"/>
    <x v="0"/>
    <x v="1"/>
    <n v="2051313"/>
    <s v="Submitted"/>
    <n v="674"/>
    <x v="1"/>
    <x v="0"/>
    <s v="Submitted"/>
    <x v="0"/>
    <x v="2"/>
    <n v="1703263"/>
    <n v="11.76"/>
    <n v="120"/>
    <n v="14193.86"/>
    <n v="1669197.74"/>
    <x v="3"/>
    <x v="3"/>
    <d v="2032-08-21T00:00:00"/>
    <x v="8"/>
    <x v="2"/>
    <x v="2"/>
    <x v="1"/>
    <x v="3"/>
  </r>
  <r>
    <s v="L102985"/>
    <x v="0"/>
    <s v="C202985"/>
    <s v="Rahul Singh"/>
    <x v="0"/>
    <s v="Female"/>
    <x v="26"/>
    <x v="1"/>
    <x v="0"/>
    <x v="3"/>
    <n v="2245486"/>
    <s v="Submitted"/>
    <n v="413"/>
    <x v="0"/>
    <x v="0"/>
    <s v="Submitted"/>
    <x v="0"/>
    <x v="4"/>
    <n v="944987"/>
    <n v="12.82"/>
    <n v="60"/>
    <n v="15749.78"/>
    <n v="1009561.1116666667"/>
    <x v="6"/>
    <x v="6"/>
    <d v="2032-08-22T00:00:00"/>
    <x v="8"/>
    <x v="2"/>
    <x v="2"/>
    <x v="1"/>
    <x v="2"/>
  </r>
  <r>
    <s v="L102986"/>
    <x v="0"/>
    <s v="C202986"/>
    <s v="Amit Verma"/>
    <x v="0"/>
    <s v="Female"/>
    <x v="45"/>
    <x v="1"/>
    <x v="1"/>
    <x v="1"/>
    <n v="1796113"/>
    <s v="Submitted"/>
    <n v="522"/>
    <x v="0"/>
    <x v="0"/>
    <s v="Submitted"/>
    <x v="0"/>
    <x v="0"/>
    <n v="4639015"/>
    <n v="8.51"/>
    <n v="60"/>
    <n v="77316.92"/>
    <n v="3289834.8041667021"/>
    <x v="2"/>
    <x v="2"/>
    <d v="2032-08-23T00:00:00"/>
    <x v="8"/>
    <x v="2"/>
    <x v="0"/>
    <x v="1"/>
    <x v="2"/>
  </r>
  <r>
    <s v="L102987"/>
    <x v="0"/>
    <s v="C202987"/>
    <s v="Sneha Patel"/>
    <x v="0"/>
    <s v="Male"/>
    <x v="37"/>
    <x v="0"/>
    <x v="1"/>
    <x v="1"/>
    <n v="488529"/>
    <s v="Submitted"/>
    <n v="532"/>
    <x v="0"/>
    <x v="0"/>
    <s v="Submitted"/>
    <x v="0"/>
    <x v="1"/>
    <n v="127754"/>
    <n v="18.86"/>
    <n v="36"/>
    <n v="3548.72"/>
    <n v="200786.70333333366"/>
    <x v="1"/>
    <x v="1"/>
    <d v="2032-08-24T00:00:00"/>
    <x v="8"/>
    <x v="2"/>
    <x v="1"/>
    <x v="0"/>
    <x v="0"/>
  </r>
  <r>
    <s v="L102988"/>
    <x v="0"/>
    <s v="C202988"/>
    <s v="Amit Das"/>
    <x v="0"/>
    <s v="Male"/>
    <x v="24"/>
    <x v="0"/>
    <x v="0"/>
    <x v="2"/>
    <n v="864139"/>
    <s v="Submitted"/>
    <n v="334"/>
    <x v="0"/>
    <x v="0"/>
    <s v="Submitted"/>
    <x v="0"/>
    <x v="4"/>
    <n v="710648"/>
    <n v="7.2"/>
    <n v="120"/>
    <n v="5922.07"/>
    <n v="426388.8"/>
    <x v="8"/>
    <x v="4"/>
    <d v="2032-08-25T00:00:00"/>
    <x v="8"/>
    <x v="2"/>
    <x v="1"/>
    <x v="1"/>
    <x v="2"/>
  </r>
  <r>
    <s v="L102989"/>
    <x v="0"/>
    <s v="C202989"/>
    <s v="Priya Das"/>
    <x v="0"/>
    <s v="Male"/>
    <x v="37"/>
    <x v="0"/>
    <x v="0"/>
    <x v="3"/>
    <n v="949577"/>
    <s v="Submitted"/>
    <n v="889"/>
    <x v="2"/>
    <x v="0"/>
    <s v="Submitted"/>
    <x v="0"/>
    <x v="3"/>
    <n v="135479"/>
    <n v="10.78"/>
    <n v="180"/>
    <n v="752.66"/>
    <n v="121705.30166666667"/>
    <x v="3"/>
    <x v="3"/>
    <d v="2032-08-26T00:00:00"/>
    <x v="8"/>
    <x v="2"/>
    <x v="2"/>
    <x v="1"/>
    <x v="1"/>
  </r>
  <r>
    <s v="L102990"/>
    <x v="0"/>
    <s v="C202990"/>
    <s v="Karan Rao"/>
    <x v="0"/>
    <s v="Male"/>
    <x v="27"/>
    <x v="0"/>
    <x v="0"/>
    <x v="3"/>
    <n v="660688"/>
    <s v="Submitted"/>
    <n v="783"/>
    <x v="2"/>
    <x v="0"/>
    <s v="Submitted"/>
    <x v="0"/>
    <x v="3"/>
    <n v="4727035"/>
    <n v="11.78"/>
    <n v="24"/>
    <n v="196959.79"/>
    <n v="4640373.0366661083"/>
    <x v="5"/>
    <x v="5"/>
    <d v="2032-08-27T00:00:00"/>
    <x v="8"/>
    <x v="2"/>
    <x v="2"/>
    <x v="1"/>
    <x v="1"/>
  </r>
  <r>
    <s v="L102991"/>
    <x v="0"/>
    <s v="C202991"/>
    <s v="Vikas Verma"/>
    <x v="0"/>
    <s v="Female"/>
    <x v="19"/>
    <x v="0"/>
    <x v="0"/>
    <x v="0"/>
    <n v="2324282"/>
    <s v="Submitted"/>
    <n v="462"/>
    <x v="0"/>
    <x v="0"/>
    <s v="Submitted"/>
    <x v="0"/>
    <x v="4"/>
    <n v="3655850"/>
    <n v="8.69"/>
    <n v="24"/>
    <n v="152327.07999999999"/>
    <n v="2647450.2664280012"/>
    <x v="0"/>
    <x v="0"/>
    <d v="2032-08-28T00:00:00"/>
    <x v="8"/>
    <x v="2"/>
    <x v="0"/>
    <x v="1"/>
    <x v="0"/>
  </r>
  <r>
    <s v="L102992"/>
    <x v="0"/>
    <s v="C202992"/>
    <s v="Amit Mehta"/>
    <x v="0"/>
    <s v="Male"/>
    <x v="5"/>
    <x v="1"/>
    <x v="1"/>
    <x v="2"/>
    <n v="636211"/>
    <s v="Submitted"/>
    <n v="325"/>
    <x v="0"/>
    <x v="0"/>
    <s v="Submitted"/>
    <x v="0"/>
    <x v="1"/>
    <n v="1342116"/>
    <n v="18.010000000000002"/>
    <n v="180"/>
    <n v="7456.2"/>
    <n v="2014292.4300000002"/>
    <x v="3"/>
    <x v="3"/>
    <d v="2032-08-29T00:00:00"/>
    <x v="8"/>
    <x v="2"/>
    <x v="2"/>
    <x v="0"/>
    <x v="3"/>
  </r>
  <r>
    <s v="L102993"/>
    <x v="0"/>
    <s v="C202993"/>
    <s v="Anjali Gupta"/>
    <x v="0"/>
    <s v="Male"/>
    <x v="33"/>
    <x v="0"/>
    <x v="1"/>
    <x v="2"/>
    <n v="1731083"/>
    <s v="Submitted"/>
    <n v="348"/>
    <x v="0"/>
    <x v="0"/>
    <s v="Submitted"/>
    <x v="0"/>
    <x v="4"/>
    <n v="361411"/>
    <n v="9.36"/>
    <n v="12"/>
    <n v="30117.58"/>
    <n v="282179.50371284148"/>
    <x v="4"/>
    <x v="4"/>
    <d v="2032-08-30T00:00:00"/>
    <x v="8"/>
    <x v="2"/>
    <x v="0"/>
    <x v="1"/>
    <x v="2"/>
  </r>
  <r>
    <s v="L102994"/>
    <x v="0"/>
    <s v="C202994"/>
    <s v="Neha Singh"/>
    <x v="0"/>
    <s v="Female"/>
    <x v="17"/>
    <x v="1"/>
    <x v="0"/>
    <x v="1"/>
    <n v="477783"/>
    <s v="Submitted"/>
    <n v="421"/>
    <x v="0"/>
    <x v="0"/>
    <s v="Submitted"/>
    <x v="0"/>
    <x v="1"/>
    <n v="3958011"/>
    <n v="9.94"/>
    <n v="120"/>
    <n v="32983.43"/>
    <n v="3278552.4449999998"/>
    <x v="2"/>
    <x v="2"/>
    <d v="2032-08-31T00:00:00"/>
    <x v="8"/>
    <x v="2"/>
    <x v="0"/>
    <x v="1"/>
    <x v="3"/>
  </r>
  <r>
    <s v="L102995"/>
    <x v="0"/>
    <s v="C202995"/>
    <s v="Rohit Patel"/>
    <x v="0"/>
    <s v="Female"/>
    <x v="22"/>
    <x v="1"/>
    <x v="0"/>
    <x v="1"/>
    <n v="334369"/>
    <s v="Submitted"/>
    <n v="672"/>
    <x v="1"/>
    <x v="0"/>
    <s v="Submitted"/>
    <x v="0"/>
    <x v="1"/>
    <n v="623479"/>
    <n v="14.02"/>
    <n v="36"/>
    <n v="17318.86"/>
    <n v="728431.29833391123"/>
    <x v="2"/>
    <x v="2"/>
    <d v="2032-09-01T00:00:00"/>
    <x v="8"/>
    <x v="3"/>
    <x v="2"/>
    <x v="0"/>
    <x v="3"/>
  </r>
  <r>
    <s v="L102996"/>
    <x v="0"/>
    <s v="C202996"/>
    <s v="Priya Singh"/>
    <x v="0"/>
    <s v="Female"/>
    <x v="14"/>
    <x v="0"/>
    <x v="1"/>
    <x v="2"/>
    <n v="785158"/>
    <s v="Submitted"/>
    <n v="798"/>
    <x v="2"/>
    <x v="0"/>
    <s v="Submitted"/>
    <x v="0"/>
    <x v="0"/>
    <n v="2013438"/>
    <n v="17.72"/>
    <n v="24"/>
    <n v="83893.25"/>
    <n v="2973176.7810480916"/>
    <x v="4"/>
    <x v="4"/>
    <d v="2032-09-02T00:00:00"/>
    <x v="8"/>
    <x v="3"/>
    <x v="1"/>
    <x v="1"/>
    <x v="2"/>
  </r>
  <r>
    <s v="L102997"/>
    <x v="0"/>
    <s v="C202997"/>
    <s v="Pooja Verma"/>
    <x v="0"/>
    <s v="Female"/>
    <x v="39"/>
    <x v="1"/>
    <x v="1"/>
    <x v="1"/>
    <n v="0"/>
    <s v="Submitted"/>
    <n v="560"/>
    <x v="0"/>
    <x v="0"/>
    <s v="Submitted"/>
    <x v="0"/>
    <x v="0"/>
    <n v="2339753"/>
    <n v="7.07"/>
    <n v="24"/>
    <n v="97489.71"/>
    <n v="1378524.9566799442"/>
    <x v="5"/>
    <x v="5"/>
    <d v="2032-09-03T00:00:00"/>
    <x v="8"/>
    <x v="3"/>
    <x v="0"/>
    <x v="1"/>
    <x v="3"/>
  </r>
  <r>
    <s v="L102998"/>
    <x v="0"/>
    <s v="C202998"/>
    <s v="Sneha Gupta"/>
    <x v="0"/>
    <s v="Male"/>
    <x v="19"/>
    <x v="1"/>
    <x v="1"/>
    <x v="1"/>
    <n v="698358"/>
    <s v="Submitted"/>
    <n v="855"/>
    <x v="2"/>
    <x v="0"/>
    <s v="Submitted"/>
    <x v="0"/>
    <x v="1"/>
    <n v="4884428"/>
    <n v="11.27"/>
    <n v="36"/>
    <n v="135678.56"/>
    <n v="4587291.9635362932"/>
    <x v="1"/>
    <x v="1"/>
    <d v="2032-09-04T00:00:00"/>
    <x v="8"/>
    <x v="3"/>
    <x v="0"/>
    <x v="1"/>
    <x v="0"/>
  </r>
  <r>
    <s v="L102999"/>
    <x v="0"/>
    <s v="C202999"/>
    <s v="Vikas Verma"/>
    <x v="0"/>
    <s v="Male"/>
    <x v="22"/>
    <x v="1"/>
    <x v="0"/>
    <x v="3"/>
    <n v="2492097"/>
    <s v="Submitted"/>
    <n v="566"/>
    <x v="0"/>
    <x v="0"/>
    <s v="Submitted"/>
    <x v="0"/>
    <x v="1"/>
    <n v="4312106"/>
    <n v="8.17"/>
    <n v="180"/>
    <n v="23956.14"/>
    <n v="2935825.5016666665"/>
    <x v="5"/>
    <x v="5"/>
    <d v="2032-09-05T00:00:00"/>
    <x v="8"/>
    <x v="3"/>
    <x v="0"/>
    <x v="0"/>
    <x v="3"/>
  </r>
  <r>
    <s v="L103000"/>
    <x v="0"/>
    <s v="C203000"/>
    <s v="Anjali Gupta"/>
    <x v="0"/>
    <s v="Male"/>
    <x v="44"/>
    <x v="1"/>
    <x v="1"/>
    <x v="1"/>
    <n v="679084"/>
    <s v="Submitted"/>
    <n v="780"/>
    <x v="2"/>
    <x v="0"/>
    <s v="Submitted"/>
    <x v="0"/>
    <x v="0"/>
    <n v="4617727"/>
    <n v="10.44"/>
    <n v="60"/>
    <n v="76962.12"/>
    <n v="4017422.4899999998"/>
    <x v="4"/>
    <x v="4"/>
    <d v="2032-09-06T00:00:00"/>
    <x v="8"/>
    <x v="3"/>
    <x v="0"/>
    <x v="0"/>
    <x v="1"/>
  </r>
  <r>
    <s v="L103001"/>
    <x v="0"/>
    <s v="C203001"/>
    <s v="Vikas Verma"/>
    <x v="0"/>
    <s v="Female"/>
    <x v="1"/>
    <x v="0"/>
    <x v="1"/>
    <x v="2"/>
    <n v="443217"/>
    <s v="Submitted"/>
    <n v="365"/>
    <x v="0"/>
    <x v="0"/>
    <s v="Submitted"/>
    <x v="0"/>
    <x v="0"/>
    <n v="3503526"/>
    <n v="16.079999999999998"/>
    <n v="60"/>
    <n v="58392.1"/>
    <n v="4694724.84"/>
    <x v="6"/>
    <x v="6"/>
    <d v="2032-09-07T00:00:00"/>
    <x v="8"/>
    <x v="3"/>
    <x v="2"/>
    <x v="0"/>
    <x v="2"/>
  </r>
  <r>
    <s v="L103002"/>
    <x v="0"/>
    <s v="C203002"/>
    <s v="Rohit Gupta"/>
    <x v="0"/>
    <s v="Male"/>
    <x v="5"/>
    <x v="1"/>
    <x v="1"/>
    <x v="0"/>
    <n v="304804"/>
    <s v="Submitted"/>
    <n v="544"/>
    <x v="0"/>
    <x v="0"/>
    <s v="Submitted"/>
    <x v="0"/>
    <x v="1"/>
    <n v="1120361"/>
    <n v="12.26"/>
    <n v="60"/>
    <n v="18672.68"/>
    <n v="1144635.4883333333"/>
    <x v="6"/>
    <x v="6"/>
    <d v="2032-09-08T00:00:00"/>
    <x v="8"/>
    <x v="3"/>
    <x v="0"/>
    <x v="0"/>
    <x v="3"/>
  </r>
  <r>
    <s v="L103003"/>
    <x v="0"/>
    <s v="C203003"/>
    <s v="Vikas Das"/>
    <x v="0"/>
    <s v="Male"/>
    <x v="35"/>
    <x v="0"/>
    <x v="0"/>
    <x v="3"/>
    <n v="1410632"/>
    <s v="Submitted"/>
    <n v="587"/>
    <x v="0"/>
    <x v="0"/>
    <s v="Submitted"/>
    <x v="0"/>
    <x v="3"/>
    <n v="4229494"/>
    <n v="8"/>
    <n v="120"/>
    <n v="35245.78"/>
    <n v="2819662.6666666665"/>
    <x v="3"/>
    <x v="3"/>
    <d v="2032-09-09T00:00:00"/>
    <x v="8"/>
    <x v="3"/>
    <x v="1"/>
    <x v="1"/>
    <x v="2"/>
  </r>
  <r>
    <s v="L103004"/>
    <x v="0"/>
    <s v="C203004"/>
    <s v="Pooja Gupta"/>
    <x v="0"/>
    <s v="Male"/>
    <x v="35"/>
    <x v="1"/>
    <x v="0"/>
    <x v="2"/>
    <n v="1964318"/>
    <s v="Submitted"/>
    <n v="325"/>
    <x v="0"/>
    <x v="0"/>
    <s v="Submitted"/>
    <x v="0"/>
    <x v="1"/>
    <n v="1448662"/>
    <n v="10.9"/>
    <n v="60"/>
    <n v="24144.37"/>
    <n v="1315867.9833333334"/>
    <x v="5"/>
    <x v="5"/>
    <d v="2032-09-10T00:00:00"/>
    <x v="8"/>
    <x v="3"/>
    <x v="1"/>
    <x v="1"/>
    <x v="2"/>
  </r>
  <r>
    <s v="L103005"/>
    <x v="0"/>
    <s v="C203005"/>
    <s v="Karan Verma"/>
    <x v="0"/>
    <s v="Female"/>
    <x v="40"/>
    <x v="1"/>
    <x v="0"/>
    <x v="2"/>
    <n v="1138370"/>
    <s v="Submitted"/>
    <n v="822"/>
    <x v="2"/>
    <x v="0"/>
    <s v="Submitted"/>
    <x v="0"/>
    <x v="3"/>
    <n v="3590760"/>
    <n v="15.09"/>
    <n v="24"/>
    <n v="149615"/>
    <n v="4515380.7147105252"/>
    <x v="4"/>
    <x v="4"/>
    <d v="2032-09-11T00:00:00"/>
    <x v="8"/>
    <x v="3"/>
    <x v="0"/>
    <x v="0"/>
    <x v="3"/>
  </r>
  <r>
    <s v="L103006"/>
    <x v="0"/>
    <s v="C203006"/>
    <s v="Vikas Mehta"/>
    <x v="0"/>
    <s v="Male"/>
    <x v="12"/>
    <x v="1"/>
    <x v="1"/>
    <x v="3"/>
    <n v="2052926"/>
    <s v="Submitted"/>
    <n v="349"/>
    <x v="0"/>
    <x v="0"/>
    <s v="Submitted"/>
    <x v="0"/>
    <x v="4"/>
    <n v="605231"/>
    <n v="15.73"/>
    <n v="120"/>
    <n v="5043.59"/>
    <n v="793356.96916666662"/>
    <x v="0"/>
    <x v="0"/>
    <d v="2032-09-12T00:00:00"/>
    <x v="8"/>
    <x v="3"/>
    <x v="1"/>
    <x v="1"/>
    <x v="3"/>
  </r>
  <r>
    <s v="L103007"/>
    <x v="0"/>
    <s v="C203007"/>
    <s v="Sneha Verma"/>
    <x v="0"/>
    <s v="Male"/>
    <x v="43"/>
    <x v="1"/>
    <x v="0"/>
    <x v="0"/>
    <n v="621832"/>
    <s v="Submitted"/>
    <n v="470"/>
    <x v="0"/>
    <x v="0"/>
    <s v="Submitted"/>
    <x v="0"/>
    <x v="2"/>
    <n v="4120145"/>
    <n v="18.68"/>
    <n v="180"/>
    <n v="22889.69"/>
    <n v="6413692.3833333328"/>
    <x v="0"/>
    <x v="0"/>
    <d v="2032-09-13T00:00:00"/>
    <x v="8"/>
    <x v="3"/>
    <x v="0"/>
    <x v="0"/>
    <x v="2"/>
  </r>
  <r>
    <s v="L103008"/>
    <x v="0"/>
    <s v="C203008"/>
    <s v="Pooja Sharma"/>
    <x v="0"/>
    <s v="Male"/>
    <x v="27"/>
    <x v="1"/>
    <x v="0"/>
    <x v="2"/>
    <n v="382802"/>
    <s v="Submitted"/>
    <n v="669"/>
    <x v="1"/>
    <x v="0"/>
    <s v="Submitted"/>
    <x v="0"/>
    <x v="4"/>
    <n v="872741"/>
    <n v="18.77"/>
    <n v="24"/>
    <n v="36364.21"/>
    <n v="1365112.3810424835"/>
    <x v="3"/>
    <x v="3"/>
    <d v="2032-09-14T00:00:00"/>
    <x v="8"/>
    <x v="3"/>
    <x v="2"/>
    <x v="1"/>
    <x v="0"/>
  </r>
  <r>
    <s v="L103009"/>
    <x v="0"/>
    <s v="C203009"/>
    <s v="Karan Singh"/>
    <x v="0"/>
    <s v="Male"/>
    <x v="19"/>
    <x v="1"/>
    <x v="0"/>
    <x v="2"/>
    <n v="397866"/>
    <s v="Submitted"/>
    <n v="374"/>
    <x v="0"/>
    <x v="0"/>
    <s v="Submitted"/>
    <x v="0"/>
    <x v="4"/>
    <n v="3628048"/>
    <n v="7.38"/>
    <n v="36"/>
    <n v="100779.11"/>
    <n v="2231249.5915051289"/>
    <x v="0"/>
    <x v="0"/>
    <d v="2032-09-15T00:00:00"/>
    <x v="8"/>
    <x v="3"/>
    <x v="1"/>
    <x v="0"/>
    <x v="0"/>
  </r>
  <r>
    <s v="L103010"/>
    <x v="0"/>
    <s v="C203010"/>
    <s v="Anjali Rao"/>
    <x v="0"/>
    <s v="Male"/>
    <x v="9"/>
    <x v="1"/>
    <x v="1"/>
    <x v="0"/>
    <n v="-50000"/>
    <s v="Submitted"/>
    <n v="403"/>
    <x v="0"/>
    <x v="0"/>
    <s v="Submitted"/>
    <x v="0"/>
    <x v="3"/>
    <n v="1387051"/>
    <n v="13.47"/>
    <n v="180"/>
    <n v="7705.84"/>
    <n v="1556964.7475000001"/>
    <x v="0"/>
    <x v="0"/>
    <d v="2032-09-16T00:00:00"/>
    <x v="8"/>
    <x v="3"/>
    <x v="0"/>
    <x v="0"/>
    <x v="0"/>
  </r>
  <r>
    <s v="L103011"/>
    <x v="0"/>
    <s v="C203011"/>
    <s v="Karan Das"/>
    <x v="0"/>
    <s v="Female"/>
    <x v="37"/>
    <x v="0"/>
    <x v="1"/>
    <x v="1"/>
    <n v="1596436"/>
    <s v="Submitted"/>
    <n v="520"/>
    <x v="0"/>
    <x v="0"/>
    <s v="Submitted"/>
    <x v="0"/>
    <x v="0"/>
    <n v="261373"/>
    <n v="9.94"/>
    <n v="180"/>
    <n v="1452.07"/>
    <n v="216503.96833333332"/>
    <x v="4"/>
    <x v="4"/>
    <d v="2032-09-17T00:00:00"/>
    <x v="8"/>
    <x v="3"/>
    <x v="0"/>
    <x v="1"/>
    <x v="0"/>
  </r>
  <r>
    <s v="L103012"/>
    <x v="0"/>
    <s v="C203012"/>
    <s v="Vikas Mehta"/>
    <x v="0"/>
    <s v="Female"/>
    <x v="6"/>
    <x v="0"/>
    <x v="1"/>
    <x v="3"/>
    <n v="747732"/>
    <s v="Submitted"/>
    <n v="337"/>
    <x v="0"/>
    <x v="0"/>
    <s v="Submitted"/>
    <x v="0"/>
    <x v="2"/>
    <n v="4436194"/>
    <n v="14.6"/>
    <n v="180"/>
    <n v="24645.52"/>
    <n v="5397369.3666666662"/>
    <x v="0"/>
    <x v="0"/>
    <d v="2032-09-18T00:00:00"/>
    <x v="8"/>
    <x v="3"/>
    <x v="0"/>
    <x v="1"/>
    <x v="1"/>
  </r>
  <r>
    <s v="L103013"/>
    <x v="0"/>
    <s v="C203013"/>
    <s v="Anjali Verma"/>
    <x v="0"/>
    <s v="Male"/>
    <x v="3"/>
    <x v="1"/>
    <x v="0"/>
    <x v="2"/>
    <n v="0"/>
    <s v="Submitted"/>
    <n v="745"/>
    <x v="1"/>
    <x v="0"/>
    <s v="Submitted"/>
    <x v="0"/>
    <x v="3"/>
    <n v="0"/>
    <n v="8.1199999999999992"/>
    <n v="120"/>
    <n v="2083.33"/>
    <n v="0"/>
    <x v="0"/>
    <x v="0"/>
    <d v="2032-09-19T00:00:00"/>
    <x v="8"/>
    <x v="3"/>
    <x v="2"/>
    <x v="0"/>
    <x v="3"/>
  </r>
  <r>
    <s v="L103014"/>
    <x v="0"/>
    <s v="C203014"/>
    <s v="Amit Gupta"/>
    <x v="0"/>
    <s v="Female"/>
    <x v="16"/>
    <x v="1"/>
    <x v="1"/>
    <x v="3"/>
    <n v="0"/>
    <s v="Submitted"/>
    <n v="358"/>
    <x v="0"/>
    <x v="0"/>
    <s v="Submitted"/>
    <x v="0"/>
    <x v="1"/>
    <n v="3348093"/>
    <n v="7.91"/>
    <n v="36"/>
    <n v="93002.58"/>
    <n v="2206951.3292764043"/>
    <x v="6"/>
    <x v="6"/>
    <d v="2032-09-20T00:00:00"/>
    <x v="8"/>
    <x v="3"/>
    <x v="0"/>
    <x v="0"/>
    <x v="3"/>
  </r>
  <r>
    <s v="L103015"/>
    <x v="0"/>
    <s v="C203015"/>
    <s v="Sneha Mehta"/>
    <x v="0"/>
    <s v="Male"/>
    <x v="18"/>
    <x v="1"/>
    <x v="0"/>
    <x v="0"/>
    <n v="559285"/>
    <s v="Submitted"/>
    <n v="449"/>
    <x v="0"/>
    <x v="0"/>
    <s v="Submitted"/>
    <x v="0"/>
    <x v="0"/>
    <n v="1790197"/>
    <n v="13.07"/>
    <n v="12"/>
    <n v="149183.07999999999"/>
    <n v="1950104.9847801719"/>
    <x v="2"/>
    <x v="2"/>
    <d v="2032-09-21T00:00:00"/>
    <x v="8"/>
    <x v="3"/>
    <x v="1"/>
    <x v="0"/>
    <x v="3"/>
  </r>
  <r>
    <s v="L103016"/>
    <x v="0"/>
    <s v="C203016"/>
    <s v="Pooja Rao"/>
    <x v="0"/>
    <s v="Female"/>
    <x v="7"/>
    <x v="1"/>
    <x v="1"/>
    <x v="3"/>
    <n v="1138120"/>
    <s v="Submitted"/>
    <n v="319"/>
    <x v="0"/>
    <x v="0"/>
    <s v="Submitted"/>
    <x v="0"/>
    <x v="2"/>
    <n v="74068"/>
    <n v="9.17"/>
    <n v="60"/>
    <n v="1234.47"/>
    <n v="56600.296666666756"/>
    <x v="5"/>
    <x v="5"/>
    <d v="2032-09-22T00:00:00"/>
    <x v="8"/>
    <x v="3"/>
    <x v="2"/>
    <x v="0"/>
    <x v="1"/>
  </r>
  <r>
    <s v="L103017"/>
    <x v="0"/>
    <s v="C203017"/>
    <s v="Neha Mehta"/>
    <x v="0"/>
    <s v="Female"/>
    <x v="26"/>
    <x v="0"/>
    <x v="0"/>
    <x v="1"/>
    <n v="2076549"/>
    <s v="Submitted"/>
    <n v="708"/>
    <x v="1"/>
    <x v="0"/>
    <s v="Submitted"/>
    <x v="0"/>
    <x v="2"/>
    <n v="614223"/>
    <n v="13.25"/>
    <n v="12"/>
    <n v="51185.25"/>
    <n v="678294.60690385266"/>
    <x v="0"/>
    <x v="0"/>
    <d v="2032-09-23T00:00:00"/>
    <x v="8"/>
    <x v="3"/>
    <x v="1"/>
    <x v="1"/>
    <x v="1"/>
  </r>
  <r>
    <s v="L103018"/>
    <x v="0"/>
    <s v="C203018"/>
    <s v="Rahul Mehta"/>
    <x v="0"/>
    <s v="Female"/>
    <x v="21"/>
    <x v="0"/>
    <x v="1"/>
    <x v="0"/>
    <n v="2308272"/>
    <s v="Submitted"/>
    <n v="301"/>
    <x v="0"/>
    <x v="0"/>
    <s v="Submitted"/>
    <x v="0"/>
    <x v="1"/>
    <n v="563655"/>
    <n v="7.95"/>
    <n v="60"/>
    <n v="9394.25"/>
    <n v="373421.43750002119"/>
    <x v="3"/>
    <x v="3"/>
    <d v="2032-09-24T00:00:00"/>
    <x v="8"/>
    <x v="3"/>
    <x v="1"/>
    <x v="1"/>
    <x v="3"/>
  </r>
  <r>
    <s v="L103019"/>
    <x v="0"/>
    <s v="C203019"/>
    <s v="Vikas Patel"/>
    <x v="0"/>
    <s v="Female"/>
    <x v="10"/>
    <x v="0"/>
    <x v="0"/>
    <x v="3"/>
    <n v="2257265"/>
    <s v="Submitted"/>
    <n v="392"/>
    <x v="0"/>
    <x v="0"/>
    <s v="Submitted"/>
    <x v="0"/>
    <x v="0"/>
    <n v="1869729"/>
    <n v="16.12"/>
    <n v="12"/>
    <n v="155810.75"/>
    <n v="2511760.9056048049"/>
    <x v="3"/>
    <x v="3"/>
    <d v="2032-09-25T00:00:00"/>
    <x v="8"/>
    <x v="3"/>
    <x v="0"/>
    <x v="1"/>
    <x v="1"/>
  </r>
  <r>
    <s v="L103020"/>
    <x v="0"/>
    <s v="C203020"/>
    <s v="Rohit Sharma"/>
    <x v="0"/>
    <s v="Male"/>
    <x v="33"/>
    <x v="1"/>
    <x v="1"/>
    <x v="2"/>
    <n v="1644609"/>
    <s v="Submitted"/>
    <n v="553"/>
    <x v="0"/>
    <x v="0"/>
    <s v="Submitted"/>
    <x v="0"/>
    <x v="3"/>
    <n v="1547700"/>
    <n v="12.05"/>
    <n v="24"/>
    <n v="64487.5"/>
    <n v="1554148.8381212351"/>
    <x v="4"/>
    <x v="4"/>
    <d v="2032-09-26T00:00:00"/>
    <x v="8"/>
    <x v="3"/>
    <x v="0"/>
    <x v="1"/>
    <x v="1"/>
  </r>
  <r>
    <s v="L103021"/>
    <x v="0"/>
    <s v="C203021"/>
    <s v="Rahul Verma"/>
    <x v="0"/>
    <s v="Female"/>
    <x v="27"/>
    <x v="1"/>
    <x v="1"/>
    <x v="3"/>
    <n v="2099149"/>
    <s v="Submitted"/>
    <n v="891"/>
    <x v="2"/>
    <x v="0"/>
    <s v="Submitted"/>
    <x v="0"/>
    <x v="2"/>
    <n v="3178675"/>
    <n v="14.66"/>
    <n v="120"/>
    <n v="26488.959999999999"/>
    <n v="3883281.2916666665"/>
    <x v="4"/>
    <x v="4"/>
    <d v="2032-09-27T00:00:00"/>
    <x v="8"/>
    <x v="3"/>
    <x v="0"/>
    <x v="0"/>
    <x v="2"/>
  </r>
  <r>
    <s v="L103022"/>
    <x v="0"/>
    <s v="C203022"/>
    <s v="Sneha Verma"/>
    <x v="0"/>
    <s v="Female"/>
    <x v="40"/>
    <x v="0"/>
    <x v="0"/>
    <x v="3"/>
    <n v="1862049"/>
    <s v="Submitted"/>
    <n v="576"/>
    <x v="0"/>
    <x v="0"/>
    <s v="Submitted"/>
    <x v="0"/>
    <x v="2"/>
    <n v="4791620"/>
    <n v="18.02"/>
    <n v="180"/>
    <n v="26620.11"/>
    <n v="7195416.0333333332"/>
    <x v="0"/>
    <x v="0"/>
    <d v="2032-09-28T00:00:00"/>
    <x v="8"/>
    <x v="3"/>
    <x v="0"/>
    <x v="0"/>
    <x v="3"/>
  </r>
  <r>
    <s v="L103023"/>
    <x v="0"/>
    <s v="C203023"/>
    <s v="Pooja Sharma"/>
    <x v="0"/>
    <s v="Female"/>
    <x v="18"/>
    <x v="1"/>
    <x v="1"/>
    <x v="3"/>
    <n v="2325204"/>
    <s v="Submitted"/>
    <n v="723"/>
    <x v="1"/>
    <x v="0"/>
    <s v="Submitted"/>
    <x v="0"/>
    <x v="0"/>
    <n v="3446491"/>
    <n v="16.010000000000002"/>
    <n v="60"/>
    <n v="57441.52"/>
    <n v="4598193.4091666667"/>
    <x v="4"/>
    <x v="4"/>
    <d v="2032-09-29T00:00:00"/>
    <x v="8"/>
    <x v="3"/>
    <x v="1"/>
    <x v="1"/>
    <x v="2"/>
  </r>
  <r>
    <s v="L103024"/>
    <x v="0"/>
    <s v="C203024"/>
    <s v="Neha Das"/>
    <x v="0"/>
    <s v="Male"/>
    <x v="39"/>
    <x v="0"/>
    <x v="1"/>
    <x v="3"/>
    <n v="457359"/>
    <s v="Submitted"/>
    <n v="807"/>
    <x v="2"/>
    <x v="0"/>
    <s v="Submitted"/>
    <x v="0"/>
    <x v="0"/>
    <n v="2692966"/>
    <n v="9.34"/>
    <n v="24"/>
    <n v="112206.92"/>
    <n v="2096027.2978358062"/>
    <x v="2"/>
    <x v="2"/>
    <d v="2032-09-30T00:00:00"/>
    <x v="8"/>
    <x v="3"/>
    <x v="1"/>
    <x v="1"/>
    <x v="3"/>
  </r>
  <r>
    <s v="L103025"/>
    <x v="0"/>
    <s v="C203025"/>
    <s v="Pooja Sharma"/>
    <x v="0"/>
    <s v="Male"/>
    <x v="10"/>
    <x v="1"/>
    <x v="0"/>
    <x v="1"/>
    <n v="2315924"/>
    <s v="Submitted"/>
    <n v="815"/>
    <x v="2"/>
    <x v="0"/>
    <s v="Submitted"/>
    <x v="0"/>
    <x v="3"/>
    <n v="3037941"/>
    <n v="17.899999999999999"/>
    <n v="36"/>
    <n v="84387.25"/>
    <n v="4531595.3250000235"/>
    <x v="6"/>
    <x v="6"/>
    <d v="2032-10-01T00:00:00"/>
    <x v="8"/>
    <x v="4"/>
    <x v="1"/>
    <x v="0"/>
    <x v="2"/>
  </r>
  <r>
    <s v="L103026"/>
    <x v="0"/>
    <s v="C203026"/>
    <s v="Pooja Das"/>
    <x v="0"/>
    <s v="Female"/>
    <x v="5"/>
    <x v="1"/>
    <x v="1"/>
    <x v="2"/>
    <n v="693181"/>
    <s v="Submitted"/>
    <n v="499"/>
    <x v="0"/>
    <x v="0"/>
    <s v="Submitted"/>
    <x v="0"/>
    <x v="1"/>
    <n v="637587"/>
    <n v="17.54"/>
    <n v="60"/>
    <n v="10626.45"/>
    <n v="931939.66500000004"/>
    <x v="2"/>
    <x v="2"/>
    <d v="2032-10-02T00:00:00"/>
    <x v="8"/>
    <x v="4"/>
    <x v="0"/>
    <x v="1"/>
    <x v="2"/>
  </r>
  <r>
    <s v="L103027"/>
    <x v="0"/>
    <s v="C203027"/>
    <s v="Priya Verma"/>
    <x v="0"/>
    <s v="Female"/>
    <x v="8"/>
    <x v="1"/>
    <x v="0"/>
    <x v="3"/>
    <n v="1886224"/>
    <s v="Submitted"/>
    <n v="739"/>
    <x v="1"/>
    <x v="0"/>
    <s v="Submitted"/>
    <x v="0"/>
    <x v="3"/>
    <n v="3078948"/>
    <n v="18.25"/>
    <n v="24"/>
    <n v="128289.5"/>
    <n v="4682566.7510800026"/>
    <x v="3"/>
    <x v="3"/>
    <d v="2032-10-03T00:00:00"/>
    <x v="8"/>
    <x v="4"/>
    <x v="2"/>
    <x v="1"/>
    <x v="2"/>
  </r>
  <r>
    <s v="L103028"/>
    <x v="0"/>
    <s v="C203028"/>
    <s v="Sneha Das"/>
    <x v="0"/>
    <s v="Male"/>
    <x v="40"/>
    <x v="0"/>
    <x v="1"/>
    <x v="3"/>
    <n v="522831"/>
    <s v="Submitted"/>
    <n v="760"/>
    <x v="2"/>
    <x v="0"/>
    <s v="Submitted"/>
    <x v="0"/>
    <x v="4"/>
    <n v="4524737"/>
    <n v="16.399999999999999"/>
    <n v="180"/>
    <n v="25137.43"/>
    <n v="6183807.2333333325"/>
    <x v="0"/>
    <x v="0"/>
    <d v="2032-10-04T00:00:00"/>
    <x v="8"/>
    <x v="4"/>
    <x v="2"/>
    <x v="1"/>
    <x v="2"/>
  </r>
  <r>
    <s v="L103029"/>
    <x v="0"/>
    <s v="C203029"/>
    <s v="Anjali Gupta"/>
    <x v="0"/>
    <s v="Male"/>
    <x v="5"/>
    <x v="1"/>
    <x v="0"/>
    <x v="3"/>
    <n v="574648"/>
    <s v="Submitted"/>
    <n v="647"/>
    <x v="1"/>
    <x v="0"/>
    <s v="Submitted"/>
    <x v="0"/>
    <x v="1"/>
    <n v="3413184"/>
    <n v="17.64"/>
    <n v="12"/>
    <n v="284432"/>
    <n v="5017477.7820564266"/>
    <x v="1"/>
    <x v="1"/>
    <d v="2032-10-05T00:00:00"/>
    <x v="8"/>
    <x v="4"/>
    <x v="0"/>
    <x v="1"/>
    <x v="0"/>
  </r>
  <r>
    <s v="L103030"/>
    <x v="0"/>
    <s v="C203030"/>
    <s v="Sneha Gupta"/>
    <x v="0"/>
    <s v="Male"/>
    <x v="19"/>
    <x v="0"/>
    <x v="1"/>
    <x v="3"/>
    <n v="470482"/>
    <s v="Submitted"/>
    <n v="829"/>
    <x v="2"/>
    <x v="0"/>
    <s v="Submitted"/>
    <x v="0"/>
    <x v="1"/>
    <n v="1693050"/>
    <n v="10.16"/>
    <n v="24"/>
    <n v="70543.75"/>
    <n v="1433449.5795063262"/>
    <x v="1"/>
    <x v="1"/>
    <d v="2032-10-06T00:00:00"/>
    <x v="8"/>
    <x v="4"/>
    <x v="1"/>
    <x v="0"/>
    <x v="0"/>
  </r>
  <r>
    <s v="L103031"/>
    <x v="0"/>
    <s v="C203031"/>
    <s v="Vikas Mehta"/>
    <x v="0"/>
    <s v="Male"/>
    <x v="4"/>
    <x v="0"/>
    <x v="0"/>
    <x v="1"/>
    <n v="730879"/>
    <s v="Submitted"/>
    <n v="471"/>
    <x v="0"/>
    <x v="0"/>
    <s v="Submitted"/>
    <x v="0"/>
    <x v="4"/>
    <n v="4982911"/>
    <n v="14.48"/>
    <n v="60"/>
    <n v="83048.52"/>
    <n v="6012712.6066666674"/>
    <x v="6"/>
    <x v="6"/>
    <d v="2032-10-07T00:00:00"/>
    <x v="8"/>
    <x v="4"/>
    <x v="0"/>
    <x v="0"/>
    <x v="3"/>
  </r>
  <r>
    <s v="L103032"/>
    <x v="0"/>
    <s v="C203032"/>
    <s v="Rohit Verma"/>
    <x v="0"/>
    <s v="Female"/>
    <x v="32"/>
    <x v="1"/>
    <x v="1"/>
    <x v="2"/>
    <n v="1216387"/>
    <s v="Submitted"/>
    <n v="349"/>
    <x v="0"/>
    <x v="0"/>
    <s v="Submitted"/>
    <x v="0"/>
    <x v="2"/>
    <n v="1761799"/>
    <n v="16.43"/>
    <n v="12"/>
    <n v="146816.57999999999"/>
    <n v="2412273.6040896536"/>
    <x v="5"/>
    <x v="5"/>
    <d v="2032-10-08T00:00:00"/>
    <x v="8"/>
    <x v="4"/>
    <x v="0"/>
    <x v="0"/>
    <x v="1"/>
  </r>
  <r>
    <s v="L103033"/>
    <x v="0"/>
    <s v="C203033"/>
    <s v="Anjali Mehta"/>
    <x v="0"/>
    <s v="Female"/>
    <x v="23"/>
    <x v="1"/>
    <x v="1"/>
    <x v="3"/>
    <n v="270105"/>
    <s v="Submitted"/>
    <n v="677"/>
    <x v="1"/>
    <x v="0"/>
    <s v="Submitted"/>
    <x v="0"/>
    <x v="4"/>
    <n v="3311804"/>
    <n v="16.66"/>
    <n v="24"/>
    <n v="137991.82999999999"/>
    <n v="4597887.8905417398"/>
    <x v="1"/>
    <x v="1"/>
    <d v="2032-10-09T00:00:00"/>
    <x v="8"/>
    <x v="4"/>
    <x v="0"/>
    <x v="1"/>
    <x v="2"/>
  </r>
  <r>
    <s v="L103034"/>
    <x v="0"/>
    <s v="C203034"/>
    <s v="Rohit Patel"/>
    <x v="0"/>
    <s v="Male"/>
    <x v="36"/>
    <x v="1"/>
    <x v="0"/>
    <x v="3"/>
    <n v="2124294"/>
    <s v="Submitted"/>
    <n v="844"/>
    <x v="2"/>
    <x v="0"/>
    <s v="Submitted"/>
    <x v="0"/>
    <x v="4"/>
    <n v="637075"/>
    <n v="17.37"/>
    <n v="12"/>
    <n v="53089.58"/>
    <n v="922186.02183784358"/>
    <x v="0"/>
    <x v="0"/>
    <d v="2032-10-10T00:00:00"/>
    <x v="8"/>
    <x v="4"/>
    <x v="0"/>
    <x v="0"/>
    <x v="0"/>
  </r>
  <r>
    <s v="L103035"/>
    <x v="0"/>
    <s v="C203035"/>
    <s v="Neha Singh"/>
    <x v="0"/>
    <s v="Male"/>
    <x v="43"/>
    <x v="0"/>
    <x v="0"/>
    <x v="2"/>
    <n v="1903860"/>
    <s v="Submitted"/>
    <n v="551"/>
    <x v="0"/>
    <x v="0"/>
    <s v="Submitted"/>
    <x v="0"/>
    <x v="4"/>
    <n v="3448602"/>
    <n v="13.27"/>
    <n v="24"/>
    <n v="143691.75"/>
    <n v="3813579.1109412019"/>
    <x v="0"/>
    <x v="0"/>
    <d v="2032-10-11T00:00:00"/>
    <x v="8"/>
    <x v="4"/>
    <x v="0"/>
    <x v="1"/>
    <x v="2"/>
  </r>
  <r>
    <s v="L103036"/>
    <x v="0"/>
    <s v="C203036"/>
    <s v="Priya Gupta"/>
    <x v="0"/>
    <s v="Male"/>
    <x v="27"/>
    <x v="1"/>
    <x v="1"/>
    <x v="0"/>
    <n v="717609"/>
    <s v="Submitted"/>
    <n v="805"/>
    <x v="2"/>
    <x v="0"/>
    <s v="Submitted"/>
    <x v="0"/>
    <x v="1"/>
    <n v="3859258"/>
    <n v="13.85"/>
    <n v="36"/>
    <n v="107201.61"/>
    <n v="4454226.9416711405"/>
    <x v="5"/>
    <x v="5"/>
    <d v="2032-10-12T00:00:00"/>
    <x v="8"/>
    <x v="4"/>
    <x v="0"/>
    <x v="1"/>
    <x v="3"/>
  </r>
  <r>
    <s v="L103037"/>
    <x v="0"/>
    <s v="C203037"/>
    <s v="Anjali Singh"/>
    <x v="0"/>
    <s v="Male"/>
    <x v="19"/>
    <x v="1"/>
    <x v="0"/>
    <x v="2"/>
    <n v="2167992"/>
    <s v="Submitted"/>
    <n v="885"/>
    <x v="2"/>
    <x v="0"/>
    <s v="Submitted"/>
    <x v="0"/>
    <x v="4"/>
    <n v="1817295"/>
    <n v="16.87"/>
    <n v="12"/>
    <n v="151441.25"/>
    <n v="2554881.836702642"/>
    <x v="3"/>
    <x v="3"/>
    <d v="2032-10-13T00:00:00"/>
    <x v="8"/>
    <x v="4"/>
    <x v="0"/>
    <x v="1"/>
    <x v="1"/>
  </r>
  <r>
    <s v="L103038"/>
    <x v="0"/>
    <s v="C203038"/>
    <s v="Amit Singh"/>
    <x v="0"/>
    <s v="Female"/>
    <x v="26"/>
    <x v="0"/>
    <x v="0"/>
    <x v="2"/>
    <n v="1654795"/>
    <s v="Submitted"/>
    <n v="428"/>
    <x v="0"/>
    <x v="0"/>
    <s v="Submitted"/>
    <x v="0"/>
    <x v="3"/>
    <n v="2704409"/>
    <n v="8.14"/>
    <n v="36"/>
    <n v="75122.47"/>
    <n v="1834490.7863863888"/>
    <x v="4"/>
    <x v="4"/>
    <d v="2032-10-14T00:00:00"/>
    <x v="8"/>
    <x v="4"/>
    <x v="1"/>
    <x v="0"/>
    <x v="2"/>
  </r>
  <r>
    <s v="L103039"/>
    <x v="0"/>
    <s v="C203039"/>
    <s v="Anjali Patel"/>
    <x v="0"/>
    <s v="Female"/>
    <x v="37"/>
    <x v="0"/>
    <x v="0"/>
    <x v="2"/>
    <n v="381748"/>
    <s v="Submitted"/>
    <n v="747"/>
    <x v="1"/>
    <x v="0"/>
    <s v="Submitted"/>
    <x v="0"/>
    <x v="4"/>
    <n v="3037058"/>
    <n v="9.2100000000000009"/>
    <n v="36"/>
    <n v="84362.72"/>
    <n v="2330942.0179012977"/>
    <x v="0"/>
    <x v="0"/>
    <d v="2032-10-15T00:00:00"/>
    <x v="8"/>
    <x v="4"/>
    <x v="0"/>
    <x v="0"/>
    <x v="2"/>
  </r>
  <r>
    <s v="L103040"/>
    <x v="0"/>
    <s v="C203040"/>
    <s v="Rohit Das"/>
    <x v="0"/>
    <s v="Female"/>
    <x v="44"/>
    <x v="1"/>
    <x v="1"/>
    <x v="1"/>
    <n v="445889"/>
    <s v="Submitted"/>
    <n v="383"/>
    <x v="0"/>
    <x v="0"/>
    <s v="Submitted"/>
    <x v="0"/>
    <x v="1"/>
    <n v="4300450"/>
    <n v="8.81"/>
    <n v="24"/>
    <n v="179185.42"/>
    <n v="3157252.8110492434"/>
    <x v="2"/>
    <x v="2"/>
    <d v="2032-10-16T00:00:00"/>
    <x v="8"/>
    <x v="4"/>
    <x v="1"/>
    <x v="1"/>
    <x v="0"/>
  </r>
  <r>
    <s v="L103041"/>
    <x v="0"/>
    <s v="C203041"/>
    <s v="Anjali Rao"/>
    <x v="0"/>
    <s v="Male"/>
    <x v="32"/>
    <x v="0"/>
    <x v="1"/>
    <x v="3"/>
    <n v="1977609"/>
    <s v="Submitted"/>
    <n v="482"/>
    <x v="0"/>
    <x v="0"/>
    <s v="Submitted"/>
    <x v="0"/>
    <x v="1"/>
    <n v="286534"/>
    <n v="11.52"/>
    <n v="60"/>
    <n v="4775.57"/>
    <n v="275072.64000000001"/>
    <x v="2"/>
    <x v="2"/>
    <d v="2032-10-17T00:00:00"/>
    <x v="8"/>
    <x v="4"/>
    <x v="1"/>
    <x v="0"/>
    <x v="2"/>
  </r>
  <r>
    <s v="L103042"/>
    <x v="0"/>
    <s v="C203042"/>
    <s v="Neha Mehta"/>
    <x v="0"/>
    <s v="Female"/>
    <x v="27"/>
    <x v="0"/>
    <x v="0"/>
    <x v="2"/>
    <n v="2414680"/>
    <s v="Submitted"/>
    <n v="770"/>
    <x v="2"/>
    <x v="0"/>
    <s v="Submitted"/>
    <x v="0"/>
    <x v="0"/>
    <n v="2976262"/>
    <n v="15.98"/>
    <n v="120"/>
    <n v="24802.18"/>
    <n v="3963388.896666667"/>
    <x v="3"/>
    <x v="3"/>
    <d v="2032-10-18T00:00:00"/>
    <x v="8"/>
    <x v="4"/>
    <x v="2"/>
    <x v="1"/>
    <x v="1"/>
  </r>
  <r>
    <s v="L103043"/>
    <x v="0"/>
    <s v="C203043"/>
    <s v="Karan Patel"/>
    <x v="0"/>
    <s v="Female"/>
    <x v="41"/>
    <x v="0"/>
    <x v="0"/>
    <x v="1"/>
    <n v="1664198"/>
    <s v="Submitted"/>
    <n v="899"/>
    <x v="2"/>
    <x v="0"/>
    <s v="Submitted"/>
    <x v="0"/>
    <x v="0"/>
    <n v="3867386"/>
    <n v="14.16"/>
    <n v="60"/>
    <n v="64456.43"/>
    <n v="4563515.4799999995"/>
    <x v="0"/>
    <x v="0"/>
    <d v="2032-10-19T00:00:00"/>
    <x v="8"/>
    <x v="4"/>
    <x v="0"/>
    <x v="0"/>
    <x v="2"/>
  </r>
  <r>
    <s v="L103044"/>
    <x v="0"/>
    <s v="C203044"/>
    <s v="Sneha Singh"/>
    <x v="0"/>
    <s v="Male"/>
    <x v="39"/>
    <x v="1"/>
    <x v="0"/>
    <x v="0"/>
    <n v="1999003"/>
    <s v="Submitted"/>
    <n v="441"/>
    <x v="0"/>
    <x v="0"/>
    <s v="Submitted"/>
    <x v="0"/>
    <x v="2"/>
    <n v="0"/>
    <n v="18.559999999999999"/>
    <n v="12"/>
    <n v="20833.330000000002"/>
    <n v="0"/>
    <x v="4"/>
    <x v="4"/>
    <d v="2032-10-20T00:00:00"/>
    <x v="8"/>
    <x v="4"/>
    <x v="0"/>
    <x v="1"/>
    <x v="0"/>
  </r>
  <r>
    <s v="L103045"/>
    <x v="0"/>
    <s v="C203045"/>
    <s v="Pooja Rao"/>
    <x v="0"/>
    <s v="Female"/>
    <x v="8"/>
    <x v="0"/>
    <x v="1"/>
    <x v="3"/>
    <n v="2418676"/>
    <s v="Submitted"/>
    <n v="725"/>
    <x v="1"/>
    <x v="0"/>
    <s v="Submitted"/>
    <x v="0"/>
    <x v="1"/>
    <n v="1401478"/>
    <n v="8.7200000000000006"/>
    <n v="12"/>
    <n v="116789.83"/>
    <n v="1019859.5864244252"/>
    <x v="4"/>
    <x v="4"/>
    <d v="2032-10-21T00:00:00"/>
    <x v="8"/>
    <x v="4"/>
    <x v="1"/>
    <x v="1"/>
    <x v="0"/>
  </r>
  <r>
    <s v="L103046"/>
    <x v="0"/>
    <s v="C203046"/>
    <s v="Vikas Verma"/>
    <x v="0"/>
    <s v="Female"/>
    <x v="35"/>
    <x v="0"/>
    <x v="0"/>
    <x v="3"/>
    <n v="998294"/>
    <s v="Submitted"/>
    <n v="504"/>
    <x v="0"/>
    <x v="0"/>
    <s v="Submitted"/>
    <x v="0"/>
    <x v="1"/>
    <n v="1175594"/>
    <n v="12.96"/>
    <n v="36"/>
    <n v="32655.39"/>
    <n v="1269641.520004502"/>
    <x v="4"/>
    <x v="4"/>
    <d v="2032-10-22T00:00:00"/>
    <x v="8"/>
    <x v="4"/>
    <x v="2"/>
    <x v="0"/>
    <x v="1"/>
  </r>
  <r>
    <s v="L103047"/>
    <x v="0"/>
    <s v="C203047"/>
    <s v="Vikas Mehta"/>
    <x v="0"/>
    <s v="Female"/>
    <x v="46"/>
    <x v="0"/>
    <x v="1"/>
    <x v="2"/>
    <n v="365329"/>
    <s v="Submitted"/>
    <n v="538"/>
    <x v="0"/>
    <x v="0"/>
    <s v="Submitted"/>
    <x v="0"/>
    <x v="1"/>
    <n v="2220524"/>
    <n v="15.63"/>
    <n v="24"/>
    <n v="92521.83"/>
    <n v="2892232.5158673483"/>
    <x v="10"/>
    <x v="1"/>
    <d v="2032-10-23T00:00:00"/>
    <x v="8"/>
    <x v="4"/>
    <x v="2"/>
    <x v="0"/>
    <x v="1"/>
  </r>
  <r>
    <s v="L103048"/>
    <x v="0"/>
    <s v="C203048"/>
    <s v="Vikas Patel"/>
    <x v="0"/>
    <s v="Female"/>
    <x v="29"/>
    <x v="1"/>
    <x v="1"/>
    <x v="0"/>
    <n v="773424"/>
    <s v="Submitted"/>
    <n v="576"/>
    <x v="0"/>
    <x v="0"/>
    <s v="Submitted"/>
    <x v="0"/>
    <x v="0"/>
    <n v="3946556"/>
    <n v="17.170000000000002"/>
    <n v="36"/>
    <n v="109626.56"/>
    <n v="5646863.8766667405"/>
    <x v="4"/>
    <x v="4"/>
    <d v="2032-10-24T00:00:00"/>
    <x v="8"/>
    <x v="4"/>
    <x v="2"/>
    <x v="0"/>
    <x v="2"/>
  </r>
  <r>
    <s v="L103049"/>
    <x v="0"/>
    <s v="C203049"/>
    <s v="Amit Sharma"/>
    <x v="0"/>
    <s v="Male"/>
    <x v="4"/>
    <x v="0"/>
    <x v="0"/>
    <x v="3"/>
    <n v="0"/>
    <s v="Submitted"/>
    <n v="708"/>
    <x v="1"/>
    <x v="0"/>
    <s v="Submitted"/>
    <x v="0"/>
    <x v="0"/>
    <n v="802097"/>
    <n v="18.73"/>
    <n v="180"/>
    <n v="4456.09"/>
    <n v="1251939.7341666666"/>
    <x v="6"/>
    <x v="6"/>
    <d v="2032-10-25T00:00:00"/>
    <x v="8"/>
    <x v="4"/>
    <x v="0"/>
    <x v="1"/>
    <x v="1"/>
  </r>
  <r>
    <s v="L103050"/>
    <x v="0"/>
    <s v="C203050"/>
    <s v="Karan Rao"/>
    <x v="0"/>
    <s v="Female"/>
    <x v="36"/>
    <x v="1"/>
    <x v="1"/>
    <x v="1"/>
    <n v="1426167"/>
    <s v="Submitted"/>
    <n v="609"/>
    <x v="1"/>
    <x v="0"/>
    <s v="Submitted"/>
    <x v="0"/>
    <x v="0"/>
    <n v="2616401"/>
    <n v="15.31"/>
    <n v="60"/>
    <n v="43606.68"/>
    <n v="3338091.6091666669"/>
    <x v="1"/>
    <x v="1"/>
    <d v="2032-10-26T00:00:00"/>
    <x v="8"/>
    <x v="4"/>
    <x v="0"/>
    <x v="1"/>
    <x v="2"/>
  </r>
  <r>
    <s v="L103051"/>
    <x v="0"/>
    <s v="C203051"/>
    <s v="Anjali Rao"/>
    <x v="0"/>
    <s v="Male"/>
    <x v="18"/>
    <x v="0"/>
    <x v="0"/>
    <x v="3"/>
    <n v="1631533"/>
    <s v="Submitted"/>
    <n v="848"/>
    <x v="2"/>
    <x v="0"/>
    <s v="Submitted"/>
    <x v="0"/>
    <x v="4"/>
    <n v="1952539"/>
    <n v="17.02"/>
    <n v="24"/>
    <n v="81355.789999999994"/>
    <n v="2769351.1500631105"/>
    <x v="0"/>
    <x v="0"/>
    <d v="2032-10-27T00:00:00"/>
    <x v="8"/>
    <x v="4"/>
    <x v="0"/>
    <x v="1"/>
    <x v="1"/>
  </r>
  <r>
    <s v="L103052"/>
    <x v="0"/>
    <s v="C203052"/>
    <s v="Priya Mehta"/>
    <x v="0"/>
    <s v="Female"/>
    <x v="0"/>
    <x v="0"/>
    <x v="0"/>
    <x v="3"/>
    <n v="339292"/>
    <s v="Submitted"/>
    <n v="521"/>
    <x v="0"/>
    <x v="0"/>
    <s v="Submitted"/>
    <x v="0"/>
    <x v="2"/>
    <n v="1818767"/>
    <n v="14.24"/>
    <n v="36"/>
    <n v="50521.31"/>
    <n v="2158270.1733345981"/>
    <x v="0"/>
    <x v="0"/>
    <d v="2032-10-28T00:00:00"/>
    <x v="8"/>
    <x v="4"/>
    <x v="0"/>
    <x v="0"/>
    <x v="0"/>
  </r>
  <r>
    <s v="L103053"/>
    <x v="0"/>
    <s v="C203053"/>
    <s v="Priya Das"/>
    <x v="0"/>
    <s v="Male"/>
    <x v="39"/>
    <x v="1"/>
    <x v="1"/>
    <x v="3"/>
    <n v="1710689"/>
    <s v="Submitted"/>
    <n v="763"/>
    <x v="2"/>
    <x v="0"/>
    <s v="Submitted"/>
    <x v="0"/>
    <x v="2"/>
    <n v="444766"/>
    <n v="9.89"/>
    <n v="120"/>
    <n v="3706.38"/>
    <n v="366561.3116666667"/>
    <x v="0"/>
    <x v="0"/>
    <d v="2032-10-29T00:00:00"/>
    <x v="8"/>
    <x v="4"/>
    <x v="1"/>
    <x v="0"/>
    <x v="0"/>
  </r>
  <r>
    <s v="L103054"/>
    <x v="0"/>
    <s v="C203054"/>
    <s v="Amit Das"/>
    <x v="0"/>
    <s v="Male"/>
    <x v="1"/>
    <x v="1"/>
    <x v="1"/>
    <x v="1"/>
    <n v="431395"/>
    <s v="Submitted"/>
    <n v="376"/>
    <x v="0"/>
    <x v="0"/>
    <s v="Submitted"/>
    <x v="0"/>
    <x v="0"/>
    <n v="2893832"/>
    <n v="11.85"/>
    <n v="60"/>
    <n v="48230.53"/>
    <n v="2857659.0999999996"/>
    <x v="0"/>
    <x v="0"/>
    <d v="2032-10-30T00:00:00"/>
    <x v="8"/>
    <x v="4"/>
    <x v="2"/>
    <x v="0"/>
    <x v="1"/>
  </r>
  <r>
    <s v="L103055"/>
    <x v="0"/>
    <s v="C203055"/>
    <s v="Sneha Sharma"/>
    <x v="0"/>
    <s v="Female"/>
    <x v="12"/>
    <x v="1"/>
    <x v="1"/>
    <x v="2"/>
    <n v="1685241"/>
    <s v="Submitted"/>
    <n v="818"/>
    <x v="2"/>
    <x v="0"/>
    <s v="Submitted"/>
    <x v="0"/>
    <x v="1"/>
    <n v="1886378"/>
    <n v="15.41"/>
    <n v="60"/>
    <n v="31439.63"/>
    <n v="2422423.7483333335"/>
    <x v="0"/>
    <x v="0"/>
    <d v="2032-10-31T00:00:00"/>
    <x v="8"/>
    <x v="4"/>
    <x v="0"/>
    <x v="0"/>
    <x v="0"/>
  </r>
  <r>
    <s v="L103056"/>
    <x v="0"/>
    <s v="C203056"/>
    <s v="Vikas Verma"/>
    <x v="0"/>
    <s v="Female"/>
    <x v="25"/>
    <x v="1"/>
    <x v="1"/>
    <x v="2"/>
    <n v="1619661"/>
    <s v="Submitted"/>
    <n v="832"/>
    <x v="2"/>
    <x v="0"/>
    <s v="Submitted"/>
    <x v="0"/>
    <x v="3"/>
    <n v="397727"/>
    <n v="11.4"/>
    <n v="180"/>
    <n v="2209.59"/>
    <n v="377840.65"/>
    <x v="2"/>
    <x v="2"/>
    <d v="2032-11-01T00:00:00"/>
    <x v="8"/>
    <x v="5"/>
    <x v="0"/>
    <x v="0"/>
    <x v="2"/>
  </r>
  <r>
    <s v="L103057"/>
    <x v="0"/>
    <s v="C203057"/>
    <s v="Neha Sharma"/>
    <x v="0"/>
    <s v="Female"/>
    <x v="12"/>
    <x v="1"/>
    <x v="1"/>
    <x v="1"/>
    <n v="1963234"/>
    <s v="Submitted"/>
    <n v="841"/>
    <x v="2"/>
    <x v="0"/>
    <s v="Submitted"/>
    <x v="0"/>
    <x v="0"/>
    <n v="1260545"/>
    <n v="12.61"/>
    <n v="24"/>
    <n v="52522.71"/>
    <n v="1324622.7473944917"/>
    <x v="6"/>
    <x v="6"/>
    <d v="2032-11-02T00:00:00"/>
    <x v="8"/>
    <x v="5"/>
    <x v="2"/>
    <x v="1"/>
    <x v="3"/>
  </r>
  <r>
    <s v="L103058"/>
    <x v="0"/>
    <s v="C203058"/>
    <s v="Neha Singh"/>
    <x v="0"/>
    <s v="Female"/>
    <x v="36"/>
    <x v="1"/>
    <x v="0"/>
    <x v="3"/>
    <n v="1677586"/>
    <s v="Submitted"/>
    <n v="425"/>
    <x v="0"/>
    <x v="0"/>
    <s v="Submitted"/>
    <x v="0"/>
    <x v="3"/>
    <n v="4840828"/>
    <n v="9.42"/>
    <n v="36"/>
    <n v="134467.44"/>
    <n v="3800049.9833175191"/>
    <x v="1"/>
    <x v="1"/>
    <d v="2032-11-03T00:00:00"/>
    <x v="8"/>
    <x v="5"/>
    <x v="1"/>
    <x v="1"/>
    <x v="2"/>
  </r>
  <r>
    <s v="L103059"/>
    <x v="0"/>
    <s v="C203059"/>
    <s v="Karan Rao"/>
    <x v="0"/>
    <s v="Male"/>
    <x v="11"/>
    <x v="0"/>
    <x v="1"/>
    <x v="2"/>
    <n v="1300633"/>
    <s v="Submitted"/>
    <n v="655"/>
    <x v="1"/>
    <x v="0"/>
    <s v="Submitted"/>
    <x v="0"/>
    <x v="1"/>
    <n v="1985074"/>
    <n v="16.23"/>
    <n v="36"/>
    <n v="55140.94"/>
    <n v="2684812.5850001136"/>
    <x v="1"/>
    <x v="1"/>
    <d v="2032-11-04T00:00:00"/>
    <x v="8"/>
    <x v="5"/>
    <x v="0"/>
    <x v="1"/>
    <x v="2"/>
  </r>
  <r>
    <s v="L103060"/>
    <x v="0"/>
    <s v="C203060"/>
    <s v="Amit Das"/>
    <x v="0"/>
    <s v="Female"/>
    <x v="3"/>
    <x v="1"/>
    <x v="0"/>
    <x v="1"/>
    <n v="2352234"/>
    <s v="Submitted"/>
    <n v="653"/>
    <x v="1"/>
    <x v="0"/>
    <s v="Submitted"/>
    <x v="0"/>
    <x v="1"/>
    <n v="2852689"/>
    <n v="18.559999999999999"/>
    <n v="180"/>
    <n v="15848.27"/>
    <n v="4412158.9866666663"/>
    <x v="6"/>
    <x v="6"/>
    <d v="2032-11-05T00:00:00"/>
    <x v="8"/>
    <x v="5"/>
    <x v="0"/>
    <x v="1"/>
    <x v="3"/>
  </r>
  <r>
    <s v="L103061"/>
    <x v="0"/>
    <s v="C203061"/>
    <s v="Pooja Mehta"/>
    <x v="0"/>
    <s v="Female"/>
    <x v="25"/>
    <x v="1"/>
    <x v="1"/>
    <x v="3"/>
    <n v="1965444"/>
    <s v="Submitted"/>
    <n v="840"/>
    <x v="2"/>
    <x v="0"/>
    <s v="Submitted"/>
    <x v="0"/>
    <x v="1"/>
    <n v="2508116"/>
    <n v="15.4"/>
    <n v="12"/>
    <n v="209009.67"/>
    <n v="3218909.1457749484"/>
    <x v="8"/>
    <x v="4"/>
    <d v="2032-11-06T00:00:00"/>
    <x v="8"/>
    <x v="5"/>
    <x v="0"/>
    <x v="0"/>
    <x v="1"/>
  </r>
  <r>
    <s v="L103062"/>
    <x v="0"/>
    <s v="C203062"/>
    <s v="Neha Patel"/>
    <x v="0"/>
    <s v="Female"/>
    <x v="30"/>
    <x v="1"/>
    <x v="1"/>
    <x v="2"/>
    <n v="1520487"/>
    <s v="Submitted"/>
    <n v="330"/>
    <x v="0"/>
    <x v="0"/>
    <s v="Submitted"/>
    <x v="0"/>
    <x v="1"/>
    <n v="3430999"/>
    <n v="18.78"/>
    <n v="12"/>
    <n v="285916.58"/>
    <n v="5369579.6401623255"/>
    <x v="6"/>
    <x v="6"/>
    <d v="2032-11-07T00:00:00"/>
    <x v="8"/>
    <x v="5"/>
    <x v="0"/>
    <x v="0"/>
    <x v="2"/>
  </r>
  <r>
    <s v="L103063"/>
    <x v="0"/>
    <s v="C203063"/>
    <s v="Karan Rao"/>
    <x v="0"/>
    <s v="Female"/>
    <x v="32"/>
    <x v="0"/>
    <x v="0"/>
    <x v="1"/>
    <n v="251640"/>
    <s v="Submitted"/>
    <n v="492"/>
    <x v="0"/>
    <x v="0"/>
    <s v="Submitted"/>
    <x v="0"/>
    <x v="4"/>
    <n v="2982282"/>
    <n v="9.73"/>
    <n v="120"/>
    <n v="24852.35"/>
    <n v="2418133.6550000003"/>
    <x v="3"/>
    <x v="3"/>
    <d v="2032-11-08T00:00:00"/>
    <x v="8"/>
    <x v="5"/>
    <x v="0"/>
    <x v="0"/>
    <x v="0"/>
  </r>
  <r>
    <s v="L103064"/>
    <x v="0"/>
    <s v="C203064"/>
    <s v="Vikas Singh"/>
    <x v="0"/>
    <s v="Female"/>
    <x v="41"/>
    <x v="1"/>
    <x v="1"/>
    <x v="0"/>
    <n v="282712"/>
    <s v="Submitted"/>
    <n v="588"/>
    <x v="0"/>
    <x v="0"/>
    <s v="Submitted"/>
    <x v="0"/>
    <x v="0"/>
    <n v="3318064"/>
    <n v="14.72"/>
    <n v="180"/>
    <n v="18433.689999999999"/>
    <n v="4070158.5066666673"/>
    <x v="5"/>
    <x v="5"/>
    <d v="2032-11-09T00:00:00"/>
    <x v="8"/>
    <x v="5"/>
    <x v="0"/>
    <x v="0"/>
    <x v="3"/>
  </r>
  <r>
    <s v="L103065"/>
    <x v="0"/>
    <s v="C203065"/>
    <s v="Karan Mehta"/>
    <x v="0"/>
    <s v="Male"/>
    <x v="43"/>
    <x v="1"/>
    <x v="1"/>
    <x v="0"/>
    <n v="1915361"/>
    <s v="Submitted"/>
    <n v="863"/>
    <x v="2"/>
    <x v="0"/>
    <s v="Submitted"/>
    <x v="0"/>
    <x v="1"/>
    <n v="3081156"/>
    <n v="7.66"/>
    <n v="180"/>
    <n v="17117.53"/>
    <n v="1966804.5799999998"/>
    <x v="1"/>
    <x v="1"/>
    <d v="2032-11-10T00:00:00"/>
    <x v="8"/>
    <x v="5"/>
    <x v="2"/>
    <x v="0"/>
    <x v="3"/>
  </r>
  <r>
    <s v="L103066"/>
    <x v="0"/>
    <s v="C203066"/>
    <s v="Rahul Gupta"/>
    <x v="0"/>
    <s v="Male"/>
    <x v="24"/>
    <x v="0"/>
    <x v="1"/>
    <x v="1"/>
    <n v="1690335"/>
    <s v="Submitted"/>
    <n v="810"/>
    <x v="2"/>
    <x v="0"/>
    <s v="Submitted"/>
    <x v="0"/>
    <x v="4"/>
    <n v="77000"/>
    <n v="13.33"/>
    <n v="36"/>
    <n v="2138.89"/>
    <n v="85534.166666845238"/>
    <x v="4"/>
    <x v="4"/>
    <d v="2032-11-11T00:00:00"/>
    <x v="8"/>
    <x v="5"/>
    <x v="0"/>
    <x v="1"/>
    <x v="0"/>
  </r>
  <r>
    <s v="L103067"/>
    <x v="0"/>
    <s v="C203067"/>
    <s v="Anjali Singh"/>
    <x v="0"/>
    <s v="Female"/>
    <x v="36"/>
    <x v="1"/>
    <x v="1"/>
    <x v="1"/>
    <n v="1436004"/>
    <s v="Submitted"/>
    <n v="361"/>
    <x v="0"/>
    <x v="0"/>
    <s v="Submitted"/>
    <x v="0"/>
    <x v="4"/>
    <n v="4879233"/>
    <n v="10.07"/>
    <n v="36"/>
    <n v="135534.25"/>
    <n v="4094489.6937185419"/>
    <x v="6"/>
    <x v="6"/>
    <d v="2032-11-12T00:00:00"/>
    <x v="8"/>
    <x v="5"/>
    <x v="2"/>
    <x v="1"/>
    <x v="2"/>
  </r>
  <r>
    <s v="L103068"/>
    <x v="0"/>
    <s v="C203068"/>
    <s v="Priya Gupta"/>
    <x v="0"/>
    <s v="Male"/>
    <x v="10"/>
    <x v="1"/>
    <x v="0"/>
    <x v="3"/>
    <n v="458794"/>
    <s v="Submitted"/>
    <n v="839"/>
    <x v="2"/>
    <x v="0"/>
    <s v="Submitted"/>
    <x v="0"/>
    <x v="1"/>
    <n v="1204766"/>
    <n v="13.65"/>
    <n v="120"/>
    <n v="10039.719999999999"/>
    <n v="1370421.325"/>
    <x v="6"/>
    <x v="6"/>
    <d v="2032-11-13T00:00:00"/>
    <x v="8"/>
    <x v="5"/>
    <x v="0"/>
    <x v="1"/>
    <x v="1"/>
  </r>
  <r>
    <s v="L103069"/>
    <x v="0"/>
    <s v="C203069"/>
    <s v="Anjali Mehta"/>
    <x v="0"/>
    <s v="Female"/>
    <x v="20"/>
    <x v="1"/>
    <x v="1"/>
    <x v="2"/>
    <n v="2113282"/>
    <s v="Submitted"/>
    <n v="304"/>
    <x v="0"/>
    <x v="0"/>
    <s v="Submitted"/>
    <x v="0"/>
    <x v="2"/>
    <n v="958986"/>
    <n v="11.78"/>
    <n v="60"/>
    <n v="15983.1"/>
    <n v="941404.59"/>
    <x v="0"/>
    <x v="0"/>
    <d v="2032-11-14T00:00:00"/>
    <x v="8"/>
    <x v="5"/>
    <x v="0"/>
    <x v="1"/>
    <x v="0"/>
  </r>
  <r>
    <s v="L103070"/>
    <x v="0"/>
    <s v="C203070"/>
    <s v="Sneha Rao"/>
    <x v="0"/>
    <s v="Male"/>
    <x v="6"/>
    <x v="0"/>
    <x v="0"/>
    <x v="2"/>
    <n v="1281294"/>
    <s v="Submitted"/>
    <n v="892"/>
    <x v="2"/>
    <x v="0"/>
    <s v="Submitted"/>
    <x v="0"/>
    <x v="4"/>
    <n v="2254229"/>
    <n v="8.58"/>
    <n v="24"/>
    <n v="93926.21"/>
    <n v="1611777.5806178546"/>
    <x v="3"/>
    <x v="3"/>
    <d v="2032-11-15T00:00:00"/>
    <x v="8"/>
    <x v="5"/>
    <x v="1"/>
    <x v="1"/>
    <x v="3"/>
  </r>
  <r>
    <s v="L103071"/>
    <x v="0"/>
    <s v="C203071"/>
    <s v="Rohit Gupta"/>
    <x v="0"/>
    <s v="Female"/>
    <x v="19"/>
    <x v="0"/>
    <x v="1"/>
    <x v="0"/>
    <n v="1602700"/>
    <s v="Submitted"/>
    <n v="361"/>
    <x v="0"/>
    <x v="0"/>
    <s v="Submitted"/>
    <x v="0"/>
    <x v="2"/>
    <n v="3946903"/>
    <n v="17.43"/>
    <n v="36"/>
    <n v="109636.19"/>
    <n v="5732876.6075000539"/>
    <x v="9"/>
    <x v="3"/>
    <d v="2032-11-16T00:00:00"/>
    <x v="8"/>
    <x v="5"/>
    <x v="0"/>
    <x v="1"/>
    <x v="0"/>
  </r>
  <r>
    <s v="L103072"/>
    <x v="0"/>
    <s v="C203072"/>
    <s v="Amit Patel"/>
    <x v="0"/>
    <s v="Female"/>
    <x v="39"/>
    <x v="1"/>
    <x v="0"/>
    <x v="2"/>
    <n v="346539"/>
    <s v="Submitted"/>
    <n v="599"/>
    <x v="0"/>
    <x v="0"/>
    <s v="Submitted"/>
    <x v="0"/>
    <x v="4"/>
    <n v="2291403"/>
    <n v="18.23"/>
    <n v="120"/>
    <n v="19095.03"/>
    <n v="3481023.0575000001"/>
    <x v="0"/>
    <x v="0"/>
    <d v="2032-11-17T00:00:00"/>
    <x v="8"/>
    <x v="5"/>
    <x v="1"/>
    <x v="1"/>
    <x v="2"/>
  </r>
  <r>
    <s v="L103073"/>
    <x v="0"/>
    <s v="C203073"/>
    <s v="Anjali Singh"/>
    <x v="0"/>
    <s v="Female"/>
    <x v="4"/>
    <x v="0"/>
    <x v="1"/>
    <x v="0"/>
    <n v="973503"/>
    <s v="Submitted"/>
    <n v="823"/>
    <x v="2"/>
    <x v="0"/>
    <s v="Submitted"/>
    <x v="0"/>
    <x v="2"/>
    <n v="0"/>
    <n v="14.68"/>
    <n v="60"/>
    <n v="4166.67"/>
    <n v="0"/>
    <x v="1"/>
    <x v="1"/>
    <d v="2032-11-18T00:00:00"/>
    <x v="8"/>
    <x v="5"/>
    <x v="0"/>
    <x v="0"/>
    <x v="2"/>
  </r>
  <r>
    <s v="L103074"/>
    <x v="0"/>
    <s v="C203074"/>
    <s v="Sneha Verma"/>
    <x v="0"/>
    <s v="Female"/>
    <x v="30"/>
    <x v="1"/>
    <x v="1"/>
    <x v="0"/>
    <n v="1884082"/>
    <s v="Submitted"/>
    <n v="382"/>
    <x v="0"/>
    <x v="0"/>
    <s v="Submitted"/>
    <x v="0"/>
    <x v="2"/>
    <n v="2861746"/>
    <n v="9.64"/>
    <n v="180"/>
    <n v="15898.59"/>
    <n v="2298935.9533333331"/>
    <x v="5"/>
    <x v="5"/>
    <d v="2032-11-19T00:00:00"/>
    <x v="8"/>
    <x v="5"/>
    <x v="0"/>
    <x v="0"/>
    <x v="3"/>
  </r>
  <r>
    <s v="L103075"/>
    <x v="0"/>
    <s v="C203075"/>
    <s v="Priya Patel"/>
    <x v="0"/>
    <s v="Male"/>
    <x v="14"/>
    <x v="0"/>
    <x v="0"/>
    <x v="0"/>
    <n v="2209522"/>
    <s v="Submitted"/>
    <n v="804"/>
    <x v="2"/>
    <x v="0"/>
    <s v="Submitted"/>
    <x v="0"/>
    <x v="3"/>
    <n v="4649115"/>
    <n v="15.86"/>
    <n v="120"/>
    <n v="38742.620000000003"/>
    <n v="6144580.3249999993"/>
    <x v="1"/>
    <x v="1"/>
    <d v="2032-11-20T00:00:00"/>
    <x v="8"/>
    <x v="5"/>
    <x v="2"/>
    <x v="0"/>
    <x v="2"/>
  </r>
  <r>
    <s v="L103076"/>
    <x v="0"/>
    <s v="C203076"/>
    <s v="Neha Verma"/>
    <x v="0"/>
    <s v="Male"/>
    <x v="24"/>
    <x v="0"/>
    <x v="0"/>
    <x v="0"/>
    <n v="1563173"/>
    <s v="Submitted"/>
    <n v="612"/>
    <x v="1"/>
    <x v="0"/>
    <s v="Submitted"/>
    <x v="0"/>
    <x v="3"/>
    <n v="3179856"/>
    <n v="18.97"/>
    <n v="12"/>
    <n v="264988"/>
    <n v="5026879.9277161201"/>
    <x v="1"/>
    <x v="1"/>
    <d v="2032-11-21T00:00:00"/>
    <x v="8"/>
    <x v="5"/>
    <x v="0"/>
    <x v="1"/>
    <x v="2"/>
  </r>
  <r>
    <s v="L103077"/>
    <x v="0"/>
    <s v="C203077"/>
    <s v="Priya Mehta"/>
    <x v="0"/>
    <s v="Female"/>
    <x v="8"/>
    <x v="1"/>
    <x v="1"/>
    <x v="1"/>
    <n v="1338102"/>
    <s v="Submitted"/>
    <n v="419"/>
    <x v="0"/>
    <x v="0"/>
    <s v="Submitted"/>
    <x v="0"/>
    <x v="3"/>
    <n v="1803049"/>
    <n v="11.84"/>
    <n v="180"/>
    <n v="10016.94"/>
    <n v="1779008.3466666667"/>
    <x v="6"/>
    <x v="6"/>
    <d v="2032-11-22T00:00:00"/>
    <x v="8"/>
    <x v="5"/>
    <x v="0"/>
    <x v="0"/>
    <x v="3"/>
  </r>
  <r>
    <s v="L103078"/>
    <x v="0"/>
    <s v="C203078"/>
    <s v="Karan Rao"/>
    <x v="0"/>
    <s v="Female"/>
    <x v="46"/>
    <x v="0"/>
    <x v="1"/>
    <x v="0"/>
    <n v="2296025"/>
    <s v="Submitted"/>
    <n v="574"/>
    <x v="0"/>
    <x v="0"/>
    <s v="Submitted"/>
    <x v="0"/>
    <x v="3"/>
    <n v="3771554"/>
    <n v="16.73"/>
    <n v="24"/>
    <n v="157148.07999999999"/>
    <n v="5258174.8725128872"/>
    <x v="0"/>
    <x v="0"/>
    <d v="2032-11-23T00:00:00"/>
    <x v="8"/>
    <x v="5"/>
    <x v="0"/>
    <x v="1"/>
    <x v="1"/>
  </r>
  <r>
    <s v="L103079"/>
    <x v="0"/>
    <s v="C203079"/>
    <s v="Karan Rao"/>
    <x v="0"/>
    <s v="Female"/>
    <x v="20"/>
    <x v="1"/>
    <x v="1"/>
    <x v="3"/>
    <n v="482342"/>
    <s v="Submitted"/>
    <n v="428"/>
    <x v="0"/>
    <x v="0"/>
    <s v="Submitted"/>
    <x v="0"/>
    <x v="2"/>
    <n v="783750"/>
    <n v="12.59"/>
    <n v="180"/>
    <n v="4354.17"/>
    <n v="822284.37499999988"/>
    <x v="5"/>
    <x v="5"/>
    <d v="2032-11-24T00:00:00"/>
    <x v="8"/>
    <x v="5"/>
    <x v="1"/>
    <x v="1"/>
    <x v="3"/>
  </r>
  <r>
    <s v="L103080"/>
    <x v="0"/>
    <s v="C203080"/>
    <s v="Anjali Patel"/>
    <x v="0"/>
    <s v="Female"/>
    <x v="40"/>
    <x v="1"/>
    <x v="1"/>
    <x v="3"/>
    <n v="905648"/>
    <s v="Submitted"/>
    <n v="562"/>
    <x v="0"/>
    <x v="0"/>
    <s v="Submitted"/>
    <x v="0"/>
    <x v="1"/>
    <n v="2017094"/>
    <n v="17.39"/>
    <n v="180"/>
    <n v="11206.08"/>
    <n v="2923105.3883333337"/>
    <x v="3"/>
    <x v="3"/>
    <d v="2032-11-25T00:00:00"/>
    <x v="8"/>
    <x v="5"/>
    <x v="2"/>
    <x v="0"/>
    <x v="1"/>
  </r>
  <r>
    <s v="L103081"/>
    <x v="0"/>
    <s v="C203081"/>
    <s v="Priya Singh"/>
    <x v="0"/>
    <s v="Male"/>
    <x v="35"/>
    <x v="0"/>
    <x v="1"/>
    <x v="2"/>
    <n v="1232050"/>
    <s v="Submitted"/>
    <n v="530"/>
    <x v="0"/>
    <x v="0"/>
    <s v="Submitted"/>
    <x v="0"/>
    <x v="3"/>
    <n v="4649734"/>
    <n v="12.81"/>
    <n v="12"/>
    <n v="387477.83"/>
    <n v="4964404.8511595698"/>
    <x v="4"/>
    <x v="4"/>
    <d v="2032-11-26T00:00:00"/>
    <x v="8"/>
    <x v="5"/>
    <x v="0"/>
    <x v="1"/>
    <x v="0"/>
  </r>
  <r>
    <s v="L103082"/>
    <x v="0"/>
    <s v="C203082"/>
    <s v="Anjali Gupta"/>
    <x v="0"/>
    <s v="Female"/>
    <x v="34"/>
    <x v="0"/>
    <x v="0"/>
    <x v="0"/>
    <n v="1387318"/>
    <s v="Submitted"/>
    <n v="607"/>
    <x v="1"/>
    <x v="0"/>
    <s v="Submitted"/>
    <x v="0"/>
    <x v="1"/>
    <n v="190193"/>
    <n v="7.96"/>
    <n v="60"/>
    <n v="3169.88"/>
    <n v="126161.35666667362"/>
    <x v="3"/>
    <x v="3"/>
    <d v="2032-11-27T00:00:00"/>
    <x v="8"/>
    <x v="5"/>
    <x v="0"/>
    <x v="1"/>
    <x v="3"/>
  </r>
  <r>
    <s v="L103083"/>
    <x v="0"/>
    <s v="C203083"/>
    <s v="Rohit Das"/>
    <x v="0"/>
    <s v="Male"/>
    <x v="38"/>
    <x v="0"/>
    <x v="0"/>
    <x v="0"/>
    <n v="888650"/>
    <s v="Submitted"/>
    <n v="833"/>
    <x v="2"/>
    <x v="0"/>
    <s v="Submitted"/>
    <x v="0"/>
    <x v="3"/>
    <n v="2339015"/>
    <n v="8.85"/>
    <n v="180"/>
    <n v="12994.53"/>
    <n v="1725023.5624999998"/>
    <x v="4"/>
    <x v="4"/>
    <d v="2032-11-28T00:00:00"/>
    <x v="8"/>
    <x v="5"/>
    <x v="0"/>
    <x v="1"/>
    <x v="1"/>
  </r>
  <r>
    <s v="L103084"/>
    <x v="0"/>
    <s v="C203084"/>
    <s v="Amit Gupta"/>
    <x v="0"/>
    <s v="Female"/>
    <x v="11"/>
    <x v="1"/>
    <x v="1"/>
    <x v="0"/>
    <n v="642977"/>
    <s v="Submitted"/>
    <n v="413"/>
    <x v="0"/>
    <x v="0"/>
    <s v="Submitted"/>
    <x v="0"/>
    <x v="2"/>
    <n v="4475371"/>
    <n v="13.29"/>
    <n v="12"/>
    <n v="372947.58"/>
    <n v="4957119.0640111119"/>
    <x v="1"/>
    <x v="1"/>
    <d v="2032-11-29T00:00:00"/>
    <x v="8"/>
    <x v="5"/>
    <x v="0"/>
    <x v="1"/>
    <x v="2"/>
  </r>
  <r>
    <s v="L103085"/>
    <x v="0"/>
    <s v="C203085"/>
    <s v="Karan Das"/>
    <x v="0"/>
    <s v="Male"/>
    <x v="27"/>
    <x v="0"/>
    <x v="0"/>
    <x v="3"/>
    <n v="2430110"/>
    <s v="Submitted"/>
    <n v="366"/>
    <x v="0"/>
    <x v="0"/>
    <s v="Submitted"/>
    <x v="0"/>
    <x v="0"/>
    <n v="3436012"/>
    <n v="13.32"/>
    <n v="120"/>
    <n v="28633.43"/>
    <n v="3813973.3200000003"/>
    <x v="6"/>
    <x v="6"/>
    <d v="2032-11-30T00:00:00"/>
    <x v="8"/>
    <x v="5"/>
    <x v="1"/>
    <x v="1"/>
    <x v="1"/>
  </r>
  <r>
    <s v="L103086"/>
    <x v="0"/>
    <s v="C203086"/>
    <s v="Rahul Verma"/>
    <x v="0"/>
    <s v="Female"/>
    <x v="15"/>
    <x v="0"/>
    <x v="1"/>
    <x v="0"/>
    <n v="2139346"/>
    <s v="Submitted"/>
    <n v="734"/>
    <x v="1"/>
    <x v="0"/>
    <s v="Submitted"/>
    <x v="0"/>
    <x v="2"/>
    <n v="1046257"/>
    <n v="9.66"/>
    <n v="36"/>
    <n v="29062.69"/>
    <n v="842236.88549232844"/>
    <x v="2"/>
    <x v="2"/>
    <d v="2032-12-01T00:00:00"/>
    <x v="8"/>
    <x v="6"/>
    <x v="1"/>
    <x v="0"/>
    <x v="1"/>
  </r>
  <r>
    <s v="L103087"/>
    <x v="0"/>
    <s v="C203087"/>
    <s v="Priya Das"/>
    <x v="0"/>
    <s v="Male"/>
    <x v="0"/>
    <x v="0"/>
    <x v="0"/>
    <x v="3"/>
    <n v="1206680"/>
    <s v="Submitted"/>
    <n v="721"/>
    <x v="1"/>
    <x v="0"/>
    <s v="Submitted"/>
    <x v="0"/>
    <x v="2"/>
    <n v="2264469"/>
    <n v="13.49"/>
    <n v="36"/>
    <n v="62901.919999999998"/>
    <n v="2545640.5675042369"/>
    <x v="2"/>
    <x v="2"/>
    <d v="2032-12-02T00:00:00"/>
    <x v="8"/>
    <x v="6"/>
    <x v="0"/>
    <x v="0"/>
    <x v="3"/>
  </r>
  <r>
    <s v="L103088"/>
    <x v="0"/>
    <s v="C203088"/>
    <s v="Pooja Mehta"/>
    <x v="0"/>
    <s v="Female"/>
    <x v="25"/>
    <x v="1"/>
    <x v="1"/>
    <x v="0"/>
    <n v="1744289"/>
    <s v="Submitted"/>
    <n v="555"/>
    <x v="0"/>
    <x v="0"/>
    <s v="Submitted"/>
    <x v="0"/>
    <x v="1"/>
    <n v="2561944"/>
    <n v="17.2"/>
    <n v="24"/>
    <n v="106747.67"/>
    <n v="3672119.7353106597"/>
    <x v="0"/>
    <x v="0"/>
    <d v="2032-12-03T00:00:00"/>
    <x v="8"/>
    <x v="6"/>
    <x v="1"/>
    <x v="0"/>
    <x v="1"/>
  </r>
  <r>
    <s v="L103089"/>
    <x v="0"/>
    <s v="C203089"/>
    <s v="Rohit Rao"/>
    <x v="0"/>
    <s v="Male"/>
    <x v="16"/>
    <x v="1"/>
    <x v="0"/>
    <x v="3"/>
    <n v="2004052"/>
    <s v="Submitted"/>
    <n v="611"/>
    <x v="1"/>
    <x v="0"/>
    <s v="Submitted"/>
    <x v="0"/>
    <x v="0"/>
    <n v="2139582"/>
    <n v="8.59"/>
    <n v="24"/>
    <n v="89149.25"/>
    <n v="1531587.7269311552"/>
    <x v="1"/>
    <x v="1"/>
    <d v="2032-12-04T00:00:00"/>
    <x v="8"/>
    <x v="6"/>
    <x v="1"/>
    <x v="0"/>
    <x v="2"/>
  </r>
  <r>
    <s v="L103090"/>
    <x v="0"/>
    <s v="C203090"/>
    <s v="Neha Sharma"/>
    <x v="0"/>
    <s v="Female"/>
    <x v="23"/>
    <x v="1"/>
    <x v="1"/>
    <x v="0"/>
    <n v="494234"/>
    <s v="Submitted"/>
    <n v="322"/>
    <x v="0"/>
    <x v="0"/>
    <s v="Submitted"/>
    <x v="0"/>
    <x v="1"/>
    <n v="2768876"/>
    <n v="11.95"/>
    <n v="36"/>
    <n v="76913.22"/>
    <n v="2757339.0167099191"/>
    <x v="6"/>
    <x v="6"/>
    <d v="2032-12-05T00:00:00"/>
    <x v="8"/>
    <x v="6"/>
    <x v="0"/>
    <x v="0"/>
    <x v="1"/>
  </r>
  <r>
    <s v="L103091"/>
    <x v="0"/>
    <s v="C203091"/>
    <s v="Vikas Mehta"/>
    <x v="0"/>
    <s v="Female"/>
    <x v="24"/>
    <x v="0"/>
    <x v="1"/>
    <x v="3"/>
    <n v="1465557"/>
    <s v="Submitted"/>
    <n v="393"/>
    <x v="0"/>
    <x v="0"/>
    <s v="Submitted"/>
    <x v="0"/>
    <x v="0"/>
    <n v="3818173"/>
    <n v="14.16"/>
    <n v="36"/>
    <n v="106060.36"/>
    <n v="4505444.1400029464"/>
    <x v="3"/>
    <x v="3"/>
    <d v="2032-12-06T00:00:00"/>
    <x v="8"/>
    <x v="6"/>
    <x v="0"/>
    <x v="0"/>
    <x v="2"/>
  </r>
  <r>
    <s v="L103092"/>
    <x v="0"/>
    <s v="C203092"/>
    <s v="Priya Patel"/>
    <x v="0"/>
    <s v="Female"/>
    <x v="13"/>
    <x v="1"/>
    <x v="0"/>
    <x v="3"/>
    <n v="2067001"/>
    <s v="Submitted"/>
    <n v="727"/>
    <x v="1"/>
    <x v="0"/>
    <s v="Submitted"/>
    <x v="0"/>
    <x v="1"/>
    <n v="305776"/>
    <n v="15.45"/>
    <n v="180"/>
    <n v="1698.76"/>
    <n v="393686.6"/>
    <x v="5"/>
    <x v="5"/>
    <d v="2032-12-07T00:00:00"/>
    <x v="8"/>
    <x v="6"/>
    <x v="0"/>
    <x v="1"/>
    <x v="3"/>
  </r>
  <r>
    <s v="L103093"/>
    <x v="0"/>
    <s v="C203093"/>
    <s v="Rahul Verma"/>
    <x v="0"/>
    <s v="Male"/>
    <x v="36"/>
    <x v="0"/>
    <x v="1"/>
    <x v="1"/>
    <n v="-50000"/>
    <s v="Submitted"/>
    <n v="535"/>
    <x v="0"/>
    <x v="0"/>
    <s v="Submitted"/>
    <x v="0"/>
    <x v="1"/>
    <n v="4746482"/>
    <n v="15.15"/>
    <n v="24"/>
    <n v="197770.08"/>
    <n v="5992433.543513013"/>
    <x v="2"/>
    <x v="2"/>
    <d v="2032-12-08T00:00:00"/>
    <x v="8"/>
    <x v="6"/>
    <x v="0"/>
    <x v="0"/>
    <x v="1"/>
  </r>
  <r>
    <s v="L103094"/>
    <x v="0"/>
    <s v="C203094"/>
    <s v="Pooja Mehta"/>
    <x v="0"/>
    <s v="Female"/>
    <x v="41"/>
    <x v="1"/>
    <x v="1"/>
    <x v="3"/>
    <n v="2456835"/>
    <s v="Submitted"/>
    <n v="541"/>
    <x v="0"/>
    <x v="0"/>
    <s v="Submitted"/>
    <x v="0"/>
    <x v="4"/>
    <n v="2810903"/>
    <n v="10.97"/>
    <n v="120"/>
    <n v="23424.19"/>
    <n v="2569633.8258333332"/>
    <x v="4"/>
    <x v="4"/>
    <d v="2032-12-09T00:00:00"/>
    <x v="8"/>
    <x v="6"/>
    <x v="1"/>
    <x v="0"/>
    <x v="1"/>
  </r>
  <r>
    <s v="L103095"/>
    <x v="0"/>
    <s v="C203095"/>
    <s v="Karan Mehta"/>
    <x v="0"/>
    <s v="Female"/>
    <x v="31"/>
    <x v="1"/>
    <x v="0"/>
    <x v="1"/>
    <n v="1640101"/>
    <s v="Submitted"/>
    <n v="884"/>
    <x v="2"/>
    <x v="0"/>
    <s v="Submitted"/>
    <x v="0"/>
    <x v="1"/>
    <n v="4641600"/>
    <n v="17.600000000000001"/>
    <n v="36"/>
    <n v="128933.33"/>
    <n v="6807680.0000000522"/>
    <x v="6"/>
    <x v="6"/>
    <d v="2032-12-10T00:00:00"/>
    <x v="8"/>
    <x v="6"/>
    <x v="1"/>
    <x v="1"/>
    <x v="2"/>
  </r>
  <r>
    <s v="L103096"/>
    <x v="0"/>
    <s v="C203096"/>
    <s v="Vikas Rao"/>
    <x v="0"/>
    <s v="Male"/>
    <x v="20"/>
    <x v="1"/>
    <x v="0"/>
    <x v="0"/>
    <n v="1740112"/>
    <s v="Submitted"/>
    <n v="637"/>
    <x v="1"/>
    <x v="0"/>
    <s v="Submitted"/>
    <x v="0"/>
    <x v="0"/>
    <n v="2295017"/>
    <n v="16.850000000000001"/>
    <n v="36"/>
    <n v="63750.47"/>
    <n v="3222586.3708333955"/>
    <x v="2"/>
    <x v="2"/>
    <d v="2032-12-11T00:00:00"/>
    <x v="8"/>
    <x v="6"/>
    <x v="0"/>
    <x v="0"/>
    <x v="2"/>
  </r>
  <r>
    <s v="L103097"/>
    <x v="0"/>
    <s v="C203097"/>
    <s v="Priya Mehta"/>
    <x v="0"/>
    <s v="Male"/>
    <x v="42"/>
    <x v="0"/>
    <x v="0"/>
    <x v="0"/>
    <n v="264540"/>
    <s v="Submitted"/>
    <n v="415"/>
    <x v="0"/>
    <x v="0"/>
    <s v="Submitted"/>
    <x v="0"/>
    <x v="0"/>
    <n v="3634969"/>
    <n v="12.19"/>
    <n v="12"/>
    <n v="302914.08"/>
    <n v="3693342.9596998426"/>
    <x v="0"/>
    <x v="0"/>
    <d v="2032-12-12T00:00:00"/>
    <x v="8"/>
    <x v="6"/>
    <x v="0"/>
    <x v="0"/>
    <x v="2"/>
  </r>
  <r>
    <s v="L103098"/>
    <x v="0"/>
    <s v="C203098"/>
    <s v="Neha Rao"/>
    <x v="0"/>
    <s v="Female"/>
    <x v="33"/>
    <x v="0"/>
    <x v="0"/>
    <x v="2"/>
    <n v="2183746"/>
    <s v="Submitted"/>
    <n v="474"/>
    <x v="0"/>
    <x v="0"/>
    <s v="Submitted"/>
    <x v="0"/>
    <x v="3"/>
    <n v="1353361"/>
    <n v="11.29"/>
    <n v="12"/>
    <n v="112780.08"/>
    <n v="1273733.0223795415"/>
    <x v="4"/>
    <x v="4"/>
    <d v="2032-12-13T00:00:00"/>
    <x v="8"/>
    <x v="6"/>
    <x v="1"/>
    <x v="0"/>
    <x v="2"/>
  </r>
  <r>
    <s v="L103099"/>
    <x v="0"/>
    <s v="C203099"/>
    <s v="Sneha Das"/>
    <x v="0"/>
    <s v="Male"/>
    <x v="21"/>
    <x v="0"/>
    <x v="1"/>
    <x v="3"/>
    <n v="1444617"/>
    <s v="Submitted"/>
    <n v="805"/>
    <x v="2"/>
    <x v="0"/>
    <s v="Submitted"/>
    <x v="0"/>
    <x v="3"/>
    <n v="385935"/>
    <n v="16.420000000000002"/>
    <n v="120"/>
    <n v="3216.12"/>
    <n v="528087.72499999998"/>
    <x v="3"/>
    <x v="3"/>
    <d v="2032-12-14T00:00:00"/>
    <x v="8"/>
    <x v="6"/>
    <x v="1"/>
    <x v="0"/>
    <x v="1"/>
  </r>
  <r>
    <s v="L103100"/>
    <x v="0"/>
    <s v="C203100"/>
    <s v="Pooja Verma"/>
    <x v="0"/>
    <s v="Female"/>
    <x v="24"/>
    <x v="0"/>
    <x v="1"/>
    <x v="3"/>
    <n v="609005"/>
    <s v="Submitted"/>
    <n v="669"/>
    <x v="1"/>
    <x v="0"/>
    <s v="Submitted"/>
    <x v="0"/>
    <x v="0"/>
    <n v="4176029"/>
    <n v="17.2"/>
    <n v="36"/>
    <n v="116000.81"/>
    <n v="5985641.5666667419"/>
    <x v="4"/>
    <x v="4"/>
    <d v="2032-12-15T00:00:00"/>
    <x v="8"/>
    <x v="6"/>
    <x v="0"/>
    <x v="0"/>
    <x v="3"/>
  </r>
  <r>
    <s v="L103101"/>
    <x v="0"/>
    <s v="C203101"/>
    <s v="Vikas Singh"/>
    <x v="0"/>
    <s v="Female"/>
    <x v="5"/>
    <x v="0"/>
    <x v="1"/>
    <x v="1"/>
    <n v="1818322"/>
    <s v="Submitted"/>
    <n v="625"/>
    <x v="1"/>
    <x v="0"/>
    <s v="Submitted"/>
    <x v="0"/>
    <x v="1"/>
    <n v="4287898"/>
    <n v="12.54"/>
    <n v="180"/>
    <n v="23821.66"/>
    <n v="4480853.41"/>
    <x v="1"/>
    <x v="1"/>
    <d v="2032-12-16T00:00:00"/>
    <x v="8"/>
    <x v="6"/>
    <x v="2"/>
    <x v="1"/>
    <x v="3"/>
  </r>
  <r>
    <s v="L103102"/>
    <x v="0"/>
    <s v="C203102"/>
    <s v="Amit Das"/>
    <x v="0"/>
    <s v="Male"/>
    <x v="12"/>
    <x v="1"/>
    <x v="0"/>
    <x v="0"/>
    <n v="302052"/>
    <s v="Submitted"/>
    <n v="759"/>
    <x v="2"/>
    <x v="0"/>
    <s v="Submitted"/>
    <x v="0"/>
    <x v="0"/>
    <n v="4831325"/>
    <n v="14.81"/>
    <n v="120"/>
    <n v="40261.040000000001"/>
    <n v="5962660.270833333"/>
    <x v="2"/>
    <x v="2"/>
    <d v="2032-12-17T00:00:00"/>
    <x v="8"/>
    <x v="6"/>
    <x v="0"/>
    <x v="0"/>
    <x v="2"/>
  </r>
  <r>
    <s v="L103103"/>
    <x v="0"/>
    <s v="C203103"/>
    <s v="Rahul Singh"/>
    <x v="0"/>
    <s v="Female"/>
    <x v="17"/>
    <x v="1"/>
    <x v="0"/>
    <x v="2"/>
    <n v="1986558"/>
    <s v="Submitted"/>
    <n v="628"/>
    <x v="1"/>
    <x v="0"/>
    <s v="Submitted"/>
    <x v="0"/>
    <x v="4"/>
    <n v="3023371"/>
    <n v="18.09"/>
    <n v="180"/>
    <n v="16796.509999999998"/>
    <n v="4557731.7824999997"/>
    <x v="1"/>
    <x v="1"/>
    <d v="2032-12-18T00:00:00"/>
    <x v="8"/>
    <x v="6"/>
    <x v="2"/>
    <x v="1"/>
    <x v="2"/>
  </r>
  <r>
    <s v="L103104"/>
    <x v="0"/>
    <s v="C203104"/>
    <s v="Anjali Sharma"/>
    <x v="0"/>
    <s v="Male"/>
    <x v="40"/>
    <x v="1"/>
    <x v="0"/>
    <x v="3"/>
    <n v="928397"/>
    <s v="Submitted"/>
    <n v="618"/>
    <x v="1"/>
    <x v="0"/>
    <s v="Submitted"/>
    <x v="0"/>
    <x v="0"/>
    <n v="4523210"/>
    <n v="14.88"/>
    <n v="36"/>
    <n v="125644.72"/>
    <n v="5608780.4000013797"/>
    <x v="3"/>
    <x v="3"/>
    <d v="2032-12-19T00:00:00"/>
    <x v="8"/>
    <x v="6"/>
    <x v="2"/>
    <x v="0"/>
    <x v="1"/>
  </r>
  <r>
    <s v="L103105"/>
    <x v="0"/>
    <s v="C203105"/>
    <s v="Rohit Das"/>
    <x v="0"/>
    <s v="Female"/>
    <x v="43"/>
    <x v="0"/>
    <x v="1"/>
    <x v="3"/>
    <n v="1601128"/>
    <s v="Submitted"/>
    <n v="396"/>
    <x v="0"/>
    <x v="0"/>
    <s v="Submitted"/>
    <x v="0"/>
    <x v="4"/>
    <n v="3540060"/>
    <n v="12.81"/>
    <n v="12"/>
    <n v="295005"/>
    <n v="3779633.6386976005"/>
    <x v="2"/>
    <x v="2"/>
    <d v="2032-12-20T00:00:00"/>
    <x v="8"/>
    <x v="6"/>
    <x v="0"/>
    <x v="0"/>
    <x v="1"/>
  </r>
  <r>
    <s v="L103106"/>
    <x v="0"/>
    <s v="C203106"/>
    <s v="Rahul Patel"/>
    <x v="0"/>
    <s v="Female"/>
    <x v="27"/>
    <x v="1"/>
    <x v="0"/>
    <x v="0"/>
    <n v="778336"/>
    <s v="Submitted"/>
    <n v="743"/>
    <x v="1"/>
    <x v="0"/>
    <s v="Submitted"/>
    <x v="0"/>
    <x v="2"/>
    <n v="3623555"/>
    <n v="10.74"/>
    <n v="36"/>
    <n v="100654.31"/>
    <n v="3243081.7253288715"/>
    <x v="1"/>
    <x v="1"/>
    <d v="2032-12-21T00:00:00"/>
    <x v="8"/>
    <x v="6"/>
    <x v="0"/>
    <x v="1"/>
    <x v="1"/>
  </r>
  <r>
    <s v="L103107"/>
    <x v="0"/>
    <s v="C203107"/>
    <s v="Karan Singh"/>
    <x v="0"/>
    <s v="Male"/>
    <x v="44"/>
    <x v="1"/>
    <x v="0"/>
    <x v="1"/>
    <n v="1364618"/>
    <s v="Submitted"/>
    <n v="670"/>
    <x v="1"/>
    <x v="0"/>
    <s v="Submitted"/>
    <x v="0"/>
    <x v="3"/>
    <n v="169399"/>
    <n v="10.72"/>
    <n v="36"/>
    <n v="4705.53"/>
    <n v="151329.77334917313"/>
    <x v="4"/>
    <x v="4"/>
    <d v="2032-12-22T00:00:00"/>
    <x v="8"/>
    <x v="6"/>
    <x v="2"/>
    <x v="0"/>
    <x v="3"/>
  </r>
  <r>
    <s v="L103108"/>
    <x v="0"/>
    <s v="C203108"/>
    <s v="Rahul Patel"/>
    <x v="0"/>
    <s v="Female"/>
    <x v="39"/>
    <x v="1"/>
    <x v="1"/>
    <x v="3"/>
    <n v="382426"/>
    <s v="Submitted"/>
    <n v="519"/>
    <x v="0"/>
    <x v="0"/>
    <s v="Submitted"/>
    <x v="0"/>
    <x v="4"/>
    <n v="1040279"/>
    <n v="12.79"/>
    <n v="180"/>
    <n v="5779.33"/>
    <n v="1108764.0341666664"/>
    <x v="3"/>
    <x v="3"/>
    <d v="2032-12-23T00:00:00"/>
    <x v="8"/>
    <x v="6"/>
    <x v="2"/>
    <x v="0"/>
    <x v="0"/>
  </r>
  <r>
    <s v="L103109"/>
    <x v="0"/>
    <s v="C203109"/>
    <s v="Priya Das"/>
    <x v="0"/>
    <s v="Female"/>
    <x v="12"/>
    <x v="1"/>
    <x v="1"/>
    <x v="3"/>
    <n v="1799366"/>
    <s v="Submitted"/>
    <n v="530"/>
    <x v="0"/>
    <x v="0"/>
    <s v="Submitted"/>
    <x v="0"/>
    <x v="3"/>
    <n v="2733206"/>
    <n v="14.95"/>
    <n v="60"/>
    <n v="45553.43"/>
    <n v="3405119.1416666666"/>
    <x v="1"/>
    <x v="1"/>
    <d v="2032-12-24T00:00:00"/>
    <x v="8"/>
    <x v="6"/>
    <x v="0"/>
    <x v="1"/>
    <x v="2"/>
  </r>
  <r>
    <s v="L103110"/>
    <x v="0"/>
    <s v="C203110"/>
    <s v="Rahul Singh"/>
    <x v="0"/>
    <s v="Female"/>
    <x v="29"/>
    <x v="0"/>
    <x v="0"/>
    <x v="3"/>
    <n v="789686"/>
    <s v="Submitted"/>
    <n v="846"/>
    <x v="2"/>
    <x v="0"/>
    <s v="Submitted"/>
    <x v="0"/>
    <x v="4"/>
    <n v="968809"/>
    <n v="14.66"/>
    <n v="36"/>
    <n v="26911.360000000001"/>
    <n v="1183561.6616670582"/>
    <x v="3"/>
    <x v="3"/>
    <d v="2032-12-25T00:00:00"/>
    <x v="8"/>
    <x v="6"/>
    <x v="0"/>
    <x v="0"/>
    <x v="3"/>
  </r>
  <r>
    <s v="L103111"/>
    <x v="0"/>
    <s v="C203111"/>
    <s v="Vikas Rao"/>
    <x v="0"/>
    <s v="Female"/>
    <x v="1"/>
    <x v="1"/>
    <x v="1"/>
    <x v="2"/>
    <n v="1416178"/>
    <s v="Submitted"/>
    <n v="864"/>
    <x v="2"/>
    <x v="0"/>
    <s v="Submitted"/>
    <x v="0"/>
    <x v="0"/>
    <n v="1734380"/>
    <n v="17.07"/>
    <n v="12"/>
    <n v="144531.67000000001"/>
    <n v="2467215.950667127"/>
    <x v="3"/>
    <x v="3"/>
    <d v="2032-12-26T00:00:00"/>
    <x v="8"/>
    <x v="6"/>
    <x v="1"/>
    <x v="1"/>
    <x v="3"/>
  </r>
  <r>
    <s v="L103112"/>
    <x v="0"/>
    <s v="C203112"/>
    <s v="Priya Patel"/>
    <x v="0"/>
    <s v="Male"/>
    <x v="21"/>
    <x v="1"/>
    <x v="0"/>
    <x v="2"/>
    <n v="744486"/>
    <s v="Submitted"/>
    <n v="783"/>
    <x v="2"/>
    <x v="0"/>
    <s v="Submitted"/>
    <x v="0"/>
    <x v="1"/>
    <n v="2307400"/>
    <n v="17.87"/>
    <n v="36"/>
    <n v="64094.44"/>
    <n v="3436103.1666666861"/>
    <x v="1"/>
    <x v="1"/>
    <d v="2032-12-27T00:00:00"/>
    <x v="8"/>
    <x v="6"/>
    <x v="0"/>
    <x v="0"/>
    <x v="2"/>
  </r>
  <r>
    <s v="L103113"/>
    <x v="0"/>
    <s v="C203113"/>
    <n v="0"/>
    <x v="0"/>
    <s v="Male"/>
    <x v="28"/>
    <x v="0"/>
    <x v="1"/>
    <x v="3"/>
    <n v="2116337"/>
    <s v="Submitted"/>
    <n v="393"/>
    <x v="0"/>
    <x v="0"/>
    <s v="Submitted"/>
    <x v="0"/>
    <x v="2"/>
    <n v="2309162"/>
    <n v="11.14"/>
    <n v="36"/>
    <n v="64143.39"/>
    <n v="2143672.0567827057"/>
    <x v="3"/>
    <x v="3"/>
    <d v="2032-12-28T00:00:00"/>
    <x v="8"/>
    <x v="6"/>
    <x v="0"/>
    <x v="0"/>
    <x v="1"/>
  </r>
  <r>
    <s v="L103114"/>
    <x v="0"/>
    <s v="C203114"/>
    <s v="Vikas Patel"/>
    <x v="0"/>
    <s v="Male"/>
    <x v="42"/>
    <x v="0"/>
    <x v="0"/>
    <x v="0"/>
    <n v="582295"/>
    <s v="Submitted"/>
    <n v="780"/>
    <x v="2"/>
    <x v="0"/>
    <s v="Submitted"/>
    <x v="0"/>
    <x v="4"/>
    <n v="506699"/>
    <n v="11.37"/>
    <n v="120"/>
    <n v="4222.49"/>
    <n v="480097.30249999993"/>
    <x v="0"/>
    <x v="0"/>
    <d v="2032-12-29T00:00:00"/>
    <x v="8"/>
    <x v="6"/>
    <x v="0"/>
    <x v="1"/>
    <x v="3"/>
  </r>
  <r>
    <s v="L103115"/>
    <x v="0"/>
    <s v="C203115"/>
    <s v="Neha Singh"/>
    <x v="0"/>
    <s v="Male"/>
    <x v="30"/>
    <x v="0"/>
    <x v="0"/>
    <x v="1"/>
    <n v="328251"/>
    <s v="Submitted"/>
    <n v="582"/>
    <x v="0"/>
    <x v="0"/>
    <s v="Submitted"/>
    <x v="0"/>
    <x v="2"/>
    <n v="1385098"/>
    <n v="12.27"/>
    <n v="120"/>
    <n v="11542.48"/>
    <n v="1416262.7049999998"/>
    <x v="0"/>
    <x v="0"/>
    <d v="2032-12-30T00:00:00"/>
    <x v="8"/>
    <x v="6"/>
    <x v="1"/>
    <x v="1"/>
    <x v="2"/>
  </r>
  <r>
    <s v="L103116"/>
    <x v="0"/>
    <s v="C203116"/>
    <s v="Rahul Das"/>
    <x v="0"/>
    <s v="Male"/>
    <x v="32"/>
    <x v="1"/>
    <x v="1"/>
    <x v="3"/>
    <n v="925585"/>
    <s v="Submitted"/>
    <n v="710"/>
    <x v="1"/>
    <x v="0"/>
    <s v="Submitted"/>
    <x v="0"/>
    <x v="1"/>
    <n v="503088"/>
    <n v="10.34"/>
    <n v="120"/>
    <n v="4192.3999999999996"/>
    <n v="433494.16000000003"/>
    <x v="2"/>
    <x v="2"/>
    <d v="2032-12-31T00:00:00"/>
    <x v="8"/>
    <x v="6"/>
    <x v="0"/>
    <x v="0"/>
    <x v="2"/>
  </r>
  <r>
    <s v="L103117"/>
    <x v="0"/>
    <s v="C203117"/>
    <s v="Anjali Verma"/>
    <x v="0"/>
    <s v="Female"/>
    <x v="20"/>
    <x v="1"/>
    <x v="1"/>
    <x v="2"/>
    <n v="290190"/>
    <s v="Submitted"/>
    <n v="356"/>
    <x v="0"/>
    <x v="0"/>
    <s v="Submitted"/>
    <x v="0"/>
    <x v="2"/>
    <n v="3420364"/>
    <n v="12.08"/>
    <n v="24"/>
    <n v="142515.17000000001"/>
    <n v="3443166.6161418608"/>
    <x v="5"/>
    <x v="5"/>
    <d v="2033-01-01T00:00:00"/>
    <x v="9"/>
    <x v="7"/>
    <x v="0"/>
    <x v="1"/>
    <x v="1"/>
  </r>
  <r>
    <s v="L103118"/>
    <x v="0"/>
    <s v="C203118"/>
    <s v="Pooja Singh"/>
    <x v="0"/>
    <s v="Female"/>
    <x v="9"/>
    <x v="0"/>
    <x v="1"/>
    <x v="2"/>
    <n v="1800922"/>
    <s v="Submitted"/>
    <n v="453"/>
    <x v="0"/>
    <x v="0"/>
    <s v="Submitted"/>
    <x v="0"/>
    <x v="0"/>
    <n v="3649843"/>
    <n v="9.5500000000000007"/>
    <n v="60"/>
    <n v="60830.720000000001"/>
    <n v="2904666.7208333351"/>
    <x v="3"/>
    <x v="3"/>
    <d v="2033-01-02T00:00:00"/>
    <x v="9"/>
    <x v="7"/>
    <x v="0"/>
    <x v="1"/>
    <x v="0"/>
  </r>
  <r>
    <s v="L103119"/>
    <x v="0"/>
    <s v="C203119"/>
    <s v="Anjali Mehta"/>
    <x v="0"/>
    <s v="Female"/>
    <x v="2"/>
    <x v="0"/>
    <x v="1"/>
    <x v="1"/>
    <n v="590587"/>
    <s v="Submitted"/>
    <n v="439"/>
    <x v="0"/>
    <x v="0"/>
    <s v="Submitted"/>
    <x v="0"/>
    <x v="3"/>
    <n v="4645242"/>
    <n v="12.19"/>
    <n v="36"/>
    <n v="129034.5"/>
    <n v="4718791.6650516968"/>
    <x v="0"/>
    <x v="0"/>
    <d v="2033-01-03T00:00:00"/>
    <x v="9"/>
    <x v="7"/>
    <x v="0"/>
    <x v="1"/>
    <x v="3"/>
  </r>
  <r>
    <s v="L103120"/>
    <x v="0"/>
    <s v="C203120"/>
    <s v="Rohit Das"/>
    <x v="0"/>
    <s v="Male"/>
    <x v="14"/>
    <x v="0"/>
    <x v="0"/>
    <x v="2"/>
    <n v="2295868"/>
    <s v="Submitted"/>
    <n v="352"/>
    <x v="0"/>
    <x v="0"/>
    <s v="Submitted"/>
    <x v="0"/>
    <x v="1"/>
    <n v="2428436"/>
    <n v="8.1300000000000008"/>
    <n v="120"/>
    <n v="20236.97"/>
    <n v="1645265.3900000004"/>
    <x v="5"/>
    <x v="5"/>
    <d v="2033-01-04T00:00:00"/>
    <x v="9"/>
    <x v="7"/>
    <x v="0"/>
    <x v="0"/>
    <x v="3"/>
  </r>
  <r>
    <s v="L103121"/>
    <x v="0"/>
    <s v="C203121"/>
    <s v="Anjali Rao"/>
    <x v="0"/>
    <s v="Male"/>
    <x v="40"/>
    <x v="1"/>
    <x v="0"/>
    <x v="0"/>
    <n v="408157"/>
    <s v="Submitted"/>
    <n v="461"/>
    <x v="0"/>
    <x v="0"/>
    <s v="Submitted"/>
    <x v="0"/>
    <x v="2"/>
    <n v="1746314"/>
    <n v="15.82"/>
    <n v="180"/>
    <n v="9701.74"/>
    <n v="2302223.9566666665"/>
    <x v="4"/>
    <x v="4"/>
    <d v="2033-01-05T00:00:00"/>
    <x v="9"/>
    <x v="7"/>
    <x v="1"/>
    <x v="0"/>
    <x v="2"/>
  </r>
  <r>
    <s v="L103122"/>
    <x v="0"/>
    <s v="C203122"/>
    <s v="Pooja Singh"/>
    <x v="0"/>
    <s v="Male"/>
    <x v="44"/>
    <x v="0"/>
    <x v="1"/>
    <x v="3"/>
    <n v="0"/>
    <s v="Submitted"/>
    <n v="508"/>
    <x v="0"/>
    <x v="0"/>
    <s v="Submitted"/>
    <x v="0"/>
    <x v="4"/>
    <n v="753527"/>
    <n v="17.73"/>
    <n v="24"/>
    <n v="31396.959999999999"/>
    <n v="1113336.1428893125"/>
    <x v="0"/>
    <x v="0"/>
    <d v="2033-01-06T00:00:00"/>
    <x v="9"/>
    <x v="7"/>
    <x v="0"/>
    <x v="1"/>
    <x v="3"/>
  </r>
  <r>
    <s v="L103123"/>
    <x v="0"/>
    <s v="C203123"/>
    <s v="Karan Patel"/>
    <x v="0"/>
    <s v="Male"/>
    <x v="46"/>
    <x v="0"/>
    <x v="1"/>
    <x v="0"/>
    <n v="658170"/>
    <s v="Submitted"/>
    <n v="352"/>
    <x v="0"/>
    <x v="0"/>
    <s v="Submitted"/>
    <x v="0"/>
    <x v="2"/>
    <n v="910877"/>
    <n v="10.23"/>
    <n v="24"/>
    <n v="37953.21"/>
    <n v="776522.93354295217"/>
    <x v="0"/>
    <x v="0"/>
    <d v="2033-01-07T00:00:00"/>
    <x v="9"/>
    <x v="7"/>
    <x v="0"/>
    <x v="0"/>
    <x v="2"/>
  </r>
  <r>
    <s v="L103124"/>
    <x v="0"/>
    <s v="C203124"/>
    <s v="Karan Das"/>
    <x v="0"/>
    <s v="Female"/>
    <x v="47"/>
    <x v="0"/>
    <x v="0"/>
    <x v="0"/>
    <n v="2283206"/>
    <s v="Submitted"/>
    <n v="574"/>
    <x v="0"/>
    <x v="0"/>
    <s v="Submitted"/>
    <x v="0"/>
    <x v="0"/>
    <n v="2743368"/>
    <n v="10.93"/>
    <n v="36"/>
    <n v="76204.67"/>
    <n v="2498751.0201878026"/>
    <x v="0"/>
    <x v="0"/>
    <d v="2033-01-08T00:00:00"/>
    <x v="9"/>
    <x v="7"/>
    <x v="0"/>
    <x v="1"/>
    <x v="3"/>
  </r>
  <r>
    <s v="L103125"/>
    <x v="0"/>
    <s v="C203125"/>
    <s v="Anjali Gupta"/>
    <x v="0"/>
    <s v="Male"/>
    <x v="36"/>
    <x v="1"/>
    <x v="0"/>
    <x v="2"/>
    <n v="2221210"/>
    <s v="Submitted"/>
    <n v="414"/>
    <x v="0"/>
    <x v="0"/>
    <s v="Submitted"/>
    <x v="0"/>
    <x v="3"/>
    <n v="685639"/>
    <n v="13.91"/>
    <n v="120"/>
    <n v="5713.66"/>
    <n v="794769.87416666665"/>
    <x v="1"/>
    <x v="1"/>
    <d v="2033-01-09T00:00:00"/>
    <x v="9"/>
    <x v="7"/>
    <x v="0"/>
    <x v="1"/>
    <x v="0"/>
  </r>
  <r>
    <s v="L103126"/>
    <x v="0"/>
    <s v="C203126"/>
    <s v="Anjali Verma"/>
    <x v="0"/>
    <s v="Female"/>
    <x v="2"/>
    <x v="1"/>
    <x v="1"/>
    <x v="0"/>
    <n v="770977"/>
    <s v="Submitted"/>
    <n v="350"/>
    <x v="0"/>
    <x v="0"/>
    <s v="Submitted"/>
    <x v="0"/>
    <x v="2"/>
    <n v="3537445"/>
    <n v="9.74"/>
    <n v="24"/>
    <n v="147393.54"/>
    <n v="2871228.0290028849"/>
    <x v="6"/>
    <x v="6"/>
    <d v="2033-01-10T00:00:00"/>
    <x v="9"/>
    <x v="7"/>
    <x v="1"/>
    <x v="1"/>
    <x v="3"/>
  </r>
  <r>
    <s v="L103127"/>
    <x v="0"/>
    <s v="C203127"/>
    <s v="Priya Singh"/>
    <x v="0"/>
    <s v="Female"/>
    <x v="7"/>
    <x v="0"/>
    <x v="1"/>
    <x v="1"/>
    <n v="1928900"/>
    <s v="Submitted"/>
    <n v="687"/>
    <x v="1"/>
    <x v="0"/>
    <s v="Submitted"/>
    <x v="0"/>
    <x v="4"/>
    <n v="309753"/>
    <n v="11.2"/>
    <n v="120"/>
    <n v="2581.2800000000002"/>
    <n v="289102.8"/>
    <x v="6"/>
    <x v="6"/>
    <d v="2033-01-11T00:00:00"/>
    <x v="9"/>
    <x v="7"/>
    <x v="0"/>
    <x v="0"/>
    <x v="1"/>
  </r>
  <r>
    <s v="L103128"/>
    <x v="0"/>
    <s v="C203128"/>
    <s v="Amit Mehta"/>
    <x v="0"/>
    <s v="Male"/>
    <x v="3"/>
    <x v="0"/>
    <x v="0"/>
    <x v="2"/>
    <n v="279098"/>
    <s v="Submitted"/>
    <n v="900"/>
    <x v="2"/>
    <x v="0"/>
    <s v="Submitted"/>
    <x v="0"/>
    <x v="1"/>
    <n v="1957688"/>
    <n v="13.25"/>
    <n v="60"/>
    <n v="32628.13"/>
    <n v="2161613.8333333335"/>
    <x v="5"/>
    <x v="5"/>
    <d v="2033-01-12T00:00:00"/>
    <x v="9"/>
    <x v="7"/>
    <x v="0"/>
    <x v="1"/>
    <x v="1"/>
  </r>
  <r>
    <s v="L103129"/>
    <x v="0"/>
    <s v="C203129"/>
    <s v="Rahul Patel"/>
    <x v="0"/>
    <s v="Female"/>
    <x v="13"/>
    <x v="1"/>
    <x v="1"/>
    <x v="0"/>
    <n v="1455160"/>
    <s v="Submitted"/>
    <n v="833"/>
    <x v="2"/>
    <x v="0"/>
    <s v="Submitted"/>
    <x v="0"/>
    <x v="4"/>
    <n v="4769130"/>
    <n v="12.95"/>
    <n v="12"/>
    <n v="397427.5"/>
    <n v="5147474.8445139574"/>
    <x v="3"/>
    <x v="3"/>
    <d v="2033-01-13T00:00:00"/>
    <x v="9"/>
    <x v="7"/>
    <x v="2"/>
    <x v="0"/>
    <x v="3"/>
  </r>
  <r>
    <s v="L103130"/>
    <x v="0"/>
    <s v="C203130"/>
    <s v="Amit Patel"/>
    <x v="0"/>
    <s v="Female"/>
    <x v="32"/>
    <x v="0"/>
    <x v="1"/>
    <x v="2"/>
    <n v="2491477"/>
    <s v="Submitted"/>
    <n v="586"/>
    <x v="0"/>
    <x v="0"/>
    <s v="Submitted"/>
    <x v="0"/>
    <x v="3"/>
    <n v="3534098"/>
    <n v="15.7"/>
    <n v="36"/>
    <n v="98169.39"/>
    <n v="4623778.2166670524"/>
    <x v="5"/>
    <x v="5"/>
    <d v="2033-01-14T00:00:00"/>
    <x v="9"/>
    <x v="7"/>
    <x v="1"/>
    <x v="0"/>
    <x v="2"/>
  </r>
  <r>
    <s v="L103131"/>
    <x v="0"/>
    <s v="C203131"/>
    <s v="Neha Mehta"/>
    <x v="0"/>
    <s v="Male"/>
    <x v="36"/>
    <x v="0"/>
    <x v="1"/>
    <x v="0"/>
    <n v="1950578"/>
    <s v="Submitted"/>
    <n v="866"/>
    <x v="2"/>
    <x v="0"/>
    <s v="Submitted"/>
    <x v="0"/>
    <x v="0"/>
    <n v="2162572"/>
    <n v="13.97"/>
    <n v="180"/>
    <n v="12014.29"/>
    <n v="2517594.2366666668"/>
    <x v="1"/>
    <x v="1"/>
    <d v="2033-01-15T00:00:00"/>
    <x v="9"/>
    <x v="7"/>
    <x v="0"/>
    <x v="1"/>
    <x v="1"/>
  </r>
  <r>
    <s v="L103132"/>
    <x v="0"/>
    <s v="C203132"/>
    <s v="Amit Rao"/>
    <x v="0"/>
    <s v="Male"/>
    <x v="42"/>
    <x v="0"/>
    <x v="0"/>
    <x v="3"/>
    <n v="1195324"/>
    <s v="Submitted"/>
    <n v="508"/>
    <x v="0"/>
    <x v="0"/>
    <s v="Submitted"/>
    <x v="0"/>
    <x v="4"/>
    <n v="973995"/>
    <n v="11.99"/>
    <n v="60"/>
    <n v="16233.25"/>
    <n v="973183.33750000002"/>
    <x v="2"/>
    <x v="2"/>
    <d v="2033-01-16T00:00:00"/>
    <x v="9"/>
    <x v="7"/>
    <x v="0"/>
    <x v="1"/>
    <x v="1"/>
  </r>
  <r>
    <s v="L103133"/>
    <x v="0"/>
    <s v="C203133"/>
    <s v="Vikas Mehta"/>
    <x v="0"/>
    <s v="Male"/>
    <x v="6"/>
    <x v="1"/>
    <x v="1"/>
    <x v="0"/>
    <n v="1487462"/>
    <s v="Submitted"/>
    <n v="743"/>
    <x v="1"/>
    <x v="0"/>
    <s v="Submitted"/>
    <x v="0"/>
    <x v="1"/>
    <n v="2336007"/>
    <n v="15.05"/>
    <n v="12"/>
    <n v="194667.25"/>
    <n v="2929912.3371091718"/>
    <x v="5"/>
    <x v="5"/>
    <d v="2033-01-17T00:00:00"/>
    <x v="9"/>
    <x v="7"/>
    <x v="0"/>
    <x v="1"/>
    <x v="1"/>
  </r>
  <r>
    <s v="L103134"/>
    <x v="0"/>
    <s v="C203134"/>
    <s v="Amit Singh"/>
    <x v="0"/>
    <s v="Female"/>
    <x v="21"/>
    <x v="0"/>
    <x v="1"/>
    <x v="0"/>
    <n v="808895"/>
    <s v="Submitted"/>
    <n v="851"/>
    <x v="2"/>
    <x v="0"/>
    <s v="Submitted"/>
    <x v="0"/>
    <x v="4"/>
    <n v="445922"/>
    <n v="10.28"/>
    <n v="24"/>
    <n v="18580.080000000002"/>
    <n v="382006.64899475098"/>
    <x v="0"/>
    <x v="0"/>
    <d v="2033-01-18T00:00:00"/>
    <x v="9"/>
    <x v="7"/>
    <x v="0"/>
    <x v="1"/>
    <x v="3"/>
  </r>
  <r>
    <s v="L103135"/>
    <x v="0"/>
    <s v="C203135"/>
    <s v="Priya Gupta"/>
    <x v="0"/>
    <s v="Male"/>
    <x v="27"/>
    <x v="1"/>
    <x v="1"/>
    <x v="3"/>
    <n v="928452"/>
    <s v="Submitted"/>
    <n v="512"/>
    <x v="0"/>
    <x v="0"/>
    <s v="Submitted"/>
    <x v="0"/>
    <x v="3"/>
    <n v="1596024"/>
    <n v="11.64"/>
    <n v="180"/>
    <n v="8866.7999999999993"/>
    <n v="1548143.28"/>
    <x v="5"/>
    <x v="5"/>
    <d v="2033-01-19T00:00:00"/>
    <x v="9"/>
    <x v="7"/>
    <x v="1"/>
    <x v="0"/>
    <x v="3"/>
  </r>
  <r>
    <s v="L103136"/>
    <x v="0"/>
    <s v="C203136"/>
    <s v="Vikas Mehta"/>
    <x v="0"/>
    <s v="Male"/>
    <x v="21"/>
    <x v="0"/>
    <x v="1"/>
    <x v="0"/>
    <n v="2429564"/>
    <s v="Submitted"/>
    <n v="865"/>
    <x v="2"/>
    <x v="0"/>
    <s v="Submitted"/>
    <x v="0"/>
    <x v="1"/>
    <n v="76254"/>
    <n v="7.23"/>
    <n v="24"/>
    <n v="3177.25"/>
    <n v="45943.593562846581"/>
    <x v="4"/>
    <x v="4"/>
    <d v="2033-01-20T00:00:00"/>
    <x v="9"/>
    <x v="7"/>
    <x v="2"/>
    <x v="0"/>
    <x v="0"/>
  </r>
  <r>
    <s v="L103137"/>
    <x v="0"/>
    <s v="C203137"/>
    <s v="Vikas Mehta"/>
    <x v="0"/>
    <s v="Male"/>
    <x v="40"/>
    <x v="1"/>
    <x v="1"/>
    <x v="0"/>
    <n v="751063"/>
    <s v="Submitted"/>
    <n v="442"/>
    <x v="0"/>
    <x v="0"/>
    <s v="Submitted"/>
    <x v="0"/>
    <x v="4"/>
    <n v="3758925"/>
    <n v="13.64"/>
    <n v="12"/>
    <n v="313243.75"/>
    <n v="4273116.7081139432"/>
    <x v="4"/>
    <x v="4"/>
    <d v="2033-01-21T00:00:00"/>
    <x v="9"/>
    <x v="7"/>
    <x v="1"/>
    <x v="1"/>
    <x v="2"/>
  </r>
  <r>
    <s v="L103138"/>
    <x v="0"/>
    <s v="C203138"/>
    <s v="Anjali Sharma"/>
    <x v="0"/>
    <s v="Female"/>
    <x v="40"/>
    <x v="0"/>
    <x v="0"/>
    <x v="2"/>
    <n v="1366979"/>
    <s v="Submitted"/>
    <n v="752"/>
    <x v="2"/>
    <x v="0"/>
    <s v="Submitted"/>
    <x v="0"/>
    <x v="4"/>
    <n v="1038577"/>
    <n v="16.62"/>
    <n v="36"/>
    <n v="28849.360000000001"/>
    <n v="1438429.145000037"/>
    <x v="1"/>
    <x v="1"/>
    <d v="2033-01-22T00:00:00"/>
    <x v="9"/>
    <x v="7"/>
    <x v="0"/>
    <x v="1"/>
    <x v="3"/>
  </r>
  <r>
    <s v="L103139"/>
    <x v="0"/>
    <s v="C203139"/>
    <s v="Vikas Mehta"/>
    <x v="0"/>
    <s v="Female"/>
    <x v="41"/>
    <x v="1"/>
    <x v="1"/>
    <x v="2"/>
    <n v="1254068"/>
    <s v="Submitted"/>
    <n v="689"/>
    <x v="1"/>
    <x v="0"/>
    <s v="Submitted"/>
    <x v="0"/>
    <x v="3"/>
    <n v="4837198"/>
    <n v="7.4"/>
    <n v="60"/>
    <n v="80619.97"/>
    <n v="2982938.7666675737"/>
    <x v="2"/>
    <x v="2"/>
    <d v="2033-01-23T00:00:00"/>
    <x v="9"/>
    <x v="7"/>
    <x v="0"/>
    <x v="1"/>
    <x v="0"/>
  </r>
  <r>
    <s v="L103140"/>
    <x v="0"/>
    <s v="C203140"/>
    <s v="Karan Rao"/>
    <x v="0"/>
    <s v="Female"/>
    <x v="44"/>
    <x v="0"/>
    <x v="1"/>
    <x v="3"/>
    <n v="2466267"/>
    <s v="Submitted"/>
    <n v="894"/>
    <x v="2"/>
    <x v="0"/>
    <s v="Submitted"/>
    <x v="0"/>
    <x v="4"/>
    <n v="2564354"/>
    <n v="11.77"/>
    <n v="36"/>
    <n v="71232.06"/>
    <n v="2515203.881718433"/>
    <x v="0"/>
    <x v="0"/>
    <d v="2033-01-24T00:00:00"/>
    <x v="9"/>
    <x v="7"/>
    <x v="0"/>
    <x v="1"/>
    <x v="0"/>
  </r>
  <r>
    <s v="L103141"/>
    <x v="0"/>
    <s v="C203141"/>
    <s v="Rahul Verma"/>
    <x v="0"/>
    <s v="Male"/>
    <x v="14"/>
    <x v="0"/>
    <x v="1"/>
    <x v="3"/>
    <n v="2194730"/>
    <s v="Submitted"/>
    <n v="434"/>
    <x v="0"/>
    <x v="0"/>
    <s v="Submitted"/>
    <x v="0"/>
    <x v="0"/>
    <n v="4305965"/>
    <n v="15.53"/>
    <n v="120"/>
    <n v="35883.040000000001"/>
    <n v="5572636.3708333336"/>
    <x v="6"/>
    <x v="6"/>
    <d v="2033-01-25T00:00:00"/>
    <x v="9"/>
    <x v="7"/>
    <x v="0"/>
    <x v="0"/>
    <x v="3"/>
  </r>
  <r>
    <s v="L103142"/>
    <x v="0"/>
    <s v="C203142"/>
    <s v="Pooja Gupta"/>
    <x v="0"/>
    <s v="Female"/>
    <x v="25"/>
    <x v="1"/>
    <x v="1"/>
    <x v="2"/>
    <n v="1628909"/>
    <s v="Submitted"/>
    <n v="720"/>
    <x v="1"/>
    <x v="0"/>
    <s v="Submitted"/>
    <x v="0"/>
    <x v="3"/>
    <n v="4497476"/>
    <n v="11.32"/>
    <n v="120"/>
    <n v="37478.97"/>
    <n v="4242619.0266666664"/>
    <x v="2"/>
    <x v="2"/>
    <d v="2033-01-26T00:00:00"/>
    <x v="9"/>
    <x v="7"/>
    <x v="0"/>
    <x v="1"/>
    <x v="0"/>
  </r>
  <r>
    <s v="L103143"/>
    <x v="0"/>
    <s v="C203143"/>
    <s v="Neha Patel"/>
    <x v="0"/>
    <s v="Male"/>
    <x v="29"/>
    <x v="0"/>
    <x v="0"/>
    <x v="2"/>
    <n v="911175"/>
    <s v="Submitted"/>
    <n v="499"/>
    <x v="0"/>
    <x v="0"/>
    <s v="Submitted"/>
    <x v="0"/>
    <x v="2"/>
    <n v="2285166"/>
    <n v="11.82"/>
    <n v="36"/>
    <n v="63476.83"/>
    <n v="2250888.510042951"/>
    <x v="3"/>
    <x v="3"/>
    <d v="2033-01-27T00:00:00"/>
    <x v="9"/>
    <x v="7"/>
    <x v="0"/>
    <x v="1"/>
    <x v="3"/>
  </r>
  <r>
    <s v="L103144"/>
    <x v="0"/>
    <s v="C203144"/>
    <s v="Karan Gupta"/>
    <x v="0"/>
    <s v="Female"/>
    <x v="35"/>
    <x v="1"/>
    <x v="1"/>
    <x v="2"/>
    <n v="2358417"/>
    <s v="Submitted"/>
    <n v="832"/>
    <x v="2"/>
    <x v="0"/>
    <s v="Submitted"/>
    <x v="0"/>
    <x v="3"/>
    <n v="4951727"/>
    <n v="13.39"/>
    <n v="36"/>
    <n v="137547.97"/>
    <n v="5525302.0441772612"/>
    <x v="2"/>
    <x v="2"/>
    <d v="2033-01-28T00:00:00"/>
    <x v="9"/>
    <x v="7"/>
    <x v="0"/>
    <x v="1"/>
    <x v="1"/>
  </r>
  <r>
    <s v="L103145"/>
    <x v="0"/>
    <s v="C203145"/>
    <s v="Priya Gupta"/>
    <x v="0"/>
    <s v="Male"/>
    <x v="3"/>
    <x v="1"/>
    <x v="0"/>
    <x v="3"/>
    <n v="1474301"/>
    <s v="Submitted"/>
    <n v="745"/>
    <x v="1"/>
    <x v="0"/>
    <s v="Submitted"/>
    <x v="0"/>
    <x v="1"/>
    <n v="3078770"/>
    <n v="9.02"/>
    <n v="24"/>
    <n v="128282.08"/>
    <n v="2314212.1066213823"/>
    <x v="1"/>
    <x v="1"/>
    <d v="2033-01-29T00:00:00"/>
    <x v="9"/>
    <x v="7"/>
    <x v="0"/>
    <x v="0"/>
    <x v="3"/>
  </r>
  <r>
    <s v="L103146"/>
    <x v="0"/>
    <s v="C203146"/>
    <s v="Sneha Patel"/>
    <x v="0"/>
    <s v="Female"/>
    <x v="41"/>
    <x v="1"/>
    <x v="1"/>
    <x v="0"/>
    <n v="1401451"/>
    <s v="Submitted"/>
    <n v="850"/>
    <x v="2"/>
    <x v="0"/>
    <s v="Submitted"/>
    <x v="0"/>
    <x v="1"/>
    <n v="3675755"/>
    <n v="7.13"/>
    <n v="36"/>
    <n v="102104.31"/>
    <n v="2184011.2075301507"/>
    <x v="0"/>
    <x v="0"/>
    <d v="2033-01-30T00:00:00"/>
    <x v="9"/>
    <x v="7"/>
    <x v="2"/>
    <x v="0"/>
    <x v="3"/>
  </r>
  <r>
    <s v="L103147"/>
    <x v="0"/>
    <s v="C203147"/>
    <s v="Anjali Gupta"/>
    <x v="0"/>
    <s v="Male"/>
    <x v="1"/>
    <x v="1"/>
    <x v="1"/>
    <x v="3"/>
    <n v="-50000"/>
    <s v="Submitted"/>
    <n v="673"/>
    <x v="1"/>
    <x v="0"/>
    <s v="Submitted"/>
    <x v="0"/>
    <x v="0"/>
    <n v="3108376"/>
    <n v="18.34"/>
    <n v="24"/>
    <n v="129515.67"/>
    <n v="4750634.6543536326"/>
    <x v="4"/>
    <x v="4"/>
    <d v="2033-01-31T00:00:00"/>
    <x v="9"/>
    <x v="7"/>
    <x v="0"/>
    <x v="1"/>
    <x v="2"/>
  </r>
  <r>
    <s v="L103148"/>
    <x v="0"/>
    <s v="C203148"/>
    <s v="Karan Sharma"/>
    <x v="0"/>
    <s v="Female"/>
    <x v="14"/>
    <x v="0"/>
    <x v="0"/>
    <x v="0"/>
    <n v="1863250"/>
    <s v="Submitted"/>
    <n v="950"/>
    <x v="2"/>
    <x v="0"/>
    <s v="Submitted"/>
    <x v="1"/>
    <x v="3"/>
    <n v="1143135"/>
    <n v="14.63"/>
    <n v="24"/>
    <n v="47630.62"/>
    <n v="1393672.0943486113"/>
    <x v="6"/>
    <x v="6"/>
    <d v="2033-02-01T00:00:00"/>
    <x v="9"/>
    <x v="8"/>
    <x v="1"/>
    <x v="1"/>
    <x v="0"/>
  </r>
  <r>
    <s v="L103149"/>
    <x v="0"/>
    <s v="C203149"/>
    <s v="Priya Das"/>
    <x v="0"/>
    <s v="Male"/>
    <x v="18"/>
    <x v="1"/>
    <x v="1"/>
    <x v="2"/>
    <n v="2348254"/>
    <s v="Submitted"/>
    <n v="469"/>
    <x v="0"/>
    <x v="0"/>
    <s v="Submitted"/>
    <x v="0"/>
    <x v="1"/>
    <n v="2920978"/>
    <n v="7.97"/>
    <n v="180"/>
    <n v="16227.66"/>
    <n v="1940016.2216666667"/>
    <x v="3"/>
    <x v="3"/>
    <d v="2033-02-02T00:00:00"/>
    <x v="9"/>
    <x v="8"/>
    <x v="1"/>
    <x v="0"/>
    <x v="2"/>
  </r>
  <r>
    <s v="L103150"/>
    <x v="0"/>
    <s v="C203150"/>
    <s v="Neha Gupta"/>
    <x v="0"/>
    <s v="Male"/>
    <x v="32"/>
    <x v="0"/>
    <x v="1"/>
    <x v="3"/>
    <n v="976994"/>
    <s v="Submitted"/>
    <n v="558"/>
    <x v="0"/>
    <x v="0"/>
    <s v="Submitted"/>
    <x v="0"/>
    <x v="2"/>
    <n v="3389661"/>
    <n v="13.7"/>
    <n v="12"/>
    <n v="282471.75"/>
    <n v="3870278.6172653264"/>
    <x v="5"/>
    <x v="5"/>
    <d v="2033-02-03T00:00:00"/>
    <x v="9"/>
    <x v="8"/>
    <x v="1"/>
    <x v="0"/>
    <x v="3"/>
  </r>
  <r>
    <s v="L103151"/>
    <x v="0"/>
    <s v="C203151"/>
    <s v="Sneha Sharma"/>
    <x v="0"/>
    <s v="Female"/>
    <x v="24"/>
    <x v="0"/>
    <x v="0"/>
    <x v="3"/>
    <n v="1708054"/>
    <s v="Submitted"/>
    <n v="388"/>
    <x v="0"/>
    <x v="0"/>
    <s v="Submitted"/>
    <x v="0"/>
    <x v="4"/>
    <n v="1219349"/>
    <n v="11.42"/>
    <n v="36"/>
    <n v="33870.81"/>
    <n v="1160413.7983740722"/>
    <x v="1"/>
    <x v="1"/>
    <d v="2033-02-04T00:00:00"/>
    <x v="9"/>
    <x v="8"/>
    <x v="0"/>
    <x v="0"/>
    <x v="0"/>
  </r>
  <r>
    <s v="L103152"/>
    <x v="0"/>
    <s v="C203152"/>
    <s v="Neha Gupta"/>
    <x v="0"/>
    <s v="Female"/>
    <x v="40"/>
    <x v="0"/>
    <x v="0"/>
    <x v="0"/>
    <n v="2495669"/>
    <s v="Submitted"/>
    <n v="553"/>
    <x v="0"/>
    <x v="0"/>
    <s v="Submitted"/>
    <x v="0"/>
    <x v="4"/>
    <n v="2026780"/>
    <n v="18.82"/>
    <n v="60"/>
    <n v="33779.67"/>
    <n v="3178666.6333333333"/>
    <x v="3"/>
    <x v="3"/>
    <d v="2033-02-05T00:00:00"/>
    <x v="9"/>
    <x v="8"/>
    <x v="2"/>
    <x v="1"/>
    <x v="2"/>
  </r>
  <r>
    <s v="L103153"/>
    <x v="0"/>
    <s v="C203153"/>
    <s v="Pooja Gupta"/>
    <x v="0"/>
    <s v="Female"/>
    <x v="18"/>
    <x v="1"/>
    <x v="0"/>
    <x v="2"/>
    <n v="790075"/>
    <s v="Submitted"/>
    <n v="663"/>
    <x v="1"/>
    <x v="0"/>
    <s v="Submitted"/>
    <x v="0"/>
    <x v="4"/>
    <n v="396063"/>
    <n v="7.51"/>
    <n v="120"/>
    <n v="3300.53"/>
    <n v="247869.42750000002"/>
    <x v="5"/>
    <x v="5"/>
    <d v="2033-02-06T00:00:00"/>
    <x v="9"/>
    <x v="8"/>
    <x v="1"/>
    <x v="0"/>
    <x v="3"/>
  </r>
  <r>
    <s v="L103154"/>
    <x v="0"/>
    <s v="C203154"/>
    <s v="Pooja Das"/>
    <x v="0"/>
    <s v="Female"/>
    <x v="20"/>
    <x v="0"/>
    <x v="0"/>
    <x v="2"/>
    <n v="776248"/>
    <s v="Submitted"/>
    <n v="359"/>
    <x v="0"/>
    <x v="0"/>
    <s v="Submitted"/>
    <x v="0"/>
    <x v="0"/>
    <n v="224300"/>
    <n v="17.89"/>
    <n v="120"/>
    <n v="1869.17"/>
    <n v="334393.91666666669"/>
    <x v="6"/>
    <x v="6"/>
    <d v="2033-02-07T00:00:00"/>
    <x v="9"/>
    <x v="8"/>
    <x v="0"/>
    <x v="0"/>
    <x v="0"/>
  </r>
  <r>
    <s v="L103155"/>
    <x v="0"/>
    <s v="C203155"/>
    <s v="Priya Patel"/>
    <x v="0"/>
    <s v="Male"/>
    <x v="26"/>
    <x v="1"/>
    <x v="0"/>
    <x v="3"/>
    <n v="1944888"/>
    <s v="Submitted"/>
    <n v="305"/>
    <x v="0"/>
    <x v="0"/>
    <s v="Submitted"/>
    <x v="0"/>
    <x v="0"/>
    <n v="2532996"/>
    <n v="11.72"/>
    <n v="24"/>
    <n v="105541.5"/>
    <n v="2473892.9554242156"/>
    <x v="2"/>
    <x v="2"/>
    <d v="2033-02-08T00:00:00"/>
    <x v="9"/>
    <x v="8"/>
    <x v="2"/>
    <x v="1"/>
    <x v="3"/>
  </r>
  <r>
    <s v="L103156"/>
    <x v="0"/>
    <s v="C203156"/>
    <s v="Anjali Mehta"/>
    <x v="0"/>
    <s v="Male"/>
    <x v="43"/>
    <x v="0"/>
    <x v="1"/>
    <x v="0"/>
    <n v="644715"/>
    <s v="Submitted"/>
    <n v="648"/>
    <x v="1"/>
    <x v="0"/>
    <s v="Submitted"/>
    <x v="0"/>
    <x v="4"/>
    <n v="849419"/>
    <n v="7.5"/>
    <n v="60"/>
    <n v="14156.98"/>
    <n v="530886.87500011851"/>
    <x v="6"/>
    <x v="6"/>
    <d v="2033-02-09T00:00:00"/>
    <x v="9"/>
    <x v="8"/>
    <x v="0"/>
    <x v="1"/>
    <x v="1"/>
  </r>
  <r>
    <s v="L103157"/>
    <x v="0"/>
    <s v="C203157"/>
    <s v="Pooja Verma"/>
    <x v="0"/>
    <s v="Female"/>
    <x v="29"/>
    <x v="0"/>
    <x v="0"/>
    <x v="1"/>
    <n v="1169380"/>
    <s v="Submitted"/>
    <n v="600"/>
    <x v="1"/>
    <x v="0"/>
    <s v="Submitted"/>
    <x v="0"/>
    <x v="3"/>
    <n v="1259454"/>
    <n v="10.11"/>
    <n v="120"/>
    <n v="10495.45"/>
    <n v="1061089.9949999999"/>
    <x v="3"/>
    <x v="3"/>
    <d v="2033-02-10T00:00:00"/>
    <x v="9"/>
    <x v="8"/>
    <x v="1"/>
    <x v="0"/>
    <x v="2"/>
  </r>
  <r>
    <s v="L103158"/>
    <x v="0"/>
    <s v="C203158"/>
    <s v="Karan Rao"/>
    <x v="0"/>
    <s v="Male"/>
    <x v="32"/>
    <x v="1"/>
    <x v="0"/>
    <x v="3"/>
    <n v="1068234"/>
    <s v="Submitted"/>
    <n v="529"/>
    <x v="0"/>
    <x v="0"/>
    <s v="Submitted"/>
    <x v="0"/>
    <x v="1"/>
    <n v="2529960"/>
    <n v="8.4600000000000009"/>
    <n v="36"/>
    <n v="70276.67"/>
    <n v="1783621.8081138125"/>
    <x v="4"/>
    <x v="4"/>
    <d v="2033-02-11T00:00:00"/>
    <x v="9"/>
    <x v="8"/>
    <x v="0"/>
    <x v="0"/>
    <x v="3"/>
  </r>
  <r>
    <s v="L103159"/>
    <x v="0"/>
    <s v="C203159"/>
    <s v="Rohit Singh"/>
    <x v="0"/>
    <s v="Male"/>
    <x v="43"/>
    <x v="0"/>
    <x v="1"/>
    <x v="3"/>
    <n v="2413047"/>
    <s v="Submitted"/>
    <n v="474"/>
    <x v="0"/>
    <x v="0"/>
    <s v="Submitted"/>
    <x v="0"/>
    <x v="4"/>
    <n v="814150"/>
    <n v="12.01"/>
    <n v="12"/>
    <n v="67845.83"/>
    <n v="815026.4471835132"/>
    <x v="4"/>
    <x v="4"/>
    <d v="2033-02-12T00:00:00"/>
    <x v="9"/>
    <x v="8"/>
    <x v="0"/>
    <x v="1"/>
    <x v="3"/>
  </r>
  <r>
    <s v="L103160"/>
    <x v="0"/>
    <s v="C203160"/>
    <s v="Rohit Rao"/>
    <x v="0"/>
    <s v="Male"/>
    <x v="38"/>
    <x v="1"/>
    <x v="1"/>
    <x v="3"/>
    <n v="798290"/>
    <s v="Submitted"/>
    <n v="587"/>
    <x v="0"/>
    <x v="0"/>
    <s v="Submitted"/>
    <x v="0"/>
    <x v="1"/>
    <n v="1107972"/>
    <n v="7.1"/>
    <n v="120"/>
    <n v="9233.1"/>
    <n v="655550.1"/>
    <x v="1"/>
    <x v="1"/>
    <d v="2033-02-13T00:00:00"/>
    <x v="9"/>
    <x v="8"/>
    <x v="0"/>
    <x v="0"/>
    <x v="2"/>
  </r>
  <r>
    <s v="L103161"/>
    <x v="0"/>
    <s v="C203161"/>
    <s v="Karan Mehta"/>
    <x v="0"/>
    <s v="Female"/>
    <x v="15"/>
    <x v="0"/>
    <x v="0"/>
    <x v="2"/>
    <n v="556279"/>
    <s v="Submitted"/>
    <n v="353"/>
    <x v="0"/>
    <x v="0"/>
    <s v="Submitted"/>
    <x v="0"/>
    <x v="0"/>
    <n v="1168251"/>
    <n v="16.04"/>
    <n v="24"/>
    <n v="48677.120000000003"/>
    <n v="1561562.172224523"/>
    <x v="0"/>
    <x v="0"/>
    <d v="2033-02-14T00:00:00"/>
    <x v="9"/>
    <x v="8"/>
    <x v="0"/>
    <x v="0"/>
    <x v="2"/>
  </r>
  <r>
    <s v="L103162"/>
    <x v="0"/>
    <s v="C203162"/>
    <s v="Neha Das"/>
    <x v="0"/>
    <s v="Male"/>
    <x v="32"/>
    <x v="1"/>
    <x v="0"/>
    <x v="0"/>
    <n v="1088196"/>
    <s v="Submitted"/>
    <n v="423"/>
    <x v="0"/>
    <x v="0"/>
    <s v="Submitted"/>
    <x v="0"/>
    <x v="0"/>
    <n v="578476"/>
    <n v="10.66"/>
    <n v="24"/>
    <n v="24103.17"/>
    <n v="513879.63494453492"/>
    <x v="3"/>
    <x v="3"/>
    <d v="2033-02-15T00:00:00"/>
    <x v="9"/>
    <x v="8"/>
    <x v="0"/>
    <x v="0"/>
    <x v="0"/>
  </r>
  <r>
    <s v="L103163"/>
    <x v="0"/>
    <s v="C203163"/>
    <s v="Rohit Patel"/>
    <x v="0"/>
    <s v="Female"/>
    <x v="22"/>
    <x v="0"/>
    <x v="0"/>
    <x v="3"/>
    <n v="777453"/>
    <s v="Submitted"/>
    <n v="385"/>
    <x v="0"/>
    <x v="0"/>
    <s v="Submitted"/>
    <x v="0"/>
    <x v="1"/>
    <n v="589396"/>
    <n v="12.73"/>
    <n v="120"/>
    <n v="4911.63"/>
    <n v="625250.92333333334"/>
    <x v="6"/>
    <x v="6"/>
    <d v="2033-02-16T00:00:00"/>
    <x v="9"/>
    <x v="8"/>
    <x v="0"/>
    <x v="0"/>
    <x v="0"/>
  </r>
  <r>
    <s v="L103164"/>
    <x v="0"/>
    <s v="C203164"/>
    <s v="Anjali Patel"/>
    <x v="0"/>
    <s v="Female"/>
    <x v="42"/>
    <x v="0"/>
    <x v="1"/>
    <x v="3"/>
    <n v="518687"/>
    <s v="Submitted"/>
    <n v="825"/>
    <x v="2"/>
    <x v="0"/>
    <s v="Submitted"/>
    <x v="0"/>
    <x v="4"/>
    <n v="2907615"/>
    <n v="16.440000000000001"/>
    <n v="36"/>
    <n v="80767.08"/>
    <n v="3983432.5500001293"/>
    <x v="4"/>
    <x v="4"/>
    <d v="2033-02-17T00:00:00"/>
    <x v="9"/>
    <x v="8"/>
    <x v="0"/>
    <x v="1"/>
    <x v="3"/>
  </r>
  <r>
    <s v="L103165"/>
    <x v="0"/>
    <s v="C203165"/>
    <s v="Amit Rao"/>
    <x v="0"/>
    <s v="Female"/>
    <x v="17"/>
    <x v="0"/>
    <x v="0"/>
    <x v="1"/>
    <n v="967506"/>
    <s v="Submitted"/>
    <n v="490"/>
    <x v="0"/>
    <x v="0"/>
    <s v="Submitted"/>
    <x v="0"/>
    <x v="3"/>
    <n v="4059735"/>
    <n v="15.79"/>
    <n v="180"/>
    <n v="22554.080000000002"/>
    <n v="5341934.6374999993"/>
    <x v="4"/>
    <x v="4"/>
    <d v="2033-02-18T00:00:00"/>
    <x v="9"/>
    <x v="8"/>
    <x v="0"/>
    <x v="1"/>
    <x v="1"/>
  </r>
  <r>
    <s v="L103166"/>
    <x v="0"/>
    <s v="C203166"/>
    <s v="Karan Das"/>
    <x v="0"/>
    <s v="Male"/>
    <x v="13"/>
    <x v="1"/>
    <x v="1"/>
    <x v="0"/>
    <n v="1606262"/>
    <s v="Submitted"/>
    <n v="615"/>
    <x v="1"/>
    <x v="0"/>
    <s v="Submitted"/>
    <x v="0"/>
    <x v="2"/>
    <n v="2776839"/>
    <n v="15.61"/>
    <n v="24"/>
    <n v="115701.62"/>
    <n v="3612204.7399563878"/>
    <x v="11"/>
    <x v="6"/>
    <d v="2033-02-19T00:00:00"/>
    <x v="9"/>
    <x v="8"/>
    <x v="0"/>
    <x v="1"/>
    <x v="0"/>
  </r>
  <r>
    <s v="L103167"/>
    <x v="0"/>
    <s v="C203167"/>
    <s v="Neha Das"/>
    <x v="0"/>
    <s v="Female"/>
    <x v="10"/>
    <x v="1"/>
    <x v="0"/>
    <x v="1"/>
    <n v="2134881"/>
    <s v="Submitted"/>
    <n v="638"/>
    <x v="1"/>
    <x v="0"/>
    <s v="Submitted"/>
    <x v="0"/>
    <x v="0"/>
    <n v="1292716"/>
    <n v="18.190000000000001"/>
    <n v="36"/>
    <n v="35908.78"/>
    <n v="1959542.0033333409"/>
    <x v="5"/>
    <x v="5"/>
    <d v="2033-02-20T00:00:00"/>
    <x v="9"/>
    <x v="8"/>
    <x v="1"/>
    <x v="1"/>
    <x v="0"/>
  </r>
  <r>
    <s v="L103168"/>
    <x v="0"/>
    <s v="C203168"/>
    <s v="Amit Singh"/>
    <x v="0"/>
    <s v="Male"/>
    <x v="35"/>
    <x v="1"/>
    <x v="0"/>
    <x v="1"/>
    <n v="2479660"/>
    <s v="Submitted"/>
    <n v="881"/>
    <x v="2"/>
    <x v="0"/>
    <s v="Submitted"/>
    <x v="0"/>
    <x v="0"/>
    <n v="0"/>
    <n v="11.65"/>
    <n v="24"/>
    <n v="10416.67"/>
    <n v="0"/>
    <x v="0"/>
    <x v="0"/>
    <d v="2033-02-21T00:00:00"/>
    <x v="9"/>
    <x v="8"/>
    <x v="2"/>
    <x v="0"/>
    <x v="2"/>
  </r>
  <r>
    <s v="L103169"/>
    <x v="0"/>
    <s v="C203169"/>
    <s v="Rohit Rao"/>
    <x v="0"/>
    <s v="Female"/>
    <x v="11"/>
    <x v="0"/>
    <x v="1"/>
    <x v="3"/>
    <n v="2390642"/>
    <s v="Submitted"/>
    <n v="393"/>
    <x v="0"/>
    <x v="0"/>
    <s v="Submitted"/>
    <x v="0"/>
    <x v="2"/>
    <n v="1204090"/>
    <n v="11.7"/>
    <n v="60"/>
    <n v="20068.169999999998"/>
    <n v="1173987.75"/>
    <x v="5"/>
    <x v="5"/>
    <d v="2033-02-22T00:00:00"/>
    <x v="9"/>
    <x v="8"/>
    <x v="2"/>
    <x v="0"/>
    <x v="3"/>
  </r>
  <r>
    <s v="L103170"/>
    <x v="0"/>
    <s v="C203170"/>
    <s v="Rohit Mehta"/>
    <x v="0"/>
    <s v="Female"/>
    <x v="5"/>
    <x v="0"/>
    <x v="0"/>
    <x v="1"/>
    <n v="989791"/>
    <s v="Submitted"/>
    <n v="510"/>
    <x v="0"/>
    <x v="0"/>
    <s v="Submitted"/>
    <x v="0"/>
    <x v="4"/>
    <n v="3609041"/>
    <n v="8.43"/>
    <n v="180"/>
    <n v="20050.23"/>
    <n v="2535351.3025000002"/>
    <x v="4"/>
    <x v="4"/>
    <d v="2033-02-23T00:00:00"/>
    <x v="9"/>
    <x v="8"/>
    <x v="1"/>
    <x v="1"/>
    <x v="0"/>
  </r>
  <r>
    <s v="L103171"/>
    <x v="0"/>
    <s v="C203171"/>
    <s v="Pooja Gupta"/>
    <x v="0"/>
    <s v="Male"/>
    <x v="17"/>
    <x v="0"/>
    <x v="1"/>
    <x v="3"/>
    <n v="1186133"/>
    <s v="Submitted"/>
    <n v="791"/>
    <x v="2"/>
    <x v="0"/>
    <s v="Submitted"/>
    <x v="0"/>
    <x v="1"/>
    <n v="3306906"/>
    <n v="7.21"/>
    <n v="12"/>
    <n v="275575.5"/>
    <n v="1993939.1249850031"/>
    <x v="0"/>
    <x v="0"/>
    <d v="2033-02-24T00:00:00"/>
    <x v="9"/>
    <x v="8"/>
    <x v="2"/>
    <x v="1"/>
    <x v="0"/>
  </r>
  <r>
    <s v="L103172"/>
    <x v="0"/>
    <s v="C203172"/>
    <s v="Pooja Singh"/>
    <x v="0"/>
    <s v="Female"/>
    <x v="10"/>
    <x v="0"/>
    <x v="0"/>
    <x v="0"/>
    <n v="662591"/>
    <s v="Submitted"/>
    <n v="318"/>
    <x v="0"/>
    <x v="0"/>
    <s v="Submitted"/>
    <x v="0"/>
    <x v="0"/>
    <n v="3241811"/>
    <n v="10.25"/>
    <n v="36"/>
    <n v="90050.31"/>
    <n v="2769046.8964484739"/>
    <x v="1"/>
    <x v="1"/>
    <d v="2033-02-25T00:00:00"/>
    <x v="9"/>
    <x v="8"/>
    <x v="2"/>
    <x v="1"/>
    <x v="3"/>
  </r>
  <r>
    <s v="L103173"/>
    <x v="0"/>
    <s v="C203173"/>
    <s v="Sneha Rao"/>
    <x v="0"/>
    <s v="Female"/>
    <x v="18"/>
    <x v="0"/>
    <x v="1"/>
    <x v="0"/>
    <n v="1807560"/>
    <s v="Submitted"/>
    <n v="779"/>
    <x v="2"/>
    <x v="0"/>
    <s v="Submitted"/>
    <x v="0"/>
    <x v="4"/>
    <n v="4703728"/>
    <n v="9.33"/>
    <n v="120"/>
    <n v="39197.730000000003"/>
    <n v="3657148.52"/>
    <x v="3"/>
    <x v="3"/>
    <d v="2033-02-26T00:00:00"/>
    <x v="9"/>
    <x v="8"/>
    <x v="2"/>
    <x v="1"/>
    <x v="2"/>
  </r>
  <r>
    <s v="L103174"/>
    <x v="0"/>
    <s v="C203174"/>
    <s v="Anjali Singh"/>
    <x v="0"/>
    <s v="Male"/>
    <x v="39"/>
    <x v="0"/>
    <x v="1"/>
    <x v="2"/>
    <n v="2007300"/>
    <s v="Submitted"/>
    <n v="585"/>
    <x v="0"/>
    <x v="0"/>
    <s v="Submitted"/>
    <x v="0"/>
    <x v="3"/>
    <n v="3933752"/>
    <n v="7.72"/>
    <n v="24"/>
    <n v="163906.32999999999"/>
    <n v="2530730.6068206811"/>
    <x v="3"/>
    <x v="3"/>
    <d v="2033-02-27T00:00:00"/>
    <x v="9"/>
    <x v="8"/>
    <x v="0"/>
    <x v="0"/>
    <x v="0"/>
  </r>
  <r>
    <s v="L103175"/>
    <x v="0"/>
    <s v="C203175"/>
    <s v="Anjali Mehta"/>
    <x v="0"/>
    <s v="Female"/>
    <x v="1"/>
    <x v="0"/>
    <x v="1"/>
    <x v="1"/>
    <n v="1777499"/>
    <s v="Submitted"/>
    <n v="641"/>
    <x v="1"/>
    <x v="0"/>
    <s v="Submitted"/>
    <x v="0"/>
    <x v="0"/>
    <n v="3340972"/>
    <n v="10.11"/>
    <n v="24"/>
    <n v="139207.17000000001"/>
    <n v="2814770.1113319127"/>
    <x v="3"/>
    <x v="3"/>
    <d v="2033-02-28T00:00:00"/>
    <x v="9"/>
    <x v="8"/>
    <x v="1"/>
    <x v="1"/>
    <x v="1"/>
  </r>
  <r>
    <s v="L103176"/>
    <x v="0"/>
    <s v="C203176"/>
    <s v="Sneha Das"/>
    <x v="0"/>
    <s v="Female"/>
    <x v="17"/>
    <x v="1"/>
    <x v="0"/>
    <x v="2"/>
    <n v="1705772"/>
    <s v="Submitted"/>
    <n v="587"/>
    <x v="0"/>
    <x v="0"/>
    <s v="Submitted"/>
    <x v="0"/>
    <x v="1"/>
    <n v="2622638"/>
    <n v="18.71"/>
    <n v="120"/>
    <n v="21855.32"/>
    <n v="4089129.7483333335"/>
    <x v="3"/>
    <x v="3"/>
    <d v="2033-03-01T00:00:00"/>
    <x v="9"/>
    <x v="9"/>
    <x v="2"/>
    <x v="1"/>
    <x v="0"/>
  </r>
  <r>
    <s v="L103177"/>
    <x v="0"/>
    <s v="C203177"/>
    <s v="Karan Patel"/>
    <x v="0"/>
    <s v="Female"/>
    <x v="42"/>
    <x v="0"/>
    <x v="1"/>
    <x v="0"/>
    <n v="341340"/>
    <s v="Submitted"/>
    <n v="381"/>
    <x v="0"/>
    <x v="0"/>
    <s v="Submitted"/>
    <x v="0"/>
    <x v="0"/>
    <n v="277801"/>
    <n v="18.25"/>
    <n v="36"/>
    <n v="7716.69"/>
    <n v="422489.02083333483"/>
    <x v="6"/>
    <x v="6"/>
    <d v="2033-03-02T00:00:00"/>
    <x v="9"/>
    <x v="9"/>
    <x v="1"/>
    <x v="0"/>
    <x v="2"/>
  </r>
  <r>
    <s v="L103178"/>
    <x v="0"/>
    <s v="C203178"/>
    <s v="Vikas Verma"/>
    <x v="0"/>
    <s v="Female"/>
    <x v="2"/>
    <x v="1"/>
    <x v="1"/>
    <x v="1"/>
    <n v="2090636"/>
    <s v="Submitted"/>
    <n v="379"/>
    <x v="0"/>
    <x v="0"/>
    <s v="Submitted"/>
    <x v="0"/>
    <x v="0"/>
    <n v="658313"/>
    <n v="8.0299999999999994"/>
    <n v="36"/>
    <n v="18286.47"/>
    <n v="440521.12013837555"/>
    <x v="2"/>
    <x v="2"/>
    <d v="2033-03-03T00:00:00"/>
    <x v="9"/>
    <x v="9"/>
    <x v="0"/>
    <x v="0"/>
    <x v="3"/>
  </r>
  <r>
    <s v="L103179"/>
    <x v="0"/>
    <s v="C203179"/>
    <s v="Sneha Sharma"/>
    <x v="0"/>
    <s v="Male"/>
    <x v="28"/>
    <x v="0"/>
    <x v="1"/>
    <x v="1"/>
    <n v="-50000"/>
    <s v="Submitted"/>
    <n v="895"/>
    <x v="2"/>
    <x v="0"/>
    <s v="Submitted"/>
    <x v="0"/>
    <x v="3"/>
    <n v="428169"/>
    <n v="17.63"/>
    <n v="120"/>
    <n v="3568.07"/>
    <n v="629051.62249999994"/>
    <x v="6"/>
    <x v="6"/>
    <d v="2033-03-04T00:00:00"/>
    <x v="9"/>
    <x v="9"/>
    <x v="0"/>
    <x v="0"/>
    <x v="0"/>
  </r>
  <r>
    <s v="L103180"/>
    <x v="0"/>
    <s v="C203180"/>
    <s v="Neha Patel"/>
    <x v="0"/>
    <s v="Female"/>
    <x v="14"/>
    <x v="0"/>
    <x v="0"/>
    <x v="3"/>
    <n v="2114432"/>
    <s v="Submitted"/>
    <n v="482"/>
    <x v="0"/>
    <x v="0"/>
    <s v="Submitted"/>
    <x v="0"/>
    <x v="1"/>
    <n v="1034232"/>
    <n v="11.36"/>
    <n v="12"/>
    <n v="86186"/>
    <n v="979403.6816480913"/>
    <x v="6"/>
    <x v="6"/>
    <d v="2033-03-05T00:00:00"/>
    <x v="9"/>
    <x v="9"/>
    <x v="0"/>
    <x v="0"/>
    <x v="3"/>
  </r>
  <r>
    <s v="L103181"/>
    <x v="0"/>
    <s v="C203181"/>
    <n v="0"/>
    <x v="0"/>
    <s v="Female"/>
    <x v="15"/>
    <x v="1"/>
    <x v="1"/>
    <x v="0"/>
    <n v="1100155"/>
    <s v="Submitted"/>
    <n v="805"/>
    <x v="2"/>
    <x v="0"/>
    <s v="Submitted"/>
    <x v="0"/>
    <x v="1"/>
    <n v="2304860"/>
    <n v="8.93"/>
    <n v="120"/>
    <n v="19207.169999999998"/>
    <n v="1715199.9833333332"/>
    <x v="0"/>
    <x v="0"/>
    <d v="2033-03-06T00:00:00"/>
    <x v="9"/>
    <x v="9"/>
    <x v="0"/>
    <x v="1"/>
    <x v="2"/>
  </r>
  <r>
    <s v="L103182"/>
    <x v="0"/>
    <s v="C203182"/>
    <s v="Rahul Mehta"/>
    <x v="0"/>
    <s v="Male"/>
    <x v="42"/>
    <x v="0"/>
    <x v="0"/>
    <x v="2"/>
    <n v="1748806"/>
    <s v="Submitted"/>
    <n v="836"/>
    <x v="2"/>
    <x v="0"/>
    <s v="Submitted"/>
    <x v="0"/>
    <x v="2"/>
    <n v="2061269"/>
    <n v="16.45"/>
    <n v="180"/>
    <n v="11451.49"/>
    <n v="2825656.2541666669"/>
    <x v="4"/>
    <x v="4"/>
    <d v="2033-03-07T00:00:00"/>
    <x v="9"/>
    <x v="9"/>
    <x v="0"/>
    <x v="1"/>
    <x v="0"/>
  </r>
  <r>
    <s v="L103183"/>
    <x v="0"/>
    <s v="C203183"/>
    <s v="Anjali Mehta"/>
    <x v="0"/>
    <s v="Male"/>
    <x v="15"/>
    <x v="0"/>
    <x v="0"/>
    <x v="3"/>
    <n v="1635852"/>
    <s v="Submitted"/>
    <n v="900"/>
    <x v="2"/>
    <x v="0"/>
    <s v="Submitted"/>
    <x v="0"/>
    <x v="2"/>
    <n v="1938162"/>
    <n v="15.56"/>
    <n v="24"/>
    <n v="80756.75"/>
    <n v="2513150.0654183519"/>
    <x v="5"/>
    <x v="5"/>
    <d v="2033-03-08T00:00:00"/>
    <x v="9"/>
    <x v="9"/>
    <x v="2"/>
    <x v="0"/>
    <x v="1"/>
  </r>
  <r>
    <s v="L103184"/>
    <x v="0"/>
    <s v="C203184"/>
    <s v="Vikas Verma"/>
    <x v="0"/>
    <s v="Female"/>
    <x v="28"/>
    <x v="1"/>
    <x v="0"/>
    <x v="3"/>
    <n v="1509554"/>
    <s v="Submitted"/>
    <n v="702"/>
    <x v="1"/>
    <x v="0"/>
    <s v="Submitted"/>
    <x v="0"/>
    <x v="1"/>
    <n v="4120764"/>
    <n v="14.61"/>
    <n v="36"/>
    <n v="114465.67"/>
    <n v="5017030.170001776"/>
    <x v="2"/>
    <x v="2"/>
    <d v="2033-03-09T00:00:00"/>
    <x v="9"/>
    <x v="9"/>
    <x v="2"/>
    <x v="0"/>
    <x v="3"/>
  </r>
  <r>
    <s v="L103185"/>
    <x v="0"/>
    <s v="C203185"/>
    <s v="Neha Verma"/>
    <x v="0"/>
    <s v="Female"/>
    <x v="43"/>
    <x v="1"/>
    <x v="0"/>
    <x v="1"/>
    <n v="750695"/>
    <s v="Submitted"/>
    <n v="781"/>
    <x v="2"/>
    <x v="0"/>
    <s v="Submitted"/>
    <x v="0"/>
    <x v="3"/>
    <n v="2889635"/>
    <n v="12.76"/>
    <n v="12"/>
    <n v="240802.92"/>
    <n v="3073161.3389731687"/>
    <x v="3"/>
    <x v="3"/>
    <d v="2033-03-10T00:00:00"/>
    <x v="9"/>
    <x v="9"/>
    <x v="0"/>
    <x v="0"/>
    <x v="3"/>
  </r>
  <r>
    <s v="L103186"/>
    <x v="0"/>
    <s v="C203186"/>
    <s v="Rahul Gupta"/>
    <x v="0"/>
    <s v="Male"/>
    <x v="47"/>
    <x v="0"/>
    <x v="1"/>
    <x v="2"/>
    <n v="290424"/>
    <s v="Submitted"/>
    <n v="326"/>
    <x v="0"/>
    <x v="0"/>
    <s v="Submitted"/>
    <x v="0"/>
    <x v="0"/>
    <n v="792180"/>
    <n v="7.91"/>
    <n v="36"/>
    <n v="22005"/>
    <n v="522178.65633546666"/>
    <x v="3"/>
    <x v="3"/>
    <d v="2033-03-11T00:00:00"/>
    <x v="9"/>
    <x v="9"/>
    <x v="0"/>
    <x v="1"/>
    <x v="0"/>
  </r>
  <r>
    <s v="L103187"/>
    <x v="0"/>
    <s v="C203187"/>
    <s v="Rahul Gupta"/>
    <x v="0"/>
    <s v="Female"/>
    <x v="42"/>
    <x v="1"/>
    <x v="1"/>
    <x v="1"/>
    <n v="1487394"/>
    <s v="Submitted"/>
    <n v="527"/>
    <x v="0"/>
    <x v="0"/>
    <s v="Submitted"/>
    <x v="0"/>
    <x v="1"/>
    <n v="2933524"/>
    <n v="15.97"/>
    <n v="36"/>
    <n v="81486.78"/>
    <n v="3904031.523333563"/>
    <x v="0"/>
    <x v="0"/>
    <d v="2033-03-12T00:00:00"/>
    <x v="9"/>
    <x v="9"/>
    <x v="2"/>
    <x v="0"/>
    <x v="2"/>
  </r>
  <r>
    <s v="L103188"/>
    <x v="0"/>
    <s v="C203188"/>
    <s v="Anjali Das"/>
    <x v="0"/>
    <s v="Female"/>
    <x v="45"/>
    <x v="0"/>
    <x v="1"/>
    <x v="1"/>
    <n v="-50000"/>
    <s v="Submitted"/>
    <n v="866"/>
    <x v="2"/>
    <x v="0"/>
    <s v="Submitted"/>
    <x v="0"/>
    <x v="1"/>
    <n v="4517524"/>
    <n v="16.96"/>
    <n v="60"/>
    <n v="75292.070000000007"/>
    <n v="6384767.2533333329"/>
    <x v="3"/>
    <x v="3"/>
    <d v="2033-03-13T00:00:00"/>
    <x v="9"/>
    <x v="9"/>
    <x v="0"/>
    <x v="0"/>
    <x v="0"/>
  </r>
  <r>
    <s v="L103189"/>
    <x v="0"/>
    <s v="C203189"/>
    <s v="Karan Rao"/>
    <x v="0"/>
    <s v="Male"/>
    <x v="40"/>
    <x v="1"/>
    <x v="1"/>
    <x v="2"/>
    <n v="1703469"/>
    <s v="Submitted"/>
    <n v="615"/>
    <x v="1"/>
    <x v="0"/>
    <s v="Submitted"/>
    <x v="0"/>
    <x v="2"/>
    <n v="0"/>
    <n v="10.79"/>
    <n v="12"/>
    <n v="20833.330000000002"/>
    <n v="0"/>
    <x v="6"/>
    <x v="6"/>
    <d v="2033-03-14T00:00:00"/>
    <x v="9"/>
    <x v="9"/>
    <x v="0"/>
    <x v="0"/>
    <x v="1"/>
  </r>
  <r>
    <s v="L103190"/>
    <x v="0"/>
    <s v="C203190"/>
    <s v="Vikas Mehta"/>
    <x v="0"/>
    <s v="Male"/>
    <x v="9"/>
    <x v="0"/>
    <x v="0"/>
    <x v="2"/>
    <n v="1531227"/>
    <s v="Submitted"/>
    <n v="602"/>
    <x v="1"/>
    <x v="0"/>
    <s v="Submitted"/>
    <x v="0"/>
    <x v="1"/>
    <n v="3950145"/>
    <n v="15.89"/>
    <n v="36"/>
    <n v="109726.25"/>
    <n v="5230650.3375003412"/>
    <x v="2"/>
    <x v="2"/>
    <d v="2033-03-15T00:00:00"/>
    <x v="9"/>
    <x v="9"/>
    <x v="2"/>
    <x v="1"/>
    <x v="2"/>
  </r>
  <r>
    <s v="L103191"/>
    <x v="0"/>
    <s v="C203191"/>
    <s v="Vikas Verma"/>
    <x v="0"/>
    <s v="Male"/>
    <x v="6"/>
    <x v="0"/>
    <x v="1"/>
    <x v="1"/>
    <n v="1443208"/>
    <s v="Submitted"/>
    <n v="352"/>
    <x v="0"/>
    <x v="0"/>
    <s v="Submitted"/>
    <x v="0"/>
    <x v="2"/>
    <n v="4043468"/>
    <n v="10.79"/>
    <n v="36"/>
    <n v="112318.56"/>
    <n v="3635751.6436739946"/>
    <x v="0"/>
    <x v="0"/>
    <d v="2033-03-16T00:00:00"/>
    <x v="9"/>
    <x v="9"/>
    <x v="1"/>
    <x v="1"/>
    <x v="3"/>
  </r>
  <r>
    <s v="L103192"/>
    <x v="0"/>
    <s v="C203192"/>
    <s v="Vikas Rao"/>
    <x v="0"/>
    <s v="Female"/>
    <x v="10"/>
    <x v="0"/>
    <x v="1"/>
    <x v="0"/>
    <n v="1839700"/>
    <s v="Submitted"/>
    <n v="717"/>
    <x v="1"/>
    <x v="0"/>
    <s v="Submitted"/>
    <x v="0"/>
    <x v="2"/>
    <n v="2845145"/>
    <n v="13.48"/>
    <n v="180"/>
    <n v="15806.36"/>
    <n v="3196046.2166666663"/>
    <x v="1"/>
    <x v="1"/>
    <d v="2033-03-17T00:00:00"/>
    <x v="9"/>
    <x v="9"/>
    <x v="0"/>
    <x v="0"/>
    <x v="3"/>
  </r>
  <r>
    <s v="L103193"/>
    <x v="0"/>
    <s v="C203193"/>
    <n v="0"/>
    <x v="0"/>
    <s v="Male"/>
    <x v="39"/>
    <x v="0"/>
    <x v="0"/>
    <x v="2"/>
    <n v="941115"/>
    <s v="Submitted"/>
    <n v="632"/>
    <x v="1"/>
    <x v="0"/>
    <s v="Submitted"/>
    <x v="0"/>
    <x v="4"/>
    <n v="2424842"/>
    <n v="16.8"/>
    <n v="24"/>
    <n v="101035.08"/>
    <n v="3394778.8025453161"/>
    <x v="3"/>
    <x v="3"/>
    <d v="2033-03-18T00:00:00"/>
    <x v="9"/>
    <x v="9"/>
    <x v="0"/>
    <x v="0"/>
    <x v="1"/>
  </r>
  <r>
    <s v="L103194"/>
    <x v="0"/>
    <s v="C203194"/>
    <s v="Neha Das"/>
    <x v="0"/>
    <s v="Female"/>
    <x v="3"/>
    <x v="1"/>
    <x v="1"/>
    <x v="3"/>
    <n v="2098045"/>
    <s v="Submitted"/>
    <n v="859"/>
    <x v="2"/>
    <x v="0"/>
    <s v="Submitted"/>
    <x v="0"/>
    <x v="0"/>
    <n v="1310886"/>
    <n v="10.65"/>
    <n v="24"/>
    <n v="54620.25"/>
    <n v="1163411.6032571571"/>
    <x v="4"/>
    <x v="4"/>
    <d v="2033-03-19T00:00:00"/>
    <x v="9"/>
    <x v="9"/>
    <x v="2"/>
    <x v="0"/>
    <x v="2"/>
  </r>
  <r>
    <s v="L103195"/>
    <x v="0"/>
    <s v="C203195"/>
    <s v="Neha Verma"/>
    <x v="0"/>
    <s v="Male"/>
    <x v="19"/>
    <x v="0"/>
    <x v="0"/>
    <x v="0"/>
    <n v="1365297"/>
    <s v="Submitted"/>
    <n v="871"/>
    <x v="2"/>
    <x v="0"/>
    <s v="Submitted"/>
    <x v="0"/>
    <x v="0"/>
    <n v="4326886"/>
    <n v="18.559999999999999"/>
    <n v="24"/>
    <n v="180286.92"/>
    <n v="6692250.3478751527"/>
    <x v="5"/>
    <x v="5"/>
    <d v="2033-03-20T00:00:00"/>
    <x v="9"/>
    <x v="9"/>
    <x v="0"/>
    <x v="1"/>
    <x v="2"/>
  </r>
  <r>
    <s v="L103196"/>
    <x v="0"/>
    <s v="C203196"/>
    <s v="Vikas Gupta"/>
    <x v="0"/>
    <s v="Male"/>
    <x v="4"/>
    <x v="0"/>
    <x v="0"/>
    <x v="0"/>
    <n v="814397"/>
    <s v="Submitted"/>
    <n v="303"/>
    <x v="0"/>
    <x v="0"/>
    <s v="Submitted"/>
    <x v="0"/>
    <x v="4"/>
    <n v="1795061"/>
    <n v="9.65"/>
    <n v="24"/>
    <n v="74794.210000000006"/>
    <n v="1443529.2412695745"/>
    <x v="4"/>
    <x v="4"/>
    <d v="2033-03-21T00:00:00"/>
    <x v="9"/>
    <x v="9"/>
    <x v="2"/>
    <x v="1"/>
    <x v="0"/>
  </r>
  <r>
    <s v="L103197"/>
    <x v="0"/>
    <s v="C203197"/>
    <s v="Pooja Singh"/>
    <x v="0"/>
    <s v="Male"/>
    <x v="4"/>
    <x v="1"/>
    <x v="1"/>
    <x v="1"/>
    <n v="1879388"/>
    <s v="Submitted"/>
    <n v="627"/>
    <x v="1"/>
    <x v="0"/>
    <s v="Submitted"/>
    <x v="0"/>
    <x v="2"/>
    <n v="2825860"/>
    <n v="9.41"/>
    <n v="24"/>
    <n v="117744.17"/>
    <n v="2215947.2636264525"/>
    <x v="5"/>
    <x v="5"/>
    <d v="2033-03-22T00:00:00"/>
    <x v="9"/>
    <x v="9"/>
    <x v="1"/>
    <x v="0"/>
    <x v="0"/>
  </r>
  <r>
    <s v="L103198"/>
    <x v="0"/>
    <s v="C203198"/>
    <s v="Vikas Gupta"/>
    <x v="0"/>
    <s v="Female"/>
    <x v="26"/>
    <x v="0"/>
    <x v="1"/>
    <x v="2"/>
    <n v="455500"/>
    <s v="Submitted"/>
    <n v="950"/>
    <x v="2"/>
    <x v="0"/>
    <s v="Submitted"/>
    <x v="1"/>
    <x v="3"/>
    <n v="3085445"/>
    <n v="7.49"/>
    <n v="180"/>
    <n v="17141.36"/>
    <n v="1925831.9208333332"/>
    <x v="4"/>
    <x v="4"/>
    <d v="2033-03-23T00:00:00"/>
    <x v="9"/>
    <x v="9"/>
    <x v="0"/>
    <x v="1"/>
    <x v="1"/>
  </r>
  <r>
    <s v="L103199"/>
    <x v="0"/>
    <s v="C203199"/>
    <s v="Rahul Rao"/>
    <x v="0"/>
    <s v="Female"/>
    <x v="35"/>
    <x v="1"/>
    <x v="0"/>
    <x v="3"/>
    <n v="2206203"/>
    <s v="Submitted"/>
    <n v="302"/>
    <x v="0"/>
    <x v="0"/>
    <s v="Submitted"/>
    <x v="0"/>
    <x v="3"/>
    <n v="1465132"/>
    <n v="16.940000000000001"/>
    <n v="180"/>
    <n v="8139.62"/>
    <n v="2068278.0066666668"/>
    <x v="2"/>
    <x v="2"/>
    <d v="2033-03-24T00:00:00"/>
    <x v="9"/>
    <x v="9"/>
    <x v="0"/>
    <x v="0"/>
    <x v="0"/>
  </r>
  <r>
    <s v="L103200"/>
    <x v="0"/>
    <s v="C203200"/>
    <s v="Rahul Rao"/>
    <x v="0"/>
    <s v="Male"/>
    <x v="5"/>
    <x v="0"/>
    <x v="1"/>
    <x v="2"/>
    <n v="1994696"/>
    <s v="Submitted"/>
    <n v="430"/>
    <x v="0"/>
    <x v="0"/>
    <s v="Submitted"/>
    <x v="0"/>
    <x v="2"/>
    <n v="3396747"/>
    <n v="8.59"/>
    <n v="36"/>
    <n v="94354.08"/>
    <n v="2431504.7363058543"/>
    <x v="6"/>
    <x v="6"/>
    <d v="2033-03-25T00:00:00"/>
    <x v="9"/>
    <x v="9"/>
    <x v="1"/>
    <x v="1"/>
    <x v="1"/>
  </r>
  <r>
    <s v="L103201"/>
    <x v="0"/>
    <s v="C203201"/>
    <s v="Rahul Rao"/>
    <x v="0"/>
    <s v="Female"/>
    <x v="36"/>
    <x v="0"/>
    <x v="0"/>
    <x v="0"/>
    <n v="1548451"/>
    <s v="Submitted"/>
    <n v="950"/>
    <x v="2"/>
    <x v="0"/>
    <s v="Submitted"/>
    <x v="1"/>
    <x v="4"/>
    <n v="1389041"/>
    <n v="12.55"/>
    <n v="12"/>
    <n v="115753.42"/>
    <n v="1452975.6600528583"/>
    <x v="2"/>
    <x v="2"/>
    <d v="2033-03-26T00:00:00"/>
    <x v="9"/>
    <x v="9"/>
    <x v="0"/>
    <x v="1"/>
    <x v="1"/>
  </r>
  <r>
    <s v="L103202"/>
    <x v="0"/>
    <s v="C203202"/>
    <s v="Pooja Sharma"/>
    <x v="0"/>
    <s v="Male"/>
    <x v="42"/>
    <x v="1"/>
    <x v="0"/>
    <x v="1"/>
    <n v="1648332"/>
    <s v="Submitted"/>
    <n v="821"/>
    <x v="2"/>
    <x v="0"/>
    <s v="Submitted"/>
    <x v="0"/>
    <x v="3"/>
    <n v="4035936"/>
    <n v="10.88"/>
    <n v="180"/>
    <n v="22421.87"/>
    <n v="3659248.64"/>
    <x v="2"/>
    <x v="2"/>
    <d v="2033-03-27T00:00:00"/>
    <x v="9"/>
    <x v="9"/>
    <x v="0"/>
    <x v="0"/>
    <x v="0"/>
  </r>
  <r>
    <s v="L103203"/>
    <x v="0"/>
    <s v="C203203"/>
    <s v="Karan Mehta"/>
    <x v="0"/>
    <s v="Male"/>
    <x v="2"/>
    <x v="0"/>
    <x v="1"/>
    <x v="2"/>
    <n v="806077"/>
    <s v="Submitted"/>
    <n v="893"/>
    <x v="2"/>
    <x v="0"/>
    <s v="Submitted"/>
    <x v="0"/>
    <x v="1"/>
    <n v="2351670"/>
    <n v="9.86"/>
    <n v="180"/>
    <n v="13064.83"/>
    <n v="1932288.8499999999"/>
    <x v="6"/>
    <x v="6"/>
    <d v="2033-03-28T00:00:00"/>
    <x v="9"/>
    <x v="9"/>
    <x v="1"/>
    <x v="0"/>
    <x v="2"/>
  </r>
  <r>
    <s v="L103204"/>
    <x v="0"/>
    <s v="C203204"/>
    <s v="Priya Mehta"/>
    <x v="0"/>
    <s v="Male"/>
    <x v="4"/>
    <x v="0"/>
    <x v="1"/>
    <x v="3"/>
    <n v="383223"/>
    <s v="Submitted"/>
    <n v="884"/>
    <x v="2"/>
    <x v="0"/>
    <s v="Submitted"/>
    <x v="0"/>
    <x v="1"/>
    <n v="2035953"/>
    <n v="16.649999999999999"/>
    <n v="60"/>
    <n v="33932.550000000003"/>
    <n v="2824884.7875000001"/>
    <x v="1"/>
    <x v="1"/>
    <d v="2033-03-29T00:00:00"/>
    <x v="9"/>
    <x v="9"/>
    <x v="0"/>
    <x v="1"/>
    <x v="1"/>
  </r>
  <r>
    <s v="L103205"/>
    <x v="0"/>
    <s v="C203205"/>
    <s v="Anjali Das"/>
    <x v="0"/>
    <s v="Female"/>
    <x v="45"/>
    <x v="0"/>
    <x v="1"/>
    <x v="0"/>
    <n v="473127"/>
    <s v="Submitted"/>
    <n v="411"/>
    <x v="0"/>
    <x v="0"/>
    <s v="Submitted"/>
    <x v="0"/>
    <x v="2"/>
    <n v="3046381"/>
    <n v="14.91"/>
    <n v="12"/>
    <n v="253865.08"/>
    <n v="3785362.4475677167"/>
    <x v="1"/>
    <x v="1"/>
    <d v="2033-03-30T00:00:00"/>
    <x v="9"/>
    <x v="9"/>
    <x v="2"/>
    <x v="1"/>
    <x v="2"/>
  </r>
  <r>
    <s v="L103206"/>
    <x v="0"/>
    <s v="C203206"/>
    <s v="Priya Patel"/>
    <x v="0"/>
    <s v="Female"/>
    <x v="45"/>
    <x v="0"/>
    <x v="0"/>
    <x v="3"/>
    <n v="1946629"/>
    <s v="Submitted"/>
    <n v="549"/>
    <x v="0"/>
    <x v="0"/>
    <s v="Submitted"/>
    <x v="0"/>
    <x v="0"/>
    <n v="0"/>
    <n v="9.69"/>
    <n v="12"/>
    <n v="20833.330000000002"/>
    <n v="0"/>
    <x v="2"/>
    <x v="2"/>
    <d v="2033-03-31T00:00:00"/>
    <x v="9"/>
    <x v="9"/>
    <x v="2"/>
    <x v="1"/>
    <x v="0"/>
  </r>
  <r>
    <s v="L103207"/>
    <x v="0"/>
    <s v="C203207"/>
    <s v="Anjali Mehta"/>
    <x v="0"/>
    <s v="Female"/>
    <x v="9"/>
    <x v="0"/>
    <x v="1"/>
    <x v="3"/>
    <n v="1639533"/>
    <s v="Submitted"/>
    <n v="680"/>
    <x v="1"/>
    <x v="0"/>
    <s v="Submitted"/>
    <x v="0"/>
    <x v="3"/>
    <n v="2423415"/>
    <n v="13.65"/>
    <n v="12"/>
    <n v="201951.25"/>
    <n v="2756937.6398365125"/>
    <x v="3"/>
    <x v="3"/>
    <d v="2033-04-01T00:00:00"/>
    <x v="9"/>
    <x v="10"/>
    <x v="0"/>
    <x v="0"/>
    <x v="0"/>
  </r>
  <r>
    <s v="L103208"/>
    <x v="0"/>
    <s v="C203208"/>
    <s v="Amit Patel"/>
    <x v="0"/>
    <s v="Male"/>
    <x v="20"/>
    <x v="0"/>
    <x v="1"/>
    <x v="0"/>
    <n v="2116069"/>
    <s v="Submitted"/>
    <n v="535"/>
    <x v="0"/>
    <x v="0"/>
    <s v="Submitted"/>
    <x v="0"/>
    <x v="2"/>
    <n v="3571032"/>
    <n v="7.54"/>
    <n v="60"/>
    <n v="59517.2"/>
    <n v="2243798.4400004428"/>
    <x v="0"/>
    <x v="0"/>
    <d v="2033-04-02T00:00:00"/>
    <x v="9"/>
    <x v="10"/>
    <x v="0"/>
    <x v="1"/>
    <x v="1"/>
  </r>
  <r>
    <s v="L103209"/>
    <x v="0"/>
    <s v="C203209"/>
    <s v="Anjali Das"/>
    <x v="0"/>
    <s v="Male"/>
    <x v="13"/>
    <x v="0"/>
    <x v="1"/>
    <x v="3"/>
    <n v="1682955"/>
    <s v="Submitted"/>
    <n v="891"/>
    <x v="2"/>
    <x v="0"/>
    <s v="Submitted"/>
    <x v="0"/>
    <x v="4"/>
    <n v="1582499"/>
    <n v="9.3800000000000008"/>
    <n v="180"/>
    <n v="8791.66"/>
    <n v="1236986.7183333335"/>
    <x v="2"/>
    <x v="2"/>
    <d v="2033-04-03T00:00:00"/>
    <x v="9"/>
    <x v="10"/>
    <x v="0"/>
    <x v="1"/>
    <x v="3"/>
  </r>
  <r>
    <s v="L103210"/>
    <x v="0"/>
    <s v="C203210"/>
    <s v="Anjali Patel"/>
    <x v="0"/>
    <s v="Male"/>
    <x v="11"/>
    <x v="0"/>
    <x v="1"/>
    <x v="0"/>
    <n v="586155"/>
    <s v="Submitted"/>
    <n v="667"/>
    <x v="1"/>
    <x v="0"/>
    <s v="Submitted"/>
    <x v="0"/>
    <x v="3"/>
    <n v="4210888"/>
    <n v="7.96"/>
    <n v="120"/>
    <n v="35090.730000000003"/>
    <n v="2793222.3733333335"/>
    <x v="0"/>
    <x v="0"/>
    <d v="2033-04-04T00:00:00"/>
    <x v="9"/>
    <x v="10"/>
    <x v="0"/>
    <x v="0"/>
    <x v="1"/>
  </r>
  <r>
    <s v="L103211"/>
    <x v="0"/>
    <s v="C203211"/>
    <s v="Amit Das"/>
    <x v="0"/>
    <s v="Female"/>
    <x v="16"/>
    <x v="1"/>
    <x v="1"/>
    <x v="0"/>
    <n v="1574454"/>
    <s v="Submitted"/>
    <n v="720"/>
    <x v="1"/>
    <x v="0"/>
    <s v="Submitted"/>
    <x v="0"/>
    <x v="2"/>
    <n v="4477179"/>
    <n v="9.44"/>
    <n v="24"/>
    <n v="186549.12"/>
    <n v="3522050.6259423136"/>
    <x v="0"/>
    <x v="0"/>
    <d v="2033-04-05T00:00:00"/>
    <x v="9"/>
    <x v="10"/>
    <x v="2"/>
    <x v="0"/>
    <x v="0"/>
  </r>
  <r>
    <s v="L103212"/>
    <x v="0"/>
    <s v="C203212"/>
    <s v="Pooja Singh"/>
    <x v="0"/>
    <s v="Female"/>
    <x v="31"/>
    <x v="0"/>
    <x v="1"/>
    <x v="3"/>
    <n v="732335"/>
    <s v="Submitted"/>
    <n v="561"/>
    <x v="0"/>
    <x v="0"/>
    <s v="Submitted"/>
    <x v="0"/>
    <x v="0"/>
    <n v="1632666"/>
    <n v="16.16"/>
    <n v="36"/>
    <n v="45351.83"/>
    <n v="2198656.8800001014"/>
    <x v="3"/>
    <x v="3"/>
    <d v="2033-04-06T00:00:00"/>
    <x v="9"/>
    <x v="10"/>
    <x v="1"/>
    <x v="0"/>
    <x v="1"/>
  </r>
  <r>
    <s v="L103213"/>
    <x v="0"/>
    <s v="C203213"/>
    <s v="Amit Mehta"/>
    <x v="0"/>
    <s v="Female"/>
    <x v="31"/>
    <x v="0"/>
    <x v="1"/>
    <x v="2"/>
    <n v="1138693"/>
    <s v="Submitted"/>
    <n v="865"/>
    <x v="2"/>
    <x v="0"/>
    <s v="Submitted"/>
    <x v="0"/>
    <x v="3"/>
    <n v="1194222"/>
    <n v="18.54"/>
    <n v="180"/>
    <n v="6634.57"/>
    <n v="1845072.99"/>
    <x v="6"/>
    <x v="6"/>
    <d v="2033-04-07T00:00:00"/>
    <x v="9"/>
    <x v="10"/>
    <x v="0"/>
    <x v="0"/>
    <x v="3"/>
  </r>
  <r>
    <s v="L103214"/>
    <x v="0"/>
    <s v="C203214"/>
    <n v="0"/>
    <x v="0"/>
    <s v="Male"/>
    <x v="32"/>
    <x v="0"/>
    <x v="1"/>
    <x v="0"/>
    <n v="1165905"/>
    <s v="Submitted"/>
    <n v="890"/>
    <x v="2"/>
    <x v="0"/>
    <s v="Submitted"/>
    <x v="0"/>
    <x v="0"/>
    <n v="1805887"/>
    <n v="18.36"/>
    <n v="12"/>
    <n v="150490.57999999999"/>
    <n v="2763047.2837213483"/>
    <x v="2"/>
    <x v="2"/>
    <d v="2033-04-08T00:00:00"/>
    <x v="9"/>
    <x v="10"/>
    <x v="1"/>
    <x v="0"/>
    <x v="3"/>
  </r>
  <r>
    <s v="L103215"/>
    <x v="0"/>
    <s v="C203215"/>
    <s v="Rahul Mehta"/>
    <x v="0"/>
    <s v="Male"/>
    <x v="41"/>
    <x v="0"/>
    <x v="0"/>
    <x v="2"/>
    <n v="256483"/>
    <s v="Submitted"/>
    <n v="705"/>
    <x v="1"/>
    <x v="0"/>
    <s v="Submitted"/>
    <x v="0"/>
    <x v="3"/>
    <n v="1863110"/>
    <n v="13.08"/>
    <n v="12"/>
    <n v="155259.17000000001"/>
    <n v="2031082.2964445271"/>
    <x v="1"/>
    <x v="1"/>
    <d v="2033-04-09T00:00:00"/>
    <x v="9"/>
    <x v="10"/>
    <x v="2"/>
    <x v="1"/>
    <x v="1"/>
  </r>
  <r>
    <s v="L103216"/>
    <x v="0"/>
    <s v="C203216"/>
    <s v="Sneha Patel"/>
    <x v="0"/>
    <s v="Female"/>
    <x v="0"/>
    <x v="0"/>
    <x v="0"/>
    <x v="3"/>
    <n v="280776"/>
    <s v="Submitted"/>
    <n v="691"/>
    <x v="1"/>
    <x v="0"/>
    <s v="Submitted"/>
    <x v="0"/>
    <x v="3"/>
    <n v="4678373"/>
    <n v="16.420000000000002"/>
    <n v="120"/>
    <n v="38986.44"/>
    <n v="6401573.7216666667"/>
    <x v="6"/>
    <x v="6"/>
    <d v="2033-04-10T00:00:00"/>
    <x v="9"/>
    <x v="10"/>
    <x v="0"/>
    <x v="0"/>
    <x v="0"/>
  </r>
  <r>
    <s v="L103217"/>
    <x v="0"/>
    <s v="C203217"/>
    <s v="Amit Mehta"/>
    <x v="0"/>
    <s v="Male"/>
    <x v="44"/>
    <x v="0"/>
    <x v="0"/>
    <x v="3"/>
    <n v="1936193"/>
    <s v="Submitted"/>
    <n v="443"/>
    <x v="0"/>
    <x v="0"/>
    <s v="Submitted"/>
    <x v="0"/>
    <x v="2"/>
    <n v="180438"/>
    <n v="13.57"/>
    <n v="60"/>
    <n v="3007.3"/>
    <n v="204045.30499999999"/>
    <x v="3"/>
    <x v="3"/>
    <d v="2033-04-11T00:00:00"/>
    <x v="9"/>
    <x v="10"/>
    <x v="0"/>
    <x v="0"/>
    <x v="1"/>
  </r>
  <r>
    <s v="L103218"/>
    <x v="0"/>
    <s v="C203218"/>
    <s v="Neha Patel"/>
    <x v="0"/>
    <s v="Male"/>
    <x v="42"/>
    <x v="1"/>
    <x v="0"/>
    <x v="1"/>
    <n v="1421339"/>
    <s v="Submitted"/>
    <n v="329"/>
    <x v="0"/>
    <x v="0"/>
    <s v="Submitted"/>
    <x v="0"/>
    <x v="4"/>
    <n v="2058920"/>
    <n v="15.72"/>
    <n v="36"/>
    <n v="57192.22"/>
    <n v="2697185.2000002195"/>
    <x v="3"/>
    <x v="3"/>
    <d v="2033-04-12T00:00:00"/>
    <x v="9"/>
    <x v="10"/>
    <x v="0"/>
    <x v="0"/>
    <x v="3"/>
  </r>
  <r>
    <s v="L103219"/>
    <x v="0"/>
    <s v="C203219"/>
    <s v="Rahul Gupta"/>
    <x v="0"/>
    <s v="Male"/>
    <x v="25"/>
    <x v="1"/>
    <x v="0"/>
    <x v="3"/>
    <n v="1509531"/>
    <s v="Submitted"/>
    <n v="437"/>
    <x v="0"/>
    <x v="0"/>
    <s v="Submitted"/>
    <x v="0"/>
    <x v="4"/>
    <n v="1713580"/>
    <n v="7.9"/>
    <n v="60"/>
    <n v="28559.67"/>
    <n v="1128106.8333334078"/>
    <x v="2"/>
    <x v="2"/>
    <d v="2033-04-13T00:00:00"/>
    <x v="9"/>
    <x v="10"/>
    <x v="0"/>
    <x v="1"/>
    <x v="3"/>
  </r>
  <r>
    <s v="L103220"/>
    <x v="0"/>
    <s v="C203220"/>
    <s v="Rohit Gupta"/>
    <x v="0"/>
    <s v="Male"/>
    <x v="8"/>
    <x v="1"/>
    <x v="0"/>
    <x v="1"/>
    <n v="1782460"/>
    <s v="Submitted"/>
    <n v="772"/>
    <x v="2"/>
    <x v="0"/>
    <s v="Submitted"/>
    <x v="0"/>
    <x v="2"/>
    <n v="4287123"/>
    <n v="14.98"/>
    <n v="24"/>
    <n v="178630.12"/>
    <n v="5351758.5642238213"/>
    <x v="6"/>
    <x v="6"/>
    <d v="2033-04-14T00:00:00"/>
    <x v="9"/>
    <x v="10"/>
    <x v="0"/>
    <x v="1"/>
    <x v="1"/>
  </r>
  <r>
    <s v="L103221"/>
    <x v="0"/>
    <s v="C203221"/>
    <s v="Rahul Singh"/>
    <x v="0"/>
    <s v="Female"/>
    <x v="10"/>
    <x v="0"/>
    <x v="0"/>
    <x v="3"/>
    <n v="385257"/>
    <s v="Submitted"/>
    <n v="797"/>
    <x v="2"/>
    <x v="0"/>
    <s v="Submitted"/>
    <x v="0"/>
    <x v="1"/>
    <n v="3644467"/>
    <n v="14.05"/>
    <n v="60"/>
    <n v="60741.120000000003"/>
    <n v="4267063.4458333338"/>
    <x v="4"/>
    <x v="4"/>
    <d v="2033-04-15T00:00:00"/>
    <x v="9"/>
    <x v="10"/>
    <x v="2"/>
    <x v="0"/>
    <x v="3"/>
  </r>
  <r>
    <s v="L103222"/>
    <x v="0"/>
    <s v="C203222"/>
    <s v="Karan Singh"/>
    <x v="0"/>
    <s v="Female"/>
    <x v="25"/>
    <x v="0"/>
    <x v="1"/>
    <x v="3"/>
    <n v="2153312"/>
    <s v="Submitted"/>
    <n v="460"/>
    <x v="0"/>
    <x v="0"/>
    <s v="Submitted"/>
    <x v="0"/>
    <x v="1"/>
    <n v="2902587"/>
    <n v="18.87"/>
    <n v="36"/>
    <n v="80627.42"/>
    <n v="4564318.0575000076"/>
    <x v="2"/>
    <x v="2"/>
    <d v="2033-04-16T00:00:00"/>
    <x v="9"/>
    <x v="10"/>
    <x v="2"/>
    <x v="1"/>
    <x v="1"/>
  </r>
  <r>
    <s v="L103223"/>
    <x v="0"/>
    <s v="C203223"/>
    <s v="Anjali Rao"/>
    <x v="0"/>
    <s v="Male"/>
    <x v="12"/>
    <x v="0"/>
    <x v="0"/>
    <x v="3"/>
    <n v="2464791"/>
    <s v="Submitted"/>
    <n v="609"/>
    <x v="1"/>
    <x v="0"/>
    <s v="Submitted"/>
    <x v="0"/>
    <x v="2"/>
    <n v="1037093"/>
    <n v="16.93"/>
    <n v="180"/>
    <n v="5761.63"/>
    <n v="1463165.3741666668"/>
    <x v="1"/>
    <x v="1"/>
    <d v="2033-04-17T00:00:00"/>
    <x v="9"/>
    <x v="10"/>
    <x v="0"/>
    <x v="0"/>
    <x v="0"/>
  </r>
  <r>
    <s v="L103224"/>
    <x v="0"/>
    <s v="C203224"/>
    <s v="Anjali Mehta"/>
    <x v="0"/>
    <s v="Male"/>
    <x v="27"/>
    <x v="0"/>
    <x v="1"/>
    <x v="0"/>
    <n v="2489963"/>
    <s v="Submitted"/>
    <n v="303"/>
    <x v="0"/>
    <x v="0"/>
    <s v="Submitted"/>
    <x v="0"/>
    <x v="3"/>
    <n v="2473280"/>
    <n v="14.71"/>
    <n v="36"/>
    <n v="68702.22"/>
    <n v="3031829.0666676038"/>
    <x v="1"/>
    <x v="1"/>
    <d v="2033-04-18T00:00:00"/>
    <x v="9"/>
    <x v="10"/>
    <x v="0"/>
    <x v="0"/>
    <x v="0"/>
  </r>
  <r>
    <s v="L103225"/>
    <x v="0"/>
    <s v="C203225"/>
    <s v="Rohit Gupta"/>
    <x v="0"/>
    <s v="Female"/>
    <x v="0"/>
    <x v="0"/>
    <x v="1"/>
    <x v="1"/>
    <n v="1883613"/>
    <s v="Submitted"/>
    <n v="437"/>
    <x v="0"/>
    <x v="0"/>
    <s v="Submitted"/>
    <x v="0"/>
    <x v="2"/>
    <n v="3929715"/>
    <n v="13.09"/>
    <n v="36"/>
    <n v="109158.75"/>
    <n v="4286664.1125126071"/>
    <x v="2"/>
    <x v="2"/>
    <d v="2033-04-19T00:00:00"/>
    <x v="9"/>
    <x v="10"/>
    <x v="0"/>
    <x v="0"/>
    <x v="2"/>
  </r>
  <r>
    <s v="L103226"/>
    <x v="0"/>
    <s v="C203226"/>
    <s v="Sneha Das"/>
    <x v="0"/>
    <s v="Male"/>
    <x v="35"/>
    <x v="0"/>
    <x v="1"/>
    <x v="3"/>
    <n v="1243563"/>
    <s v="Submitted"/>
    <n v="784"/>
    <x v="2"/>
    <x v="0"/>
    <s v="Submitted"/>
    <x v="0"/>
    <x v="1"/>
    <n v="3092572"/>
    <n v="16.12"/>
    <n v="36"/>
    <n v="85904.78"/>
    <n v="4154355.0533335353"/>
    <x v="5"/>
    <x v="5"/>
    <d v="2033-04-20T00:00:00"/>
    <x v="9"/>
    <x v="10"/>
    <x v="0"/>
    <x v="1"/>
    <x v="3"/>
  </r>
  <r>
    <s v="L103227"/>
    <x v="0"/>
    <s v="C203227"/>
    <s v="Amit Mehta"/>
    <x v="0"/>
    <s v="Male"/>
    <x v="1"/>
    <x v="0"/>
    <x v="0"/>
    <x v="0"/>
    <n v="402074"/>
    <s v="Submitted"/>
    <n v="494"/>
    <x v="0"/>
    <x v="0"/>
    <s v="Submitted"/>
    <x v="0"/>
    <x v="0"/>
    <n v="4259542"/>
    <n v="14.34"/>
    <n v="12"/>
    <n v="354961.83"/>
    <n v="5090559.6495419415"/>
    <x v="6"/>
    <x v="6"/>
    <d v="2033-04-21T00:00:00"/>
    <x v="9"/>
    <x v="10"/>
    <x v="0"/>
    <x v="1"/>
    <x v="1"/>
  </r>
  <r>
    <s v="L103228"/>
    <x v="0"/>
    <s v="C203228"/>
    <s v="Priya Rao"/>
    <x v="0"/>
    <s v="Male"/>
    <x v="19"/>
    <x v="1"/>
    <x v="0"/>
    <x v="1"/>
    <n v="2409325"/>
    <s v="Submitted"/>
    <n v="647"/>
    <x v="1"/>
    <x v="0"/>
    <s v="Submitted"/>
    <x v="0"/>
    <x v="0"/>
    <n v="1228312"/>
    <n v="17.68"/>
    <n v="24"/>
    <n v="51179.67"/>
    <n v="1809713.0139922432"/>
    <x v="6"/>
    <x v="6"/>
    <d v="2033-04-22T00:00:00"/>
    <x v="9"/>
    <x v="10"/>
    <x v="0"/>
    <x v="1"/>
    <x v="0"/>
  </r>
  <r>
    <s v="L103229"/>
    <x v="0"/>
    <s v="C203229"/>
    <s v="Pooja Gupta"/>
    <x v="0"/>
    <s v="Female"/>
    <x v="37"/>
    <x v="1"/>
    <x v="0"/>
    <x v="0"/>
    <n v="826521"/>
    <s v="Submitted"/>
    <n v="402"/>
    <x v="0"/>
    <x v="0"/>
    <s v="Submitted"/>
    <x v="0"/>
    <x v="3"/>
    <n v="2564965"/>
    <n v="17.05"/>
    <n v="60"/>
    <n v="42749.42"/>
    <n v="3644387.7708333335"/>
    <x v="1"/>
    <x v="1"/>
    <d v="2033-04-23T00:00:00"/>
    <x v="9"/>
    <x v="10"/>
    <x v="0"/>
    <x v="0"/>
    <x v="3"/>
  </r>
  <r>
    <s v="L103230"/>
    <x v="0"/>
    <s v="C203230"/>
    <s v="Rohit Das"/>
    <x v="0"/>
    <s v="Male"/>
    <x v="21"/>
    <x v="0"/>
    <x v="1"/>
    <x v="1"/>
    <n v="537109"/>
    <s v="Submitted"/>
    <n v="387"/>
    <x v="0"/>
    <x v="0"/>
    <s v="Submitted"/>
    <x v="0"/>
    <x v="1"/>
    <n v="944232"/>
    <n v="13.62"/>
    <n v="180"/>
    <n v="5245.73"/>
    <n v="1071703.32"/>
    <x v="1"/>
    <x v="1"/>
    <d v="2033-04-24T00:00:00"/>
    <x v="9"/>
    <x v="10"/>
    <x v="1"/>
    <x v="0"/>
    <x v="0"/>
  </r>
  <r>
    <s v="L103231"/>
    <x v="0"/>
    <s v="C203231"/>
    <s v="Karan Patel"/>
    <x v="0"/>
    <s v="Female"/>
    <x v="46"/>
    <x v="0"/>
    <x v="1"/>
    <x v="3"/>
    <n v="2405045"/>
    <s v="Submitted"/>
    <n v="399"/>
    <x v="0"/>
    <x v="0"/>
    <s v="Submitted"/>
    <x v="0"/>
    <x v="4"/>
    <n v="1492352"/>
    <n v="12.25"/>
    <n v="60"/>
    <n v="24872.53"/>
    <n v="1523442.6666666665"/>
    <x v="4"/>
    <x v="4"/>
    <d v="2033-04-25T00:00:00"/>
    <x v="9"/>
    <x v="10"/>
    <x v="1"/>
    <x v="1"/>
    <x v="0"/>
  </r>
  <r>
    <s v="L103232"/>
    <x v="0"/>
    <s v="C203232"/>
    <s v="Amit Das"/>
    <x v="0"/>
    <s v="Female"/>
    <x v="11"/>
    <x v="1"/>
    <x v="1"/>
    <x v="0"/>
    <n v="1128626"/>
    <s v="Submitted"/>
    <n v="331"/>
    <x v="0"/>
    <x v="0"/>
    <s v="Submitted"/>
    <x v="0"/>
    <x v="0"/>
    <n v="984825"/>
    <n v="8.92"/>
    <n v="36"/>
    <n v="27356.25"/>
    <n v="732053.25149570883"/>
    <x v="3"/>
    <x v="3"/>
    <d v="2033-04-26T00:00:00"/>
    <x v="9"/>
    <x v="10"/>
    <x v="0"/>
    <x v="1"/>
    <x v="3"/>
  </r>
  <r>
    <s v="L103233"/>
    <x v="0"/>
    <s v="C203233"/>
    <s v="Amit Das"/>
    <x v="0"/>
    <s v="Male"/>
    <x v="27"/>
    <x v="1"/>
    <x v="1"/>
    <x v="1"/>
    <n v="1943488"/>
    <s v="Submitted"/>
    <n v="566"/>
    <x v="0"/>
    <x v="0"/>
    <s v="Submitted"/>
    <x v="0"/>
    <x v="0"/>
    <n v="3642763"/>
    <n v="17.309999999999999"/>
    <n v="180"/>
    <n v="20237.57"/>
    <n v="5254685.6274999995"/>
    <x v="5"/>
    <x v="5"/>
    <d v="2033-04-27T00:00:00"/>
    <x v="9"/>
    <x v="10"/>
    <x v="1"/>
    <x v="1"/>
    <x v="2"/>
  </r>
  <r>
    <s v="L103234"/>
    <x v="0"/>
    <s v="C203234"/>
    <s v="Rahul Verma"/>
    <x v="0"/>
    <s v="Female"/>
    <x v="3"/>
    <x v="1"/>
    <x v="1"/>
    <x v="3"/>
    <n v="270160"/>
    <s v="Submitted"/>
    <n v="559"/>
    <x v="0"/>
    <x v="0"/>
    <s v="Submitted"/>
    <x v="0"/>
    <x v="3"/>
    <n v="2187008"/>
    <n v="13.1"/>
    <n v="24"/>
    <n v="91125.33"/>
    <n v="2387483.7818757081"/>
    <x v="4"/>
    <x v="4"/>
    <d v="2033-04-28T00:00:00"/>
    <x v="9"/>
    <x v="10"/>
    <x v="1"/>
    <x v="0"/>
    <x v="0"/>
  </r>
  <r>
    <s v="L103235"/>
    <x v="0"/>
    <s v="C203235"/>
    <s v="Rahul Patel"/>
    <x v="0"/>
    <s v="Male"/>
    <x v="14"/>
    <x v="0"/>
    <x v="1"/>
    <x v="0"/>
    <n v="699470"/>
    <s v="Submitted"/>
    <n v="479"/>
    <x v="0"/>
    <x v="0"/>
    <s v="Submitted"/>
    <x v="0"/>
    <x v="1"/>
    <n v="2934864"/>
    <n v="14.57"/>
    <n v="36"/>
    <n v="81524"/>
    <n v="3563414.0400013314"/>
    <x v="5"/>
    <x v="5"/>
    <d v="2033-04-29T00:00:00"/>
    <x v="9"/>
    <x v="10"/>
    <x v="1"/>
    <x v="1"/>
    <x v="0"/>
  </r>
  <r>
    <s v="L103236"/>
    <x v="0"/>
    <s v="C203236"/>
    <s v="Rohit Sharma"/>
    <x v="0"/>
    <s v="Female"/>
    <x v="42"/>
    <x v="1"/>
    <x v="1"/>
    <x v="1"/>
    <n v="-50000"/>
    <s v="Submitted"/>
    <n v="364"/>
    <x v="0"/>
    <x v="0"/>
    <s v="Submitted"/>
    <x v="0"/>
    <x v="0"/>
    <n v="4334284"/>
    <n v="8.7100000000000009"/>
    <n v="120"/>
    <n v="36119.03"/>
    <n v="3145967.8033333337"/>
    <x v="3"/>
    <x v="3"/>
    <d v="2033-04-30T00:00:00"/>
    <x v="9"/>
    <x v="10"/>
    <x v="0"/>
    <x v="0"/>
    <x v="0"/>
  </r>
  <r>
    <s v="L103237"/>
    <x v="0"/>
    <s v="C203237"/>
    <s v="Vikas Sharma"/>
    <x v="0"/>
    <s v="Female"/>
    <x v="32"/>
    <x v="1"/>
    <x v="0"/>
    <x v="1"/>
    <n v="1266008"/>
    <s v="Submitted"/>
    <n v="477"/>
    <x v="0"/>
    <x v="0"/>
    <s v="Submitted"/>
    <x v="0"/>
    <x v="4"/>
    <n v="1743232"/>
    <n v="13.49"/>
    <n v="12"/>
    <n v="145269.32999999999"/>
    <n v="1959915.5665958261"/>
    <x v="3"/>
    <x v="3"/>
    <d v="2033-05-01T00:00:00"/>
    <x v="9"/>
    <x v="11"/>
    <x v="2"/>
    <x v="1"/>
    <x v="3"/>
  </r>
  <r>
    <s v="L103238"/>
    <x v="0"/>
    <s v="C203238"/>
    <s v="Sneha Verma"/>
    <x v="0"/>
    <s v="Male"/>
    <x v="22"/>
    <x v="1"/>
    <x v="0"/>
    <x v="3"/>
    <n v="2252011"/>
    <s v="Submitted"/>
    <n v="718"/>
    <x v="1"/>
    <x v="0"/>
    <s v="Submitted"/>
    <x v="0"/>
    <x v="1"/>
    <n v="3629113"/>
    <n v="15.54"/>
    <n v="12"/>
    <n v="302426.08"/>
    <n v="4699921.4746762356"/>
    <x v="1"/>
    <x v="1"/>
    <d v="2033-05-02T00:00:00"/>
    <x v="9"/>
    <x v="11"/>
    <x v="0"/>
    <x v="0"/>
    <x v="3"/>
  </r>
  <r>
    <s v="L103239"/>
    <x v="0"/>
    <s v="C203239"/>
    <s v="Karan Patel"/>
    <x v="0"/>
    <s v="Female"/>
    <x v="41"/>
    <x v="1"/>
    <x v="0"/>
    <x v="3"/>
    <n v="1994122"/>
    <s v="Submitted"/>
    <n v="579"/>
    <x v="0"/>
    <x v="0"/>
    <s v="Submitted"/>
    <x v="0"/>
    <x v="1"/>
    <n v="2212375"/>
    <n v="17.3"/>
    <n v="120"/>
    <n v="18436.46"/>
    <n v="3189507.2916666665"/>
    <x v="4"/>
    <x v="4"/>
    <d v="2033-05-03T00:00:00"/>
    <x v="9"/>
    <x v="11"/>
    <x v="1"/>
    <x v="0"/>
    <x v="2"/>
  </r>
  <r>
    <s v="L103240"/>
    <x v="0"/>
    <s v="C203240"/>
    <s v="Karan Verma"/>
    <x v="0"/>
    <s v="Female"/>
    <x v="45"/>
    <x v="0"/>
    <x v="0"/>
    <x v="0"/>
    <n v="1274838"/>
    <s v="Submitted"/>
    <n v="449"/>
    <x v="0"/>
    <x v="0"/>
    <s v="Submitted"/>
    <x v="0"/>
    <x v="1"/>
    <n v="116427"/>
    <n v="17.940000000000001"/>
    <n v="120"/>
    <n v="970.23"/>
    <n v="174058.36500000002"/>
    <x v="2"/>
    <x v="2"/>
    <d v="2033-05-04T00:00:00"/>
    <x v="9"/>
    <x v="11"/>
    <x v="2"/>
    <x v="1"/>
    <x v="2"/>
  </r>
  <r>
    <s v="L103241"/>
    <x v="0"/>
    <s v="C203241"/>
    <s v="Karan Sharma"/>
    <x v="0"/>
    <s v="Female"/>
    <x v="29"/>
    <x v="0"/>
    <x v="0"/>
    <x v="2"/>
    <n v="1166542"/>
    <s v="Submitted"/>
    <n v="545"/>
    <x v="0"/>
    <x v="0"/>
    <s v="Submitted"/>
    <x v="0"/>
    <x v="0"/>
    <n v="0"/>
    <n v="13.6"/>
    <n v="24"/>
    <n v="10416.67"/>
    <n v="0"/>
    <x v="0"/>
    <x v="0"/>
    <d v="2033-05-05T00:00:00"/>
    <x v="9"/>
    <x v="11"/>
    <x v="0"/>
    <x v="0"/>
    <x v="2"/>
  </r>
  <r>
    <s v="L103242"/>
    <x v="0"/>
    <s v="C203242"/>
    <s v="Rahul Gupta"/>
    <x v="0"/>
    <s v="Male"/>
    <x v="26"/>
    <x v="1"/>
    <x v="1"/>
    <x v="1"/>
    <n v="1327705"/>
    <s v="Submitted"/>
    <n v="690"/>
    <x v="1"/>
    <x v="0"/>
    <s v="Submitted"/>
    <x v="0"/>
    <x v="2"/>
    <n v="1174396"/>
    <n v="16.11"/>
    <n v="36"/>
    <n v="32622.11"/>
    <n v="1576626.6300000777"/>
    <x v="3"/>
    <x v="3"/>
    <d v="2033-05-06T00:00:00"/>
    <x v="9"/>
    <x v="11"/>
    <x v="0"/>
    <x v="0"/>
    <x v="2"/>
  </r>
  <r>
    <s v="L103243"/>
    <x v="0"/>
    <s v="C203243"/>
    <s v="Rohit Verma"/>
    <x v="0"/>
    <s v="Female"/>
    <x v="23"/>
    <x v="0"/>
    <x v="1"/>
    <x v="0"/>
    <n v="906248"/>
    <s v="Submitted"/>
    <n v="806"/>
    <x v="2"/>
    <x v="0"/>
    <s v="Submitted"/>
    <x v="0"/>
    <x v="0"/>
    <n v="2934056"/>
    <n v="14.73"/>
    <n v="36"/>
    <n v="81501.56"/>
    <n v="3601553.7400010838"/>
    <x v="3"/>
    <x v="3"/>
    <d v="2033-05-07T00:00:00"/>
    <x v="9"/>
    <x v="11"/>
    <x v="1"/>
    <x v="0"/>
    <x v="2"/>
  </r>
  <r>
    <s v="L103244"/>
    <x v="0"/>
    <s v="C203244"/>
    <s v="Priya Das"/>
    <x v="0"/>
    <s v="Female"/>
    <x v="45"/>
    <x v="0"/>
    <x v="0"/>
    <x v="0"/>
    <n v="1727729"/>
    <s v="Submitted"/>
    <n v="680"/>
    <x v="1"/>
    <x v="0"/>
    <s v="Submitted"/>
    <x v="0"/>
    <x v="3"/>
    <n v="1172802"/>
    <n v="15.55"/>
    <n v="120"/>
    <n v="9773.35"/>
    <n v="1519755.925"/>
    <x v="1"/>
    <x v="1"/>
    <d v="2033-05-08T00:00:00"/>
    <x v="9"/>
    <x v="11"/>
    <x v="2"/>
    <x v="0"/>
    <x v="3"/>
  </r>
  <r>
    <s v="L103245"/>
    <x v="0"/>
    <s v="C203245"/>
    <s v="Priya Verma"/>
    <x v="0"/>
    <s v="Male"/>
    <x v="25"/>
    <x v="0"/>
    <x v="0"/>
    <x v="2"/>
    <n v="640895"/>
    <s v="Submitted"/>
    <n v="849"/>
    <x v="2"/>
    <x v="0"/>
    <s v="Submitted"/>
    <x v="0"/>
    <x v="4"/>
    <n v="2774298"/>
    <n v="13.41"/>
    <n v="24"/>
    <n v="115595.75"/>
    <n v="3100278.0619503236"/>
    <x v="0"/>
    <x v="0"/>
    <d v="2033-05-09T00:00:00"/>
    <x v="9"/>
    <x v="11"/>
    <x v="0"/>
    <x v="0"/>
    <x v="2"/>
  </r>
  <r>
    <s v="L103246"/>
    <x v="0"/>
    <s v="C203246"/>
    <s v="Vikas Das"/>
    <x v="0"/>
    <s v="Male"/>
    <x v="28"/>
    <x v="0"/>
    <x v="0"/>
    <x v="1"/>
    <n v="1165477"/>
    <s v="Submitted"/>
    <n v="479"/>
    <x v="0"/>
    <x v="0"/>
    <s v="Submitted"/>
    <x v="0"/>
    <x v="2"/>
    <n v="386608"/>
    <n v="15.31"/>
    <n v="60"/>
    <n v="6443.47"/>
    <n v="493247.37333333335"/>
    <x v="1"/>
    <x v="1"/>
    <d v="2033-05-10T00:00:00"/>
    <x v="9"/>
    <x v="11"/>
    <x v="0"/>
    <x v="1"/>
    <x v="0"/>
  </r>
  <r>
    <s v="L103247"/>
    <x v="0"/>
    <s v="C203247"/>
    <s v="Vikas Das"/>
    <x v="0"/>
    <s v="Female"/>
    <x v="44"/>
    <x v="0"/>
    <x v="0"/>
    <x v="0"/>
    <n v="874646"/>
    <s v="Submitted"/>
    <n v="397"/>
    <x v="0"/>
    <x v="0"/>
    <s v="Submitted"/>
    <x v="0"/>
    <x v="2"/>
    <n v="4593402"/>
    <n v="10.65"/>
    <n v="60"/>
    <n v="76556.7"/>
    <n v="4076644.2750000004"/>
    <x v="6"/>
    <x v="6"/>
    <d v="2033-05-11T00:00:00"/>
    <x v="9"/>
    <x v="11"/>
    <x v="0"/>
    <x v="0"/>
    <x v="1"/>
  </r>
  <r>
    <s v="L103248"/>
    <x v="0"/>
    <s v="C203248"/>
    <s v="Rahul Rao"/>
    <x v="0"/>
    <s v="Male"/>
    <x v="43"/>
    <x v="1"/>
    <x v="1"/>
    <x v="0"/>
    <n v="2451632"/>
    <s v="Submitted"/>
    <n v="736"/>
    <x v="1"/>
    <x v="0"/>
    <s v="Submitted"/>
    <x v="0"/>
    <x v="4"/>
    <n v="625529"/>
    <n v="8.82"/>
    <n v="180"/>
    <n v="3475.16"/>
    <n v="459763.815"/>
    <x v="3"/>
    <x v="3"/>
    <d v="2033-05-12T00:00:00"/>
    <x v="9"/>
    <x v="11"/>
    <x v="0"/>
    <x v="0"/>
    <x v="2"/>
  </r>
  <r>
    <s v="L103249"/>
    <x v="0"/>
    <s v="C203249"/>
    <s v="Karan Sharma"/>
    <x v="0"/>
    <s v="Female"/>
    <x v="29"/>
    <x v="0"/>
    <x v="0"/>
    <x v="3"/>
    <n v="2400898"/>
    <s v="Submitted"/>
    <n v="550"/>
    <x v="0"/>
    <x v="0"/>
    <s v="Submitted"/>
    <x v="0"/>
    <x v="0"/>
    <n v="4893273"/>
    <n v="10.17"/>
    <n v="120"/>
    <n v="40777.279999999999"/>
    <n v="4147048.8675000002"/>
    <x v="2"/>
    <x v="2"/>
    <d v="2033-05-13T00:00:00"/>
    <x v="9"/>
    <x v="11"/>
    <x v="0"/>
    <x v="1"/>
    <x v="1"/>
  </r>
  <r>
    <s v="L103250"/>
    <x v="0"/>
    <s v="C203250"/>
    <s v="Rohit Singh"/>
    <x v="0"/>
    <s v="Male"/>
    <x v="11"/>
    <x v="0"/>
    <x v="1"/>
    <x v="3"/>
    <n v="986789"/>
    <s v="Submitted"/>
    <n v="327"/>
    <x v="0"/>
    <x v="0"/>
    <s v="Submitted"/>
    <x v="0"/>
    <x v="1"/>
    <n v="4171099"/>
    <n v="12.53"/>
    <n v="180"/>
    <n v="23172.77"/>
    <n v="4355322.5391666666"/>
    <x v="0"/>
    <x v="0"/>
    <d v="2033-05-14T00:00:00"/>
    <x v="9"/>
    <x v="11"/>
    <x v="0"/>
    <x v="1"/>
    <x v="3"/>
  </r>
  <r>
    <s v="L103251"/>
    <x v="0"/>
    <s v="C203251"/>
    <s v="Amit Das"/>
    <x v="0"/>
    <s v="Male"/>
    <x v="21"/>
    <x v="1"/>
    <x v="1"/>
    <x v="2"/>
    <n v="1404424"/>
    <s v="Submitted"/>
    <n v="323"/>
    <x v="0"/>
    <x v="0"/>
    <s v="Submitted"/>
    <x v="0"/>
    <x v="4"/>
    <n v="1838270"/>
    <n v="11.12"/>
    <n v="36"/>
    <n v="51063.06"/>
    <n v="1703463.5334284585"/>
    <x v="5"/>
    <x v="5"/>
    <d v="2033-05-15T00:00:00"/>
    <x v="9"/>
    <x v="11"/>
    <x v="0"/>
    <x v="1"/>
    <x v="2"/>
  </r>
  <r>
    <s v="L103252"/>
    <x v="0"/>
    <s v="C203252"/>
    <s v="Karan Verma"/>
    <x v="0"/>
    <s v="Male"/>
    <x v="13"/>
    <x v="1"/>
    <x v="0"/>
    <x v="2"/>
    <n v="1973756"/>
    <s v="Submitted"/>
    <n v="526"/>
    <x v="0"/>
    <x v="0"/>
    <s v="Submitted"/>
    <x v="0"/>
    <x v="3"/>
    <n v="800839"/>
    <n v="12.67"/>
    <n v="120"/>
    <n v="6673.66"/>
    <n v="845552.51083333336"/>
    <x v="4"/>
    <x v="4"/>
    <d v="2033-05-16T00:00:00"/>
    <x v="9"/>
    <x v="11"/>
    <x v="2"/>
    <x v="0"/>
    <x v="3"/>
  </r>
  <r>
    <s v="L103253"/>
    <x v="0"/>
    <s v="C203253"/>
    <s v="Neha Patel"/>
    <x v="0"/>
    <s v="Male"/>
    <x v="28"/>
    <x v="0"/>
    <x v="0"/>
    <x v="3"/>
    <n v="2270273"/>
    <s v="Submitted"/>
    <n v="813"/>
    <x v="2"/>
    <x v="0"/>
    <s v="Submitted"/>
    <x v="0"/>
    <x v="0"/>
    <n v="4014348"/>
    <n v="15.76"/>
    <n v="24"/>
    <n v="167264.5"/>
    <n v="5272177.0495559257"/>
    <x v="4"/>
    <x v="4"/>
    <d v="2033-05-17T00:00:00"/>
    <x v="9"/>
    <x v="11"/>
    <x v="0"/>
    <x v="0"/>
    <x v="3"/>
  </r>
  <r>
    <s v="L103254"/>
    <x v="0"/>
    <s v="C203254"/>
    <s v="Sneha Mehta"/>
    <x v="0"/>
    <s v="Male"/>
    <x v="46"/>
    <x v="1"/>
    <x v="1"/>
    <x v="1"/>
    <n v="2408804"/>
    <s v="Submitted"/>
    <n v="620"/>
    <x v="1"/>
    <x v="0"/>
    <s v="Submitted"/>
    <x v="0"/>
    <x v="2"/>
    <n v="2671033"/>
    <n v="9.35"/>
    <n v="12"/>
    <n v="222586.08"/>
    <n v="2083250.6971894172"/>
    <x v="6"/>
    <x v="6"/>
    <d v="2033-05-18T00:00:00"/>
    <x v="9"/>
    <x v="11"/>
    <x v="0"/>
    <x v="0"/>
    <x v="1"/>
  </r>
  <r>
    <s v="L103255"/>
    <x v="0"/>
    <s v="C203255"/>
    <s v="Sneha Rao"/>
    <x v="0"/>
    <s v="Female"/>
    <x v="28"/>
    <x v="0"/>
    <x v="1"/>
    <x v="0"/>
    <n v="-50000"/>
    <s v="Submitted"/>
    <n v="316"/>
    <x v="0"/>
    <x v="0"/>
    <s v="Submitted"/>
    <x v="0"/>
    <x v="0"/>
    <n v="0"/>
    <n v="16.61"/>
    <n v="180"/>
    <n v="1388.89"/>
    <n v="0"/>
    <x v="1"/>
    <x v="1"/>
    <d v="2033-05-19T00:00:00"/>
    <x v="9"/>
    <x v="11"/>
    <x v="0"/>
    <x v="1"/>
    <x v="1"/>
  </r>
  <r>
    <s v="L103256"/>
    <x v="0"/>
    <s v="C203256"/>
    <s v="Amit Das"/>
    <x v="0"/>
    <s v="Female"/>
    <x v="8"/>
    <x v="0"/>
    <x v="1"/>
    <x v="0"/>
    <n v="1175454"/>
    <s v="Submitted"/>
    <n v="360"/>
    <x v="0"/>
    <x v="0"/>
    <s v="Submitted"/>
    <x v="0"/>
    <x v="2"/>
    <n v="3829126"/>
    <n v="10.33"/>
    <n v="36"/>
    <n v="106364.61"/>
    <n v="3296239.2989768349"/>
    <x v="1"/>
    <x v="1"/>
    <d v="2033-05-20T00:00:00"/>
    <x v="9"/>
    <x v="11"/>
    <x v="1"/>
    <x v="1"/>
    <x v="2"/>
  </r>
  <r>
    <s v="L103257"/>
    <x v="0"/>
    <s v="C203257"/>
    <s v="Anjali Verma"/>
    <x v="0"/>
    <s v="Female"/>
    <x v="23"/>
    <x v="0"/>
    <x v="1"/>
    <x v="1"/>
    <n v="1168616"/>
    <s v="Submitted"/>
    <n v="426"/>
    <x v="0"/>
    <x v="0"/>
    <s v="Submitted"/>
    <x v="0"/>
    <x v="4"/>
    <n v="2530484"/>
    <n v="7.78"/>
    <n v="120"/>
    <n v="21087.37"/>
    <n v="1640597.1266666667"/>
    <x v="2"/>
    <x v="2"/>
    <d v="2033-05-21T00:00:00"/>
    <x v="9"/>
    <x v="11"/>
    <x v="0"/>
    <x v="0"/>
    <x v="2"/>
  </r>
  <r>
    <s v="L103258"/>
    <x v="0"/>
    <s v="C203258"/>
    <s v="Sneha Singh"/>
    <x v="0"/>
    <s v="Male"/>
    <x v="35"/>
    <x v="0"/>
    <x v="1"/>
    <x v="0"/>
    <n v="864331"/>
    <s v="Submitted"/>
    <n v="641"/>
    <x v="1"/>
    <x v="0"/>
    <s v="Submitted"/>
    <x v="0"/>
    <x v="2"/>
    <n v="4349710"/>
    <n v="13.68"/>
    <n v="24"/>
    <n v="181237.92"/>
    <n v="4958669.4582686024"/>
    <x v="6"/>
    <x v="6"/>
    <d v="2033-05-22T00:00:00"/>
    <x v="9"/>
    <x v="11"/>
    <x v="0"/>
    <x v="0"/>
    <x v="0"/>
  </r>
  <r>
    <s v="L103259"/>
    <x v="0"/>
    <s v="C203259"/>
    <s v="Rohit Gupta"/>
    <x v="0"/>
    <s v="Male"/>
    <x v="33"/>
    <x v="0"/>
    <x v="1"/>
    <x v="2"/>
    <n v="337170"/>
    <s v="Submitted"/>
    <n v="869"/>
    <x v="2"/>
    <x v="0"/>
    <s v="Submitted"/>
    <x v="0"/>
    <x v="1"/>
    <n v="4292533"/>
    <n v="16.989999999999998"/>
    <n v="120"/>
    <n v="35771.11"/>
    <n v="6077511.3058333332"/>
    <x v="2"/>
    <x v="2"/>
    <d v="2033-05-23T00:00:00"/>
    <x v="9"/>
    <x v="11"/>
    <x v="0"/>
    <x v="0"/>
    <x v="2"/>
  </r>
  <r>
    <s v="L103260"/>
    <x v="0"/>
    <s v="C203260"/>
    <s v="Neha Mehta"/>
    <x v="0"/>
    <s v="Male"/>
    <x v="14"/>
    <x v="0"/>
    <x v="0"/>
    <x v="3"/>
    <n v="0"/>
    <s v="Submitted"/>
    <n v="374"/>
    <x v="0"/>
    <x v="0"/>
    <s v="Submitted"/>
    <x v="0"/>
    <x v="0"/>
    <n v="1584416"/>
    <n v="17.75"/>
    <n v="12"/>
    <n v="132034.67000000001"/>
    <n v="2343658.8069426869"/>
    <x v="1"/>
    <x v="1"/>
    <d v="2033-05-24T00:00:00"/>
    <x v="9"/>
    <x v="11"/>
    <x v="2"/>
    <x v="0"/>
    <x v="3"/>
  </r>
  <r>
    <s v="L103261"/>
    <x v="0"/>
    <s v="C203261"/>
    <s v="Karan Gupta"/>
    <x v="0"/>
    <s v="Female"/>
    <x v="43"/>
    <x v="1"/>
    <x v="1"/>
    <x v="1"/>
    <n v="966863"/>
    <s v="Submitted"/>
    <n v="806"/>
    <x v="2"/>
    <x v="0"/>
    <s v="Submitted"/>
    <x v="0"/>
    <x v="0"/>
    <n v="1991036"/>
    <n v="18.22"/>
    <n v="120"/>
    <n v="16591.97"/>
    <n v="3023056.3266666667"/>
    <x v="8"/>
    <x v="4"/>
    <d v="2033-05-25T00:00:00"/>
    <x v="9"/>
    <x v="11"/>
    <x v="0"/>
    <x v="1"/>
    <x v="1"/>
  </r>
  <r>
    <s v="L103262"/>
    <x v="0"/>
    <s v="C203262"/>
    <s v="Rahul Patel"/>
    <x v="0"/>
    <s v="Female"/>
    <x v="36"/>
    <x v="1"/>
    <x v="1"/>
    <x v="0"/>
    <n v="969926"/>
    <s v="Submitted"/>
    <n v="361"/>
    <x v="0"/>
    <x v="0"/>
    <s v="Submitted"/>
    <x v="0"/>
    <x v="1"/>
    <n v="4930606"/>
    <n v="12.31"/>
    <n v="180"/>
    <n v="27392.26"/>
    <n v="5057979.9883333333"/>
    <x v="5"/>
    <x v="5"/>
    <d v="2033-05-26T00:00:00"/>
    <x v="9"/>
    <x v="11"/>
    <x v="0"/>
    <x v="0"/>
    <x v="2"/>
  </r>
  <r>
    <s v="L103263"/>
    <x v="0"/>
    <s v="C203263"/>
    <s v="Anjali Mehta"/>
    <x v="0"/>
    <s v="Female"/>
    <x v="46"/>
    <x v="1"/>
    <x v="1"/>
    <x v="1"/>
    <n v="1500349"/>
    <s v="Submitted"/>
    <n v="824"/>
    <x v="2"/>
    <x v="0"/>
    <s v="Submitted"/>
    <x v="0"/>
    <x v="2"/>
    <n v="645300"/>
    <n v="7.23"/>
    <n v="120"/>
    <n v="5377.5"/>
    <n v="388793.25"/>
    <x v="1"/>
    <x v="1"/>
    <d v="2033-05-27T00:00:00"/>
    <x v="9"/>
    <x v="11"/>
    <x v="2"/>
    <x v="0"/>
    <x v="0"/>
  </r>
  <r>
    <s v="L103264"/>
    <x v="0"/>
    <s v="C203264"/>
    <s v="Vikas Rao"/>
    <x v="0"/>
    <s v="Male"/>
    <x v="33"/>
    <x v="1"/>
    <x v="0"/>
    <x v="2"/>
    <n v="2225760"/>
    <s v="Submitted"/>
    <n v="669"/>
    <x v="1"/>
    <x v="0"/>
    <s v="Submitted"/>
    <x v="0"/>
    <x v="3"/>
    <n v="276501"/>
    <n v="14.87"/>
    <n v="180"/>
    <n v="1536.12"/>
    <n v="342630.82249999995"/>
    <x v="5"/>
    <x v="5"/>
    <d v="2033-05-28T00:00:00"/>
    <x v="9"/>
    <x v="11"/>
    <x v="1"/>
    <x v="1"/>
    <x v="1"/>
  </r>
  <r>
    <s v="L103265"/>
    <x v="0"/>
    <s v="C203265"/>
    <s v="Amit Das"/>
    <x v="0"/>
    <s v="Male"/>
    <x v="43"/>
    <x v="1"/>
    <x v="1"/>
    <x v="3"/>
    <n v="1029282"/>
    <s v="Submitted"/>
    <n v="796"/>
    <x v="2"/>
    <x v="0"/>
    <s v="Submitted"/>
    <x v="0"/>
    <x v="3"/>
    <n v="634683"/>
    <n v="12.97"/>
    <n v="36"/>
    <n v="17630.080000000002"/>
    <n v="685986.54250239755"/>
    <x v="5"/>
    <x v="5"/>
    <d v="2033-05-29T00:00:00"/>
    <x v="9"/>
    <x v="11"/>
    <x v="2"/>
    <x v="1"/>
    <x v="0"/>
  </r>
  <r>
    <s v="L103266"/>
    <x v="0"/>
    <s v="C203266"/>
    <s v="Rohit Patel"/>
    <x v="0"/>
    <s v="Male"/>
    <x v="9"/>
    <x v="1"/>
    <x v="1"/>
    <x v="0"/>
    <n v="1045845"/>
    <s v="Submitted"/>
    <n v="646"/>
    <x v="1"/>
    <x v="0"/>
    <s v="Submitted"/>
    <x v="0"/>
    <x v="4"/>
    <n v="3852183"/>
    <n v="13.13"/>
    <n v="12"/>
    <n v="321015.25"/>
    <n v="4215522.7709389906"/>
    <x v="4"/>
    <x v="4"/>
    <d v="2033-05-30T00:00:00"/>
    <x v="9"/>
    <x v="11"/>
    <x v="0"/>
    <x v="1"/>
    <x v="1"/>
  </r>
  <r>
    <s v="L103267"/>
    <x v="0"/>
    <s v="C203267"/>
    <s v="Anjali Mehta"/>
    <x v="0"/>
    <s v="Female"/>
    <x v="16"/>
    <x v="0"/>
    <x v="1"/>
    <x v="0"/>
    <n v="783693"/>
    <s v="Submitted"/>
    <n v="608"/>
    <x v="1"/>
    <x v="0"/>
    <s v="Submitted"/>
    <x v="0"/>
    <x v="4"/>
    <n v="486420"/>
    <n v="11.62"/>
    <n v="12"/>
    <n v="40535"/>
    <n v="471156.00957526971"/>
    <x v="0"/>
    <x v="0"/>
    <d v="2033-05-31T00:00:00"/>
    <x v="9"/>
    <x v="11"/>
    <x v="2"/>
    <x v="1"/>
    <x v="2"/>
  </r>
  <r>
    <s v="L103268"/>
    <x v="0"/>
    <s v="C203268"/>
    <s v="Karan Mehta"/>
    <x v="0"/>
    <s v="Male"/>
    <x v="28"/>
    <x v="1"/>
    <x v="1"/>
    <x v="1"/>
    <n v="2333938"/>
    <s v="Submitted"/>
    <n v="893"/>
    <x v="2"/>
    <x v="0"/>
    <s v="Submitted"/>
    <x v="0"/>
    <x v="4"/>
    <n v="3808057"/>
    <n v="13.22"/>
    <n v="60"/>
    <n v="63467.62"/>
    <n v="4195209.4616666669"/>
    <x v="1"/>
    <x v="1"/>
    <d v="2033-06-01T00:00:00"/>
    <x v="9"/>
    <x v="0"/>
    <x v="0"/>
    <x v="0"/>
    <x v="0"/>
  </r>
  <r>
    <s v="L103269"/>
    <x v="0"/>
    <s v="C203269"/>
    <s v="Rohit Gupta"/>
    <x v="0"/>
    <s v="Female"/>
    <x v="4"/>
    <x v="0"/>
    <x v="1"/>
    <x v="0"/>
    <n v="2433003"/>
    <s v="Submitted"/>
    <n v="722"/>
    <x v="1"/>
    <x v="0"/>
    <s v="Submitted"/>
    <x v="0"/>
    <x v="3"/>
    <n v="4902680"/>
    <n v="8.36"/>
    <n v="120"/>
    <n v="40855.67"/>
    <n v="3415533.7333333334"/>
    <x v="6"/>
    <x v="6"/>
    <d v="2033-06-02T00:00:00"/>
    <x v="9"/>
    <x v="0"/>
    <x v="1"/>
    <x v="1"/>
    <x v="2"/>
  </r>
  <r>
    <s v="L103270"/>
    <x v="0"/>
    <s v="C203270"/>
    <s v="Pooja Sharma"/>
    <x v="0"/>
    <s v="Female"/>
    <x v="6"/>
    <x v="0"/>
    <x v="1"/>
    <x v="1"/>
    <n v="1977472"/>
    <s v="Submitted"/>
    <n v="601"/>
    <x v="1"/>
    <x v="0"/>
    <s v="Submitted"/>
    <x v="0"/>
    <x v="2"/>
    <n v="3725495"/>
    <n v="8.77"/>
    <n v="120"/>
    <n v="31045.79"/>
    <n v="2722715.9291666667"/>
    <x v="5"/>
    <x v="5"/>
    <d v="2033-06-03T00:00:00"/>
    <x v="9"/>
    <x v="0"/>
    <x v="2"/>
    <x v="1"/>
    <x v="2"/>
  </r>
  <r>
    <s v="L103271"/>
    <x v="0"/>
    <s v="C203271"/>
    <s v="Vikas Das"/>
    <x v="0"/>
    <s v="Female"/>
    <x v="4"/>
    <x v="1"/>
    <x v="0"/>
    <x v="0"/>
    <n v="1360391"/>
    <s v="Submitted"/>
    <n v="835"/>
    <x v="2"/>
    <x v="0"/>
    <s v="Submitted"/>
    <x v="0"/>
    <x v="2"/>
    <n v="2152897"/>
    <n v="18.82"/>
    <n v="24"/>
    <n v="89704.04"/>
    <n v="3376460.1288308739"/>
    <x v="2"/>
    <x v="2"/>
    <d v="2033-06-04T00:00:00"/>
    <x v="9"/>
    <x v="0"/>
    <x v="0"/>
    <x v="1"/>
    <x v="1"/>
  </r>
  <r>
    <s v="L103272"/>
    <x v="0"/>
    <s v="C203272"/>
    <s v="Rohit Patel"/>
    <x v="0"/>
    <s v="Male"/>
    <x v="13"/>
    <x v="1"/>
    <x v="0"/>
    <x v="3"/>
    <n v="973494"/>
    <s v="Submitted"/>
    <n v="631"/>
    <x v="1"/>
    <x v="0"/>
    <s v="Submitted"/>
    <x v="0"/>
    <x v="4"/>
    <n v="2638652"/>
    <n v="17.04"/>
    <n v="120"/>
    <n v="21988.77"/>
    <n v="3746885.84"/>
    <x v="0"/>
    <x v="0"/>
    <d v="2033-06-05T00:00:00"/>
    <x v="9"/>
    <x v="0"/>
    <x v="0"/>
    <x v="0"/>
    <x v="1"/>
  </r>
  <r>
    <s v="L103273"/>
    <x v="0"/>
    <s v="C203273"/>
    <s v="Rohit Sharma"/>
    <x v="0"/>
    <s v="Male"/>
    <x v="5"/>
    <x v="0"/>
    <x v="0"/>
    <x v="2"/>
    <n v="2070868"/>
    <s v="Submitted"/>
    <n v="424"/>
    <x v="0"/>
    <x v="0"/>
    <s v="Submitted"/>
    <x v="0"/>
    <x v="2"/>
    <n v="4972882"/>
    <n v="12.94"/>
    <n v="12"/>
    <n v="414406.83"/>
    <n v="5363250.1676967898"/>
    <x v="1"/>
    <x v="1"/>
    <d v="2033-06-06T00:00:00"/>
    <x v="9"/>
    <x v="0"/>
    <x v="1"/>
    <x v="0"/>
    <x v="0"/>
  </r>
  <r>
    <s v="L103274"/>
    <x v="0"/>
    <s v="C203274"/>
    <s v="Neha Gupta"/>
    <x v="0"/>
    <s v="Female"/>
    <x v="12"/>
    <x v="0"/>
    <x v="0"/>
    <x v="3"/>
    <n v="1501523"/>
    <s v="Submitted"/>
    <n v="539"/>
    <x v="0"/>
    <x v="0"/>
    <s v="Submitted"/>
    <x v="0"/>
    <x v="1"/>
    <n v="792399"/>
    <n v="9.36"/>
    <n v="120"/>
    <n v="6603.32"/>
    <n v="618071.22"/>
    <x v="0"/>
    <x v="0"/>
    <d v="2033-06-07T00:00:00"/>
    <x v="9"/>
    <x v="0"/>
    <x v="0"/>
    <x v="0"/>
    <x v="0"/>
  </r>
  <r>
    <s v="L103275"/>
    <x v="0"/>
    <s v="C203275"/>
    <s v="Vikas Gupta"/>
    <x v="0"/>
    <s v="Male"/>
    <x v="43"/>
    <x v="1"/>
    <x v="1"/>
    <x v="2"/>
    <n v="2208465"/>
    <s v="Submitted"/>
    <n v="427"/>
    <x v="0"/>
    <x v="0"/>
    <s v="Submitted"/>
    <x v="0"/>
    <x v="3"/>
    <n v="2911391"/>
    <n v="18.02"/>
    <n v="36"/>
    <n v="80871.97"/>
    <n v="4371938.8183333538"/>
    <x v="4"/>
    <x v="4"/>
    <d v="2033-06-08T00:00:00"/>
    <x v="9"/>
    <x v="0"/>
    <x v="1"/>
    <x v="1"/>
    <x v="2"/>
  </r>
  <r>
    <s v="L103276"/>
    <x v="0"/>
    <s v="C203276"/>
    <s v="Vikas Verma"/>
    <x v="0"/>
    <s v="Female"/>
    <x v="20"/>
    <x v="0"/>
    <x v="1"/>
    <x v="0"/>
    <n v="2284851"/>
    <s v="Submitted"/>
    <n v="573"/>
    <x v="0"/>
    <x v="0"/>
    <s v="Submitted"/>
    <x v="0"/>
    <x v="1"/>
    <n v="3659772"/>
    <n v="8.3699999999999992"/>
    <n v="180"/>
    <n v="20332.07"/>
    <n v="2552690.9699999997"/>
    <x v="3"/>
    <x v="3"/>
    <d v="2033-06-09T00:00:00"/>
    <x v="9"/>
    <x v="0"/>
    <x v="1"/>
    <x v="0"/>
    <x v="1"/>
  </r>
  <r>
    <s v="L103277"/>
    <x v="0"/>
    <s v="C203277"/>
    <s v="Vikas Singh"/>
    <x v="0"/>
    <s v="Male"/>
    <x v="8"/>
    <x v="1"/>
    <x v="0"/>
    <x v="0"/>
    <n v="806177"/>
    <s v="Submitted"/>
    <n v="556"/>
    <x v="0"/>
    <x v="0"/>
    <s v="Submitted"/>
    <x v="0"/>
    <x v="1"/>
    <n v="3439515"/>
    <n v="15.42"/>
    <n v="24"/>
    <n v="143313.12"/>
    <n v="4419776.7857679101"/>
    <x v="2"/>
    <x v="2"/>
    <d v="2033-06-10T00:00:00"/>
    <x v="9"/>
    <x v="0"/>
    <x v="0"/>
    <x v="1"/>
    <x v="0"/>
  </r>
  <r>
    <s v="L103278"/>
    <x v="0"/>
    <s v="C203278"/>
    <s v="Priya Singh"/>
    <x v="0"/>
    <s v="Male"/>
    <x v="15"/>
    <x v="0"/>
    <x v="1"/>
    <x v="1"/>
    <n v="2264835"/>
    <s v="Submitted"/>
    <n v="510"/>
    <x v="0"/>
    <x v="0"/>
    <s v="Submitted"/>
    <x v="0"/>
    <x v="0"/>
    <n v="4410594"/>
    <n v="9.2899999999999991"/>
    <n v="60"/>
    <n v="73509.899999999994"/>
    <n v="3414534.8550000032"/>
    <x v="2"/>
    <x v="2"/>
    <d v="2033-06-11T00:00:00"/>
    <x v="9"/>
    <x v="0"/>
    <x v="0"/>
    <x v="1"/>
    <x v="3"/>
  </r>
  <r>
    <s v="L103279"/>
    <x v="0"/>
    <s v="C203279"/>
    <s v="Karan Sharma"/>
    <x v="0"/>
    <s v="Male"/>
    <x v="33"/>
    <x v="1"/>
    <x v="1"/>
    <x v="2"/>
    <n v="657586"/>
    <s v="Submitted"/>
    <n v="585"/>
    <x v="0"/>
    <x v="0"/>
    <s v="Submitted"/>
    <x v="0"/>
    <x v="0"/>
    <n v="3069009"/>
    <n v="16.82"/>
    <n v="36"/>
    <n v="85250.25"/>
    <n v="4301727.6150000859"/>
    <x v="2"/>
    <x v="2"/>
    <d v="2033-06-12T00:00:00"/>
    <x v="9"/>
    <x v="0"/>
    <x v="0"/>
    <x v="1"/>
    <x v="1"/>
  </r>
  <r>
    <s v="L103280"/>
    <x v="0"/>
    <s v="C203280"/>
    <s v="Amit Patel"/>
    <x v="0"/>
    <s v="Female"/>
    <x v="16"/>
    <x v="1"/>
    <x v="0"/>
    <x v="0"/>
    <n v="0"/>
    <s v="Submitted"/>
    <n v="383"/>
    <x v="0"/>
    <x v="0"/>
    <s v="Submitted"/>
    <x v="0"/>
    <x v="4"/>
    <n v="4702865"/>
    <n v="13.72"/>
    <n v="60"/>
    <n v="78381.08"/>
    <n v="5376942.3166666664"/>
    <x v="2"/>
    <x v="2"/>
    <d v="2033-06-13T00:00:00"/>
    <x v="9"/>
    <x v="0"/>
    <x v="0"/>
    <x v="1"/>
    <x v="3"/>
  </r>
  <r>
    <s v="L103281"/>
    <x v="0"/>
    <s v="C203281"/>
    <s v="Neha Patel"/>
    <x v="0"/>
    <s v="Female"/>
    <x v="25"/>
    <x v="0"/>
    <x v="1"/>
    <x v="3"/>
    <n v="2137235"/>
    <s v="Submitted"/>
    <n v="870"/>
    <x v="2"/>
    <x v="0"/>
    <s v="Submitted"/>
    <x v="0"/>
    <x v="4"/>
    <n v="4563382"/>
    <n v="7.68"/>
    <n v="24"/>
    <n v="190140.92"/>
    <n v="2920584.8606239855"/>
    <x v="2"/>
    <x v="2"/>
    <d v="2033-06-14T00:00:00"/>
    <x v="9"/>
    <x v="0"/>
    <x v="2"/>
    <x v="1"/>
    <x v="3"/>
  </r>
  <r>
    <s v="L103282"/>
    <x v="0"/>
    <s v="C203282"/>
    <s v="Anjali Sharma"/>
    <x v="0"/>
    <s v="Male"/>
    <x v="27"/>
    <x v="1"/>
    <x v="1"/>
    <x v="0"/>
    <n v="1642840"/>
    <s v="Submitted"/>
    <n v="950"/>
    <x v="2"/>
    <x v="0"/>
    <s v="Submitted"/>
    <x v="1"/>
    <x v="4"/>
    <n v="3685231"/>
    <n v="13.37"/>
    <n v="36"/>
    <n v="102367.53"/>
    <n v="4105961.5391747649"/>
    <x v="0"/>
    <x v="0"/>
    <d v="2033-06-15T00:00:00"/>
    <x v="9"/>
    <x v="0"/>
    <x v="0"/>
    <x v="1"/>
    <x v="1"/>
  </r>
  <r>
    <s v="L103283"/>
    <x v="0"/>
    <s v="C203283"/>
    <n v="0"/>
    <x v="0"/>
    <s v="Male"/>
    <x v="31"/>
    <x v="0"/>
    <x v="0"/>
    <x v="2"/>
    <n v="2327334"/>
    <s v="Submitted"/>
    <n v="392"/>
    <x v="0"/>
    <x v="0"/>
    <s v="Submitted"/>
    <x v="0"/>
    <x v="1"/>
    <n v="1176578"/>
    <n v="8.26"/>
    <n v="12"/>
    <n v="98048.17"/>
    <n v="811390.48269629967"/>
    <x v="0"/>
    <x v="0"/>
    <d v="2033-06-16T00:00:00"/>
    <x v="9"/>
    <x v="0"/>
    <x v="0"/>
    <x v="0"/>
    <x v="0"/>
  </r>
  <r>
    <s v="L103284"/>
    <x v="0"/>
    <s v="C203284"/>
    <s v="Rahul Mehta"/>
    <x v="0"/>
    <s v="Female"/>
    <x v="31"/>
    <x v="0"/>
    <x v="0"/>
    <x v="2"/>
    <n v="622975"/>
    <s v="Submitted"/>
    <n v="490"/>
    <x v="0"/>
    <x v="0"/>
    <s v="Submitted"/>
    <x v="0"/>
    <x v="0"/>
    <n v="4820016"/>
    <n v="18.09"/>
    <n v="12"/>
    <n v="401668"/>
    <n v="7266291.7238472784"/>
    <x v="6"/>
    <x v="6"/>
    <d v="2033-06-17T00:00:00"/>
    <x v="9"/>
    <x v="0"/>
    <x v="0"/>
    <x v="1"/>
    <x v="3"/>
  </r>
  <r>
    <s v="L103285"/>
    <x v="0"/>
    <s v="C203285"/>
    <s v="Sneha Gupta"/>
    <x v="0"/>
    <s v="Female"/>
    <x v="1"/>
    <x v="0"/>
    <x v="0"/>
    <x v="2"/>
    <n v="818832"/>
    <s v="Submitted"/>
    <n v="837"/>
    <x v="2"/>
    <x v="0"/>
    <s v="Submitted"/>
    <x v="0"/>
    <x v="3"/>
    <n v="160349"/>
    <n v="8.59"/>
    <n v="120"/>
    <n v="1336.24"/>
    <n v="114783.15916666666"/>
    <x v="0"/>
    <x v="0"/>
    <d v="2033-06-18T00:00:00"/>
    <x v="9"/>
    <x v="0"/>
    <x v="1"/>
    <x v="0"/>
    <x v="1"/>
  </r>
  <r>
    <s v="L103286"/>
    <x v="0"/>
    <s v="C203286"/>
    <s v="Amit Rao"/>
    <x v="0"/>
    <s v="Male"/>
    <x v="29"/>
    <x v="0"/>
    <x v="0"/>
    <x v="3"/>
    <n v="1303279"/>
    <s v="Submitted"/>
    <n v="511"/>
    <x v="0"/>
    <x v="0"/>
    <s v="Submitted"/>
    <x v="0"/>
    <x v="4"/>
    <n v="4252610"/>
    <n v="9.92"/>
    <n v="24"/>
    <n v="177192.08"/>
    <n v="3515492.779041016"/>
    <x v="2"/>
    <x v="2"/>
    <d v="2033-06-19T00:00:00"/>
    <x v="9"/>
    <x v="0"/>
    <x v="0"/>
    <x v="0"/>
    <x v="3"/>
  </r>
  <r>
    <s v="L103287"/>
    <x v="0"/>
    <s v="C203287"/>
    <s v="Amit Sharma"/>
    <x v="0"/>
    <s v="Female"/>
    <x v="24"/>
    <x v="1"/>
    <x v="0"/>
    <x v="2"/>
    <n v="1733453"/>
    <s v="Submitted"/>
    <n v="579"/>
    <x v="0"/>
    <x v="0"/>
    <s v="Submitted"/>
    <x v="0"/>
    <x v="3"/>
    <n v="4988824"/>
    <n v="7.93"/>
    <n v="60"/>
    <n v="83147.070000000007"/>
    <n v="3296781.1933335317"/>
    <x v="0"/>
    <x v="0"/>
    <d v="2033-06-20T00:00:00"/>
    <x v="9"/>
    <x v="0"/>
    <x v="0"/>
    <x v="1"/>
    <x v="1"/>
  </r>
  <r>
    <s v="L103288"/>
    <x v="0"/>
    <s v="C203288"/>
    <s v="Sneha Patel"/>
    <x v="0"/>
    <s v="Female"/>
    <x v="28"/>
    <x v="1"/>
    <x v="1"/>
    <x v="2"/>
    <n v="-50000"/>
    <s v="Submitted"/>
    <n v="575"/>
    <x v="0"/>
    <x v="0"/>
    <s v="Submitted"/>
    <x v="0"/>
    <x v="4"/>
    <n v="4894505"/>
    <n v="12.24"/>
    <n v="24"/>
    <n v="203937.71"/>
    <n v="4992395.3343560137"/>
    <x v="4"/>
    <x v="4"/>
    <d v="2033-06-21T00:00:00"/>
    <x v="9"/>
    <x v="0"/>
    <x v="1"/>
    <x v="1"/>
    <x v="0"/>
  </r>
  <r>
    <s v="L103289"/>
    <x v="0"/>
    <s v="C203289"/>
    <s v="Vikas Das"/>
    <x v="0"/>
    <s v="Female"/>
    <x v="10"/>
    <x v="0"/>
    <x v="1"/>
    <x v="0"/>
    <n v="1274387"/>
    <s v="Submitted"/>
    <n v="555"/>
    <x v="0"/>
    <x v="0"/>
    <s v="Submitted"/>
    <x v="0"/>
    <x v="3"/>
    <n v="2332126"/>
    <n v="16.77"/>
    <n v="12"/>
    <n v="194343.83"/>
    <n v="3259236.4525439288"/>
    <x v="1"/>
    <x v="1"/>
    <d v="2033-06-22T00:00:00"/>
    <x v="9"/>
    <x v="0"/>
    <x v="0"/>
    <x v="1"/>
    <x v="0"/>
  </r>
  <r>
    <s v="L103290"/>
    <x v="0"/>
    <s v="C203290"/>
    <s v="Sneha Verma"/>
    <x v="0"/>
    <s v="Male"/>
    <x v="6"/>
    <x v="0"/>
    <x v="1"/>
    <x v="1"/>
    <n v="1427440"/>
    <s v="Submitted"/>
    <n v="425"/>
    <x v="0"/>
    <x v="0"/>
    <s v="Submitted"/>
    <x v="0"/>
    <x v="4"/>
    <n v="1872573"/>
    <n v="15.78"/>
    <n v="60"/>
    <n v="31209.55"/>
    <n v="2462433.4950000001"/>
    <x v="6"/>
    <x v="6"/>
    <d v="2033-06-23T00:00:00"/>
    <x v="9"/>
    <x v="0"/>
    <x v="0"/>
    <x v="0"/>
    <x v="1"/>
  </r>
  <r>
    <s v="L103291"/>
    <x v="0"/>
    <s v="C203291"/>
    <s v="Anjali Singh"/>
    <x v="0"/>
    <s v="Male"/>
    <x v="33"/>
    <x v="0"/>
    <x v="0"/>
    <x v="0"/>
    <n v="1901051"/>
    <s v="Submitted"/>
    <n v="688"/>
    <x v="1"/>
    <x v="0"/>
    <s v="Submitted"/>
    <x v="0"/>
    <x v="0"/>
    <n v="4283692"/>
    <n v="8.31"/>
    <n v="24"/>
    <n v="178487.17"/>
    <n v="2966466.4274246343"/>
    <x v="6"/>
    <x v="6"/>
    <d v="2033-06-24T00:00:00"/>
    <x v="9"/>
    <x v="0"/>
    <x v="0"/>
    <x v="1"/>
    <x v="1"/>
  </r>
  <r>
    <s v="L103292"/>
    <x v="0"/>
    <s v="C203292"/>
    <s v="Rahul Sharma"/>
    <x v="0"/>
    <s v="Male"/>
    <x v="20"/>
    <x v="0"/>
    <x v="1"/>
    <x v="2"/>
    <n v="573734"/>
    <s v="Submitted"/>
    <n v="541"/>
    <x v="0"/>
    <x v="0"/>
    <s v="Submitted"/>
    <x v="0"/>
    <x v="1"/>
    <n v="2679179"/>
    <n v="11.27"/>
    <n v="36"/>
    <n v="74421.64"/>
    <n v="2516195.6109446599"/>
    <x v="1"/>
    <x v="1"/>
    <d v="2033-06-25T00:00:00"/>
    <x v="9"/>
    <x v="0"/>
    <x v="0"/>
    <x v="0"/>
    <x v="1"/>
  </r>
  <r>
    <s v="L103293"/>
    <x v="0"/>
    <s v="C203293"/>
    <s v="Anjali Gupta"/>
    <x v="0"/>
    <s v="Female"/>
    <x v="47"/>
    <x v="1"/>
    <x v="1"/>
    <x v="3"/>
    <n v="408056"/>
    <s v="Submitted"/>
    <n v="766"/>
    <x v="2"/>
    <x v="0"/>
    <s v="Submitted"/>
    <x v="0"/>
    <x v="2"/>
    <n v="882940"/>
    <n v="8.84"/>
    <n v="12"/>
    <n v="73578.33"/>
    <n v="651297.79711664503"/>
    <x v="1"/>
    <x v="1"/>
    <d v="2033-06-26T00:00:00"/>
    <x v="9"/>
    <x v="0"/>
    <x v="2"/>
    <x v="0"/>
    <x v="2"/>
  </r>
  <r>
    <s v="L103294"/>
    <x v="0"/>
    <s v="C203294"/>
    <s v="Sneha Singh"/>
    <x v="0"/>
    <s v="Female"/>
    <x v="40"/>
    <x v="1"/>
    <x v="1"/>
    <x v="0"/>
    <n v="886184"/>
    <s v="Submitted"/>
    <n v="840"/>
    <x v="2"/>
    <x v="0"/>
    <s v="Submitted"/>
    <x v="0"/>
    <x v="1"/>
    <n v="3278537"/>
    <n v="15.5"/>
    <n v="24"/>
    <n v="136605.71"/>
    <n v="4234776.9679537928"/>
    <x v="6"/>
    <x v="6"/>
    <d v="2033-06-27T00:00:00"/>
    <x v="9"/>
    <x v="0"/>
    <x v="1"/>
    <x v="0"/>
    <x v="2"/>
  </r>
  <r>
    <s v="L103295"/>
    <x v="0"/>
    <s v="C203295"/>
    <s v="Anjali Gupta"/>
    <x v="0"/>
    <s v="Male"/>
    <x v="8"/>
    <x v="0"/>
    <x v="1"/>
    <x v="2"/>
    <n v="868432"/>
    <s v="Submitted"/>
    <n v="692"/>
    <x v="1"/>
    <x v="0"/>
    <s v="Submitted"/>
    <x v="0"/>
    <x v="2"/>
    <n v="1616510"/>
    <n v="15.57"/>
    <n v="36"/>
    <n v="44903.06"/>
    <n v="2097421.7250002073"/>
    <x v="4"/>
    <x v="4"/>
    <d v="2033-06-28T00:00:00"/>
    <x v="9"/>
    <x v="0"/>
    <x v="2"/>
    <x v="0"/>
    <x v="0"/>
  </r>
  <r>
    <s v="L103296"/>
    <x v="0"/>
    <s v="C203296"/>
    <s v="Rahul Das"/>
    <x v="0"/>
    <s v="Female"/>
    <x v="27"/>
    <x v="1"/>
    <x v="1"/>
    <x v="2"/>
    <n v="1833915"/>
    <s v="Submitted"/>
    <n v="370"/>
    <x v="0"/>
    <x v="0"/>
    <s v="Submitted"/>
    <x v="0"/>
    <x v="1"/>
    <n v="2619475"/>
    <n v="16.48"/>
    <n v="12"/>
    <n v="218289.58"/>
    <n v="3597524.9749696162"/>
    <x v="4"/>
    <x v="4"/>
    <d v="2033-06-29T00:00:00"/>
    <x v="9"/>
    <x v="0"/>
    <x v="2"/>
    <x v="0"/>
    <x v="0"/>
  </r>
  <r>
    <s v="L103297"/>
    <x v="0"/>
    <s v="C203297"/>
    <s v="Anjali Gupta"/>
    <x v="0"/>
    <s v="Female"/>
    <x v="45"/>
    <x v="0"/>
    <x v="0"/>
    <x v="1"/>
    <n v="2479734"/>
    <s v="Submitted"/>
    <n v="481"/>
    <x v="0"/>
    <x v="0"/>
    <s v="Submitted"/>
    <x v="0"/>
    <x v="4"/>
    <n v="1973442"/>
    <n v="15.98"/>
    <n v="12"/>
    <n v="164453.5"/>
    <n v="2628068.7045393414"/>
    <x v="0"/>
    <x v="0"/>
    <d v="2033-06-30T00:00:00"/>
    <x v="9"/>
    <x v="0"/>
    <x v="2"/>
    <x v="0"/>
    <x v="3"/>
  </r>
  <r>
    <s v="L103298"/>
    <x v="0"/>
    <s v="C203298"/>
    <s v="Rahul Rao"/>
    <x v="0"/>
    <s v="Female"/>
    <x v="30"/>
    <x v="0"/>
    <x v="1"/>
    <x v="1"/>
    <n v="1639783"/>
    <s v="Submitted"/>
    <n v="748"/>
    <x v="1"/>
    <x v="0"/>
    <s v="Submitted"/>
    <x v="0"/>
    <x v="2"/>
    <n v="1418794"/>
    <n v="15.39"/>
    <n v="12"/>
    <n v="118232.83"/>
    <n v="1819694.3107855525"/>
    <x v="3"/>
    <x v="3"/>
    <d v="2033-07-01T00:00:00"/>
    <x v="9"/>
    <x v="1"/>
    <x v="0"/>
    <x v="0"/>
    <x v="3"/>
  </r>
  <r>
    <s v="L103299"/>
    <x v="0"/>
    <s v="C203299"/>
    <s v="Rahul Gupta"/>
    <x v="0"/>
    <s v="Male"/>
    <x v="31"/>
    <x v="0"/>
    <x v="0"/>
    <x v="1"/>
    <n v="1681446"/>
    <s v="Submitted"/>
    <n v="437"/>
    <x v="0"/>
    <x v="0"/>
    <s v="Submitted"/>
    <x v="0"/>
    <x v="4"/>
    <n v="949174"/>
    <n v="18.12"/>
    <n v="24"/>
    <n v="39548.92"/>
    <n v="1433252.7403665672"/>
    <x v="6"/>
    <x v="6"/>
    <d v="2033-07-02T00:00:00"/>
    <x v="9"/>
    <x v="1"/>
    <x v="0"/>
    <x v="0"/>
    <x v="1"/>
  </r>
  <r>
    <s v="L103300"/>
    <x v="0"/>
    <s v="C203300"/>
    <s v="Anjali Das"/>
    <x v="0"/>
    <s v="Female"/>
    <x v="32"/>
    <x v="1"/>
    <x v="0"/>
    <x v="2"/>
    <n v="2198690"/>
    <s v="Submitted"/>
    <n v="514"/>
    <x v="0"/>
    <x v="0"/>
    <s v="Submitted"/>
    <x v="0"/>
    <x v="2"/>
    <n v="4488251"/>
    <n v="14.69"/>
    <n v="60"/>
    <n v="74804.179999999993"/>
    <n v="5494367.2658333331"/>
    <x v="1"/>
    <x v="1"/>
    <d v="2033-07-03T00:00:00"/>
    <x v="9"/>
    <x v="1"/>
    <x v="1"/>
    <x v="1"/>
    <x v="0"/>
  </r>
  <r>
    <s v="L103301"/>
    <x v="0"/>
    <s v="C203301"/>
    <s v="Rahul Verma"/>
    <x v="0"/>
    <s v="Male"/>
    <x v="4"/>
    <x v="0"/>
    <x v="1"/>
    <x v="2"/>
    <n v="1644127"/>
    <s v="Submitted"/>
    <n v="802"/>
    <x v="2"/>
    <x v="0"/>
    <s v="Submitted"/>
    <x v="0"/>
    <x v="0"/>
    <n v="2844513"/>
    <n v="15.81"/>
    <n v="60"/>
    <n v="47408.55"/>
    <n v="3747645.8775000004"/>
    <x v="0"/>
    <x v="0"/>
    <d v="2033-07-04T00:00:00"/>
    <x v="9"/>
    <x v="1"/>
    <x v="0"/>
    <x v="0"/>
    <x v="2"/>
  </r>
  <r>
    <s v="L103302"/>
    <x v="0"/>
    <s v="C203302"/>
    <s v="Rahul Rao"/>
    <x v="0"/>
    <s v="Female"/>
    <x v="8"/>
    <x v="0"/>
    <x v="0"/>
    <x v="1"/>
    <n v="1215579"/>
    <s v="Submitted"/>
    <n v="640"/>
    <x v="1"/>
    <x v="0"/>
    <s v="Submitted"/>
    <x v="0"/>
    <x v="0"/>
    <n v="0"/>
    <n v="17.239999999999998"/>
    <n v="180"/>
    <n v="1388.89"/>
    <n v="0"/>
    <x v="5"/>
    <x v="5"/>
    <d v="2033-07-05T00:00:00"/>
    <x v="9"/>
    <x v="1"/>
    <x v="2"/>
    <x v="1"/>
    <x v="3"/>
  </r>
  <r>
    <s v="L103303"/>
    <x v="0"/>
    <s v="C203303"/>
    <s v="Amit Gupta"/>
    <x v="0"/>
    <s v="Male"/>
    <x v="11"/>
    <x v="1"/>
    <x v="0"/>
    <x v="2"/>
    <n v="362326"/>
    <s v="Submitted"/>
    <n v="774"/>
    <x v="2"/>
    <x v="0"/>
    <s v="Submitted"/>
    <x v="0"/>
    <x v="2"/>
    <n v="4649188"/>
    <n v="7.62"/>
    <n v="60"/>
    <n v="77486.47"/>
    <n v="2952234.3800004558"/>
    <x v="6"/>
    <x v="6"/>
    <d v="2033-07-06T00:00:00"/>
    <x v="9"/>
    <x v="1"/>
    <x v="2"/>
    <x v="0"/>
    <x v="3"/>
  </r>
  <r>
    <s v="L103304"/>
    <x v="0"/>
    <s v="C203304"/>
    <s v="Rahul Das"/>
    <x v="0"/>
    <s v="Female"/>
    <x v="13"/>
    <x v="1"/>
    <x v="1"/>
    <x v="2"/>
    <n v="1307254"/>
    <s v="Submitted"/>
    <n v="775"/>
    <x v="2"/>
    <x v="0"/>
    <s v="Submitted"/>
    <x v="0"/>
    <x v="3"/>
    <n v="4050056"/>
    <n v="8.69"/>
    <n v="36"/>
    <n v="112501.56"/>
    <n v="2932915.5622550156"/>
    <x v="3"/>
    <x v="3"/>
    <d v="2033-07-07T00:00:00"/>
    <x v="9"/>
    <x v="1"/>
    <x v="1"/>
    <x v="0"/>
    <x v="2"/>
  </r>
  <r>
    <s v="L103305"/>
    <x v="0"/>
    <s v="C203305"/>
    <s v="Rahul Das"/>
    <x v="0"/>
    <s v="Male"/>
    <x v="21"/>
    <x v="0"/>
    <x v="1"/>
    <x v="1"/>
    <n v="1940325"/>
    <s v="Submitted"/>
    <n v="379"/>
    <x v="0"/>
    <x v="0"/>
    <s v="Submitted"/>
    <x v="0"/>
    <x v="4"/>
    <n v="1990775"/>
    <n v="11.95"/>
    <n v="12"/>
    <n v="165897.92000000001"/>
    <n v="1982976.4979187639"/>
    <x v="2"/>
    <x v="2"/>
    <d v="2033-07-08T00:00:00"/>
    <x v="9"/>
    <x v="1"/>
    <x v="2"/>
    <x v="0"/>
    <x v="2"/>
  </r>
  <r>
    <s v="L103306"/>
    <x v="0"/>
    <s v="C203306"/>
    <n v="0"/>
    <x v="0"/>
    <s v="Male"/>
    <x v="36"/>
    <x v="1"/>
    <x v="0"/>
    <x v="2"/>
    <n v="429723"/>
    <s v="Submitted"/>
    <n v="488"/>
    <x v="0"/>
    <x v="0"/>
    <s v="Submitted"/>
    <x v="0"/>
    <x v="1"/>
    <n v="2005591"/>
    <n v="8.93"/>
    <n v="180"/>
    <n v="11142.17"/>
    <n v="1492493.9691666667"/>
    <x v="1"/>
    <x v="1"/>
    <d v="2033-07-09T00:00:00"/>
    <x v="9"/>
    <x v="1"/>
    <x v="1"/>
    <x v="0"/>
    <x v="0"/>
  </r>
  <r>
    <s v="L103307"/>
    <x v="0"/>
    <s v="C203307"/>
    <s v="Sneha Sharma"/>
    <x v="0"/>
    <s v="Female"/>
    <x v="45"/>
    <x v="1"/>
    <x v="0"/>
    <x v="1"/>
    <n v="2437945"/>
    <s v="Submitted"/>
    <n v="401"/>
    <x v="0"/>
    <x v="0"/>
    <s v="Submitted"/>
    <x v="0"/>
    <x v="0"/>
    <n v="971068"/>
    <n v="16.59"/>
    <n v="180"/>
    <n v="5394.82"/>
    <n v="1342501.51"/>
    <x v="2"/>
    <x v="2"/>
    <d v="2033-07-10T00:00:00"/>
    <x v="9"/>
    <x v="1"/>
    <x v="0"/>
    <x v="0"/>
    <x v="2"/>
  </r>
  <r>
    <s v="L103308"/>
    <x v="0"/>
    <s v="C203308"/>
    <s v="Pooja Sharma"/>
    <x v="0"/>
    <s v="Female"/>
    <x v="22"/>
    <x v="0"/>
    <x v="0"/>
    <x v="3"/>
    <n v="647737"/>
    <s v="Submitted"/>
    <n v="582"/>
    <x v="0"/>
    <x v="0"/>
    <s v="Submitted"/>
    <x v="0"/>
    <x v="3"/>
    <n v="705699"/>
    <n v="15.14"/>
    <n v="180"/>
    <n v="3920.55"/>
    <n v="890356.90500000003"/>
    <x v="3"/>
    <x v="3"/>
    <d v="2033-07-11T00:00:00"/>
    <x v="9"/>
    <x v="1"/>
    <x v="1"/>
    <x v="0"/>
    <x v="2"/>
  </r>
  <r>
    <s v="L103309"/>
    <x v="0"/>
    <s v="C203309"/>
    <s v="Amit Rao"/>
    <x v="0"/>
    <s v="Male"/>
    <x v="39"/>
    <x v="1"/>
    <x v="1"/>
    <x v="0"/>
    <n v="2163589"/>
    <s v="Submitted"/>
    <n v="619"/>
    <x v="1"/>
    <x v="0"/>
    <s v="Submitted"/>
    <x v="0"/>
    <x v="0"/>
    <n v="82811"/>
    <n v="18.829999999999998"/>
    <n v="120"/>
    <n v="690.09"/>
    <n v="129944.26083333333"/>
    <x v="2"/>
    <x v="2"/>
    <d v="2033-07-12T00:00:00"/>
    <x v="9"/>
    <x v="1"/>
    <x v="0"/>
    <x v="1"/>
    <x v="3"/>
  </r>
  <r>
    <s v="L103310"/>
    <x v="0"/>
    <s v="C203310"/>
    <s v="Vikas Sharma"/>
    <x v="0"/>
    <s v="Female"/>
    <x v="7"/>
    <x v="0"/>
    <x v="0"/>
    <x v="1"/>
    <n v="613695"/>
    <s v="Submitted"/>
    <n v="378"/>
    <x v="0"/>
    <x v="0"/>
    <s v="Submitted"/>
    <x v="0"/>
    <x v="0"/>
    <n v="610971"/>
    <n v="12.65"/>
    <n v="12"/>
    <n v="50914.25"/>
    <n v="644179.38694879331"/>
    <x v="1"/>
    <x v="1"/>
    <d v="2033-07-13T00:00:00"/>
    <x v="9"/>
    <x v="1"/>
    <x v="2"/>
    <x v="0"/>
    <x v="0"/>
  </r>
  <r>
    <s v="L103311"/>
    <x v="0"/>
    <s v="C203311"/>
    <s v="Amit Patel"/>
    <x v="0"/>
    <s v="Female"/>
    <x v="27"/>
    <x v="0"/>
    <x v="1"/>
    <x v="3"/>
    <n v="1336250"/>
    <s v="Submitted"/>
    <n v="314"/>
    <x v="0"/>
    <x v="0"/>
    <s v="Submitted"/>
    <x v="0"/>
    <x v="2"/>
    <n v="1533157"/>
    <n v="14"/>
    <n v="180"/>
    <n v="8517.5400000000009"/>
    <n v="1788683.1666666667"/>
    <x v="2"/>
    <x v="2"/>
    <d v="2033-07-14T00:00:00"/>
    <x v="9"/>
    <x v="1"/>
    <x v="2"/>
    <x v="0"/>
    <x v="2"/>
  </r>
  <r>
    <s v="L103312"/>
    <x v="0"/>
    <s v="C203312"/>
    <s v="Priya Verma"/>
    <x v="0"/>
    <s v="Female"/>
    <x v="34"/>
    <x v="0"/>
    <x v="1"/>
    <x v="3"/>
    <n v="589403"/>
    <s v="Submitted"/>
    <n v="605"/>
    <x v="1"/>
    <x v="0"/>
    <s v="Submitted"/>
    <x v="0"/>
    <x v="2"/>
    <n v="2020402"/>
    <n v="12.39"/>
    <n v="12"/>
    <n v="168366.83"/>
    <n v="2086484.8709491957"/>
    <x v="2"/>
    <x v="2"/>
    <d v="2033-07-15T00:00:00"/>
    <x v="9"/>
    <x v="1"/>
    <x v="0"/>
    <x v="1"/>
    <x v="2"/>
  </r>
  <r>
    <s v="L103313"/>
    <x v="0"/>
    <s v="C203313"/>
    <s v="Neha Patel"/>
    <x v="0"/>
    <s v="Female"/>
    <x v="27"/>
    <x v="1"/>
    <x v="0"/>
    <x v="3"/>
    <n v="580263"/>
    <s v="Submitted"/>
    <n v="822"/>
    <x v="2"/>
    <x v="0"/>
    <s v="Submitted"/>
    <x v="0"/>
    <x v="3"/>
    <n v="1652844"/>
    <n v="7.43"/>
    <n v="180"/>
    <n v="9182.4699999999993"/>
    <n v="1023385.9099999999"/>
    <x v="4"/>
    <x v="4"/>
    <d v="2033-07-16T00:00:00"/>
    <x v="9"/>
    <x v="1"/>
    <x v="0"/>
    <x v="1"/>
    <x v="0"/>
  </r>
  <r>
    <s v="L103314"/>
    <x v="0"/>
    <s v="C203314"/>
    <s v="Vikas Verma"/>
    <x v="0"/>
    <s v="Female"/>
    <x v="0"/>
    <x v="1"/>
    <x v="0"/>
    <x v="1"/>
    <n v="2058154"/>
    <s v="Submitted"/>
    <n v="843"/>
    <x v="2"/>
    <x v="0"/>
    <s v="Submitted"/>
    <x v="0"/>
    <x v="3"/>
    <n v="1431038"/>
    <n v="10.119999999999999"/>
    <n v="12"/>
    <n v="119253.17"/>
    <n v="1207626.7151204259"/>
    <x v="4"/>
    <x v="4"/>
    <d v="2033-07-17T00:00:00"/>
    <x v="9"/>
    <x v="1"/>
    <x v="0"/>
    <x v="1"/>
    <x v="0"/>
  </r>
  <r>
    <s v="L103315"/>
    <x v="0"/>
    <s v="C203315"/>
    <s v="Vikas Singh"/>
    <x v="0"/>
    <s v="Female"/>
    <x v="33"/>
    <x v="1"/>
    <x v="0"/>
    <x v="3"/>
    <n v="380439"/>
    <s v="Submitted"/>
    <n v="778"/>
    <x v="2"/>
    <x v="0"/>
    <s v="Submitted"/>
    <x v="0"/>
    <x v="1"/>
    <n v="4739674"/>
    <n v="13.4"/>
    <n v="60"/>
    <n v="78994.570000000007"/>
    <n v="5292635.9666666668"/>
    <x v="4"/>
    <x v="4"/>
    <d v="2033-07-18T00:00:00"/>
    <x v="9"/>
    <x v="1"/>
    <x v="0"/>
    <x v="1"/>
    <x v="3"/>
  </r>
  <r>
    <s v="L103316"/>
    <x v="0"/>
    <s v="C203316"/>
    <s v="Karan Patel"/>
    <x v="0"/>
    <s v="Female"/>
    <x v="25"/>
    <x v="0"/>
    <x v="1"/>
    <x v="1"/>
    <n v="1608042"/>
    <s v="Submitted"/>
    <n v="488"/>
    <x v="0"/>
    <x v="0"/>
    <s v="Submitted"/>
    <x v="0"/>
    <x v="0"/>
    <n v="3029887"/>
    <n v="14.2"/>
    <n v="60"/>
    <n v="50498.12"/>
    <n v="3585366.2833333332"/>
    <x v="5"/>
    <x v="5"/>
    <d v="2033-07-19T00:00:00"/>
    <x v="9"/>
    <x v="1"/>
    <x v="1"/>
    <x v="1"/>
    <x v="1"/>
  </r>
  <r>
    <s v="L103317"/>
    <x v="0"/>
    <s v="C203317"/>
    <s v="Vikas Mehta"/>
    <x v="0"/>
    <s v="Male"/>
    <x v="9"/>
    <x v="1"/>
    <x v="1"/>
    <x v="3"/>
    <n v="920501"/>
    <s v="Submitted"/>
    <n v="878"/>
    <x v="2"/>
    <x v="0"/>
    <s v="Submitted"/>
    <x v="0"/>
    <x v="0"/>
    <n v="3711943"/>
    <n v="13.8"/>
    <n v="60"/>
    <n v="61865.72"/>
    <n v="4268734.45"/>
    <x v="5"/>
    <x v="5"/>
    <d v="2033-07-20T00:00:00"/>
    <x v="9"/>
    <x v="1"/>
    <x v="0"/>
    <x v="1"/>
    <x v="3"/>
  </r>
  <r>
    <s v="L103318"/>
    <x v="0"/>
    <s v="C203318"/>
    <s v="Neha Verma"/>
    <x v="0"/>
    <s v="Male"/>
    <x v="43"/>
    <x v="1"/>
    <x v="1"/>
    <x v="3"/>
    <n v="624010"/>
    <s v="Submitted"/>
    <n v="387"/>
    <x v="0"/>
    <x v="0"/>
    <s v="Submitted"/>
    <x v="0"/>
    <x v="1"/>
    <n v="4284814"/>
    <n v="18.149999999999999"/>
    <n v="120"/>
    <n v="35706.78"/>
    <n v="6480781.1749999998"/>
    <x v="0"/>
    <x v="0"/>
    <d v="2033-07-21T00:00:00"/>
    <x v="9"/>
    <x v="1"/>
    <x v="0"/>
    <x v="0"/>
    <x v="1"/>
  </r>
  <r>
    <s v="L103319"/>
    <x v="0"/>
    <s v="C203319"/>
    <s v="Vikas Verma"/>
    <x v="0"/>
    <s v="Female"/>
    <x v="24"/>
    <x v="1"/>
    <x v="0"/>
    <x v="2"/>
    <n v="1346445"/>
    <s v="Submitted"/>
    <n v="629"/>
    <x v="1"/>
    <x v="0"/>
    <s v="Submitted"/>
    <x v="0"/>
    <x v="2"/>
    <n v="2982427"/>
    <n v="18.68"/>
    <n v="180"/>
    <n v="16569.04"/>
    <n v="4642644.6966666663"/>
    <x v="5"/>
    <x v="5"/>
    <d v="2033-07-22T00:00:00"/>
    <x v="9"/>
    <x v="1"/>
    <x v="1"/>
    <x v="0"/>
    <x v="3"/>
  </r>
  <r>
    <s v="L103320"/>
    <x v="0"/>
    <s v="C203320"/>
    <s v="Sneha Patel"/>
    <x v="0"/>
    <s v="Male"/>
    <x v="19"/>
    <x v="1"/>
    <x v="0"/>
    <x v="2"/>
    <n v="873336"/>
    <s v="Submitted"/>
    <n v="698"/>
    <x v="1"/>
    <x v="0"/>
    <s v="Submitted"/>
    <x v="0"/>
    <x v="0"/>
    <n v="0"/>
    <n v="11.2"/>
    <n v="12"/>
    <n v="20833.330000000002"/>
    <n v="0"/>
    <x v="6"/>
    <x v="6"/>
    <d v="2033-07-23T00:00:00"/>
    <x v="9"/>
    <x v="1"/>
    <x v="0"/>
    <x v="1"/>
    <x v="1"/>
  </r>
  <r>
    <s v="L103321"/>
    <x v="0"/>
    <s v="C203321"/>
    <s v="Anjali Rao"/>
    <x v="0"/>
    <s v="Male"/>
    <x v="46"/>
    <x v="0"/>
    <x v="1"/>
    <x v="3"/>
    <n v="1421671"/>
    <s v="Submitted"/>
    <n v="611"/>
    <x v="1"/>
    <x v="0"/>
    <s v="Submitted"/>
    <x v="0"/>
    <x v="2"/>
    <n v="4580678"/>
    <n v="18.71"/>
    <n v="12"/>
    <n v="381723.17"/>
    <n v="7142130.9475799389"/>
    <x v="1"/>
    <x v="1"/>
    <d v="2033-07-24T00:00:00"/>
    <x v="9"/>
    <x v="1"/>
    <x v="0"/>
    <x v="1"/>
    <x v="3"/>
  </r>
  <r>
    <s v="L103322"/>
    <x v="0"/>
    <s v="C203322"/>
    <s v="Priya Mehta"/>
    <x v="0"/>
    <s v="Male"/>
    <x v="12"/>
    <x v="0"/>
    <x v="1"/>
    <x v="1"/>
    <n v="0"/>
    <s v="Submitted"/>
    <n v="865"/>
    <x v="2"/>
    <x v="0"/>
    <s v="Submitted"/>
    <x v="0"/>
    <x v="0"/>
    <n v="1197930"/>
    <n v="9.7100000000000009"/>
    <n v="36"/>
    <n v="33275.83"/>
    <n v="969325.02552148362"/>
    <x v="4"/>
    <x v="4"/>
    <d v="2033-07-25T00:00:00"/>
    <x v="9"/>
    <x v="1"/>
    <x v="1"/>
    <x v="1"/>
    <x v="3"/>
  </r>
  <r>
    <s v="L103323"/>
    <x v="0"/>
    <s v="C203323"/>
    <s v="Priya Rao"/>
    <x v="0"/>
    <s v="Male"/>
    <x v="22"/>
    <x v="0"/>
    <x v="0"/>
    <x v="1"/>
    <n v="2197909"/>
    <s v="Submitted"/>
    <n v="556"/>
    <x v="0"/>
    <x v="0"/>
    <s v="Submitted"/>
    <x v="0"/>
    <x v="0"/>
    <n v="2963652"/>
    <n v="10.74"/>
    <n v="180"/>
    <n v="16464.73"/>
    <n v="2652468.54"/>
    <x v="0"/>
    <x v="0"/>
    <d v="2033-07-26T00:00:00"/>
    <x v="9"/>
    <x v="1"/>
    <x v="2"/>
    <x v="0"/>
    <x v="0"/>
  </r>
  <r>
    <s v="L103324"/>
    <x v="0"/>
    <s v="C203324"/>
    <s v="Rahul Patel"/>
    <x v="0"/>
    <s v="Female"/>
    <x v="11"/>
    <x v="1"/>
    <x v="0"/>
    <x v="2"/>
    <n v="685922"/>
    <s v="Submitted"/>
    <n v="469"/>
    <x v="0"/>
    <x v="0"/>
    <s v="Submitted"/>
    <x v="0"/>
    <x v="0"/>
    <n v="3858572"/>
    <n v="8.5299999999999994"/>
    <n v="12"/>
    <n v="321547.67"/>
    <n v="2747170.7089647856"/>
    <x v="0"/>
    <x v="0"/>
    <d v="2033-07-27T00:00:00"/>
    <x v="9"/>
    <x v="1"/>
    <x v="0"/>
    <x v="1"/>
    <x v="1"/>
  </r>
  <r>
    <s v="L103325"/>
    <x v="0"/>
    <s v="C203325"/>
    <s v="Karan Mehta"/>
    <x v="0"/>
    <s v="Male"/>
    <x v="33"/>
    <x v="0"/>
    <x v="1"/>
    <x v="1"/>
    <n v="2311736"/>
    <s v="Submitted"/>
    <n v="950"/>
    <x v="2"/>
    <x v="0"/>
    <s v="Submitted"/>
    <x v="1"/>
    <x v="1"/>
    <n v="4234090"/>
    <n v="18.57"/>
    <n v="180"/>
    <n v="23522.720000000001"/>
    <n v="6552254.2750000004"/>
    <x v="6"/>
    <x v="6"/>
    <d v="2033-07-28T00:00:00"/>
    <x v="9"/>
    <x v="1"/>
    <x v="2"/>
    <x v="1"/>
    <x v="3"/>
  </r>
  <r>
    <s v="L103326"/>
    <x v="0"/>
    <s v="C203326"/>
    <s v="Anjali Verma"/>
    <x v="0"/>
    <s v="Female"/>
    <x v="12"/>
    <x v="0"/>
    <x v="0"/>
    <x v="1"/>
    <n v="866200"/>
    <s v="Submitted"/>
    <n v="833"/>
    <x v="2"/>
    <x v="0"/>
    <s v="Submitted"/>
    <x v="0"/>
    <x v="0"/>
    <n v="85504"/>
    <n v="12.31"/>
    <n v="180"/>
    <n v="475.02"/>
    <n v="87712.853333333333"/>
    <x v="1"/>
    <x v="1"/>
    <d v="2033-07-29T00:00:00"/>
    <x v="9"/>
    <x v="1"/>
    <x v="0"/>
    <x v="0"/>
    <x v="1"/>
  </r>
  <r>
    <s v="L103327"/>
    <x v="0"/>
    <s v="C203327"/>
    <s v="Neha Verma"/>
    <x v="0"/>
    <s v="Male"/>
    <x v="10"/>
    <x v="0"/>
    <x v="0"/>
    <x v="0"/>
    <n v="1934754"/>
    <s v="Submitted"/>
    <n v="314"/>
    <x v="0"/>
    <x v="0"/>
    <s v="Submitted"/>
    <x v="0"/>
    <x v="4"/>
    <n v="712554"/>
    <n v="14.21"/>
    <n v="180"/>
    <n v="3958.63"/>
    <n v="843782.69500000007"/>
    <x v="3"/>
    <x v="3"/>
    <d v="2033-07-30T00:00:00"/>
    <x v="9"/>
    <x v="1"/>
    <x v="0"/>
    <x v="0"/>
    <x v="2"/>
  </r>
  <r>
    <s v="L103328"/>
    <x v="0"/>
    <s v="C203328"/>
    <s v="Anjali Verma"/>
    <x v="0"/>
    <s v="Female"/>
    <x v="27"/>
    <x v="1"/>
    <x v="1"/>
    <x v="3"/>
    <n v="2230312"/>
    <s v="Submitted"/>
    <n v="601"/>
    <x v="1"/>
    <x v="0"/>
    <s v="Submitted"/>
    <x v="0"/>
    <x v="3"/>
    <n v="1509332"/>
    <n v="15.97"/>
    <n v="120"/>
    <n v="12577.77"/>
    <n v="2008669.3366666667"/>
    <x v="3"/>
    <x v="3"/>
    <d v="2033-07-31T00:00:00"/>
    <x v="9"/>
    <x v="1"/>
    <x v="0"/>
    <x v="0"/>
    <x v="1"/>
  </r>
  <r>
    <s v="L103329"/>
    <x v="0"/>
    <s v="C203329"/>
    <s v="Priya Mehta"/>
    <x v="0"/>
    <s v="Female"/>
    <x v="42"/>
    <x v="1"/>
    <x v="0"/>
    <x v="0"/>
    <n v="1749425"/>
    <s v="Submitted"/>
    <n v="413"/>
    <x v="0"/>
    <x v="0"/>
    <s v="Submitted"/>
    <x v="0"/>
    <x v="3"/>
    <n v="2935626"/>
    <n v="8.9"/>
    <n v="180"/>
    <n v="16309.03"/>
    <n v="2177255.9500000002"/>
    <x v="6"/>
    <x v="6"/>
    <d v="2033-08-01T00:00:00"/>
    <x v="9"/>
    <x v="2"/>
    <x v="0"/>
    <x v="0"/>
    <x v="1"/>
  </r>
  <r>
    <s v="L103330"/>
    <x v="0"/>
    <s v="C203330"/>
    <s v="Rahul Patel"/>
    <x v="0"/>
    <s v="Female"/>
    <x v="0"/>
    <x v="0"/>
    <x v="0"/>
    <x v="2"/>
    <n v="2484347"/>
    <s v="Submitted"/>
    <n v="414"/>
    <x v="0"/>
    <x v="0"/>
    <s v="Submitted"/>
    <x v="0"/>
    <x v="3"/>
    <n v="2583908"/>
    <n v="13.83"/>
    <n v="24"/>
    <n v="107662.83"/>
    <n v="2977954.0004286119"/>
    <x v="6"/>
    <x v="6"/>
    <d v="2033-08-02T00:00:00"/>
    <x v="9"/>
    <x v="2"/>
    <x v="1"/>
    <x v="1"/>
    <x v="1"/>
  </r>
  <r>
    <s v="L103331"/>
    <x v="0"/>
    <s v="C203331"/>
    <s v="Karan Das"/>
    <x v="0"/>
    <s v="Female"/>
    <x v="19"/>
    <x v="1"/>
    <x v="0"/>
    <x v="2"/>
    <n v="1085254"/>
    <s v="Submitted"/>
    <n v="307"/>
    <x v="0"/>
    <x v="0"/>
    <s v="Submitted"/>
    <x v="0"/>
    <x v="3"/>
    <n v="3789684"/>
    <n v="7.2"/>
    <n v="180"/>
    <n v="21053.8"/>
    <n v="2273810.4"/>
    <x v="6"/>
    <x v="6"/>
    <d v="2033-08-03T00:00:00"/>
    <x v="9"/>
    <x v="2"/>
    <x v="0"/>
    <x v="0"/>
    <x v="2"/>
  </r>
  <r>
    <s v="L103332"/>
    <x v="0"/>
    <s v="C203332"/>
    <s v="Amit Mehta"/>
    <x v="0"/>
    <s v="Female"/>
    <x v="21"/>
    <x v="0"/>
    <x v="1"/>
    <x v="2"/>
    <n v="1429538"/>
    <s v="Submitted"/>
    <n v="874"/>
    <x v="2"/>
    <x v="0"/>
    <s v="Submitted"/>
    <x v="0"/>
    <x v="0"/>
    <n v="4696466"/>
    <n v="8.64"/>
    <n v="120"/>
    <n v="39137.22"/>
    <n v="3381455.5200000005"/>
    <x v="2"/>
    <x v="2"/>
    <d v="2033-08-04T00:00:00"/>
    <x v="9"/>
    <x v="2"/>
    <x v="0"/>
    <x v="0"/>
    <x v="3"/>
  </r>
  <r>
    <s v="L103333"/>
    <x v="0"/>
    <s v="C203333"/>
    <s v="Sneha Rao"/>
    <x v="0"/>
    <s v="Female"/>
    <x v="0"/>
    <x v="1"/>
    <x v="1"/>
    <x v="2"/>
    <n v="516963"/>
    <s v="Submitted"/>
    <n v="876"/>
    <x v="2"/>
    <x v="0"/>
    <s v="Submitted"/>
    <x v="0"/>
    <x v="0"/>
    <n v="4937928"/>
    <n v="18.66"/>
    <n v="120"/>
    <n v="41149.4"/>
    <n v="7678478.04"/>
    <x v="2"/>
    <x v="2"/>
    <d v="2033-08-05T00:00:00"/>
    <x v="9"/>
    <x v="2"/>
    <x v="0"/>
    <x v="1"/>
    <x v="2"/>
  </r>
  <r>
    <s v="L103334"/>
    <x v="0"/>
    <s v="C203334"/>
    <s v="Priya Gupta"/>
    <x v="0"/>
    <s v="Female"/>
    <x v="47"/>
    <x v="1"/>
    <x v="0"/>
    <x v="3"/>
    <n v="2010714"/>
    <s v="Submitted"/>
    <n v="612"/>
    <x v="1"/>
    <x v="0"/>
    <s v="Submitted"/>
    <x v="0"/>
    <x v="3"/>
    <n v="4668298"/>
    <n v="9.64"/>
    <n v="36"/>
    <n v="129674.94"/>
    <n v="3750199.3955996362"/>
    <x v="0"/>
    <x v="0"/>
    <d v="2033-08-06T00:00:00"/>
    <x v="9"/>
    <x v="2"/>
    <x v="0"/>
    <x v="0"/>
    <x v="0"/>
  </r>
  <r>
    <s v="L103335"/>
    <x v="0"/>
    <s v="C203335"/>
    <n v="0"/>
    <x v="0"/>
    <s v="Male"/>
    <x v="28"/>
    <x v="0"/>
    <x v="1"/>
    <x v="3"/>
    <n v="2170975"/>
    <s v="Submitted"/>
    <n v="409"/>
    <x v="0"/>
    <x v="0"/>
    <s v="Submitted"/>
    <x v="0"/>
    <x v="3"/>
    <n v="2030659"/>
    <n v="16.190000000000001"/>
    <n v="36"/>
    <n v="56407.19"/>
    <n v="2739697.4341667886"/>
    <x v="5"/>
    <x v="5"/>
    <d v="2033-08-07T00:00:00"/>
    <x v="9"/>
    <x v="2"/>
    <x v="0"/>
    <x v="1"/>
    <x v="1"/>
  </r>
  <r>
    <s v="L103336"/>
    <x v="0"/>
    <s v="C203336"/>
    <s v="Karan Mehta"/>
    <x v="0"/>
    <s v="Male"/>
    <x v="39"/>
    <x v="0"/>
    <x v="1"/>
    <x v="2"/>
    <n v="2169936"/>
    <s v="Submitted"/>
    <n v="619"/>
    <x v="1"/>
    <x v="0"/>
    <s v="Submitted"/>
    <x v="0"/>
    <x v="1"/>
    <n v="4767318"/>
    <n v="15.86"/>
    <n v="12"/>
    <n v="397276.5"/>
    <n v="6301062.2203305494"/>
    <x v="4"/>
    <x v="4"/>
    <d v="2033-08-08T00:00:00"/>
    <x v="9"/>
    <x v="2"/>
    <x v="0"/>
    <x v="0"/>
    <x v="0"/>
  </r>
  <r>
    <s v="L103337"/>
    <x v="0"/>
    <s v="C203337"/>
    <s v="Karan Gupta"/>
    <x v="0"/>
    <s v="Female"/>
    <x v="25"/>
    <x v="0"/>
    <x v="1"/>
    <x v="0"/>
    <n v="1495006"/>
    <s v="Submitted"/>
    <n v="388"/>
    <x v="0"/>
    <x v="0"/>
    <s v="Submitted"/>
    <x v="0"/>
    <x v="2"/>
    <n v="0"/>
    <n v="14.07"/>
    <n v="180"/>
    <n v="1388.89"/>
    <n v="0"/>
    <x v="5"/>
    <x v="5"/>
    <d v="2033-08-09T00:00:00"/>
    <x v="9"/>
    <x v="2"/>
    <x v="1"/>
    <x v="1"/>
    <x v="3"/>
  </r>
  <r>
    <s v="L103338"/>
    <x v="0"/>
    <s v="C203338"/>
    <s v="Priya Gupta"/>
    <x v="0"/>
    <s v="Male"/>
    <x v="29"/>
    <x v="1"/>
    <x v="1"/>
    <x v="2"/>
    <n v="1680164"/>
    <s v="Submitted"/>
    <n v="478"/>
    <x v="0"/>
    <x v="0"/>
    <s v="Submitted"/>
    <x v="0"/>
    <x v="4"/>
    <n v="3580629"/>
    <n v="9.24"/>
    <n v="180"/>
    <n v="19892.38"/>
    <n v="2757084.33"/>
    <x v="6"/>
    <x v="6"/>
    <d v="2033-08-10T00:00:00"/>
    <x v="9"/>
    <x v="2"/>
    <x v="0"/>
    <x v="0"/>
    <x v="3"/>
  </r>
  <r>
    <s v="L103339"/>
    <x v="0"/>
    <s v="C203339"/>
    <s v="Sneha Patel"/>
    <x v="0"/>
    <s v="Female"/>
    <x v="11"/>
    <x v="1"/>
    <x v="1"/>
    <x v="0"/>
    <n v="1551004"/>
    <s v="Submitted"/>
    <n v="668"/>
    <x v="1"/>
    <x v="0"/>
    <s v="Submitted"/>
    <x v="0"/>
    <x v="2"/>
    <n v="866902"/>
    <n v="7.62"/>
    <n v="180"/>
    <n v="4816.12"/>
    <n v="550482.77"/>
    <x v="2"/>
    <x v="2"/>
    <d v="2033-08-11T00:00:00"/>
    <x v="9"/>
    <x v="2"/>
    <x v="0"/>
    <x v="1"/>
    <x v="3"/>
  </r>
  <r>
    <s v="L103340"/>
    <x v="0"/>
    <s v="C203340"/>
    <s v="Neha Singh"/>
    <x v="0"/>
    <s v="Male"/>
    <x v="34"/>
    <x v="1"/>
    <x v="0"/>
    <x v="0"/>
    <n v="690174"/>
    <s v="Submitted"/>
    <n v="761"/>
    <x v="2"/>
    <x v="0"/>
    <s v="Submitted"/>
    <x v="0"/>
    <x v="2"/>
    <n v="4399767"/>
    <n v="16.23"/>
    <n v="180"/>
    <n v="24443.15"/>
    <n v="5950684.8674999997"/>
    <x v="6"/>
    <x v="6"/>
    <d v="2033-08-12T00:00:00"/>
    <x v="9"/>
    <x v="2"/>
    <x v="0"/>
    <x v="0"/>
    <x v="1"/>
  </r>
  <r>
    <s v="L103341"/>
    <x v="0"/>
    <s v="C203341"/>
    <s v="Anjali Singh"/>
    <x v="0"/>
    <s v="Female"/>
    <x v="7"/>
    <x v="0"/>
    <x v="1"/>
    <x v="1"/>
    <n v="2311305"/>
    <s v="Submitted"/>
    <n v="857"/>
    <x v="2"/>
    <x v="0"/>
    <s v="Submitted"/>
    <x v="0"/>
    <x v="3"/>
    <n v="4381824"/>
    <n v="8.7799999999999994"/>
    <n v="36"/>
    <n v="121717.33"/>
    <n v="3206034.5683416789"/>
    <x v="2"/>
    <x v="2"/>
    <d v="2033-08-13T00:00:00"/>
    <x v="9"/>
    <x v="2"/>
    <x v="1"/>
    <x v="0"/>
    <x v="2"/>
  </r>
  <r>
    <s v="L103342"/>
    <x v="0"/>
    <s v="C203342"/>
    <s v="Karan Sharma"/>
    <x v="0"/>
    <s v="Female"/>
    <x v="19"/>
    <x v="0"/>
    <x v="1"/>
    <x v="1"/>
    <n v="661168"/>
    <s v="Submitted"/>
    <n v="396"/>
    <x v="0"/>
    <x v="0"/>
    <s v="Submitted"/>
    <x v="0"/>
    <x v="2"/>
    <n v="1117631"/>
    <n v="8.83"/>
    <n v="180"/>
    <n v="6209.06"/>
    <n v="822390.14416666667"/>
    <x v="2"/>
    <x v="2"/>
    <d v="2033-08-14T00:00:00"/>
    <x v="9"/>
    <x v="2"/>
    <x v="0"/>
    <x v="1"/>
    <x v="1"/>
  </r>
  <r>
    <s v="L103343"/>
    <x v="0"/>
    <s v="C203343"/>
    <s v="Sneha Patel"/>
    <x v="0"/>
    <s v="Male"/>
    <x v="20"/>
    <x v="1"/>
    <x v="0"/>
    <x v="2"/>
    <n v="1014089"/>
    <s v="Submitted"/>
    <n v="409"/>
    <x v="0"/>
    <x v="0"/>
    <s v="Submitted"/>
    <x v="0"/>
    <x v="2"/>
    <n v="1687802"/>
    <n v="13.85"/>
    <n v="60"/>
    <n v="28130.03"/>
    <n v="1948004.8083333331"/>
    <x v="0"/>
    <x v="0"/>
    <d v="2033-08-15T00:00:00"/>
    <x v="9"/>
    <x v="2"/>
    <x v="0"/>
    <x v="1"/>
    <x v="2"/>
  </r>
  <r>
    <s v="L103344"/>
    <x v="0"/>
    <s v="C203344"/>
    <s v="Rahul Gupta"/>
    <x v="0"/>
    <s v="Male"/>
    <x v="33"/>
    <x v="0"/>
    <x v="1"/>
    <x v="1"/>
    <n v="911176"/>
    <s v="Submitted"/>
    <n v="376"/>
    <x v="0"/>
    <x v="0"/>
    <s v="Submitted"/>
    <x v="0"/>
    <x v="2"/>
    <n v="1136542"/>
    <n v="15.3"/>
    <n v="24"/>
    <n v="47355.92"/>
    <n v="1449091.0539223114"/>
    <x v="3"/>
    <x v="3"/>
    <d v="2033-08-16T00:00:00"/>
    <x v="9"/>
    <x v="2"/>
    <x v="0"/>
    <x v="0"/>
    <x v="0"/>
  </r>
  <r>
    <s v="L103345"/>
    <x v="0"/>
    <s v="C203345"/>
    <s v="Vikas Rao"/>
    <x v="0"/>
    <s v="Male"/>
    <x v="4"/>
    <x v="0"/>
    <x v="1"/>
    <x v="2"/>
    <n v="1488211"/>
    <s v="Submitted"/>
    <n v="465"/>
    <x v="0"/>
    <x v="0"/>
    <s v="Submitted"/>
    <x v="0"/>
    <x v="4"/>
    <n v="4147803"/>
    <n v="14.97"/>
    <n v="24"/>
    <n v="172825.12"/>
    <n v="5174384.2612527888"/>
    <x v="5"/>
    <x v="5"/>
    <d v="2033-08-17T00:00:00"/>
    <x v="9"/>
    <x v="2"/>
    <x v="0"/>
    <x v="1"/>
    <x v="3"/>
  </r>
  <r>
    <s v="L103346"/>
    <x v="0"/>
    <s v="C203346"/>
    <s v="Vikas Verma"/>
    <x v="0"/>
    <s v="Female"/>
    <x v="33"/>
    <x v="0"/>
    <x v="1"/>
    <x v="3"/>
    <n v="-50000"/>
    <s v="Submitted"/>
    <n v="950"/>
    <x v="2"/>
    <x v="0"/>
    <s v="Submitted"/>
    <x v="1"/>
    <x v="1"/>
    <n v="2780082"/>
    <n v="15.19"/>
    <n v="36"/>
    <n v="77224.5"/>
    <n v="3519120.4650005731"/>
    <x v="5"/>
    <x v="5"/>
    <d v="2033-08-18T00:00:00"/>
    <x v="9"/>
    <x v="2"/>
    <x v="0"/>
    <x v="0"/>
    <x v="2"/>
  </r>
  <r>
    <s v="L103347"/>
    <x v="0"/>
    <s v="C203347"/>
    <s v="Priya Patel"/>
    <x v="0"/>
    <s v="Female"/>
    <x v="26"/>
    <x v="1"/>
    <x v="0"/>
    <x v="1"/>
    <n v="793950"/>
    <s v="Submitted"/>
    <n v="581"/>
    <x v="0"/>
    <x v="0"/>
    <s v="Submitted"/>
    <x v="0"/>
    <x v="3"/>
    <n v="729867"/>
    <n v="13.16"/>
    <n v="60"/>
    <n v="12164.45"/>
    <n v="800420.81"/>
    <x v="3"/>
    <x v="3"/>
    <d v="2033-08-19T00:00:00"/>
    <x v="9"/>
    <x v="2"/>
    <x v="1"/>
    <x v="0"/>
    <x v="3"/>
  </r>
  <r>
    <s v="L103348"/>
    <x v="0"/>
    <s v="C203348"/>
    <s v="Rahul Sharma"/>
    <x v="0"/>
    <s v="Male"/>
    <x v="44"/>
    <x v="0"/>
    <x v="1"/>
    <x v="0"/>
    <n v="-50000"/>
    <s v="Submitted"/>
    <n v="877"/>
    <x v="2"/>
    <x v="0"/>
    <s v="Submitted"/>
    <x v="0"/>
    <x v="2"/>
    <n v="4685065"/>
    <n v="12.61"/>
    <n v="12"/>
    <n v="390422.08"/>
    <n v="4924112.0067971302"/>
    <x v="6"/>
    <x v="6"/>
    <d v="2033-08-20T00:00:00"/>
    <x v="9"/>
    <x v="2"/>
    <x v="1"/>
    <x v="1"/>
    <x v="0"/>
  </r>
  <r>
    <s v="L103349"/>
    <x v="0"/>
    <s v="C203349"/>
    <s v="Sneha Das"/>
    <x v="0"/>
    <s v="Male"/>
    <x v="45"/>
    <x v="0"/>
    <x v="0"/>
    <x v="3"/>
    <n v="1795996"/>
    <s v="Submitted"/>
    <n v="398"/>
    <x v="0"/>
    <x v="0"/>
    <s v="Submitted"/>
    <x v="0"/>
    <x v="3"/>
    <n v="4704549"/>
    <n v="18.04"/>
    <n v="24"/>
    <n v="196022.88"/>
    <n v="7072505.331928079"/>
    <x v="0"/>
    <x v="0"/>
    <d v="2033-08-21T00:00:00"/>
    <x v="9"/>
    <x v="2"/>
    <x v="0"/>
    <x v="0"/>
    <x v="0"/>
  </r>
  <r>
    <s v="L103350"/>
    <x v="0"/>
    <s v="C203350"/>
    <s v="Rahul Das"/>
    <x v="0"/>
    <s v="Male"/>
    <x v="34"/>
    <x v="0"/>
    <x v="0"/>
    <x v="3"/>
    <n v="313446"/>
    <s v="Submitted"/>
    <n v="793"/>
    <x v="2"/>
    <x v="0"/>
    <s v="Submitted"/>
    <x v="0"/>
    <x v="0"/>
    <n v="2690932"/>
    <n v="15.11"/>
    <n v="12"/>
    <n v="224244.33"/>
    <n v="3388523.5807015817"/>
    <x v="3"/>
    <x v="3"/>
    <d v="2033-08-22T00:00:00"/>
    <x v="9"/>
    <x v="2"/>
    <x v="2"/>
    <x v="1"/>
    <x v="2"/>
  </r>
  <r>
    <s v="L103351"/>
    <x v="0"/>
    <s v="C203351"/>
    <s v="Vikas Mehta"/>
    <x v="0"/>
    <s v="Male"/>
    <x v="23"/>
    <x v="1"/>
    <x v="0"/>
    <x v="2"/>
    <n v="1132829"/>
    <s v="Submitted"/>
    <n v="604"/>
    <x v="1"/>
    <x v="0"/>
    <s v="Submitted"/>
    <x v="0"/>
    <x v="4"/>
    <n v="1073562"/>
    <n v="11.37"/>
    <n v="12"/>
    <n v="89463.5"/>
    <n v="1017541.8348408007"/>
    <x v="5"/>
    <x v="5"/>
    <d v="2033-08-23T00:00:00"/>
    <x v="9"/>
    <x v="2"/>
    <x v="2"/>
    <x v="0"/>
    <x v="3"/>
  </r>
  <r>
    <s v="L103352"/>
    <x v="0"/>
    <s v="C203352"/>
    <s v="Priya Das"/>
    <x v="0"/>
    <s v="Male"/>
    <x v="27"/>
    <x v="1"/>
    <x v="0"/>
    <x v="3"/>
    <n v="2369504"/>
    <s v="Submitted"/>
    <n v="688"/>
    <x v="1"/>
    <x v="0"/>
    <s v="Submitted"/>
    <x v="0"/>
    <x v="1"/>
    <n v="942296"/>
    <n v="13.04"/>
    <n v="36"/>
    <n v="26174.89"/>
    <n v="1023961.6533365691"/>
    <x v="0"/>
    <x v="0"/>
    <d v="2033-08-24T00:00:00"/>
    <x v="9"/>
    <x v="2"/>
    <x v="0"/>
    <x v="1"/>
    <x v="0"/>
  </r>
  <r>
    <s v="L103353"/>
    <x v="0"/>
    <s v="C203353"/>
    <s v="Sneha Rao"/>
    <x v="0"/>
    <s v="Male"/>
    <x v="29"/>
    <x v="0"/>
    <x v="0"/>
    <x v="0"/>
    <n v="963058"/>
    <s v="Submitted"/>
    <n v="584"/>
    <x v="0"/>
    <x v="0"/>
    <s v="Submitted"/>
    <x v="0"/>
    <x v="3"/>
    <n v="159242"/>
    <n v="11.01"/>
    <n v="24"/>
    <n v="6635.08"/>
    <n v="146104.55893397453"/>
    <x v="3"/>
    <x v="3"/>
    <d v="2033-08-25T00:00:00"/>
    <x v="9"/>
    <x v="2"/>
    <x v="0"/>
    <x v="1"/>
    <x v="2"/>
  </r>
  <r>
    <s v="L103354"/>
    <x v="0"/>
    <s v="C203354"/>
    <s v="Priya Patel"/>
    <x v="0"/>
    <s v="Female"/>
    <x v="16"/>
    <x v="1"/>
    <x v="0"/>
    <x v="0"/>
    <n v="1567390"/>
    <s v="Submitted"/>
    <n v="818"/>
    <x v="2"/>
    <x v="0"/>
    <s v="Submitted"/>
    <x v="0"/>
    <x v="1"/>
    <n v="474305"/>
    <n v="7.8"/>
    <n v="180"/>
    <n v="2635.03"/>
    <n v="308298.25"/>
    <x v="3"/>
    <x v="3"/>
    <d v="2033-08-26T00:00:00"/>
    <x v="9"/>
    <x v="2"/>
    <x v="2"/>
    <x v="0"/>
    <x v="1"/>
  </r>
  <r>
    <s v="L103355"/>
    <x v="0"/>
    <s v="C203355"/>
    <n v="0"/>
    <x v="0"/>
    <s v="Female"/>
    <x v="39"/>
    <x v="0"/>
    <x v="1"/>
    <x v="0"/>
    <n v="694879"/>
    <s v="Submitted"/>
    <n v="720"/>
    <x v="1"/>
    <x v="0"/>
    <s v="Submitted"/>
    <x v="0"/>
    <x v="0"/>
    <n v="2344111"/>
    <n v="10.94"/>
    <n v="24"/>
    <n v="97671.29"/>
    <n v="2137048.2383030797"/>
    <x v="2"/>
    <x v="2"/>
    <d v="2033-08-27T00:00:00"/>
    <x v="9"/>
    <x v="2"/>
    <x v="0"/>
    <x v="1"/>
    <x v="1"/>
  </r>
  <r>
    <s v="L103356"/>
    <x v="0"/>
    <s v="C203356"/>
    <s v="Sneha Singh"/>
    <x v="0"/>
    <s v="Female"/>
    <x v="15"/>
    <x v="0"/>
    <x v="1"/>
    <x v="1"/>
    <n v="1981142"/>
    <s v="Submitted"/>
    <n v="624"/>
    <x v="1"/>
    <x v="0"/>
    <s v="Submitted"/>
    <x v="0"/>
    <x v="4"/>
    <n v="3980731"/>
    <n v="17.579999999999998"/>
    <n v="180"/>
    <n v="22115.17"/>
    <n v="5831770.9149999991"/>
    <x v="1"/>
    <x v="1"/>
    <d v="2033-08-28T00:00:00"/>
    <x v="9"/>
    <x v="2"/>
    <x v="0"/>
    <x v="1"/>
    <x v="3"/>
  </r>
  <r>
    <s v="L103357"/>
    <x v="0"/>
    <s v="C203357"/>
    <s v="Rahul Gupta"/>
    <x v="0"/>
    <s v="Male"/>
    <x v="22"/>
    <x v="0"/>
    <x v="0"/>
    <x v="0"/>
    <n v="1399330"/>
    <s v="Submitted"/>
    <n v="950"/>
    <x v="2"/>
    <x v="0"/>
    <s v="Submitted"/>
    <x v="1"/>
    <x v="4"/>
    <n v="369949"/>
    <n v="17.21"/>
    <n v="24"/>
    <n v="15414.54"/>
    <n v="530568.52445002377"/>
    <x v="3"/>
    <x v="3"/>
    <d v="2033-08-29T00:00:00"/>
    <x v="9"/>
    <x v="2"/>
    <x v="2"/>
    <x v="1"/>
    <x v="1"/>
  </r>
  <r>
    <s v="L103358"/>
    <x v="0"/>
    <s v="C203358"/>
    <s v="Vikas Das"/>
    <x v="0"/>
    <s v="Female"/>
    <x v="46"/>
    <x v="1"/>
    <x v="1"/>
    <x v="0"/>
    <n v="2169176"/>
    <s v="Submitted"/>
    <n v="412"/>
    <x v="0"/>
    <x v="0"/>
    <s v="Submitted"/>
    <x v="0"/>
    <x v="4"/>
    <n v="3569917"/>
    <n v="17.350000000000001"/>
    <n v="120"/>
    <n v="29749.31"/>
    <n v="5161504.9958333336"/>
    <x v="2"/>
    <x v="2"/>
    <d v="2033-08-30T00:00:00"/>
    <x v="9"/>
    <x v="2"/>
    <x v="0"/>
    <x v="1"/>
    <x v="1"/>
  </r>
  <r>
    <s v="L103359"/>
    <x v="0"/>
    <s v="C203359"/>
    <s v="Rohit Singh"/>
    <x v="0"/>
    <s v="Male"/>
    <x v="36"/>
    <x v="0"/>
    <x v="0"/>
    <x v="0"/>
    <n v="1323721"/>
    <s v="Submitted"/>
    <n v="300"/>
    <x v="0"/>
    <x v="0"/>
    <s v="Submitted"/>
    <x v="0"/>
    <x v="4"/>
    <n v="4324927"/>
    <n v="16.22"/>
    <n v="60"/>
    <n v="72082.12"/>
    <n v="5845859.6616666662"/>
    <x v="5"/>
    <x v="5"/>
    <d v="2033-08-31T00:00:00"/>
    <x v="9"/>
    <x v="2"/>
    <x v="2"/>
    <x v="0"/>
    <x v="2"/>
  </r>
  <r>
    <s v="L103360"/>
    <x v="0"/>
    <s v="C203360"/>
    <s v="Priya Sharma"/>
    <x v="0"/>
    <s v="Female"/>
    <x v="19"/>
    <x v="0"/>
    <x v="0"/>
    <x v="2"/>
    <n v="648173"/>
    <s v="Submitted"/>
    <n v="950"/>
    <x v="2"/>
    <x v="0"/>
    <s v="Submitted"/>
    <x v="1"/>
    <x v="4"/>
    <n v="2467967"/>
    <n v="11.2"/>
    <n v="36"/>
    <n v="68554.64"/>
    <n v="2303435.866780255"/>
    <x v="4"/>
    <x v="4"/>
    <d v="2033-09-01T00:00:00"/>
    <x v="9"/>
    <x v="3"/>
    <x v="0"/>
    <x v="0"/>
    <x v="2"/>
  </r>
  <r>
    <s v="L103361"/>
    <x v="0"/>
    <s v="C203361"/>
    <s v="Amit Gupta"/>
    <x v="0"/>
    <s v="Female"/>
    <x v="13"/>
    <x v="0"/>
    <x v="0"/>
    <x v="0"/>
    <n v="473011"/>
    <s v="Submitted"/>
    <n v="864"/>
    <x v="2"/>
    <x v="0"/>
    <s v="Submitted"/>
    <x v="0"/>
    <x v="2"/>
    <n v="2015550"/>
    <n v="17.66"/>
    <n v="36"/>
    <n v="55987.5"/>
    <n v="2966217.7500000214"/>
    <x v="6"/>
    <x v="6"/>
    <d v="2033-09-02T00:00:00"/>
    <x v="9"/>
    <x v="3"/>
    <x v="0"/>
    <x v="1"/>
    <x v="3"/>
  </r>
  <r>
    <s v="L103362"/>
    <x v="0"/>
    <s v="C203362"/>
    <s v="Sneha Sharma"/>
    <x v="0"/>
    <s v="Male"/>
    <x v="32"/>
    <x v="0"/>
    <x v="0"/>
    <x v="0"/>
    <n v="2432989"/>
    <s v="Submitted"/>
    <n v="461"/>
    <x v="0"/>
    <x v="0"/>
    <s v="Submitted"/>
    <x v="0"/>
    <x v="4"/>
    <n v="1800356"/>
    <n v="9.2200000000000006"/>
    <n v="120"/>
    <n v="15002.97"/>
    <n v="1383273.5266666668"/>
    <x v="4"/>
    <x v="4"/>
    <d v="2033-09-03T00:00:00"/>
    <x v="9"/>
    <x v="3"/>
    <x v="2"/>
    <x v="1"/>
    <x v="1"/>
  </r>
  <r>
    <s v="L103363"/>
    <x v="0"/>
    <s v="C203363"/>
    <s v="Rahul Mehta"/>
    <x v="0"/>
    <s v="Female"/>
    <x v="16"/>
    <x v="0"/>
    <x v="0"/>
    <x v="3"/>
    <n v="810615"/>
    <s v="Submitted"/>
    <n v="700"/>
    <x v="1"/>
    <x v="0"/>
    <s v="Submitted"/>
    <x v="0"/>
    <x v="0"/>
    <n v="4199197"/>
    <n v="15.49"/>
    <n v="180"/>
    <n v="23328.87"/>
    <n v="5420463.4608333334"/>
    <x v="0"/>
    <x v="0"/>
    <d v="2033-09-04T00:00:00"/>
    <x v="9"/>
    <x v="3"/>
    <x v="2"/>
    <x v="1"/>
    <x v="1"/>
  </r>
  <r>
    <s v="L103364"/>
    <x v="0"/>
    <s v="C203364"/>
    <s v="Vikas Rao"/>
    <x v="0"/>
    <s v="Male"/>
    <x v="31"/>
    <x v="1"/>
    <x v="1"/>
    <x v="3"/>
    <n v="-50000"/>
    <s v="Submitted"/>
    <n v="546"/>
    <x v="0"/>
    <x v="0"/>
    <s v="Submitted"/>
    <x v="0"/>
    <x v="2"/>
    <n v="1031044"/>
    <n v="17.149999999999999"/>
    <n v="24"/>
    <n v="42960.17"/>
    <n v="1473533.7174934363"/>
    <x v="5"/>
    <x v="5"/>
    <d v="2033-09-05T00:00:00"/>
    <x v="9"/>
    <x v="3"/>
    <x v="0"/>
    <x v="1"/>
    <x v="2"/>
  </r>
  <r>
    <s v="L103365"/>
    <x v="0"/>
    <s v="C203365"/>
    <s v="Rahul Singh"/>
    <x v="0"/>
    <s v="Female"/>
    <x v="25"/>
    <x v="1"/>
    <x v="0"/>
    <x v="2"/>
    <n v="1564456"/>
    <s v="Submitted"/>
    <n v="419"/>
    <x v="0"/>
    <x v="0"/>
    <s v="Submitted"/>
    <x v="0"/>
    <x v="3"/>
    <n v="2370751"/>
    <n v="7.64"/>
    <n v="36"/>
    <n v="65854.19"/>
    <n v="1509378.1666051308"/>
    <x v="0"/>
    <x v="0"/>
    <d v="2033-09-06T00:00:00"/>
    <x v="9"/>
    <x v="3"/>
    <x v="0"/>
    <x v="1"/>
    <x v="2"/>
  </r>
  <r>
    <s v="L103366"/>
    <x v="0"/>
    <s v="C203366"/>
    <s v="Amit Singh"/>
    <x v="0"/>
    <s v="Female"/>
    <x v="0"/>
    <x v="0"/>
    <x v="1"/>
    <x v="0"/>
    <n v="2487104"/>
    <s v="Submitted"/>
    <n v="589"/>
    <x v="0"/>
    <x v="0"/>
    <s v="Submitted"/>
    <x v="0"/>
    <x v="3"/>
    <n v="4236065"/>
    <n v="11.58"/>
    <n v="180"/>
    <n v="23533.69"/>
    <n v="4087802.7250000001"/>
    <x v="0"/>
    <x v="0"/>
    <d v="2033-09-07T00:00:00"/>
    <x v="9"/>
    <x v="3"/>
    <x v="0"/>
    <x v="0"/>
    <x v="3"/>
  </r>
  <r>
    <s v="L103367"/>
    <x v="0"/>
    <s v="C203367"/>
    <s v="Sneha Verma"/>
    <x v="0"/>
    <s v="Male"/>
    <x v="14"/>
    <x v="0"/>
    <x v="0"/>
    <x v="0"/>
    <n v="1773309"/>
    <s v="Submitted"/>
    <n v="536"/>
    <x v="0"/>
    <x v="0"/>
    <s v="Submitted"/>
    <x v="0"/>
    <x v="0"/>
    <n v="4480657"/>
    <n v="16.53"/>
    <n v="12"/>
    <n v="373388.08"/>
    <n v="6172294.2519989926"/>
    <x v="2"/>
    <x v="2"/>
    <d v="2033-09-08T00:00:00"/>
    <x v="9"/>
    <x v="3"/>
    <x v="2"/>
    <x v="1"/>
    <x v="3"/>
  </r>
  <r>
    <s v="L103368"/>
    <x v="0"/>
    <s v="C203368"/>
    <s v="Pooja Gupta"/>
    <x v="0"/>
    <s v="Male"/>
    <x v="25"/>
    <x v="1"/>
    <x v="0"/>
    <x v="3"/>
    <n v="2000819"/>
    <s v="Submitted"/>
    <n v="774"/>
    <x v="2"/>
    <x v="0"/>
    <s v="Submitted"/>
    <x v="0"/>
    <x v="1"/>
    <n v="3248689"/>
    <n v="9.6199999999999992"/>
    <n v="60"/>
    <n v="54144.82"/>
    <n v="2604365.6816666676"/>
    <x v="10"/>
    <x v="1"/>
    <d v="2033-09-09T00:00:00"/>
    <x v="9"/>
    <x v="3"/>
    <x v="1"/>
    <x v="1"/>
    <x v="3"/>
  </r>
  <r>
    <s v="L103369"/>
    <x v="0"/>
    <s v="C203369"/>
    <s v="Rahul Mehta"/>
    <x v="0"/>
    <s v="Male"/>
    <x v="0"/>
    <x v="0"/>
    <x v="1"/>
    <x v="1"/>
    <n v="1805351"/>
    <s v="Submitted"/>
    <n v="803"/>
    <x v="2"/>
    <x v="0"/>
    <s v="Submitted"/>
    <x v="0"/>
    <x v="0"/>
    <n v="948850"/>
    <n v="8.83"/>
    <n v="24"/>
    <n v="39535.42"/>
    <n v="698196.70510011143"/>
    <x v="0"/>
    <x v="0"/>
    <d v="2033-09-10T00:00:00"/>
    <x v="9"/>
    <x v="3"/>
    <x v="0"/>
    <x v="1"/>
    <x v="0"/>
  </r>
  <r>
    <s v="L103370"/>
    <x v="0"/>
    <s v="C203370"/>
    <s v="Rahul Das"/>
    <x v="0"/>
    <s v="Female"/>
    <x v="11"/>
    <x v="0"/>
    <x v="0"/>
    <x v="3"/>
    <n v="849761"/>
    <s v="Submitted"/>
    <n v="846"/>
    <x v="2"/>
    <x v="0"/>
    <s v="Submitted"/>
    <x v="0"/>
    <x v="4"/>
    <n v="1349696"/>
    <n v="18.77"/>
    <n v="24"/>
    <n v="56237.33"/>
    <n v="2111149.4936567848"/>
    <x v="0"/>
    <x v="0"/>
    <d v="2033-09-11T00:00:00"/>
    <x v="9"/>
    <x v="3"/>
    <x v="2"/>
    <x v="1"/>
    <x v="0"/>
  </r>
  <r>
    <s v="L103371"/>
    <x v="0"/>
    <s v="C203371"/>
    <s v="Rahul Rao"/>
    <x v="0"/>
    <s v="Female"/>
    <x v="36"/>
    <x v="0"/>
    <x v="0"/>
    <x v="1"/>
    <n v="1678166"/>
    <s v="Submitted"/>
    <n v="753"/>
    <x v="2"/>
    <x v="0"/>
    <s v="Submitted"/>
    <x v="0"/>
    <x v="4"/>
    <n v="920550"/>
    <n v="11.78"/>
    <n v="12"/>
    <n v="76712.5"/>
    <n v="903919.71917415177"/>
    <x v="6"/>
    <x v="6"/>
    <d v="2033-09-12T00:00:00"/>
    <x v="9"/>
    <x v="3"/>
    <x v="1"/>
    <x v="0"/>
    <x v="2"/>
  </r>
  <r>
    <s v="L103372"/>
    <x v="0"/>
    <s v="C203372"/>
    <s v="Karan Patel"/>
    <x v="0"/>
    <s v="Female"/>
    <x v="0"/>
    <x v="0"/>
    <x v="1"/>
    <x v="1"/>
    <n v="1049597"/>
    <s v="Submitted"/>
    <n v="775"/>
    <x v="2"/>
    <x v="0"/>
    <s v="Submitted"/>
    <x v="0"/>
    <x v="2"/>
    <n v="4886154"/>
    <n v="17.809999999999999"/>
    <n v="12"/>
    <n v="407179.5"/>
    <n v="7251998.2023171373"/>
    <x v="1"/>
    <x v="1"/>
    <d v="2033-09-13T00:00:00"/>
    <x v="9"/>
    <x v="3"/>
    <x v="1"/>
    <x v="1"/>
    <x v="1"/>
  </r>
  <r>
    <s v="L103373"/>
    <x v="0"/>
    <s v="C203373"/>
    <s v="Amit Das"/>
    <x v="0"/>
    <s v="Female"/>
    <x v="36"/>
    <x v="1"/>
    <x v="1"/>
    <x v="3"/>
    <n v="2055727"/>
    <s v="Submitted"/>
    <n v="498"/>
    <x v="0"/>
    <x v="0"/>
    <s v="Submitted"/>
    <x v="0"/>
    <x v="4"/>
    <n v="256614"/>
    <n v="7.08"/>
    <n v="12"/>
    <n v="21384.5"/>
    <n v="151984.4081810998"/>
    <x v="3"/>
    <x v="3"/>
    <d v="2033-09-14T00:00:00"/>
    <x v="9"/>
    <x v="3"/>
    <x v="2"/>
    <x v="0"/>
    <x v="0"/>
  </r>
  <r>
    <s v="L103374"/>
    <x v="0"/>
    <s v="C203374"/>
    <s v="Vikas Gupta"/>
    <x v="0"/>
    <s v="Female"/>
    <x v="2"/>
    <x v="0"/>
    <x v="0"/>
    <x v="1"/>
    <n v="844174"/>
    <s v="Submitted"/>
    <n v="314"/>
    <x v="0"/>
    <x v="0"/>
    <s v="Submitted"/>
    <x v="0"/>
    <x v="4"/>
    <n v="3110845"/>
    <n v="14.79"/>
    <n v="60"/>
    <n v="51847.42"/>
    <n v="3834116.4624999999"/>
    <x v="4"/>
    <x v="4"/>
    <d v="2033-09-15T00:00:00"/>
    <x v="9"/>
    <x v="3"/>
    <x v="0"/>
    <x v="1"/>
    <x v="1"/>
  </r>
  <r>
    <s v="L103375"/>
    <x v="0"/>
    <s v="C203375"/>
    <s v="Rohit Rao"/>
    <x v="0"/>
    <s v="Male"/>
    <x v="46"/>
    <x v="1"/>
    <x v="0"/>
    <x v="1"/>
    <n v="1713520"/>
    <s v="Submitted"/>
    <n v="891"/>
    <x v="2"/>
    <x v="0"/>
    <s v="Submitted"/>
    <x v="0"/>
    <x v="2"/>
    <n v="1851132"/>
    <n v="16.45"/>
    <n v="12"/>
    <n v="154261"/>
    <n v="2537673.9180579241"/>
    <x v="6"/>
    <x v="6"/>
    <d v="2033-09-16T00:00:00"/>
    <x v="9"/>
    <x v="3"/>
    <x v="0"/>
    <x v="1"/>
    <x v="3"/>
  </r>
  <r>
    <s v="L103376"/>
    <x v="0"/>
    <s v="C203376"/>
    <s v="Anjali Gupta"/>
    <x v="0"/>
    <s v="Female"/>
    <x v="8"/>
    <x v="1"/>
    <x v="1"/>
    <x v="0"/>
    <n v="2287144"/>
    <s v="Submitted"/>
    <n v="523"/>
    <x v="0"/>
    <x v="0"/>
    <s v="Submitted"/>
    <x v="0"/>
    <x v="0"/>
    <n v="1560855"/>
    <n v="7.33"/>
    <n v="12"/>
    <n v="130071.25"/>
    <n v="956556.29313587793"/>
    <x v="3"/>
    <x v="3"/>
    <d v="2033-09-17T00:00:00"/>
    <x v="9"/>
    <x v="3"/>
    <x v="0"/>
    <x v="1"/>
    <x v="0"/>
  </r>
  <r>
    <s v="L103377"/>
    <x v="0"/>
    <s v="C203377"/>
    <s v="Vikas Sharma"/>
    <x v="0"/>
    <s v="Female"/>
    <x v="27"/>
    <x v="0"/>
    <x v="1"/>
    <x v="1"/>
    <n v="1883375"/>
    <s v="Submitted"/>
    <n v="809"/>
    <x v="2"/>
    <x v="0"/>
    <s v="Submitted"/>
    <x v="0"/>
    <x v="2"/>
    <n v="3861402"/>
    <n v="14.41"/>
    <n v="60"/>
    <n v="64356.7"/>
    <n v="4636900.2350000003"/>
    <x v="4"/>
    <x v="4"/>
    <d v="2033-09-18T00:00:00"/>
    <x v="9"/>
    <x v="3"/>
    <x v="1"/>
    <x v="1"/>
    <x v="2"/>
  </r>
  <r>
    <s v="L103378"/>
    <x v="0"/>
    <s v="C203378"/>
    <s v="Rohit Verma"/>
    <x v="0"/>
    <s v="Male"/>
    <x v="26"/>
    <x v="0"/>
    <x v="0"/>
    <x v="0"/>
    <n v="1085145"/>
    <s v="Submitted"/>
    <n v="764"/>
    <x v="2"/>
    <x v="0"/>
    <s v="Submitted"/>
    <x v="0"/>
    <x v="2"/>
    <n v="4914513"/>
    <n v="7"/>
    <n v="36"/>
    <n v="136514.25"/>
    <n v="2866799.437409902"/>
    <x v="5"/>
    <x v="5"/>
    <d v="2033-09-19T00:00:00"/>
    <x v="9"/>
    <x v="3"/>
    <x v="0"/>
    <x v="1"/>
    <x v="3"/>
  </r>
  <r>
    <s v="L103379"/>
    <x v="0"/>
    <s v="C203379"/>
    <s v="Rohit Singh"/>
    <x v="0"/>
    <s v="Female"/>
    <x v="24"/>
    <x v="0"/>
    <x v="1"/>
    <x v="3"/>
    <n v="1163306"/>
    <s v="Submitted"/>
    <n v="380"/>
    <x v="0"/>
    <x v="0"/>
    <s v="Submitted"/>
    <x v="0"/>
    <x v="1"/>
    <n v="2739547"/>
    <n v="8.48"/>
    <n v="60"/>
    <n v="45659.12"/>
    <n v="1935946.5466666894"/>
    <x v="4"/>
    <x v="4"/>
    <d v="2033-09-20T00:00:00"/>
    <x v="9"/>
    <x v="3"/>
    <x v="0"/>
    <x v="0"/>
    <x v="2"/>
  </r>
  <r>
    <s v="L103380"/>
    <x v="0"/>
    <s v="C203380"/>
    <s v="Vikas Sharma"/>
    <x v="0"/>
    <s v="Female"/>
    <x v="25"/>
    <x v="0"/>
    <x v="1"/>
    <x v="2"/>
    <n v="507581"/>
    <s v="Submitted"/>
    <n v="727"/>
    <x v="1"/>
    <x v="0"/>
    <s v="Submitted"/>
    <x v="0"/>
    <x v="4"/>
    <n v="353041"/>
    <n v="7.11"/>
    <n v="120"/>
    <n v="2942.01"/>
    <n v="209176.79250000001"/>
    <x v="3"/>
    <x v="3"/>
    <d v="2033-09-21T00:00:00"/>
    <x v="9"/>
    <x v="3"/>
    <x v="0"/>
    <x v="0"/>
    <x v="1"/>
  </r>
  <r>
    <s v="L103381"/>
    <x v="0"/>
    <s v="C203381"/>
    <s v="Priya Sharma"/>
    <x v="0"/>
    <s v="Female"/>
    <x v="31"/>
    <x v="0"/>
    <x v="1"/>
    <x v="1"/>
    <n v="1178158"/>
    <s v="Submitted"/>
    <n v="345"/>
    <x v="0"/>
    <x v="0"/>
    <s v="Submitted"/>
    <x v="0"/>
    <x v="4"/>
    <n v="4887243"/>
    <n v="8.7100000000000009"/>
    <n v="120"/>
    <n v="40727.03"/>
    <n v="3547323.8775000004"/>
    <x v="4"/>
    <x v="4"/>
    <d v="2033-09-22T00:00:00"/>
    <x v="9"/>
    <x v="3"/>
    <x v="2"/>
    <x v="1"/>
    <x v="2"/>
  </r>
  <r>
    <s v="L103382"/>
    <x v="0"/>
    <s v="C203382"/>
    <s v="Rahul Mehta"/>
    <x v="0"/>
    <s v="Female"/>
    <x v="29"/>
    <x v="1"/>
    <x v="1"/>
    <x v="2"/>
    <n v="452736"/>
    <s v="Submitted"/>
    <n v="383"/>
    <x v="0"/>
    <x v="0"/>
    <s v="Submitted"/>
    <x v="0"/>
    <x v="1"/>
    <n v="2957164"/>
    <n v="9.02"/>
    <n v="12"/>
    <n v="246430.33"/>
    <n v="2225468.4890443743"/>
    <x v="4"/>
    <x v="4"/>
    <d v="2033-09-23T00:00:00"/>
    <x v="9"/>
    <x v="3"/>
    <x v="1"/>
    <x v="0"/>
    <x v="3"/>
  </r>
  <r>
    <s v="L103383"/>
    <x v="0"/>
    <s v="C203383"/>
    <s v="Amit Sharma"/>
    <x v="0"/>
    <s v="Female"/>
    <x v="0"/>
    <x v="1"/>
    <x v="0"/>
    <x v="0"/>
    <n v="829004"/>
    <s v="Submitted"/>
    <n v="855"/>
    <x v="2"/>
    <x v="0"/>
    <s v="Submitted"/>
    <x v="0"/>
    <x v="0"/>
    <n v="3648552"/>
    <n v="17.12"/>
    <n v="120"/>
    <n v="30404.6"/>
    <n v="5205267.5200000005"/>
    <x v="3"/>
    <x v="3"/>
    <d v="2033-09-24T00:00:00"/>
    <x v="9"/>
    <x v="3"/>
    <x v="0"/>
    <x v="0"/>
    <x v="3"/>
  </r>
  <r>
    <s v="L103384"/>
    <x v="0"/>
    <s v="C203384"/>
    <s v="Rohit Sharma"/>
    <x v="0"/>
    <s v="Female"/>
    <x v="37"/>
    <x v="1"/>
    <x v="1"/>
    <x v="2"/>
    <n v="2136521"/>
    <s v="Submitted"/>
    <n v="649"/>
    <x v="1"/>
    <x v="0"/>
    <s v="Submitted"/>
    <x v="0"/>
    <x v="3"/>
    <n v="3539784"/>
    <n v="9.39"/>
    <n v="12"/>
    <n v="294982"/>
    <n v="2772575.7950565196"/>
    <x v="5"/>
    <x v="5"/>
    <d v="2033-09-25T00:00:00"/>
    <x v="9"/>
    <x v="3"/>
    <x v="0"/>
    <x v="1"/>
    <x v="3"/>
  </r>
  <r>
    <s v="L103385"/>
    <x v="0"/>
    <s v="C203385"/>
    <s v="Priya Singh"/>
    <x v="0"/>
    <s v="Male"/>
    <x v="15"/>
    <x v="1"/>
    <x v="1"/>
    <x v="3"/>
    <n v="724336"/>
    <s v="Submitted"/>
    <n v="619"/>
    <x v="1"/>
    <x v="0"/>
    <s v="Submitted"/>
    <x v="0"/>
    <x v="3"/>
    <n v="3736447"/>
    <n v="7.26"/>
    <n v="180"/>
    <n v="20758.04"/>
    <n v="2260550.4350000001"/>
    <x v="4"/>
    <x v="4"/>
    <d v="2033-09-26T00:00:00"/>
    <x v="9"/>
    <x v="3"/>
    <x v="2"/>
    <x v="0"/>
    <x v="0"/>
  </r>
  <r>
    <s v="L103386"/>
    <x v="0"/>
    <s v="C203386"/>
    <s v="Sneha Gupta"/>
    <x v="0"/>
    <s v="Male"/>
    <x v="5"/>
    <x v="0"/>
    <x v="1"/>
    <x v="0"/>
    <n v="1367883"/>
    <s v="Submitted"/>
    <n v="862"/>
    <x v="2"/>
    <x v="0"/>
    <s v="Submitted"/>
    <x v="0"/>
    <x v="2"/>
    <n v="692344"/>
    <n v="18.09"/>
    <n v="180"/>
    <n v="3846.36"/>
    <n v="1043708.5800000001"/>
    <x v="4"/>
    <x v="4"/>
    <d v="2033-09-27T00:00:00"/>
    <x v="9"/>
    <x v="3"/>
    <x v="0"/>
    <x v="0"/>
    <x v="0"/>
  </r>
  <r>
    <s v="L103387"/>
    <x v="0"/>
    <s v="C203387"/>
    <s v="Neha Das"/>
    <x v="0"/>
    <s v="Female"/>
    <x v="7"/>
    <x v="1"/>
    <x v="1"/>
    <x v="0"/>
    <n v="714152"/>
    <s v="Submitted"/>
    <n v="310"/>
    <x v="0"/>
    <x v="0"/>
    <s v="Submitted"/>
    <x v="0"/>
    <x v="0"/>
    <n v="94489"/>
    <n v="10.01"/>
    <n v="120"/>
    <n v="787.41"/>
    <n v="78819.574166666658"/>
    <x v="4"/>
    <x v="4"/>
    <d v="2033-09-28T00:00:00"/>
    <x v="9"/>
    <x v="3"/>
    <x v="0"/>
    <x v="0"/>
    <x v="1"/>
  </r>
  <r>
    <s v="L103388"/>
    <x v="0"/>
    <s v="C203388"/>
    <s v="Rohit Mehta"/>
    <x v="0"/>
    <s v="Female"/>
    <x v="40"/>
    <x v="0"/>
    <x v="1"/>
    <x v="2"/>
    <n v="690852"/>
    <s v="Submitted"/>
    <n v="572"/>
    <x v="0"/>
    <x v="0"/>
    <s v="Submitted"/>
    <x v="0"/>
    <x v="1"/>
    <n v="694957"/>
    <n v="18.43"/>
    <n v="12"/>
    <n v="57913.08"/>
    <n v="1067353.2217569468"/>
    <x v="3"/>
    <x v="3"/>
    <d v="2033-09-29T00:00:00"/>
    <x v="9"/>
    <x v="3"/>
    <x v="1"/>
    <x v="0"/>
    <x v="0"/>
  </r>
  <r>
    <s v="L103389"/>
    <x v="0"/>
    <s v="C203389"/>
    <s v="Amit Mehta"/>
    <x v="0"/>
    <s v="Male"/>
    <x v="2"/>
    <x v="1"/>
    <x v="0"/>
    <x v="2"/>
    <n v="1878555"/>
    <s v="Submitted"/>
    <n v="400"/>
    <x v="0"/>
    <x v="0"/>
    <s v="Submitted"/>
    <x v="0"/>
    <x v="1"/>
    <n v="3039890"/>
    <n v="10.72"/>
    <n v="12"/>
    <n v="253324.17"/>
    <n v="2716915.4828564813"/>
    <x v="0"/>
    <x v="0"/>
    <d v="2033-09-30T00:00:00"/>
    <x v="9"/>
    <x v="3"/>
    <x v="0"/>
    <x v="1"/>
    <x v="1"/>
  </r>
  <r>
    <s v="L103390"/>
    <x v="0"/>
    <s v="C203390"/>
    <s v="Sneha Gupta"/>
    <x v="0"/>
    <s v="Female"/>
    <x v="23"/>
    <x v="0"/>
    <x v="0"/>
    <x v="2"/>
    <n v="1944221"/>
    <s v="Submitted"/>
    <n v="849"/>
    <x v="2"/>
    <x v="0"/>
    <s v="Submitted"/>
    <x v="0"/>
    <x v="3"/>
    <n v="3441531"/>
    <n v="8.86"/>
    <n v="24"/>
    <n v="143397.12"/>
    <n v="2541001.4384041843"/>
    <x v="0"/>
    <x v="0"/>
    <d v="2033-10-01T00:00:00"/>
    <x v="9"/>
    <x v="4"/>
    <x v="0"/>
    <x v="0"/>
    <x v="2"/>
  </r>
  <r>
    <s v="L103391"/>
    <x v="0"/>
    <s v="C203391"/>
    <s v="Pooja Mehta"/>
    <x v="0"/>
    <s v="Male"/>
    <x v="43"/>
    <x v="0"/>
    <x v="1"/>
    <x v="0"/>
    <n v="2444314"/>
    <s v="Submitted"/>
    <n v="716"/>
    <x v="1"/>
    <x v="0"/>
    <s v="Submitted"/>
    <x v="0"/>
    <x v="0"/>
    <n v="2538378"/>
    <n v="18.670000000000002"/>
    <n v="60"/>
    <n v="42306.3"/>
    <n v="3949293.105"/>
    <x v="0"/>
    <x v="0"/>
    <d v="2033-10-02T00:00:00"/>
    <x v="9"/>
    <x v="4"/>
    <x v="0"/>
    <x v="0"/>
    <x v="3"/>
  </r>
  <r>
    <s v="L103392"/>
    <x v="0"/>
    <s v="C203392"/>
    <s v="Karan Gupta"/>
    <x v="0"/>
    <s v="Male"/>
    <x v="32"/>
    <x v="0"/>
    <x v="1"/>
    <x v="1"/>
    <n v="0"/>
    <s v="Submitted"/>
    <n v="684"/>
    <x v="1"/>
    <x v="0"/>
    <s v="Submitted"/>
    <x v="0"/>
    <x v="4"/>
    <n v="4860963"/>
    <n v="9.4600000000000009"/>
    <n v="120"/>
    <n v="40508.03"/>
    <n v="3832059.1650000005"/>
    <x v="0"/>
    <x v="0"/>
    <d v="2033-10-03T00:00:00"/>
    <x v="9"/>
    <x v="4"/>
    <x v="0"/>
    <x v="0"/>
    <x v="3"/>
  </r>
  <r>
    <s v="L103393"/>
    <x v="0"/>
    <s v="C203393"/>
    <s v="Anjali Patel"/>
    <x v="0"/>
    <s v="Female"/>
    <x v="21"/>
    <x v="1"/>
    <x v="1"/>
    <x v="3"/>
    <n v="1543887"/>
    <s v="Submitted"/>
    <n v="785"/>
    <x v="2"/>
    <x v="0"/>
    <s v="Submitted"/>
    <x v="0"/>
    <x v="4"/>
    <n v="1292321"/>
    <n v="11.25"/>
    <n v="120"/>
    <n v="10769.34"/>
    <n v="1211550.9375"/>
    <x v="0"/>
    <x v="0"/>
    <d v="2033-10-04T00:00:00"/>
    <x v="9"/>
    <x v="4"/>
    <x v="0"/>
    <x v="1"/>
    <x v="2"/>
  </r>
  <r>
    <s v="L103394"/>
    <x v="0"/>
    <s v="C203394"/>
    <n v="0"/>
    <x v="0"/>
    <s v="Female"/>
    <x v="30"/>
    <x v="0"/>
    <x v="1"/>
    <x v="1"/>
    <n v="1671295"/>
    <s v="Submitted"/>
    <n v="412"/>
    <x v="0"/>
    <x v="0"/>
    <s v="Submitted"/>
    <x v="0"/>
    <x v="3"/>
    <n v="3227684"/>
    <n v="13.15"/>
    <n v="120"/>
    <n v="26897.37"/>
    <n v="3537003.7166666668"/>
    <x v="1"/>
    <x v="1"/>
    <d v="2033-10-05T00:00:00"/>
    <x v="9"/>
    <x v="4"/>
    <x v="0"/>
    <x v="1"/>
    <x v="0"/>
  </r>
  <r>
    <s v="L103395"/>
    <x v="0"/>
    <s v="C203395"/>
    <s v="Pooja Verma"/>
    <x v="0"/>
    <s v="Male"/>
    <x v="30"/>
    <x v="1"/>
    <x v="0"/>
    <x v="1"/>
    <n v="1884830"/>
    <s v="Submitted"/>
    <n v="461"/>
    <x v="0"/>
    <x v="0"/>
    <s v="Submitted"/>
    <x v="0"/>
    <x v="1"/>
    <n v="1691370"/>
    <n v="7.41"/>
    <n v="120"/>
    <n v="14094.75"/>
    <n v="1044420.9750000001"/>
    <x v="2"/>
    <x v="2"/>
    <d v="2033-10-06T00:00:00"/>
    <x v="9"/>
    <x v="4"/>
    <x v="0"/>
    <x v="0"/>
    <x v="1"/>
  </r>
  <r>
    <s v="L103396"/>
    <x v="0"/>
    <s v="C203396"/>
    <s v="Amit Das"/>
    <x v="0"/>
    <s v="Male"/>
    <x v="13"/>
    <x v="1"/>
    <x v="1"/>
    <x v="0"/>
    <n v="346252"/>
    <s v="Submitted"/>
    <n v="872"/>
    <x v="2"/>
    <x v="0"/>
    <s v="Submitted"/>
    <x v="0"/>
    <x v="0"/>
    <n v="3080247"/>
    <n v="14.95"/>
    <n v="12"/>
    <n v="256687.25"/>
    <n v="3837707.4871319076"/>
    <x v="1"/>
    <x v="1"/>
    <d v="2033-10-07T00:00:00"/>
    <x v="9"/>
    <x v="4"/>
    <x v="2"/>
    <x v="0"/>
    <x v="0"/>
  </r>
  <r>
    <s v="L103397"/>
    <x v="0"/>
    <s v="C203397"/>
    <s v="Rahul Das"/>
    <x v="0"/>
    <s v="Female"/>
    <x v="10"/>
    <x v="0"/>
    <x v="1"/>
    <x v="3"/>
    <n v="1965974"/>
    <s v="Submitted"/>
    <n v="613"/>
    <x v="1"/>
    <x v="0"/>
    <s v="Submitted"/>
    <x v="0"/>
    <x v="2"/>
    <n v="2310866"/>
    <n v="11.61"/>
    <n v="60"/>
    <n v="38514.43"/>
    <n v="2235762.855"/>
    <x v="5"/>
    <x v="5"/>
    <d v="2033-10-08T00:00:00"/>
    <x v="9"/>
    <x v="4"/>
    <x v="0"/>
    <x v="1"/>
    <x v="2"/>
  </r>
  <r>
    <s v="L103398"/>
    <x v="0"/>
    <s v="C203398"/>
    <s v="Neha Sharma"/>
    <x v="0"/>
    <s v="Male"/>
    <x v="0"/>
    <x v="0"/>
    <x v="0"/>
    <x v="0"/>
    <n v="2149654"/>
    <s v="Submitted"/>
    <n v="666"/>
    <x v="1"/>
    <x v="0"/>
    <s v="Submitted"/>
    <x v="0"/>
    <x v="1"/>
    <n v="2100953"/>
    <n v="9.57"/>
    <n v="36"/>
    <n v="58359.81"/>
    <n v="1675510.0186378018"/>
    <x v="1"/>
    <x v="1"/>
    <d v="2033-10-09T00:00:00"/>
    <x v="9"/>
    <x v="4"/>
    <x v="1"/>
    <x v="1"/>
    <x v="0"/>
  </r>
  <r>
    <s v="L103399"/>
    <x v="0"/>
    <s v="C203399"/>
    <s v="Amit Das"/>
    <x v="0"/>
    <s v="Male"/>
    <x v="43"/>
    <x v="1"/>
    <x v="0"/>
    <x v="1"/>
    <n v="1747116"/>
    <s v="Submitted"/>
    <n v="363"/>
    <x v="0"/>
    <x v="0"/>
    <s v="Submitted"/>
    <x v="0"/>
    <x v="3"/>
    <n v="3278641"/>
    <n v="15.97"/>
    <n v="60"/>
    <n v="54644.02"/>
    <n v="4363324.730833333"/>
    <x v="2"/>
    <x v="2"/>
    <d v="2033-10-10T00:00:00"/>
    <x v="9"/>
    <x v="4"/>
    <x v="1"/>
    <x v="0"/>
    <x v="0"/>
  </r>
  <r>
    <s v="L103400"/>
    <x v="0"/>
    <s v="C203400"/>
    <s v="Vikas Rao"/>
    <x v="0"/>
    <s v="Male"/>
    <x v="5"/>
    <x v="1"/>
    <x v="1"/>
    <x v="2"/>
    <n v="2397915"/>
    <s v="Submitted"/>
    <n v="826"/>
    <x v="2"/>
    <x v="0"/>
    <s v="Submitted"/>
    <x v="0"/>
    <x v="3"/>
    <n v="2008788"/>
    <n v="8.9700000000000006"/>
    <n v="120"/>
    <n v="16739.900000000001"/>
    <n v="1501569.03"/>
    <x v="4"/>
    <x v="4"/>
    <d v="2033-10-11T00:00:00"/>
    <x v="9"/>
    <x v="4"/>
    <x v="0"/>
    <x v="1"/>
    <x v="2"/>
  </r>
  <r>
    <s v="L103401"/>
    <x v="0"/>
    <s v="C203401"/>
    <s v="Pooja Singh"/>
    <x v="0"/>
    <s v="Female"/>
    <x v="31"/>
    <x v="0"/>
    <x v="0"/>
    <x v="1"/>
    <n v="1909000"/>
    <s v="Submitted"/>
    <n v="429"/>
    <x v="0"/>
    <x v="0"/>
    <s v="Submitted"/>
    <x v="0"/>
    <x v="0"/>
    <n v="3545042"/>
    <n v="8.36"/>
    <n v="36"/>
    <n v="98473.39"/>
    <n v="2469712.6067353892"/>
    <x v="1"/>
    <x v="1"/>
    <d v="2033-10-12T00:00:00"/>
    <x v="9"/>
    <x v="4"/>
    <x v="0"/>
    <x v="0"/>
    <x v="0"/>
  </r>
  <r>
    <s v="L103402"/>
    <x v="0"/>
    <s v="C203402"/>
    <n v="0"/>
    <x v="0"/>
    <s v="Female"/>
    <x v="7"/>
    <x v="1"/>
    <x v="1"/>
    <x v="0"/>
    <n v="2114478"/>
    <s v="Submitted"/>
    <n v="826"/>
    <x v="2"/>
    <x v="0"/>
    <s v="Submitted"/>
    <x v="0"/>
    <x v="1"/>
    <n v="3449165"/>
    <n v="14.28"/>
    <n v="36"/>
    <n v="95810.14"/>
    <n v="4104506.3500022762"/>
    <x v="5"/>
    <x v="5"/>
    <d v="2033-10-13T00:00:00"/>
    <x v="9"/>
    <x v="4"/>
    <x v="0"/>
    <x v="0"/>
    <x v="1"/>
  </r>
  <r>
    <s v="L103403"/>
    <x v="0"/>
    <s v="C203403"/>
    <s v="Karan Das"/>
    <x v="0"/>
    <s v="Female"/>
    <x v="12"/>
    <x v="0"/>
    <x v="1"/>
    <x v="0"/>
    <n v="1308313"/>
    <s v="Submitted"/>
    <n v="780"/>
    <x v="2"/>
    <x v="0"/>
    <s v="Submitted"/>
    <x v="0"/>
    <x v="2"/>
    <n v="2607553"/>
    <n v="10.44"/>
    <n v="24"/>
    <n v="108648.04"/>
    <n v="2268571.7885064338"/>
    <x v="1"/>
    <x v="1"/>
    <d v="2033-10-14T00:00:00"/>
    <x v="9"/>
    <x v="4"/>
    <x v="0"/>
    <x v="1"/>
    <x v="2"/>
  </r>
  <r>
    <s v="L103404"/>
    <x v="0"/>
    <s v="C203404"/>
    <n v="0"/>
    <x v="0"/>
    <s v="Male"/>
    <x v="30"/>
    <x v="0"/>
    <x v="0"/>
    <x v="3"/>
    <n v="253266"/>
    <s v="Submitted"/>
    <n v="776"/>
    <x v="2"/>
    <x v="0"/>
    <s v="Submitted"/>
    <x v="0"/>
    <x v="4"/>
    <n v="1676023"/>
    <n v="16.22"/>
    <n v="60"/>
    <n v="27933.72"/>
    <n v="2265424.4216666664"/>
    <x v="5"/>
    <x v="5"/>
    <d v="2033-10-15T00:00:00"/>
    <x v="9"/>
    <x v="4"/>
    <x v="2"/>
    <x v="0"/>
    <x v="1"/>
  </r>
  <r>
    <s v="L103405"/>
    <x v="0"/>
    <s v="C203405"/>
    <s v="Anjali Singh"/>
    <x v="0"/>
    <s v="Male"/>
    <x v="18"/>
    <x v="0"/>
    <x v="1"/>
    <x v="1"/>
    <n v="1677716"/>
    <s v="Submitted"/>
    <n v="817"/>
    <x v="2"/>
    <x v="0"/>
    <s v="Submitted"/>
    <x v="0"/>
    <x v="1"/>
    <n v="4563207"/>
    <n v="12.7"/>
    <n v="180"/>
    <n v="25351.15"/>
    <n v="4829394.0750000002"/>
    <x v="4"/>
    <x v="4"/>
    <d v="2033-10-16T00:00:00"/>
    <x v="9"/>
    <x v="4"/>
    <x v="1"/>
    <x v="0"/>
    <x v="1"/>
  </r>
  <r>
    <s v="L103406"/>
    <x v="0"/>
    <s v="C203406"/>
    <s v="Vikas Singh"/>
    <x v="0"/>
    <s v="Male"/>
    <x v="28"/>
    <x v="0"/>
    <x v="0"/>
    <x v="1"/>
    <n v="1884881"/>
    <s v="Submitted"/>
    <n v="752"/>
    <x v="2"/>
    <x v="0"/>
    <s v="Submitted"/>
    <x v="0"/>
    <x v="2"/>
    <n v="2216794"/>
    <n v="10.42"/>
    <n v="12"/>
    <n v="184732.83"/>
    <n v="1925980.7555319483"/>
    <x v="1"/>
    <x v="1"/>
    <d v="2033-10-17T00:00:00"/>
    <x v="9"/>
    <x v="4"/>
    <x v="2"/>
    <x v="0"/>
    <x v="2"/>
  </r>
  <r>
    <s v="L103407"/>
    <x v="0"/>
    <s v="C203407"/>
    <s v="Anjali Gupta"/>
    <x v="0"/>
    <s v="Male"/>
    <x v="44"/>
    <x v="1"/>
    <x v="1"/>
    <x v="3"/>
    <n v="908486"/>
    <s v="Submitted"/>
    <n v="330"/>
    <x v="0"/>
    <x v="0"/>
    <s v="Submitted"/>
    <x v="0"/>
    <x v="1"/>
    <n v="158189"/>
    <n v="16.97"/>
    <n v="24"/>
    <n v="6591.21"/>
    <n v="223705.61097896736"/>
    <x v="2"/>
    <x v="2"/>
    <d v="2033-10-18T00:00:00"/>
    <x v="9"/>
    <x v="4"/>
    <x v="0"/>
    <x v="0"/>
    <x v="3"/>
  </r>
  <r>
    <s v="L103408"/>
    <x v="0"/>
    <s v="C203408"/>
    <s v="Pooja Patel"/>
    <x v="0"/>
    <s v="Male"/>
    <x v="27"/>
    <x v="1"/>
    <x v="0"/>
    <x v="0"/>
    <n v="1586085"/>
    <s v="Submitted"/>
    <n v="519"/>
    <x v="0"/>
    <x v="0"/>
    <s v="Submitted"/>
    <x v="0"/>
    <x v="4"/>
    <n v="2691487"/>
    <n v="9.0299999999999994"/>
    <n v="24"/>
    <n v="112145.29"/>
    <n v="2025346.8429562752"/>
    <x v="3"/>
    <x v="3"/>
    <d v="2033-10-19T00:00:00"/>
    <x v="9"/>
    <x v="4"/>
    <x v="1"/>
    <x v="0"/>
    <x v="2"/>
  </r>
  <r>
    <s v="L103409"/>
    <x v="0"/>
    <s v="C203409"/>
    <s v="Amit Mehta"/>
    <x v="0"/>
    <s v="Female"/>
    <x v="41"/>
    <x v="0"/>
    <x v="1"/>
    <x v="3"/>
    <n v="1326333"/>
    <s v="Submitted"/>
    <n v="881"/>
    <x v="2"/>
    <x v="0"/>
    <s v="Submitted"/>
    <x v="0"/>
    <x v="1"/>
    <n v="3492105"/>
    <n v="7.51"/>
    <n v="24"/>
    <n v="145504.38"/>
    <n v="2185494.4937786562"/>
    <x v="2"/>
    <x v="2"/>
    <d v="2033-10-20T00:00:00"/>
    <x v="9"/>
    <x v="4"/>
    <x v="0"/>
    <x v="1"/>
    <x v="1"/>
  </r>
  <r>
    <s v="L103410"/>
    <x v="0"/>
    <s v="C203410"/>
    <s v="Anjali Rao"/>
    <x v="0"/>
    <s v="Male"/>
    <x v="44"/>
    <x v="1"/>
    <x v="1"/>
    <x v="1"/>
    <n v="0"/>
    <s v="Submitted"/>
    <n v="537"/>
    <x v="0"/>
    <x v="0"/>
    <s v="Submitted"/>
    <x v="0"/>
    <x v="4"/>
    <n v="4801361"/>
    <n v="8.39"/>
    <n v="120"/>
    <n v="40011.339999999997"/>
    <n v="3356951.5658333334"/>
    <x v="6"/>
    <x v="6"/>
    <d v="2033-10-21T00:00:00"/>
    <x v="9"/>
    <x v="4"/>
    <x v="2"/>
    <x v="0"/>
    <x v="1"/>
  </r>
  <r>
    <s v="L103411"/>
    <x v="0"/>
    <s v="C203411"/>
    <s v="Rahul Mehta"/>
    <x v="0"/>
    <s v="Male"/>
    <x v="12"/>
    <x v="1"/>
    <x v="1"/>
    <x v="0"/>
    <n v="1410258"/>
    <s v="Submitted"/>
    <n v="351"/>
    <x v="0"/>
    <x v="0"/>
    <s v="Submitted"/>
    <x v="0"/>
    <x v="1"/>
    <n v="3253706"/>
    <n v="17.3"/>
    <n v="12"/>
    <n v="271142.17"/>
    <n v="4690863.9592875466"/>
    <x v="3"/>
    <x v="3"/>
    <d v="2033-10-22T00:00:00"/>
    <x v="9"/>
    <x v="4"/>
    <x v="1"/>
    <x v="0"/>
    <x v="0"/>
  </r>
  <r>
    <s v="L103412"/>
    <x v="0"/>
    <s v="C203412"/>
    <s v="Rohit Verma"/>
    <x v="0"/>
    <s v="Female"/>
    <x v="3"/>
    <x v="0"/>
    <x v="0"/>
    <x v="3"/>
    <n v="1021419"/>
    <s v="Submitted"/>
    <n v="306"/>
    <x v="0"/>
    <x v="0"/>
    <s v="Submitted"/>
    <x v="0"/>
    <x v="1"/>
    <n v="2974637"/>
    <n v="8.68"/>
    <n v="60"/>
    <n v="49577.279999999999"/>
    <n v="2151654.0966666806"/>
    <x v="5"/>
    <x v="5"/>
    <d v="2033-10-23T00:00:00"/>
    <x v="9"/>
    <x v="4"/>
    <x v="1"/>
    <x v="0"/>
    <x v="2"/>
  </r>
  <r>
    <s v="L103413"/>
    <x v="0"/>
    <s v="C203413"/>
    <s v="Priya Rao"/>
    <x v="0"/>
    <s v="Male"/>
    <x v="47"/>
    <x v="1"/>
    <x v="0"/>
    <x v="2"/>
    <n v="2312457"/>
    <s v="Submitted"/>
    <n v="597"/>
    <x v="0"/>
    <x v="0"/>
    <s v="Submitted"/>
    <x v="0"/>
    <x v="2"/>
    <n v="2194629"/>
    <n v="7.91"/>
    <n v="60"/>
    <n v="36577.15"/>
    <n v="1446626.2825000926"/>
    <x v="5"/>
    <x v="5"/>
    <d v="2033-10-24T00:00:00"/>
    <x v="9"/>
    <x v="4"/>
    <x v="1"/>
    <x v="1"/>
    <x v="3"/>
  </r>
  <r>
    <s v="L103414"/>
    <x v="0"/>
    <s v="C203414"/>
    <s v="Priya Verma"/>
    <x v="0"/>
    <s v="Male"/>
    <x v="6"/>
    <x v="1"/>
    <x v="1"/>
    <x v="0"/>
    <n v="0"/>
    <s v="Submitted"/>
    <n v="522"/>
    <x v="0"/>
    <x v="0"/>
    <s v="Submitted"/>
    <x v="0"/>
    <x v="1"/>
    <n v="94858"/>
    <n v="10.31"/>
    <n v="36"/>
    <n v="2634.94"/>
    <n v="81498.831683098731"/>
    <x v="2"/>
    <x v="2"/>
    <d v="2033-10-25T00:00:00"/>
    <x v="9"/>
    <x v="4"/>
    <x v="2"/>
    <x v="0"/>
    <x v="1"/>
  </r>
  <r>
    <s v="L103415"/>
    <x v="0"/>
    <s v="C203415"/>
    <s v="Amit Verma"/>
    <x v="0"/>
    <s v="Female"/>
    <x v="35"/>
    <x v="0"/>
    <x v="0"/>
    <x v="0"/>
    <n v="345066"/>
    <s v="Submitted"/>
    <n v="609"/>
    <x v="1"/>
    <x v="0"/>
    <s v="Submitted"/>
    <x v="0"/>
    <x v="1"/>
    <n v="2336696"/>
    <n v="9.61"/>
    <n v="180"/>
    <n v="12981.64"/>
    <n v="1871304.0466666666"/>
    <x v="2"/>
    <x v="2"/>
    <d v="2033-10-26T00:00:00"/>
    <x v="9"/>
    <x v="4"/>
    <x v="0"/>
    <x v="0"/>
    <x v="3"/>
  </r>
  <r>
    <s v="L103416"/>
    <x v="0"/>
    <s v="C203416"/>
    <s v="Neha Patel"/>
    <x v="0"/>
    <s v="Male"/>
    <x v="46"/>
    <x v="1"/>
    <x v="0"/>
    <x v="0"/>
    <n v="1911267"/>
    <s v="Submitted"/>
    <n v="335"/>
    <x v="0"/>
    <x v="0"/>
    <s v="Submitted"/>
    <x v="0"/>
    <x v="3"/>
    <n v="994351"/>
    <n v="13.79"/>
    <n v="24"/>
    <n v="41431.29"/>
    <n v="1142675.0362849312"/>
    <x v="4"/>
    <x v="4"/>
    <d v="2033-10-27T00:00:00"/>
    <x v="9"/>
    <x v="4"/>
    <x v="0"/>
    <x v="0"/>
    <x v="2"/>
  </r>
  <r>
    <s v="L103417"/>
    <x v="0"/>
    <s v="C203417"/>
    <s v="Rahul Verma"/>
    <x v="0"/>
    <s v="Male"/>
    <x v="11"/>
    <x v="0"/>
    <x v="0"/>
    <x v="1"/>
    <n v="1081763"/>
    <s v="Submitted"/>
    <n v="591"/>
    <x v="0"/>
    <x v="0"/>
    <s v="Submitted"/>
    <x v="0"/>
    <x v="4"/>
    <n v="1808057"/>
    <n v="13.69"/>
    <n v="180"/>
    <n v="10044.76"/>
    <n v="2062691.6941666668"/>
    <x v="2"/>
    <x v="2"/>
    <d v="2033-10-28T00:00:00"/>
    <x v="9"/>
    <x v="4"/>
    <x v="0"/>
    <x v="0"/>
    <x v="1"/>
  </r>
  <r>
    <s v="L103418"/>
    <x v="0"/>
    <s v="C203418"/>
    <s v="Amit Singh"/>
    <x v="0"/>
    <s v="Male"/>
    <x v="41"/>
    <x v="0"/>
    <x v="1"/>
    <x v="0"/>
    <n v="2276878"/>
    <s v="Submitted"/>
    <n v="403"/>
    <x v="0"/>
    <x v="0"/>
    <s v="Submitted"/>
    <x v="0"/>
    <x v="2"/>
    <n v="3154043"/>
    <n v="13.62"/>
    <n v="36"/>
    <n v="87612.31"/>
    <n v="3579838.8050049604"/>
    <x v="6"/>
    <x v="6"/>
    <d v="2033-10-29T00:00:00"/>
    <x v="9"/>
    <x v="4"/>
    <x v="0"/>
    <x v="0"/>
    <x v="2"/>
  </r>
  <r>
    <s v="L103419"/>
    <x v="0"/>
    <s v="C203419"/>
    <s v="Karan Rao"/>
    <x v="0"/>
    <s v="Male"/>
    <x v="11"/>
    <x v="1"/>
    <x v="1"/>
    <x v="0"/>
    <n v="956166"/>
    <s v="Submitted"/>
    <n v="536"/>
    <x v="0"/>
    <x v="0"/>
    <s v="Submitted"/>
    <x v="0"/>
    <x v="2"/>
    <n v="4561478"/>
    <n v="10.89"/>
    <n v="180"/>
    <n v="25341.54"/>
    <n v="4139541.2850000006"/>
    <x v="5"/>
    <x v="5"/>
    <d v="2033-10-30T00:00:00"/>
    <x v="9"/>
    <x v="4"/>
    <x v="0"/>
    <x v="0"/>
    <x v="2"/>
  </r>
  <r>
    <s v="L103420"/>
    <x v="0"/>
    <s v="C203420"/>
    <s v="Neha Singh"/>
    <x v="0"/>
    <s v="Male"/>
    <x v="45"/>
    <x v="1"/>
    <x v="0"/>
    <x v="3"/>
    <n v="461655"/>
    <s v="Submitted"/>
    <n v="529"/>
    <x v="0"/>
    <x v="0"/>
    <s v="Submitted"/>
    <x v="0"/>
    <x v="4"/>
    <n v="3286602"/>
    <n v="11.19"/>
    <n v="60"/>
    <n v="54776.7"/>
    <n v="3064756.3649999998"/>
    <x v="1"/>
    <x v="1"/>
    <d v="2033-10-31T00:00:00"/>
    <x v="9"/>
    <x v="4"/>
    <x v="2"/>
    <x v="1"/>
    <x v="3"/>
  </r>
  <r>
    <s v="L103421"/>
    <x v="0"/>
    <s v="C203421"/>
    <s v="Vikas Rao"/>
    <x v="0"/>
    <s v="Female"/>
    <x v="47"/>
    <x v="1"/>
    <x v="0"/>
    <x v="1"/>
    <n v="721644"/>
    <s v="Submitted"/>
    <n v="705"/>
    <x v="1"/>
    <x v="0"/>
    <s v="Submitted"/>
    <x v="0"/>
    <x v="1"/>
    <n v="3407901"/>
    <n v="12.87"/>
    <n v="12"/>
    <n v="283991.75"/>
    <n v="3655555.9511377006"/>
    <x v="3"/>
    <x v="3"/>
    <d v="2033-11-01T00:00:00"/>
    <x v="9"/>
    <x v="5"/>
    <x v="0"/>
    <x v="0"/>
    <x v="3"/>
  </r>
  <r>
    <s v="L103422"/>
    <x v="0"/>
    <s v="C203422"/>
    <s v="Karan Rao"/>
    <x v="0"/>
    <s v="Female"/>
    <x v="24"/>
    <x v="0"/>
    <x v="0"/>
    <x v="0"/>
    <n v="1936869"/>
    <s v="Submitted"/>
    <n v="548"/>
    <x v="0"/>
    <x v="0"/>
    <s v="Submitted"/>
    <x v="0"/>
    <x v="0"/>
    <n v="1292969"/>
    <n v="11.98"/>
    <n v="120"/>
    <n v="10774.74"/>
    <n v="1290814.0516666668"/>
    <x v="2"/>
    <x v="2"/>
    <d v="2033-11-02T00:00:00"/>
    <x v="9"/>
    <x v="5"/>
    <x v="0"/>
    <x v="1"/>
    <x v="1"/>
  </r>
  <r>
    <s v="L103423"/>
    <x v="0"/>
    <s v="C203423"/>
    <s v="Priya Singh"/>
    <x v="0"/>
    <s v="Female"/>
    <x v="9"/>
    <x v="0"/>
    <x v="0"/>
    <x v="0"/>
    <n v="1311414"/>
    <s v="Submitted"/>
    <n v="403"/>
    <x v="0"/>
    <x v="0"/>
    <s v="Submitted"/>
    <x v="0"/>
    <x v="0"/>
    <n v="2971067"/>
    <n v="18.63"/>
    <n v="36"/>
    <n v="82529.64"/>
    <n v="4612581.5175000103"/>
    <x v="4"/>
    <x v="4"/>
    <d v="2033-11-03T00:00:00"/>
    <x v="9"/>
    <x v="5"/>
    <x v="2"/>
    <x v="1"/>
    <x v="1"/>
  </r>
  <r>
    <s v="L103424"/>
    <x v="0"/>
    <s v="C203424"/>
    <s v="Pooja Das"/>
    <x v="0"/>
    <s v="Female"/>
    <x v="21"/>
    <x v="0"/>
    <x v="0"/>
    <x v="3"/>
    <n v="2013576"/>
    <s v="Submitted"/>
    <n v="872"/>
    <x v="2"/>
    <x v="0"/>
    <s v="Submitted"/>
    <x v="0"/>
    <x v="4"/>
    <n v="4309127"/>
    <n v="16.48"/>
    <n v="180"/>
    <n v="23939.59"/>
    <n v="5917867.7466666661"/>
    <x v="2"/>
    <x v="2"/>
    <d v="2033-11-04T00:00:00"/>
    <x v="9"/>
    <x v="5"/>
    <x v="0"/>
    <x v="0"/>
    <x v="3"/>
  </r>
  <r>
    <s v="L103425"/>
    <x v="0"/>
    <s v="C203425"/>
    <s v="Pooja Mehta"/>
    <x v="0"/>
    <s v="Female"/>
    <x v="31"/>
    <x v="0"/>
    <x v="0"/>
    <x v="0"/>
    <n v="578652"/>
    <s v="Submitted"/>
    <n v="649"/>
    <x v="1"/>
    <x v="0"/>
    <s v="Submitted"/>
    <x v="0"/>
    <x v="4"/>
    <n v="1185066"/>
    <n v="16.600000000000001"/>
    <n v="36"/>
    <n v="32918.5"/>
    <n v="1639341.3000000434"/>
    <x v="4"/>
    <x v="4"/>
    <d v="2033-11-05T00:00:00"/>
    <x v="9"/>
    <x v="5"/>
    <x v="0"/>
    <x v="0"/>
    <x v="2"/>
  </r>
  <r>
    <s v="L103426"/>
    <x v="0"/>
    <s v="C203426"/>
    <s v="Vikas Sharma"/>
    <x v="0"/>
    <s v="Male"/>
    <x v="31"/>
    <x v="1"/>
    <x v="0"/>
    <x v="2"/>
    <n v="1006012"/>
    <s v="Submitted"/>
    <n v="347"/>
    <x v="0"/>
    <x v="0"/>
    <s v="Submitted"/>
    <x v="0"/>
    <x v="1"/>
    <n v="2802359"/>
    <n v="10.17"/>
    <n v="180"/>
    <n v="15568.66"/>
    <n v="2374999.2524999999"/>
    <x v="2"/>
    <x v="2"/>
    <d v="2033-11-06T00:00:00"/>
    <x v="9"/>
    <x v="5"/>
    <x v="2"/>
    <x v="1"/>
    <x v="1"/>
  </r>
  <r>
    <s v="L103427"/>
    <x v="0"/>
    <s v="C203427"/>
    <s v="Neha Mehta"/>
    <x v="0"/>
    <s v="Male"/>
    <x v="25"/>
    <x v="1"/>
    <x v="0"/>
    <x v="2"/>
    <n v="678749"/>
    <s v="Submitted"/>
    <n v="878"/>
    <x v="2"/>
    <x v="0"/>
    <s v="Submitted"/>
    <x v="0"/>
    <x v="3"/>
    <n v="987247"/>
    <n v="10.37"/>
    <n v="180"/>
    <n v="5484.71"/>
    <n v="853145.9491666666"/>
    <x v="1"/>
    <x v="1"/>
    <d v="2033-11-07T00:00:00"/>
    <x v="9"/>
    <x v="5"/>
    <x v="0"/>
    <x v="1"/>
    <x v="2"/>
  </r>
  <r>
    <s v="L103428"/>
    <x v="0"/>
    <s v="C203428"/>
    <s v="Vikas Rao"/>
    <x v="0"/>
    <s v="Female"/>
    <x v="18"/>
    <x v="0"/>
    <x v="0"/>
    <x v="0"/>
    <n v="0"/>
    <s v="Submitted"/>
    <n v="674"/>
    <x v="1"/>
    <x v="0"/>
    <s v="Submitted"/>
    <x v="0"/>
    <x v="0"/>
    <n v="1372013"/>
    <n v="12.02"/>
    <n v="180"/>
    <n v="7622.29"/>
    <n v="1374299.6883333335"/>
    <x v="1"/>
    <x v="1"/>
    <d v="2033-11-08T00:00:00"/>
    <x v="9"/>
    <x v="5"/>
    <x v="2"/>
    <x v="1"/>
    <x v="3"/>
  </r>
  <r>
    <s v="L103429"/>
    <x v="0"/>
    <s v="C203429"/>
    <s v="Sneha Sharma"/>
    <x v="0"/>
    <s v="Male"/>
    <x v="44"/>
    <x v="1"/>
    <x v="0"/>
    <x v="2"/>
    <n v="1561200"/>
    <s v="Submitted"/>
    <n v="531"/>
    <x v="0"/>
    <x v="0"/>
    <s v="Submitted"/>
    <x v="0"/>
    <x v="3"/>
    <n v="3226125"/>
    <n v="13.18"/>
    <n v="180"/>
    <n v="17922.919999999998"/>
    <n v="3543360.625"/>
    <x v="0"/>
    <x v="0"/>
    <d v="2033-11-09T00:00:00"/>
    <x v="9"/>
    <x v="5"/>
    <x v="0"/>
    <x v="0"/>
    <x v="2"/>
  </r>
  <r>
    <s v="L103430"/>
    <x v="0"/>
    <s v="C203430"/>
    <s v="Amit Mehta"/>
    <x v="0"/>
    <s v="Female"/>
    <x v="37"/>
    <x v="1"/>
    <x v="1"/>
    <x v="0"/>
    <n v="678447"/>
    <s v="Submitted"/>
    <n v="660"/>
    <x v="1"/>
    <x v="0"/>
    <s v="Submitted"/>
    <x v="0"/>
    <x v="1"/>
    <n v="4853665"/>
    <n v="8.67"/>
    <n v="36"/>
    <n v="134824.03"/>
    <n v="3506772.9735452449"/>
    <x v="6"/>
    <x v="6"/>
    <d v="2033-11-10T00:00:00"/>
    <x v="9"/>
    <x v="5"/>
    <x v="2"/>
    <x v="0"/>
    <x v="1"/>
  </r>
  <r>
    <s v="L103431"/>
    <x v="0"/>
    <s v="C203431"/>
    <s v="Karan Gupta"/>
    <x v="0"/>
    <s v="Female"/>
    <x v="30"/>
    <x v="0"/>
    <x v="0"/>
    <x v="2"/>
    <n v="1441714"/>
    <s v="Submitted"/>
    <n v="606"/>
    <x v="1"/>
    <x v="0"/>
    <s v="Submitted"/>
    <x v="0"/>
    <x v="4"/>
    <n v="3706260"/>
    <n v="13.61"/>
    <n v="180"/>
    <n v="20590.330000000002"/>
    <n v="4203516.55"/>
    <x v="13"/>
    <x v="0"/>
    <d v="2033-11-11T00:00:00"/>
    <x v="9"/>
    <x v="5"/>
    <x v="2"/>
    <x v="0"/>
    <x v="3"/>
  </r>
  <r>
    <s v="L103432"/>
    <x v="0"/>
    <s v="C203432"/>
    <s v="Sneha Patel"/>
    <x v="0"/>
    <s v="Male"/>
    <x v="15"/>
    <x v="0"/>
    <x v="0"/>
    <x v="0"/>
    <n v="-50000"/>
    <s v="Submitted"/>
    <n v="950"/>
    <x v="2"/>
    <x v="0"/>
    <s v="Submitted"/>
    <x v="1"/>
    <x v="1"/>
    <n v="2238686"/>
    <n v="7.47"/>
    <n v="12"/>
    <n v="186557.17"/>
    <n v="1397781.7798815279"/>
    <x v="2"/>
    <x v="2"/>
    <d v="2033-11-12T00:00:00"/>
    <x v="9"/>
    <x v="5"/>
    <x v="2"/>
    <x v="0"/>
    <x v="3"/>
  </r>
  <r>
    <s v="L103433"/>
    <x v="0"/>
    <s v="C203433"/>
    <s v="Vikas Patel"/>
    <x v="0"/>
    <s v="Female"/>
    <x v="34"/>
    <x v="0"/>
    <x v="1"/>
    <x v="2"/>
    <n v="993146"/>
    <s v="Submitted"/>
    <n v="322"/>
    <x v="0"/>
    <x v="0"/>
    <s v="Submitted"/>
    <x v="0"/>
    <x v="1"/>
    <n v="462510"/>
    <n v="7.36"/>
    <n v="12"/>
    <n v="38542.5"/>
    <n v="284588.02386673307"/>
    <x v="6"/>
    <x v="6"/>
    <d v="2033-11-13T00:00:00"/>
    <x v="9"/>
    <x v="5"/>
    <x v="2"/>
    <x v="1"/>
    <x v="0"/>
  </r>
  <r>
    <s v="L103434"/>
    <x v="0"/>
    <s v="C203434"/>
    <s v="Anjali Verma"/>
    <x v="0"/>
    <s v="Male"/>
    <x v="1"/>
    <x v="1"/>
    <x v="1"/>
    <x v="3"/>
    <n v="817498"/>
    <s v="Submitted"/>
    <n v="848"/>
    <x v="2"/>
    <x v="0"/>
    <s v="Submitted"/>
    <x v="0"/>
    <x v="4"/>
    <n v="631373"/>
    <n v="8.9600000000000009"/>
    <n v="24"/>
    <n v="26307.21"/>
    <n v="471425.89839119028"/>
    <x v="13"/>
    <x v="0"/>
    <d v="2033-11-14T00:00:00"/>
    <x v="9"/>
    <x v="5"/>
    <x v="1"/>
    <x v="0"/>
    <x v="1"/>
  </r>
  <r>
    <s v="L103435"/>
    <x v="0"/>
    <s v="C203435"/>
    <s v="Sneha Das"/>
    <x v="0"/>
    <s v="Male"/>
    <x v="14"/>
    <x v="1"/>
    <x v="0"/>
    <x v="3"/>
    <n v="1914487"/>
    <s v="Submitted"/>
    <n v="836"/>
    <x v="2"/>
    <x v="0"/>
    <s v="Submitted"/>
    <x v="0"/>
    <x v="1"/>
    <n v="3874802"/>
    <n v="18.850000000000001"/>
    <n v="180"/>
    <n v="21526.68"/>
    <n v="6086668.1416666675"/>
    <x v="4"/>
    <x v="4"/>
    <d v="2033-11-15T00:00:00"/>
    <x v="9"/>
    <x v="5"/>
    <x v="0"/>
    <x v="0"/>
    <x v="3"/>
  </r>
  <r>
    <s v="L103436"/>
    <x v="0"/>
    <s v="C203436"/>
    <s v="Priya Sharma"/>
    <x v="0"/>
    <s v="Male"/>
    <x v="47"/>
    <x v="0"/>
    <x v="1"/>
    <x v="2"/>
    <n v="1532332"/>
    <s v="Submitted"/>
    <n v="451"/>
    <x v="0"/>
    <x v="0"/>
    <s v="Submitted"/>
    <x v="0"/>
    <x v="1"/>
    <n v="1109915"/>
    <n v="14.82"/>
    <n v="24"/>
    <n v="46246.46"/>
    <n v="1370745.030679316"/>
    <x v="6"/>
    <x v="6"/>
    <d v="2033-11-16T00:00:00"/>
    <x v="9"/>
    <x v="5"/>
    <x v="0"/>
    <x v="0"/>
    <x v="0"/>
  </r>
  <r>
    <s v="L103437"/>
    <x v="0"/>
    <s v="C203437"/>
    <s v="Anjali Verma"/>
    <x v="0"/>
    <s v="Male"/>
    <x v="38"/>
    <x v="1"/>
    <x v="0"/>
    <x v="3"/>
    <n v="1771116"/>
    <s v="Submitted"/>
    <n v="689"/>
    <x v="1"/>
    <x v="0"/>
    <s v="Submitted"/>
    <x v="0"/>
    <x v="4"/>
    <n v="1593937"/>
    <n v="7.68"/>
    <n v="36"/>
    <n v="44276.03"/>
    <n v="1020119.6988049683"/>
    <x v="2"/>
    <x v="2"/>
    <d v="2033-11-17T00:00:00"/>
    <x v="9"/>
    <x v="5"/>
    <x v="2"/>
    <x v="0"/>
    <x v="3"/>
  </r>
  <r>
    <s v="L103438"/>
    <x v="0"/>
    <s v="C203438"/>
    <s v="Amit Gupta"/>
    <x v="0"/>
    <s v="Female"/>
    <x v="3"/>
    <x v="1"/>
    <x v="1"/>
    <x v="3"/>
    <n v="2021566"/>
    <s v="Submitted"/>
    <n v="576"/>
    <x v="0"/>
    <x v="0"/>
    <s v="Submitted"/>
    <x v="0"/>
    <x v="4"/>
    <n v="4092277"/>
    <n v="10.61"/>
    <n v="12"/>
    <n v="341023.08"/>
    <n v="3620063.2719747494"/>
    <x v="1"/>
    <x v="1"/>
    <d v="2033-11-18T00:00:00"/>
    <x v="9"/>
    <x v="5"/>
    <x v="2"/>
    <x v="0"/>
    <x v="0"/>
  </r>
  <r>
    <s v="L103439"/>
    <x v="0"/>
    <s v="C203439"/>
    <s v="Neha Singh"/>
    <x v="0"/>
    <s v="Female"/>
    <x v="18"/>
    <x v="0"/>
    <x v="0"/>
    <x v="3"/>
    <n v="1486769"/>
    <s v="Submitted"/>
    <n v="375"/>
    <x v="0"/>
    <x v="0"/>
    <s v="Submitted"/>
    <x v="0"/>
    <x v="0"/>
    <n v="4336709"/>
    <n v="16.5"/>
    <n v="180"/>
    <n v="24092.83"/>
    <n v="5962974.875"/>
    <x v="4"/>
    <x v="4"/>
    <d v="2033-11-19T00:00:00"/>
    <x v="9"/>
    <x v="5"/>
    <x v="0"/>
    <x v="0"/>
    <x v="2"/>
  </r>
  <r>
    <s v="L103440"/>
    <x v="0"/>
    <s v="C203440"/>
    <s v="Karan Sharma"/>
    <x v="0"/>
    <s v="Male"/>
    <x v="29"/>
    <x v="1"/>
    <x v="1"/>
    <x v="2"/>
    <n v="1245237"/>
    <s v="Submitted"/>
    <n v="330"/>
    <x v="0"/>
    <x v="0"/>
    <s v="Submitted"/>
    <x v="0"/>
    <x v="4"/>
    <n v="3859612"/>
    <n v="7.83"/>
    <n v="12"/>
    <n v="321634.33"/>
    <n v="2524484.8370772419"/>
    <x v="4"/>
    <x v="4"/>
    <d v="2033-11-20T00:00:00"/>
    <x v="9"/>
    <x v="5"/>
    <x v="1"/>
    <x v="0"/>
    <x v="1"/>
  </r>
  <r>
    <s v="L103441"/>
    <x v="0"/>
    <s v="C203441"/>
    <s v="Rahul Patel"/>
    <x v="0"/>
    <s v="Female"/>
    <x v="15"/>
    <x v="1"/>
    <x v="1"/>
    <x v="1"/>
    <n v="891116"/>
    <s v="Submitted"/>
    <n v="584"/>
    <x v="0"/>
    <x v="0"/>
    <s v="Submitted"/>
    <x v="0"/>
    <x v="0"/>
    <n v="559286"/>
    <n v="8.76"/>
    <n v="36"/>
    <n v="15535.72"/>
    <n v="408278.78109975788"/>
    <x v="5"/>
    <x v="5"/>
    <d v="2033-11-21T00:00:00"/>
    <x v="9"/>
    <x v="5"/>
    <x v="2"/>
    <x v="1"/>
    <x v="2"/>
  </r>
  <r>
    <s v="L103442"/>
    <x v="0"/>
    <s v="C203442"/>
    <s v="Priya Singh"/>
    <x v="0"/>
    <s v="Male"/>
    <x v="3"/>
    <x v="0"/>
    <x v="1"/>
    <x v="1"/>
    <n v="1710630"/>
    <s v="Submitted"/>
    <n v="854"/>
    <x v="2"/>
    <x v="0"/>
    <s v="Submitted"/>
    <x v="0"/>
    <x v="4"/>
    <n v="1318510"/>
    <n v="9.31"/>
    <n v="180"/>
    <n v="7325.06"/>
    <n v="1022944.0083333334"/>
    <x v="5"/>
    <x v="5"/>
    <d v="2033-11-22T00:00:00"/>
    <x v="9"/>
    <x v="5"/>
    <x v="0"/>
    <x v="0"/>
    <x v="3"/>
  </r>
  <r>
    <s v="L103443"/>
    <x v="0"/>
    <s v="C203443"/>
    <s v="Neha Rao"/>
    <x v="0"/>
    <s v="Female"/>
    <x v="1"/>
    <x v="0"/>
    <x v="0"/>
    <x v="0"/>
    <n v="2335659"/>
    <s v="Submitted"/>
    <n v="621"/>
    <x v="1"/>
    <x v="0"/>
    <s v="Submitted"/>
    <x v="0"/>
    <x v="2"/>
    <n v="609812"/>
    <n v="10.4"/>
    <n v="12"/>
    <n v="50817.67"/>
    <n v="528799.18708662735"/>
    <x v="0"/>
    <x v="0"/>
    <d v="2033-11-23T00:00:00"/>
    <x v="9"/>
    <x v="5"/>
    <x v="0"/>
    <x v="0"/>
    <x v="2"/>
  </r>
  <r>
    <s v="L103444"/>
    <x v="0"/>
    <s v="C203444"/>
    <s v="Amit Sharma"/>
    <x v="0"/>
    <s v="Male"/>
    <x v="45"/>
    <x v="1"/>
    <x v="0"/>
    <x v="1"/>
    <n v="-50000"/>
    <s v="Submitted"/>
    <n v="392"/>
    <x v="0"/>
    <x v="0"/>
    <s v="Submitted"/>
    <x v="0"/>
    <x v="3"/>
    <n v="3254145"/>
    <n v="13.95"/>
    <n v="180"/>
    <n v="18078.580000000002"/>
    <n v="3782943.5624999995"/>
    <x v="4"/>
    <x v="4"/>
    <d v="2033-11-24T00:00:00"/>
    <x v="9"/>
    <x v="5"/>
    <x v="1"/>
    <x v="0"/>
    <x v="2"/>
  </r>
  <r>
    <s v="L103445"/>
    <x v="0"/>
    <s v="C203445"/>
    <s v="Sneha Gupta"/>
    <x v="0"/>
    <s v="Male"/>
    <x v="22"/>
    <x v="1"/>
    <x v="1"/>
    <x v="2"/>
    <n v="1199082"/>
    <s v="Submitted"/>
    <n v="485"/>
    <x v="0"/>
    <x v="0"/>
    <s v="Submitted"/>
    <x v="0"/>
    <x v="3"/>
    <n v="4131080"/>
    <n v="16.97"/>
    <n v="36"/>
    <n v="114752.22"/>
    <n v="5842035.6333334306"/>
    <x v="3"/>
    <x v="3"/>
    <d v="2033-11-25T00:00:00"/>
    <x v="9"/>
    <x v="5"/>
    <x v="1"/>
    <x v="1"/>
    <x v="1"/>
  </r>
  <r>
    <s v="L103446"/>
    <x v="0"/>
    <s v="C203446"/>
    <s v="Vikas Patel"/>
    <x v="0"/>
    <s v="Male"/>
    <x v="3"/>
    <x v="0"/>
    <x v="0"/>
    <x v="1"/>
    <n v="2142478"/>
    <s v="Submitted"/>
    <n v="677"/>
    <x v="1"/>
    <x v="0"/>
    <s v="Submitted"/>
    <x v="0"/>
    <x v="3"/>
    <n v="2268127"/>
    <n v="14.57"/>
    <n v="120"/>
    <n v="18901.060000000001"/>
    <n v="2753884.1991666667"/>
    <x v="1"/>
    <x v="1"/>
    <d v="2033-11-26T00:00:00"/>
    <x v="9"/>
    <x v="5"/>
    <x v="0"/>
    <x v="1"/>
    <x v="3"/>
  </r>
  <r>
    <s v="L103447"/>
    <x v="0"/>
    <s v="C203447"/>
    <s v="Rohit Rao"/>
    <x v="0"/>
    <s v="Male"/>
    <x v="32"/>
    <x v="1"/>
    <x v="1"/>
    <x v="0"/>
    <n v="608563"/>
    <s v="Submitted"/>
    <n v="950"/>
    <x v="2"/>
    <x v="0"/>
    <s v="Submitted"/>
    <x v="1"/>
    <x v="2"/>
    <n v="2936508"/>
    <n v="13.25"/>
    <n v="24"/>
    <n v="122354.5"/>
    <n v="3242394.3071403056"/>
    <x v="1"/>
    <x v="1"/>
    <d v="2033-11-27T00:00:00"/>
    <x v="9"/>
    <x v="5"/>
    <x v="1"/>
    <x v="1"/>
    <x v="1"/>
  </r>
  <r>
    <s v="L103448"/>
    <x v="0"/>
    <s v="C203448"/>
    <s v="Rahul Verma"/>
    <x v="0"/>
    <s v="Female"/>
    <x v="6"/>
    <x v="1"/>
    <x v="1"/>
    <x v="2"/>
    <n v="2342033"/>
    <s v="Submitted"/>
    <n v="597"/>
    <x v="0"/>
    <x v="0"/>
    <s v="Submitted"/>
    <x v="0"/>
    <x v="4"/>
    <n v="3167414"/>
    <n v="16.850000000000001"/>
    <n v="180"/>
    <n v="17596.740000000002"/>
    <n v="4447577.1583333341"/>
    <x v="3"/>
    <x v="3"/>
    <d v="2033-11-28T00:00:00"/>
    <x v="9"/>
    <x v="5"/>
    <x v="0"/>
    <x v="0"/>
    <x v="3"/>
  </r>
  <r>
    <s v="L103449"/>
    <x v="0"/>
    <s v="C203449"/>
    <s v="Neha Patel"/>
    <x v="0"/>
    <s v="Female"/>
    <x v="23"/>
    <x v="0"/>
    <x v="0"/>
    <x v="1"/>
    <n v="400688"/>
    <s v="Submitted"/>
    <n v="452"/>
    <x v="0"/>
    <x v="0"/>
    <s v="Submitted"/>
    <x v="0"/>
    <x v="2"/>
    <n v="2694440"/>
    <n v="7.72"/>
    <n v="120"/>
    <n v="22453.67"/>
    <n v="1733423.0666666667"/>
    <x v="3"/>
    <x v="3"/>
    <d v="2033-11-29T00:00:00"/>
    <x v="9"/>
    <x v="5"/>
    <x v="0"/>
    <x v="1"/>
    <x v="2"/>
  </r>
  <r>
    <s v="L103450"/>
    <x v="0"/>
    <s v="C203450"/>
    <s v="Priya Patel"/>
    <x v="0"/>
    <s v="Male"/>
    <x v="37"/>
    <x v="0"/>
    <x v="0"/>
    <x v="0"/>
    <n v="2187895"/>
    <s v="Submitted"/>
    <n v="838"/>
    <x v="2"/>
    <x v="0"/>
    <s v="Submitted"/>
    <x v="0"/>
    <x v="0"/>
    <n v="2894674"/>
    <n v="17.61"/>
    <n v="24"/>
    <n v="120611.42"/>
    <n v="4247934.0966368392"/>
    <x v="6"/>
    <x v="6"/>
    <d v="2033-11-30T00:00:00"/>
    <x v="9"/>
    <x v="5"/>
    <x v="0"/>
    <x v="0"/>
    <x v="3"/>
  </r>
  <r>
    <s v="L103451"/>
    <x v="0"/>
    <s v="C203451"/>
    <s v="Anjali Verma"/>
    <x v="0"/>
    <s v="Female"/>
    <x v="41"/>
    <x v="1"/>
    <x v="0"/>
    <x v="0"/>
    <n v="2330541"/>
    <s v="Submitted"/>
    <n v="714"/>
    <x v="1"/>
    <x v="0"/>
    <s v="Submitted"/>
    <x v="0"/>
    <x v="2"/>
    <n v="3661277"/>
    <n v="8.93"/>
    <n v="36"/>
    <n v="101702.14"/>
    <n v="2724600.3063051989"/>
    <x v="5"/>
    <x v="5"/>
    <d v="2033-12-01T00:00:00"/>
    <x v="9"/>
    <x v="6"/>
    <x v="2"/>
    <x v="0"/>
    <x v="2"/>
  </r>
  <r>
    <s v="L103452"/>
    <x v="0"/>
    <s v="C203452"/>
    <s v="Vikas Sharma"/>
    <x v="0"/>
    <s v="Male"/>
    <x v="8"/>
    <x v="1"/>
    <x v="0"/>
    <x v="2"/>
    <n v="1468473"/>
    <s v="Submitted"/>
    <n v="487"/>
    <x v="0"/>
    <x v="0"/>
    <s v="Submitted"/>
    <x v="0"/>
    <x v="3"/>
    <n v="2414573"/>
    <n v="18.13"/>
    <n v="12"/>
    <n v="201214.42"/>
    <n v="3648075.483940938"/>
    <x v="1"/>
    <x v="1"/>
    <d v="2033-12-02T00:00:00"/>
    <x v="9"/>
    <x v="6"/>
    <x v="2"/>
    <x v="0"/>
    <x v="0"/>
  </r>
  <r>
    <s v="L103453"/>
    <x v="0"/>
    <s v="C203453"/>
    <s v="Rohit Rao"/>
    <x v="0"/>
    <s v="Female"/>
    <x v="37"/>
    <x v="0"/>
    <x v="0"/>
    <x v="0"/>
    <n v="1369958"/>
    <s v="Submitted"/>
    <n v="820"/>
    <x v="2"/>
    <x v="0"/>
    <s v="Submitted"/>
    <x v="0"/>
    <x v="3"/>
    <n v="2193551"/>
    <n v="8.7899999999999991"/>
    <n v="180"/>
    <n v="12186.39"/>
    <n v="1606776.1074999999"/>
    <x v="4"/>
    <x v="4"/>
    <d v="2033-12-03T00:00:00"/>
    <x v="9"/>
    <x v="6"/>
    <x v="0"/>
    <x v="0"/>
    <x v="2"/>
  </r>
  <r>
    <s v="L103454"/>
    <x v="0"/>
    <s v="C203454"/>
    <s v="Priya Mehta"/>
    <x v="0"/>
    <s v="Female"/>
    <x v="20"/>
    <x v="1"/>
    <x v="1"/>
    <x v="1"/>
    <n v="425503"/>
    <s v="Submitted"/>
    <n v="862"/>
    <x v="2"/>
    <x v="0"/>
    <s v="Submitted"/>
    <x v="0"/>
    <x v="2"/>
    <n v="1704970"/>
    <n v="14.34"/>
    <n v="24"/>
    <n v="71040.42"/>
    <n v="2037439.1630213514"/>
    <x v="1"/>
    <x v="1"/>
    <d v="2033-12-04T00:00:00"/>
    <x v="9"/>
    <x v="6"/>
    <x v="0"/>
    <x v="1"/>
    <x v="2"/>
  </r>
  <r>
    <s v="L103455"/>
    <x v="0"/>
    <s v="C203455"/>
    <s v="Rohit Gupta"/>
    <x v="0"/>
    <s v="Male"/>
    <x v="22"/>
    <x v="1"/>
    <x v="1"/>
    <x v="2"/>
    <n v="2354145"/>
    <s v="Submitted"/>
    <n v="719"/>
    <x v="1"/>
    <x v="0"/>
    <s v="Submitted"/>
    <x v="0"/>
    <x v="4"/>
    <n v="1479455"/>
    <n v="16.96"/>
    <n v="24"/>
    <n v="61643.96"/>
    <n v="2090963.0680392252"/>
    <x v="6"/>
    <x v="6"/>
    <d v="2033-12-05T00:00:00"/>
    <x v="9"/>
    <x v="6"/>
    <x v="2"/>
    <x v="0"/>
    <x v="3"/>
  </r>
  <r>
    <s v="L103456"/>
    <x v="0"/>
    <s v="C203456"/>
    <s v="Sneha Gupta"/>
    <x v="0"/>
    <s v="Female"/>
    <x v="46"/>
    <x v="1"/>
    <x v="1"/>
    <x v="1"/>
    <n v="2093263"/>
    <s v="Submitted"/>
    <n v="427"/>
    <x v="0"/>
    <x v="0"/>
    <s v="Submitted"/>
    <x v="0"/>
    <x v="3"/>
    <n v="3454252"/>
    <n v="14.82"/>
    <n v="12"/>
    <n v="287854.33"/>
    <n v="4266275.8314246684"/>
    <x v="4"/>
    <x v="4"/>
    <d v="2033-12-06T00:00:00"/>
    <x v="9"/>
    <x v="6"/>
    <x v="2"/>
    <x v="1"/>
    <x v="1"/>
  </r>
  <r>
    <s v="L103457"/>
    <x v="0"/>
    <s v="C203457"/>
    <s v="Pooja Das"/>
    <x v="0"/>
    <s v="Male"/>
    <x v="9"/>
    <x v="0"/>
    <x v="0"/>
    <x v="0"/>
    <n v="2128774"/>
    <s v="Submitted"/>
    <n v="838"/>
    <x v="2"/>
    <x v="0"/>
    <s v="Submitted"/>
    <x v="0"/>
    <x v="1"/>
    <n v="4756370"/>
    <n v="11.31"/>
    <n v="60"/>
    <n v="79272.83"/>
    <n v="4482878.7249999996"/>
    <x v="4"/>
    <x v="4"/>
    <d v="2033-12-07T00:00:00"/>
    <x v="9"/>
    <x v="6"/>
    <x v="1"/>
    <x v="0"/>
    <x v="2"/>
  </r>
  <r>
    <s v="L103458"/>
    <x v="0"/>
    <s v="C203458"/>
    <s v="Anjali Rao"/>
    <x v="0"/>
    <s v="Female"/>
    <x v="3"/>
    <x v="1"/>
    <x v="1"/>
    <x v="2"/>
    <n v="952871"/>
    <s v="Submitted"/>
    <n v="673"/>
    <x v="1"/>
    <x v="0"/>
    <s v="Submitted"/>
    <x v="0"/>
    <x v="2"/>
    <n v="2864991"/>
    <n v="10.35"/>
    <n v="12"/>
    <n v="238749.25"/>
    <n v="2472473.7176059256"/>
    <x v="5"/>
    <x v="5"/>
    <d v="2033-12-08T00:00:00"/>
    <x v="9"/>
    <x v="6"/>
    <x v="1"/>
    <x v="0"/>
    <x v="0"/>
  </r>
  <r>
    <s v="L103459"/>
    <x v="0"/>
    <s v="C203459"/>
    <s v="Priya Das"/>
    <x v="0"/>
    <s v="Male"/>
    <x v="22"/>
    <x v="1"/>
    <x v="1"/>
    <x v="0"/>
    <n v="2452801"/>
    <s v="Submitted"/>
    <n v="852"/>
    <x v="2"/>
    <x v="0"/>
    <s v="Submitted"/>
    <x v="0"/>
    <x v="3"/>
    <n v="2024460"/>
    <n v="17.62"/>
    <n v="24"/>
    <n v="84352.5"/>
    <n v="2972582.101136168"/>
    <x v="0"/>
    <x v="0"/>
    <d v="2033-12-09T00:00:00"/>
    <x v="9"/>
    <x v="6"/>
    <x v="2"/>
    <x v="1"/>
    <x v="3"/>
  </r>
  <r>
    <s v="L103460"/>
    <x v="0"/>
    <s v="C203460"/>
    <s v="Priya Mehta"/>
    <x v="0"/>
    <s v="Female"/>
    <x v="46"/>
    <x v="0"/>
    <x v="1"/>
    <x v="2"/>
    <n v="2183958"/>
    <s v="Submitted"/>
    <n v="891"/>
    <x v="2"/>
    <x v="0"/>
    <s v="Submitted"/>
    <x v="0"/>
    <x v="3"/>
    <n v="4790145"/>
    <n v="7.04"/>
    <n v="24"/>
    <n v="199589.38"/>
    <n v="2810261.7600747133"/>
    <x v="6"/>
    <x v="6"/>
    <d v="2033-12-10T00:00:00"/>
    <x v="9"/>
    <x v="6"/>
    <x v="2"/>
    <x v="0"/>
    <x v="1"/>
  </r>
  <r>
    <s v="L103461"/>
    <x v="0"/>
    <s v="C203461"/>
    <s v="Rahul Mehta"/>
    <x v="0"/>
    <s v="Female"/>
    <x v="44"/>
    <x v="0"/>
    <x v="0"/>
    <x v="3"/>
    <n v="516048"/>
    <s v="Submitted"/>
    <n v="523"/>
    <x v="0"/>
    <x v="0"/>
    <s v="Submitted"/>
    <x v="0"/>
    <x v="4"/>
    <n v="4447925"/>
    <n v="16.55"/>
    <n v="12"/>
    <n v="370660.42"/>
    <n v="6134616.4002036145"/>
    <x v="5"/>
    <x v="5"/>
    <d v="2033-12-11T00:00:00"/>
    <x v="9"/>
    <x v="6"/>
    <x v="0"/>
    <x v="0"/>
    <x v="3"/>
  </r>
  <r>
    <s v="L103462"/>
    <x v="0"/>
    <s v="C203462"/>
    <s v="Vikas Sharma"/>
    <x v="0"/>
    <s v="Female"/>
    <x v="45"/>
    <x v="0"/>
    <x v="0"/>
    <x v="2"/>
    <n v="1164071"/>
    <s v="Submitted"/>
    <n v="885"/>
    <x v="2"/>
    <x v="0"/>
    <s v="Submitted"/>
    <x v="0"/>
    <x v="4"/>
    <n v="1840149"/>
    <n v="12.37"/>
    <n v="36"/>
    <n v="51115.25"/>
    <n v="1896886.9275159135"/>
    <x v="6"/>
    <x v="6"/>
    <d v="2033-12-12T00:00:00"/>
    <x v="9"/>
    <x v="6"/>
    <x v="2"/>
    <x v="0"/>
    <x v="1"/>
  </r>
  <r>
    <s v="L103463"/>
    <x v="0"/>
    <s v="C203463"/>
    <s v="Karan Singh"/>
    <x v="0"/>
    <s v="Female"/>
    <x v="32"/>
    <x v="1"/>
    <x v="1"/>
    <x v="2"/>
    <n v="2104436"/>
    <s v="Submitted"/>
    <n v="899"/>
    <x v="2"/>
    <x v="0"/>
    <s v="Submitted"/>
    <x v="0"/>
    <x v="1"/>
    <n v="694414"/>
    <n v="10.54"/>
    <n v="36"/>
    <n v="19289.28"/>
    <n v="609926.96341834171"/>
    <x v="6"/>
    <x v="6"/>
    <d v="2033-12-13T00:00:00"/>
    <x v="9"/>
    <x v="6"/>
    <x v="0"/>
    <x v="1"/>
    <x v="0"/>
  </r>
  <r>
    <s v="L103464"/>
    <x v="0"/>
    <s v="C203464"/>
    <s v="Rahul Patel"/>
    <x v="0"/>
    <s v="Male"/>
    <x v="19"/>
    <x v="0"/>
    <x v="1"/>
    <x v="0"/>
    <n v="2068476"/>
    <s v="Submitted"/>
    <n v="517"/>
    <x v="0"/>
    <x v="0"/>
    <s v="Submitted"/>
    <x v="0"/>
    <x v="2"/>
    <n v="1428863"/>
    <n v="8.49"/>
    <n v="24"/>
    <n v="59535.96"/>
    <n v="1010923.252045212"/>
    <x v="0"/>
    <x v="0"/>
    <d v="2033-12-14T00:00:00"/>
    <x v="9"/>
    <x v="6"/>
    <x v="0"/>
    <x v="1"/>
    <x v="1"/>
  </r>
  <r>
    <s v="L103465"/>
    <x v="0"/>
    <s v="C203465"/>
    <s v="Priya Sharma"/>
    <x v="0"/>
    <s v="Male"/>
    <x v="12"/>
    <x v="1"/>
    <x v="1"/>
    <x v="0"/>
    <n v="2141019"/>
    <s v="Submitted"/>
    <n v="851"/>
    <x v="2"/>
    <x v="0"/>
    <s v="Submitted"/>
    <x v="0"/>
    <x v="0"/>
    <n v="3362313"/>
    <n v="10.210000000000001"/>
    <n v="180"/>
    <n v="18679.52"/>
    <n v="2860767.9775000005"/>
    <x v="6"/>
    <x v="6"/>
    <d v="2033-12-15T00:00:00"/>
    <x v="9"/>
    <x v="6"/>
    <x v="0"/>
    <x v="1"/>
    <x v="0"/>
  </r>
  <r>
    <s v="L103466"/>
    <x v="0"/>
    <s v="C203466"/>
    <s v="Priya Patel"/>
    <x v="0"/>
    <s v="Female"/>
    <x v="42"/>
    <x v="0"/>
    <x v="1"/>
    <x v="3"/>
    <n v="1451900"/>
    <s v="Submitted"/>
    <n v="830"/>
    <x v="2"/>
    <x v="0"/>
    <s v="Submitted"/>
    <x v="0"/>
    <x v="1"/>
    <n v="1888131"/>
    <n v="10.06"/>
    <n v="36"/>
    <n v="52448.08"/>
    <n v="1582883.1554788235"/>
    <x v="6"/>
    <x v="6"/>
    <d v="2033-12-16T00:00:00"/>
    <x v="9"/>
    <x v="6"/>
    <x v="0"/>
    <x v="1"/>
    <x v="3"/>
  </r>
  <r>
    <s v="L103467"/>
    <x v="0"/>
    <s v="C203467"/>
    <s v="Amit Das"/>
    <x v="0"/>
    <s v="Female"/>
    <x v="46"/>
    <x v="0"/>
    <x v="0"/>
    <x v="0"/>
    <n v="2191362"/>
    <s v="Submitted"/>
    <n v="434"/>
    <x v="0"/>
    <x v="0"/>
    <s v="Submitted"/>
    <x v="0"/>
    <x v="1"/>
    <n v="2223550"/>
    <n v="9.19"/>
    <n v="180"/>
    <n v="12353.06"/>
    <n v="1702868.7083333333"/>
    <x v="1"/>
    <x v="1"/>
    <d v="2033-12-17T00:00:00"/>
    <x v="9"/>
    <x v="6"/>
    <x v="0"/>
    <x v="1"/>
    <x v="2"/>
  </r>
  <r>
    <s v="L103468"/>
    <x v="0"/>
    <s v="C203468"/>
    <s v="Neha Sharma"/>
    <x v="0"/>
    <s v="Female"/>
    <x v="38"/>
    <x v="1"/>
    <x v="0"/>
    <x v="2"/>
    <n v="1703911"/>
    <s v="Submitted"/>
    <n v="774"/>
    <x v="2"/>
    <x v="0"/>
    <s v="Submitted"/>
    <x v="0"/>
    <x v="0"/>
    <n v="750214"/>
    <n v="15.13"/>
    <n v="36"/>
    <n v="20839.28"/>
    <n v="945894.81833350018"/>
    <x v="0"/>
    <x v="0"/>
    <d v="2033-12-18T00:00:00"/>
    <x v="9"/>
    <x v="6"/>
    <x v="0"/>
    <x v="1"/>
    <x v="3"/>
  </r>
  <r>
    <s v="L103469"/>
    <x v="0"/>
    <s v="C203469"/>
    <s v="Pooja Singh"/>
    <x v="0"/>
    <s v="Female"/>
    <x v="10"/>
    <x v="1"/>
    <x v="0"/>
    <x v="2"/>
    <n v="685209"/>
    <s v="Submitted"/>
    <n v="329"/>
    <x v="0"/>
    <x v="0"/>
    <s v="Submitted"/>
    <x v="0"/>
    <x v="4"/>
    <n v="3733011"/>
    <n v="15.86"/>
    <n v="180"/>
    <n v="20738.95"/>
    <n v="4933796.2049999991"/>
    <x v="2"/>
    <x v="2"/>
    <d v="2033-12-19T00:00:00"/>
    <x v="9"/>
    <x v="6"/>
    <x v="1"/>
    <x v="1"/>
    <x v="2"/>
  </r>
  <r>
    <s v="L103470"/>
    <x v="0"/>
    <s v="C203470"/>
    <s v="Vikas Singh"/>
    <x v="0"/>
    <s v="Male"/>
    <x v="19"/>
    <x v="0"/>
    <x v="0"/>
    <x v="0"/>
    <n v="491780"/>
    <s v="Submitted"/>
    <n v="606"/>
    <x v="1"/>
    <x v="0"/>
    <s v="Submitted"/>
    <x v="0"/>
    <x v="3"/>
    <n v="3034419"/>
    <n v="13.44"/>
    <n v="36"/>
    <n v="84289.42"/>
    <n v="3398549.2800060697"/>
    <x v="6"/>
    <x v="6"/>
    <d v="2033-12-20T00:00:00"/>
    <x v="9"/>
    <x v="6"/>
    <x v="1"/>
    <x v="0"/>
    <x v="2"/>
  </r>
  <r>
    <s v="L103471"/>
    <x v="0"/>
    <s v="C203471"/>
    <n v="0"/>
    <x v="0"/>
    <s v="Male"/>
    <x v="23"/>
    <x v="0"/>
    <x v="0"/>
    <x v="0"/>
    <n v="619406"/>
    <s v="Submitted"/>
    <n v="876"/>
    <x v="2"/>
    <x v="0"/>
    <s v="Submitted"/>
    <x v="0"/>
    <x v="4"/>
    <n v="4087063"/>
    <n v="12.24"/>
    <n v="36"/>
    <n v="113529.53"/>
    <n v="4168804.2600423996"/>
    <x v="5"/>
    <x v="5"/>
    <d v="2033-12-21T00:00:00"/>
    <x v="9"/>
    <x v="6"/>
    <x v="1"/>
    <x v="1"/>
    <x v="2"/>
  </r>
  <r>
    <s v="L103472"/>
    <x v="0"/>
    <s v="C203472"/>
    <n v="0"/>
    <x v="0"/>
    <s v="Male"/>
    <x v="2"/>
    <x v="0"/>
    <x v="1"/>
    <x v="1"/>
    <n v="858978"/>
    <s v="Submitted"/>
    <n v="556"/>
    <x v="0"/>
    <x v="0"/>
    <s v="Submitted"/>
    <x v="0"/>
    <x v="4"/>
    <n v="2837527"/>
    <n v="10.61"/>
    <n v="60"/>
    <n v="47292.12"/>
    <n v="2508846.7891666666"/>
    <x v="4"/>
    <x v="4"/>
    <d v="2033-12-22T00:00:00"/>
    <x v="9"/>
    <x v="6"/>
    <x v="0"/>
    <x v="1"/>
    <x v="1"/>
  </r>
  <r>
    <s v="L103473"/>
    <x v="0"/>
    <s v="C203473"/>
    <s v="Amit Rao"/>
    <x v="0"/>
    <s v="Male"/>
    <x v="45"/>
    <x v="0"/>
    <x v="0"/>
    <x v="3"/>
    <n v="0"/>
    <s v="Submitted"/>
    <n v="659"/>
    <x v="1"/>
    <x v="0"/>
    <s v="Submitted"/>
    <x v="0"/>
    <x v="3"/>
    <n v="4218662"/>
    <n v="14.99"/>
    <n v="12"/>
    <n v="351555.17"/>
    <n v="5270126.405407967"/>
    <x v="5"/>
    <x v="5"/>
    <d v="2033-12-23T00:00:00"/>
    <x v="9"/>
    <x v="6"/>
    <x v="2"/>
    <x v="0"/>
    <x v="0"/>
  </r>
  <r>
    <s v="L103474"/>
    <x v="0"/>
    <s v="C203474"/>
    <s v="Vikas Rao"/>
    <x v="0"/>
    <s v="Female"/>
    <x v="37"/>
    <x v="1"/>
    <x v="0"/>
    <x v="3"/>
    <n v="1139859"/>
    <s v="Submitted"/>
    <n v="301"/>
    <x v="0"/>
    <x v="0"/>
    <s v="Submitted"/>
    <x v="0"/>
    <x v="3"/>
    <n v="2407731"/>
    <n v="15.29"/>
    <n v="12"/>
    <n v="200644.25"/>
    <n v="3068010.9031345807"/>
    <x v="5"/>
    <x v="5"/>
    <d v="2033-12-24T00:00:00"/>
    <x v="9"/>
    <x v="6"/>
    <x v="2"/>
    <x v="1"/>
    <x v="1"/>
  </r>
  <r>
    <s v="L103475"/>
    <x v="0"/>
    <s v="C203475"/>
    <s v="Vikas Gupta"/>
    <x v="0"/>
    <s v="Male"/>
    <x v="23"/>
    <x v="1"/>
    <x v="0"/>
    <x v="1"/>
    <n v="649625"/>
    <s v="Submitted"/>
    <n v="421"/>
    <x v="0"/>
    <x v="0"/>
    <s v="Submitted"/>
    <x v="0"/>
    <x v="4"/>
    <n v="4963841"/>
    <n v="10.01"/>
    <n v="120"/>
    <n v="41365.339999999997"/>
    <n v="4140670.7008333332"/>
    <x v="5"/>
    <x v="5"/>
    <d v="2033-12-25T00:00:00"/>
    <x v="9"/>
    <x v="6"/>
    <x v="0"/>
    <x v="1"/>
    <x v="2"/>
  </r>
  <r>
    <s v="L103476"/>
    <x v="0"/>
    <s v="C203476"/>
    <s v="Rohit Mehta"/>
    <x v="0"/>
    <s v="Male"/>
    <x v="23"/>
    <x v="1"/>
    <x v="1"/>
    <x v="2"/>
    <n v="1685757"/>
    <s v="Submitted"/>
    <n v="879"/>
    <x v="2"/>
    <x v="0"/>
    <s v="Submitted"/>
    <x v="0"/>
    <x v="0"/>
    <n v="457663"/>
    <n v="12.51"/>
    <n v="60"/>
    <n v="7627.72"/>
    <n v="477113.67749999999"/>
    <x v="6"/>
    <x v="6"/>
    <d v="2033-12-26T00:00:00"/>
    <x v="9"/>
    <x v="6"/>
    <x v="2"/>
    <x v="1"/>
    <x v="0"/>
  </r>
  <r>
    <s v="L103477"/>
    <x v="0"/>
    <s v="C203477"/>
    <s v="Neha Rao"/>
    <x v="0"/>
    <s v="Female"/>
    <x v="16"/>
    <x v="1"/>
    <x v="0"/>
    <x v="1"/>
    <n v="625005"/>
    <s v="Submitted"/>
    <n v="683"/>
    <x v="1"/>
    <x v="0"/>
    <s v="Submitted"/>
    <x v="0"/>
    <x v="4"/>
    <n v="4721594"/>
    <n v="11.91"/>
    <n v="24"/>
    <n v="196733.08"/>
    <n v="4686182.3506745361"/>
    <x v="5"/>
    <x v="5"/>
    <d v="2033-12-27T00:00:00"/>
    <x v="9"/>
    <x v="6"/>
    <x v="0"/>
    <x v="1"/>
    <x v="2"/>
  </r>
  <r>
    <s v="L103478"/>
    <x v="0"/>
    <s v="C203478"/>
    <s v="Anjali Singh"/>
    <x v="0"/>
    <s v="Female"/>
    <x v="1"/>
    <x v="0"/>
    <x v="0"/>
    <x v="2"/>
    <n v="257472"/>
    <s v="Submitted"/>
    <n v="859"/>
    <x v="2"/>
    <x v="0"/>
    <s v="Submitted"/>
    <x v="0"/>
    <x v="0"/>
    <n v="78371"/>
    <n v="15.17"/>
    <n v="180"/>
    <n v="435.39"/>
    <n v="99074.005833333329"/>
    <x v="2"/>
    <x v="2"/>
    <d v="2033-12-28T00:00:00"/>
    <x v="9"/>
    <x v="6"/>
    <x v="0"/>
    <x v="1"/>
    <x v="1"/>
  </r>
  <r>
    <s v="L103479"/>
    <x v="0"/>
    <s v="C203479"/>
    <s v="Rohit Mehta"/>
    <x v="0"/>
    <s v="Female"/>
    <x v="21"/>
    <x v="0"/>
    <x v="1"/>
    <x v="1"/>
    <n v="2037600"/>
    <s v="Submitted"/>
    <n v="411"/>
    <x v="0"/>
    <x v="0"/>
    <s v="Submitted"/>
    <x v="0"/>
    <x v="3"/>
    <n v="3507001"/>
    <n v="10.53"/>
    <n v="24"/>
    <n v="146125.04"/>
    <n v="3077394.2136119613"/>
    <x v="6"/>
    <x v="6"/>
    <d v="2033-12-29T00:00:00"/>
    <x v="9"/>
    <x v="6"/>
    <x v="0"/>
    <x v="1"/>
    <x v="0"/>
  </r>
  <r>
    <s v="L103480"/>
    <x v="0"/>
    <s v="C203480"/>
    <s v="Sneha Gupta"/>
    <x v="0"/>
    <s v="Male"/>
    <x v="25"/>
    <x v="0"/>
    <x v="0"/>
    <x v="1"/>
    <n v="1506415"/>
    <s v="Submitted"/>
    <n v="471"/>
    <x v="0"/>
    <x v="0"/>
    <s v="Submitted"/>
    <x v="0"/>
    <x v="1"/>
    <n v="1396850"/>
    <n v="11.81"/>
    <n v="180"/>
    <n v="7760.28"/>
    <n v="1374733.2083333335"/>
    <x v="0"/>
    <x v="0"/>
    <d v="2033-12-30T00:00:00"/>
    <x v="9"/>
    <x v="6"/>
    <x v="2"/>
    <x v="1"/>
    <x v="1"/>
  </r>
  <r>
    <s v="L103481"/>
    <x v="0"/>
    <s v="C203481"/>
    <s v="Anjali Gupta"/>
    <x v="0"/>
    <s v="Male"/>
    <x v="2"/>
    <x v="1"/>
    <x v="0"/>
    <x v="2"/>
    <n v="1757839"/>
    <s v="Submitted"/>
    <n v="455"/>
    <x v="0"/>
    <x v="0"/>
    <s v="Submitted"/>
    <x v="0"/>
    <x v="1"/>
    <n v="1834106"/>
    <n v="13.34"/>
    <n v="12"/>
    <n v="152842.17000000001"/>
    <n v="2039173.8913377705"/>
    <x v="0"/>
    <x v="0"/>
    <d v="2033-12-31T00:00:00"/>
    <x v="9"/>
    <x v="6"/>
    <x v="0"/>
    <x v="1"/>
    <x v="2"/>
  </r>
  <r>
    <s v="L103482"/>
    <x v="0"/>
    <s v="C203482"/>
    <s v="Pooja Verma"/>
    <x v="0"/>
    <s v="Male"/>
    <x v="12"/>
    <x v="0"/>
    <x v="0"/>
    <x v="1"/>
    <n v="490761"/>
    <s v="Submitted"/>
    <n v="557"/>
    <x v="0"/>
    <x v="0"/>
    <s v="Submitted"/>
    <x v="0"/>
    <x v="2"/>
    <n v="4266782"/>
    <n v="10.63"/>
    <n v="12"/>
    <n v="355565.17"/>
    <n v="3781526.7999338494"/>
    <x v="6"/>
    <x v="6"/>
    <d v="2034-01-01T00:00:00"/>
    <x v="10"/>
    <x v="7"/>
    <x v="0"/>
    <x v="0"/>
    <x v="3"/>
  </r>
  <r>
    <s v="L103483"/>
    <x v="0"/>
    <s v="C203483"/>
    <s v="Rohit Mehta"/>
    <x v="0"/>
    <s v="Male"/>
    <x v="7"/>
    <x v="1"/>
    <x v="1"/>
    <x v="1"/>
    <n v="933165"/>
    <s v="Submitted"/>
    <n v="584"/>
    <x v="0"/>
    <x v="0"/>
    <s v="Submitted"/>
    <x v="0"/>
    <x v="4"/>
    <n v="3241916"/>
    <n v="8.68"/>
    <n v="24"/>
    <n v="135079.82999999999"/>
    <n v="2344990.8872273779"/>
    <x v="4"/>
    <x v="4"/>
    <d v="2034-01-02T00:00:00"/>
    <x v="10"/>
    <x v="7"/>
    <x v="0"/>
    <x v="1"/>
    <x v="0"/>
  </r>
  <r>
    <s v="L103484"/>
    <x v="0"/>
    <s v="C203484"/>
    <s v="Amit Singh"/>
    <x v="0"/>
    <s v="Male"/>
    <x v="19"/>
    <x v="0"/>
    <x v="1"/>
    <x v="0"/>
    <n v="282640"/>
    <s v="Submitted"/>
    <n v="364"/>
    <x v="0"/>
    <x v="0"/>
    <s v="Submitted"/>
    <x v="0"/>
    <x v="4"/>
    <n v="4477401"/>
    <n v="18.809999999999999"/>
    <n v="180"/>
    <n v="24874.45"/>
    <n v="7018326.0674999999"/>
    <x v="2"/>
    <x v="2"/>
    <d v="2034-01-03T00:00:00"/>
    <x v="10"/>
    <x v="7"/>
    <x v="0"/>
    <x v="0"/>
    <x v="1"/>
  </r>
  <r>
    <s v="L103485"/>
    <x v="0"/>
    <s v="C203485"/>
    <s v="Pooja Gupta"/>
    <x v="0"/>
    <s v="Female"/>
    <x v="43"/>
    <x v="1"/>
    <x v="0"/>
    <x v="0"/>
    <n v="353822"/>
    <s v="Submitted"/>
    <n v="312"/>
    <x v="0"/>
    <x v="0"/>
    <s v="Submitted"/>
    <x v="0"/>
    <x v="0"/>
    <n v="2041176"/>
    <n v="7.93"/>
    <n v="36"/>
    <n v="56699.33"/>
    <n v="1348877.1557846335"/>
    <x v="5"/>
    <x v="5"/>
    <d v="2034-01-04T00:00:00"/>
    <x v="10"/>
    <x v="7"/>
    <x v="2"/>
    <x v="0"/>
    <x v="1"/>
  </r>
  <r>
    <s v="L103486"/>
    <x v="0"/>
    <s v="C203486"/>
    <s v="Amit Gupta"/>
    <x v="0"/>
    <s v="Female"/>
    <x v="7"/>
    <x v="1"/>
    <x v="1"/>
    <x v="3"/>
    <n v="863050"/>
    <s v="Submitted"/>
    <n v="768"/>
    <x v="2"/>
    <x v="0"/>
    <s v="Submitted"/>
    <x v="0"/>
    <x v="4"/>
    <n v="3485986"/>
    <n v="7.53"/>
    <n v="24"/>
    <n v="145249.42000000001"/>
    <n v="2187474.5566784926"/>
    <x v="6"/>
    <x v="6"/>
    <d v="2034-01-05T00:00:00"/>
    <x v="10"/>
    <x v="7"/>
    <x v="2"/>
    <x v="1"/>
    <x v="3"/>
  </r>
  <r>
    <s v="L103487"/>
    <x v="0"/>
    <s v="C203487"/>
    <s v="Neha Das"/>
    <x v="0"/>
    <s v="Female"/>
    <x v="31"/>
    <x v="1"/>
    <x v="0"/>
    <x v="0"/>
    <n v="2376839"/>
    <s v="Submitted"/>
    <n v="415"/>
    <x v="0"/>
    <x v="0"/>
    <s v="Submitted"/>
    <x v="0"/>
    <x v="3"/>
    <n v="564703"/>
    <n v="15.88"/>
    <n v="12"/>
    <n v="47058.58"/>
    <n v="747320.51457838842"/>
    <x v="3"/>
    <x v="3"/>
    <d v="2034-01-06T00:00:00"/>
    <x v="10"/>
    <x v="7"/>
    <x v="0"/>
    <x v="0"/>
    <x v="0"/>
  </r>
  <r>
    <s v="L103488"/>
    <x v="0"/>
    <s v="C203488"/>
    <s v="Karan Verma"/>
    <x v="0"/>
    <s v="Female"/>
    <x v="42"/>
    <x v="1"/>
    <x v="1"/>
    <x v="0"/>
    <n v="1345383"/>
    <s v="Submitted"/>
    <n v="761"/>
    <x v="2"/>
    <x v="0"/>
    <s v="Submitted"/>
    <x v="0"/>
    <x v="2"/>
    <n v="4774491"/>
    <n v="18.170000000000002"/>
    <n v="36"/>
    <n v="132624.75"/>
    <n v="7229375.1225000294"/>
    <x v="0"/>
    <x v="0"/>
    <d v="2034-01-07T00:00:00"/>
    <x v="10"/>
    <x v="7"/>
    <x v="2"/>
    <x v="0"/>
    <x v="2"/>
  </r>
  <r>
    <s v="L103489"/>
    <x v="0"/>
    <s v="C203489"/>
    <s v="Pooja Gupta"/>
    <x v="0"/>
    <s v="Female"/>
    <x v="28"/>
    <x v="0"/>
    <x v="1"/>
    <x v="2"/>
    <n v="1691932"/>
    <s v="Submitted"/>
    <n v="386"/>
    <x v="0"/>
    <x v="0"/>
    <s v="Submitted"/>
    <x v="0"/>
    <x v="1"/>
    <n v="3361510"/>
    <n v="13.12"/>
    <n v="24"/>
    <n v="140062.92000000001"/>
    <n v="3675251.0066437465"/>
    <x v="1"/>
    <x v="1"/>
    <d v="2034-01-08T00:00:00"/>
    <x v="10"/>
    <x v="7"/>
    <x v="0"/>
    <x v="0"/>
    <x v="3"/>
  </r>
  <r>
    <s v="L103490"/>
    <x v="0"/>
    <s v="C203490"/>
    <s v="Pooja Das"/>
    <x v="0"/>
    <s v="Female"/>
    <x v="7"/>
    <x v="1"/>
    <x v="1"/>
    <x v="2"/>
    <n v="312471"/>
    <s v="Submitted"/>
    <n v="336"/>
    <x v="0"/>
    <x v="0"/>
    <s v="Submitted"/>
    <x v="0"/>
    <x v="2"/>
    <n v="1263170"/>
    <n v="17.72"/>
    <n v="36"/>
    <n v="35088.06"/>
    <n v="1865281.0333333455"/>
    <x v="2"/>
    <x v="2"/>
    <d v="2034-01-09T00:00:00"/>
    <x v="10"/>
    <x v="7"/>
    <x v="0"/>
    <x v="1"/>
    <x v="1"/>
  </r>
  <r>
    <s v="L103491"/>
    <x v="0"/>
    <s v="C203491"/>
    <s v="Amit Singh"/>
    <x v="0"/>
    <s v="Male"/>
    <x v="15"/>
    <x v="0"/>
    <x v="1"/>
    <x v="0"/>
    <n v="2358357"/>
    <s v="Submitted"/>
    <n v="316"/>
    <x v="0"/>
    <x v="0"/>
    <s v="Submitted"/>
    <x v="0"/>
    <x v="3"/>
    <n v="3268531"/>
    <n v="13.22"/>
    <n v="180"/>
    <n v="18158.509999999998"/>
    <n v="3600831.6516666673"/>
    <x v="5"/>
    <x v="5"/>
    <d v="2034-01-10T00:00:00"/>
    <x v="10"/>
    <x v="7"/>
    <x v="1"/>
    <x v="1"/>
    <x v="1"/>
  </r>
  <r>
    <s v="L103492"/>
    <x v="0"/>
    <s v="C203492"/>
    <s v="Amit Singh"/>
    <x v="0"/>
    <s v="Female"/>
    <x v="33"/>
    <x v="1"/>
    <x v="1"/>
    <x v="1"/>
    <n v="1725202"/>
    <s v="Submitted"/>
    <n v="748"/>
    <x v="1"/>
    <x v="0"/>
    <s v="Submitted"/>
    <x v="0"/>
    <x v="3"/>
    <n v="2425929"/>
    <n v="17.440000000000001"/>
    <n v="180"/>
    <n v="13477.38"/>
    <n v="3525683.48"/>
    <x v="3"/>
    <x v="3"/>
    <d v="2034-01-11T00:00:00"/>
    <x v="10"/>
    <x v="7"/>
    <x v="0"/>
    <x v="0"/>
    <x v="2"/>
  </r>
  <r>
    <s v="L103493"/>
    <x v="0"/>
    <s v="C203493"/>
    <s v="Amit Rao"/>
    <x v="0"/>
    <s v="Female"/>
    <x v="42"/>
    <x v="0"/>
    <x v="1"/>
    <x v="0"/>
    <n v="1391870"/>
    <s v="Submitted"/>
    <n v="762"/>
    <x v="2"/>
    <x v="0"/>
    <s v="Submitted"/>
    <x v="0"/>
    <x v="4"/>
    <n v="4462423"/>
    <n v="12.27"/>
    <n v="180"/>
    <n v="24791.24"/>
    <n v="4562827.5175000001"/>
    <x v="1"/>
    <x v="1"/>
    <d v="2034-01-12T00:00:00"/>
    <x v="10"/>
    <x v="7"/>
    <x v="0"/>
    <x v="1"/>
    <x v="3"/>
  </r>
  <r>
    <s v="L103494"/>
    <x v="0"/>
    <s v="C203494"/>
    <s v="Rahul Verma"/>
    <x v="0"/>
    <s v="Male"/>
    <x v="33"/>
    <x v="0"/>
    <x v="1"/>
    <x v="3"/>
    <n v="1954233"/>
    <s v="Submitted"/>
    <n v="779"/>
    <x v="2"/>
    <x v="0"/>
    <s v="Submitted"/>
    <x v="0"/>
    <x v="1"/>
    <n v="4781838"/>
    <n v="8.02"/>
    <n v="36"/>
    <n v="132828.82999999999"/>
    <n v="3195861.7617984689"/>
    <x v="6"/>
    <x v="6"/>
    <d v="2034-01-13T00:00:00"/>
    <x v="10"/>
    <x v="7"/>
    <x v="2"/>
    <x v="0"/>
    <x v="3"/>
  </r>
  <r>
    <s v="L103495"/>
    <x v="0"/>
    <s v="C203495"/>
    <s v="Sneha Patel"/>
    <x v="0"/>
    <s v="Female"/>
    <x v="9"/>
    <x v="1"/>
    <x v="1"/>
    <x v="3"/>
    <n v="-50000"/>
    <s v="Submitted"/>
    <n v="446"/>
    <x v="0"/>
    <x v="0"/>
    <s v="Submitted"/>
    <x v="0"/>
    <x v="4"/>
    <n v="2938717"/>
    <n v="10.36"/>
    <n v="60"/>
    <n v="48978.62"/>
    <n v="2537092.3433333337"/>
    <x v="3"/>
    <x v="3"/>
    <d v="2034-01-14T00:00:00"/>
    <x v="10"/>
    <x v="7"/>
    <x v="1"/>
    <x v="0"/>
    <x v="1"/>
  </r>
  <r>
    <s v="L103496"/>
    <x v="0"/>
    <s v="C203496"/>
    <s v="Anjali Verma"/>
    <x v="0"/>
    <s v="Male"/>
    <x v="7"/>
    <x v="1"/>
    <x v="0"/>
    <x v="2"/>
    <n v="1273602"/>
    <s v="Submitted"/>
    <n v="416"/>
    <x v="0"/>
    <x v="0"/>
    <s v="Submitted"/>
    <x v="0"/>
    <x v="2"/>
    <n v="223696"/>
    <n v="16.18"/>
    <n v="36"/>
    <n v="6213.78"/>
    <n v="301616.77333334694"/>
    <x v="6"/>
    <x v="6"/>
    <d v="2034-01-15T00:00:00"/>
    <x v="10"/>
    <x v="7"/>
    <x v="1"/>
    <x v="0"/>
    <x v="2"/>
  </r>
  <r>
    <s v="L103497"/>
    <x v="0"/>
    <s v="C203497"/>
    <s v="Karan Singh"/>
    <x v="0"/>
    <s v="Male"/>
    <x v="32"/>
    <x v="0"/>
    <x v="0"/>
    <x v="0"/>
    <n v="464512"/>
    <s v="Submitted"/>
    <n v="458"/>
    <x v="0"/>
    <x v="0"/>
    <s v="Submitted"/>
    <x v="0"/>
    <x v="4"/>
    <n v="3573096"/>
    <n v="7.19"/>
    <n v="24"/>
    <n v="148879"/>
    <n v="2140907.3820348149"/>
    <x v="10"/>
    <x v="1"/>
    <d v="2034-01-16T00:00:00"/>
    <x v="10"/>
    <x v="7"/>
    <x v="0"/>
    <x v="0"/>
    <x v="3"/>
  </r>
  <r>
    <s v="L103498"/>
    <x v="0"/>
    <s v="C203498"/>
    <s v="Pooja Verma"/>
    <x v="0"/>
    <s v="Male"/>
    <x v="20"/>
    <x v="1"/>
    <x v="0"/>
    <x v="3"/>
    <n v="308477"/>
    <s v="Submitted"/>
    <n v="427"/>
    <x v="0"/>
    <x v="0"/>
    <s v="Submitted"/>
    <x v="0"/>
    <x v="3"/>
    <n v="329304"/>
    <n v="12.72"/>
    <n v="60"/>
    <n v="5488.4"/>
    <n v="349062.24"/>
    <x v="5"/>
    <x v="5"/>
    <d v="2034-01-17T00:00:00"/>
    <x v="10"/>
    <x v="7"/>
    <x v="0"/>
    <x v="1"/>
    <x v="1"/>
  </r>
  <r>
    <s v="L103499"/>
    <x v="0"/>
    <s v="C203499"/>
    <s v="Amit Gupta"/>
    <x v="0"/>
    <s v="Male"/>
    <x v="24"/>
    <x v="0"/>
    <x v="0"/>
    <x v="2"/>
    <n v="312346"/>
    <s v="Submitted"/>
    <n v="619"/>
    <x v="1"/>
    <x v="0"/>
    <s v="Submitted"/>
    <x v="0"/>
    <x v="1"/>
    <n v="1519203"/>
    <n v="18.72"/>
    <n v="12"/>
    <n v="126600.25"/>
    <n v="2369986.5934363115"/>
    <x v="4"/>
    <x v="4"/>
    <d v="2034-01-18T00:00:00"/>
    <x v="10"/>
    <x v="7"/>
    <x v="0"/>
    <x v="0"/>
    <x v="0"/>
  </r>
  <r>
    <s v="L103500"/>
    <x v="0"/>
    <s v="C203500"/>
    <s v="Vikas Patel"/>
    <x v="0"/>
    <s v="Female"/>
    <x v="11"/>
    <x v="0"/>
    <x v="0"/>
    <x v="2"/>
    <n v="1956067"/>
    <s v="Submitted"/>
    <n v="750"/>
    <x v="2"/>
    <x v="0"/>
    <s v="Submitted"/>
    <x v="0"/>
    <x v="3"/>
    <n v="786524"/>
    <n v="7.76"/>
    <n v="120"/>
    <n v="6554.37"/>
    <n v="508618.85333333327"/>
    <x v="0"/>
    <x v="0"/>
    <d v="2034-01-19T00:00:00"/>
    <x v="10"/>
    <x v="7"/>
    <x v="2"/>
    <x v="0"/>
    <x v="0"/>
  </r>
  <r>
    <s v="L103501"/>
    <x v="0"/>
    <s v="C203501"/>
    <s v="Anjali Sharma"/>
    <x v="0"/>
    <s v="Male"/>
    <x v="6"/>
    <x v="1"/>
    <x v="1"/>
    <x v="0"/>
    <n v="659455"/>
    <s v="Submitted"/>
    <n v="727"/>
    <x v="1"/>
    <x v="0"/>
    <s v="Submitted"/>
    <x v="0"/>
    <x v="2"/>
    <n v="1739474"/>
    <n v="16.170000000000002"/>
    <n v="180"/>
    <n v="9663.74"/>
    <n v="2343941.2150000003"/>
    <x v="6"/>
    <x v="6"/>
    <d v="2034-01-20T00:00:00"/>
    <x v="10"/>
    <x v="7"/>
    <x v="0"/>
    <x v="0"/>
    <x v="2"/>
  </r>
  <r>
    <s v="L103502"/>
    <x v="0"/>
    <s v="C203502"/>
    <s v="Rohit Gupta"/>
    <x v="0"/>
    <s v="Female"/>
    <x v="3"/>
    <x v="0"/>
    <x v="0"/>
    <x v="3"/>
    <n v="2119395"/>
    <s v="Submitted"/>
    <n v="375"/>
    <x v="0"/>
    <x v="0"/>
    <s v="Submitted"/>
    <x v="0"/>
    <x v="2"/>
    <n v="2998953"/>
    <n v="7.88"/>
    <n v="60"/>
    <n v="49982.55"/>
    <n v="1969312.470000138"/>
    <x v="4"/>
    <x v="4"/>
    <d v="2034-01-21T00:00:00"/>
    <x v="10"/>
    <x v="7"/>
    <x v="0"/>
    <x v="0"/>
    <x v="3"/>
  </r>
  <r>
    <s v="L103503"/>
    <x v="0"/>
    <s v="C203503"/>
    <s v="Anjali Patel"/>
    <x v="0"/>
    <s v="Male"/>
    <x v="10"/>
    <x v="1"/>
    <x v="1"/>
    <x v="2"/>
    <n v="497514"/>
    <s v="Submitted"/>
    <n v="475"/>
    <x v="0"/>
    <x v="0"/>
    <s v="Submitted"/>
    <x v="0"/>
    <x v="2"/>
    <n v="4195291"/>
    <n v="17.79"/>
    <n v="12"/>
    <n v="349607.58"/>
    <n v="6219632.4330549529"/>
    <x v="3"/>
    <x v="3"/>
    <d v="2034-01-22T00:00:00"/>
    <x v="10"/>
    <x v="7"/>
    <x v="0"/>
    <x v="0"/>
    <x v="0"/>
  </r>
  <r>
    <s v="L103504"/>
    <x v="0"/>
    <s v="C203504"/>
    <s v="Anjali Patel"/>
    <x v="0"/>
    <s v="Female"/>
    <x v="46"/>
    <x v="0"/>
    <x v="0"/>
    <x v="1"/>
    <n v="1151112"/>
    <s v="Submitted"/>
    <n v="469"/>
    <x v="0"/>
    <x v="0"/>
    <s v="Submitted"/>
    <x v="0"/>
    <x v="2"/>
    <n v="4049968"/>
    <n v="15.86"/>
    <n v="120"/>
    <n v="33749.730000000003"/>
    <n v="5352707.7066666661"/>
    <x v="1"/>
    <x v="1"/>
    <d v="2034-01-23T00:00:00"/>
    <x v="10"/>
    <x v="7"/>
    <x v="0"/>
    <x v="1"/>
    <x v="0"/>
  </r>
  <r>
    <s v="L103505"/>
    <x v="0"/>
    <s v="C203505"/>
    <s v="Priya Singh"/>
    <x v="0"/>
    <s v="Female"/>
    <x v="30"/>
    <x v="0"/>
    <x v="1"/>
    <x v="1"/>
    <n v="437545"/>
    <s v="Submitted"/>
    <n v="319"/>
    <x v="0"/>
    <x v="0"/>
    <s v="Submitted"/>
    <x v="0"/>
    <x v="2"/>
    <n v="2941571"/>
    <n v="16.59"/>
    <n v="60"/>
    <n v="49026.18"/>
    <n v="4066721.9075000002"/>
    <x v="2"/>
    <x v="2"/>
    <d v="2034-01-24T00:00:00"/>
    <x v="10"/>
    <x v="7"/>
    <x v="0"/>
    <x v="1"/>
    <x v="0"/>
  </r>
  <r>
    <s v="L103506"/>
    <x v="0"/>
    <s v="C203506"/>
    <s v="Rohit Sharma"/>
    <x v="0"/>
    <s v="Male"/>
    <x v="23"/>
    <x v="0"/>
    <x v="1"/>
    <x v="2"/>
    <n v="1636249"/>
    <s v="Submitted"/>
    <n v="360"/>
    <x v="0"/>
    <x v="0"/>
    <s v="Submitted"/>
    <x v="0"/>
    <x v="0"/>
    <n v="4384992"/>
    <n v="18.25"/>
    <n v="120"/>
    <n v="36541.599999999999"/>
    <n v="6668842"/>
    <x v="5"/>
    <x v="5"/>
    <d v="2034-01-25T00:00:00"/>
    <x v="10"/>
    <x v="7"/>
    <x v="1"/>
    <x v="0"/>
    <x v="3"/>
  </r>
  <r>
    <s v="L103507"/>
    <x v="0"/>
    <s v="C203507"/>
    <s v="Pooja Gupta"/>
    <x v="0"/>
    <s v="Male"/>
    <x v="42"/>
    <x v="1"/>
    <x v="1"/>
    <x v="3"/>
    <n v="1861847"/>
    <s v="Submitted"/>
    <n v="580"/>
    <x v="0"/>
    <x v="0"/>
    <s v="Submitted"/>
    <x v="0"/>
    <x v="0"/>
    <n v="385741"/>
    <n v="17.07"/>
    <n v="24"/>
    <n v="16072.54"/>
    <n v="548716.5728288648"/>
    <x v="1"/>
    <x v="1"/>
    <d v="2034-01-26T00:00:00"/>
    <x v="10"/>
    <x v="7"/>
    <x v="1"/>
    <x v="0"/>
    <x v="2"/>
  </r>
  <r>
    <s v="L103508"/>
    <x v="0"/>
    <s v="C203508"/>
    <s v="Rohit Patel"/>
    <x v="0"/>
    <s v="Male"/>
    <x v="16"/>
    <x v="1"/>
    <x v="1"/>
    <x v="3"/>
    <n v="416829"/>
    <s v="Submitted"/>
    <n v="794"/>
    <x v="2"/>
    <x v="0"/>
    <s v="Submitted"/>
    <x v="0"/>
    <x v="3"/>
    <n v="402862"/>
    <n v="18.04"/>
    <n v="120"/>
    <n v="3357.18"/>
    <n v="605635.87333333329"/>
    <x v="4"/>
    <x v="4"/>
    <d v="2034-01-27T00:00:00"/>
    <x v="10"/>
    <x v="7"/>
    <x v="0"/>
    <x v="1"/>
    <x v="1"/>
  </r>
  <r>
    <s v="L103509"/>
    <x v="0"/>
    <s v="C203509"/>
    <s v="Neha Singh"/>
    <x v="0"/>
    <s v="Female"/>
    <x v="8"/>
    <x v="1"/>
    <x v="0"/>
    <x v="0"/>
    <n v="1727302"/>
    <s v="Submitted"/>
    <n v="493"/>
    <x v="0"/>
    <x v="0"/>
    <s v="Submitted"/>
    <x v="0"/>
    <x v="2"/>
    <n v="1987598"/>
    <n v="10.130000000000001"/>
    <n v="12"/>
    <n v="165633.17000000001"/>
    <n v="1678948.9926974738"/>
    <x v="6"/>
    <x v="6"/>
    <d v="2034-01-28T00:00:00"/>
    <x v="10"/>
    <x v="7"/>
    <x v="2"/>
    <x v="0"/>
    <x v="0"/>
  </r>
  <r>
    <s v="L103510"/>
    <x v="0"/>
    <s v="C203510"/>
    <s v="Pooja Sharma"/>
    <x v="0"/>
    <s v="Male"/>
    <x v="1"/>
    <x v="0"/>
    <x v="1"/>
    <x v="3"/>
    <n v="1382593"/>
    <s v="Submitted"/>
    <n v="892"/>
    <x v="2"/>
    <x v="0"/>
    <s v="Submitted"/>
    <x v="0"/>
    <x v="3"/>
    <n v="74907"/>
    <n v="18.850000000000001"/>
    <n v="12"/>
    <n v="6242.25"/>
    <n v="117667.8242918012"/>
    <x v="4"/>
    <x v="4"/>
    <d v="2034-01-29T00:00:00"/>
    <x v="10"/>
    <x v="7"/>
    <x v="0"/>
    <x v="1"/>
    <x v="3"/>
  </r>
  <r>
    <s v="L103511"/>
    <x v="0"/>
    <s v="C203511"/>
    <s v="Rahul Mehta"/>
    <x v="0"/>
    <s v="Male"/>
    <x v="12"/>
    <x v="0"/>
    <x v="0"/>
    <x v="0"/>
    <n v="1378342"/>
    <s v="Submitted"/>
    <n v="840"/>
    <x v="2"/>
    <x v="0"/>
    <s v="Submitted"/>
    <x v="0"/>
    <x v="4"/>
    <n v="2367578"/>
    <n v="9.6199999999999992"/>
    <n v="60"/>
    <n v="39459.629999999997"/>
    <n v="1898008.363333334"/>
    <x v="5"/>
    <x v="5"/>
    <d v="2034-01-30T00:00:00"/>
    <x v="10"/>
    <x v="7"/>
    <x v="2"/>
    <x v="1"/>
    <x v="1"/>
  </r>
  <r>
    <s v="L103512"/>
    <x v="0"/>
    <s v="C203512"/>
    <s v="Vikas Verma"/>
    <x v="0"/>
    <s v="Male"/>
    <x v="7"/>
    <x v="1"/>
    <x v="1"/>
    <x v="3"/>
    <n v="856202"/>
    <s v="Submitted"/>
    <n v="402"/>
    <x v="0"/>
    <x v="0"/>
    <s v="Submitted"/>
    <x v="0"/>
    <x v="1"/>
    <n v="2287926"/>
    <n v="17.84"/>
    <n v="24"/>
    <n v="95330.25"/>
    <n v="3401383.3210885134"/>
    <x v="1"/>
    <x v="1"/>
    <d v="2034-01-31T00:00:00"/>
    <x v="10"/>
    <x v="7"/>
    <x v="0"/>
    <x v="1"/>
    <x v="1"/>
  </r>
  <r>
    <s v="L103513"/>
    <x v="0"/>
    <s v="C203513"/>
    <s v="Priya Singh"/>
    <x v="0"/>
    <s v="Female"/>
    <x v="34"/>
    <x v="0"/>
    <x v="0"/>
    <x v="3"/>
    <n v="651735"/>
    <s v="Submitted"/>
    <n v="305"/>
    <x v="0"/>
    <x v="0"/>
    <s v="Submitted"/>
    <x v="0"/>
    <x v="1"/>
    <n v="1598420"/>
    <n v="18.52"/>
    <n v="36"/>
    <n v="44400.56"/>
    <n v="2466894.8666666728"/>
    <x v="8"/>
    <x v="4"/>
    <d v="2034-02-01T00:00:00"/>
    <x v="10"/>
    <x v="8"/>
    <x v="1"/>
    <x v="0"/>
    <x v="3"/>
  </r>
  <r>
    <s v="L103514"/>
    <x v="0"/>
    <s v="C203514"/>
    <s v="Rahul Das"/>
    <x v="0"/>
    <s v="Male"/>
    <x v="39"/>
    <x v="0"/>
    <x v="0"/>
    <x v="2"/>
    <n v="1869978"/>
    <s v="Submitted"/>
    <n v="306"/>
    <x v="0"/>
    <x v="0"/>
    <s v="Submitted"/>
    <x v="0"/>
    <x v="1"/>
    <n v="2858247"/>
    <n v="18.239999999999998"/>
    <n v="60"/>
    <n v="47637.45"/>
    <n v="4344535.4399999995"/>
    <x v="0"/>
    <x v="0"/>
    <d v="2034-02-02T00:00:00"/>
    <x v="10"/>
    <x v="8"/>
    <x v="0"/>
    <x v="1"/>
    <x v="0"/>
  </r>
  <r>
    <s v="L103515"/>
    <x v="0"/>
    <s v="C203515"/>
    <s v="Karan Patel"/>
    <x v="0"/>
    <s v="Male"/>
    <x v="43"/>
    <x v="0"/>
    <x v="0"/>
    <x v="0"/>
    <n v="2279796"/>
    <s v="Submitted"/>
    <n v="332"/>
    <x v="0"/>
    <x v="0"/>
    <s v="Submitted"/>
    <x v="0"/>
    <x v="3"/>
    <n v="2274237"/>
    <n v="13.39"/>
    <n v="24"/>
    <n v="94759.88"/>
    <n v="2537669.4916633782"/>
    <x v="0"/>
    <x v="0"/>
    <d v="2034-02-03T00:00:00"/>
    <x v="10"/>
    <x v="8"/>
    <x v="2"/>
    <x v="1"/>
    <x v="2"/>
  </r>
  <r>
    <s v="L103516"/>
    <x v="0"/>
    <s v="C203516"/>
    <s v="Pooja Patel"/>
    <x v="0"/>
    <s v="Female"/>
    <x v="38"/>
    <x v="0"/>
    <x v="1"/>
    <x v="2"/>
    <n v="847007"/>
    <s v="Submitted"/>
    <n v="774"/>
    <x v="2"/>
    <x v="0"/>
    <s v="Submitted"/>
    <x v="0"/>
    <x v="3"/>
    <n v="4213707"/>
    <n v="13.01"/>
    <n v="120"/>
    <n v="35114.22"/>
    <n v="4568360.6725000003"/>
    <x v="5"/>
    <x v="5"/>
    <d v="2034-02-04T00:00:00"/>
    <x v="10"/>
    <x v="8"/>
    <x v="0"/>
    <x v="0"/>
    <x v="0"/>
  </r>
  <r>
    <s v="L103517"/>
    <x v="0"/>
    <s v="C203517"/>
    <s v="Sneha Rao"/>
    <x v="0"/>
    <s v="Female"/>
    <x v="20"/>
    <x v="0"/>
    <x v="1"/>
    <x v="2"/>
    <n v="2478128"/>
    <s v="Submitted"/>
    <n v="320"/>
    <x v="0"/>
    <x v="0"/>
    <s v="Submitted"/>
    <x v="0"/>
    <x v="3"/>
    <n v="860676"/>
    <n v="10.68"/>
    <n v="12"/>
    <n v="71723"/>
    <n v="766370.5302239937"/>
    <x v="3"/>
    <x v="3"/>
    <d v="2034-02-05T00:00:00"/>
    <x v="10"/>
    <x v="8"/>
    <x v="0"/>
    <x v="1"/>
    <x v="1"/>
  </r>
  <r>
    <s v="L103518"/>
    <x v="0"/>
    <s v="C203518"/>
    <s v="Pooja Rao"/>
    <x v="0"/>
    <s v="Male"/>
    <x v="1"/>
    <x v="0"/>
    <x v="0"/>
    <x v="0"/>
    <n v="408138"/>
    <s v="Submitted"/>
    <n v="532"/>
    <x v="0"/>
    <x v="0"/>
    <s v="Submitted"/>
    <x v="0"/>
    <x v="4"/>
    <n v="1244592"/>
    <n v="11.92"/>
    <n v="12"/>
    <n v="103716"/>
    <n v="1236608.9685197729"/>
    <x v="4"/>
    <x v="4"/>
    <d v="2034-02-06T00:00:00"/>
    <x v="10"/>
    <x v="8"/>
    <x v="0"/>
    <x v="1"/>
    <x v="3"/>
  </r>
  <r>
    <s v="L103519"/>
    <x v="0"/>
    <s v="C203519"/>
    <s v="Amit Gupta"/>
    <x v="0"/>
    <s v="Male"/>
    <x v="20"/>
    <x v="0"/>
    <x v="0"/>
    <x v="1"/>
    <n v="1599742"/>
    <s v="Submitted"/>
    <n v="451"/>
    <x v="0"/>
    <x v="0"/>
    <s v="Submitted"/>
    <x v="0"/>
    <x v="4"/>
    <n v="4132941"/>
    <n v="11.89"/>
    <n v="180"/>
    <n v="22960.78"/>
    <n v="4095055.7075"/>
    <x v="2"/>
    <x v="2"/>
    <d v="2034-02-07T00:00:00"/>
    <x v="10"/>
    <x v="8"/>
    <x v="2"/>
    <x v="1"/>
    <x v="0"/>
  </r>
  <r>
    <s v="L103520"/>
    <x v="0"/>
    <s v="C203520"/>
    <s v="Vikas Mehta"/>
    <x v="0"/>
    <s v="Female"/>
    <x v="42"/>
    <x v="1"/>
    <x v="0"/>
    <x v="3"/>
    <n v="862488"/>
    <s v="Submitted"/>
    <n v="470"/>
    <x v="0"/>
    <x v="0"/>
    <s v="Submitted"/>
    <x v="0"/>
    <x v="2"/>
    <n v="3676045"/>
    <n v="14.16"/>
    <n v="36"/>
    <n v="102112.36"/>
    <n v="4337733.1000028364"/>
    <x v="5"/>
    <x v="5"/>
    <d v="2034-02-08T00:00:00"/>
    <x v="10"/>
    <x v="8"/>
    <x v="1"/>
    <x v="1"/>
    <x v="3"/>
  </r>
  <r>
    <s v="L103521"/>
    <x v="0"/>
    <s v="C203521"/>
    <s v="Karan Das"/>
    <x v="0"/>
    <s v="Male"/>
    <x v="12"/>
    <x v="1"/>
    <x v="1"/>
    <x v="1"/>
    <n v="588216"/>
    <s v="Submitted"/>
    <n v="684"/>
    <x v="1"/>
    <x v="0"/>
    <s v="Submitted"/>
    <x v="0"/>
    <x v="1"/>
    <n v="3576788"/>
    <n v="12.06"/>
    <n v="60"/>
    <n v="59613.13"/>
    <n v="3594671.9400000004"/>
    <x v="6"/>
    <x v="6"/>
    <d v="2034-02-09T00:00:00"/>
    <x v="10"/>
    <x v="8"/>
    <x v="2"/>
    <x v="1"/>
    <x v="1"/>
  </r>
  <r>
    <s v="L103522"/>
    <x v="0"/>
    <s v="C203522"/>
    <n v="0"/>
    <x v="0"/>
    <s v="Male"/>
    <x v="42"/>
    <x v="0"/>
    <x v="1"/>
    <x v="0"/>
    <n v="2497540"/>
    <s v="Submitted"/>
    <n v="612"/>
    <x v="1"/>
    <x v="0"/>
    <s v="Submitted"/>
    <x v="0"/>
    <x v="4"/>
    <n v="267907"/>
    <n v="16.13"/>
    <n v="120"/>
    <n v="2232.56"/>
    <n v="360111.65916666662"/>
    <x v="5"/>
    <x v="5"/>
    <d v="2034-02-10T00:00:00"/>
    <x v="10"/>
    <x v="8"/>
    <x v="2"/>
    <x v="1"/>
    <x v="0"/>
  </r>
  <r>
    <s v="L103523"/>
    <x v="0"/>
    <s v="C203523"/>
    <s v="Sneha Sharma"/>
    <x v="0"/>
    <s v="Female"/>
    <x v="44"/>
    <x v="0"/>
    <x v="0"/>
    <x v="0"/>
    <n v="852191"/>
    <s v="Submitted"/>
    <n v="358"/>
    <x v="0"/>
    <x v="0"/>
    <s v="Submitted"/>
    <x v="0"/>
    <x v="1"/>
    <n v="4234015"/>
    <n v="8.14"/>
    <n v="12"/>
    <n v="352834.58"/>
    <n v="2877834.8977787131"/>
    <x v="2"/>
    <x v="2"/>
    <d v="2034-02-11T00:00:00"/>
    <x v="10"/>
    <x v="8"/>
    <x v="1"/>
    <x v="0"/>
    <x v="2"/>
  </r>
  <r>
    <s v="L103524"/>
    <x v="0"/>
    <s v="C203524"/>
    <s v="Sneha Sharma"/>
    <x v="0"/>
    <s v="Female"/>
    <x v="37"/>
    <x v="0"/>
    <x v="0"/>
    <x v="0"/>
    <n v="566915"/>
    <s v="Submitted"/>
    <n v="333"/>
    <x v="0"/>
    <x v="0"/>
    <s v="Submitted"/>
    <x v="0"/>
    <x v="4"/>
    <n v="2636901"/>
    <n v="16.100000000000001"/>
    <n v="12"/>
    <n v="219741.75"/>
    <n v="3537972.327808952"/>
    <x v="3"/>
    <x v="3"/>
    <d v="2034-02-12T00:00:00"/>
    <x v="10"/>
    <x v="8"/>
    <x v="2"/>
    <x v="1"/>
    <x v="3"/>
  </r>
  <r>
    <s v="L103525"/>
    <x v="0"/>
    <s v="C203525"/>
    <s v="Amit Verma"/>
    <x v="0"/>
    <s v="Female"/>
    <x v="1"/>
    <x v="0"/>
    <x v="1"/>
    <x v="3"/>
    <n v="2121817"/>
    <s v="Submitted"/>
    <n v="349"/>
    <x v="0"/>
    <x v="0"/>
    <s v="Submitted"/>
    <x v="0"/>
    <x v="1"/>
    <n v="2357924"/>
    <n v="8.84"/>
    <n v="24"/>
    <n v="98246.83"/>
    <n v="1737007.0795747298"/>
    <x v="5"/>
    <x v="5"/>
    <d v="2034-02-13T00:00:00"/>
    <x v="10"/>
    <x v="8"/>
    <x v="1"/>
    <x v="0"/>
    <x v="1"/>
  </r>
  <r>
    <s v="L103526"/>
    <x v="0"/>
    <s v="C203526"/>
    <s v="Anjali Singh"/>
    <x v="0"/>
    <s v="Male"/>
    <x v="29"/>
    <x v="0"/>
    <x v="0"/>
    <x v="3"/>
    <n v="1947627"/>
    <s v="Submitted"/>
    <n v="353"/>
    <x v="0"/>
    <x v="0"/>
    <s v="Submitted"/>
    <x v="0"/>
    <x v="2"/>
    <n v="2240722"/>
    <n v="15.84"/>
    <n v="36"/>
    <n v="62242.28"/>
    <n v="2957753.0400002059"/>
    <x v="0"/>
    <x v="0"/>
    <d v="2034-02-14T00:00:00"/>
    <x v="10"/>
    <x v="8"/>
    <x v="2"/>
    <x v="0"/>
    <x v="0"/>
  </r>
  <r>
    <s v="L103527"/>
    <x v="0"/>
    <s v="C203527"/>
    <s v="Vikas Singh"/>
    <x v="0"/>
    <s v="Female"/>
    <x v="25"/>
    <x v="1"/>
    <x v="1"/>
    <x v="0"/>
    <n v="1726773"/>
    <s v="Submitted"/>
    <n v="731"/>
    <x v="1"/>
    <x v="0"/>
    <s v="Submitted"/>
    <x v="0"/>
    <x v="1"/>
    <n v="3963817"/>
    <n v="17.98"/>
    <n v="180"/>
    <n v="22021.21"/>
    <n v="5939119.1383333327"/>
    <x v="0"/>
    <x v="0"/>
    <d v="2034-02-15T00:00:00"/>
    <x v="10"/>
    <x v="8"/>
    <x v="0"/>
    <x v="1"/>
    <x v="3"/>
  </r>
  <r>
    <s v="L103528"/>
    <x v="0"/>
    <s v="C203528"/>
    <s v="Anjali Singh"/>
    <x v="0"/>
    <s v="Female"/>
    <x v="1"/>
    <x v="0"/>
    <x v="1"/>
    <x v="0"/>
    <n v="1812206"/>
    <s v="Submitted"/>
    <n v="875"/>
    <x v="2"/>
    <x v="0"/>
    <s v="Submitted"/>
    <x v="0"/>
    <x v="1"/>
    <n v="1931204"/>
    <n v="13.27"/>
    <n v="24"/>
    <n v="80466.83"/>
    <n v="2135589.7935934891"/>
    <x v="2"/>
    <x v="2"/>
    <d v="2034-02-16T00:00:00"/>
    <x v="10"/>
    <x v="8"/>
    <x v="0"/>
    <x v="0"/>
    <x v="1"/>
  </r>
  <r>
    <s v="L103529"/>
    <x v="0"/>
    <s v="C203529"/>
    <s v="Karan Singh"/>
    <x v="0"/>
    <s v="Female"/>
    <x v="4"/>
    <x v="0"/>
    <x v="1"/>
    <x v="3"/>
    <n v="1506366"/>
    <s v="Submitted"/>
    <n v="533"/>
    <x v="0"/>
    <x v="0"/>
    <s v="Submitted"/>
    <x v="0"/>
    <x v="4"/>
    <n v="695736"/>
    <n v="17.13"/>
    <n v="60"/>
    <n v="11595.6"/>
    <n v="993163.14"/>
    <x v="13"/>
    <x v="0"/>
    <d v="2034-02-17T00:00:00"/>
    <x v="10"/>
    <x v="8"/>
    <x v="1"/>
    <x v="0"/>
    <x v="1"/>
  </r>
  <r>
    <s v="L103530"/>
    <x v="0"/>
    <s v="C203530"/>
    <s v="Rohit Sharma"/>
    <x v="0"/>
    <s v="Male"/>
    <x v="33"/>
    <x v="1"/>
    <x v="0"/>
    <x v="2"/>
    <n v="2129115"/>
    <s v="Submitted"/>
    <n v="434"/>
    <x v="0"/>
    <x v="0"/>
    <s v="Submitted"/>
    <x v="0"/>
    <x v="3"/>
    <n v="3647624"/>
    <n v="9.4"/>
    <n v="180"/>
    <n v="20264.580000000002"/>
    <n v="2857305.4666666668"/>
    <x v="4"/>
    <x v="4"/>
    <d v="2034-02-18T00:00:00"/>
    <x v="10"/>
    <x v="8"/>
    <x v="2"/>
    <x v="1"/>
    <x v="3"/>
  </r>
  <r>
    <s v="L103531"/>
    <x v="0"/>
    <s v="C203531"/>
    <s v="Priya Singh"/>
    <x v="0"/>
    <s v="Male"/>
    <x v="30"/>
    <x v="0"/>
    <x v="1"/>
    <x v="1"/>
    <n v="1326233"/>
    <s v="Submitted"/>
    <n v="323"/>
    <x v="0"/>
    <x v="0"/>
    <s v="Submitted"/>
    <x v="0"/>
    <x v="2"/>
    <n v="1921573"/>
    <n v="11.37"/>
    <n v="180"/>
    <n v="10675.41"/>
    <n v="1820690.4174999997"/>
    <x v="2"/>
    <x v="2"/>
    <d v="2034-02-19T00:00:00"/>
    <x v="10"/>
    <x v="8"/>
    <x v="0"/>
    <x v="0"/>
    <x v="1"/>
  </r>
  <r>
    <s v="L103532"/>
    <x v="0"/>
    <s v="C203532"/>
    <s v="Neha Patel"/>
    <x v="0"/>
    <s v="Female"/>
    <x v="32"/>
    <x v="0"/>
    <x v="1"/>
    <x v="2"/>
    <n v="2256645"/>
    <s v="Submitted"/>
    <n v="375"/>
    <x v="0"/>
    <x v="0"/>
    <s v="Submitted"/>
    <x v="0"/>
    <x v="3"/>
    <n v="3685400"/>
    <n v="9.43"/>
    <n v="180"/>
    <n v="20474.439999999999"/>
    <n v="2896110.1666666665"/>
    <x v="4"/>
    <x v="4"/>
    <d v="2034-02-20T00:00:00"/>
    <x v="10"/>
    <x v="8"/>
    <x v="0"/>
    <x v="1"/>
    <x v="1"/>
  </r>
  <r>
    <s v="L103533"/>
    <x v="0"/>
    <s v="C203533"/>
    <s v="Amit Verma"/>
    <x v="0"/>
    <s v="Male"/>
    <x v="27"/>
    <x v="0"/>
    <x v="0"/>
    <x v="0"/>
    <n v="2495075"/>
    <s v="Submitted"/>
    <n v="725"/>
    <x v="1"/>
    <x v="0"/>
    <s v="Submitted"/>
    <x v="0"/>
    <x v="3"/>
    <n v="635212"/>
    <n v="17.29"/>
    <n v="60"/>
    <n v="10586.87"/>
    <n v="915234.62333333329"/>
    <x v="2"/>
    <x v="2"/>
    <d v="2034-02-21T00:00:00"/>
    <x v="10"/>
    <x v="8"/>
    <x v="0"/>
    <x v="0"/>
    <x v="3"/>
  </r>
  <r>
    <s v="L103534"/>
    <x v="0"/>
    <s v="C203534"/>
    <s v="Rohit Patel"/>
    <x v="0"/>
    <s v="Male"/>
    <x v="4"/>
    <x v="1"/>
    <x v="0"/>
    <x v="0"/>
    <n v="1371052"/>
    <s v="Submitted"/>
    <n v="512"/>
    <x v="0"/>
    <x v="0"/>
    <s v="Submitted"/>
    <x v="0"/>
    <x v="3"/>
    <n v="960440"/>
    <n v="13.41"/>
    <n v="24"/>
    <n v="40018.33"/>
    <n v="1073291.7162538304"/>
    <x v="3"/>
    <x v="3"/>
    <d v="2034-02-22T00:00:00"/>
    <x v="10"/>
    <x v="8"/>
    <x v="0"/>
    <x v="0"/>
    <x v="0"/>
  </r>
  <r>
    <s v="L103535"/>
    <x v="0"/>
    <s v="C203535"/>
    <s v="Pooja Patel"/>
    <x v="0"/>
    <s v="Male"/>
    <x v="32"/>
    <x v="1"/>
    <x v="0"/>
    <x v="0"/>
    <n v="1870454"/>
    <s v="Submitted"/>
    <n v="401"/>
    <x v="0"/>
    <x v="0"/>
    <s v="Submitted"/>
    <x v="0"/>
    <x v="3"/>
    <n v="1509518"/>
    <n v="18.829999999999998"/>
    <n v="180"/>
    <n v="8386.2099999999991"/>
    <n v="2368685.3283333331"/>
    <x v="0"/>
    <x v="0"/>
    <d v="2034-02-23T00:00:00"/>
    <x v="10"/>
    <x v="8"/>
    <x v="0"/>
    <x v="0"/>
    <x v="3"/>
  </r>
  <r>
    <s v="L103536"/>
    <x v="0"/>
    <s v="C203536"/>
    <s v="Vikas Gupta"/>
    <x v="0"/>
    <s v="Female"/>
    <x v="37"/>
    <x v="0"/>
    <x v="1"/>
    <x v="1"/>
    <n v="2385706"/>
    <s v="Submitted"/>
    <n v="699"/>
    <x v="1"/>
    <x v="0"/>
    <s v="Submitted"/>
    <x v="0"/>
    <x v="4"/>
    <n v="212649"/>
    <n v="7.14"/>
    <n v="120"/>
    <n v="1772.08"/>
    <n v="126526.155"/>
    <x v="6"/>
    <x v="6"/>
    <d v="2034-02-24T00:00:00"/>
    <x v="10"/>
    <x v="8"/>
    <x v="0"/>
    <x v="1"/>
    <x v="2"/>
  </r>
  <r>
    <s v="L103537"/>
    <x v="0"/>
    <s v="C203537"/>
    <s v="Sneha Patel"/>
    <x v="0"/>
    <s v="Male"/>
    <x v="11"/>
    <x v="1"/>
    <x v="1"/>
    <x v="1"/>
    <n v="2409578"/>
    <s v="Submitted"/>
    <n v="684"/>
    <x v="1"/>
    <x v="0"/>
    <s v="Submitted"/>
    <x v="0"/>
    <x v="3"/>
    <n v="1585222"/>
    <n v="17.45"/>
    <n v="180"/>
    <n v="8806.7900000000009"/>
    <n v="2305176.9916666667"/>
    <x v="1"/>
    <x v="1"/>
    <d v="2034-02-25T00:00:00"/>
    <x v="10"/>
    <x v="8"/>
    <x v="0"/>
    <x v="1"/>
    <x v="2"/>
  </r>
  <r>
    <s v="L103538"/>
    <x v="0"/>
    <s v="C203538"/>
    <s v="Karan Mehta"/>
    <x v="0"/>
    <s v="Male"/>
    <x v="45"/>
    <x v="1"/>
    <x v="1"/>
    <x v="2"/>
    <n v="2240709"/>
    <s v="Submitted"/>
    <n v="410"/>
    <x v="0"/>
    <x v="0"/>
    <s v="Submitted"/>
    <x v="0"/>
    <x v="3"/>
    <n v="4329437"/>
    <n v="15.77"/>
    <n v="120"/>
    <n v="36078.639999999999"/>
    <n v="5689601.7908333335"/>
    <x v="4"/>
    <x v="4"/>
    <d v="2034-02-26T00:00:00"/>
    <x v="10"/>
    <x v="8"/>
    <x v="0"/>
    <x v="0"/>
    <x v="0"/>
  </r>
  <r>
    <s v="L103539"/>
    <x v="0"/>
    <s v="C203539"/>
    <s v="Vikas Singh"/>
    <x v="0"/>
    <s v="Male"/>
    <x v="6"/>
    <x v="1"/>
    <x v="0"/>
    <x v="0"/>
    <n v="1176034"/>
    <s v="Submitted"/>
    <n v="303"/>
    <x v="0"/>
    <x v="0"/>
    <s v="Submitted"/>
    <x v="0"/>
    <x v="3"/>
    <n v="388248"/>
    <n v="7.76"/>
    <n v="12"/>
    <n v="32354"/>
    <n v="251700.34874769923"/>
    <x v="0"/>
    <x v="0"/>
    <d v="2034-02-27T00:00:00"/>
    <x v="10"/>
    <x v="8"/>
    <x v="0"/>
    <x v="1"/>
    <x v="2"/>
  </r>
  <r>
    <s v="L103540"/>
    <x v="0"/>
    <s v="C203540"/>
    <s v="Vikas Mehta"/>
    <x v="0"/>
    <s v="Male"/>
    <x v="5"/>
    <x v="0"/>
    <x v="1"/>
    <x v="3"/>
    <n v="1561217"/>
    <s v="Submitted"/>
    <n v="660"/>
    <x v="1"/>
    <x v="0"/>
    <s v="Submitted"/>
    <x v="0"/>
    <x v="2"/>
    <n v="1481760"/>
    <n v="9.84"/>
    <n v="24"/>
    <n v="61740"/>
    <n v="1215043.8964319013"/>
    <x v="5"/>
    <x v="5"/>
    <d v="2034-02-28T00:00:00"/>
    <x v="10"/>
    <x v="8"/>
    <x v="0"/>
    <x v="0"/>
    <x v="0"/>
  </r>
  <r>
    <s v="L103541"/>
    <x v="0"/>
    <s v="C203541"/>
    <s v="Priya Rao"/>
    <x v="0"/>
    <s v="Male"/>
    <x v="13"/>
    <x v="0"/>
    <x v="1"/>
    <x v="2"/>
    <n v="1967319"/>
    <s v="Submitted"/>
    <n v="336"/>
    <x v="0"/>
    <x v="0"/>
    <s v="Submitted"/>
    <x v="0"/>
    <x v="4"/>
    <n v="1690752"/>
    <n v="16.420000000000002"/>
    <n v="12"/>
    <n v="140896"/>
    <n v="2313586.6170949405"/>
    <x v="6"/>
    <x v="6"/>
    <d v="2034-03-01T00:00:00"/>
    <x v="10"/>
    <x v="9"/>
    <x v="1"/>
    <x v="1"/>
    <x v="2"/>
  </r>
  <r>
    <s v="L103542"/>
    <x v="0"/>
    <s v="C203542"/>
    <s v="Rahul Rao"/>
    <x v="0"/>
    <s v="Male"/>
    <x v="41"/>
    <x v="0"/>
    <x v="0"/>
    <x v="3"/>
    <n v="2047242"/>
    <s v="Submitted"/>
    <n v="890"/>
    <x v="2"/>
    <x v="0"/>
    <s v="Submitted"/>
    <x v="0"/>
    <x v="1"/>
    <n v="2277563"/>
    <n v="8.76"/>
    <n v="120"/>
    <n v="18979.689999999999"/>
    <n v="1662620.99"/>
    <x v="6"/>
    <x v="6"/>
    <d v="2034-03-02T00:00:00"/>
    <x v="10"/>
    <x v="9"/>
    <x v="0"/>
    <x v="0"/>
    <x v="3"/>
  </r>
  <r>
    <s v="L103543"/>
    <x v="0"/>
    <s v="C203543"/>
    <s v="Sneha Mehta"/>
    <x v="0"/>
    <s v="Female"/>
    <x v="2"/>
    <x v="1"/>
    <x v="1"/>
    <x v="0"/>
    <n v="2168069"/>
    <s v="Submitted"/>
    <n v="317"/>
    <x v="0"/>
    <x v="0"/>
    <s v="Submitted"/>
    <x v="0"/>
    <x v="3"/>
    <n v="2353107"/>
    <n v="11.67"/>
    <n v="180"/>
    <n v="13072.82"/>
    <n v="2288396.5575000001"/>
    <x v="2"/>
    <x v="2"/>
    <d v="2034-03-03T00:00:00"/>
    <x v="10"/>
    <x v="9"/>
    <x v="0"/>
    <x v="0"/>
    <x v="0"/>
  </r>
  <r>
    <s v="L103544"/>
    <x v="0"/>
    <s v="C203544"/>
    <s v="Pooja Mehta"/>
    <x v="0"/>
    <s v="Female"/>
    <x v="9"/>
    <x v="0"/>
    <x v="0"/>
    <x v="0"/>
    <n v="2396141"/>
    <s v="Submitted"/>
    <n v="491"/>
    <x v="0"/>
    <x v="0"/>
    <s v="Submitted"/>
    <x v="0"/>
    <x v="3"/>
    <n v="3853115"/>
    <n v="7.25"/>
    <n v="36"/>
    <n v="107030.97"/>
    <n v="2327923.7408910086"/>
    <x v="0"/>
    <x v="0"/>
    <d v="2034-03-04T00:00:00"/>
    <x v="10"/>
    <x v="9"/>
    <x v="0"/>
    <x v="0"/>
    <x v="0"/>
  </r>
  <r>
    <s v="L103545"/>
    <x v="0"/>
    <s v="C203545"/>
    <s v="Priya Sharma"/>
    <x v="0"/>
    <s v="Female"/>
    <x v="18"/>
    <x v="1"/>
    <x v="1"/>
    <x v="2"/>
    <n v="1503020"/>
    <s v="Submitted"/>
    <n v="758"/>
    <x v="2"/>
    <x v="0"/>
    <s v="Submitted"/>
    <x v="0"/>
    <x v="3"/>
    <n v="2518635"/>
    <n v="17.04"/>
    <n v="120"/>
    <n v="20988.62"/>
    <n v="3576461.6999999997"/>
    <x v="3"/>
    <x v="3"/>
    <d v="2034-03-05T00:00:00"/>
    <x v="10"/>
    <x v="9"/>
    <x v="0"/>
    <x v="1"/>
    <x v="2"/>
  </r>
  <r>
    <s v="L103546"/>
    <x v="0"/>
    <s v="C203546"/>
    <s v="Pooja Rao"/>
    <x v="0"/>
    <s v="Male"/>
    <x v="38"/>
    <x v="1"/>
    <x v="1"/>
    <x v="3"/>
    <n v="936005"/>
    <s v="Submitted"/>
    <n v="702"/>
    <x v="1"/>
    <x v="0"/>
    <s v="Submitted"/>
    <x v="0"/>
    <x v="2"/>
    <n v="1085635"/>
    <n v="15.32"/>
    <n v="180"/>
    <n v="6031.31"/>
    <n v="1385994.0166666666"/>
    <x v="6"/>
    <x v="6"/>
    <d v="2034-03-06T00:00:00"/>
    <x v="10"/>
    <x v="9"/>
    <x v="2"/>
    <x v="1"/>
    <x v="1"/>
  </r>
  <r>
    <s v="L103547"/>
    <x v="0"/>
    <s v="C203547"/>
    <s v="Neha Verma"/>
    <x v="0"/>
    <s v="Male"/>
    <x v="25"/>
    <x v="1"/>
    <x v="0"/>
    <x v="2"/>
    <n v="288423"/>
    <s v="Submitted"/>
    <n v="320"/>
    <x v="0"/>
    <x v="0"/>
    <s v="Submitted"/>
    <x v="0"/>
    <x v="2"/>
    <n v="323119"/>
    <n v="14.71"/>
    <n v="120"/>
    <n v="2692.66"/>
    <n v="396090.04083333333"/>
    <x v="3"/>
    <x v="3"/>
    <d v="2034-03-07T00:00:00"/>
    <x v="10"/>
    <x v="9"/>
    <x v="0"/>
    <x v="1"/>
    <x v="1"/>
  </r>
  <r>
    <s v="L103548"/>
    <x v="0"/>
    <s v="C203548"/>
    <s v="Rohit Patel"/>
    <x v="0"/>
    <s v="Male"/>
    <x v="46"/>
    <x v="1"/>
    <x v="1"/>
    <x v="1"/>
    <n v="-50000"/>
    <s v="Submitted"/>
    <n v="539"/>
    <x v="0"/>
    <x v="0"/>
    <s v="Submitted"/>
    <x v="0"/>
    <x v="4"/>
    <n v="4051598"/>
    <n v="11.89"/>
    <n v="180"/>
    <n v="22508.880000000001"/>
    <n v="4014458.3516666666"/>
    <x v="1"/>
    <x v="1"/>
    <d v="2034-03-08T00:00:00"/>
    <x v="10"/>
    <x v="9"/>
    <x v="0"/>
    <x v="0"/>
    <x v="2"/>
  </r>
  <r>
    <s v="L103549"/>
    <x v="0"/>
    <s v="C203549"/>
    <s v="Neha Rao"/>
    <x v="0"/>
    <s v="Female"/>
    <x v="46"/>
    <x v="0"/>
    <x v="1"/>
    <x v="0"/>
    <n v="2419109"/>
    <s v="Submitted"/>
    <n v="621"/>
    <x v="1"/>
    <x v="0"/>
    <s v="Submitted"/>
    <x v="0"/>
    <x v="3"/>
    <n v="2464213"/>
    <n v="13.12"/>
    <n v="36"/>
    <n v="68450.36"/>
    <n v="2694206.2133409232"/>
    <x v="3"/>
    <x v="3"/>
    <d v="2034-03-09T00:00:00"/>
    <x v="10"/>
    <x v="9"/>
    <x v="2"/>
    <x v="1"/>
    <x v="1"/>
  </r>
  <r>
    <s v="L103550"/>
    <x v="0"/>
    <s v="C203550"/>
    <s v="Priya Patel"/>
    <x v="0"/>
    <s v="Male"/>
    <x v="14"/>
    <x v="0"/>
    <x v="0"/>
    <x v="3"/>
    <n v="1095399"/>
    <s v="Submitted"/>
    <n v="579"/>
    <x v="0"/>
    <x v="0"/>
    <s v="Submitted"/>
    <x v="0"/>
    <x v="0"/>
    <n v="4598183"/>
    <n v="9.0299999999999994"/>
    <n v="24"/>
    <n v="191590.96"/>
    <n v="3460137.6199792954"/>
    <x v="2"/>
    <x v="2"/>
    <d v="2034-03-10T00:00:00"/>
    <x v="10"/>
    <x v="9"/>
    <x v="2"/>
    <x v="1"/>
    <x v="0"/>
  </r>
  <r>
    <s v="L103551"/>
    <x v="0"/>
    <s v="C203551"/>
    <s v="Sneha Singh"/>
    <x v="0"/>
    <s v="Male"/>
    <x v="14"/>
    <x v="1"/>
    <x v="1"/>
    <x v="3"/>
    <n v="1517835"/>
    <s v="Submitted"/>
    <n v="492"/>
    <x v="0"/>
    <x v="0"/>
    <s v="Submitted"/>
    <x v="0"/>
    <x v="2"/>
    <n v="1217293"/>
    <n v="10.01"/>
    <n v="120"/>
    <n v="10144.11"/>
    <n v="1015425.2441666666"/>
    <x v="3"/>
    <x v="3"/>
    <d v="2034-03-11T00:00:00"/>
    <x v="10"/>
    <x v="9"/>
    <x v="0"/>
    <x v="1"/>
    <x v="3"/>
  </r>
  <r>
    <s v="L103552"/>
    <x v="0"/>
    <s v="C203552"/>
    <s v="Karan Singh"/>
    <x v="0"/>
    <s v="Female"/>
    <x v="8"/>
    <x v="0"/>
    <x v="0"/>
    <x v="3"/>
    <n v="726131"/>
    <s v="Submitted"/>
    <n v="414"/>
    <x v="0"/>
    <x v="0"/>
    <s v="Submitted"/>
    <x v="0"/>
    <x v="0"/>
    <n v="2198013"/>
    <n v="15.34"/>
    <n v="120"/>
    <n v="18316.78"/>
    <n v="2809793.2850000001"/>
    <x v="5"/>
    <x v="5"/>
    <d v="2034-03-12T00:00:00"/>
    <x v="10"/>
    <x v="9"/>
    <x v="0"/>
    <x v="1"/>
    <x v="3"/>
  </r>
  <r>
    <s v="L103553"/>
    <x v="0"/>
    <s v="C203553"/>
    <s v="Neha Mehta"/>
    <x v="0"/>
    <s v="Female"/>
    <x v="1"/>
    <x v="1"/>
    <x v="1"/>
    <x v="3"/>
    <n v="273562"/>
    <s v="Submitted"/>
    <n v="451"/>
    <x v="0"/>
    <x v="0"/>
    <s v="Submitted"/>
    <x v="0"/>
    <x v="4"/>
    <n v="4617595"/>
    <n v="7.46"/>
    <n v="12"/>
    <n v="384799.58"/>
    <n v="2879309.5007411917"/>
    <x v="1"/>
    <x v="1"/>
    <d v="2034-03-13T00:00:00"/>
    <x v="10"/>
    <x v="9"/>
    <x v="0"/>
    <x v="0"/>
    <x v="3"/>
  </r>
  <r>
    <s v="L103554"/>
    <x v="0"/>
    <s v="C203554"/>
    <s v="Priya Sharma"/>
    <x v="0"/>
    <s v="Female"/>
    <x v="44"/>
    <x v="0"/>
    <x v="1"/>
    <x v="2"/>
    <n v="300750"/>
    <s v="Submitted"/>
    <n v="648"/>
    <x v="1"/>
    <x v="0"/>
    <s v="Submitted"/>
    <x v="0"/>
    <x v="4"/>
    <n v="3129072"/>
    <n v="16.71"/>
    <n v="12"/>
    <n v="260756"/>
    <n v="4357356.6395873437"/>
    <x v="1"/>
    <x v="1"/>
    <d v="2034-03-14T00:00:00"/>
    <x v="10"/>
    <x v="9"/>
    <x v="0"/>
    <x v="0"/>
    <x v="2"/>
  </r>
  <r>
    <s v="L103555"/>
    <x v="0"/>
    <s v="C203555"/>
    <s v="Karan Patel"/>
    <x v="0"/>
    <s v="Male"/>
    <x v="11"/>
    <x v="1"/>
    <x v="0"/>
    <x v="0"/>
    <n v="525147"/>
    <s v="Submitted"/>
    <n v="378"/>
    <x v="0"/>
    <x v="0"/>
    <s v="Submitted"/>
    <x v="0"/>
    <x v="3"/>
    <n v="2870504"/>
    <n v="15"/>
    <n v="24"/>
    <n v="119604.33"/>
    <n v="3588130.0126615749"/>
    <x v="5"/>
    <x v="5"/>
    <d v="2034-03-15T00:00:00"/>
    <x v="10"/>
    <x v="9"/>
    <x v="0"/>
    <x v="1"/>
    <x v="2"/>
  </r>
  <r>
    <s v="L103556"/>
    <x v="0"/>
    <s v="C203556"/>
    <s v="Vikas Mehta"/>
    <x v="0"/>
    <s v="Female"/>
    <x v="9"/>
    <x v="1"/>
    <x v="1"/>
    <x v="2"/>
    <n v="1684456"/>
    <s v="Submitted"/>
    <n v="375"/>
    <x v="0"/>
    <x v="0"/>
    <s v="Submitted"/>
    <x v="0"/>
    <x v="1"/>
    <n v="3477075"/>
    <n v="14.15"/>
    <n v="24"/>
    <n v="144878.12"/>
    <n v="4100050.9686758658"/>
    <x v="2"/>
    <x v="2"/>
    <d v="2034-03-16T00:00:00"/>
    <x v="10"/>
    <x v="9"/>
    <x v="1"/>
    <x v="0"/>
    <x v="3"/>
  </r>
  <r>
    <s v="L103557"/>
    <x v="0"/>
    <s v="C203557"/>
    <s v="Anjali Sharma"/>
    <x v="0"/>
    <s v="Female"/>
    <x v="13"/>
    <x v="1"/>
    <x v="0"/>
    <x v="3"/>
    <n v="2066944"/>
    <s v="Submitted"/>
    <n v="697"/>
    <x v="1"/>
    <x v="0"/>
    <s v="Submitted"/>
    <x v="0"/>
    <x v="4"/>
    <n v="1740275"/>
    <n v="12.8"/>
    <n v="180"/>
    <n v="9668.19"/>
    <n v="1856293.3333333333"/>
    <x v="5"/>
    <x v="5"/>
    <d v="2034-03-17T00:00:00"/>
    <x v="10"/>
    <x v="9"/>
    <x v="0"/>
    <x v="1"/>
    <x v="0"/>
  </r>
  <r>
    <s v="L103558"/>
    <x v="0"/>
    <s v="C203558"/>
    <s v="Anjali Singh"/>
    <x v="0"/>
    <s v="Male"/>
    <x v="31"/>
    <x v="0"/>
    <x v="0"/>
    <x v="3"/>
    <n v="2315726"/>
    <s v="Submitted"/>
    <n v="739"/>
    <x v="1"/>
    <x v="0"/>
    <s v="Submitted"/>
    <x v="0"/>
    <x v="3"/>
    <n v="3697183"/>
    <n v="17.649999999999999"/>
    <n v="60"/>
    <n v="61619.72"/>
    <n v="5437939.9958333327"/>
    <x v="1"/>
    <x v="1"/>
    <d v="2034-03-18T00:00:00"/>
    <x v="10"/>
    <x v="9"/>
    <x v="1"/>
    <x v="1"/>
    <x v="1"/>
  </r>
  <r>
    <s v="L103559"/>
    <x v="0"/>
    <s v="C203559"/>
    <s v="Priya Gupta"/>
    <x v="0"/>
    <s v="Male"/>
    <x v="30"/>
    <x v="1"/>
    <x v="0"/>
    <x v="0"/>
    <n v="608049"/>
    <s v="Submitted"/>
    <n v="749"/>
    <x v="1"/>
    <x v="0"/>
    <s v="Submitted"/>
    <x v="0"/>
    <x v="0"/>
    <n v="2777566"/>
    <n v="8.17"/>
    <n v="180"/>
    <n v="15430.92"/>
    <n v="1891059.5183333333"/>
    <x v="5"/>
    <x v="5"/>
    <d v="2034-03-19T00:00:00"/>
    <x v="10"/>
    <x v="9"/>
    <x v="2"/>
    <x v="1"/>
    <x v="0"/>
  </r>
  <r>
    <s v="L103560"/>
    <x v="0"/>
    <s v="C203560"/>
    <s v="Sneha Singh"/>
    <x v="0"/>
    <s v="Male"/>
    <x v="33"/>
    <x v="1"/>
    <x v="1"/>
    <x v="3"/>
    <n v="2152700"/>
    <s v="Submitted"/>
    <n v="781"/>
    <x v="2"/>
    <x v="0"/>
    <s v="Submitted"/>
    <x v="0"/>
    <x v="4"/>
    <n v="3072365"/>
    <n v="14.43"/>
    <n v="12"/>
    <n v="256030.42"/>
    <n v="3694802.4432829302"/>
    <x v="1"/>
    <x v="1"/>
    <d v="2034-03-20T00:00:00"/>
    <x v="10"/>
    <x v="9"/>
    <x v="2"/>
    <x v="0"/>
    <x v="2"/>
  </r>
  <r>
    <s v="L103561"/>
    <x v="0"/>
    <s v="C203561"/>
    <s v="Neha Sharma"/>
    <x v="0"/>
    <s v="Female"/>
    <x v="44"/>
    <x v="1"/>
    <x v="0"/>
    <x v="3"/>
    <n v="2412623"/>
    <s v="Submitted"/>
    <n v="576"/>
    <x v="0"/>
    <x v="0"/>
    <s v="Submitted"/>
    <x v="0"/>
    <x v="2"/>
    <n v="2085799"/>
    <n v="8.6300000000000008"/>
    <n v="180"/>
    <n v="11587.77"/>
    <n v="1500037.1141666668"/>
    <x v="1"/>
    <x v="1"/>
    <d v="2034-03-21T00:00:00"/>
    <x v="10"/>
    <x v="9"/>
    <x v="2"/>
    <x v="0"/>
    <x v="1"/>
  </r>
  <r>
    <s v="L103562"/>
    <x v="0"/>
    <s v="C203562"/>
    <s v="Neha Singh"/>
    <x v="0"/>
    <s v="Male"/>
    <x v="46"/>
    <x v="0"/>
    <x v="1"/>
    <x v="0"/>
    <n v="1584474"/>
    <s v="Submitted"/>
    <n v="820"/>
    <x v="2"/>
    <x v="0"/>
    <s v="Submitted"/>
    <x v="0"/>
    <x v="0"/>
    <n v="658166"/>
    <n v="8.81"/>
    <n v="120"/>
    <n v="5484.72"/>
    <n v="483203.53833333339"/>
    <x v="0"/>
    <x v="0"/>
    <d v="2034-03-22T00:00:00"/>
    <x v="10"/>
    <x v="9"/>
    <x v="0"/>
    <x v="1"/>
    <x v="2"/>
  </r>
  <r>
    <s v="L103563"/>
    <x v="0"/>
    <s v="C203563"/>
    <s v="Sneha Das"/>
    <x v="0"/>
    <s v="Female"/>
    <x v="15"/>
    <x v="0"/>
    <x v="0"/>
    <x v="0"/>
    <n v="1449793"/>
    <s v="Submitted"/>
    <n v="438"/>
    <x v="0"/>
    <x v="0"/>
    <s v="Submitted"/>
    <x v="0"/>
    <x v="4"/>
    <n v="1331401"/>
    <n v="13.36"/>
    <n v="12"/>
    <n v="110950.08"/>
    <n v="1482479.91157298"/>
    <x v="5"/>
    <x v="5"/>
    <d v="2034-03-23T00:00:00"/>
    <x v="10"/>
    <x v="9"/>
    <x v="2"/>
    <x v="0"/>
    <x v="3"/>
  </r>
  <r>
    <s v="L103564"/>
    <x v="0"/>
    <s v="C203564"/>
    <s v="Karan Rao"/>
    <x v="0"/>
    <s v="Female"/>
    <x v="37"/>
    <x v="1"/>
    <x v="0"/>
    <x v="1"/>
    <n v="1606855"/>
    <s v="Submitted"/>
    <n v="722"/>
    <x v="1"/>
    <x v="0"/>
    <s v="Submitted"/>
    <x v="0"/>
    <x v="3"/>
    <n v="3370080"/>
    <n v="10.76"/>
    <n v="120"/>
    <n v="28084"/>
    <n v="3021838.4"/>
    <x v="2"/>
    <x v="2"/>
    <d v="2034-03-24T00:00:00"/>
    <x v="10"/>
    <x v="9"/>
    <x v="0"/>
    <x v="0"/>
    <x v="0"/>
  </r>
  <r>
    <s v="L103565"/>
    <x v="0"/>
    <s v="C203565"/>
    <s v="Priya Verma"/>
    <x v="0"/>
    <s v="Female"/>
    <x v="42"/>
    <x v="1"/>
    <x v="1"/>
    <x v="1"/>
    <n v="654931"/>
    <s v="Submitted"/>
    <n v="360"/>
    <x v="0"/>
    <x v="0"/>
    <s v="Submitted"/>
    <x v="0"/>
    <x v="1"/>
    <n v="3080316"/>
    <n v="10.119999999999999"/>
    <n v="36"/>
    <n v="85564.33"/>
    <n v="2597733.1607126151"/>
    <x v="4"/>
    <x v="4"/>
    <d v="2034-03-25T00:00:00"/>
    <x v="10"/>
    <x v="9"/>
    <x v="1"/>
    <x v="0"/>
    <x v="0"/>
  </r>
  <r>
    <s v="L103566"/>
    <x v="0"/>
    <s v="C203566"/>
    <s v="Amit Mehta"/>
    <x v="0"/>
    <s v="Male"/>
    <x v="2"/>
    <x v="0"/>
    <x v="1"/>
    <x v="1"/>
    <n v="1989246"/>
    <s v="Submitted"/>
    <n v="559"/>
    <x v="0"/>
    <x v="0"/>
    <s v="Submitted"/>
    <x v="0"/>
    <x v="3"/>
    <n v="840290"/>
    <n v="17.39"/>
    <n v="60"/>
    <n v="14004.83"/>
    <n v="1217720.2583333333"/>
    <x v="3"/>
    <x v="3"/>
    <d v="2034-03-26T00:00:00"/>
    <x v="10"/>
    <x v="9"/>
    <x v="0"/>
    <x v="0"/>
    <x v="2"/>
  </r>
  <r>
    <s v="L103567"/>
    <x v="0"/>
    <s v="C203567"/>
    <s v="Neha Sharma"/>
    <x v="0"/>
    <s v="Female"/>
    <x v="26"/>
    <x v="0"/>
    <x v="0"/>
    <x v="3"/>
    <n v="590590"/>
    <s v="Submitted"/>
    <n v="679"/>
    <x v="1"/>
    <x v="0"/>
    <s v="Submitted"/>
    <x v="0"/>
    <x v="2"/>
    <n v="4040941"/>
    <n v="8.7200000000000006"/>
    <n v="120"/>
    <n v="33674.51"/>
    <n v="2936417.1266666669"/>
    <x v="1"/>
    <x v="1"/>
    <d v="2034-03-27T00:00:00"/>
    <x v="10"/>
    <x v="9"/>
    <x v="0"/>
    <x v="1"/>
    <x v="1"/>
  </r>
  <r>
    <s v="L103568"/>
    <x v="0"/>
    <s v="C203568"/>
    <s v="Vikas Gupta"/>
    <x v="0"/>
    <s v="Female"/>
    <x v="42"/>
    <x v="0"/>
    <x v="0"/>
    <x v="3"/>
    <n v="1882850"/>
    <s v="Submitted"/>
    <n v="704"/>
    <x v="1"/>
    <x v="0"/>
    <s v="Submitted"/>
    <x v="0"/>
    <x v="4"/>
    <n v="1213585"/>
    <n v="18.809999999999999"/>
    <n v="36"/>
    <n v="33710.69"/>
    <n v="1902294.4875000031"/>
    <x v="0"/>
    <x v="0"/>
    <d v="2034-03-28T00:00:00"/>
    <x v="10"/>
    <x v="9"/>
    <x v="2"/>
    <x v="1"/>
    <x v="3"/>
  </r>
  <r>
    <s v="L103569"/>
    <x v="0"/>
    <s v="C203569"/>
    <s v="Vikas Mehta"/>
    <x v="0"/>
    <s v="Female"/>
    <x v="5"/>
    <x v="0"/>
    <x v="0"/>
    <x v="3"/>
    <n v="1499140"/>
    <s v="Submitted"/>
    <n v="554"/>
    <x v="0"/>
    <x v="0"/>
    <s v="Submitted"/>
    <x v="0"/>
    <x v="2"/>
    <n v="1474804"/>
    <n v="7.02"/>
    <n v="24"/>
    <n v="61450.17"/>
    <n v="862773.99194870016"/>
    <x v="2"/>
    <x v="2"/>
    <d v="2034-03-29T00:00:00"/>
    <x v="10"/>
    <x v="9"/>
    <x v="0"/>
    <x v="0"/>
    <x v="1"/>
  </r>
  <r>
    <s v="L103570"/>
    <x v="0"/>
    <s v="C203570"/>
    <s v="Pooja Sharma"/>
    <x v="0"/>
    <s v="Female"/>
    <x v="4"/>
    <x v="1"/>
    <x v="1"/>
    <x v="1"/>
    <n v="709265"/>
    <s v="Submitted"/>
    <n v="689"/>
    <x v="1"/>
    <x v="0"/>
    <s v="Submitted"/>
    <x v="0"/>
    <x v="0"/>
    <n v="3558532"/>
    <n v="17.68"/>
    <n v="24"/>
    <n v="148272.17000000001"/>
    <n v="5242903.815242256"/>
    <x v="0"/>
    <x v="0"/>
    <d v="2034-03-30T00:00:00"/>
    <x v="10"/>
    <x v="9"/>
    <x v="0"/>
    <x v="0"/>
    <x v="3"/>
  </r>
  <r>
    <s v="L103571"/>
    <x v="0"/>
    <s v="C203571"/>
    <s v="Priya Sharma"/>
    <x v="0"/>
    <s v="Male"/>
    <x v="33"/>
    <x v="1"/>
    <x v="1"/>
    <x v="2"/>
    <n v="1039220"/>
    <s v="Submitted"/>
    <n v="648"/>
    <x v="1"/>
    <x v="0"/>
    <s v="Submitted"/>
    <x v="0"/>
    <x v="4"/>
    <n v="4992857"/>
    <n v="16.760000000000002"/>
    <n v="12"/>
    <n v="416071.42"/>
    <n v="6973551.1044942085"/>
    <x v="5"/>
    <x v="5"/>
    <d v="2034-03-31T00:00:00"/>
    <x v="10"/>
    <x v="9"/>
    <x v="0"/>
    <x v="0"/>
    <x v="3"/>
  </r>
  <r>
    <s v="L103572"/>
    <x v="0"/>
    <s v="C203572"/>
    <s v="Neha Verma"/>
    <x v="0"/>
    <s v="Female"/>
    <x v="13"/>
    <x v="1"/>
    <x v="0"/>
    <x v="3"/>
    <n v="582234"/>
    <s v="Submitted"/>
    <n v="620"/>
    <x v="1"/>
    <x v="0"/>
    <s v="Submitted"/>
    <x v="0"/>
    <x v="2"/>
    <n v="726800"/>
    <n v="7.53"/>
    <n v="24"/>
    <n v="30283.33"/>
    <n v="456070.82409221621"/>
    <x v="2"/>
    <x v="2"/>
    <d v="2034-04-01T00:00:00"/>
    <x v="10"/>
    <x v="10"/>
    <x v="0"/>
    <x v="0"/>
    <x v="3"/>
  </r>
  <r>
    <s v="L103573"/>
    <x v="0"/>
    <s v="C203573"/>
    <s v="Priya Patel"/>
    <x v="0"/>
    <s v="Female"/>
    <x v="26"/>
    <x v="1"/>
    <x v="1"/>
    <x v="1"/>
    <n v="2206875"/>
    <s v="Submitted"/>
    <n v="447"/>
    <x v="0"/>
    <x v="0"/>
    <s v="Submitted"/>
    <x v="0"/>
    <x v="1"/>
    <n v="2202236"/>
    <n v="14.28"/>
    <n v="180"/>
    <n v="12234.64"/>
    <n v="2620660.84"/>
    <x v="6"/>
    <x v="6"/>
    <d v="2034-04-02T00:00:00"/>
    <x v="10"/>
    <x v="10"/>
    <x v="0"/>
    <x v="0"/>
    <x v="1"/>
  </r>
  <r>
    <s v="L103574"/>
    <x v="0"/>
    <s v="C203574"/>
    <n v="0"/>
    <x v="0"/>
    <s v="Male"/>
    <x v="30"/>
    <x v="0"/>
    <x v="0"/>
    <x v="1"/>
    <n v="2368302"/>
    <s v="Submitted"/>
    <n v="564"/>
    <x v="0"/>
    <x v="0"/>
    <s v="Submitted"/>
    <x v="0"/>
    <x v="0"/>
    <n v="3374499"/>
    <n v="8.2799999999999994"/>
    <n v="12"/>
    <n v="281208.25"/>
    <n v="2332701.8386070393"/>
    <x v="1"/>
    <x v="1"/>
    <d v="2034-04-03T00:00:00"/>
    <x v="10"/>
    <x v="10"/>
    <x v="0"/>
    <x v="1"/>
    <x v="2"/>
  </r>
  <r>
    <s v="L103575"/>
    <x v="0"/>
    <s v="C203575"/>
    <s v="Pooja Patel"/>
    <x v="0"/>
    <s v="Female"/>
    <x v="40"/>
    <x v="0"/>
    <x v="0"/>
    <x v="1"/>
    <n v="1147746"/>
    <s v="Submitted"/>
    <n v="790"/>
    <x v="2"/>
    <x v="0"/>
    <s v="Submitted"/>
    <x v="0"/>
    <x v="0"/>
    <n v="1933790"/>
    <n v="8.41"/>
    <n v="120"/>
    <n v="16114.92"/>
    <n v="1355264.4916666667"/>
    <x v="3"/>
    <x v="3"/>
    <d v="2034-04-04T00:00:00"/>
    <x v="10"/>
    <x v="10"/>
    <x v="0"/>
    <x v="0"/>
    <x v="3"/>
  </r>
  <r>
    <s v="L103576"/>
    <x v="0"/>
    <s v="C203576"/>
    <s v="Rahul Das"/>
    <x v="0"/>
    <s v="Male"/>
    <x v="0"/>
    <x v="0"/>
    <x v="0"/>
    <x v="0"/>
    <n v="827310"/>
    <s v="Submitted"/>
    <n v="858"/>
    <x v="2"/>
    <x v="0"/>
    <s v="Submitted"/>
    <x v="0"/>
    <x v="3"/>
    <n v="3154377"/>
    <n v="14.57"/>
    <n v="36"/>
    <n v="87621.58"/>
    <n v="3829939.4075014307"/>
    <x v="11"/>
    <x v="6"/>
    <d v="2034-04-05T00:00:00"/>
    <x v="10"/>
    <x v="10"/>
    <x v="2"/>
    <x v="0"/>
    <x v="2"/>
  </r>
  <r>
    <s v="L103577"/>
    <x v="0"/>
    <s v="C203577"/>
    <s v="Rahul Verma"/>
    <x v="0"/>
    <s v="Male"/>
    <x v="35"/>
    <x v="0"/>
    <x v="1"/>
    <x v="1"/>
    <n v="685201"/>
    <s v="Submitted"/>
    <n v="859"/>
    <x v="2"/>
    <x v="0"/>
    <s v="Submitted"/>
    <x v="0"/>
    <x v="2"/>
    <n v="2181230"/>
    <n v="10.61"/>
    <n v="36"/>
    <n v="60589.72"/>
    <n v="1928570.8585737362"/>
    <x v="2"/>
    <x v="2"/>
    <d v="2034-04-06T00:00:00"/>
    <x v="10"/>
    <x v="10"/>
    <x v="1"/>
    <x v="0"/>
    <x v="0"/>
  </r>
  <r>
    <s v="L103578"/>
    <x v="0"/>
    <s v="C203578"/>
    <s v="Rahul Patel"/>
    <x v="0"/>
    <s v="Male"/>
    <x v="17"/>
    <x v="1"/>
    <x v="0"/>
    <x v="0"/>
    <n v="734455"/>
    <s v="Submitted"/>
    <n v="437"/>
    <x v="0"/>
    <x v="0"/>
    <s v="Submitted"/>
    <x v="0"/>
    <x v="3"/>
    <n v="2904111"/>
    <n v="7.91"/>
    <n v="60"/>
    <n v="48401.85"/>
    <n v="1914293.1675001229"/>
    <x v="2"/>
    <x v="2"/>
    <d v="2034-04-07T00:00:00"/>
    <x v="10"/>
    <x v="10"/>
    <x v="0"/>
    <x v="1"/>
    <x v="3"/>
  </r>
  <r>
    <s v="L103579"/>
    <x v="0"/>
    <s v="C203579"/>
    <s v="Rahul Patel"/>
    <x v="0"/>
    <s v="Male"/>
    <x v="10"/>
    <x v="1"/>
    <x v="0"/>
    <x v="2"/>
    <n v="2419723"/>
    <s v="Submitted"/>
    <n v="394"/>
    <x v="0"/>
    <x v="0"/>
    <s v="Submitted"/>
    <x v="0"/>
    <x v="3"/>
    <n v="2341895"/>
    <n v="12.23"/>
    <n v="24"/>
    <n v="97578.96"/>
    <n v="2386781.4339901228"/>
    <x v="2"/>
    <x v="2"/>
    <d v="2034-04-08T00:00:00"/>
    <x v="10"/>
    <x v="10"/>
    <x v="0"/>
    <x v="1"/>
    <x v="1"/>
  </r>
  <r>
    <s v="L103580"/>
    <x v="0"/>
    <s v="C203580"/>
    <s v="Rohit Das"/>
    <x v="0"/>
    <s v="Female"/>
    <x v="31"/>
    <x v="0"/>
    <x v="0"/>
    <x v="2"/>
    <n v="1256430"/>
    <s v="Submitted"/>
    <n v="316"/>
    <x v="0"/>
    <x v="0"/>
    <s v="Submitted"/>
    <x v="0"/>
    <x v="2"/>
    <n v="2800112"/>
    <n v="7.36"/>
    <n v="24"/>
    <n v="116671.33"/>
    <n v="1717419.7889133198"/>
    <x v="4"/>
    <x v="4"/>
    <d v="2034-04-09T00:00:00"/>
    <x v="10"/>
    <x v="10"/>
    <x v="0"/>
    <x v="1"/>
    <x v="2"/>
  </r>
  <r>
    <s v="L103581"/>
    <x v="0"/>
    <s v="C203581"/>
    <s v="Vikas Gupta"/>
    <x v="0"/>
    <s v="Male"/>
    <x v="21"/>
    <x v="1"/>
    <x v="0"/>
    <x v="1"/>
    <n v="633247"/>
    <s v="Submitted"/>
    <n v="579"/>
    <x v="0"/>
    <x v="0"/>
    <s v="Submitted"/>
    <x v="0"/>
    <x v="2"/>
    <n v="4246861"/>
    <n v="16.84"/>
    <n v="180"/>
    <n v="23593.67"/>
    <n v="5959761.6033333335"/>
    <x v="3"/>
    <x v="3"/>
    <d v="2034-04-10T00:00:00"/>
    <x v="10"/>
    <x v="10"/>
    <x v="0"/>
    <x v="1"/>
    <x v="0"/>
  </r>
  <r>
    <s v="L103582"/>
    <x v="0"/>
    <s v="C203582"/>
    <s v="Rohit Rao"/>
    <x v="0"/>
    <s v="Female"/>
    <x v="11"/>
    <x v="0"/>
    <x v="0"/>
    <x v="0"/>
    <n v="324298"/>
    <s v="Submitted"/>
    <n v="950"/>
    <x v="2"/>
    <x v="0"/>
    <s v="Submitted"/>
    <x v="1"/>
    <x v="1"/>
    <n v="3935099"/>
    <n v="16.91"/>
    <n v="180"/>
    <n v="21861.66"/>
    <n v="5545210.3408333333"/>
    <x v="1"/>
    <x v="1"/>
    <d v="2034-04-11T00:00:00"/>
    <x v="10"/>
    <x v="10"/>
    <x v="1"/>
    <x v="1"/>
    <x v="0"/>
  </r>
  <r>
    <s v="L103583"/>
    <x v="0"/>
    <s v="C203583"/>
    <s v="Priya Rao"/>
    <x v="0"/>
    <s v="Male"/>
    <x v="1"/>
    <x v="1"/>
    <x v="0"/>
    <x v="0"/>
    <n v="605035"/>
    <s v="Submitted"/>
    <n v="668"/>
    <x v="1"/>
    <x v="0"/>
    <s v="Submitted"/>
    <x v="0"/>
    <x v="3"/>
    <n v="3364802"/>
    <n v="7.96"/>
    <n v="120"/>
    <n v="28040.02"/>
    <n v="2231985.3266666667"/>
    <x v="6"/>
    <x v="6"/>
    <d v="2034-04-12T00:00:00"/>
    <x v="10"/>
    <x v="10"/>
    <x v="1"/>
    <x v="0"/>
    <x v="2"/>
  </r>
  <r>
    <s v="L103584"/>
    <x v="0"/>
    <s v="C203584"/>
    <s v="Rohit Mehta"/>
    <x v="0"/>
    <s v="Male"/>
    <x v="4"/>
    <x v="1"/>
    <x v="0"/>
    <x v="2"/>
    <n v="1470362"/>
    <s v="Submitted"/>
    <n v="879"/>
    <x v="2"/>
    <x v="0"/>
    <s v="Submitted"/>
    <x v="0"/>
    <x v="4"/>
    <n v="1061145"/>
    <n v="16.53"/>
    <n v="36"/>
    <n v="29476.25"/>
    <n v="1461727.2375000424"/>
    <x v="2"/>
    <x v="2"/>
    <d v="2034-04-13T00:00:00"/>
    <x v="10"/>
    <x v="10"/>
    <x v="0"/>
    <x v="0"/>
    <x v="0"/>
  </r>
  <r>
    <s v="L103585"/>
    <x v="0"/>
    <s v="C203585"/>
    <s v="Amit Verma"/>
    <x v="0"/>
    <s v="Male"/>
    <x v="23"/>
    <x v="1"/>
    <x v="1"/>
    <x v="3"/>
    <n v="997286"/>
    <s v="Submitted"/>
    <n v="445"/>
    <x v="0"/>
    <x v="0"/>
    <s v="Submitted"/>
    <x v="0"/>
    <x v="2"/>
    <n v="4663650"/>
    <n v="18.71"/>
    <n v="12"/>
    <n v="388637.5"/>
    <n v="7271499.7635025168"/>
    <x v="0"/>
    <x v="0"/>
    <d v="2034-04-14T00:00:00"/>
    <x v="10"/>
    <x v="10"/>
    <x v="0"/>
    <x v="0"/>
    <x v="0"/>
  </r>
  <r>
    <s v="L103586"/>
    <x v="0"/>
    <s v="C203586"/>
    <s v="Priya Patel"/>
    <x v="0"/>
    <s v="Male"/>
    <x v="19"/>
    <x v="1"/>
    <x v="1"/>
    <x v="0"/>
    <n v="646865"/>
    <s v="Submitted"/>
    <n v="372"/>
    <x v="0"/>
    <x v="0"/>
    <s v="Submitted"/>
    <x v="0"/>
    <x v="2"/>
    <n v="2095214"/>
    <n v="12.06"/>
    <n v="180"/>
    <n v="11640.08"/>
    <n v="2105690.0700000003"/>
    <x v="1"/>
    <x v="1"/>
    <d v="2034-04-15T00:00:00"/>
    <x v="10"/>
    <x v="10"/>
    <x v="0"/>
    <x v="0"/>
    <x v="1"/>
  </r>
  <r>
    <s v="L103587"/>
    <x v="0"/>
    <s v="C203587"/>
    <s v="Vikas Verma"/>
    <x v="0"/>
    <s v="Male"/>
    <x v="31"/>
    <x v="0"/>
    <x v="1"/>
    <x v="1"/>
    <n v="1637749"/>
    <s v="Submitted"/>
    <n v="498"/>
    <x v="0"/>
    <x v="0"/>
    <s v="Submitted"/>
    <x v="0"/>
    <x v="1"/>
    <n v="4653535"/>
    <n v="8.26"/>
    <n v="180"/>
    <n v="25852.97"/>
    <n v="3203183.2583333333"/>
    <x v="1"/>
    <x v="1"/>
    <d v="2034-04-16T00:00:00"/>
    <x v="10"/>
    <x v="10"/>
    <x v="0"/>
    <x v="1"/>
    <x v="3"/>
  </r>
  <r>
    <s v="L103588"/>
    <x v="0"/>
    <s v="C203588"/>
    <s v="Rohit Sharma"/>
    <x v="0"/>
    <s v="Male"/>
    <x v="45"/>
    <x v="1"/>
    <x v="1"/>
    <x v="0"/>
    <n v="1054677"/>
    <s v="Submitted"/>
    <n v="739"/>
    <x v="1"/>
    <x v="0"/>
    <s v="Submitted"/>
    <x v="0"/>
    <x v="4"/>
    <n v="4264947"/>
    <n v="12.25"/>
    <n v="60"/>
    <n v="71082.45"/>
    <n v="4353800.0625"/>
    <x v="3"/>
    <x v="3"/>
    <d v="2034-04-17T00:00:00"/>
    <x v="10"/>
    <x v="10"/>
    <x v="0"/>
    <x v="0"/>
    <x v="0"/>
  </r>
  <r>
    <s v="L103589"/>
    <x v="0"/>
    <s v="C203589"/>
    <s v="Karan Singh"/>
    <x v="0"/>
    <s v="Female"/>
    <x v="46"/>
    <x v="1"/>
    <x v="0"/>
    <x v="2"/>
    <n v="2335281"/>
    <s v="Submitted"/>
    <n v="397"/>
    <x v="0"/>
    <x v="0"/>
    <s v="Submitted"/>
    <x v="0"/>
    <x v="0"/>
    <n v="1909481"/>
    <n v="8.2899999999999991"/>
    <n v="180"/>
    <n v="10608.23"/>
    <n v="1319133.1241666665"/>
    <x v="1"/>
    <x v="1"/>
    <d v="2034-04-18T00:00:00"/>
    <x v="10"/>
    <x v="10"/>
    <x v="2"/>
    <x v="0"/>
    <x v="0"/>
  </r>
  <r>
    <s v="L103590"/>
    <x v="0"/>
    <s v="C203590"/>
    <s v="Anjali Gupta"/>
    <x v="0"/>
    <s v="Female"/>
    <x v="4"/>
    <x v="0"/>
    <x v="1"/>
    <x v="1"/>
    <n v="2388905"/>
    <s v="Submitted"/>
    <n v="423"/>
    <x v="0"/>
    <x v="0"/>
    <s v="Submitted"/>
    <x v="0"/>
    <x v="4"/>
    <n v="3782044"/>
    <n v="9.69"/>
    <n v="60"/>
    <n v="63034.07"/>
    <n v="3054000.5300000012"/>
    <x v="0"/>
    <x v="0"/>
    <d v="2034-04-19T00:00:00"/>
    <x v="10"/>
    <x v="10"/>
    <x v="2"/>
    <x v="1"/>
    <x v="3"/>
  </r>
  <r>
    <s v="L103591"/>
    <x v="0"/>
    <s v="C203591"/>
    <s v="Sneha Sharma"/>
    <x v="0"/>
    <s v="Female"/>
    <x v="46"/>
    <x v="0"/>
    <x v="0"/>
    <x v="1"/>
    <n v="349255"/>
    <s v="Submitted"/>
    <n v="806"/>
    <x v="2"/>
    <x v="0"/>
    <s v="Submitted"/>
    <x v="0"/>
    <x v="3"/>
    <n v="480301"/>
    <n v="9.1300000000000008"/>
    <n v="12"/>
    <n v="40025.08"/>
    <n v="365840.79829987942"/>
    <x v="5"/>
    <x v="5"/>
    <d v="2034-04-20T00:00:00"/>
    <x v="10"/>
    <x v="10"/>
    <x v="2"/>
    <x v="0"/>
    <x v="1"/>
  </r>
  <r>
    <s v="L103592"/>
    <x v="0"/>
    <s v="C203592"/>
    <s v="Karan Patel"/>
    <x v="0"/>
    <s v="Male"/>
    <x v="24"/>
    <x v="0"/>
    <x v="1"/>
    <x v="0"/>
    <n v="1599501"/>
    <s v="Submitted"/>
    <n v="621"/>
    <x v="1"/>
    <x v="0"/>
    <s v="Submitted"/>
    <x v="0"/>
    <x v="2"/>
    <n v="391400"/>
    <n v="12.2"/>
    <n v="60"/>
    <n v="6523.33"/>
    <n v="397923.33333333331"/>
    <x v="0"/>
    <x v="0"/>
    <d v="2034-04-21T00:00:00"/>
    <x v="10"/>
    <x v="10"/>
    <x v="0"/>
    <x v="1"/>
    <x v="1"/>
  </r>
  <r>
    <s v="L103593"/>
    <x v="0"/>
    <s v="C203593"/>
    <s v="Priya Mehta"/>
    <x v="0"/>
    <s v="Male"/>
    <x v="43"/>
    <x v="1"/>
    <x v="1"/>
    <x v="3"/>
    <n v="2080927"/>
    <s v="Submitted"/>
    <n v="440"/>
    <x v="0"/>
    <x v="0"/>
    <s v="Submitted"/>
    <x v="0"/>
    <x v="0"/>
    <n v="2469078"/>
    <n v="8.56"/>
    <n v="60"/>
    <n v="41151.300000000003"/>
    <n v="1761275.6400000164"/>
    <x v="6"/>
    <x v="6"/>
    <d v="2034-04-22T00:00:00"/>
    <x v="10"/>
    <x v="10"/>
    <x v="0"/>
    <x v="0"/>
    <x v="3"/>
  </r>
  <r>
    <s v="L103594"/>
    <x v="0"/>
    <s v="C203594"/>
    <s v="Rohit Gupta"/>
    <x v="0"/>
    <s v="Male"/>
    <x v="36"/>
    <x v="1"/>
    <x v="0"/>
    <x v="2"/>
    <n v="1886784"/>
    <s v="Submitted"/>
    <n v="512"/>
    <x v="0"/>
    <x v="0"/>
    <s v="Submitted"/>
    <x v="0"/>
    <x v="2"/>
    <n v="1591697"/>
    <n v="10.050000000000001"/>
    <n v="180"/>
    <n v="8842.76"/>
    <n v="1333046.2375"/>
    <x v="5"/>
    <x v="5"/>
    <d v="2034-04-23T00:00:00"/>
    <x v="10"/>
    <x v="10"/>
    <x v="0"/>
    <x v="0"/>
    <x v="1"/>
  </r>
  <r>
    <s v="L103595"/>
    <x v="0"/>
    <s v="C203595"/>
    <s v="Neha Das"/>
    <x v="0"/>
    <s v="Female"/>
    <x v="13"/>
    <x v="0"/>
    <x v="1"/>
    <x v="0"/>
    <n v="1433558"/>
    <s v="Submitted"/>
    <n v="662"/>
    <x v="1"/>
    <x v="0"/>
    <s v="Submitted"/>
    <x v="0"/>
    <x v="2"/>
    <n v="682669"/>
    <n v="13.93"/>
    <n v="120"/>
    <n v="5688.91"/>
    <n v="792464.9308333334"/>
    <x v="2"/>
    <x v="2"/>
    <d v="2034-04-24T00:00:00"/>
    <x v="10"/>
    <x v="10"/>
    <x v="1"/>
    <x v="0"/>
    <x v="3"/>
  </r>
  <r>
    <s v="L103596"/>
    <x v="0"/>
    <s v="C203596"/>
    <s v="Rahul Singh"/>
    <x v="0"/>
    <s v="Male"/>
    <x v="2"/>
    <x v="1"/>
    <x v="1"/>
    <x v="2"/>
    <n v="851466"/>
    <s v="Submitted"/>
    <n v="413"/>
    <x v="0"/>
    <x v="0"/>
    <s v="Submitted"/>
    <x v="0"/>
    <x v="4"/>
    <n v="2300824"/>
    <n v="15.06"/>
    <n v="180"/>
    <n v="12782.36"/>
    <n v="2887534.12"/>
    <x v="3"/>
    <x v="3"/>
    <d v="2034-04-25T00:00:00"/>
    <x v="10"/>
    <x v="10"/>
    <x v="1"/>
    <x v="1"/>
    <x v="2"/>
  </r>
  <r>
    <s v="L103597"/>
    <x v="0"/>
    <s v="C203597"/>
    <s v="Neha Singh"/>
    <x v="0"/>
    <s v="Male"/>
    <x v="6"/>
    <x v="0"/>
    <x v="0"/>
    <x v="0"/>
    <n v="1995048"/>
    <s v="Submitted"/>
    <n v="637"/>
    <x v="1"/>
    <x v="0"/>
    <s v="Submitted"/>
    <x v="0"/>
    <x v="0"/>
    <n v="3175715"/>
    <n v="11.84"/>
    <n v="36"/>
    <n v="88214.31"/>
    <n v="3133372.1333913445"/>
    <x v="2"/>
    <x v="2"/>
    <d v="2034-04-26T00:00:00"/>
    <x v="10"/>
    <x v="10"/>
    <x v="0"/>
    <x v="0"/>
    <x v="3"/>
  </r>
  <r>
    <s v="L103598"/>
    <x v="0"/>
    <s v="C203598"/>
    <s v="Rahul Sharma"/>
    <x v="0"/>
    <s v="Male"/>
    <x v="21"/>
    <x v="0"/>
    <x v="0"/>
    <x v="3"/>
    <n v="1805250"/>
    <s v="Submitted"/>
    <n v="716"/>
    <x v="1"/>
    <x v="0"/>
    <s v="Submitted"/>
    <x v="0"/>
    <x v="0"/>
    <n v="3452882"/>
    <n v="7.52"/>
    <n v="12"/>
    <n v="287740.17"/>
    <n v="2170128.7550557619"/>
    <x v="0"/>
    <x v="0"/>
    <d v="2034-04-27T00:00:00"/>
    <x v="10"/>
    <x v="10"/>
    <x v="0"/>
    <x v="1"/>
    <x v="2"/>
  </r>
  <r>
    <s v="L103599"/>
    <x v="0"/>
    <s v="C203599"/>
    <s v="Karan Verma"/>
    <x v="0"/>
    <s v="Female"/>
    <x v="47"/>
    <x v="0"/>
    <x v="0"/>
    <x v="1"/>
    <n v="1721855"/>
    <s v="Submitted"/>
    <n v="490"/>
    <x v="0"/>
    <x v="0"/>
    <s v="Submitted"/>
    <x v="0"/>
    <x v="0"/>
    <n v="3264208"/>
    <n v="18.350000000000001"/>
    <n v="180"/>
    <n v="18134.490000000002"/>
    <n v="4991518.0666666673"/>
    <x v="3"/>
    <x v="3"/>
    <d v="2034-04-28T00:00:00"/>
    <x v="10"/>
    <x v="10"/>
    <x v="0"/>
    <x v="1"/>
    <x v="3"/>
  </r>
  <r>
    <s v="L103600"/>
    <x v="0"/>
    <s v="C203600"/>
    <s v="Karan Das"/>
    <x v="0"/>
    <s v="Female"/>
    <x v="21"/>
    <x v="0"/>
    <x v="1"/>
    <x v="3"/>
    <n v="2132090"/>
    <s v="Submitted"/>
    <n v="843"/>
    <x v="2"/>
    <x v="0"/>
    <s v="Submitted"/>
    <x v="0"/>
    <x v="2"/>
    <n v="3111111"/>
    <n v="11.85"/>
    <n v="180"/>
    <n v="17283.95"/>
    <n v="3072222.1124999998"/>
    <x v="5"/>
    <x v="5"/>
    <d v="2034-04-29T00:00:00"/>
    <x v="10"/>
    <x v="10"/>
    <x v="1"/>
    <x v="0"/>
    <x v="2"/>
  </r>
  <r>
    <s v="L103601"/>
    <x v="0"/>
    <s v="C203601"/>
    <n v="0"/>
    <x v="0"/>
    <s v="Female"/>
    <x v="10"/>
    <x v="1"/>
    <x v="1"/>
    <x v="3"/>
    <n v="1812654"/>
    <s v="Submitted"/>
    <n v="858"/>
    <x v="2"/>
    <x v="0"/>
    <s v="Submitted"/>
    <x v="0"/>
    <x v="4"/>
    <n v="3795437"/>
    <n v="11.78"/>
    <n v="180"/>
    <n v="21085.759999999998"/>
    <n v="3725853.9883333328"/>
    <x v="3"/>
    <x v="3"/>
    <d v="2034-04-30T00:00:00"/>
    <x v="10"/>
    <x v="10"/>
    <x v="0"/>
    <x v="0"/>
    <x v="3"/>
  </r>
  <r>
    <s v="L103602"/>
    <x v="0"/>
    <s v="C203602"/>
    <s v="Anjali Singh"/>
    <x v="0"/>
    <s v="Male"/>
    <x v="40"/>
    <x v="1"/>
    <x v="1"/>
    <x v="3"/>
    <n v="617376"/>
    <s v="Submitted"/>
    <n v="557"/>
    <x v="0"/>
    <x v="0"/>
    <s v="Submitted"/>
    <x v="0"/>
    <x v="3"/>
    <n v="2142435"/>
    <n v="10.49"/>
    <n v="36"/>
    <n v="59512.08"/>
    <n v="1872845.2627827523"/>
    <x v="5"/>
    <x v="5"/>
    <d v="2034-05-01T00:00:00"/>
    <x v="10"/>
    <x v="11"/>
    <x v="0"/>
    <x v="1"/>
    <x v="3"/>
  </r>
  <r>
    <s v="L103603"/>
    <x v="0"/>
    <s v="C203603"/>
    <s v="Rahul Rao"/>
    <x v="0"/>
    <s v="Male"/>
    <x v="40"/>
    <x v="1"/>
    <x v="1"/>
    <x v="0"/>
    <n v="369758"/>
    <s v="Submitted"/>
    <n v="442"/>
    <x v="0"/>
    <x v="0"/>
    <s v="Submitted"/>
    <x v="0"/>
    <x v="0"/>
    <n v="798396"/>
    <n v="18.100000000000001"/>
    <n v="12"/>
    <n v="66533"/>
    <n v="1204266.7133143896"/>
    <x v="3"/>
    <x v="3"/>
    <d v="2034-05-02T00:00:00"/>
    <x v="10"/>
    <x v="11"/>
    <x v="2"/>
    <x v="0"/>
    <x v="1"/>
  </r>
  <r>
    <s v="L103604"/>
    <x v="0"/>
    <s v="C203604"/>
    <s v="Rahul Sharma"/>
    <x v="0"/>
    <s v="Female"/>
    <x v="13"/>
    <x v="1"/>
    <x v="1"/>
    <x v="3"/>
    <n v="2152419"/>
    <s v="Submitted"/>
    <n v="574"/>
    <x v="0"/>
    <x v="0"/>
    <s v="Submitted"/>
    <x v="0"/>
    <x v="0"/>
    <n v="4751069"/>
    <n v="12.83"/>
    <n v="120"/>
    <n v="39592.239999999998"/>
    <n v="5079684.605833333"/>
    <x v="1"/>
    <x v="1"/>
    <d v="2034-05-03T00:00:00"/>
    <x v="10"/>
    <x v="11"/>
    <x v="0"/>
    <x v="0"/>
    <x v="2"/>
  </r>
  <r>
    <s v="L103605"/>
    <x v="0"/>
    <s v="C203605"/>
    <s v="Sneha Das"/>
    <x v="0"/>
    <s v="Female"/>
    <x v="1"/>
    <x v="1"/>
    <x v="0"/>
    <x v="0"/>
    <n v="1729910"/>
    <s v="Submitted"/>
    <n v="612"/>
    <x v="1"/>
    <x v="0"/>
    <s v="Submitted"/>
    <x v="0"/>
    <x v="2"/>
    <n v="2679669"/>
    <n v="14.32"/>
    <n v="24"/>
    <n v="111652.88"/>
    <n v="3197738.3608128517"/>
    <x v="3"/>
    <x v="3"/>
    <d v="2034-05-04T00:00:00"/>
    <x v="10"/>
    <x v="11"/>
    <x v="0"/>
    <x v="0"/>
    <x v="2"/>
  </r>
  <r>
    <s v="L103606"/>
    <x v="0"/>
    <s v="C203606"/>
    <s v="Vikas Verma"/>
    <x v="0"/>
    <s v="Female"/>
    <x v="30"/>
    <x v="1"/>
    <x v="1"/>
    <x v="2"/>
    <n v="1585507"/>
    <s v="Submitted"/>
    <n v="888"/>
    <x v="2"/>
    <x v="0"/>
    <s v="Submitted"/>
    <x v="0"/>
    <x v="0"/>
    <n v="1903401"/>
    <n v="8.0500000000000007"/>
    <n v="36"/>
    <n v="52872.25"/>
    <n v="1276864.8495379414"/>
    <x v="2"/>
    <x v="2"/>
    <d v="2034-05-05T00:00:00"/>
    <x v="10"/>
    <x v="11"/>
    <x v="0"/>
    <x v="0"/>
    <x v="0"/>
  </r>
  <r>
    <s v="L103607"/>
    <x v="0"/>
    <s v="C203607"/>
    <s v="Rohit Rao"/>
    <x v="0"/>
    <s v="Female"/>
    <x v="17"/>
    <x v="0"/>
    <x v="0"/>
    <x v="1"/>
    <n v="790993"/>
    <s v="Submitted"/>
    <n v="314"/>
    <x v="0"/>
    <x v="0"/>
    <s v="Submitted"/>
    <x v="0"/>
    <x v="2"/>
    <n v="3579365"/>
    <n v="17.98"/>
    <n v="12"/>
    <n v="298280.42"/>
    <n v="5363172.5937335622"/>
    <x v="3"/>
    <x v="3"/>
    <d v="2034-05-06T00:00:00"/>
    <x v="10"/>
    <x v="11"/>
    <x v="0"/>
    <x v="0"/>
    <x v="0"/>
  </r>
  <r>
    <s v="L103608"/>
    <x v="0"/>
    <s v="C203608"/>
    <s v="Pooja Sharma"/>
    <x v="0"/>
    <s v="Female"/>
    <x v="14"/>
    <x v="0"/>
    <x v="1"/>
    <x v="1"/>
    <n v="1510093"/>
    <s v="Submitted"/>
    <n v="339"/>
    <x v="0"/>
    <x v="0"/>
    <s v="Submitted"/>
    <x v="0"/>
    <x v="3"/>
    <n v="2524652"/>
    <n v="8.7899999999999991"/>
    <n v="120"/>
    <n v="21038.77"/>
    <n v="1849307.5899999999"/>
    <x v="0"/>
    <x v="0"/>
    <d v="2034-05-07T00:00:00"/>
    <x v="10"/>
    <x v="11"/>
    <x v="0"/>
    <x v="0"/>
    <x v="1"/>
  </r>
  <r>
    <s v="L103609"/>
    <x v="0"/>
    <s v="C203609"/>
    <s v="Pooja Mehta"/>
    <x v="0"/>
    <s v="Male"/>
    <x v="2"/>
    <x v="0"/>
    <x v="0"/>
    <x v="1"/>
    <n v="1715776"/>
    <s v="Submitted"/>
    <n v="831"/>
    <x v="2"/>
    <x v="0"/>
    <s v="Submitted"/>
    <x v="0"/>
    <x v="2"/>
    <n v="1599817"/>
    <n v="14.5"/>
    <n v="60"/>
    <n v="26663.62"/>
    <n v="1933112.2083333333"/>
    <x v="6"/>
    <x v="6"/>
    <d v="2034-05-08T00:00:00"/>
    <x v="10"/>
    <x v="11"/>
    <x v="1"/>
    <x v="0"/>
    <x v="2"/>
  </r>
  <r>
    <s v="L103610"/>
    <x v="0"/>
    <s v="C203610"/>
    <s v="Amit Mehta"/>
    <x v="0"/>
    <s v="Male"/>
    <x v="32"/>
    <x v="0"/>
    <x v="0"/>
    <x v="1"/>
    <n v="409162"/>
    <s v="Submitted"/>
    <n v="482"/>
    <x v="0"/>
    <x v="0"/>
    <s v="Submitted"/>
    <x v="0"/>
    <x v="2"/>
    <n v="1778087"/>
    <n v="7.33"/>
    <n v="180"/>
    <n v="9878.26"/>
    <n v="1086114.8091666666"/>
    <x v="3"/>
    <x v="3"/>
    <d v="2034-05-09T00:00:00"/>
    <x v="10"/>
    <x v="11"/>
    <x v="1"/>
    <x v="1"/>
    <x v="1"/>
  </r>
  <r>
    <s v="L103611"/>
    <x v="0"/>
    <s v="C203611"/>
    <s v="Rahul Verma"/>
    <x v="0"/>
    <s v="Male"/>
    <x v="34"/>
    <x v="1"/>
    <x v="0"/>
    <x v="2"/>
    <n v="778192"/>
    <s v="Submitted"/>
    <n v="510"/>
    <x v="0"/>
    <x v="0"/>
    <s v="Submitted"/>
    <x v="0"/>
    <x v="0"/>
    <n v="2643318"/>
    <n v="7.61"/>
    <n v="12"/>
    <n v="220276.5"/>
    <n v="1680938.5880511566"/>
    <x v="5"/>
    <x v="5"/>
    <d v="2034-05-10T00:00:00"/>
    <x v="10"/>
    <x v="11"/>
    <x v="2"/>
    <x v="0"/>
    <x v="0"/>
  </r>
  <r>
    <s v="L103612"/>
    <x v="0"/>
    <s v="C203612"/>
    <s v="Amit Das"/>
    <x v="0"/>
    <s v="Male"/>
    <x v="18"/>
    <x v="0"/>
    <x v="1"/>
    <x v="2"/>
    <n v="2058845"/>
    <s v="Submitted"/>
    <n v="563"/>
    <x v="0"/>
    <x v="0"/>
    <s v="Submitted"/>
    <x v="0"/>
    <x v="3"/>
    <n v="201054"/>
    <n v="15.69"/>
    <n v="60"/>
    <n v="3350.9"/>
    <n v="262878.10499999998"/>
    <x v="2"/>
    <x v="2"/>
    <d v="2034-05-11T00:00:00"/>
    <x v="10"/>
    <x v="11"/>
    <x v="0"/>
    <x v="1"/>
    <x v="3"/>
  </r>
  <r>
    <s v="L103613"/>
    <x v="0"/>
    <s v="C203613"/>
    <s v="Priya Patel"/>
    <x v="0"/>
    <s v="Male"/>
    <x v="38"/>
    <x v="0"/>
    <x v="1"/>
    <x v="3"/>
    <n v="2049056"/>
    <s v="Submitted"/>
    <n v="699"/>
    <x v="1"/>
    <x v="0"/>
    <s v="Submitted"/>
    <x v="0"/>
    <x v="4"/>
    <n v="4539476"/>
    <n v="15.95"/>
    <n v="60"/>
    <n v="75657.929999999993"/>
    <n v="6033720.1833333327"/>
    <x v="3"/>
    <x v="3"/>
    <d v="2034-05-12T00:00:00"/>
    <x v="10"/>
    <x v="11"/>
    <x v="0"/>
    <x v="0"/>
    <x v="3"/>
  </r>
  <r>
    <s v="L103614"/>
    <x v="0"/>
    <s v="C203614"/>
    <s v="Rohit Sharma"/>
    <x v="0"/>
    <s v="Male"/>
    <x v="27"/>
    <x v="0"/>
    <x v="1"/>
    <x v="0"/>
    <n v="0"/>
    <s v="Submitted"/>
    <n v="870"/>
    <x v="2"/>
    <x v="0"/>
    <s v="Submitted"/>
    <x v="0"/>
    <x v="3"/>
    <n v="2103551"/>
    <n v="18.71"/>
    <n v="60"/>
    <n v="35059.18"/>
    <n v="3279786.6008333336"/>
    <x v="5"/>
    <x v="5"/>
    <d v="2034-05-13T00:00:00"/>
    <x v="10"/>
    <x v="11"/>
    <x v="1"/>
    <x v="0"/>
    <x v="1"/>
  </r>
  <r>
    <s v="L103615"/>
    <x v="0"/>
    <s v="C203615"/>
    <s v="Vikas Gupta"/>
    <x v="0"/>
    <s v="Female"/>
    <x v="23"/>
    <x v="0"/>
    <x v="0"/>
    <x v="1"/>
    <n v="1813051"/>
    <s v="Submitted"/>
    <n v="720"/>
    <x v="1"/>
    <x v="0"/>
    <s v="Submitted"/>
    <x v="0"/>
    <x v="3"/>
    <n v="2122648"/>
    <n v="15.02"/>
    <n v="180"/>
    <n v="11792.49"/>
    <n v="2656847.7466666666"/>
    <x v="4"/>
    <x v="4"/>
    <d v="2034-05-14T00:00:00"/>
    <x v="10"/>
    <x v="11"/>
    <x v="2"/>
    <x v="0"/>
    <x v="2"/>
  </r>
  <r>
    <s v="L103616"/>
    <x v="0"/>
    <s v="C203616"/>
    <s v="Rahul Rao"/>
    <x v="0"/>
    <s v="Male"/>
    <x v="21"/>
    <x v="1"/>
    <x v="1"/>
    <x v="0"/>
    <n v="1495536"/>
    <s v="Submitted"/>
    <n v="536"/>
    <x v="0"/>
    <x v="0"/>
    <s v="Submitted"/>
    <x v="0"/>
    <x v="0"/>
    <n v="922908"/>
    <n v="7.32"/>
    <n v="24"/>
    <n v="38454.5"/>
    <n v="562979.99888006959"/>
    <x v="5"/>
    <x v="5"/>
    <d v="2034-05-15T00:00:00"/>
    <x v="10"/>
    <x v="11"/>
    <x v="0"/>
    <x v="1"/>
    <x v="3"/>
  </r>
  <r>
    <s v="L103617"/>
    <x v="0"/>
    <s v="C203617"/>
    <s v="Vikas Mehta"/>
    <x v="0"/>
    <s v="Male"/>
    <x v="3"/>
    <x v="1"/>
    <x v="1"/>
    <x v="0"/>
    <n v="0"/>
    <s v="Submitted"/>
    <n v="644"/>
    <x v="1"/>
    <x v="0"/>
    <s v="Submitted"/>
    <x v="0"/>
    <x v="4"/>
    <n v="2404680"/>
    <n v="10.88"/>
    <n v="120"/>
    <n v="20039"/>
    <n v="2180243.2000000002"/>
    <x v="2"/>
    <x v="2"/>
    <d v="2034-05-16T00:00:00"/>
    <x v="10"/>
    <x v="11"/>
    <x v="1"/>
    <x v="1"/>
    <x v="3"/>
  </r>
  <r>
    <s v="L103618"/>
    <x v="0"/>
    <s v="C203618"/>
    <s v="Rohit Rao"/>
    <x v="0"/>
    <s v="Female"/>
    <x v="6"/>
    <x v="0"/>
    <x v="0"/>
    <x v="0"/>
    <n v="1565115"/>
    <s v="Submitted"/>
    <n v="335"/>
    <x v="0"/>
    <x v="0"/>
    <s v="Submitted"/>
    <x v="0"/>
    <x v="3"/>
    <n v="3314318"/>
    <n v="7.81"/>
    <n v="12"/>
    <n v="276193.17"/>
    <n v="2162346.8409019802"/>
    <x v="0"/>
    <x v="0"/>
    <d v="2034-05-17T00:00:00"/>
    <x v="10"/>
    <x v="11"/>
    <x v="0"/>
    <x v="0"/>
    <x v="2"/>
  </r>
  <r>
    <s v="L103619"/>
    <x v="0"/>
    <s v="C203619"/>
    <s v="Pooja Das"/>
    <x v="0"/>
    <s v="Female"/>
    <x v="14"/>
    <x v="0"/>
    <x v="1"/>
    <x v="3"/>
    <n v="284028"/>
    <s v="Submitted"/>
    <n v="603"/>
    <x v="1"/>
    <x v="0"/>
    <s v="Submitted"/>
    <x v="0"/>
    <x v="2"/>
    <n v="1784403"/>
    <n v="16.45"/>
    <n v="36"/>
    <n v="49566.75"/>
    <n v="2446119.112500078"/>
    <x v="0"/>
    <x v="0"/>
    <d v="2034-05-18T00:00:00"/>
    <x v="10"/>
    <x v="11"/>
    <x v="2"/>
    <x v="0"/>
    <x v="1"/>
  </r>
  <r>
    <s v="L103620"/>
    <x v="0"/>
    <s v="C203620"/>
    <s v="Priya Verma"/>
    <x v="0"/>
    <s v="Female"/>
    <x v="7"/>
    <x v="0"/>
    <x v="0"/>
    <x v="2"/>
    <n v="2022226"/>
    <s v="Submitted"/>
    <n v="384"/>
    <x v="0"/>
    <x v="0"/>
    <s v="Submitted"/>
    <x v="0"/>
    <x v="4"/>
    <n v="4758141"/>
    <n v="16.07"/>
    <n v="36"/>
    <n v="132170.57999999999"/>
    <n v="6371943.8225003295"/>
    <x v="3"/>
    <x v="3"/>
    <d v="2034-05-19T00:00:00"/>
    <x v="10"/>
    <x v="11"/>
    <x v="0"/>
    <x v="1"/>
    <x v="0"/>
  </r>
  <r>
    <s v="L103621"/>
    <x v="0"/>
    <s v="C203621"/>
    <s v="Karan Gupta"/>
    <x v="0"/>
    <s v="Female"/>
    <x v="25"/>
    <x v="1"/>
    <x v="0"/>
    <x v="2"/>
    <n v="2460333"/>
    <s v="Submitted"/>
    <n v="655"/>
    <x v="1"/>
    <x v="0"/>
    <s v="Submitted"/>
    <x v="0"/>
    <x v="0"/>
    <n v="270315"/>
    <n v="17.02"/>
    <n v="60"/>
    <n v="4505.25"/>
    <n v="383396.77499999997"/>
    <x v="0"/>
    <x v="0"/>
    <d v="2034-05-20T00:00:00"/>
    <x v="10"/>
    <x v="11"/>
    <x v="2"/>
    <x v="0"/>
    <x v="2"/>
  </r>
  <r>
    <s v="L103622"/>
    <x v="0"/>
    <s v="C203622"/>
    <s v="Anjali Sharma"/>
    <x v="0"/>
    <s v="Female"/>
    <x v="42"/>
    <x v="1"/>
    <x v="1"/>
    <x v="1"/>
    <n v="2068490"/>
    <s v="Submitted"/>
    <n v="810"/>
    <x v="2"/>
    <x v="0"/>
    <s v="Submitted"/>
    <x v="0"/>
    <x v="0"/>
    <n v="1040857"/>
    <n v="7.36"/>
    <n v="12"/>
    <n v="86738.08"/>
    <n v="640451.961596195"/>
    <x v="0"/>
    <x v="0"/>
    <d v="2034-05-21T00:00:00"/>
    <x v="10"/>
    <x v="11"/>
    <x v="0"/>
    <x v="1"/>
    <x v="0"/>
  </r>
  <r>
    <s v="L103623"/>
    <x v="0"/>
    <s v="C203623"/>
    <s v="Rohit Verma"/>
    <x v="0"/>
    <s v="Female"/>
    <x v="45"/>
    <x v="0"/>
    <x v="0"/>
    <x v="2"/>
    <n v="1703790"/>
    <s v="Submitted"/>
    <n v="758"/>
    <x v="2"/>
    <x v="0"/>
    <s v="Submitted"/>
    <x v="0"/>
    <x v="1"/>
    <n v="1162641"/>
    <n v="13.72"/>
    <n v="24"/>
    <n v="48443.38"/>
    <n v="1329286.2250475318"/>
    <x v="3"/>
    <x v="3"/>
    <d v="2034-05-22T00:00:00"/>
    <x v="10"/>
    <x v="11"/>
    <x v="2"/>
    <x v="0"/>
    <x v="3"/>
  </r>
  <r>
    <s v="L103624"/>
    <x v="0"/>
    <s v="C203624"/>
    <s v="Priya Singh"/>
    <x v="0"/>
    <s v="Female"/>
    <x v="39"/>
    <x v="1"/>
    <x v="1"/>
    <x v="3"/>
    <n v="2070732"/>
    <s v="Submitted"/>
    <n v="837"/>
    <x v="2"/>
    <x v="0"/>
    <s v="Submitted"/>
    <x v="0"/>
    <x v="2"/>
    <n v="4904944"/>
    <n v="12.16"/>
    <n v="12"/>
    <n v="408745.33"/>
    <n v="4971463.9706682311"/>
    <x v="2"/>
    <x v="2"/>
    <d v="2034-05-23T00:00:00"/>
    <x v="10"/>
    <x v="11"/>
    <x v="0"/>
    <x v="1"/>
    <x v="2"/>
  </r>
  <r>
    <s v="L103625"/>
    <x v="0"/>
    <s v="C203625"/>
    <s v="Pooja Rao"/>
    <x v="0"/>
    <s v="Male"/>
    <x v="36"/>
    <x v="1"/>
    <x v="1"/>
    <x v="1"/>
    <n v="1487998"/>
    <s v="Submitted"/>
    <n v="598"/>
    <x v="0"/>
    <x v="0"/>
    <s v="Submitted"/>
    <x v="0"/>
    <x v="3"/>
    <n v="4171019"/>
    <n v="15.85"/>
    <n v="12"/>
    <n v="347584.92"/>
    <n v="5509446.550692847"/>
    <x v="7"/>
    <x v="5"/>
    <d v="2034-05-24T00:00:00"/>
    <x v="10"/>
    <x v="11"/>
    <x v="0"/>
    <x v="1"/>
    <x v="0"/>
  </r>
  <r>
    <s v="L103626"/>
    <x v="0"/>
    <s v="C203626"/>
    <s v="Pooja Singh"/>
    <x v="0"/>
    <s v="Male"/>
    <x v="36"/>
    <x v="0"/>
    <x v="1"/>
    <x v="1"/>
    <n v="1044091"/>
    <s v="Submitted"/>
    <n v="326"/>
    <x v="0"/>
    <x v="0"/>
    <s v="Submitted"/>
    <x v="0"/>
    <x v="0"/>
    <n v="1121285"/>
    <n v="7.09"/>
    <n v="36"/>
    <n v="31146.81"/>
    <n v="662492.59070026584"/>
    <x v="0"/>
    <x v="0"/>
    <d v="2034-05-25T00:00:00"/>
    <x v="10"/>
    <x v="11"/>
    <x v="0"/>
    <x v="1"/>
    <x v="1"/>
  </r>
  <r>
    <s v="L103627"/>
    <x v="0"/>
    <s v="C203627"/>
    <s v="Amit Sharma"/>
    <x v="0"/>
    <s v="Female"/>
    <x v="39"/>
    <x v="0"/>
    <x v="0"/>
    <x v="3"/>
    <n v="990515"/>
    <s v="Submitted"/>
    <n v="402"/>
    <x v="0"/>
    <x v="0"/>
    <s v="Submitted"/>
    <x v="0"/>
    <x v="1"/>
    <n v="4674150"/>
    <n v="15.38"/>
    <n v="120"/>
    <n v="38951.25"/>
    <n v="5990702.25"/>
    <x v="5"/>
    <x v="5"/>
    <d v="2034-05-26T00:00:00"/>
    <x v="10"/>
    <x v="11"/>
    <x v="2"/>
    <x v="0"/>
    <x v="3"/>
  </r>
  <r>
    <s v="L103628"/>
    <x v="0"/>
    <s v="C203628"/>
    <s v="Rohit Gupta"/>
    <x v="0"/>
    <s v="Male"/>
    <x v="26"/>
    <x v="0"/>
    <x v="0"/>
    <x v="0"/>
    <n v="2373671"/>
    <s v="Submitted"/>
    <n v="409"/>
    <x v="0"/>
    <x v="0"/>
    <s v="Submitted"/>
    <x v="0"/>
    <x v="2"/>
    <n v="4479931"/>
    <n v="10.02"/>
    <n v="120"/>
    <n v="37332.76"/>
    <n v="3740742.3849999998"/>
    <x v="6"/>
    <x v="6"/>
    <d v="2034-05-27T00:00:00"/>
    <x v="10"/>
    <x v="11"/>
    <x v="0"/>
    <x v="0"/>
    <x v="3"/>
  </r>
  <r>
    <s v="L103629"/>
    <x v="0"/>
    <s v="C203629"/>
    <s v="Neha Singh"/>
    <x v="0"/>
    <s v="Male"/>
    <x v="45"/>
    <x v="0"/>
    <x v="0"/>
    <x v="3"/>
    <n v="470934"/>
    <s v="Submitted"/>
    <n v="597"/>
    <x v="0"/>
    <x v="0"/>
    <s v="Submitted"/>
    <x v="0"/>
    <x v="1"/>
    <n v="3204857"/>
    <n v="17.489999999999998"/>
    <n v="12"/>
    <n v="267071.42"/>
    <n v="4671175.350355288"/>
    <x v="3"/>
    <x v="3"/>
    <d v="2034-05-28T00:00:00"/>
    <x v="10"/>
    <x v="11"/>
    <x v="2"/>
    <x v="0"/>
    <x v="3"/>
  </r>
  <r>
    <s v="L103630"/>
    <x v="0"/>
    <s v="C203630"/>
    <s v="Rohit Sharma"/>
    <x v="0"/>
    <s v="Male"/>
    <x v="34"/>
    <x v="0"/>
    <x v="1"/>
    <x v="3"/>
    <n v="2422689"/>
    <s v="Submitted"/>
    <n v="635"/>
    <x v="1"/>
    <x v="0"/>
    <s v="Submitted"/>
    <x v="0"/>
    <x v="1"/>
    <n v="511563"/>
    <n v="9.0399999999999991"/>
    <n v="12"/>
    <n v="42630.25"/>
    <n v="385834.57689335826"/>
    <x v="5"/>
    <x v="5"/>
    <d v="2034-05-29T00:00:00"/>
    <x v="10"/>
    <x v="11"/>
    <x v="0"/>
    <x v="0"/>
    <x v="2"/>
  </r>
  <r>
    <s v="L103631"/>
    <x v="0"/>
    <s v="C203631"/>
    <s v="Rohit Das"/>
    <x v="0"/>
    <s v="Male"/>
    <x v="11"/>
    <x v="0"/>
    <x v="0"/>
    <x v="0"/>
    <n v="1504086"/>
    <s v="Submitted"/>
    <n v="439"/>
    <x v="0"/>
    <x v="0"/>
    <s v="Submitted"/>
    <x v="0"/>
    <x v="3"/>
    <n v="446098"/>
    <n v="18.68"/>
    <n v="24"/>
    <n v="18587.419999999998"/>
    <n v="694425.88678080903"/>
    <x v="6"/>
    <x v="6"/>
    <d v="2034-05-30T00:00:00"/>
    <x v="10"/>
    <x v="11"/>
    <x v="1"/>
    <x v="0"/>
    <x v="1"/>
  </r>
  <r>
    <s v="L103632"/>
    <x v="0"/>
    <s v="C203632"/>
    <s v="Priya Das"/>
    <x v="0"/>
    <s v="Female"/>
    <x v="2"/>
    <x v="0"/>
    <x v="1"/>
    <x v="0"/>
    <n v="1689995"/>
    <s v="Submitted"/>
    <n v="677"/>
    <x v="1"/>
    <x v="0"/>
    <s v="Submitted"/>
    <x v="0"/>
    <x v="2"/>
    <n v="4241292"/>
    <n v="14.64"/>
    <n v="12"/>
    <n v="353441"/>
    <n v="5174737.3608958069"/>
    <x v="0"/>
    <x v="0"/>
    <d v="2034-05-31T00:00:00"/>
    <x v="10"/>
    <x v="11"/>
    <x v="1"/>
    <x v="1"/>
    <x v="0"/>
  </r>
  <r>
    <s v="L103633"/>
    <x v="0"/>
    <s v="C203633"/>
    <s v="Sneha Das"/>
    <x v="0"/>
    <s v="Female"/>
    <x v="21"/>
    <x v="0"/>
    <x v="0"/>
    <x v="3"/>
    <n v="2476204"/>
    <s v="Submitted"/>
    <n v="468"/>
    <x v="0"/>
    <x v="0"/>
    <s v="Submitted"/>
    <x v="0"/>
    <x v="4"/>
    <n v="2051861"/>
    <n v="12.96"/>
    <n v="180"/>
    <n v="11399.23"/>
    <n v="2216009.8800000004"/>
    <x v="3"/>
    <x v="3"/>
    <d v="2034-06-01T00:00:00"/>
    <x v="10"/>
    <x v="0"/>
    <x v="0"/>
    <x v="0"/>
    <x v="2"/>
  </r>
  <r>
    <s v="L103634"/>
    <x v="0"/>
    <s v="C203634"/>
    <s v="Vikas Singh"/>
    <x v="0"/>
    <s v="Male"/>
    <x v="45"/>
    <x v="0"/>
    <x v="1"/>
    <x v="1"/>
    <n v="1127813"/>
    <s v="Submitted"/>
    <n v="685"/>
    <x v="1"/>
    <x v="0"/>
    <s v="Submitted"/>
    <x v="0"/>
    <x v="2"/>
    <n v="1648950"/>
    <n v="8"/>
    <n v="24"/>
    <n v="68706.25"/>
    <n v="1099305.208927287"/>
    <x v="4"/>
    <x v="4"/>
    <d v="2034-06-02T00:00:00"/>
    <x v="10"/>
    <x v="0"/>
    <x v="0"/>
    <x v="0"/>
    <x v="3"/>
  </r>
  <r>
    <s v="L103635"/>
    <x v="0"/>
    <s v="C203635"/>
    <s v="Pooja Das"/>
    <x v="0"/>
    <s v="Female"/>
    <x v="44"/>
    <x v="1"/>
    <x v="1"/>
    <x v="1"/>
    <n v="1388880"/>
    <s v="Submitted"/>
    <n v="490"/>
    <x v="0"/>
    <x v="0"/>
    <s v="Submitted"/>
    <x v="0"/>
    <x v="3"/>
    <n v="3027842"/>
    <n v="13.99"/>
    <n v="180"/>
    <n v="16821.34"/>
    <n v="3529959.1316666664"/>
    <x v="6"/>
    <x v="6"/>
    <d v="2034-06-03T00:00:00"/>
    <x v="10"/>
    <x v="0"/>
    <x v="0"/>
    <x v="1"/>
    <x v="1"/>
  </r>
  <r>
    <s v="L103636"/>
    <x v="0"/>
    <s v="C203636"/>
    <s v="Rahul Singh"/>
    <x v="0"/>
    <s v="Male"/>
    <x v="29"/>
    <x v="1"/>
    <x v="0"/>
    <x v="1"/>
    <n v="1902305"/>
    <s v="Submitted"/>
    <n v="866"/>
    <x v="2"/>
    <x v="0"/>
    <s v="Submitted"/>
    <x v="0"/>
    <x v="2"/>
    <n v="317664"/>
    <n v="12.15"/>
    <n v="12"/>
    <n v="26472"/>
    <n v="321707.6837593292"/>
    <x v="6"/>
    <x v="6"/>
    <d v="2034-06-04T00:00:00"/>
    <x v="10"/>
    <x v="0"/>
    <x v="0"/>
    <x v="1"/>
    <x v="1"/>
  </r>
  <r>
    <s v="L103637"/>
    <x v="0"/>
    <s v="C203637"/>
    <s v="Pooja Gupta"/>
    <x v="0"/>
    <s v="Male"/>
    <x v="46"/>
    <x v="0"/>
    <x v="0"/>
    <x v="2"/>
    <n v="1179408"/>
    <s v="Submitted"/>
    <n v="764"/>
    <x v="2"/>
    <x v="0"/>
    <s v="Submitted"/>
    <x v="0"/>
    <x v="4"/>
    <n v="3069643"/>
    <n v="16.34"/>
    <n v="36"/>
    <n v="85267.86"/>
    <n v="4179830.55166682"/>
    <x v="3"/>
    <x v="3"/>
    <d v="2034-06-05T00:00:00"/>
    <x v="10"/>
    <x v="0"/>
    <x v="1"/>
    <x v="1"/>
    <x v="1"/>
  </r>
  <r>
    <s v="L103638"/>
    <x v="0"/>
    <s v="C203638"/>
    <s v="Neha Gupta"/>
    <x v="0"/>
    <s v="Female"/>
    <x v="2"/>
    <x v="0"/>
    <x v="0"/>
    <x v="3"/>
    <n v="754955"/>
    <s v="Submitted"/>
    <n v="370"/>
    <x v="0"/>
    <x v="0"/>
    <s v="Submitted"/>
    <x v="0"/>
    <x v="3"/>
    <n v="254400"/>
    <n v="12.62"/>
    <n v="36"/>
    <n v="7066.67"/>
    <n v="267544.00000155432"/>
    <x v="6"/>
    <x v="6"/>
    <d v="2034-06-06T00:00:00"/>
    <x v="10"/>
    <x v="0"/>
    <x v="0"/>
    <x v="1"/>
    <x v="2"/>
  </r>
  <r>
    <s v="L103639"/>
    <x v="0"/>
    <s v="C203639"/>
    <s v="Priya Rao"/>
    <x v="0"/>
    <s v="Male"/>
    <x v="39"/>
    <x v="1"/>
    <x v="0"/>
    <x v="2"/>
    <n v="1961952"/>
    <s v="Submitted"/>
    <n v="413"/>
    <x v="0"/>
    <x v="0"/>
    <s v="Submitted"/>
    <x v="0"/>
    <x v="4"/>
    <n v="4065620"/>
    <n v="17.39"/>
    <n v="60"/>
    <n v="67760.33"/>
    <n v="5891760.9833333334"/>
    <x v="3"/>
    <x v="3"/>
    <d v="2034-06-07T00:00:00"/>
    <x v="10"/>
    <x v="0"/>
    <x v="2"/>
    <x v="0"/>
    <x v="2"/>
  </r>
  <r>
    <s v="L103640"/>
    <x v="0"/>
    <s v="C203640"/>
    <s v="Vikas Singh"/>
    <x v="0"/>
    <s v="Female"/>
    <x v="6"/>
    <x v="1"/>
    <x v="1"/>
    <x v="0"/>
    <n v="2237838"/>
    <s v="Submitted"/>
    <n v="851"/>
    <x v="2"/>
    <x v="0"/>
    <s v="Submitted"/>
    <x v="0"/>
    <x v="0"/>
    <n v="2599942"/>
    <n v="15.03"/>
    <n v="60"/>
    <n v="43332.37"/>
    <n v="3256427.355"/>
    <x v="2"/>
    <x v="2"/>
    <d v="2034-06-08T00:00:00"/>
    <x v="10"/>
    <x v="0"/>
    <x v="2"/>
    <x v="1"/>
    <x v="3"/>
  </r>
  <r>
    <s v="L103641"/>
    <x v="0"/>
    <s v="C203641"/>
    <s v="Amit Patel"/>
    <x v="0"/>
    <s v="Female"/>
    <x v="29"/>
    <x v="0"/>
    <x v="0"/>
    <x v="0"/>
    <n v="750797"/>
    <s v="Submitted"/>
    <n v="391"/>
    <x v="0"/>
    <x v="0"/>
    <s v="Submitted"/>
    <x v="0"/>
    <x v="0"/>
    <n v="3967856"/>
    <n v="8.44"/>
    <n v="60"/>
    <n v="66130.929999999993"/>
    <n v="2790725.3866667035"/>
    <x v="2"/>
    <x v="2"/>
    <d v="2034-06-09T00:00:00"/>
    <x v="10"/>
    <x v="0"/>
    <x v="0"/>
    <x v="0"/>
    <x v="3"/>
  </r>
  <r>
    <s v="L103642"/>
    <x v="0"/>
    <s v="C203642"/>
    <s v="Rahul Verma"/>
    <x v="0"/>
    <s v="Female"/>
    <x v="26"/>
    <x v="0"/>
    <x v="0"/>
    <x v="3"/>
    <n v="1309137"/>
    <s v="Submitted"/>
    <n v="950"/>
    <x v="2"/>
    <x v="0"/>
    <s v="Submitted"/>
    <x v="1"/>
    <x v="4"/>
    <n v="4449979"/>
    <n v="10.130000000000001"/>
    <n v="180"/>
    <n v="24722.11"/>
    <n v="3756523.9391666669"/>
    <x v="2"/>
    <x v="2"/>
    <d v="2034-06-10T00:00:00"/>
    <x v="10"/>
    <x v="0"/>
    <x v="0"/>
    <x v="0"/>
    <x v="1"/>
  </r>
  <r>
    <s v="L103643"/>
    <x v="0"/>
    <s v="C203643"/>
    <s v="Priya Das"/>
    <x v="0"/>
    <s v="Female"/>
    <x v="36"/>
    <x v="0"/>
    <x v="0"/>
    <x v="0"/>
    <n v="2120013"/>
    <s v="Submitted"/>
    <n v="567"/>
    <x v="0"/>
    <x v="0"/>
    <s v="Submitted"/>
    <x v="0"/>
    <x v="0"/>
    <n v="4745225"/>
    <n v="7.31"/>
    <n v="60"/>
    <n v="79087.08"/>
    <n v="2890632.8958344944"/>
    <x v="2"/>
    <x v="2"/>
    <d v="2034-06-11T00:00:00"/>
    <x v="10"/>
    <x v="0"/>
    <x v="0"/>
    <x v="1"/>
    <x v="1"/>
  </r>
  <r>
    <s v="L103644"/>
    <x v="0"/>
    <s v="C203644"/>
    <s v="Amit Verma"/>
    <x v="0"/>
    <s v="Male"/>
    <x v="6"/>
    <x v="0"/>
    <x v="1"/>
    <x v="2"/>
    <n v="1705320"/>
    <s v="Submitted"/>
    <n v="463"/>
    <x v="0"/>
    <x v="0"/>
    <s v="Submitted"/>
    <x v="0"/>
    <x v="4"/>
    <n v="756275"/>
    <n v="7.05"/>
    <n v="36"/>
    <n v="21007.64"/>
    <n v="444311.58892367495"/>
    <x v="4"/>
    <x v="4"/>
    <d v="2034-06-12T00:00:00"/>
    <x v="10"/>
    <x v="0"/>
    <x v="2"/>
    <x v="0"/>
    <x v="1"/>
  </r>
  <r>
    <s v="L103645"/>
    <x v="0"/>
    <s v="C203645"/>
    <s v="Priya Patel"/>
    <x v="0"/>
    <s v="Female"/>
    <x v="40"/>
    <x v="0"/>
    <x v="1"/>
    <x v="1"/>
    <n v="1768839"/>
    <s v="Submitted"/>
    <n v="648"/>
    <x v="1"/>
    <x v="0"/>
    <s v="Submitted"/>
    <x v="0"/>
    <x v="1"/>
    <n v="463297"/>
    <n v="18.55"/>
    <n v="60"/>
    <n v="7721.62"/>
    <n v="716179.94583333342"/>
    <x v="6"/>
    <x v="6"/>
    <d v="2034-06-13T00:00:00"/>
    <x v="10"/>
    <x v="0"/>
    <x v="1"/>
    <x v="0"/>
    <x v="0"/>
  </r>
  <r>
    <s v="L103646"/>
    <x v="0"/>
    <s v="C203646"/>
    <s v="Sneha Singh"/>
    <x v="0"/>
    <s v="Male"/>
    <x v="2"/>
    <x v="1"/>
    <x v="0"/>
    <x v="2"/>
    <n v="296798"/>
    <s v="Submitted"/>
    <n v="810"/>
    <x v="2"/>
    <x v="0"/>
    <s v="Submitted"/>
    <x v="0"/>
    <x v="2"/>
    <n v="4004796"/>
    <n v="18.5"/>
    <n v="12"/>
    <n v="333733"/>
    <n v="6174145.4481131043"/>
    <x v="6"/>
    <x v="6"/>
    <d v="2034-06-14T00:00:00"/>
    <x v="10"/>
    <x v="0"/>
    <x v="1"/>
    <x v="1"/>
    <x v="0"/>
  </r>
  <r>
    <s v="L103647"/>
    <x v="0"/>
    <s v="C203647"/>
    <s v="Neha Singh"/>
    <x v="0"/>
    <s v="Female"/>
    <x v="30"/>
    <x v="1"/>
    <x v="0"/>
    <x v="1"/>
    <n v="601604"/>
    <s v="Submitted"/>
    <n v="404"/>
    <x v="0"/>
    <x v="0"/>
    <s v="Submitted"/>
    <x v="0"/>
    <x v="3"/>
    <n v="1581729"/>
    <n v="8.49"/>
    <n v="24"/>
    <n v="65905.38"/>
    <n v="1119076.2337146536"/>
    <x v="1"/>
    <x v="1"/>
    <d v="2034-06-15T00:00:00"/>
    <x v="10"/>
    <x v="0"/>
    <x v="1"/>
    <x v="0"/>
    <x v="0"/>
  </r>
  <r>
    <s v="L103648"/>
    <x v="0"/>
    <s v="C203648"/>
    <s v="Neha Das"/>
    <x v="0"/>
    <s v="Male"/>
    <x v="44"/>
    <x v="1"/>
    <x v="1"/>
    <x v="2"/>
    <n v="2172719"/>
    <s v="Submitted"/>
    <n v="415"/>
    <x v="0"/>
    <x v="0"/>
    <s v="Submitted"/>
    <x v="0"/>
    <x v="0"/>
    <n v="1278638"/>
    <n v="18.14"/>
    <n v="60"/>
    <n v="21310.63"/>
    <n v="1932874.4433333334"/>
    <x v="2"/>
    <x v="2"/>
    <d v="2034-06-16T00:00:00"/>
    <x v="10"/>
    <x v="0"/>
    <x v="1"/>
    <x v="1"/>
    <x v="2"/>
  </r>
  <r>
    <s v="L103649"/>
    <x v="0"/>
    <s v="C203649"/>
    <s v="Priya Singh"/>
    <x v="0"/>
    <s v="Female"/>
    <x v="20"/>
    <x v="1"/>
    <x v="1"/>
    <x v="3"/>
    <n v="1395238"/>
    <s v="Submitted"/>
    <n v="680"/>
    <x v="1"/>
    <x v="0"/>
    <s v="Submitted"/>
    <x v="0"/>
    <x v="0"/>
    <n v="2186924"/>
    <n v="16.3"/>
    <n v="24"/>
    <n v="91121.83"/>
    <n v="2970571.7700575707"/>
    <x v="3"/>
    <x v="3"/>
    <d v="2034-06-17T00:00:00"/>
    <x v="10"/>
    <x v="0"/>
    <x v="2"/>
    <x v="1"/>
    <x v="2"/>
  </r>
  <r>
    <s v="L103650"/>
    <x v="0"/>
    <s v="C203650"/>
    <s v="Rahul Mehta"/>
    <x v="0"/>
    <s v="Female"/>
    <x v="14"/>
    <x v="0"/>
    <x v="1"/>
    <x v="2"/>
    <n v="1353543"/>
    <s v="Submitted"/>
    <n v="459"/>
    <x v="0"/>
    <x v="0"/>
    <s v="Submitted"/>
    <x v="0"/>
    <x v="3"/>
    <n v="1109463"/>
    <n v="13.53"/>
    <n v="120"/>
    <n v="9245.52"/>
    <n v="1250919.5325"/>
    <x v="0"/>
    <x v="0"/>
    <d v="2034-06-18T00:00:00"/>
    <x v="10"/>
    <x v="0"/>
    <x v="0"/>
    <x v="0"/>
    <x v="0"/>
  </r>
  <r>
    <s v="L103651"/>
    <x v="0"/>
    <s v="C203651"/>
    <s v="Priya Singh"/>
    <x v="0"/>
    <s v="Male"/>
    <x v="31"/>
    <x v="1"/>
    <x v="0"/>
    <x v="2"/>
    <n v="1817501"/>
    <s v="Submitted"/>
    <n v="784"/>
    <x v="2"/>
    <x v="0"/>
    <s v="Submitted"/>
    <x v="0"/>
    <x v="1"/>
    <n v="2291757"/>
    <n v="11.41"/>
    <n v="36"/>
    <n v="63659.92"/>
    <n v="2179078.947577687"/>
    <x v="1"/>
    <x v="1"/>
    <d v="2034-06-19T00:00:00"/>
    <x v="10"/>
    <x v="0"/>
    <x v="1"/>
    <x v="1"/>
    <x v="0"/>
  </r>
  <r>
    <s v="L103652"/>
    <x v="0"/>
    <s v="C203652"/>
    <s v="Rohit Mehta"/>
    <x v="0"/>
    <s v="Male"/>
    <x v="40"/>
    <x v="1"/>
    <x v="0"/>
    <x v="0"/>
    <n v="275735"/>
    <s v="Submitted"/>
    <n v="386"/>
    <x v="0"/>
    <x v="0"/>
    <s v="Submitted"/>
    <x v="0"/>
    <x v="1"/>
    <n v="2642192"/>
    <n v="10.19"/>
    <n v="120"/>
    <n v="22018.27"/>
    <n v="2243661.3733333331"/>
    <x v="1"/>
    <x v="1"/>
    <d v="2034-06-20T00:00:00"/>
    <x v="10"/>
    <x v="0"/>
    <x v="2"/>
    <x v="0"/>
    <x v="1"/>
  </r>
  <r>
    <s v="L103653"/>
    <x v="0"/>
    <s v="C203653"/>
    <s v="Rohit Das"/>
    <x v="0"/>
    <s v="Male"/>
    <x v="35"/>
    <x v="0"/>
    <x v="1"/>
    <x v="3"/>
    <n v="1485482"/>
    <s v="Submitted"/>
    <n v="893"/>
    <x v="2"/>
    <x v="0"/>
    <s v="Submitted"/>
    <x v="0"/>
    <x v="1"/>
    <n v="4426834"/>
    <n v="9.75"/>
    <n v="36"/>
    <n v="122967.61"/>
    <n v="3596802.6268109567"/>
    <x v="0"/>
    <x v="0"/>
    <d v="2034-06-21T00:00:00"/>
    <x v="10"/>
    <x v="0"/>
    <x v="0"/>
    <x v="1"/>
    <x v="2"/>
  </r>
  <r>
    <s v="L103654"/>
    <x v="0"/>
    <s v="C203654"/>
    <s v="Rahul Singh"/>
    <x v="0"/>
    <s v="Female"/>
    <x v="7"/>
    <x v="1"/>
    <x v="0"/>
    <x v="0"/>
    <n v="1503664"/>
    <s v="Submitted"/>
    <n v="678"/>
    <x v="1"/>
    <x v="0"/>
    <s v="Submitted"/>
    <x v="0"/>
    <x v="2"/>
    <n v="3172591"/>
    <n v="12.18"/>
    <n v="120"/>
    <n v="26438.26"/>
    <n v="3220179.8649999998"/>
    <x v="0"/>
    <x v="0"/>
    <d v="2034-06-22T00:00:00"/>
    <x v="10"/>
    <x v="0"/>
    <x v="0"/>
    <x v="1"/>
    <x v="2"/>
  </r>
  <r>
    <s v="L103655"/>
    <x v="0"/>
    <s v="C203655"/>
    <s v="Rohit Singh"/>
    <x v="0"/>
    <s v="Male"/>
    <x v="5"/>
    <x v="0"/>
    <x v="0"/>
    <x v="0"/>
    <n v="1931437"/>
    <s v="Submitted"/>
    <n v="387"/>
    <x v="0"/>
    <x v="0"/>
    <s v="Submitted"/>
    <x v="0"/>
    <x v="1"/>
    <n v="1686031"/>
    <n v="13.97"/>
    <n v="60"/>
    <n v="28100.52"/>
    <n v="1962821.0891666668"/>
    <x v="2"/>
    <x v="2"/>
    <d v="2034-06-23T00:00:00"/>
    <x v="10"/>
    <x v="0"/>
    <x v="0"/>
    <x v="0"/>
    <x v="2"/>
  </r>
  <r>
    <s v="L103656"/>
    <x v="0"/>
    <s v="C203656"/>
    <s v="Karan Singh"/>
    <x v="0"/>
    <s v="Female"/>
    <x v="28"/>
    <x v="1"/>
    <x v="1"/>
    <x v="0"/>
    <n v="839305"/>
    <s v="Submitted"/>
    <n v="337"/>
    <x v="0"/>
    <x v="0"/>
    <s v="Submitted"/>
    <x v="0"/>
    <x v="2"/>
    <n v="55191"/>
    <n v="7.08"/>
    <n v="60"/>
    <n v="919.85"/>
    <n v="32562.690000026847"/>
    <x v="6"/>
    <x v="6"/>
    <d v="2034-06-24T00:00:00"/>
    <x v="10"/>
    <x v="0"/>
    <x v="0"/>
    <x v="0"/>
    <x v="0"/>
  </r>
  <r>
    <s v="L103657"/>
    <x v="0"/>
    <s v="C203657"/>
    <s v="Rahul Gupta"/>
    <x v="0"/>
    <s v="Male"/>
    <x v="43"/>
    <x v="0"/>
    <x v="0"/>
    <x v="2"/>
    <n v="1866431"/>
    <s v="Submitted"/>
    <n v="840"/>
    <x v="2"/>
    <x v="0"/>
    <s v="Submitted"/>
    <x v="0"/>
    <x v="3"/>
    <n v="2792934"/>
    <n v="9.7799999999999994"/>
    <n v="12"/>
    <n v="232744.5"/>
    <n v="2278023.7475804775"/>
    <x v="1"/>
    <x v="1"/>
    <d v="2034-06-25T00:00:00"/>
    <x v="10"/>
    <x v="0"/>
    <x v="2"/>
    <x v="0"/>
    <x v="0"/>
  </r>
  <r>
    <s v="L103658"/>
    <x v="0"/>
    <s v="C203658"/>
    <s v="Amit Rao"/>
    <x v="0"/>
    <s v="Male"/>
    <x v="2"/>
    <x v="1"/>
    <x v="0"/>
    <x v="0"/>
    <n v="1557074"/>
    <s v="Submitted"/>
    <n v="364"/>
    <x v="0"/>
    <x v="0"/>
    <s v="Submitted"/>
    <x v="0"/>
    <x v="3"/>
    <n v="2331595"/>
    <n v="11.42"/>
    <n v="60"/>
    <n v="38859.919999999998"/>
    <n v="2218901.2416666667"/>
    <x v="2"/>
    <x v="2"/>
    <d v="2034-06-26T00:00:00"/>
    <x v="10"/>
    <x v="0"/>
    <x v="1"/>
    <x v="0"/>
    <x v="2"/>
  </r>
  <r>
    <s v="L103659"/>
    <x v="0"/>
    <s v="C203659"/>
    <s v="Vikas Rao"/>
    <x v="0"/>
    <s v="Female"/>
    <x v="13"/>
    <x v="0"/>
    <x v="0"/>
    <x v="3"/>
    <n v="1965465"/>
    <s v="Submitted"/>
    <n v="854"/>
    <x v="2"/>
    <x v="0"/>
    <s v="Submitted"/>
    <x v="0"/>
    <x v="0"/>
    <n v="3096954"/>
    <n v="9.51"/>
    <n v="24"/>
    <n v="129039.75"/>
    <n v="2454338.0722832875"/>
    <x v="1"/>
    <x v="1"/>
    <d v="2034-06-27T00:00:00"/>
    <x v="10"/>
    <x v="0"/>
    <x v="0"/>
    <x v="1"/>
    <x v="2"/>
  </r>
  <r>
    <s v="L103660"/>
    <x v="0"/>
    <s v="C203660"/>
    <s v="Rahul Singh"/>
    <x v="0"/>
    <s v="Female"/>
    <x v="39"/>
    <x v="0"/>
    <x v="1"/>
    <x v="0"/>
    <n v="1590361"/>
    <s v="Submitted"/>
    <n v="470"/>
    <x v="0"/>
    <x v="0"/>
    <s v="Submitted"/>
    <x v="0"/>
    <x v="2"/>
    <n v="1692256"/>
    <n v="17.3"/>
    <n v="36"/>
    <n v="47007.11"/>
    <n v="2439669.0666666939"/>
    <x v="0"/>
    <x v="0"/>
    <d v="2034-06-28T00:00:00"/>
    <x v="10"/>
    <x v="0"/>
    <x v="2"/>
    <x v="0"/>
    <x v="1"/>
  </r>
  <r>
    <s v="L103661"/>
    <x v="0"/>
    <s v="C203661"/>
    <s v="Rahul Gupta"/>
    <x v="0"/>
    <s v="Female"/>
    <x v="23"/>
    <x v="0"/>
    <x v="1"/>
    <x v="0"/>
    <n v="1381290"/>
    <s v="Submitted"/>
    <n v="854"/>
    <x v="2"/>
    <x v="0"/>
    <s v="Submitted"/>
    <x v="0"/>
    <x v="3"/>
    <n v="4489626"/>
    <n v="16.989999999999998"/>
    <n v="12"/>
    <n v="374135.5"/>
    <n v="6356722.998181521"/>
    <x v="0"/>
    <x v="0"/>
    <d v="2034-06-29T00:00:00"/>
    <x v="10"/>
    <x v="0"/>
    <x v="0"/>
    <x v="1"/>
    <x v="1"/>
  </r>
  <r>
    <s v="L103662"/>
    <x v="0"/>
    <s v="C203662"/>
    <s v="Karan Patel"/>
    <x v="0"/>
    <s v="Female"/>
    <x v="47"/>
    <x v="0"/>
    <x v="1"/>
    <x v="3"/>
    <n v="1281398"/>
    <s v="Submitted"/>
    <n v="870"/>
    <x v="2"/>
    <x v="0"/>
    <s v="Submitted"/>
    <x v="0"/>
    <x v="2"/>
    <n v="1039357"/>
    <n v="17.48"/>
    <n v="120"/>
    <n v="8661.31"/>
    <n v="1513996.6966666668"/>
    <x v="0"/>
    <x v="0"/>
    <d v="2034-06-30T00:00:00"/>
    <x v="10"/>
    <x v="0"/>
    <x v="2"/>
    <x v="0"/>
    <x v="2"/>
  </r>
  <r>
    <s v="L103663"/>
    <x v="0"/>
    <s v="C203663"/>
    <s v="Pooja Singh"/>
    <x v="0"/>
    <s v="Male"/>
    <x v="39"/>
    <x v="0"/>
    <x v="0"/>
    <x v="3"/>
    <n v="1033420"/>
    <s v="Submitted"/>
    <n v="950"/>
    <x v="2"/>
    <x v="0"/>
    <s v="Submitted"/>
    <x v="1"/>
    <x v="1"/>
    <n v="457608"/>
    <n v="10.08"/>
    <n v="36"/>
    <n v="12711.33"/>
    <n v="384390.72011254635"/>
    <x v="1"/>
    <x v="1"/>
    <d v="2034-07-01T00:00:00"/>
    <x v="10"/>
    <x v="1"/>
    <x v="0"/>
    <x v="1"/>
    <x v="1"/>
  </r>
  <r>
    <s v="L103664"/>
    <x v="0"/>
    <s v="C203664"/>
    <s v="Vikas Patel"/>
    <x v="0"/>
    <s v="Male"/>
    <x v="8"/>
    <x v="0"/>
    <x v="0"/>
    <x v="3"/>
    <n v="2320058"/>
    <s v="Submitted"/>
    <n v="700"/>
    <x v="1"/>
    <x v="0"/>
    <s v="Submitted"/>
    <x v="0"/>
    <x v="0"/>
    <n v="166508"/>
    <n v="9.6"/>
    <n v="24"/>
    <n v="6937.83"/>
    <n v="133206.49953717101"/>
    <x v="6"/>
    <x v="6"/>
    <d v="2034-07-02T00:00:00"/>
    <x v="10"/>
    <x v="1"/>
    <x v="2"/>
    <x v="1"/>
    <x v="1"/>
  </r>
  <r>
    <s v="L103665"/>
    <x v="0"/>
    <s v="C203665"/>
    <s v="Vikas Patel"/>
    <x v="0"/>
    <s v="Female"/>
    <x v="6"/>
    <x v="1"/>
    <x v="1"/>
    <x v="2"/>
    <n v="923738"/>
    <s v="Submitted"/>
    <n v="690"/>
    <x v="1"/>
    <x v="0"/>
    <s v="Submitted"/>
    <x v="0"/>
    <x v="1"/>
    <n v="3689854"/>
    <n v="13.27"/>
    <n v="36"/>
    <n v="102495.94"/>
    <n v="4080363.5483426107"/>
    <x v="4"/>
    <x v="4"/>
    <d v="2034-07-03T00:00:00"/>
    <x v="10"/>
    <x v="1"/>
    <x v="2"/>
    <x v="1"/>
    <x v="2"/>
  </r>
  <r>
    <s v="L103666"/>
    <x v="0"/>
    <s v="C203666"/>
    <s v="Amit Singh"/>
    <x v="0"/>
    <s v="Male"/>
    <x v="19"/>
    <x v="1"/>
    <x v="0"/>
    <x v="3"/>
    <n v="1041335"/>
    <s v="Submitted"/>
    <n v="699"/>
    <x v="1"/>
    <x v="0"/>
    <s v="Submitted"/>
    <x v="0"/>
    <x v="1"/>
    <n v="464385"/>
    <n v="14.19"/>
    <n v="36"/>
    <n v="12899.58"/>
    <n v="549135.26250034454"/>
    <x v="0"/>
    <x v="0"/>
    <d v="2034-07-04T00:00:00"/>
    <x v="10"/>
    <x v="1"/>
    <x v="0"/>
    <x v="0"/>
    <x v="1"/>
  </r>
  <r>
    <s v="L103667"/>
    <x v="0"/>
    <s v="C203667"/>
    <s v="Sneha Singh"/>
    <x v="0"/>
    <s v="Female"/>
    <x v="2"/>
    <x v="0"/>
    <x v="1"/>
    <x v="0"/>
    <n v="1321587"/>
    <s v="Submitted"/>
    <n v="452"/>
    <x v="0"/>
    <x v="0"/>
    <s v="Submitted"/>
    <x v="0"/>
    <x v="4"/>
    <n v="1762355"/>
    <n v="10.66"/>
    <n v="12"/>
    <n v="146862.92000000001"/>
    <n v="1566320.6597187279"/>
    <x v="4"/>
    <x v="4"/>
    <d v="2034-07-05T00:00:00"/>
    <x v="10"/>
    <x v="1"/>
    <x v="1"/>
    <x v="1"/>
    <x v="0"/>
  </r>
  <r>
    <s v="L103668"/>
    <x v="0"/>
    <s v="C203668"/>
    <s v="Rahul Mehta"/>
    <x v="0"/>
    <s v="Male"/>
    <x v="16"/>
    <x v="0"/>
    <x v="0"/>
    <x v="1"/>
    <n v="2155326"/>
    <s v="Submitted"/>
    <n v="735"/>
    <x v="1"/>
    <x v="0"/>
    <s v="Submitted"/>
    <x v="0"/>
    <x v="0"/>
    <n v="3079054"/>
    <n v="11.82"/>
    <n v="24"/>
    <n v="128293.92"/>
    <n v="3032868.4065714977"/>
    <x v="2"/>
    <x v="2"/>
    <d v="2034-07-06T00:00:00"/>
    <x v="10"/>
    <x v="1"/>
    <x v="0"/>
    <x v="0"/>
    <x v="0"/>
  </r>
  <r>
    <s v="L103669"/>
    <x v="0"/>
    <s v="C203669"/>
    <s v="Neha Rao"/>
    <x v="0"/>
    <s v="Male"/>
    <x v="47"/>
    <x v="1"/>
    <x v="0"/>
    <x v="2"/>
    <n v="621823"/>
    <s v="Submitted"/>
    <n v="303"/>
    <x v="0"/>
    <x v="0"/>
    <s v="Submitted"/>
    <x v="0"/>
    <x v="4"/>
    <n v="319910"/>
    <n v="19"/>
    <n v="60"/>
    <n v="5331.83"/>
    <n v="506524.16666666663"/>
    <x v="3"/>
    <x v="3"/>
    <d v="2034-07-07T00:00:00"/>
    <x v="10"/>
    <x v="1"/>
    <x v="2"/>
    <x v="1"/>
    <x v="3"/>
  </r>
  <r>
    <s v="L103670"/>
    <x v="0"/>
    <s v="C203670"/>
    <s v="Anjali Verma"/>
    <x v="0"/>
    <s v="Female"/>
    <x v="6"/>
    <x v="1"/>
    <x v="1"/>
    <x v="3"/>
    <n v="2076234"/>
    <s v="Submitted"/>
    <n v="573"/>
    <x v="0"/>
    <x v="0"/>
    <s v="Submitted"/>
    <x v="0"/>
    <x v="4"/>
    <n v="167718"/>
    <n v="8.58"/>
    <n v="24"/>
    <n v="6988.25"/>
    <n v="119918.65611970446"/>
    <x v="2"/>
    <x v="2"/>
    <d v="2034-07-08T00:00:00"/>
    <x v="10"/>
    <x v="1"/>
    <x v="0"/>
    <x v="0"/>
    <x v="1"/>
  </r>
  <r>
    <s v="L103671"/>
    <x v="0"/>
    <s v="C203671"/>
    <s v="Vikas Mehta"/>
    <x v="0"/>
    <s v="Male"/>
    <x v="13"/>
    <x v="1"/>
    <x v="0"/>
    <x v="3"/>
    <n v="529357"/>
    <s v="Submitted"/>
    <n v="713"/>
    <x v="1"/>
    <x v="0"/>
    <s v="Submitted"/>
    <x v="0"/>
    <x v="3"/>
    <n v="887235"/>
    <n v="16.68"/>
    <n v="180"/>
    <n v="4929.08"/>
    <n v="1233256.6499999999"/>
    <x v="5"/>
    <x v="5"/>
    <d v="2034-07-09T00:00:00"/>
    <x v="10"/>
    <x v="1"/>
    <x v="2"/>
    <x v="0"/>
    <x v="0"/>
  </r>
  <r>
    <s v="L103672"/>
    <x v="0"/>
    <s v="C203672"/>
    <s v="Vikas Mehta"/>
    <x v="0"/>
    <s v="Male"/>
    <x v="42"/>
    <x v="0"/>
    <x v="0"/>
    <x v="0"/>
    <n v="1538321"/>
    <s v="Submitted"/>
    <n v="615"/>
    <x v="1"/>
    <x v="0"/>
    <s v="Submitted"/>
    <x v="0"/>
    <x v="0"/>
    <n v="2542651"/>
    <n v="14.49"/>
    <n v="180"/>
    <n v="14125.84"/>
    <n v="3070251.0825"/>
    <x v="1"/>
    <x v="1"/>
    <d v="2034-07-10T00:00:00"/>
    <x v="10"/>
    <x v="1"/>
    <x v="1"/>
    <x v="1"/>
    <x v="2"/>
  </r>
  <r>
    <s v="L103673"/>
    <x v="0"/>
    <s v="C203673"/>
    <s v="Anjali Das"/>
    <x v="0"/>
    <s v="Female"/>
    <x v="0"/>
    <x v="1"/>
    <x v="1"/>
    <x v="2"/>
    <n v="905491"/>
    <s v="Submitted"/>
    <n v="409"/>
    <x v="0"/>
    <x v="0"/>
    <s v="Submitted"/>
    <x v="0"/>
    <x v="0"/>
    <n v="3337660"/>
    <n v="10.16"/>
    <n v="24"/>
    <n v="139069.17000000001"/>
    <n v="2825886.6090990137"/>
    <x v="5"/>
    <x v="5"/>
    <d v="2034-07-11T00:00:00"/>
    <x v="10"/>
    <x v="1"/>
    <x v="1"/>
    <x v="0"/>
    <x v="1"/>
  </r>
  <r>
    <s v="L103674"/>
    <x v="0"/>
    <s v="C203674"/>
    <s v="Anjali Singh"/>
    <x v="0"/>
    <s v="Male"/>
    <x v="5"/>
    <x v="1"/>
    <x v="1"/>
    <x v="2"/>
    <n v="515840"/>
    <s v="Submitted"/>
    <n v="800"/>
    <x v="2"/>
    <x v="0"/>
    <s v="Submitted"/>
    <x v="0"/>
    <x v="1"/>
    <n v="2644493"/>
    <n v="17.16"/>
    <n v="12"/>
    <n v="220374.42"/>
    <n v="3781714.199975708"/>
    <x v="0"/>
    <x v="0"/>
    <d v="2034-07-12T00:00:00"/>
    <x v="10"/>
    <x v="1"/>
    <x v="0"/>
    <x v="1"/>
    <x v="1"/>
  </r>
  <r>
    <s v="L103675"/>
    <x v="0"/>
    <s v="C203675"/>
    <s v="Rahul Verma"/>
    <x v="0"/>
    <s v="Male"/>
    <x v="0"/>
    <x v="1"/>
    <x v="0"/>
    <x v="2"/>
    <n v="1597164"/>
    <s v="Submitted"/>
    <n v="411"/>
    <x v="0"/>
    <x v="0"/>
    <s v="Submitted"/>
    <x v="0"/>
    <x v="0"/>
    <n v="2539586"/>
    <n v="17.23"/>
    <n v="180"/>
    <n v="14108.81"/>
    <n v="3646422.2316666665"/>
    <x v="1"/>
    <x v="1"/>
    <d v="2034-07-13T00:00:00"/>
    <x v="10"/>
    <x v="1"/>
    <x v="2"/>
    <x v="1"/>
    <x v="3"/>
  </r>
  <r>
    <s v="L103676"/>
    <x v="0"/>
    <s v="C203676"/>
    <s v="Anjali Rao"/>
    <x v="0"/>
    <s v="Female"/>
    <x v="15"/>
    <x v="1"/>
    <x v="0"/>
    <x v="0"/>
    <n v="375679"/>
    <s v="Submitted"/>
    <n v="346"/>
    <x v="0"/>
    <x v="0"/>
    <s v="Submitted"/>
    <x v="0"/>
    <x v="4"/>
    <n v="3688815"/>
    <n v="15.77"/>
    <n v="60"/>
    <n v="61480.25"/>
    <n v="4847717.7125000004"/>
    <x v="4"/>
    <x v="4"/>
    <d v="2034-07-14T00:00:00"/>
    <x v="10"/>
    <x v="1"/>
    <x v="0"/>
    <x v="0"/>
    <x v="3"/>
  </r>
  <r>
    <s v="L103677"/>
    <x v="0"/>
    <s v="C203677"/>
    <s v="Rohit Patel"/>
    <x v="0"/>
    <s v="Male"/>
    <x v="42"/>
    <x v="1"/>
    <x v="1"/>
    <x v="2"/>
    <n v="2294605"/>
    <s v="Submitted"/>
    <n v="896"/>
    <x v="2"/>
    <x v="0"/>
    <s v="Submitted"/>
    <x v="0"/>
    <x v="1"/>
    <n v="2415284"/>
    <n v="17.53"/>
    <n v="36"/>
    <n v="67091.22"/>
    <n v="3528327.3766666963"/>
    <x v="4"/>
    <x v="4"/>
    <d v="2034-07-15T00:00:00"/>
    <x v="10"/>
    <x v="1"/>
    <x v="0"/>
    <x v="1"/>
    <x v="2"/>
  </r>
  <r>
    <s v="L103678"/>
    <x v="0"/>
    <s v="C203678"/>
    <s v="Rohit Mehta"/>
    <x v="0"/>
    <s v="Male"/>
    <x v="38"/>
    <x v="1"/>
    <x v="1"/>
    <x v="3"/>
    <n v="1648618"/>
    <s v="Submitted"/>
    <n v="597"/>
    <x v="0"/>
    <x v="0"/>
    <s v="Submitted"/>
    <x v="0"/>
    <x v="4"/>
    <n v="4207673"/>
    <n v="13.81"/>
    <n v="36"/>
    <n v="116879.81"/>
    <n v="4842330.344171809"/>
    <x v="3"/>
    <x v="3"/>
    <d v="2034-07-16T00:00:00"/>
    <x v="10"/>
    <x v="1"/>
    <x v="0"/>
    <x v="1"/>
    <x v="1"/>
  </r>
  <r>
    <s v="L103679"/>
    <x v="0"/>
    <s v="C203679"/>
    <s v="Rohit Singh"/>
    <x v="0"/>
    <s v="Female"/>
    <x v="36"/>
    <x v="1"/>
    <x v="1"/>
    <x v="1"/>
    <n v="850189"/>
    <s v="Submitted"/>
    <n v="622"/>
    <x v="1"/>
    <x v="0"/>
    <s v="Submitted"/>
    <x v="0"/>
    <x v="3"/>
    <n v="1141834"/>
    <n v="18.87"/>
    <n v="36"/>
    <n v="31717.61"/>
    <n v="1795533.9650000029"/>
    <x v="1"/>
    <x v="1"/>
    <d v="2034-07-17T00:00:00"/>
    <x v="10"/>
    <x v="1"/>
    <x v="1"/>
    <x v="1"/>
    <x v="1"/>
  </r>
  <r>
    <s v="L103680"/>
    <x v="0"/>
    <s v="C203680"/>
    <s v="Sneha Sharma"/>
    <x v="0"/>
    <s v="Female"/>
    <x v="39"/>
    <x v="0"/>
    <x v="0"/>
    <x v="0"/>
    <n v="2008013"/>
    <s v="Submitted"/>
    <n v="300"/>
    <x v="0"/>
    <x v="0"/>
    <s v="Submitted"/>
    <x v="0"/>
    <x v="4"/>
    <n v="681126"/>
    <n v="9.5299999999999994"/>
    <n v="180"/>
    <n v="3784.03"/>
    <n v="540927.56499999994"/>
    <x v="0"/>
    <x v="0"/>
    <d v="2034-07-18T00:00:00"/>
    <x v="10"/>
    <x v="1"/>
    <x v="0"/>
    <x v="0"/>
    <x v="2"/>
  </r>
  <r>
    <s v="L103681"/>
    <x v="0"/>
    <s v="C203681"/>
    <s v="Pooja Gupta"/>
    <x v="0"/>
    <s v="Male"/>
    <x v="11"/>
    <x v="0"/>
    <x v="0"/>
    <x v="3"/>
    <n v="1843434"/>
    <s v="Submitted"/>
    <n v="802"/>
    <x v="2"/>
    <x v="0"/>
    <s v="Submitted"/>
    <x v="0"/>
    <x v="4"/>
    <n v="468590"/>
    <n v="16.61"/>
    <n v="12"/>
    <n v="39049.17"/>
    <n v="648625.88725528517"/>
    <x v="6"/>
    <x v="6"/>
    <d v="2034-07-19T00:00:00"/>
    <x v="10"/>
    <x v="1"/>
    <x v="2"/>
    <x v="1"/>
    <x v="0"/>
  </r>
  <r>
    <s v="L103682"/>
    <x v="0"/>
    <s v="C203682"/>
    <s v="Pooja Patel"/>
    <x v="0"/>
    <s v="Female"/>
    <x v="30"/>
    <x v="1"/>
    <x v="1"/>
    <x v="2"/>
    <n v="1311484"/>
    <s v="Submitted"/>
    <n v="362"/>
    <x v="0"/>
    <x v="0"/>
    <s v="Submitted"/>
    <x v="0"/>
    <x v="4"/>
    <n v="3682564"/>
    <n v="15.87"/>
    <n v="60"/>
    <n v="61376.07"/>
    <n v="4870190.8899999997"/>
    <x v="4"/>
    <x v="4"/>
    <d v="2034-07-20T00:00:00"/>
    <x v="10"/>
    <x v="1"/>
    <x v="2"/>
    <x v="0"/>
    <x v="3"/>
  </r>
  <r>
    <s v="L103683"/>
    <x v="0"/>
    <s v="C203683"/>
    <s v="Pooja Sharma"/>
    <x v="0"/>
    <s v="Female"/>
    <x v="6"/>
    <x v="1"/>
    <x v="0"/>
    <x v="3"/>
    <n v="1473438"/>
    <s v="Submitted"/>
    <n v="561"/>
    <x v="0"/>
    <x v="0"/>
    <s v="Submitted"/>
    <x v="0"/>
    <x v="0"/>
    <n v="1819140"/>
    <n v="13.62"/>
    <n v="24"/>
    <n v="75797.5"/>
    <n v="2064723.9256633229"/>
    <x v="11"/>
    <x v="6"/>
    <d v="2034-07-21T00:00:00"/>
    <x v="10"/>
    <x v="1"/>
    <x v="1"/>
    <x v="0"/>
    <x v="1"/>
  </r>
  <r>
    <s v="L103684"/>
    <x v="0"/>
    <s v="C203684"/>
    <s v="Sneha Rao"/>
    <x v="0"/>
    <s v="Male"/>
    <x v="12"/>
    <x v="1"/>
    <x v="1"/>
    <x v="3"/>
    <n v="479720"/>
    <s v="Submitted"/>
    <n v="702"/>
    <x v="1"/>
    <x v="0"/>
    <s v="Submitted"/>
    <x v="0"/>
    <x v="3"/>
    <n v="4089203"/>
    <n v="11.66"/>
    <n v="24"/>
    <n v="170383.46"/>
    <n v="3973342.5818765787"/>
    <x v="6"/>
    <x v="6"/>
    <d v="2034-07-22T00:00:00"/>
    <x v="10"/>
    <x v="1"/>
    <x v="0"/>
    <x v="0"/>
    <x v="3"/>
  </r>
  <r>
    <s v="L103685"/>
    <x v="0"/>
    <s v="C203685"/>
    <s v="Anjali Das"/>
    <x v="0"/>
    <s v="Male"/>
    <x v="38"/>
    <x v="1"/>
    <x v="1"/>
    <x v="3"/>
    <n v="1954452"/>
    <s v="Submitted"/>
    <n v="784"/>
    <x v="2"/>
    <x v="0"/>
    <s v="Submitted"/>
    <x v="0"/>
    <x v="1"/>
    <n v="2878881"/>
    <n v="17.27"/>
    <n v="120"/>
    <n v="23990.67"/>
    <n v="4143189.5725000002"/>
    <x v="6"/>
    <x v="6"/>
    <d v="2034-07-23T00:00:00"/>
    <x v="10"/>
    <x v="1"/>
    <x v="0"/>
    <x v="0"/>
    <x v="1"/>
  </r>
  <r>
    <s v="L103686"/>
    <x v="0"/>
    <s v="C203686"/>
    <s v="Neha Rao"/>
    <x v="0"/>
    <s v="Male"/>
    <x v="20"/>
    <x v="0"/>
    <x v="0"/>
    <x v="2"/>
    <n v="2481449"/>
    <s v="Submitted"/>
    <n v="443"/>
    <x v="0"/>
    <x v="0"/>
    <s v="Submitted"/>
    <x v="0"/>
    <x v="0"/>
    <n v="309420"/>
    <n v="11.16"/>
    <n v="120"/>
    <n v="2578.5"/>
    <n v="287760.60000000003"/>
    <x v="3"/>
    <x v="3"/>
    <d v="2034-07-24T00:00:00"/>
    <x v="10"/>
    <x v="1"/>
    <x v="0"/>
    <x v="1"/>
    <x v="0"/>
  </r>
  <r>
    <s v="L103687"/>
    <x v="0"/>
    <s v="C203687"/>
    <s v="Karan Patel"/>
    <x v="0"/>
    <s v="Male"/>
    <x v="39"/>
    <x v="1"/>
    <x v="1"/>
    <x v="3"/>
    <n v="1489851"/>
    <s v="Submitted"/>
    <n v="353"/>
    <x v="0"/>
    <x v="0"/>
    <s v="Submitted"/>
    <x v="0"/>
    <x v="4"/>
    <n v="4355870"/>
    <n v="9.31"/>
    <n v="180"/>
    <n v="24199.279999999999"/>
    <n v="3379429.1416666671"/>
    <x v="2"/>
    <x v="2"/>
    <d v="2034-07-25T00:00:00"/>
    <x v="10"/>
    <x v="1"/>
    <x v="0"/>
    <x v="1"/>
    <x v="2"/>
  </r>
  <r>
    <s v="L103688"/>
    <x v="0"/>
    <s v="C203688"/>
    <s v="Rohit Verma"/>
    <x v="0"/>
    <s v="Male"/>
    <x v="10"/>
    <x v="0"/>
    <x v="0"/>
    <x v="2"/>
    <n v="1566456"/>
    <s v="Submitted"/>
    <n v="768"/>
    <x v="2"/>
    <x v="0"/>
    <s v="Submitted"/>
    <x v="0"/>
    <x v="1"/>
    <n v="3509000"/>
    <n v="17.48"/>
    <n v="180"/>
    <n v="19494.439999999999"/>
    <n v="5111443.333333334"/>
    <x v="6"/>
    <x v="6"/>
    <d v="2034-07-26T00:00:00"/>
    <x v="10"/>
    <x v="1"/>
    <x v="1"/>
    <x v="0"/>
    <x v="3"/>
  </r>
  <r>
    <s v="L103689"/>
    <x v="0"/>
    <s v="C203689"/>
    <s v="Priya Rao"/>
    <x v="0"/>
    <s v="Female"/>
    <x v="30"/>
    <x v="1"/>
    <x v="0"/>
    <x v="0"/>
    <n v="714805"/>
    <s v="Submitted"/>
    <n v="300"/>
    <x v="0"/>
    <x v="0"/>
    <s v="Submitted"/>
    <x v="0"/>
    <x v="3"/>
    <n v="4880915"/>
    <n v="18.510000000000002"/>
    <n v="180"/>
    <n v="27116.19"/>
    <n v="7528811.3875000011"/>
    <x v="6"/>
    <x v="6"/>
    <d v="2034-07-27T00:00:00"/>
    <x v="10"/>
    <x v="1"/>
    <x v="2"/>
    <x v="1"/>
    <x v="2"/>
  </r>
  <r>
    <s v="L103690"/>
    <x v="0"/>
    <s v="C203690"/>
    <s v="Pooja Singh"/>
    <x v="0"/>
    <s v="Female"/>
    <x v="37"/>
    <x v="0"/>
    <x v="0"/>
    <x v="0"/>
    <n v="796329"/>
    <s v="Submitted"/>
    <n v="473"/>
    <x v="0"/>
    <x v="0"/>
    <s v="Submitted"/>
    <x v="0"/>
    <x v="2"/>
    <n v="119828"/>
    <n v="12.79"/>
    <n v="24"/>
    <n v="4992.83"/>
    <n v="127716.68016580315"/>
    <x v="4"/>
    <x v="4"/>
    <d v="2034-07-28T00:00:00"/>
    <x v="10"/>
    <x v="1"/>
    <x v="1"/>
    <x v="0"/>
    <x v="0"/>
  </r>
  <r>
    <s v="L103691"/>
    <x v="0"/>
    <s v="C203691"/>
    <s v="Vikas Gupta"/>
    <x v="0"/>
    <s v="Male"/>
    <x v="2"/>
    <x v="0"/>
    <x v="0"/>
    <x v="3"/>
    <n v="1555025"/>
    <s v="Submitted"/>
    <n v="829"/>
    <x v="2"/>
    <x v="0"/>
    <s v="Submitted"/>
    <x v="0"/>
    <x v="0"/>
    <n v="3595021"/>
    <n v="9.35"/>
    <n v="24"/>
    <n v="149792.54"/>
    <n v="2801123.2969559669"/>
    <x v="3"/>
    <x v="3"/>
    <d v="2034-07-29T00:00:00"/>
    <x v="10"/>
    <x v="1"/>
    <x v="1"/>
    <x v="0"/>
    <x v="1"/>
  </r>
  <r>
    <s v="L103692"/>
    <x v="0"/>
    <s v="C203692"/>
    <s v="Rohit Patel"/>
    <x v="0"/>
    <s v="Female"/>
    <x v="0"/>
    <x v="1"/>
    <x v="1"/>
    <x v="0"/>
    <n v="1125023"/>
    <s v="Submitted"/>
    <n v="432"/>
    <x v="0"/>
    <x v="0"/>
    <s v="Submitted"/>
    <x v="0"/>
    <x v="3"/>
    <n v="497410"/>
    <n v="14.72"/>
    <n v="180"/>
    <n v="2763.39"/>
    <n v="610156.26666666672"/>
    <x v="2"/>
    <x v="2"/>
    <d v="2034-07-30T00:00:00"/>
    <x v="10"/>
    <x v="1"/>
    <x v="1"/>
    <x v="1"/>
    <x v="3"/>
  </r>
  <r>
    <s v="L103693"/>
    <x v="0"/>
    <s v="C203693"/>
    <s v="Sneha Singh"/>
    <x v="0"/>
    <s v="Female"/>
    <x v="12"/>
    <x v="0"/>
    <x v="0"/>
    <x v="1"/>
    <n v="2041364"/>
    <s v="Submitted"/>
    <n v="757"/>
    <x v="2"/>
    <x v="0"/>
    <s v="Submitted"/>
    <x v="0"/>
    <x v="3"/>
    <n v="4573489"/>
    <n v="9.26"/>
    <n v="180"/>
    <n v="25408.27"/>
    <n v="3529209.0116666663"/>
    <x v="8"/>
    <x v="4"/>
    <d v="2034-07-31T00:00:00"/>
    <x v="10"/>
    <x v="1"/>
    <x v="1"/>
    <x v="0"/>
    <x v="1"/>
  </r>
  <r>
    <s v="L103694"/>
    <x v="0"/>
    <s v="C203694"/>
    <s v="Priya Rao"/>
    <x v="0"/>
    <s v="Female"/>
    <x v="22"/>
    <x v="1"/>
    <x v="0"/>
    <x v="1"/>
    <n v="2383246"/>
    <s v="Submitted"/>
    <n v="858"/>
    <x v="2"/>
    <x v="0"/>
    <s v="Submitted"/>
    <x v="0"/>
    <x v="3"/>
    <n v="0"/>
    <n v="7.52"/>
    <n v="36"/>
    <n v="6944.44"/>
    <n v="0"/>
    <x v="0"/>
    <x v="0"/>
    <d v="2034-08-01T00:00:00"/>
    <x v="10"/>
    <x v="2"/>
    <x v="1"/>
    <x v="0"/>
    <x v="3"/>
  </r>
  <r>
    <s v="L103695"/>
    <x v="0"/>
    <s v="C203695"/>
    <s v="Pooja Verma"/>
    <x v="0"/>
    <s v="Female"/>
    <x v="32"/>
    <x v="1"/>
    <x v="1"/>
    <x v="1"/>
    <n v="589568"/>
    <s v="Submitted"/>
    <n v="627"/>
    <x v="1"/>
    <x v="0"/>
    <s v="Submitted"/>
    <x v="0"/>
    <x v="2"/>
    <n v="3621005"/>
    <n v="11.55"/>
    <n v="180"/>
    <n v="20116.689999999999"/>
    <n v="3485217.3125"/>
    <x v="1"/>
    <x v="1"/>
    <d v="2034-08-02T00:00:00"/>
    <x v="10"/>
    <x v="2"/>
    <x v="0"/>
    <x v="1"/>
    <x v="1"/>
  </r>
  <r>
    <s v="L103696"/>
    <x v="0"/>
    <s v="C203696"/>
    <s v="Anjali Rao"/>
    <x v="0"/>
    <s v="Female"/>
    <x v="0"/>
    <x v="0"/>
    <x v="0"/>
    <x v="0"/>
    <n v="1393677"/>
    <s v="Submitted"/>
    <n v="596"/>
    <x v="0"/>
    <x v="0"/>
    <s v="Submitted"/>
    <x v="0"/>
    <x v="2"/>
    <n v="1305904"/>
    <n v="14.14"/>
    <n v="24"/>
    <n v="54412.67"/>
    <n v="1538790.2251418496"/>
    <x v="3"/>
    <x v="3"/>
    <d v="2034-08-03T00:00:00"/>
    <x v="10"/>
    <x v="2"/>
    <x v="1"/>
    <x v="0"/>
    <x v="2"/>
  </r>
  <r>
    <s v="L103697"/>
    <x v="0"/>
    <s v="C203697"/>
    <s v="Karan Rao"/>
    <x v="0"/>
    <s v="Female"/>
    <x v="21"/>
    <x v="1"/>
    <x v="1"/>
    <x v="3"/>
    <n v="2122842"/>
    <s v="Submitted"/>
    <n v="744"/>
    <x v="1"/>
    <x v="0"/>
    <s v="Submitted"/>
    <x v="0"/>
    <x v="3"/>
    <n v="1264963"/>
    <n v="14.26"/>
    <n v="180"/>
    <n v="7027.57"/>
    <n v="1503197.6983333332"/>
    <x v="2"/>
    <x v="2"/>
    <d v="2034-08-04T00:00:00"/>
    <x v="10"/>
    <x v="2"/>
    <x v="0"/>
    <x v="1"/>
    <x v="3"/>
  </r>
  <r>
    <s v="L103698"/>
    <x v="0"/>
    <s v="C203698"/>
    <s v="Priya Patel"/>
    <x v="0"/>
    <s v="Male"/>
    <x v="32"/>
    <x v="1"/>
    <x v="0"/>
    <x v="3"/>
    <n v="404856"/>
    <s v="Submitted"/>
    <n v="688"/>
    <x v="1"/>
    <x v="0"/>
    <s v="Submitted"/>
    <x v="0"/>
    <x v="1"/>
    <n v="1430278"/>
    <n v="18.77"/>
    <n v="120"/>
    <n v="11918.98"/>
    <n v="2237193.1716666669"/>
    <x v="2"/>
    <x v="2"/>
    <d v="2034-08-05T00:00:00"/>
    <x v="10"/>
    <x v="2"/>
    <x v="2"/>
    <x v="0"/>
    <x v="3"/>
  </r>
  <r>
    <s v="L103699"/>
    <x v="0"/>
    <s v="C203699"/>
    <s v="Sneha Mehta"/>
    <x v="0"/>
    <s v="Female"/>
    <x v="17"/>
    <x v="0"/>
    <x v="1"/>
    <x v="1"/>
    <n v="-50000"/>
    <s v="Submitted"/>
    <n v="324"/>
    <x v="0"/>
    <x v="0"/>
    <s v="Submitted"/>
    <x v="0"/>
    <x v="2"/>
    <n v="708506"/>
    <n v="9.9600000000000009"/>
    <n v="60"/>
    <n v="11808.43"/>
    <n v="588059.9800000001"/>
    <x v="4"/>
    <x v="4"/>
    <d v="2034-08-06T00:00:00"/>
    <x v="10"/>
    <x v="2"/>
    <x v="0"/>
    <x v="1"/>
    <x v="0"/>
  </r>
  <r>
    <s v="L103700"/>
    <x v="0"/>
    <s v="C203700"/>
    <s v="Neha Rao"/>
    <x v="0"/>
    <s v="Female"/>
    <x v="47"/>
    <x v="0"/>
    <x v="1"/>
    <x v="2"/>
    <n v="378736"/>
    <s v="Submitted"/>
    <n v="714"/>
    <x v="1"/>
    <x v="0"/>
    <s v="Submitted"/>
    <x v="0"/>
    <x v="4"/>
    <n v="690320"/>
    <n v="11.04"/>
    <n v="120"/>
    <n v="5752.67"/>
    <n v="635094.39999999991"/>
    <x v="2"/>
    <x v="2"/>
    <d v="2034-08-07T00:00:00"/>
    <x v="10"/>
    <x v="2"/>
    <x v="2"/>
    <x v="1"/>
    <x v="3"/>
  </r>
  <r>
    <s v="L103701"/>
    <x v="0"/>
    <s v="C203701"/>
    <s v="Pooja Verma"/>
    <x v="0"/>
    <s v="Male"/>
    <x v="16"/>
    <x v="1"/>
    <x v="0"/>
    <x v="1"/>
    <n v="412730"/>
    <s v="Submitted"/>
    <n v="365"/>
    <x v="0"/>
    <x v="0"/>
    <s v="Submitted"/>
    <x v="0"/>
    <x v="2"/>
    <n v="2949880"/>
    <n v="11.49"/>
    <n v="120"/>
    <n v="24582.33"/>
    <n v="2824510.1"/>
    <x v="3"/>
    <x v="3"/>
    <d v="2034-08-08T00:00:00"/>
    <x v="10"/>
    <x v="2"/>
    <x v="2"/>
    <x v="0"/>
    <x v="1"/>
  </r>
  <r>
    <s v="L103702"/>
    <x v="0"/>
    <s v="C203702"/>
    <s v="Vikas Mehta"/>
    <x v="0"/>
    <s v="Male"/>
    <x v="24"/>
    <x v="1"/>
    <x v="0"/>
    <x v="0"/>
    <n v="1971260"/>
    <s v="Submitted"/>
    <n v="615"/>
    <x v="1"/>
    <x v="0"/>
    <s v="Submitted"/>
    <x v="0"/>
    <x v="3"/>
    <n v="735221"/>
    <n v="13.29"/>
    <n v="120"/>
    <n v="6126.84"/>
    <n v="814257.25749999995"/>
    <x v="9"/>
    <x v="3"/>
    <d v="2034-08-09T00:00:00"/>
    <x v="10"/>
    <x v="2"/>
    <x v="1"/>
    <x v="1"/>
    <x v="2"/>
  </r>
  <r>
    <s v="L103703"/>
    <x v="0"/>
    <s v="C203703"/>
    <s v="Amit Das"/>
    <x v="0"/>
    <s v="Male"/>
    <x v="44"/>
    <x v="1"/>
    <x v="0"/>
    <x v="3"/>
    <n v="407446"/>
    <s v="Submitted"/>
    <n v="448"/>
    <x v="0"/>
    <x v="0"/>
    <s v="Submitted"/>
    <x v="0"/>
    <x v="4"/>
    <n v="4071891"/>
    <n v="13.7"/>
    <n v="24"/>
    <n v="169662.12"/>
    <n v="4648742.2786155073"/>
    <x v="2"/>
    <x v="2"/>
    <d v="2034-08-10T00:00:00"/>
    <x v="10"/>
    <x v="2"/>
    <x v="0"/>
    <x v="0"/>
    <x v="1"/>
  </r>
  <r>
    <s v="L103704"/>
    <x v="0"/>
    <s v="C203704"/>
    <s v="Rohit Verma"/>
    <x v="0"/>
    <s v="Female"/>
    <x v="24"/>
    <x v="1"/>
    <x v="0"/>
    <x v="2"/>
    <n v="2031400"/>
    <s v="Submitted"/>
    <n v="669"/>
    <x v="1"/>
    <x v="0"/>
    <s v="Submitted"/>
    <x v="0"/>
    <x v="1"/>
    <n v="3931931"/>
    <n v="12.96"/>
    <n v="180"/>
    <n v="21844.06"/>
    <n v="4246485.4800000004"/>
    <x v="2"/>
    <x v="2"/>
    <d v="2034-08-11T00:00:00"/>
    <x v="10"/>
    <x v="2"/>
    <x v="0"/>
    <x v="0"/>
    <x v="1"/>
  </r>
  <r>
    <s v="L103705"/>
    <x v="0"/>
    <s v="C203705"/>
    <s v="Rahul Singh"/>
    <x v="0"/>
    <s v="Female"/>
    <x v="16"/>
    <x v="1"/>
    <x v="1"/>
    <x v="0"/>
    <n v="442104"/>
    <s v="Submitted"/>
    <n v="753"/>
    <x v="2"/>
    <x v="0"/>
    <s v="Submitted"/>
    <x v="0"/>
    <x v="3"/>
    <n v="3841602"/>
    <n v="16.829999999999998"/>
    <n v="12"/>
    <n v="320133.5"/>
    <n v="5387992.5072394731"/>
    <x v="5"/>
    <x v="5"/>
    <d v="2034-08-12T00:00:00"/>
    <x v="10"/>
    <x v="2"/>
    <x v="0"/>
    <x v="0"/>
    <x v="3"/>
  </r>
  <r>
    <s v="L103706"/>
    <x v="0"/>
    <s v="C203706"/>
    <s v="Rohit Sharma"/>
    <x v="0"/>
    <s v="Female"/>
    <x v="11"/>
    <x v="0"/>
    <x v="1"/>
    <x v="2"/>
    <n v="2402889"/>
    <s v="Submitted"/>
    <n v="898"/>
    <x v="2"/>
    <x v="0"/>
    <s v="Submitted"/>
    <x v="0"/>
    <x v="4"/>
    <n v="1753259"/>
    <n v="14.13"/>
    <n v="24"/>
    <n v="73052.460000000006"/>
    <n v="2064462.4884886229"/>
    <x v="5"/>
    <x v="5"/>
    <d v="2034-08-13T00:00:00"/>
    <x v="10"/>
    <x v="2"/>
    <x v="2"/>
    <x v="0"/>
    <x v="3"/>
  </r>
  <r>
    <s v="L103707"/>
    <x v="0"/>
    <s v="C203707"/>
    <s v="Karan Verma"/>
    <x v="0"/>
    <s v="Male"/>
    <x v="20"/>
    <x v="0"/>
    <x v="1"/>
    <x v="1"/>
    <n v="739083"/>
    <s v="Submitted"/>
    <n v="367"/>
    <x v="0"/>
    <x v="0"/>
    <s v="Submitted"/>
    <x v="0"/>
    <x v="4"/>
    <n v="1392645"/>
    <n v="11.08"/>
    <n v="36"/>
    <n v="38684.58"/>
    <n v="1285875.5500764248"/>
    <x v="4"/>
    <x v="4"/>
    <d v="2034-08-14T00:00:00"/>
    <x v="10"/>
    <x v="2"/>
    <x v="0"/>
    <x v="0"/>
    <x v="3"/>
  </r>
  <r>
    <s v="L103708"/>
    <x v="0"/>
    <s v="C203708"/>
    <s v="Neha Verma"/>
    <x v="0"/>
    <s v="Male"/>
    <x v="30"/>
    <x v="1"/>
    <x v="0"/>
    <x v="3"/>
    <n v="1900299"/>
    <s v="Submitted"/>
    <n v="502"/>
    <x v="0"/>
    <x v="0"/>
    <s v="Submitted"/>
    <x v="0"/>
    <x v="4"/>
    <n v="422641"/>
    <n v="8.48"/>
    <n v="36"/>
    <n v="11740.03"/>
    <n v="298666.3079783615"/>
    <x v="3"/>
    <x v="3"/>
    <d v="2034-08-15T00:00:00"/>
    <x v="10"/>
    <x v="2"/>
    <x v="0"/>
    <x v="0"/>
    <x v="1"/>
  </r>
  <r>
    <s v="L103709"/>
    <x v="0"/>
    <s v="C203709"/>
    <s v="Karan Mehta"/>
    <x v="0"/>
    <s v="Female"/>
    <x v="28"/>
    <x v="0"/>
    <x v="1"/>
    <x v="2"/>
    <n v="2441178"/>
    <s v="Submitted"/>
    <n v="522"/>
    <x v="0"/>
    <x v="0"/>
    <s v="Submitted"/>
    <x v="0"/>
    <x v="4"/>
    <n v="3789476"/>
    <n v="11.62"/>
    <n v="120"/>
    <n v="31578.97"/>
    <n v="3669475.9266666663"/>
    <x v="5"/>
    <x v="5"/>
    <d v="2034-08-16T00:00:00"/>
    <x v="10"/>
    <x v="2"/>
    <x v="0"/>
    <x v="0"/>
    <x v="3"/>
  </r>
  <r>
    <s v="L103710"/>
    <x v="0"/>
    <s v="C203710"/>
    <n v="0"/>
    <x v="0"/>
    <s v="Male"/>
    <x v="38"/>
    <x v="0"/>
    <x v="0"/>
    <x v="3"/>
    <n v="339187"/>
    <s v="Submitted"/>
    <n v="429"/>
    <x v="0"/>
    <x v="0"/>
    <s v="Submitted"/>
    <x v="0"/>
    <x v="0"/>
    <n v="1217242"/>
    <n v="10.71"/>
    <n v="120"/>
    <n v="10143.68"/>
    <n v="1086388.4850000001"/>
    <x v="4"/>
    <x v="4"/>
    <d v="2034-08-17T00:00:00"/>
    <x v="10"/>
    <x v="2"/>
    <x v="0"/>
    <x v="1"/>
    <x v="3"/>
  </r>
  <r>
    <s v="L103711"/>
    <x v="0"/>
    <s v="C203711"/>
    <s v="Rohit Rao"/>
    <x v="0"/>
    <s v="Male"/>
    <x v="20"/>
    <x v="0"/>
    <x v="0"/>
    <x v="0"/>
    <n v="1234756"/>
    <s v="Submitted"/>
    <n v="369"/>
    <x v="0"/>
    <x v="0"/>
    <s v="Submitted"/>
    <x v="0"/>
    <x v="3"/>
    <n v="4560490"/>
    <n v="12.38"/>
    <n v="24"/>
    <n v="190020.42"/>
    <n v="4704905.709016582"/>
    <x v="0"/>
    <x v="0"/>
    <d v="2034-08-18T00:00:00"/>
    <x v="10"/>
    <x v="2"/>
    <x v="2"/>
    <x v="1"/>
    <x v="0"/>
  </r>
  <r>
    <s v="L103712"/>
    <x v="0"/>
    <s v="C203712"/>
    <s v="Karan Verma"/>
    <x v="0"/>
    <s v="Male"/>
    <x v="44"/>
    <x v="1"/>
    <x v="0"/>
    <x v="2"/>
    <n v="2293562"/>
    <s v="Submitted"/>
    <n v="728"/>
    <x v="1"/>
    <x v="0"/>
    <s v="Submitted"/>
    <x v="0"/>
    <x v="0"/>
    <n v="958544"/>
    <n v="8.1999999999999993"/>
    <n v="180"/>
    <n v="5325.24"/>
    <n v="655005.06666666653"/>
    <x v="0"/>
    <x v="0"/>
    <d v="2034-08-19T00:00:00"/>
    <x v="10"/>
    <x v="2"/>
    <x v="1"/>
    <x v="1"/>
    <x v="0"/>
  </r>
  <r>
    <s v="L103713"/>
    <x v="0"/>
    <s v="C203713"/>
    <s v="Rahul Patel"/>
    <x v="0"/>
    <s v="Male"/>
    <x v="4"/>
    <x v="0"/>
    <x v="0"/>
    <x v="3"/>
    <n v="753469"/>
    <s v="Submitted"/>
    <n v="640"/>
    <x v="1"/>
    <x v="0"/>
    <s v="Submitted"/>
    <x v="0"/>
    <x v="3"/>
    <n v="4711476"/>
    <n v="10.99"/>
    <n v="180"/>
    <n v="26174.87"/>
    <n v="4314926.7700000005"/>
    <x v="3"/>
    <x v="3"/>
    <d v="2034-08-20T00:00:00"/>
    <x v="10"/>
    <x v="2"/>
    <x v="2"/>
    <x v="1"/>
    <x v="0"/>
  </r>
  <r>
    <s v="L103714"/>
    <x v="0"/>
    <s v="C203714"/>
    <s v="Neha Singh"/>
    <x v="0"/>
    <s v="Female"/>
    <x v="9"/>
    <x v="0"/>
    <x v="1"/>
    <x v="2"/>
    <n v="2266165"/>
    <s v="Submitted"/>
    <n v="426"/>
    <x v="0"/>
    <x v="0"/>
    <s v="Submitted"/>
    <x v="0"/>
    <x v="4"/>
    <n v="4624239"/>
    <n v="14"/>
    <n v="180"/>
    <n v="25690.22"/>
    <n v="5394945.5"/>
    <x v="3"/>
    <x v="3"/>
    <d v="2034-08-21T00:00:00"/>
    <x v="10"/>
    <x v="2"/>
    <x v="0"/>
    <x v="1"/>
    <x v="0"/>
  </r>
  <r>
    <s v="L103715"/>
    <x v="0"/>
    <s v="C203715"/>
    <s v="Rohit Singh"/>
    <x v="0"/>
    <s v="Male"/>
    <x v="29"/>
    <x v="0"/>
    <x v="0"/>
    <x v="2"/>
    <n v="2134067"/>
    <s v="Submitted"/>
    <n v="465"/>
    <x v="0"/>
    <x v="0"/>
    <s v="Submitted"/>
    <x v="0"/>
    <x v="2"/>
    <n v="799413"/>
    <n v="7.08"/>
    <n v="12"/>
    <n v="66617.75"/>
    <n v="473467.198583388"/>
    <x v="3"/>
    <x v="3"/>
    <d v="2034-08-22T00:00:00"/>
    <x v="10"/>
    <x v="2"/>
    <x v="1"/>
    <x v="1"/>
    <x v="2"/>
  </r>
  <r>
    <s v="L103716"/>
    <x v="0"/>
    <s v="C203716"/>
    <s v="Anjali Gupta"/>
    <x v="0"/>
    <s v="Male"/>
    <x v="7"/>
    <x v="0"/>
    <x v="0"/>
    <x v="3"/>
    <n v="630557"/>
    <s v="Submitted"/>
    <n v="315"/>
    <x v="0"/>
    <x v="0"/>
    <s v="Submitted"/>
    <x v="0"/>
    <x v="1"/>
    <n v="3966343"/>
    <n v="13.65"/>
    <n v="60"/>
    <n v="66105.72"/>
    <n v="4511715.1624999996"/>
    <x v="4"/>
    <x v="4"/>
    <d v="2034-08-23T00:00:00"/>
    <x v="10"/>
    <x v="2"/>
    <x v="0"/>
    <x v="0"/>
    <x v="1"/>
  </r>
  <r>
    <s v="L103717"/>
    <x v="0"/>
    <s v="C203717"/>
    <s v="Anjali Verma"/>
    <x v="0"/>
    <s v="Female"/>
    <x v="15"/>
    <x v="1"/>
    <x v="0"/>
    <x v="3"/>
    <n v="-50000"/>
    <s v="Submitted"/>
    <n v="523"/>
    <x v="0"/>
    <x v="0"/>
    <s v="Submitted"/>
    <x v="0"/>
    <x v="2"/>
    <n v="1489601"/>
    <n v="12.75"/>
    <n v="36"/>
    <n v="41377.81"/>
    <n v="1582701.062507607"/>
    <x v="4"/>
    <x v="4"/>
    <d v="2034-08-24T00:00:00"/>
    <x v="10"/>
    <x v="2"/>
    <x v="2"/>
    <x v="0"/>
    <x v="0"/>
  </r>
  <r>
    <s v="L103718"/>
    <x v="0"/>
    <s v="C203718"/>
    <s v="Karan Das"/>
    <x v="0"/>
    <s v="Male"/>
    <x v="21"/>
    <x v="0"/>
    <x v="0"/>
    <x v="3"/>
    <n v="1573086"/>
    <s v="Submitted"/>
    <n v="540"/>
    <x v="0"/>
    <x v="0"/>
    <s v="Submitted"/>
    <x v="0"/>
    <x v="1"/>
    <n v="2457105"/>
    <n v="16.239999999999998"/>
    <n v="36"/>
    <n v="68252.92"/>
    <n v="3325282.1000001384"/>
    <x v="6"/>
    <x v="6"/>
    <d v="2034-08-25T00:00:00"/>
    <x v="10"/>
    <x v="2"/>
    <x v="1"/>
    <x v="0"/>
    <x v="2"/>
  </r>
  <r>
    <s v="L103719"/>
    <x v="0"/>
    <s v="C203719"/>
    <s v="Rohit Das"/>
    <x v="0"/>
    <s v="Female"/>
    <x v="22"/>
    <x v="1"/>
    <x v="1"/>
    <x v="3"/>
    <n v="289096"/>
    <s v="Submitted"/>
    <n v="950"/>
    <x v="2"/>
    <x v="0"/>
    <s v="Submitted"/>
    <x v="1"/>
    <x v="1"/>
    <n v="3091569"/>
    <n v="15.43"/>
    <n v="24"/>
    <n v="128815.38"/>
    <n v="3975242.4821005068"/>
    <x v="6"/>
    <x v="6"/>
    <d v="2034-08-26T00:00:00"/>
    <x v="10"/>
    <x v="2"/>
    <x v="2"/>
    <x v="0"/>
    <x v="3"/>
  </r>
  <r>
    <s v="L103720"/>
    <x v="0"/>
    <s v="C203720"/>
    <s v="Neha Verma"/>
    <x v="0"/>
    <s v="Female"/>
    <x v="27"/>
    <x v="1"/>
    <x v="1"/>
    <x v="1"/>
    <n v="1642286"/>
    <s v="Submitted"/>
    <n v="424"/>
    <x v="0"/>
    <x v="0"/>
    <s v="Submitted"/>
    <x v="0"/>
    <x v="1"/>
    <n v="1541603"/>
    <n v="11.58"/>
    <n v="36"/>
    <n v="42822.31"/>
    <n v="1487646.8950408741"/>
    <x v="6"/>
    <x v="6"/>
    <d v="2034-08-27T00:00:00"/>
    <x v="10"/>
    <x v="2"/>
    <x v="0"/>
    <x v="0"/>
    <x v="1"/>
  </r>
  <r>
    <s v="L103721"/>
    <x v="0"/>
    <s v="C203721"/>
    <s v="Rohit Das"/>
    <x v="0"/>
    <s v="Female"/>
    <x v="13"/>
    <x v="0"/>
    <x v="1"/>
    <x v="0"/>
    <n v="2041822"/>
    <s v="Submitted"/>
    <n v="857"/>
    <x v="2"/>
    <x v="0"/>
    <s v="Submitted"/>
    <x v="0"/>
    <x v="2"/>
    <n v="2726440"/>
    <n v="15.7"/>
    <n v="60"/>
    <n v="45440.67"/>
    <n v="3567092.3333333335"/>
    <x v="4"/>
    <x v="4"/>
    <d v="2034-08-28T00:00:00"/>
    <x v="10"/>
    <x v="2"/>
    <x v="0"/>
    <x v="1"/>
    <x v="3"/>
  </r>
  <r>
    <s v="L103722"/>
    <x v="0"/>
    <s v="C203722"/>
    <s v="Priya Rao"/>
    <x v="0"/>
    <s v="Male"/>
    <x v="30"/>
    <x v="1"/>
    <x v="0"/>
    <x v="2"/>
    <n v="418057"/>
    <s v="Submitted"/>
    <n v="863"/>
    <x v="2"/>
    <x v="0"/>
    <s v="Submitted"/>
    <x v="0"/>
    <x v="3"/>
    <n v="1921352"/>
    <n v="13.33"/>
    <n v="120"/>
    <n v="16011.27"/>
    <n v="2134301.8466666667"/>
    <x v="4"/>
    <x v="4"/>
    <d v="2034-08-29T00:00:00"/>
    <x v="10"/>
    <x v="2"/>
    <x v="1"/>
    <x v="1"/>
    <x v="0"/>
  </r>
  <r>
    <s v="L103723"/>
    <x v="0"/>
    <s v="C203723"/>
    <s v="Sneha Rao"/>
    <x v="0"/>
    <s v="Female"/>
    <x v="32"/>
    <x v="0"/>
    <x v="0"/>
    <x v="1"/>
    <n v="1305530"/>
    <s v="Submitted"/>
    <n v="436"/>
    <x v="0"/>
    <x v="0"/>
    <s v="Submitted"/>
    <x v="0"/>
    <x v="0"/>
    <n v="1208815"/>
    <n v="9.7200000000000006"/>
    <n v="120"/>
    <n v="10073.459999999999"/>
    <n v="979140.15"/>
    <x v="3"/>
    <x v="3"/>
    <d v="2034-08-30T00:00:00"/>
    <x v="10"/>
    <x v="2"/>
    <x v="0"/>
    <x v="1"/>
    <x v="0"/>
  </r>
  <r>
    <s v="L103724"/>
    <x v="0"/>
    <s v="C203724"/>
    <s v="Rahul Singh"/>
    <x v="0"/>
    <s v="Female"/>
    <x v="24"/>
    <x v="1"/>
    <x v="1"/>
    <x v="0"/>
    <n v="2210445"/>
    <s v="Submitted"/>
    <n v="788"/>
    <x v="2"/>
    <x v="0"/>
    <s v="Submitted"/>
    <x v="0"/>
    <x v="2"/>
    <n v="3619671"/>
    <n v="17.29"/>
    <n v="60"/>
    <n v="60327.85"/>
    <n v="5215342.6324999994"/>
    <x v="3"/>
    <x v="3"/>
    <d v="2034-08-31T00:00:00"/>
    <x v="10"/>
    <x v="2"/>
    <x v="0"/>
    <x v="1"/>
    <x v="0"/>
  </r>
  <r>
    <s v="L103725"/>
    <x v="0"/>
    <s v="C203725"/>
    <s v="Pooja Das"/>
    <x v="0"/>
    <s v="Male"/>
    <x v="31"/>
    <x v="0"/>
    <x v="1"/>
    <x v="1"/>
    <n v="1822810"/>
    <s v="Submitted"/>
    <n v="516"/>
    <x v="0"/>
    <x v="0"/>
    <s v="Submitted"/>
    <x v="0"/>
    <x v="3"/>
    <n v="141039"/>
    <n v="15.03"/>
    <n v="60"/>
    <n v="2350.65"/>
    <n v="176651.3475"/>
    <x v="0"/>
    <x v="0"/>
    <d v="2034-09-01T00:00:00"/>
    <x v="10"/>
    <x v="3"/>
    <x v="2"/>
    <x v="1"/>
    <x v="1"/>
  </r>
  <r>
    <s v="L103726"/>
    <x v="0"/>
    <s v="C203726"/>
    <s v="Priya Sharma"/>
    <x v="0"/>
    <s v="Male"/>
    <x v="33"/>
    <x v="1"/>
    <x v="0"/>
    <x v="1"/>
    <n v="2166034"/>
    <s v="Submitted"/>
    <n v="380"/>
    <x v="0"/>
    <x v="0"/>
    <s v="Submitted"/>
    <x v="0"/>
    <x v="1"/>
    <n v="2352451"/>
    <n v="10.37"/>
    <n v="24"/>
    <n v="98018.79"/>
    <n v="2032910.3945335969"/>
    <x v="5"/>
    <x v="5"/>
    <d v="2034-09-02T00:00:00"/>
    <x v="10"/>
    <x v="3"/>
    <x v="1"/>
    <x v="1"/>
    <x v="1"/>
  </r>
  <r>
    <s v="L103727"/>
    <x v="0"/>
    <s v="C203727"/>
    <s v="Rohit Mehta"/>
    <x v="0"/>
    <s v="Male"/>
    <x v="42"/>
    <x v="0"/>
    <x v="1"/>
    <x v="2"/>
    <n v="441616"/>
    <s v="Submitted"/>
    <n v="674"/>
    <x v="1"/>
    <x v="0"/>
    <s v="Submitted"/>
    <x v="0"/>
    <x v="3"/>
    <n v="2584182"/>
    <n v="15.69"/>
    <n v="24"/>
    <n v="107674.25"/>
    <n v="3378817.9715067442"/>
    <x v="2"/>
    <x v="2"/>
    <d v="2034-09-03T00:00:00"/>
    <x v="10"/>
    <x v="3"/>
    <x v="0"/>
    <x v="1"/>
    <x v="3"/>
  </r>
  <r>
    <s v="L103728"/>
    <x v="0"/>
    <s v="C203728"/>
    <s v="Vikas Singh"/>
    <x v="0"/>
    <s v="Male"/>
    <x v="36"/>
    <x v="0"/>
    <x v="0"/>
    <x v="3"/>
    <n v="1358399"/>
    <s v="Submitted"/>
    <n v="750"/>
    <x v="2"/>
    <x v="0"/>
    <s v="Submitted"/>
    <x v="0"/>
    <x v="4"/>
    <n v="4195171"/>
    <n v="14.75"/>
    <n v="24"/>
    <n v="174798.79"/>
    <n v="5156564.3769144714"/>
    <x v="3"/>
    <x v="3"/>
    <d v="2034-09-04T00:00:00"/>
    <x v="10"/>
    <x v="3"/>
    <x v="0"/>
    <x v="0"/>
    <x v="0"/>
  </r>
  <r>
    <s v="L103729"/>
    <x v="0"/>
    <s v="C203729"/>
    <s v="Sneha Gupta"/>
    <x v="0"/>
    <s v="Female"/>
    <x v="47"/>
    <x v="1"/>
    <x v="1"/>
    <x v="3"/>
    <n v="293915"/>
    <s v="Submitted"/>
    <n v="507"/>
    <x v="0"/>
    <x v="0"/>
    <s v="Submitted"/>
    <x v="0"/>
    <x v="0"/>
    <n v="4941309"/>
    <n v="11.29"/>
    <n v="180"/>
    <n v="27451.72"/>
    <n v="4648948.2175000003"/>
    <x v="5"/>
    <x v="5"/>
    <d v="2034-09-05T00:00:00"/>
    <x v="10"/>
    <x v="3"/>
    <x v="1"/>
    <x v="0"/>
    <x v="0"/>
  </r>
  <r>
    <s v="L103730"/>
    <x v="0"/>
    <s v="C203730"/>
    <s v="Priya Gupta"/>
    <x v="0"/>
    <s v="Male"/>
    <x v="14"/>
    <x v="1"/>
    <x v="1"/>
    <x v="2"/>
    <n v="707655"/>
    <s v="Submitted"/>
    <n v="674"/>
    <x v="1"/>
    <x v="0"/>
    <s v="Submitted"/>
    <x v="0"/>
    <x v="0"/>
    <n v="4773353"/>
    <n v="12.16"/>
    <n v="120"/>
    <n v="39777.94"/>
    <n v="4836997.706666667"/>
    <x v="1"/>
    <x v="1"/>
    <d v="2034-09-06T00:00:00"/>
    <x v="10"/>
    <x v="3"/>
    <x v="0"/>
    <x v="0"/>
    <x v="3"/>
  </r>
  <r>
    <s v="L103731"/>
    <x v="0"/>
    <s v="C203731"/>
    <s v="Karan Das"/>
    <x v="0"/>
    <s v="Female"/>
    <x v="6"/>
    <x v="0"/>
    <x v="1"/>
    <x v="3"/>
    <n v="1219906"/>
    <s v="Submitted"/>
    <n v="427"/>
    <x v="0"/>
    <x v="0"/>
    <s v="Submitted"/>
    <x v="0"/>
    <x v="3"/>
    <n v="2608439"/>
    <n v="13.39"/>
    <n v="180"/>
    <n v="14491.33"/>
    <n v="2910583.1841666671"/>
    <x v="6"/>
    <x v="6"/>
    <d v="2034-09-07T00:00:00"/>
    <x v="10"/>
    <x v="3"/>
    <x v="0"/>
    <x v="0"/>
    <x v="2"/>
  </r>
  <r>
    <s v="L103732"/>
    <x v="0"/>
    <s v="C203732"/>
    <s v="Pooja Das"/>
    <x v="0"/>
    <s v="Female"/>
    <x v="8"/>
    <x v="1"/>
    <x v="1"/>
    <x v="2"/>
    <n v="272004"/>
    <s v="Submitted"/>
    <n v="370"/>
    <x v="0"/>
    <x v="0"/>
    <s v="Submitted"/>
    <x v="0"/>
    <x v="0"/>
    <n v="2529911"/>
    <n v="14.75"/>
    <n v="24"/>
    <n v="105412.96"/>
    <n v="3109682.2845514682"/>
    <x v="6"/>
    <x v="6"/>
    <d v="2034-09-08T00:00:00"/>
    <x v="10"/>
    <x v="3"/>
    <x v="0"/>
    <x v="0"/>
    <x v="3"/>
  </r>
  <r>
    <s v="L103733"/>
    <x v="0"/>
    <s v="C203733"/>
    <s v="Rohit Rao"/>
    <x v="0"/>
    <s v="Male"/>
    <x v="14"/>
    <x v="1"/>
    <x v="0"/>
    <x v="0"/>
    <n v="326719"/>
    <s v="Submitted"/>
    <n v="382"/>
    <x v="0"/>
    <x v="0"/>
    <s v="Submitted"/>
    <x v="0"/>
    <x v="3"/>
    <n v="1083661"/>
    <n v="15.88"/>
    <n v="180"/>
    <n v="6020.34"/>
    <n v="1434044.7233333334"/>
    <x v="3"/>
    <x v="3"/>
    <d v="2034-09-09T00:00:00"/>
    <x v="10"/>
    <x v="3"/>
    <x v="2"/>
    <x v="0"/>
    <x v="0"/>
  </r>
  <r>
    <s v="L103734"/>
    <x v="0"/>
    <s v="C203734"/>
    <s v="Amit Patel"/>
    <x v="0"/>
    <s v="Male"/>
    <x v="33"/>
    <x v="1"/>
    <x v="1"/>
    <x v="2"/>
    <n v="581736"/>
    <s v="Submitted"/>
    <n v="733"/>
    <x v="1"/>
    <x v="0"/>
    <s v="Submitted"/>
    <x v="0"/>
    <x v="1"/>
    <n v="345278"/>
    <n v="9.89"/>
    <n v="12"/>
    <n v="28773.17"/>
    <n v="284776.38176606549"/>
    <x v="6"/>
    <x v="6"/>
    <d v="2034-09-10T00:00:00"/>
    <x v="10"/>
    <x v="3"/>
    <x v="0"/>
    <x v="0"/>
    <x v="3"/>
  </r>
  <r>
    <s v="L103735"/>
    <x v="0"/>
    <s v="C203735"/>
    <s v="Rahul Das"/>
    <x v="0"/>
    <s v="Male"/>
    <x v="22"/>
    <x v="1"/>
    <x v="0"/>
    <x v="0"/>
    <n v="1388045"/>
    <s v="Submitted"/>
    <n v="717"/>
    <x v="1"/>
    <x v="0"/>
    <s v="Submitted"/>
    <x v="0"/>
    <x v="1"/>
    <n v="530809"/>
    <n v="14"/>
    <n v="12"/>
    <n v="44234.080000000002"/>
    <n v="619335.03226168046"/>
    <x v="1"/>
    <x v="1"/>
    <d v="2034-09-11T00:00:00"/>
    <x v="10"/>
    <x v="3"/>
    <x v="2"/>
    <x v="1"/>
    <x v="2"/>
  </r>
  <r>
    <s v="L103736"/>
    <x v="0"/>
    <s v="C203736"/>
    <s v="Neha Gupta"/>
    <x v="0"/>
    <s v="Male"/>
    <x v="20"/>
    <x v="0"/>
    <x v="0"/>
    <x v="0"/>
    <n v="2378550"/>
    <s v="Submitted"/>
    <n v="420"/>
    <x v="0"/>
    <x v="0"/>
    <s v="Submitted"/>
    <x v="0"/>
    <x v="3"/>
    <n v="1053150"/>
    <n v="12"/>
    <n v="24"/>
    <n v="43881.25"/>
    <n v="1053150.0627726354"/>
    <x v="3"/>
    <x v="3"/>
    <d v="2034-09-12T00:00:00"/>
    <x v="10"/>
    <x v="3"/>
    <x v="1"/>
    <x v="0"/>
    <x v="2"/>
  </r>
  <r>
    <s v="L103737"/>
    <x v="0"/>
    <s v="C203737"/>
    <s v="Anjali Singh"/>
    <x v="0"/>
    <s v="Female"/>
    <x v="33"/>
    <x v="0"/>
    <x v="1"/>
    <x v="3"/>
    <n v="454252"/>
    <s v="Submitted"/>
    <n v="421"/>
    <x v="0"/>
    <x v="0"/>
    <s v="Submitted"/>
    <x v="0"/>
    <x v="0"/>
    <n v="476311"/>
    <n v="14.91"/>
    <n v="180"/>
    <n v="2646.17"/>
    <n v="591816.41749999998"/>
    <x v="0"/>
    <x v="0"/>
    <d v="2034-09-13T00:00:00"/>
    <x v="10"/>
    <x v="3"/>
    <x v="0"/>
    <x v="0"/>
    <x v="3"/>
  </r>
  <r>
    <s v="L103738"/>
    <x v="0"/>
    <s v="C203738"/>
    <s v="Rohit Verma"/>
    <x v="0"/>
    <s v="Female"/>
    <x v="25"/>
    <x v="0"/>
    <x v="1"/>
    <x v="3"/>
    <n v="1599996"/>
    <s v="Submitted"/>
    <n v="859"/>
    <x v="2"/>
    <x v="0"/>
    <s v="Submitted"/>
    <x v="0"/>
    <x v="1"/>
    <n v="3370748"/>
    <n v="9.81"/>
    <n v="120"/>
    <n v="28089.57"/>
    <n v="2755586.49"/>
    <x v="2"/>
    <x v="2"/>
    <d v="2034-09-14T00:00:00"/>
    <x v="10"/>
    <x v="3"/>
    <x v="1"/>
    <x v="1"/>
    <x v="1"/>
  </r>
  <r>
    <s v="L103739"/>
    <x v="0"/>
    <s v="C203739"/>
    <s v="Rahul Patel"/>
    <x v="0"/>
    <s v="Male"/>
    <x v="10"/>
    <x v="1"/>
    <x v="1"/>
    <x v="2"/>
    <n v="387249"/>
    <s v="Submitted"/>
    <n v="386"/>
    <x v="0"/>
    <x v="0"/>
    <s v="Submitted"/>
    <x v="0"/>
    <x v="4"/>
    <n v="3435280"/>
    <n v="13.17"/>
    <n v="36"/>
    <n v="95424.44"/>
    <n v="3770219.8000098872"/>
    <x v="1"/>
    <x v="1"/>
    <d v="2034-09-15T00:00:00"/>
    <x v="10"/>
    <x v="3"/>
    <x v="0"/>
    <x v="1"/>
    <x v="3"/>
  </r>
  <r>
    <s v="L103740"/>
    <x v="0"/>
    <s v="C203740"/>
    <s v="Karan Das"/>
    <x v="0"/>
    <s v="Female"/>
    <x v="16"/>
    <x v="1"/>
    <x v="0"/>
    <x v="2"/>
    <n v="1020585"/>
    <s v="Submitted"/>
    <n v="476"/>
    <x v="0"/>
    <x v="0"/>
    <s v="Submitted"/>
    <x v="0"/>
    <x v="0"/>
    <n v="3374212"/>
    <n v="10.37"/>
    <n v="120"/>
    <n v="28118.43"/>
    <n v="2915881.5366666666"/>
    <x v="3"/>
    <x v="3"/>
    <d v="2034-09-16T00:00:00"/>
    <x v="10"/>
    <x v="3"/>
    <x v="0"/>
    <x v="0"/>
    <x v="0"/>
  </r>
  <r>
    <s v="L103741"/>
    <x v="0"/>
    <s v="C203741"/>
    <s v="Anjali Das"/>
    <x v="0"/>
    <s v="Female"/>
    <x v="12"/>
    <x v="0"/>
    <x v="0"/>
    <x v="0"/>
    <n v="1506275"/>
    <s v="Submitted"/>
    <n v="780"/>
    <x v="2"/>
    <x v="0"/>
    <s v="Submitted"/>
    <x v="0"/>
    <x v="3"/>
    <n v="3978926"/>
    <n v="15.83"/>
    <n v="36"/>
    <n v="110525.72"/>
    <n v="5248866.5483337026"/>
    <x v="4"/>
    <x v="4"/>
    <d v="2034-09-17T00:00:00"/>
    <x v="10"/>
    <x v="3"/>
    <x v="0"/>
    <x v="1"/>
    <x v="0"/>
  </r>
  <r>
    <s v="L103742"/>
    <x v="0"/>
    <s v="C203742"/>
    <s v="Karan Mehta"/>
    <x v="0"/>
    <s v="Female"/>
    <x v="34"/>
    <x v="0"/>
    <x v="1"/>
    <x v="0"/>
    <n v="937745"/>
    <s v="Submitted"/>
    <n v="871"/>
    <x v="2"/>
    <x v="0"/>
    <s v="Submitted"/>
    <x v="0"/>
    <x v="4"/>
    <n v="1408901"/>
    <n v="14.38"/>
    <n v="24"/>
    <n v="58704.21"/>
    <n v="1688333.0420709711"/>
    <x v="1"/>
    <x v="1"/>
    <d v="2034-09-18T00:00:00"/>
    <x v="10"/>
    <x v="3"/>
    <x v="0"/>
    <x v="0"/>
    <x v="2"/>
  </r>
  <r>
    <s v="L103743"/>
    <x v="0"/>
    <s v="C203743"/>
    <s v="Rahul Mehta"/>
    <x v="0"/>
    <s v="Male"/>
    <x v="18"/>
    <x v="0"/>
    <x v="0"/>
    <x v="1"/>
    <n v="290367"/>
    <s v="Submitted"/>
    <n v="748"/>
    <x v="1"/>
    <x v="0"/>
    <s v="Submitted"/>
    <x v="0"/>
    <x v="1"/>
    <n v="537240"/>
    <n v="12.44"/>
    <n v="12"/>
    <n v="44770"/>
    <n v="557048.15868434205"/>
    <x v="3"/>
    <x v="3"/>
    <d v="2034-09-19T00:00:00"/>
    <x v="10"/>
    <x v="3"/>
    <x v="2"/>
    <x v="0"/>
    <x v="1"/>
  </r>
  <r>
    <s v="L103744"/>
    <x v="0"/>
    <s v="C203744"/>
    <s v="Neha Gupta"/>
    <x v="0"/>
    <s v="Male"/>
    <x v="21"/>
    <x v="0"/>
    <x v="0"/>
    <x v="1"/>
    <n v="1758807"/>
    <s v="Submitted"/>
    <n v="496"/>
    <x v="0"/>
    <x v="0"/>
    <s v="Submitted"/>
    <x v="0"/>
    <x v="3"/>
    <n v="930166"/>
    <n v="17.87"/>
    <n v="180"/>
    <n v="5167.59"/>
    <n v="1385172.2016666667"/>
    <x v="5"/>
    <x v="5"/>
    <d v="2034-09-20T00:00:00"/>
    <x v="10"/>
    <x v="3"/>
    <x v="1"/>
    <x v="1"/>
    <x v="0"/>
  </r>
  <r>
    <s v="L103745"/>
    <x v="0"/>
    <s v="C203745"/>
    <s v="Pooja Rao"/>
    <x v="0"/>
    <s v="Male"/>
    <x v="34"/>
    <x v="1"/>
    <x v="0"/>
    <x v="1"/>
    <n v="1887804"/>
    <s v="Submitted"/>
    <n v="950"/>
    <x v="2"/>
    <x v="0"/>
    <s v="Submitted"/>
    <x v="1"/>
    <x v="3"/>
    <n v="505902"/>
    <n v="11.17"/>
    <n v="60"/>
    <n v="8431.7000000000007"/>
    <n v="470910.44500000001"/>
    <x v="4"/>
    <x v="4"/>
    <d v="2034-09-21T00:00:00"/>
    <x v="10"/>
    <x v="3"/>
    <x v="0"/>
    <x v="1"/>
    <x v="1"/>
  </r>
  <r>
    <s v="L103746"/>
    <x v="0"/>
    <s v="C203746"/>
    <s v="Rohit Patel"/>
    <x v="0"/>
    <s v="Female"/>
    <x v="22"/>
    <x v="1"/>
    <x v="0"/>
    <x v="0"/>
    <n v="698781"/>
    <s v="Submitted"/>
    <n v="569"/>
    <x v="0"/>
    <x v="0"/>
    <s v="Submitted"/>
    <x v="0"/>
    <x v="0"/>
    <n v="3911116"/>
    <n v="9.02"/>
    <n v="180"/>
    <n v="21728.42"/>
    <n v="2939855.5266666664"/>
    <x v="3"/>
    <x v="3"/>
    <d v="2034-09-22T00:00:00"/>
    <x v="10"/>
    <x v="3"/>
    <x v="2"/>
    <x v="1"/>
    <x v="2"/>
  </r>
  <r>
    <s v="L103747"/>
    <x v="0"/>
    <s v="C203747"/>
    <s v="Anjali Mehta"/>
    <x v="0"/>
    <s v="Female"/>
    <x v="25"/>
    <x v="0"/>
    <x v="0"/>
    <x v="0"/>
    <n v="836691"/>
    <s v="Submitted"/>
    <n v="322"/>
    <x v="0"/>
    <x v="0"/>
    <s v="Submitted"/>
    <x v="0"/>
    <x v="1"/>
    <n v="1167908"/>
    <n v="14.43"/>
    <n v="180"/>
    <n v="6488.38"/>
    <n v="1404409.3699999999"/>
    <x v="4"/>
    <x v="4"/>
    <d v="2034-09-23T00:00:00"/>
    <x v="10"/>
    <x v="3"/>
    <x v="2"/>
    <x v="0"/>
    <x v="1"/>
  </r>
  <r>
    <s v="L103748"/>
    <x v="0"/>
    <s v="C203748"/>
    <s v="Sneha Patel"/>
    <x v="0"/>
    <s v="Female"/>
    <x v="18"/>
    <x v="0"/>
    <x v="1"/>
    <x v="0"/>
    <n v="2340746"/>
    <s v="Submitted"/>
    <n v="581"/>
    <x v="0"/>
    <x v="0"/>
    <s v="Submitted"/>
    <x v="0"/>
    <x v="4"/>
    <n v="801040"/>
    <n v="9.3800000000000008"/>
    <n v="24"/>
    <n v="33376.67"/>
    <n v="626146.86485962267"/>
    <x v="6"/>
    <x v="6"/>
    <d v="2034-09-24T00:00:00"/>
    <x v="10"/>
    <x v="3"/>
    <x v="0"/>
    <x v="1"/>
    <x v="0"/>
  </r>
  <r>
    <s v="L103749"/>
    <x v="0"/>
    <s v="C203749"/>
    <s v="Rohit Verma"/>
    <x v="0"/>
    <s v="Female"/>
    <x v="46"/>
    <x v="0"/>
    <x v="0"/>
    <x v="2"/>
    <n v="904372"/>
    <s v="Submitted"/>
    <n v="853"/>
    <x v="2"/>
    <x v="0"/>
    <s v="Submitted"/>
    <x v="0"/>
    <x v="0"/>
    <n v="3152745"/>
    <n v="8.77"/>
    <n v="180"/>
    <n v="17515.25"/>
    <n v="2304131.1375000002"/>
    <x v="10"/>
    <x v="1"/>
    <d v="2034-09-25T00:00:00"/>
    <x v="10"/>
    <x v="3"/>
    <x v="0"/>
    <x v="0"/>
    <x v="2"/>
  </r>
  <r>
    <s v="L103750"/>
    <x v="0"/>
    <s v="C203750"/>
    <s v="Karan Patel"/>
    <x v="0"/>
    <s v="Male"/>
    <x v="2"/>
    <x v="0"/>
    <x v="1"/>
    <x v="1"/>
    <n v="623579"/>
    <s v="Submitted"/>
    <n v="342"/>
    <x v="0"/>
    <x v="0"/>
    <s v="Submitted"/>
    <x v="0"/>
    <x v="1"/>
    <n v="4198771"/>
    <n v="16.600000000000001"/>
    <n v="36"/>
    <n v="116632.53"/>
    <n v="5808299.8833334874"/>
    <x v="1"/>
    <x v="1"/>
    <d v="2034-09-26T00:00:00"/>
    <x v="10"/>
    <x v="3"/>
    <x v="0"/>
    <x v="1"/>
    <x v="2"/>
  </r>
  <r>
    <s v="L103751"/>
    <x v="0"/>
    <s v="C203751"/>
    <s v="Karan Rao"/>
    <x v="0"/>
    <s v="Male"/>
    <x v="43"/>
    <x v="1"/>
    <x v="0"/>
    <x v="3"/>
    <n v="2305505"/>
    <s v="Submitted"/>
    <n v="875"/>
    <x v="2"/>
    <x v="0"/>
    <s v="Submitted"/>
    <x v="0"/>
    <x v="0"/>
    <n v="3154159"/>
    <n v="7.52"/>
    <n v="24"/>
    <n v="131423.29"/>
    <n v="1976623.0853643273"/>
    <x v="1"/>
    <x v="1"/>
    <d v="2034-09-27T00:00:00"/>
    <x v="10"/>
    <x v="3"/>
    <x v="0"/>
    <x v="0"/>
    <x v="3"/>
  </r>
  <r>
    <s v="L103752"/>
    <x v="0"/>
    <s v="C203752"/>
    <s v="Sneha Patel"/>
    <x v="0"/>
    <s v="Female"/>
    <x v="35"/>
    <x v="0"/>
    <x v="0"/>
    <x v="0"/>
    <n v="1379882"/>
    <s v="Submitted"/>
    <n v="488"/>
    <x v="0"/>
    <x v="0"/>
    <s v="Submitted"/>
    <x v="0"/>
    <x v="2"/>
    <n v="3060063"/>
    <n v="14.31"/>
    <n v="120"/>
    <n v="25500.53"/>
    <n v="3649125.1275000004"/>
    <x v="2"/>
    <x v="2"/>
    <d v="2034-09-28T00:00:00"/>
    <x v="10"/>
    <x v="3"/>
    <x v="0"/>
    <x v="1"/>
    <x v="0"/>
  </r>
  <r>
    <s v="L103753"/>
    <x v="0"/>
    <s v="C203753"/>
    <s v="Vikas Verma"/>
    <x v="0"/>
    <s v="Male"/>
    <x v="24"/>
    <x v="1"/>
    <x v="0"/>
    <x v="2"/>
    <n v="1490096"/>
    <s v="Submitted"/>
    <n v="588"/>
    <x v="0"/>
    <x v="0"/>
    <s v="Submitted"/>
    <x v="0"/>
    <x v="2"/>
    <n v="715729"/>
    <n v="13.79"/>
    <n v="24"/>
    <n v="29822.04"/>
    <n v="822491.91788933449"/>
    <x v="6"/>
    <x v="6"/>
    <d v="2034-09-29T00:00:00"/>
    <x v="10"/>
    <x v="3"/>
    <x v="0"/>
    <x v="0"/>
    <x v="3"/>
  </r>
  <r>
    <s v="L103754"/>
    <x v="0"/>
    <s v="C203754"/>
    <s v="Karan Patel"/>
    <x v="0"/>
    <s v="Male"/>
    <x v="27"/>
    <x v="1"/>
    <x v="0"/>
    <x v="3"/>
    <n v="2324714"/>
    <s v="Submitted"/>
    <n v="675"/>
    <x v="1"/>
    <x v="0"/>
    <s v="Submitted"/>
    <x v="0"/>
    <x v="3"/>
    <n v="1952898"/>
    <n v="8.18"/>
    <n v="12"/>
    <n v="162741.5"/>
    <n v="1333832.9588159712"/>
    <x v="1"/>
    <x v="1"/>
    <d v="2034-09-30T00:00:00"/>
    <x v="10"/>
    <x v="3"/>
    <x v="0"/>
    <x v="0"/>
    <x v="2"/>
  </r>
  <r>
    <s v="L103755"/>
    <x v="0"/>
    <s v="C203755"/>
    <s v="Vikas Das"/>
    <x v="0"/>
    <s v="Male"/>
    <x v="46"/>
    <x v="1"/>
    <x v="0"/>
    <x v="1"/>
    <n v="1024762"/>
    <s v="Submitted"/>
    <n v="820"/>
    <x v="2"/>
    <x v="0"/>
    <s v="Submitted"/>
    <x v="0"/>
    <x v="2"/>
    <n v="2513686"/>
    <n v="13.89"/>
    <n v="36"/>
    <n v="69824.61"/>
    <n v="2909591.5450027646"/>
    <x v="6"/>
    <x v="6"/>
    <d v="2034-10-01T00:00:00"/>
    <x v="10"/>
    <x v="4"/>
    <x v="0"/>
    <x v="0"/>
    <x v="3"/>
  </r>
  <r>
    <s v="L103756"/>
    <x v="0"/>
    <s v="C203756"/>
    <s v="Rohit Rao"/>
    <x v="0"/>
    <s v="Male"/>
    <x v="3"/>
    <x v="0"/>
    <x v="1"/>
    <x v="2"/>
    <n v="1531987"/>
    <s v="Submitted"/>
    <n v="411"/>
    <x v="0"/>
    <x v="0"/>
    <s v="Submitted"/>
    <x v="0"/>
    <x v="4"/>
    <n v="739585"/>
    <n v="11.09"/>
    <n v="12"/>
    <n v="61632.08"/>
    <n v="683765.26153854048"/>
    <x v="4"/>
    <x v="4"/>
    <d v="2034-10-02T00:00:00"/>
    <x v="10"/>
    <x v="4"/>
    <x v="0"/>
    <x v="1"/>
    <x v="0"/>
  </r>
  <r>
    <s v="L103757"/>
    <x v="0"/>
    <s v="C203757"/>
    <s v="Karan Das"/>
    <x v="0"/>
    <s v="Male"/>
    <x v="43"/>
    <x v="1"/>
    <x v="0"/>
    <x v="2"/>
    <n v="2391870"/>
    <s v="Submitted"/>
    <n v="365"/>
    <x v="0"/>
    <x v="0"/>
    <s v="Submitted"/>
    <x v="0"/>
    <x v="1"/>
    <n v="4425132"/>
    <n v="15.55"/>
    <n v="36"/>
    <n v="122920.33"/>
    <n v="5734233.5500005819"/>
    <x v="4"/>
    <x v="4"/>
    <d v="2034-10-03T00:00:00"/>
    <x v="10"/>
    <x v="4"/>
    <x v="0"/>
    <x v="1"/>
    <x v="0"/>
  </r>
  <r>
    <s v="L103758"/>
    <x v="0"/>
    <s v="C203758"/>
    <s v="Priya Verma"/>
    <x v="0"/>
    <s v="Female"/>
    <x v="9"/>
    <x v="0"/>
    <x v="1"/>
    <x v="3"/>
    <n v="336635"/>
    <s v="Submitted"/>
    <n v="427"/>
    <x v="0"/>
    <x v="0"/>
    <s v="Submitted"/>
    <x v="0"/>
    <x v="1"/>
    <n v="1165922"/>
    <n v="18.14"/>
    <n v="24"/>
    <n v="48580.08"/>
    <n v="1762485.42377698"/>
    <x v="6"/>
    <x v="6"/>
    <d v="2034-10-04T00:00:00"/>
    <x v="10"/>
    <x v="4"/>
    <x v="0"/>
    <x v="0"/>
    <x v="0"/>
  </r>
  <r>
    <s v="L103759"/>
    <x v="0"/>
    <s v="C203759"/>
    <s v="Rahul Verma"/>
    <x v="0"/>
    <s v="Male"/>
    <x v="9"/>
    <x v="1"/>
    <x v="1"/>
    <x v="3"/>
    <n v="679829"/>
    <s v="Submitted"/>
    <n v="506"/>
    <x v="0"/>
    <x v="0"/>
    <s v="Submitted"/>
    <x v="0"/>
    <x v="4"/>
    <n v="4592286"/>
    <n v="9.4499999999999993"/>
    <n v="36"/>
    <n v="127563.5"/>
    <n v="3616425.228002076"/>
    <x v="0"/>
    <x v="0"/>
    <d v="2034-10-05T00:00:00"/>
    <x v="10"/>
    <x v="4"/>
    <x v="2"/>
    <x v="0"/>
    <x v="3"/>
  </r>
  <r>
    <s v="L103760"/>
    <x v="0"/>
    <s v="C203760"/>
    <s v="Amit Verma"/>
    <x v="0"/>
    <s v="Male"/>
    <x v="43"/>
    <x v="0"/>
    <x v="1"/>
    <x v="1"/>
    <n v="2086121"/>
    <s v="Submitted"/>
    <n v="815"/>
    <x v="2"/>
    <x v="0"/>
    <s v="Submitted"/>
    <x v="0"/>
    <x v="1"/>
    <n v="4704318"/>
    <n v="16.989999999999998"/>
    <n v="120"/>
    <n v="39202.65"/>
    <n v="6660530.2349999994"/>
    <x v="4"/>
    <x v="4"/>
    <d v="2034-10-06T00:00:00"/>
    <x v="10"/>
    <x v="4"/>
    <x v="0"/>
    <x v="0"/>
    <x v="2"/>
  </r>
  <r>
    <s v="L103761"/>
    <x v="0"/>
    <s v="C203761"/>
    <s v="Anjali Gupta"/>
    <x v="0"/>
    <s v="Female"/>
    <x v="26"/>
    <x v="1"/>
    <x v="1"/>
    <x v="3"/>
    <n v="2303686"/>
    <s v="Submitted"/>
    <n v="873"/>
    <x v="2"/>
    <x v="0"/>
    <s v="Submitted"/>
    <x v="0"/>
    <x v="1"/>
    <n v="1347632"/>
    <n v="12.97"/>
    <n v="180"/>
    <n v="7486.84"/>
    <n v="1456565.5866666667"/>
    <x v="5"/>
    <x v="5"/>
    <d v="2034-10-07T00:00:00"/>
    <x v="10"/>
    <x v="4"/>
    <x v="0"/>
    <x v="0"/>
    <x v="1"/>
  </r>
  <r>
    <s v="L103762"/>
    <x v="0"/>
    <s v="C203762"/>
    <s v="Karan Das"/>
    <x v="0"/>
    <s v="Male"/>
    <x v="33"/>
    <x v="1"/>
    <x v="1"/>
    <x v="2"/>
    <n v="1335521"/>
    <s v="Submitted"/>
    <n v="446"/>
    <x v="0"/>
    <x v="0"/>
    <s v="Submitted"/>
    <x v="0"/>
    <x v="2"/>
    <n v="4486801"/>
    <n v="11.57"/>
    <n v="60"/>
    <n v="74780.02"/>
    <n v="4326023.9641666673"/>
    <x v="12"/>
    <x v="2"/>
    <d v="2034-10-08T00:00:00"/>
    <x v="10"/>
    <x v="4"/>
    <x v="0"/>
    <x v="0"/>
    <x v="0"/>
  </r>
  <r>
    <s v="L103763"/>
    <x v="0"/>
    <s v="C203763"/>
    <s v="Anjali Gupta"/>
    <x v="0"/>
    <s v="Male"/>
    <x v="26"/>
    <x v="1"/>
    <x v="0"/>
    <x v="2"/>
    <n v="722446"/>
    <s v="Submitted"/>
    <n v="563"/>
    <x v="0"/>
    <x v="0"/>
    <s v="Submitted"/>
    <x v="0"/>
    <x v="3"/>
    <n v="3737787"/>
    <n v="16.010000000000002"/>
    <n v="12"/>
    <n v="311482.25"/>
    <n v="4987021.4821913755"/>
    <x v="4"/>
    <x v="4"/>
    <d v="2034-10-09T00:00:00"/>
    <x v="10"/>
    <x v="4"/>
    <x v="2"/>
    <x v="1"/>
    <x v="0"/>
  </r>
  <r>
    <s v="L103764"/>
    <x v="0"/>
    <s v="C203764"/>
    <s v="Amit Patel"/>
    <x v="0"/>
    <s v="Male"/>
    <x v="25"/>
    <x v="0"/>
    <x v="1"/>
    <x v="1"/>
    <n v="657344"/>
    <s v="Submitted"/>
    <n v="501"/>
    <x v="0"/>
    <x v="0"/>
    <s v="Submitted"/>
    <x v="0"/>
    <x v="2"/>
    <n v="598797"/>
    <n v="12.33"/>
    <n v="24"/>
    <n v="24949.88"/>
    <n v="615263.94392413355"/>
    <x v="6"/>
    <x v="6"/>
    <d v="2034-10-10T00:00:00"/>
    <x v="10"/>
    <x v="4"/>
    <x v="0"/>
    <x v="1"/>
    <x v="0"/>
  </r>
  <r>
    <s v="L103765"/>
    <x v="0"/>
    <s v="C203765"/>
    <s v="Pooja Gupta"/>
    <x v="0"/>
    <s v="Male"/>
    <x v="1"/>
    <x v="0"/>
    <x v="1"/>
    <x v="0"/>
    <n v="1887132"/>
    <s v="Submitted"/>
    <n v="311"/>
    <x v="0"/>
    <x v="0"/>
    <s v="Submitted"/>
    <x v="0"/>
    <x v="2"/>
    <n v="4202090"/>
    <n v="17.03"/>
    <n v="36"/>
    <n v="116724.72"/>
    <n v="5963466.0583334258"/>
    <x v="2"/>
    <x v="2"/>
    <d v="2034-10-11T00:00:00"/>
    <x v="10"/>
    <x v="4"/>
    <x v="0"/>
    <x v="1"/>
    <x v="3"/>
  </r>
  <r>
    <s v="L103766"/>
    <x v="0"/>
    <s v="C203766"/>
    <s v="Neha Sharma"/>
    <x v="0"/>
    <s v="Male"/>
    <x v="25"/>
    <x v="0"/>
    <x v="0"/>
    <x v="3"/>
    <n v="1353545"/>
    <s v="Submitted"/>
    <n v="370"/>
    <x v="0"/>
    <x v="0"/>
    <s v="Submitted"/>
    <x v="0"/>
    <x v="4"/>
    <n v="2324675"/>
    <n v="13.37"/>
    <n v="60"/>
    <n v="38744.58"/>
    <n v="2590075.395833333"/>
    <x v="1"/>
    <x v="1"/>
    <d v="2034-10-12T00:00:00"/>
    <x v="10"/>
    <x v="4"/>
    <x v="0"/>
    <x v="1"/>
    <x v="0"/>
  </r>
  <r>
    <s v="L103767"/>
    <x v="0"/>
    <s v="C203767"/>
    <s v="Karan Sharma"/>
    <x v="0"/>
    <s v="Male"/>
    <x v="11"/>
    <x v="1"/>
    <x v="0"/>
    <x v="1"/>
    <n v="2311843"/>
    <s v="Submitted"/>
    <n v="669"/>
    <x v="1"/>
    <x v="0"/>
    <s v="Submitted"/>
    <x v="0"/>
    <x v="1"/>
    <n v="2916604"/>
    <n v="18.29"/>
    <n v="120"/>
    <n v="24305.03"/>
    <n v="4445390.5966666667"/>
    <x v="4"/>
    <x v="4"/>
    <d v="2034-10-13T00:00:00"/>
    <x v="10"/>
    <x v="4"/>
    <x v="0"/>
    <x v="1"/>
    <x v="1"/>
  </r>
  <r>
    <s v="L103768"/>
    <x v="0"/>
    <s v="C203768"/>
    <s v="Amit Sharma"/>
    <x v="0"/>
    <s v="Female"/>
    <x v="2"/>
    <x v="1"/>
    <x v="1"/>
    <x v="1"/>
    <n v="2342815"/>
    <s v="Submitted"/>
    <n v="574"/>
    <x v="0"/>
    <x v="0"/>
    <s v="Submitted"/>
    <x v="0"/>
    <x v="2"/>
    <n v="2139626"/>
    <n v="17.84"/>
    <n v="60"/>
    <n v="35660.43"/>
    <n v="3180910.6533333333"/>
    <x v="4"/>
    <x v="4"/>
    <d v="2034-10-14T00:00:00"/>
    <x v="10"/>
    <x v="4"/>
    <x v="0"/>
    <x v="0"/>
    <x v="2"/>
  </r>
  <r>
    <s v="L103769"/>
    <x v="0"/>
    <s v="C203769"/>
    <s v="Karan Sharma"/>
    <x v="0"/>
    <s v="Female"/>
    <x v="38"/>
    <x v="0"/>
    <x v="1"/>
    <x v="0"/>
    <n v="618891"/>
    <s v="Submitted"/>
    <n v="817"/>
    <x v="2"/>
    <x v="0"/>
    <s v="Submitted"/>
    <x v="0"/>
    <x v="3"/>
    <n v="849389"/>
    <n v="15.58"/>
    <n v="24"/>
    <n v="35391.21"/>
    <n v="1102790.0540032457"/>
    <x v="1"/>
    <x v="1"/>
    <d v="2034-10-15T00:00:00"/>
    <x v="10"/>
    <x v="4"/>
    <x v="2"/>
    <x v="1"/>
    <x v="2"/>
  </r>
  <r>
    <s v="L103770"/>
    <x v="0"/>
    <s v="C203770"/>
    <s v="Rohit Verma"/>
    <x v="0"/>
    <s v="Female"/>
    <x v="12"/>
    <x v="1"/>
    <x v="0"/>
    <x v="0"/>
    <n v="1770205"/>
    <s v="Submitted"/>
    <n v="671"/>
    <x v="1"/>
    <x v="0"/>
    <s v="Submitted"/>
    <x v="0"/>
    <x v="3"/>
    <n v="3929884"/>
    <n v="8.14"/>
    <n v="36"/>
    <n v="109163.44"/>
    <n v="2665771.3347231452"/>
    <x v="1"/>
    <x v="1"/>
    <d v="2034-10-16T00:00:00"/>
    <x v="10"/>
    <x v="4"/>
    <x v="2"/>
    <x v="0"/>
    <x v="3"/>
  </r>
  <r>
    <s v="L103771"/>
    <x v="0"/>
    <s v="C203771"/>
    <s v="Rahul Das"/>
    <x v="0"/>
    <s v="Male"/>
    <x v="20"/>
    <x v="1"/>
    <x v="1"/>
    <x v="0"/>
    <n v="295278"/>
    <s v="Submitted"/>
    <n v="835"/>
    <x v="2"/>
    <x v="0"/>
    <s v="Submitted"/>
    <x v="0"/>
    <x v="0"/>
    <n v="1613973"/>
    <n v="16.079999999999998"/>
    <n v="180"/>
    <n v="8966.52"/>
    <n v="2162723.8199999998"/>
    <x v="3"/>
    <x v="3"/>
    <d v="2034-10-17T00:00:00"/>
    <x v="10"/>
    <x v="4"/>
    <x v="0"/>
    <x v="0"/>
    <x v="2"/>
  </r>
  <r>
    <s v="L103772"/>
    <x v="0"/>
    <s v="C203772"/>
    <s v="Anjali Sharma"/>
    <x v="0"/>
    <s v="Female"/>
    <x v="36"/>
    <x v="0"/>
    <x v="1"/>
    <x v="1"/>
    <n v="693258"/>
    <s v="Submitted"/>
    <n v="886"/>
    <x v="2"/>
    <x v="0"/>
    <s v="Submitted"/>
    <x v="0"/>
    <x v="1"/>
    <n v="767084"/>
    <n v="13.8"/>
    <n v="36"/>
    <n v="21307.89"/>
    <n v="882146.60000095027"/>
    <x v="5"/>
    <x v="5"/>
    <d v="2034-10-18T00:00:00"/>
    <x v="10"/>
    <x v="4"/>
    <x v="0"/>
    <x v="0"/>
    <x v="3"/>
  </r>
  <r>
    <s v="L103773"/>
    <x v="0"/>
    <s v="C203773"/>
    <s v="Vikas Sharma"/>
    <x v="0"/>
    <s v="Female"/>
    <x v="27"/>
    <x v="1"/>
    <x v="1"/>
    <x v="3"/>
    <n v="811583"/>
    <s v="Submitted"/>
    <n v="557"/>
    <x v="0"/>
    <x v="0"/>
    <s v="Submitted"/>
    <x v="0"/>
    <x v="3"/>
    <n v="310425"/>
    <n v="9.23"/>
    <n v="24"/>
    <n v="12934.38"/>
    <n v="238768.83260192611"/>
    <x v="5"/>
    <x v="5"/>
    <d v="2034-10-19T00:00:00"/>
    <x v="10"/>
    <x v="4"/>
    <x v="0"/>
    <x v="1"/>
    <x v="2"/>
  </r>
  <r>
    <s v="L103774"/>
    <x v="0"/>
    <s v="C203774"/>
    <s v="Priya Gupta"/>
    <x v="0"/>
    <s v="Female"/>
    <x v="23"/>
    <x v="0"/>
    <x v="1"/>
    <x v="2"/>
    <n v="604491"/>
    <s v="Submitted"/>
    <n v="385"/>
    <x v="0"/>
    <x v="0"/>
    <s v="Submitted"/>
    <x v="0"/>
    <x v="2"/>
    <n v="1683304"/>
    <n v="17.36"/>
    <n v="12"/>
    <n v="140275.32999999999"/>
    <n v="2435232.7094657719"/>
    <x v="0"/>
    <x v="0"/>
    <d v="2034-10-20T00:00:00"/>
    <x v="10"/>
    <x v="4"/>
    <x v="0"/>
    <x v="1"/>
    <x v="3"/>
  </r>
  <r>
    <s v="L103775"/>
    <x v="0"/>
    <s v="C203775"/>
    <s v="Amit Patel"/>
    <x v="0"/>
    <s v="Female"/>
    <x v="27"/>
    <x v="1"/>
    <x v="1"/>
    <x v="0"/>
    <n v="767304"/>
    <s v="Submitted"/>
    <n v="394"/>
    <x v="0"/>
    <x v="0"/>
    <s v="Submitted"/>
    <x v="0"/>
    <x v="1"/>
    <n v="2114023"/>
    <n v="16.88"/>
    <n v="60"/>
    <n v="35233.72"/>
    <n v="2973725.6866666665"/>
    <x v="6"/>
    <x v="6"/>
    <d v="2034-10-21T00:00:00"/>
    <x v="10"/>
    <x v="4"/>
    <x v="0"/>
    <x v="1"/>
    <x v="0"/>
  </r>
  <r>
    <s v="L103776"/>
    <x v="0"/>
    <s v="C203776"/>
    <s v="Anjali Mehta"/>
    <x v="0"/>
    <s v="Female"/>
    <x v="39"/>
    <x v="0"/>
    <x v="1"/>
    <x v="1"/>
    <n v="1548620"/>
    <s v="Submitted"/>
    <n v="585"/>
    <x v="0"/>
    <x v="0"/>
    <s v="Submitted"/>
    <x v="0"/>
    <x v="2"/>
    <n v="1347476"/>
    <n v="17.309999999999999"/>
    <n v="180"/>
    <n v="7485.98"/>
    <n v="1943734.13"/>
    <x v="0"/>
    <x v="0"/>
    <d v="2034-10-22T00:00:00"/>
    <x v="10"/>
    <x v="4"/>
    <x v="1"/>
    <x v="0"/>
    <x v="0"/>
  </r>
  <r>
    <s v="L103777"/>
    <x v="0"/>
    <s v="C203777"/>
    <s v="Vikas Das"/>
    <x v="0"/>
    <s v="Male"/>
    <x v="9"/>
    <x v="0"/>
    <x v="0"/>
    <x v="3"/>
    <n v="1837479"/>
    <s v="Submitted"/>
    <n v="881"/>
    <x v="2"/>
    <x v="0"/>
    <s v="Submitted"/>
    <x v="0"/>
    <x v="1"/>
    <n v="2622589"/>
    <n v="13.9"/>
    <n v="60"/>
    <n v="43709.82"/>
    <n v="3037832.2583333338"/>
    <x v="4"/>
    <x v="4"/>
    <d v="2034-10-23T00:00:00"/>
    <x v="10"/>
    <x v="4"/>
    <x v="0"/>
    <x v="0"/>
    <x v="0"/>
  </r>
  <r>
    <s v="L103778"/>
    <x v="0"/>
    <s v="C203778"/>
    <s v="Neha Patel"/>
    <x v="0"/>
    <s v="Female"/>
    <x v="44"/>
    <x v="1"/>
    <x v="0"/>
    <x v="2"/>
    <n v="2433879"/>
    <s v="Submitted"/>
    <n v="818"/>
    <x v="2"/>
    <x v="0"/>
    <s v="Submitted"/>
    <x v="0"/>
    <x v="4"/>
    <n v="1417824"/>
    <n v="7.4"/>
    <n v="36"/>
    <n v="39384"/>
    <n v="874324.82699823612"/>
    <x v="13"/>
    <x v="0"/>
    <d v="2034-10-24T00:00:00"/>
    <x v="10"/>
    <x v="4"/>
    <x v="2"/>
    <x v="1"/>
    <x v="3"/>
  </r>
  <r>
    <s v="L103779"/>
    <x v="0"/>
    <s v="C203779"/>
    <s v="Vikas Singh"/>
    <x v="0"/>
    <s v="Female"/>
    <x v="15"/>
    <x v="0"/>
    <x v="0"/>
    <x v="1"/>
    <n v="1556191"/>
    <s v="Submitted"/>
    <n v="571"/>
    <x v="0"/>
    <x v="0"/>
    <s v="Submitted"/>
    <x v="0"/>
    <x v="0"/>
    <n v="84701"/>
    <n v="8.85"/>
    <n v="180"/>
    <n v="470.56"/>
    <n v="62466.987499999996"/>
    <x v="4"/>
    <x v="4"/>
    <d v="2034-10-25T00:00:00"/>
    <x v="10"/>
    <x v="4"/>
    <x v="0"/>
    <x v="1"/>
    <x v="0"/>
  </r>
  <r>
    <s v="L103780"/>
    <x v="0"/>
    <s v="C203780"/>
    <s v="Neha Singh"/>
    <x v="0"/>
    <s v="Female"/>
    <x v="27"/>
    <x v="0"/>
    <x v="1"/>
    <x v="1"/>
    <n v="1605783"/>
    <s v="Submitted"/>
    <n v="529"/>
    <x v="0"/>
    <x v="0"/>
    <s v="Submitted"/>
    <x v="0"/>
    <x v="3"/>
    <n v="2162189"/>
    <n v="8.0399999999999991"/>
    <n v="60"/>
    <n v="36036.480000000003"/>
    <n v="1448666.6300000625"/>
    <x v="4"/>
    <x v="4"/>
    <d v="2034-10-26T00:00:00"/>
    <x v="10"/>
    <x v="4"/>
    <x v="2"/>
    <x v="0"/>
    <x v="0"/>
  </r>
  <r>
    <s v="L103781"/>
    <x v="0"/>
    <s v="C203781"/>
    <s v="Pooja Rao"/>
    <x v="0"/>
    <s v="Female"/>
    <x v="5"/>
    <x v="0"/>
    <x v="1"/>
    <x v="2"/>
    <n v="598519"/>
    <s v="Submitted"/>
    <n v="606"/>
    <x v="1"/>
    <x v="0"/>
    <s v="Submitted"/>
    <x v="0"/>
    <x v="3"/>
    <n v="2704926"/>
    <n v="14.81"/>
    <n v="12"/>
    <n v="225410.5"/>
    <n v="3338545.3641519863"/>
    <x v="6"/>
    <x v="6"/>
    <d v="2034-10-27T00:00:00"/>
    <x v="10"/>
    <x v="4"/>
    <x v="0"/>
    <x v="1"/>
    <x v="1"/>
  </r>
  <r>
    <s v="L103782"/>
    <x v="0"/>
    <s v="C203782"/>
    <s v="Neha Das"/>
    <x v="0"/>
    <s v="Female"/>
    <x v="38"/>
    <x v="0"/>
    <x v="1"/>
    <x v="1"/>
    <n v="463146"/>
    <s v="Submitted"/>
    <n v="468"/>
    <x v="0"/>
    <x v="0"/>
    <s v="Submitted"/>
    <x v="0"/>
    <x v="2"/>
    <n v="0"/>
    <n v="17.059999999999999"/>
    <n v="60"/>
    <n v="4166.67"/>
    <n v="0"/>
    <x v="5"/>
    <x v="5"/>
    <d v="2034-10-28T00:00:00"/>
    <x v="10"/>
    <x v="4"/>
    <x v="0"/>
    <x v="1"/>
    <x v="1"/>
  </r>
  <r>
    <s v="L103783"/>
    <x v="0"/>
    <s v="C203783"/>
    <s v="Rohit Singh"/>
    <x v="0"/>
    <s v="Male"/>
    <x v="16"/>
    <x v="0"/>
    <x v="0"/>
    <x v="3"/>
    <n v="2046046"/>
    <s v="Submitted"/>
    <n v="505"/>
    <x v="0"/>
    <x v="0"/>
    <s v="Submitted"/>
    <x v="0"/>
    <x v="3"/>
    <n v="3665480"/>
    <n v="12.04"/>
    <n v="36"/>
    <n v="101818.89"/>
    <n v="3677698.2667170698"/>
    <x v="5"/>
    <x v="5"/>
    <d v="2034-10-29T00:00:00"/>
    <x v="10"/>
    <x v="4"/>
    <x v="1"/>
    <x v="1"/>
    <x v="1"/>
  </r>
  <r>
    <s v="L103784"/>
    <x v="0"/>
    <s v="C203784"/>
    <s v="Anjali Singh"/>
    <x v="0"/>
    <s v="Male"/>
    <x v="2"/>
    <x v="0"/>
    <x v="1"/>
    <x v="3"/>
    <n v="1682175"/>
    <s v="Submitted"/>
    <n v="720"/>
    <x v="1"/>
    <x v="0"/>
    <s v="Submitted"/>
    <x v="0"/>
    <x v="3"/>
    <n v="2758310"/>
    <n v="8.3800000000000008"/>
    <n v="24"/>
    <n v="114929.58"/>
    <n v="1926225.6264073672"/>
    <x v="1"/>
    <x v="1"/>
    <d v="2034-10-30T00:00:00"/>
    <x v="10"/>
    <x v="4"/>
    <x v="0"/>
    <x v="0"/>
    <x v="1"/>
  </r>
  <r>
    <s v="L103785"/>
    <x v="0"/>
    <s v="C203785"/>
    <s v="Anjali Mehta"/>
    <x v="0"/>
    <s v="Male"/>
    <x v="21"/>
    <x v="1"/>
    <x v="0"/>
    <x v="2"/>
    <n v="1763310"/>
    <s v="Submitted"/>
    <n v="562"/>
    <x v="0"/>
    <x v="0"/>
    <s v="Submitted"/>
    <x v="0"/>
    <x v="4"/>
    <n v="3192675"/>
    <n v="14.57"/>
    <n v="24"/>
    <n v="133028.12"/>
    <n v="3876439.5826087748"/>
    <x v="1"/>
    <x v="1"/>
    <d v="2034-10-31T00:00:00"/>
    <x v="10"/>
    <x v="4"/>
    <x v="0"/>
    <x v="1"/>
    <x v="3"/>
  </r>
  <r>
    <s v="L103786"/>
    <x v="0"/>
    <s v="C203786"/>
    <s v="Vikas Verma"/>
    <x v="0"/>
    <s v="Female"/>
    <x v="7"/>
    <x v="0"/>
    <x v="1"/>
    <x v="1"/>
    <n v="986922"/>
    <s v="Submitted"/>
    <n v="852"/>
    <x v="2"/>
    <x v="0"/>
    <s v="Submitted"/>
    <x v="0"/>
    <x v="2"/>
    <n v="1971094"/>
    <n v="10.55"/>
    <n v="12"/>
    <n v="164257.82999999999"/>
    <n v="1733814.3093730737"/>
    <x v="1"/>
    <x v="1"/>
    <d v="2034-11-01T00:00:00"/>
    <x v="10"/>
    <x v="5"/>
    <x v="2"/>
    <x v="0"/>
    <x v="2"/>
  </r>
  <r>
    <s v="L103787"/>
    <x v="0"/>
    <s v="C203787"/>
    <s v="Rahul Verma"/>
    <x v="0"/>
    <s v="Male"/>
    <x v="6"/>
    <x v="0"/>
    <x v="1"/>
    <x v="0"/>
    <n v="812001"/>
    <s v="Submitted"/>
    <n v="351"/>
    <x v="0"/>
    <x v="0"/>
    <s v="Submitted"/>
    <x v="0"/>
    <x v="3"/>
    <n v="1467175"/>
    <n v="13.03"/>
    <n v="60"/>
    <n v="24452.92"/>
    <n v="1593107.5208333333"/>
    <x v="2"/>
    <x v="2"/>
    <d v="2034-11-02T00:00:00"/>
    <x v="10"/>
    <x v="5"/>
    <x v="0"/>
    <x v="0"/>
    <x v="1"/>
  </r>
  <r>
    <s v="L103788"/>
    <x v="0"/>
    <s v="C203788"/>
    <s v="Rohit Patel"/>
    <x v="0"/>
    <s v="Male"/>
    <x v="23"/>
    <x v="0"/>
    <x v="0"/>
    <x v="0"/>
    <n v="1419938"/>
    <s v="Submitted"/>
    <n v="367"/>
    <x v="0"/>
    <x v="0"/>
    <s v="Submitted"/>
    <x v="0"/>
    <x v="2"/>
    <n v="2722516"/>
    <n v="11.98"/>
    <n v="180"/>
    <n v="15125.09"/>
    <n v="2717978.4733333336"/>
    <x v="5"/>
    <x v="5"/>
    <d v="2034-11-03T00:00:00"/>
    <x v="10"/>
    <x v="5"/>
    <x v="1"/>
    <x v="0"/>
    <x v="3"/>
  </r>
  <r>
    <s v="L103789"/>
    <x v="0"/>
    <s v="C203789"/>
    <s v="Amit Gupta"/>
    <x v="0"/>
    <s v="Female"/>
    <x v="11"/>
    <x v="0"/>
    <x v="0"/>
    <x v="0"/>
    <n v="1147989"/>
    <s v="Submitted"/>
    <n v="360"/>
    <x v="0"/>
    <x v="0"/>
    <s v="Submitted"/>
    <x v="0"/>
    <x v="3"/>
    <n v="626743"/>
    <n v="9.61"/>
    <n v="24"/>
    <n v="26114.29"/>
    <n v="501917.05674240424"/>
    <x v="1"/>
    <x v="1"/>
    <d v="2034-11-04T00:00:00"/>
    <x v="10"/>
    <x v="5"/>
    <x v="1"/>
    <x v="1"/>
    <x v="0"/>
  </r>
  <r>
    <s v="L103790"/>
    <x v="0"/>
    <s v="C203790"/>
    <s v="Rohit Gupta"/>
    <x v="0"/>
    <s v="Male"/>
    <x v="11"/>
    <x v="0"/>
    <x v="1"/>
    <x v="0"/>
    <n v="1781195"/>
    <s v="Submitted"/>
    <n v="614"/>
    <x v="1"/>
    <x v="0"/>
    <s v="Submitted"/>
    <x v="0"/>
    <x v="2"/>
    <n v="1276118"/>
    <n v="16.39"/>
    <n v="36"/>
    <n v="35447.72"/>
    <n v="1742964.501666727"/>
    <x v="3"/>
    <x v="3"/>
    <d v="2034-11-05T00:00:00"/>
    <x v="10"/>
    <x v="5"/>
    <x v="1"/>
    <x v="1"/>
    <x v="1"/>
  </r>
  <r>
    <s v="L103791"/>
    <x v="0"/>
    <s v="C203791"/>
    <s v="Sneha Rao"/>
    <x v="0"/>
    <s v="Female"/>
    <x v="35"/>
    <x v="0"/>
    <x v="0"/>
    <x v="2"/>
    <n v="2112233"/>
    <s v="Submitted"/>
    <n v="508"/>
    <x v="0"/>
    <x v="0"/>
    <s v="Submitted"/>
    <x v="0"/>
    <x v="1"/>
    <n v="1628345"/>
    <n v="17.23"/>
    <n v="60"/>
    <n v="27139.08"/>
    <n v="2338032.0291666668"/>
    <x v="3"/>
    <x v="3"/>
    <d v="2034-11-06T00:00:00"/>
    <x v="10"/>
    <x v="5"/>
    <x v="2"/>
    <x v="1"/>
    <x v="3"/>
  </r>
  <r>
    <s v="L103792"/>
    <x v="0"/>
    <s v="C203792"/>
    <s v="Rahul Mehta"/>
    <x v="0"/>
    <s v="Male"/>
    <x v="14"/>
    <x v="0"/>
    <x v="0"/>
    <x v="0"/>
    <n v="2345502"/>
    <s v="Submitted"/>
    <n v="476"/>
    <x v="0"/>
    <x v="0"/>
    <s v="Submitted"/>
    <x v="0"/>
    <x v="0"/>
    <n v="469151"/>
    <n v="9.5500000000000007"/>
    <n v="60"/>
    <n v="7819.18"/>
    <n v="373366.00416666688"/>
    <x v="1"/>
    <x v="1"/>
    <d v="2034-11-07T00:00:00"/>
    <x v="10"/>
    <x v="5"/>
    <x v="0"/>
    <x v="1"/>
    <x v="1"/>
  </r>
  <r>
    <s v="L103793"/>
    <x v="0"/>
    <s v="C203793"/>
    <s v="Sneha Gupta"/>
    <x v="0"/>
    <s v="Male"/>
    <x v="19"/>
    <x v="0"/>
    <x v="0"/>
    <x v="2"/>
    <n v="292401"/>
    <s v="Submitted"/>
    <n v="571"/>
    <x v="0"/>
    <x v="0"/>
    <s v="Submitted"/>
    <x v="0"/>
    <x v="1"/>
    <n v="4537753"/>
    <n v="8.5399999999999991"/>
    <n v="180"/>
    <n v="25209.74"/>
    <n v="3229367.5516666663"/>
    <x v="5"/>
    <x v="5"/>
    <d v="2034-11-08T00:00:00"/>
    <x v="10"/>
    <x v="5"/>
    <x v="2"/>
    <x v="1"/>
    <x v="2"/>
  </r>
  <r>
    <s v="L103794"/>
    <x v="0"/>
    <s v="C203794"/>
    <s v="Vikas Singh"/>
    <x v="0"/>
    <s v="Male"/>
    <x v="26"/>
    <x v="0"/>
    <x v="0"/>
    <x v="1"/>
    <n v="0"/>
    <s v="Submitted"/>
    <n v="566"/>
    <x v="0"/>
    <x v="0"/>
    <s v="Submitted"/>
    <x v="0"/>
    <x v="3"/>
    <n v="4757781"/>
    <n v="16.100000000000001"/>
    <n v="36"/>
    <n v="132160.57999999999"/>
    <n v="6383356.1750003183"/>
    <x v="2"/>
    <x v="2"/>
    <d v="2034-11-09T00:00:00"/>
    <x v="10"/>
    <x v="5"/>
    <x v="0"/>
    <x v="1"/>
    <x v="1"/>
  </r>
  <r>
    <s v="L103795"/>
    <x v="0"/>
    <s v="C203795"/>
    <s v="Rahul Patel"/>
    <x v="0"/>
    <s v="Female"/>
    <x v="12"/>
    <x v="1"/>
    <x v="1"/>
    <x v="1"/>
    <n v="2332401"/>
    <s v="Submitted"/>
    <n v="527"/>
    <x v="0"/>
    <x v="0"/>
    <s v="Submitted"/>
    <x v="0"/>
    <x v="3"/>
    <n v="4551118"/>
    <n v="8.68"/>
    <n v="60"/>
    <n v="75851.97"/>
    <n v="3291975.3533333545"/>
    <x v="2"/>
    <x v="2"/>
    <d v="2034-11-10T00:00:00"/>
    <x v="10"/>
    <x v="5"/>
    <x v="1"/>
    <x v="1"/>
    <x v="1"/>
  </r>
  <r>
    <s v="L103796"/>
    <x v="0"/>
    <s v="C203796"/>
    <s v="Sneha Sharma"/>
    <x v="0"/>
    <s v="Male"/>
    <x v="13"/>
    <x v="1"/>
    <x v="0"/>
    <x v="3"/>
    <n v="458980"/>
    <s v="Submitted"/>
    <n v="772"/>
    <x v="2"/>
    <x v="0"/>
    <s v="Submitted"/>
    <x v="0"/>
    <x v="1"/>
    <n v="2490443"/>
    <n v="13.38"/>
    <n v="36"/>
    <n v="69178.97"/>
    <n v="2776843.9450053996"/>
    <x v="4"/>
    <x v="4"/>
    <d v="2034-11-11T00:00:00"/>
    <x v="10"/>
    <x v="5"/>
    <x v="0"/>
    <x v="1"/>
    <x v="0"/>
  </r>
  <r>
    <s v="L103797"/>
    <x v="0"/>
    <s v="C203797"/>
    <s v="Priya Das"/>
    <x v="0"/>
    <s v="Female"/>
    <x v="26"/>
    <x v="1"/>
    <x v="1"/>
    <x v="0"/>
    <n v="256974"/>
    <s v="Submitted"/>
    <n v="709"/>
    <x v="1"/>
    <x v="0"/>
    <s v="Submitted"/>
    <x v="0"/>
    <x v="0"/>
    <n v="2099876"/>
    <n v="13.57"/>
    <n v="120"/>
    <n v="17498.97"/>
    <n v="2374609.7766666668"/>
    <x v="3"/>
    <x v="3"/>
    <d v="2034-11-12T00:00:00"/>
    <x v="10"/>
    <x v="5"/>
    <x v="0"/>
    <x v="1"/>
    <x v="1"/>
  </r>
  <r>
    <s v="L103798"/>
    <x v="0"/>
    <s v="C203798"/>
    <s v="Karan Patel"/>
    <x v="0"/>
    <s v="Male"/>
    <x v="40"/>
    <x v="0"/>
    <x v="0"/>
    <x v="1"/>
    <n v="416787"/>
    <s v="Submitted"/>
    <n v="643"/>
    <x v="1"/>
    <x v="0"/>
    <s v="Submitted"/>
    <x v="0"/>
    <x v="3"/>
    <n v="0"/>
    <n v="18.27"/>
    <n v="36"/>
    <n v="6944.44"/>
    <n v="0"/>
    <x v="5"/>
    <x v="5"/>
    <d v="2034-11-13T00:00:00"/>
    <x v="10"/>
    <x v="5"/>
    <x v="0"/>
    <x v="1"/>
    <x v="3"/>
  </r>
  <r>
    <s v="L103799"/>
    <x v="0"/>
    <s v="C203799"/>
    <s v="Pooja Singh"/>
    <x v="0"/>
    <s v="Male"/>
    <x v="9"/>
    <x v="0"/>
    <x v="0"/>
    <x v="2"/>
    <n v="1691367"/>
    <s v="Submitted"/>
    <n v="701"/>
    <x v="1"/>
    <x v="0"/>
    <s v="Submitted"/>
    <x v="0"/>
    <x v="4"/>
    <n v="1394462"/>
    <n v="13.94"/>
    <n v="120"/>
    <n v="11620.52"/>
    <n v="1619900.0233333332"/>
    <x v="3"/>
    <x v="3"/>
    <d v="2034-11-14T00:00:00"/>
    <x v="10"/>
    <x v="5"/>
    <x v="0"/>
    <x v="0"/>
    <x v="0"/>
  </r>
  <r>
    <s v="L103800"/>
    <x v="0"/>
    <s v="C203800"/>
    <s v="Vikas Verma"/>
    <x v="0"/>
    <s v="Female"/>
    <x v="32"/>
    <x v="1"/>
    <x v="0"/>
    <x v="2"/>
    <n v="970107"/>
    <s v="Submitted"/>
    <n v="666"/>
    <x v="1"/>
    <x v="0"/>
    <s v="Submitted"/>
    <x v="0"/>
    <x v="2"/>
    <n v="3388302"/>
    <n v="14.1"/>
    <n v="24"/>
    <n v="141179.25"/>
    <n v="3981254.881695508"/>
    <x v="4"/>
    <x v="4"/>
    <d v="2034-11-15T00:00:00"/>
    <x v="10"/>
    <x v="5"/>
    <x v="0"/>
    <x v="1"/>
    <x v="3"/>
  </r>
  <r>
    <s v="L103801"/>
    <x v="0"/>
    <s v="C203801"/>
    <s v="Neha Verma"/>
    <x v="0"/>
    <s v="Female"/>
    <x v="9"/>
    <x v="0"/>
    <x v="0"/>
    <x v="1"/>
    <n v="0"/>
    <s v="Submitted"/>
    <n v="676"/>
    <x v="1"/>
    <x v="0"/>
    <s v="Submitted"/>
    <x v="0"/>
    <x v="2"/>
    <n v="641871"/>
    <n v="14.63"/>
    <n v="24"/>
    <n v="26744.62"/>
    <n v="782547.7313454994"/>
    <x v="0"/>
    <x v="0"/>
    <d v="2034-11-16T00:00:00"/>
    <x v="10"/>
    <x v="5"/>
    <x v="0"/>
    <x v="0"/>
    <x v="3"/>
  </r>
  <r>
    <s v="L103802"/>
    <x v="0"/>
    <s v="C203802"/>
    <s v="Pooja Patel"/>
    <x v="0"/>
    <s v="Female"/>
    <x v="37"/>
    <x v="0"/>
    <x v="0"/>
    <x v="3"/>
    <n v="1124011"/>
    <s v="Submitted"/>
    <n v="741"/>
    <x v="1"/>
    <x v="0"/>
    <s v="Submitted"/>
    <x v="0"/>
    <x v="3"/>
    <n v="4447178"/>
    <n v="14.95"/>
    <n v="60"/>
    <n v="74119.63"/>
    <n v="5540442.5916666668"/>
    <x v="3"/>
    <x v="3"/>
    <d v="2034-11-17T00:00:00"/>
    <x v="10"/>
    <x v="5"/>
    <x v="2"/>
    <x v="0"/>
    <x v="2"/>
  </r>
  <r>
    <s v="L103803"/>
    <x v="0"/>
    <s v="C203803"/>
    <s v="Pooja Rao"/>
    <x v="0"/>
    <s v="Male"/>
    <x v="40"/>
    <x v="1"/>
    <x v="1"/>
    <x v="0"/>
    <n v="1796786"/>
    <s v="Submitted"/>
    <n v="640"/>
    <x v="1"/>
    <x v="0"/>
    <s v="Submitted"/>
    <x v="0"/>
    <x v="2"/>
    <n v="1494024"/>
    <n v="7.8"/>
    <n v="120"/>
    <n v="12450.2"/>
    <n v="971115.6"/>
    <x v="3"/>
    <x v="3"/>
    <d v="2034-11-18T00:00:00"/>
    <x v="10"/>
    <x v="5"/>
    <x v="1"/>
    <x v="1"/>
    <x v="2"/>
  </r>
  <r>
    <s v="L103804"/>
    <x v="0"/>
    <s v="C203804"/>
    <s v="Priya Das"/>
    <x v="0"/>
    <s v="Female"/>
    <x v="36"/>
    <x v="1"/>
    <x v="1"/>
    <x v="3"/>
    <n v="984670"/>
    <s v="Submitted"/>
    <n v="765"/>
    <x v="2"/>
    <x v="0"/>
    <s v="Submitted"/>
    <x v="0"/>
    <x v="3"/>
    <n v="4163702"/>
    <n v="13.85"/>
    <n v="12"/>
    <n v="346975.17"/>
    <n v="4806087.3851363836"/>
    <x v="4"/>
    <x v="4"/>
    <d v="2034-11-19T00:00:00"/>
    <x v="10"/>
    <x v="5"/>
    <x v="0"/>
    <x v="0"/>
    <x v="3"/>
  </r>
  <r>
    <s v="L103805"/>
    <x v="0"/>
    <s v="C203805"/>
    <s v="Rohit Singh"/>
    <x v="0"/>
    <s v="Female"/>
    <x v="3"/>
    <x v="0"/>
    <x v="1"/>
    <x v="0"/>
    <n v="1414527"/>
    <s v="Submitted"/>
    <n v="950"/>
    <x v="2"/>
    <x v="0"/>
    <s v="Submitted"/>
    <x v="1"/>
    <x v="3"/>
    <n v="2589076"/>
    <n v="9.89"/>
    <n v="60"/>
    <n v="43151.27"/>
    <n v="2133830.1366666672"/>
    <x v="3"/>
    <x v="3"/>
    <d v="2034-11-20T00:00:00"/>
    <x v="10"/>
    <x v="5"/>
    <x v="0"/>
    <x v="1"/>
    <x v="3"/>
  </r>
  <r>
    <s v="L103806"/>
    <x v="0"/>
    <s v="C203806"/>
    <s v="Karan Singh"/>
    <x v="0"/>
    <s v="Female"/>
    <x v="9"/>
    <x v="1"/>
    <x v="0"/>
    <x v="3"/>
    <n v="632155"/>
    <s v="Submitted"/>
    <n v="553"/>
    <x v="0"/>
    <x v="0"/>
    <s v="Submitted"/>
    <x v="0"/>
    <x v="0"/>
    <n v="843277"/>
    <n v="10.28"/>
    <n v="12"/>
    <n v="70273.08"/>
    <n v="722838.05503498006"/>
    <x v="6"/>
    <x v="6"/>
    <d v="2034-11-21T00:00:00"/>
    <x v="10"/>
    <x v="5"/>
    <x v="1"/>
    <x v="1"/>
    <x v="0"/>
  </r>
  <r>
    <s v="L103807"/>
    <x v="0"/>
    <s v="C203807"/>
    <s v="Priya Das"/>
    <x v="0"/>
    <s v="Female"/>
    <x v="33"/>
    <x v="0"/>
    <x v="1"/>
    <x v="0"/>
    <n v="1987582"/>
    <s v="Submitted"/>
    <n v="477"/>
    <x v="0"/>
    <x v="0"/>
    <s v="Submitted"/>
    <x v="0"/>
    <x v="0"/>
    <n v="2265178"/>
    <n v="10.97"/>
    <n v="36"/>
    <n v="62921.61"/>
    <n v="2070750.2218128361"/>
    <x v="0"/>
    <x v="0"/>
    <d v="2034-11-22T00:00:00"/>
    <x v="10"/>
    <x v="5"/>
    <x v="2"/>
    <x v="0"/>
    <x v="0"/>
  </r>
  <r>
    <s v="L103808"/>
    <x v="0"/>
    <s v="C203808"/>
    <s v="Neha Das"/>
    <x v="0"/>
    <s v="Male"/>
    <x v="37"/>
    <x v="0"/>
    <x v="0"/>
    <x v="1"/>
    <n v="1436799"/>
    <s v="Submitted"/>
    <n v="619"/>
    <x v="1"/>
    <x v="0"/>
    <s v="Submitted"/>
    <x v="0"/>
    <x v="2"/>
    <n v="1779327"/>
    <n v="10.220000000000001"/>
    <n v="24"/>
    <n v="74138.62"/>
    <n v="1515394.0691404929"/>
    <x v="5"/>
    <x v="5"/>
    <d v="2034-11-23T00:00:00"/>
    <x v="10"/>
    <x v="5"/>
    <x v="0"/>
    <x v="1"/>
    <x v="1"/>
  </r>
  <r>
    <s v="L103809"/>
    <x v="0"/>
    <s v="C203809"/>
    <s v="Priya Rao"/>
    <x v="0"/>
    <s v="Male"/>
    <x v="32"/>
    <x v="1"/>
    <x v="0"/>
    <x v="2"/>
    <n v="1581139"/>
    <s v="Submitted"/>
    <n v="881"/>
    <x v="2"/>
    <x v="0"/>
    <s v="Submitted"/>
    <x v="0"/>
    <x v="0"/>
    <n v="2413063"/>
    <n v="11.66"/>
    <n v="36"/>
    <n v="67029.53"/>
    <n v="2344692.881723694"/>
    <x v="3"/>
    <x v="3"/>
    <d v="2034-11-24T00:00:00"/>
    <x v="10"/>
    <x v="5"/>
    <x v="0"/>
    <x v="0"/>
    <x v="3"/>
  </r>
  <r>
    <s v="L103810"/>
    <x v="0"/>
    <s v="C203810"/>
    <s v="Karan Gupta"/>
    <x v="0"/>
    <s v="Male"/>
    <x v="17"/>
    <x v="0"/>
    <x v="1"/>
    <x v="1"/>
    <n v="1746913"/>
    <s v="Submitted"/>
    <n v="400"/>
    <x v="0"/>
    <x v="0"/>
    <s v="Submitted"/>
    <x v="0"/>
    <x v="3"/>
    <n v="667549"/>
    <n v="10.16"/>
    <n v="12"/>
    <n v="55629.08"/>
    <n v="565551.07841290091"/>
    <x v="2"/>
    <x v="2"/>
    <d v="2034-11-25T00:00:00"/>
    <x v="10"/>
    <x v="5"/>
    <x v="0"/>
    <x v="1"/>
    <x v="2"/>
  </r>
  <r>
    <s v="L103811"/>
    <x v="0"/>
    <s v="C203811"/>
    <s v="Rahul Das"/>
    <x v="0"/>
    <s v="Female"/>
    <x v="9"/>
    <x v="0"/>
    <x v="0"/>
    <x v="3"/>
    <n v="2394102"/>
    <s v="Submitted"/>
    <n v="713"/>
    <x v="1"/>
    <x v="0"/>
    <s v="Submitted"/>
    <x v="0"/>
    <x v="1"/>
    <n v="4779288"/>
    <n v="7.75"/>
    <n v="12"/>
    <n v="398274"/>
    <n v="3094456.9702977911"/>
    <x v="2"/>
    <x v="2"/>
    <d v="2034-11-26T00:00:00"/>
    <x v="10"/>
    <x v="5"/>
    <x v="0"/>
    <x v="1"/>
    <x v="2"/>
  </r>
  <r>
    <s v="L103812"/>
    <x v="0"/>
    <s v="C203812"/>
    <s v="Rahul Patel"/>
    <x v="0"/>
    <s v="Female"/>
    <x v="41"/>
    <x v="1"/>
    <x v="1"/>
    <x v="2"/>
    <n v="2128020"/>
    <s v="Submitted"/>
    <n v="804"/>
    <x v="2"/>
    <x v="0"/>
    <s v="Submitted"/>
    <x v="0"/>
    <x v="1"/>
    <n v="4236841"/>
    <n v="17.850000000000001"/>
    <n v="180"/>
    <n v="23538.01"/>
    <n v="6302300.9874999998"/>
    <x v="6"/>
    <x v="6"/>
    <d v="2034-11-27T00:00:00"/>
    <x v="10"/>
    <x v="5"/>
    <x v="2"/>
    <x v="0"/>
    <x v="2"/>
  </r>
  <r>
    <s v="L103813"/>
    <x v="0"/>
    <s v="C203813"/>
    <s v="Rohit Singh"/>
    <x v="0"/>
    <s v="Female"/>
    <x v="41"/>
    <x v="1"/>
    <x v="1"/>
    <x v="2"/>
    <n v="803524"/>
    <s v="Submitted"/>
    <n v="851"/>
    <x v="2"/>
    <x v="0"/>
    <s v="Submitted"/>
    <x v="0"/>
    <x v="0"/>
    <n v="613956"/>
    <n v="13.68"/>
    <n v="120"/>
    <n v="5116.3"/>
    <n v="699909.84"/>
    <x v="6"/>
    <x v="6"/>
    <d v="2034-11-28T00:00:00"/>
    <x v="10"/>
    <x v="5"/>
    <x v="1"/>
    <x v="1"/>
    <x v="2"/>
  </r>
  <r>
    <s v="L103814"/>
    <x v="0"/>
    <s v="C203814"/>
    <s v="Vikas Patel"/>
    <x v="0"/>
    <s v="Female"/>
    <x v="26"/>
    <x v="1"/>
    <x v="0"/>
    <x v="0"/>
    <n v="1351646"/>
    <s v="Submitted"/>
    <n v="623"/>
    <x v="1"/>
    <x v="0"/>
    <s v="Submitted"/>
    <x v="0"/>
    <x v="1"/>
    <n v="3232784"/>
    <n v="13.58"/>
    <n v="60"/>
    <n v="53879.73"/>
    <n v="3658433.8933333331"/>
    <x v="2"/>
    <x v="2"/>
    <d v="2034-11-29T00:00:00"/>
    <x v="10"/>
    <x v="5"/>
    <x v="0"/>
    <x v="1"/>
    <x v="0"/>
  </r>
  <r>
    <s v="L103815"/>
    <x v="0"/>
    <s v="C203815"/>
    <s v="Priya Mehta"/>
    <x v="0"/>
    <s v="Female"/>
    <x v="1"/>
    <x v="1"/>
    <x v="0"/>
    <x v="0"/>
    <n v="906807"/>
    <s v="Submitted"/>
    <n v="357"/>
    <x v="0"/>
    <x v="0"/>
    <s v="Submitted"/>
    <x v="0"/>
    <x v="0"/>
    <n v="3167890"/>
    <n v="7.3"/>
    <n v="180"/>
    <n v="17599.39"/>
    <n v="1927133.0833333333"/>
    <x v="3"/>
    <x v="3"/>
    <d v="2034-11-30T00:00:00"/>
    <x v="10"/>
    <x v="5"/>
    <x v="0"/>
    <x v="0"/>
    <x v="1"/>
  </r>
  <r>
    <s v="L103816"/>
    <x v="0"/>
    <s v="C203816"/>
    <s v="Karan Singh"/>
    <x v="0"/>
    <s v="Female"/>
    <x v="23"/>
    <x v="0"/>
    <x v="1"/>
    <x v="1"/>
    <n v="584739"/>
    <s v="Submitted"/>
    <n v="862"/>
    <x v="2"/>
    <x v="0"/>
    <s v="Submitted"/>
    <x v="0"/>
    <x v="0"/>
    <n v="4110609"/>
    <n v="11.07"/>
    <n v="180"/>
    <n v="22836.720000000001"/>
    <n v="3792036.8024999998"/>
    <x v="2"/>
    <x v="2"/>
    <d v="2034-12-01T00:00:00"/>
    <x v="10"/>
    <x v="6"/>
    <x v="0"/>
    <x v="1"/>
    <x v="0"/>
  </r>
  <r>
    <s v="L103817"/>
    <x v="0"/>
    <s v="C203817"/>
    <s v="Priya Gupta"/>
    <x v="0"/>
    <s v="Female"/>
    <x v="21"/>
    <x v="0"/>
    <x v="0"/>
    <x v="3"/>
    <n v="2120055"/>
    <s v="Submitted"/>
    <n v="329"/>
    <x v="0"/>
    <x v="0"/>
    <s v="Submitted"/>
    <x v="0"/>
    <x v="3"/>
    <n v="440960"/>
    <n v="10.8"/>
    <n v="60"/>
    <n v="7349.33"/>
    <n v="396864"/>
    <x v="1"/>
    <x v="1"/>
    <d v="2034-12-02T00:00:00"/>
    <x v="10"/>
    <x v="6"/>
    <x v="1"/>
    <x v="1"/>
    <x v="2"/>
  </r>
  <r>
    <s v="L103818"/>
    <x v="0"/>
    <s v="C203818"/>
    <s v="Anjali Sharma"/>
    <x v="0"/>
    <s v="Male"/>
    <x v="0"/>
    <x v="0"/>
    <x v="1"/>
    <x v="1"/>
    <n v="2038986"/>
    <s v="Submitted"/>
    <n v="675"/>
    <x v="1"/>
    <x v="0"/>
    <s v="Submitted"/>
    <x v="0"/>
    <x v="0"/>
    <n v="4016167"/>
    <n v="14.09"/>
    <n v="60"/>
    <n v="66936.12"/>
    <n v="4715649.4191666665"/>
    <x v="6"/>
    <x v="6"/>
    <d v="2034-12-03T00:00:00"/>
    <x v="10"/>
    <x v="6"/>
    <x v="0"/>
    <x v="0"/>
    <x v="1"/>
  </r>
  <r>
    <s v="L103819"/>
    <x v="0"/>
    <s v="C203819"/>
    <s v="Neha Sharma"/>
    <x v="0"/>
    <s v="Male"/>
    <x v="39"/>
    <x v="1"/>
    <x v="0"/>
    <x v="1"/>
    <n v="314996"/>
    <s v="Submitted"/>
    <n v="842"/>
    <x v="2"/>
    <x v="0"/>
    <s v="Submitted"/>
    <x v="0"/>
    <x v="1"/>
    <n v="238669"/>
    <n v="11.52"/>
    <n v="60"/>
    <n v="3977.82"/>
    <n v="229122.24"/>
    <x v="2"/>
    <x v="2"/>
    <d v="2034-12-04T00:00:00"/>
    <x v="10"/>
    <x v="6"/>
    <x v="0"/>
    <x v="0"/>
    <x v="3"/>
  </r>
  <r>
    <s v="L103820"/>
    <x v="0"/>
    <s v="C203820"/>
    <s v="Priya Singh"/>
    <x v="0"/>
    <s v="Male"/>
    <x v="4"/>
    <x v="0"/>
    <x v="1"/>
    <x v="0"/>
    <n v="2393991"/>
    <s v="Submitted"/>
    <n v="655"/>
    <x v="1"/>
    <x v="0"/>
    <s v="Submitted"/>
    <x v="0"/>
    <x v="0"/>
    <n v="2233913"/>
    <n v="7.11"/>
    <n v="120"/>
    <n v="18615.939999999999"/>
    <n v="1323593.4525000001"/>
    <x v="2"/>
    <x v="2"/>
    <d v="2034-12-05T00:00:00"/>
    <x v="10"/>
    <x v="6"/>
    <x v="1"/>
    <x v="1"/>
    <x v="3"/>
  </r>
  <r>
    <s v="L103821"/>
    <x v="0"/>
    <s v="C203821"/>
    <s v="Vikas Gupta"/>
    <x v="0"/>
    <s v="Female"/>
    <x v="40"/>
    <x v="0"/>
    <x v="1"/>
    <x v="3"/>
    <n v="1764817"/>
    <s v="Submitted"/>
    <n v="558"/>
    <x v="0"/>
    <x v="0"/>
    <s v="Submitted"/>
    <x v="0"/>
    <x v="0"/>
    <n v="2010616"/>
    <n v="11.5"/>
    <n v="180"/>
    <n v="11170.09"/>
    <n v="1926840.3333333335"/>
    <x v="2"/>
    <x v="2"/>
    <d v="2034-12-06T00:00:00"/>
    <x v="10"/>
    <x v="6"/>
    <x v="0"/>
    <x v="0"/>
    <x v="2"/>
  </r>
  <r>
    <s v="L103822"/>
    <x v="0"/>
    <s v="C203822"/>
    <s v="Karan Verma"/>
    <x v="0"/>
    <s v="Male"/>
    <x v="27"/>
    <x v="0"/>
    <x v="0"/>
    <x v="2"/>
    <n v="2244187"/>
    <s v="Submitted"/>
    <n v="475"/>
    <x v="0"/>
    <x v="0"/>
    <s v="Submitted"/>
    <x v="0"/>
    <x v="1"/>
    <n v="2745996"/>
    <n v="16.77"/>
    <n v="12"/>
    <n v="228833"/>
    <n v="3837635.8145914148"/>
    <x v="4"/>
    <x v="4"/>
    <d v="2034-12-07T00:00:00"/>
    <x v="10"/>
    <x v="6"/>
    <x v="1"/>
    <x v="1"/>
    <x v="1"/>
  </r>
  <r>
    <s v="L103823"/>
    <x v="0"/>
    <s v="C203823"/>
    <s v="Pooja Singh"/>
    <x v="0"/>
    <s v="Male"/>
    <x v="26"/>
    <x v="0"/>
    <x v="0"/>
    <x v="1"/>
    <n v="1026871"/>
    <s v="Submitted"/>
    <n v="877"/>
    <x v="2"/>
    <x v="0"/>
    <s v="Submitted"/>
    <x v="0"/>
    <x v="1"/>
    <n v="207041"/>
    <n v="12.72"/>
    <n v="12"/>
    <n v="17253.419999999998"/>
    <n v="219501.04633241674"/>
    <x v="5"/>
    <x v="5"/>
    <d v="2034-12-08T00:00:00"/>
    <x v="10"/>
    <x v="6"/>
    <x v="0"/>
    <x v="0"/>
    <x v="2"/>
  </r>
  <r>
    <s v="L103824"/>
    <x v="0"/>
    <s v="C203824"/>
    <s v="Rohit Verma"/>
    <x v="0"/>
    <s v="Female"/>
    <x v="42"/>
    <x v="1"/>
    <x v="1"/>
    <x v="1"/>
    <n v="498384"/>
    <s v="Submitted"/>
    <n v="793"/>
    <x v="2"/>
    <x v="0"/>
    <s v="Submitted"/>
    <x v="0"/>
    <x v="0"/>
    <n v="2067958"/>
    <n v="12.69"/>
    <n v="180"/>
    <n v="11488.66"/>
    <n v="2186865.585"/>
    <x v="5"/>
    <x v="5"/>
    <d v="2034-12-09T00:00:00"/>
    <x v="10"/>
    <x v="6"/>
    <x v="0"/>
    <x v="1"/>
    <x v="1"/>
  </r>
  <r>
    <s v="L103825"/>
    <x v="0"/>
    <s v="C203825"/>
    <s v="Vikas Patel"/>
    <x v="0"/>
    <s v="Male"/>
    <x v="30"/>
    <x v="0"/>
    <x v="0"/>
    <x v="1"/>
    <n v="992828"/>
    <s v="Submitted"/>
    <n v="413"/>
    <x v="0"/>
    <x v="0"/>
    <s v="Submitted"/>
    <x v="0"/>
    <x v="4"/>
    <n v="3226450"/>
    <n v="8.4700000000000006"/>
    <n v="12"/>
    <n v="268870.83"/>
    <n v="2281093.5010617473"/>
    <x v="4"/>
    <x v="4"/>
    <d v="2034-12-10T00:00:00"/>
    <x v="10"/>
    <x v="6"/>
    <x v="0"/>
    <x v="0"/>
    <x v="0"/>
  </r>
  <r>
    <s v="L103826"/>
    <x v="0"/>
    <s v="C203826"/>
    <s v="Pooja Rao"/>
    <x v="0"/>
    <s v="Male"/>
    <x v="37"/>
    <x v="0"/>
    <x v="1"/>
    <x v="2"/>
    <n v="-50000"/>
    <s v="Submitted"/>
    <n v="322"/>
    <x v="0"/>
    <x v="0"/>
    <s v="Submitted"/>
    <x v="0"/>
    <x v="4"/>
    <n v="2885143"/>
    <n v="10.47"/>
    <n v="120"/>
    <n v="24042.86"/>
    <n v="2517287.2675000001"/>
    <x v="5"/>
    <x v="5"/>
    <d v="2034-12-11T00:00:00"/>
    <x v="10"/>
    <x v="6"/>
    <x v="0"/>
    <x v="1"/>
    <x v="3"/>
  </r>
  <r>
    <s v="L103827"/>
    <x v="0"/>
    <s v="C203827"/>
    <s v="Rohit Sharma"/>
    <x v="0"/>
    <s v="Female"/>
    <x v="29"/>
    <x v="0"/>
    <x v="1"/>
    <x v="2"/>
    <n v="2413418"/>
    <s v="Submitted"/>
    <n v="349"/>
    <x v="0"/>
    <x v="0"/>
    <s v="Submitted"/>
    <x v="0"/>
    <x v="4"/>
    <n v="0"/>
    <n v="18.920000000000002"/>
    <n v="12"/>
    <n v="20833.330000000002"/>
    <n v="0"/>
    <x v="3"/>
    <x v="3"/>
    <d v="2034-12-12T00:00:00"/>
    <x v="10"/>
    <x v="6"/>
    <x v="0"/>
    <x v="0"/>
    <x v="3"/>
  </r>
  <r>
    <s v="L103828"/>
    <x v="0"/>
    <s v="C203828"/>
    <s v="Amit Das"/>
    <x v="0"/>
    <s v="Male"/>
    <x v="18"/>
    <x v="0"/>
    <x v="0"/>
    <x v="1"/>
    <n v="934010"/>
    <s v="Submitted"/>
    <n v="506"/>
    <x v="0"/>
    <x v="0"/>
    <s v="Submitted"/>
    <x v="0"/>
    <x v="4"/>
    <n v="435732"/>
    <n v="12.1"/>
    <n v="36"/>
    <n v="12103.67"/>
    <n v="439363.10000550473"/>
    <x v="5"/>
    <x v="5"/>
    <d v="2034-12-13T00:00:00"/>
    <x v="10"/>
    <x v="6"/>
    <x v="0"/>
    <x v="0"/>
    <x v="3"/>
  </r>
  <r>
    <s v="L103829"/>
    <x v="0"/>
    <s v="C203829"/>
    <s v="Pooja Singh"/>
    <x v="0"/>
    <s v="Male"/>
    <x v="38"/>
    <x v="0"/>
    <x v="1"/>
    <x v="0"/>
    <n v="1285482"/>
    <s v="Submitted"/>
    <n v="398"/>
    <x v="0"/>
    <x v="0"/>
    <s v="Submitted"/>
    <x v="0"/>
    <x v="2"/>
    <n v="3518269"/>
    <n v="15.16"/>
    <n v="36"/>
    <n v="97729.69"/>
    <n v="4444746.5033340864"/>
    <x v="5"/>
    <x v="5"/>
    <d v="2034-12-14T00:00:00"/>
    <x v="10"/>
    <x v="6"/>
    <x v="0"/>
    <x v="0"/>
    <x v="0"/>
  </r>
  <r>
    <s v="L103830"/>
    <x v="0"/>
    <s v="C203830"/>
    <s v="Anjali Singh"/>
    <x v="0"/>
    <s v="Female"/>
    <x v="6"/>
    <x v="1"/>
    <x v="1"/>
    <x v="2"/>
    <n v="2368126"/>
    <s v="Submitted"/>
    <n v="730"/>
    <x v="1"/>
    <x v="0"/>
    <s v="Submitted"/>
    <x v="0"/>
    <x v="2"/>
    <n v="3769249"/>
    <n v="7.88"/>
    <n v="120"/>
    <n v="31410.41"/>
    <n v="2475140.1766666663"/>
    <x v="0"/>
    <x v="0"/>
    <d v="2034-12-15T00:00:00"/>
    <x v="10"/>
    <x v="6"/>
    <x v="0"/>
    <x v="0"/>
    <x v="2"/>
  </r>
  <r>
    <s v="L103831"/>
    <x v="0"/>
    <s v="C203831"/>
    <s v="Pooja Singh"/>
    <x v="0"/>
    <s v="Female"/>
    <x v="37"/>
    <x v="1"/>
    <x v="1"/>
    <x v="1"/>
    <n v="978320"/>
    <s v="Submitted"/>
    <n v="769"/>
    <x v="2"/>
    <x v="0"/>
    <s v="Submitted"/>
    <x v="0"/>
    <x v="2"/>
    <n v="4646285"/>
    <n v="8.3800000000000008"/>
    <n v="60"/>
    <n v="77438.080000000002"/>
    <n v="3244655.6916667181"/>
    <x v="6"/>
    <x v="6"/>
    <d v="2034-12-16T00:00:00"/>
    <x v="10"/>
    <x v="6"/>
    <x v="2"/>
    <x v="1"/>
    <x v="3"/>
  </r>
  <r>
    <s v="L103832"/>
    <x v="0"/>
    <s v="C203832"/>
    <s v="Priya Verma"/>
    <x v="0"/>
    <s v="Male"/>
    <x v="47"/>
    <x v="0"/>
    <x v="1"/>
    <x v="0"/>
    <n v="1505056"/>
    <s v="Submitted"/>
    <n v="406"/>
    <x v="0"/>
    <x v="0"/>
    <s v="Submitted"/>
    <x v="0"/>
    <x v="0"/>
    <n v="3405414"/>
    <n v="16.72"/>
    <n v="120"/>
    <n v="28378.45"/>
    <n v="4744876.84"/>
    <x v="0"/>
    <x v="0"/>
    <d v="2034-12-17T00:00:00"/>
    <x v="10"/>
    <x v="6"/>
    <x v="0"/>
    <x v="1"/>
    <x v="0"/>
  </r>
  <r>
    <s v="L103833"/>
    <x v="0"/>
    <s v="C203833"/>
    <s v="Sneha Gupta"/>
    <x v="0"/>
    <s v="Female"/>
    <x v="22"/>
    <x v="1"/>
    <x v="0"/>
    <x v="3"/>
    <n v="1347023"/>
    <s v="Submitted"/>
    <n v="829"/>
    <x v="2"/>
    <x v="0"/>
    <s v="Submitted"/>
    <x v="0"/>
    <x v="3"/>
    <n v="2393954"/>
    <n v="16.16"/>
    <n v="36"/>
    <n v="66498.720000000001"/>
    <n v="3223858.0533334818"/>
    <x v="7"/>
    <x v="5"/>
    <d v="2034-12-18T00:00:00"/>
    <x v="10"/>
    <x v="6"/>
    <x v="2"/>
    <x v="0"/>
    <x v="3"/>
  </r>
  <r>
    <s v="L103834"/>
    <x v="0"/>
    <s v="C203834"/>
    <s v="Amit Patel"/>
    <x v="0"/>
    <s v="Female"/>
    <x v="27"/>
    <x v="1"/>
    <x v="0"/>
    <x v="1"/>
    <n v="1222326"/>
    <s v="Submitted"/>
    <n v="417"/>
    <x v="0"/>
    <x v="0"/>
    <s v="Submitted"/>
    <x v="0"/>
    <x v="4"/>
    <n v="4837684"/>
    <n v="12.95"/>
    <n v="36"/>
    <n v="134380.10999999999"/>
    <n v="5220667.3166854465"/>
    <x v="5"/>
    <x v="5"/>
    <d v="2034-12-19T00:00:00"/>
    <x v="10"/>
    <x v="6"/>
    <x v="2"/>
    <x v="1"/>
    <x v="2"/>
  </r>
  <r>
    <s v="L103835"/>
    <x v="0"/>
    <s v="C203835"/>
    <s v="Rohit Gupta"/>
    <x v="0"/>
    <s v="Male"/>
    <x v="23"/>
    <x v="0"/>
    <x v="1"/>
    <x v="2"/>
    <n v="1846451"/>
    <s v="Submitted"/>
    <n v="579"/>
    <x v="0"/>
    <x v="0"/>
    <s v="Submitted"/>
    <x v="0"/>
    <x v="0"/>
    <n v="2952693"/>
    <n v="11.39"/>
    <n v="24"/>
    <n v="123028.88"/>
    <n v="2802598.0823741881"/>
    <x v="0"/>
    <x v="0"/>
    <d v="2034-12-20T00:00:00"/>
    <x v="10"/>
    <x v="6"/>
    <x v="0"/>
    <x v="0"/>
    <x v="1"/>
  </r>
  <r>
    <s v="L103836"/>
    <x v="0"/>
    <s v="C203836"/>
    <s v="Rahul Verma"/>
    <x v="0"/>
    <s v="Female"/>
    <x v="23"/>
    <x v="0"/>
    <x v="1"/>
    <x v="2"/>
    <n v="752362"/>
    <s v="Submitted"/>
    <n v="456"/>
    <x v="0"/>
    <x v="0"/>
    <s v="Submitted"/>
    <x v="0"/>
    <x v="3"/>
    <n v="4911212"/>
    <n v="15.27"/>
    <n v="24"/>
    <n v="204633.83"/>
    <n v="6249517.2873681309"/>
    <x v="1"/>
    <x v="1"/>
    <d v="2034-12-21T00:00:00"/>
    <x v="10"/>
    <x v="6"/>
    <x v="0"/>
    <x v="0"/>
    <x v="3"/>
  </r>
  <r>
    <s v="L103837"/>
    <x v="0"/>
    <s v="C203837"/>
    <s v="Amit Rao"/>
    <x v="0"/>
    <s v="Male"/>
    <x v="32"/>
    <x v="1"/>
    <x v="0"/>
    <x v="1"/>
    <n v="497434"/>
    <s v="Submitted"/>
    <n v="428"/>
    <x v="0"/>
    <x v="0"/>
    <s v="Submitted"/>
    <x v="0"/>
    <x v="1"/>
    <n v="1255517"/>
    <n v="11.2"/>
    <n v="12"/>
    <n v="104626.42"/>
    <n v="1172245.7373186133"/>
    <x v="4"/>
    <x v="4"/>
    <d v="2034-12-22T00:00:00"/>
    <x v="10"/>
    <x v="6"/>
    <x v="2"/>
    <x v="0"/>
    <x v="2"/>
  </r>
  <r>
    <s v="L103838"/>
    <x v="0"/>
    <s v="C203838"/>
    <s v="Rahul Gupta"/>
    <x v="0"/>
    <s v="Female"/>
    <x v="28"/>
    <x v="1"/>
    <x v="0"/>
    <x v="3"/>
    <n v="767718"/>
    <s v="Submitted"/>
    <n v="870"/>
    <x v="2"/>
    <x v="0"/>
    <s v="Submitted"/>
    <x v="0"/>
    <x v="1"/>
    <n v="1536006"/>
    <n v="9.0500000000000007"/>
    <n v="120"/>
    <n v="12800.05"/>
    <n v="1158404.5250000001"/>
    <x v="2"/>
    <x v="2"/>
    <d v="2034-12-23T00:00:00"/>
    <x v="10"/>
    <x v="6"/>
    <x v="1"/>
    <x v="0"/>
    <x v="2"/>
  </r>
  <r>
    <s v="L103839"/>
    <x v="0"/>
    <s v="C203839"/>
    <s v="Karan Mehta"/>
    <x v="0"/>
    <s v="Female"/>
    <x v="20"/>
    <x v="1"/>
    <x v="0"/>
    <x v="2"/>
    <n v="2470255"/>
    <s v="Submitted"/>
    <n v="726"/>
    <x v="1"/>
    <x v="0"/>
    <s v="Submitted"/>
    <x v="0"/>
    <x v="0"/>
    <n v="3721629"/>
    <n v="18.559999999999999"/>
    <n v="120"/>
    <n v="31013.58"/>
    <n v="5756119.5199999996"/>
    <x v="4"/>
    <x v="4"/>
    <d v="2034-12-24T00:00:00"/>
    <x v="10"/>
    <x v="6"/>
    <x v="0"/>
    <x v="1"/>
    <x v="1"/>
  </r>
  <r>
    <s v="L103840"/>
    <x v="0"/>
    <s v="C203840"/>
    <s v="Sneha Verma"/>
    <x v="0"/>
    <s v="Female"/>
    <x v="40"/>
    <x v="1"/>
    <x v="0"/>
    <x v="1"/>
    <n v="774405"/>
    <s v="Submitted"/>
    <n v="681"/>
    <x v="1"/>
    <x v="0"/>
    <s v="Submitted"/>
    <x v="0"/>
    <x v="4"/>
    <n v="1603119"/>
    <n v="18.440000000000001"/>
    <n v="180"/>
    <n v="8906.2199999999993"/>
    <n v="2463459.5300000003"/>
    <x v="2"/>
    <x v="2"/>
    <d v="2034-12-25T00:00:00"/>
    <x v="10"/>
    <x v="6"/>
    <x v="2"/>
    <x v="0"/>
    <x v="3"/>
  </r>
  <r>
    <s v="L103841"/>
    <x v="0"/>
    <s v="C203841"/>
    <s v="Anjali Sharma"/>
    <x v="0"/>
    <s v="Male"/>
    <x v="20"/>
    <x v="0"/>
    <x v="0"/>
    <x v="0"/>
    <n v="810345"/>
    <s v="Submitted"/>
    <n v="606"/>
    <x v="1"/>
    <x v="0"/>
    <s v="Submitted"/>
    <x v="0"/>
    <x v="4"/>
    <n v="4918466"/>
    <n v="15.76"/>
    <n v="24"/>
    <n v="204936.08"/>
    <n v="6459585.358374794"/>
    <x v="6"/>
    <x v="6"/>
    <d v="2034-12-26T00:00:00"/>
    <x v="10"/>
    <x v="6"/>
    <x v="0"/>
    <x v="0"/>
    <x v="2"/>
  </r>
  <r>
    <s v="L103842"/>
    <x v="0"/>
    <s v="C203842"/>
    <s v="Priya Patel"/>
    <x v="0"/>
    <s v="Female"/>
    <x v="45"/>
    <x v="0"/>
    <x v="1"/>
    <x v="3"/>
    <n v="420222"/>
    <s v="Submitted"/>
    <n v="437"/>
    <x v="0"/>
    <x v="0"/>
    <s v="Submitted"/>
    <x v="0"/>
    <x v="4"/>
    <n v="2378663"/>
    <n v="13.87"/>
    <n v="12"/>
    <n v="198221.92"/>
    <n v="2749610.8122266568"/>
    <x v="6"/>
    <x v="6"/>
    <d v="2034-12-27T00:00:00"/>
    <x v="10"/>
    <x v="6"/>
    <x v="0"/>
    <x v="1"/>
    <x v="0"/>
  </r>
  <r>
    <s v="L103843"/>
    <x v="0"/>
    <s v="C203843"/>
    <s v="Neha Patel"/>
    <x v="0"/>
    <s v="Female"/>
    <x v="21"/>
    <x v="0"/>
    <x v="0"/>
    <x v="3"/>
    <n v="394465"/>
    <s v="Submitted"/>
    <n v="430"/>
    <x v="0"/>
    <x v="0"/>
    <s v="Submitted"/>
    <x v="0"/>
    <x v="2"/>
    <n v="550068"/>
    <n v="11.2"/>
    <n v="12"/>
    <n v="45839"/>
    <n v="513585.13523542503"/>
    <x v="5"/>
    <x v="5"/>
    <d v="2034-12-28T00:00:00"/>
    <x v="10"/>
    <x v="6"/>
    <x v="2"/>
    <x v="1"/>
    <x v="2"/>
  </r>
  <r>
    <s v="L103844"/>
    <x v="0"/>
    <s v="C203844"/>
    <s v="Vikas Sharma"/>
    <x v="0"/>
    <s v="Male"/>
    <x v="6"/>
    <x v="0"/>
    <x v="1"/>
    <x v="1"/>
    <n v="1648377"/>
    <s v="Submitted"/>
    <n v="406"/>
    <x v="0"/>
    <x v="0"/>
    <s v="Submitted"/>
    <x v="0"/>
    <x v="1"/>
    <n v="1630720"/>
    <n v="12.46"/>
    <n v="180"/>
    <n v="9059.56"/>
    <n v="1693230.9333333333"/>
    <x v="2"/>
    <x v="2"/>
    <d v="2034-12-29T00:00:00"/>
    <x v="10"/>
    <x v="6"/>
    <x v="0"/>
    <x v="0"/>
    <x v="0"/>
  </r>
  <r>
    <s v="L103845"/>
    <x v="0"/>
    <s v="C203845"/>
    <s v="Amit Rao"/>
    <x v="0"/>
    <s v="Male"/>
    <x v="44"/>
    <x v="0"/>
    <x v="0"/>
    <x v="3"/>
    <n v="1108567"/>
    <s v="Submitted"/>
    <n v="319"/>
    <x v="0"/>
    <x v="0"/>
    <s v="Submitted"/>
    <x v="0"/>
    <x v="1"/>
    <n v="4163148"/>
    <n v="10.56"/>
    <n v="60"/>
    <n v="69385.8"/>
    <n v="3663570.24"/>
    <x v="2"/>
    <x v="2"/>
    <d v="2034-12-30T00:00:00"/>
    <x v="10"/>
    <x v="6"/>
    <x v="2"/>
    <x v="0"/>
    <x v="0"/>
  </r>
  <r>
    <s v="L103846"/>
    <x v="0"/>
    <s v="C203846"/>
    <s v="Anjali Verma"/>
    <x v="0"/>
    <s v="Female"/>
    <x v="10"/>
    <x v="0"/>
    <x v="1"/>
    <x v="1"/>
    <n v="2106950"/>
    <s v="Submitted"/>
    <n v="747"/>
    <x v="1"/>
    <x v="0"/>
    <s v="Submitted"/>
    <x v="0"/>
    <x v="3"/>
    <n v="1959952"/>
    <n v="9"/>
    <n v="120"/>
    <n v="16332.93"/>
    <n v="1469964"/>
    <x v="1"/>
    <x v="1"/>
    <d v="2034-12-31T00:00:00"/>
    <x v="10"/>
    <x v="6"/>
    <x v="0"/>
    <x v="0"/>
    <x v="1"/>
  </r>
  <r>
    <s v="L103847"/>
    <x v="0"/>
    <s v="C203847"/>
    <s v="Vikas Rao"/>
    <x v="0"/>
    <s v="Female"/>
    <x v="27"/>
    <x v="1"/>
    <x v="1"/>
    <x v="0"/>
    <n v="839912"/>
    <s v="Submitted"/>
    <n v="345"/>
    <x v="0"/>
    <x v="0"/>
    <s v="Submitted"/>
    <x v="0"/>
    <x v="4"/>
    <n v="3602019"/>
    <n v="12.99"/>
    <n v="12"/>
    <n v="300168.25"/>
    <n v="3899771.73139705"/>
    <x v="0"/>
    <x v="0"/>
    <d v="2035-01-01T00:00:00"/>
    <x v="11"/>
    <x v="7"/>
    <x v="0"/>
    <x v="1"/>
    <x v="2"/>
  </r>
  <r>
    <s v="L103848"/>
    <x v="0"/>
    <s v="C203848"/>
    <s v="Rahul Rao"/>
    <x v="0"/>
    <s v="Male"/>
    <x v="5"/>
    <x v="0"/>
    <x v="1"/>
    <x v="3"/>
    <n v="2436895"/>
    <s v="Submitted"/>
    <n v="649"/>
    <x v="1"/>
    <x v="0"/>
    <s v="Submitted"/>
    <x v="0"/>
    <x v="0"/>
    <n v="4128859"/>
    <n v="18.55"/>
    <n v="180"/>
    <n v="22938.11"/>
    <n v="6382527.8708333336"/>
    <x v="3"/>
    <x v="3"/>
    <d v="2035-01-02T00:00:00"/>
    <x v="11"/>
    <x v="7"/>
    <x v="0"/>
    <x v="1"/>
    <x v="0"/>
  </r>
  <r>
    <s v="L103849"/>
    <x v="0"/>
    <s v="C203849"/>
    <s v="Neha Das"/>
    <x v="0"/>
    <s v="Male"/>
    <x v="33"/>
    <x v="1"/>
    <x v="0"/>
    <x v="0"/>
    <n v="1449153"/>
    <s v="Submitted"/>
    <n v="613"/>
    <x v="1"/>
    <x v="0"/>
    <s v="Submitted"/>
    <x v="0"/>
    <x v="1"/>
    <n v="1181553"/>
    <n v="14.43"/>
    <n v="120"/>
    <n v="9846.27"/>
    <n v="1420817.4824999999"/>
    <x v="5"/>
    <x v="5"/>
    <d v="2035-01-03T00:00:00"/>
    <x v="11"/>
    <x v="7"/>
    <x v="2"/>
    <x v="0"/>
    <x v="1"/>
  </r>
  <r>
    <s v="L103850"/>
    <x v="0"/>
    <s v="C203850"/>
    <s v="Sneha Rao"/>
    <x v="0"/>
    <s v="Male"/>
    <x v="20"/>
    <x v="0"/>
    <x v="1"/>
    <x v="1"/>
    <n v="1993415"/>
    <s v="Submitted"/>
    <n v="401"/>
    <x v="0"/>
    <x v="0"/>
    <s v="Submitted"/>
    <x v="0"/>
    <x v="4"/>
    <n v="4187577"/>
    <n v="12.05"/>
    <n v="36"/>
    <n v="116321.58"/>
    <n v="4205025.2375567742"/>
    <x v="3"/>
    <x v="3"/>
    <d v="2035-01-04T00:00:00"/>
    <x v="11"/>
    <x v="7"/>
    <x v="1"/>
    <x v="1"/>
    <x v="1"/>
  </r>
  <r>
    <s v="L103851"/>
    <x v="0"/>
    <s v="C203851"/>
    <s v="Karan Sharma"/>
    <x v="0"/>
    <s v="Male"/>
    <x v="25"/>
    <x v="0"/>
    <x v="0"/>
    <x v="2"/>
    <n v="1954325"/>
    <s v="Submitted"/>
    <n v="865"/>
    <x v="2"/>
    <x v="0"/>
    <s v="Submitted"/>
    <x v="0"/>
    <x v="4"/>
    <n v="3687702"/>
    <n v="10.75"/>
    <n v="24"/>
    <n v="153654.25"/>
    <n v="3303567.0858523641"/>
    <x v="6"/>
    <x v="6"/>
    <d v="2035-01-05T00:00:00"/>
    <x v="11"/>
    <x v="7"/>
    <x v="0"/>
    <x v="0"/>
    <x v="2"/>
  </r>
  <r>
    <s v="L103852"/>
    <x v="0"/>
    <s v="C203852"/>
    <s v="Neha Patel"/>
    <x v="0"/>
    <s v="Male"/>
    <x v="20"/>
    <x v="0"/>
    <x v="0"/>
    <x v="1"/>
    <n v="465726"/>
    <s v="Submitted"/>
    <n v="773"/>
    <x v="2"/>
    <x v="0"/>
    <s v="Submitted"/>
    <x v="0"/>
    <x v="4"/>
    <n v="4398728"/>
    <n v="9.15"/>
    <n v="60"/>
    <n v="73312.13"/>
    <n v="3354030.1000000061"/>
    <x v="2"/>
    <x v="2"/>
    <d v="2035-01-06T00:00:00"/>
    <x v="11"/>
    <x v="7"/>
    <x v="0"/>
    <x v="1"/>
    <x v="0"/>
  </r>
  <r>
    <s v="L103853"/>
    <x v="0"/>
    <s v="C203853"/>
    <s v="Rahul Verma"/>
    <x v="0"/>
    <s v="Female"/>
    <x v="42"/>
    <x v="1"/>
    <x v="0"/>
    <x v="3"/>
    <n v="1550063"/>
    <s v="Submitted"/>
    <n v="792"/>
    <x v="2"/>
    <x v="0"/>
    <s v="Submitted"/>
    <x v="0"/>
    <x v="0"/>
    <n v="843995"/>
    <n v="16.96"/>
    <n v="24"/>
    <n v="35166.46"/>
    <n v="1192846.2674496798"/>
    <x v="3"/>
    <x v="3"/>
    <d v="2035-01-07T00:00:00"/>
    <x v="11"/>
    <x v="7"/>
    <x v="2"/>
    <x v="1"/>
    <x v="2"/>
  </r>
  <r>
    <s v="L103854"/>
    <x v="0"/>
    <s v="C203854"/>
    <s v="Amit Patel"/>
    <x v="0"/>
    <s v="Female"/>
    <x v="37"/>
    <x v="1"/>
    <x v="0"/>
    <x v="1"/>
    <n v="855652"/>
    <s v="Submitted"/>
    <n v="886"/>
    <x v="2"/>
    <x v="0"/>
    <s v="Submitted"/>
    <x v="0"/>
    <x v="4"/>
    <n v="1148638"/>
    <n v="15.98"/>
    <n v="60"/>
    <n v="19143.97"/>
    <n v="1529602.9366666668"/>
    <x v="1"/>
    <x v="1"/>
    <d v="2035-01-08T00:00:00"/>
    <x v="11"/>
    <x v="7"/>
    <x v="0"/>
    <x v="1"/>
    <x v="2"/>
  </r>
  <r>
    <s v="L103855"/>
    <x v="0"/>
    <s v="C203855"/>
    <s v="Vikas Mehta"/>
    <x v="0"/>
    <s v="Male"/>
    <x v="26"/>
    <x v="0"/>
    <x v="1"/>
    <x v="3"/>
    <n v="1279262"/>
    <s v="Submitted"/>
    <n v="692"/>
    <x v="1"/>
    <x v="0"/>
    <s v="Submitted"/>
    <x v="0"/>
    <x v="1"/>
    <n v="2338274"/>
    <n v="8.07"/>
    <n v="12"/>
    <n v="194856.17"/>
    <n v="1575778.5512341228"/>
    <x v="5"/>
    <x v="5"/>
    <d v="2035-01-09T00:00:00"/>
    <x v="11"/>
    <x v="7"/>
    <x v="0"/>
    <x v="0"/>
    <x v="1"/>
  </r>
  <r>
    <s v="L103856"/>
    <x v="0"/>
    <s v="C203856"/>
    <s v="Karan Rao"/>
    <x v="0"/>
    <s v="Male"/>
    <x v="19"/>
    <x v="0"/>
    <x v="1"/>
    <x v="0"/>
    <n v="1125229"/>
    <s v="Submitted"/>
    <n v="431"/>
    <x v="0"/>
    <x v="0"/>
    <s v="Submitted"/>
    <x v="0"/>
    <x v="0"/>
    <n v="3602323"/>
    <n v="16.53"/>
    <n v="60"/>
    <n v="60038.720000000001"/>
    <n v="4962199.932500001"/>
    <x v="1"/>
    <x v="1"/>
    <d v="2035-01-10T00:00:00"/>
    <x v="11"/>
    <x v="7"/>
    <x v="0"/>
    <x v="0"/>
    <x v="1"/>
  </r>
  <r>
    <s v="L103857"/>
    <x v="0"/>
    <s v="C203857"/>
    <s v="Priya Das"/>
    <x v="0"/>
    <s v="Male"/>
    <x v="18"/>
    <x v="1"/>
    <x v="1"/>
    <x v="3"/>
    <n v="799361"/>
    <s v="Submitted"/>
    <n v="760"/>
    <x v="2"/>
    <x v="0"/>
    <s v="Submitted"/>
    <x v="0"/>
    <x v="3"/>
    <n v="1357529"/>
    <n v="7.17"/>
    <n v="36"/>
    <n v="37709.14"/>
    <n v="811123.61597829685"/>
    <x v="1"/>
    <x v="1"/>
    <d v="2035-01-11T00:00:00"/>
    <x v="11"/>
    <x v="7"/>
    <x v="0"/>
    <x v="0"/>
    <x v="1"/>
  </r>
  <r>
    <s v="L103858"/>
    <x v="0"/>
    <s v="C203858"/>
    <s v="Priya Sharma"/>
    <x v="0"/>
    <s v="Male"/>
    <x v="46"/>
    <x v="0"/>
    <x v="0"/>
    <x v="2"/>
    <n v="1849447"/>
    <s v="Submitted"/>
    <n v="696"/>
    <x v="1"/>
    <x v="0"/>
    <s v="Submitted"/>
    <x v="0"/>
    <x v="2"/>
    <n v="1517645"/>
    <n v="8.48"/>
    <n v="180"/>
    <n v="8431.36"/>
    <n v="1072469.1333333333"/>
    <x v="1"/>
    <x v="1"/>
    <d v="2035-01-12T00:00:00"/>
    <x v="11"/>
    <x v="7"/>
    <x v="2"/>
    <x v="1"/>
    <x v="0"/>
  </r>
  <r>
    <s v="L103859"/>
    <x v="0"/>
    <s v="C203859"/>
    <s v="Vikas Sharma"/>
    <x v="0"/>
    <s v="Male"/>
    <x v="38"/>
    <x v="0"/>
    <x v="0"/>
    <x v="2"/>
    <n v="1873888"/>
    <s v="Submitted"/>
    <n v="830"/>
    <x v="2"/>
    <x v="0"/>
    <s v="Submitted"/>
    <x v="0"/>
    <x v="1"/>
    <n v="230247"/>
    <n v="10.55"/>
    <n v="120"/>
    <n v="1918.72"/>
    <n v="202425.48750000002"/>
    <x v="5"/>
    <x v="5"/>
    <d v="2035-01-13T00:00:00"/>
    <x v="11"/>
    <x v="7"/>
    <x v="2"/>
    <x v="1"/>
    <x v="0"/>
  </r>
  <r>
    <s v="L103860"/>
    <x v="0"/>
    <s v="C203860"/>
    <s v="Vikas Rao"/>
    <x v="0"/>
    <s v="Female"/>
    <x v="34"/>
    <x v="1"/>
    <x v="1"/>
    <x v="0"/>
    <n v="1685856"/>
    <s v="Submitted"/>
    <n v="803"/>
    <x v="2"/>
    <x v="0"/>
    <s v="Submitted"/>
    <x v="0"/>
    <x v="0"/>
    <n v="2383605"/>
    <n v="15.6"/>
    <n v="24"/>
    <n v="99316.88"/>
    <n v="3098686.5064522261"/>
    <x v="6"/>
    <x v="6"/>
    <d v="2035-01-14T00:00:00"/>
    <x v="11"/>
    <x v="7"/>
    <x v="0"/>
    <x v="1"/>
    <x v="3"/>
  </r>
  <r>
    <s v="L103861"/>
    <x v="0"/>
    <s v="C203861"/>
    <s v="Vikas Gupta"/>
    <x v="0"/>
    <s v="Male"/>
    <x v="28"/>
    <x v="1"/>
    <x v="1"/>
    <x v="3"/>
    <n v="1571790"/>
    <s v="Submitted"/>
    <n v="318"/>
    <x v="0"/>
    <x v="0"/>
    <s v="Submitted"/>
    <x v="0"/>
    <x v="3"/>
    <n v="1675368"/>
    <n v="18.22"/>
    <n v="60"/>
    <n v="27922.799999999999"/>
    <n v="2543767.08"/>
    <x v="3"/>
    <x v="3"/>
    <d v="2035-01-15T00:00:00"/>
    <x v="11"/>
    <x v="7"/>
    <x v="2"/>
    <x v="0"/>
    <x v="0"/>
  </r>
  <r>
    <s v="L103862"/>
    <x v="0"/>
    <s v="C203862"/>
    <s v="Karan Sharma"/>
    <x v="0"/>
    <s v="Male"/>
    <x v="24"/>
    <x v="1"/>
    <x v="1"/>
    <x v="1"/>
    <n v="857158"/>
    <s v="Submitted"/>
    <n v="632"/>
    <x v="1"/>
    <x v="0"/>
    <s v="Submitted"/>
    <x v="0"/>
    <x v="3"/>
    <n v="3817637"/>
    <n v="12.44"/>
    <n v="180"/>
    <n v="21209.09"/>
    <n v="3957617.023333333"/>
    <x v="3"/>
    <x v="3"/>
    <d v="2035-01-16T00:00:00"/>
    <x v="11"/>
    <x v="7"/>
    <x v="1"/>
    <x v="1"/>
    <x v="2"/>
  </r>
  <r>
    <s v="L103863"/>
    <x v="0"/>
    <s v="C203863"/>
    <s v="Rahul Verma"/>
    <x v="0"/>
    <s v="Male"/>
    <x v="15"/>
    <x v="1"/>
    <x v="1"/>
    <x v="2"/>
    <n v="562642"/>
    <s v="Submitted"/>
    <n v="418"/>
    <x v="0"/>
    <x v="0"/>
    <s v="Submitted"/>
    <x v="0"/>
    <x v="3"/>
    <n v="2756527"/>
    <n v="9.36"/>
    <n v="12"/>
    <n v="229710.58"/>
    <n v="2152218.4461210305"/>
    <x v="5"/>
    <x v="5"/>
    <d v="2035-01-17T00:00:00"/>
    <x v="11"/>
    <x v="7"/>
    <x v="0"/>
    <x v="0"/>
    <x v="2"/>
  </r>
  <r>
    <s v="L103864"/>
    <x v="0"/>
    <s v="C203864"/>
    <s v="Neha Rao"/>
    <x v="0"/>
    <s v="Female"/>
    <x v="36"/>
    <x v="1"/>
    <x v="0"/>
    <x v="2"/>
    <n v="2466207"/>
    <s v="Submitted"/>
    <n v="482"/>
    <x v="0"/>
    <x v="0"/>
    <s v="Submitted"/>
    <x v="0"/>
    <x v="2"/>
    <n v="4581498"/>
    <n v="15.7"/>
    <n v="60"/>
    <n v="76358.3"/>
    <n v="5994126.5499999998"/>
    <x v="5"/>
    <x v="5"/>
    <d v="2035-01-18T00:00:00"/>
    <x v="11"/>
    <x v="7"/>
    <x v="0"/>
    <x v="1"/>
    <x v="3"/>
  </r>
  <r>
    <s v="L103865"/>
    <x v="0"/>
    <s v="C203865"/>
    <s v="Rahul Das"/>
    <x v="0"/>
    <s v="Male"/>
    <x v="11"/>
    <x v="1"/>
    <x v="1"/>
    <x v="3"/>
    <n v="1714345"/>
    <s v="Submitted"/>
    <n v="776"/>
    <x v="2"/>
    <x v="0"/>
    <s v="Submitted"/>
    <x v="0"/>
    <x v="4"/>
    <n v="2900302"/>
    <n v="15.17"/>
    <n v="24"/>
    <n v="120845.92"/>
    <n v="3666465.1227954105"/>
    <x v="3"/>
    <x v="3"/>
    <d v="2035-01-19T00:00:00"/>
    <x v="11"/>
    <x v="7"/>
    <x v="0"/>
    <x v="1"/>
    <x v="0"/>
  </r>
  <r>
    <s v="L103866"/>
    <x v="0"/>
    <s v="C203866"/>
    <s v="Neha Das"/>
    <x v="0"/>
    <s v="Male"/>
    <x v="14"/>
    <x v="0"/>
    <x v="0"/>
    <x v="2"/>
    <n v="1797652"/>
    <s v="Submitted"/>
    <n v="515"/>
    <x v="0"/>
    <x v="0"/>
    <s v="Submitted"/>
    <x v="0"/>
    <x v="4"/>
    <n v="2770896"/>
    <n v="14.77"/>
    <n v="12"/>
    <n v="230908"/>
    <n v="3410735.6735525588"/>
    <x v="6"/>
    <x v="6"/>
    <d v="2035-01-20T00:00:00"/>
    <x v="11"/>
    <x v="7"/>
    <x v="0"/>
    <x v="1"/>
    <x v="0"/>
  </r>
  <r>
    <s v="L103867"/>
    <x v="0"/>
    <s v="C203867"/>
    <s v="Neha Gupta"/>
    <x v="0"/>
    <s v="Female"/>
    <x v="43"/>
    <x v="0"/>
    <x v="0"/>
    <x v="3"/>
    <n v="727389"/>
    <s v="Submitted"/>
    <n v="835"/>
    <x v="2"/>
    <x v="0"/>
    <s v="Submitted"/>
    <x v="0"/>
    <x v="1"/>
    <n v="0"/>
    <n v="16.03"/>
    <n v="120"/>
    <n v="2083.33"/>
    <n v="0"/>
    <x v="4"/>
    <x v="4"/>
    <d v="2035-01-21T00:00:00"/>
    <x v="11"/>
    <x v="7"/>
    <x v="2"/>
    <x v="0"/>
    <x v="0"/>
  </r>
  <r>
    <s v="L103868"/>
    <x v="0"/>
    <s v="C203868"/>
    <n v="0"/>
    <x v="0"/>
    <s v="Male"/>
    <x v="7"/>
    <x v="1"/>
    <x v="1"/>
    <x v="0"/>
    <n v="579771"/>
    <s v="Submitted"/>
    <n v="888"/>
    <x v="2"/>
    <x v="0"/>
    <s v="Submitted"/>
    <x v="0"/>
    <x v="4"/>
    <n v="4494891"/>
    <n v="11.75"/>
    <n v="36"/>
    <n v="124858.08"/>
    <n v="4401247.4375933707"/>
    <x v="5"/>
    <x v="5"/>
    <d v="2035-01-22T00:00:00"/>
    <x v="11"/>
    <x v="7"/>
    <x v="2"/>
    <x v="0"/>
    <x v="1"/>
  </r>
  <r>
    <s v="L103869"/>
    <x v="0"/>
    <s v="C203869"/>
    <s v="Rahul Rao"/>
    <x v="0"/>
    <s v="Female"/>
    <x v="7"/>
    <x v="0"/>
    <x v="0"/>
    <x v="3"/>
    <n v="2261787"/>
    <s v="Submitted"/>
    <n v="515"/>
    <x v="0"/>
    <x v="0"/>
    <s v="Submitted"/>
    <x v="0"/>
    <x v="3"/>
    <n v="0"/>
    <n v="18.100000000000001"/>
    <n v="120"/>
    <n v="2083.33"/>
    <n v="0"/>
    <x v="0"/>
    <x v="0"/>
    <d v="2035-01-23T00:00:00"/>
    <x v="11"/>
    <x v="7"/>
    <x v="0"/>
    <x v="1"/>
    <x v="2"/>
  </r>
  <r>
    <s v="L103870"/>
    <x v="0"/>
    <s v="C203870"/>
    <s v="Anjali Gupta"/>
    <x v="0"/>
    <s v="Male"/>
    <x v="21"/>
    <x v="1"/>
    <x v="0"/>
    <x v="1"/>
    <n v="1147608"/>
    <s v="Submitted"/>
    <n v="852"/>
    <x v="2"/>
    <x v="0"/>
    <s v="Submitted"/>
    <x v="0"/>
    <x v="1"/>
    <n v="1818617"/>
    <n v="8.59"/>
    <n v="60"/>
    <n v="30310.28"/>
    <n v="1301826.6691666779"/>
    <x v="3"/>
    <x v="3"/>
    <d v="2035-01-24T00:00:00"/>
    <x v="11"/>
    <x v="7"/>
    <x v="0"/>
    <x v="0"/>
    <x v="3"/>
  </r>
  <r>
    <s v="L103871"/>
    <x v="0"/>
    <s v="C203871"/>
    <s v="Amit Verma"/>
    <x v="0"/>
    <s v="Female"/>
    <x v="19"/>
    <x v="1"/>
    <x v="0"/>
    <x v="0"/>
    <n v="1078820"/>
    <s v="Submitted"/>
    <n v="424"/>
    <x v="0"/>
    <x v="0"/>
    <s v="Submitted"/>
    <x v="0"/>
    <x v="2"/>
    <n v="821744"/>
    <n v="14.56"/>
    <n v="24"/>
    <n v="34239.33"/>
    <n v="997049.39188573393"/>
    <x v="4"/>
    <x v="4"/>
    <d v="2035-01-25T00:00:00"/>
    <x v="11"/>
    <x v="7"/>
    <x v="1"/>
    <x v="1"/>
    <x v="3"/>
  </r>
  <r>
    <s v="L103872"/>
    <x v="0"/>
    <s v="C203872"/>
    <s v="Rohit Verma"/>
    <x v="0"/>
    <s v="Male"/>
    <x v="32"/>
    <x v="0"/>
    <x v="1"/>
    <x v="3"/>
    <n v="1455619"/>
    <s v="Submitted"/>
    <n v="874"/>
    <x v="2"/>
    <x v="0"/>
    <s v="Submitted"/>
    <x v="0"/>
    <x v="2"/>
    <n v="3907789"/>
    <n v="9.3000000000000007"/>
    <n v="12"/>
    <n v="325649.08"/>
    <n v="3031636.0115970103"/>
    <x v="2"/>
    <x v="2"/>
    <d v="2035-01-26T00:00:00"/>
    <x v="11"/>
    <x v="7"/>
    <x v="1"/>
    <x v="1"/>
    <x v="1"/>
  </r>
  <r>
    <s v="L103873"/>
    <x v="0"/>
    <s v="C203873"/>
    <s v="Karan Sharma"/>
    <x v="0"/>
    <s v="Male"/>
    <x v="47"/>
    <x v="1"/>
    <x v="1"/>
    <x v="1"/>
    <n v="1592950"/>
    <s v="Submitted"/>
    <n v="652"/>
    <x v="1"/>
    <x v="0"/>
    <s v="Submitted"/>
    <x v="0"/>
    <x v="0"/>
    <n v="1012617"/>
    <n v="15.25"/>
    <n v="36"/>
    <n v="28128.25"/>
    <n v="1286867.4375001935"/>
    <x v="4"/>
    <x v="4"/>
    <d v="2035-01-27T00:00:00"/>
    <x v="11"/>
    <x v="7"/>
    <x v="2"/>
    <x v="0"/>
    <x v="1"/>
  </r>
  <r>
    <s v="L103874"/>
    <x v="0"/>
    <s v="C203874"/>
    <s v="Neha Singh"/>
    <x v="0"/>
    <s v="Male"/>
    <x v="18"/>
    <x v="1"/>
    <x v="0"/>
    <x v="0"/>
    <n v="820111"/>
    <s v="Submitted"/>
    <n v="763"/>
    <x v="2"/>
    <x v="0"/>
    <s v="Submitted"/>
    <x v="0"/>
    <x v="1"/>
    <n v="3368690"/>
    <n v="7.47"/>
    <n v="12"/>
    <n v="280724.17"/>
    <n v="2103329.1422151676"/>
    <x v="1"/>
    <x v="1"/>
    <d v="2035-01-28T00:00:00"/>
    <x v="11"/>
    <x v="7"/>
    <x v="0"/>
    <x v="0"/>
    <x v="1"/>
  </r>
  <r>
    <s v="L103875"/>
    <x v="0"/>
    <s v="C203875"/>
    <s v="Amit Mehta"/>
    <x v="0"/>
    <s v="Male"/>
    <x v="14"/>
    <x v="0"/>
    <x v="1"/>
    <x v="2"/>
    <n v="1275983"/>
    <s v="Submitted"/>
    <n v="816"/>
    <x v="2"/>
    <x v="0"/>
    <s v="Submitted"/>
    <x v="0"/>
    <x v="3"/>
    <n v="2400189"/>
    <n v="8.18"/>
    <n v="36"/>
    <n v="66671.92"/>
    <n v="1636128.8472230765"/>
    <x v="3"/>
    <x v="3"/>
    <d v="2035-01-29T00:00:00"/>
    <x v="11"/>
    <x v="7"/>
    <x v="0"/>
    <x v="0"/>
    <x v="1"/>
  </r>
  <r>
    <s v="L103876"/>
    <x v="0"/>
    <s v="C203876"/>
    <n v="0"/>
    <x v="0"/>
    <s v="Female"/>
    <x v="18"/>
    <x v="0"/>
    <x v="1"/>
    <x v="1"/>
    <n v="629196"/>
    <s v="Submitted"/>
    <n v="454"/>
    <x v="0"/>
    <x v="0"/>
    <s v="Submitted"/>
    <x v="0"/>
    <x v="1"/>
    <n v="3658864"/>
    <n v="13.3"/>
    <n v="24"/>
    <n v="152452.67000000001"/>
    <n v="4055241.0014846213"/>
    <x v="4"/>
    <x v="4"/>
    <d v="2035-01-30T00:00:00"/>
    <x v="11"/>
    <x v="7"/>
    <x v="0"/>
    <x v="0"/>
    <x v="1"/>
  </r>
  <r>
    <s v="L103877"/>
    <x v="0"/>
    <s v="C203877"/>
    <s v="Rahul Patel"/>
    <x v="0"/>
    <s v="Female"/>
    <x v="10"/>
    <x v="1"/>
    <x v="1"/>
    <x v="0"/>
    <n v="2303307"/>
    <s v="Submitted"/>
    <n v="828"/>
    <x v="2"/>
    <x v="0"/>
    <s v="Submitted"/>
    <x v="0"/>
    <x v="4"/>
    <n v="4074581"/>
    <n v="7.6"/>
    <n v="120"/>
    <n v="33954.839999999997"/>
    <n v="2580567.9666666663"/>
    <x v="3"/>
    <x v="3"/>
    <d v="2035-01-31T00:00:00"/>
    <x v="11"/>
    <x v="7"/>
    <x v="0"/>
    <x v="1"/>
    <x v="3"/>
  </r>
  <r>
    <s v="L103878"/>
    <x v="0"/>
    <s v="C203878"/>
    <s v="Rahul Gupta"/>
    <x v="0"/>
    <s v="Female"/>
    <x v="25"/>
    <x v="1"/>
    <x v="1"/>
    <x v="2"/>
    <n v="2229808"/>
    <s v="Submitted"/>
    <n v="598"/>
    <x v="0"/>
    <x v="0"/>
    <s v="Submitted"/>
    <x v="0"/>
    <x v="2"/>
    <n v="4286779"/>
    <n v="10.73"/>
    <n v="60"/>
    <n v="71446.320000000007"/>
    <n v="3833094.8891666667"/>
    <x v="0"/>
    <x v="0"/>
    <d v="2035-02-01T00:00:00"/>
    <x v="11"/>
    <x v="8"/>
    <x v="0"/>
    <x v="0"/>
    <x v="2"/>
  </r>
  <r>
    <s v="L103879"/>
    <x v="0"/>
    <s v="C203879"/>
    <s v="Anjali Sharma"/>
    <x v="0"/>
    <s v="Female"/>
    <x v="43"/>
    <x v="1"/>
    <x v="0"/>
    <x v="0"/>
    <n v="1910800"/>
    <s v="Submitted"/>
    <n v="449"/>
    <x v="0"/>
    <x v="0"/>
    <s v="Submitted"/>
    <x v="0"/>
    <x v="1"/>
    <n v="3815676"/>
    <n v="12.47"/>
    <n v="24"/>
    <n v="158986.5"/>
    <n v="3965123.4583854629"/>
    <x v="4"/>
    <x v="4"/>
    <d v="2035-02-02T00:00:00"/>
    <x v="11"/>
    <x v="8"/>
    <x v="0"/>
    <x v="1"/>
    <x v="0"/>
  </r>
  <r>
    <s v="L103880"/>
    <x v="0"/>
    <s v="C203880"/>
    <s v="Neha Rao"/>
    <x v="0"/>
    <s v="Male"/>
    <x v="41"/>
    <x v="1"/>
    <x v="0"/>
    <x v="0"/>
    <n v="1025804"/>
    <s v="Submitted"/>
    <n v="809"/>
    <x v="2"/>
    <x v="0"/>
    <s v="Submitted"/>
    <x v="0"/>
    <x v="4"/>
    <n v="3336227"/>
    <n v="18.75"/>
    <n v="24"/>
    <n v="139009.46"/>
    <n v="5212854.6883112276"/>
    <x v="1"/>
    <x v="1"/>
    <d v="2035-02-03T00:00:00"/>
    <x v="11"/>
    <x v="8"/>
    <x v="1"/>
    <x v="0"/>
    <x v="3"/>
  </r>
  <r>
    <s v="L103881"/>
    <x v="0"/>
    <s v="C203881"/>
    <s v="Sneha Patel"/>
    <x v="0"/>
    <s v="Female"/>
    <x v="0"/>
    <x v="1"/>
    <x v="1"/>
    <x v="0"/>
    <n v="1483264"/>
    <s v="Submitted"/>
    <n v="595"/>
    <x v="0"/>
    <x v="0"/>
    <s v="Submitted"/>
    <x v="0"/>
    <x v="1"/>
    <n v="2109964"/>
    <n v="14.08"/>
    <n v="180"/>
    <n v="11722.02"/>
    <n v="2475691.0933333333"/>
    <x v="1"/>
    <x v="1"/>
    <d v="2035-02-04T00:00:00"/>
    <x v="11"/>
    <x v="8"/>
    <x v="0"/>
    <x v="1"/>
    <x v="1"/>
  </r>
  <r>
    <s v="L103882"/>
    <x v="0"/>
    <s v="C203882"/>
    <s v="Rohit Das"/>
    <x v="0"/>
    <s v="Male"/>
    <x v="39"/>
    <x v="1"/>
    <x v="0"/>
    <x v="2"/>
    <n v="2315982"/>
    <s v="Submitted"/>
    <n v="712"/>
    <x v="1"/>
    <x v="0"/>
    <s v="Submitted"/>
    <x v="0"/>
    <x v="1"/>
    <n v="2078017"/>
    <n v="16.420000000000002"/>
    <n v="60"/>
    <n v="34633.620000000003"/>
    <n v="2843419.9283333337"/>
    <x v="3"/>
    <x v="3"/>
    <d v="2035-02-05T00:00:00"/>
    <x v="11"/>
    <x v="8"/>
    <x v="0"/>
    <x v="1"/>
    <x v="2"/>
  </r>
  <r>
    <s v="L103883"/>
    <x v="0"/>
    <s v="C203883"/>
    <s v="Priya Rao"/>
    <x v="0"/>
    <s v="Male"/>
    <x v="3"/>
    <x v="0"/>
    <x v="0"/>
    <x v="2"/>
    <n v="996191"/>
    <s v="Submitted"/>
    <n v="528"/>
    <x v="0"/>
    <x v="0"/>
    <s v="Submitted"/>
    <x v="0"/>
    <x v="3"/>
    <n v="2584747"/>
    <n v="11.24"/>
    <n v="180"/>
    <n v="14359.71"/>
    <n v="2421046.3566666665"/>
    <x v="2"/>
    <x v="2"/>
    <d v="2035-02-06T00:00:00"/>
    <x v="11"/>
    <x v="8"/>
    <x v="0"/>
    <x v="1"/>
    <x v="2"/>
  </r>
  <r>
    <s v="L103884"/>
    <x v="0"/>
    <s v="C203884"/>
    <s v="Rahul Rao"/>
    <x v="0"/>
    <s v="Male"/>
    <x v="5"/>
    <x v="1"/>
    <x v="1"/>
    <x v="3"/>
    <n v="946258"/>
    <s v="Submitted"/>
    <n v="418"/>
    <x v="0"/>
    <x v="0"/>
    <s v="Submitted"/>
    <x v="0"/>
    <x v="4"/>
    <n v="4525276"/>
    <n v="9.49"/>
    <n v="36"/>
    <n v="125702.11"/>
    <n v="3578739.1061114082"/>
    <x v="6"/>
    <x v="6"/>
    <d v="2035-02-07T00:00:00"/>
    <x v="11"/>
    <x v="8"/>
    <x v="0"/>
    <x v="1"/>
    <x v="2"/>
  </r>
  <r>
    <s v="L103885"/>
    <x v="0"/>
    <s v="C203885"/>
    <s v="Rahul Gupta"/>
    <x v="0"/>
    <s v="Female"/>
    <x v="9"/>
    <x v="0"/>
    <x v="0"/>
    <x v="0"/>
    <n v="701419"/>
    <s v="Submitted"/>
    <n v="693"/>
    <x v="1"/>
    <x v="0"/>
    <s v="Submitted"/>
    <x v="0"/>
    <x v="4"/>
    <n v="558108"/>
    <n v="9.01"/>
    <n v="36"/>
    <n v="15503"/>
    <n v="419046.09073358215"/>
    <x v="2"/>
    <x v="2"/>
    <d v="2035-02-08T00:00:00"/>
    <x v="11"/>
    <x v="8"/>
    <x v="0"/>
    <x v="0"/>
    <x v="3"/>
  </r>
  <r>
    <s v="L103886"/>
    <x v="0"/>
    <s v="C203886"/>
    <s v="Rahul Singh"/>
    <x v="0"/>
    <s v="Female"/>
    <x v="20"/>
    <x v="0"/>
    <x v="0"/>
    <x v="2"/>
    <n v="2417725"/>
    <s v="Submitted"/>
    <n v="709"/>
    <x v="1"/>
    <x v="0"/>
    <s v="Submitted"/>
    <x v="0"/>
    <x v="0"/>
    <n v="0"/>
    <n v="11.67"/>
    <n v="120"/>
    <n v="2083.33"/>
    <n v="0"/>
    <x v="2"/>
    <x v="2"/>
    <d v="2035-02-09T00:00:00"/>
    <x v="11"/>
    <x v="8"/>
    <x v="1"/>
    <x v="1"/>
    <x v="1"/>
  </r>
  <r>
    <s v="L103887"/>
    <x v="0"/>
    <s v="C203887"/>
    <s v="Neha Singh"/>
    <x v="0"/>
    <s v="Female"/>
    <x v="23"/>
    <x v="0"/>
    <x v="1"/>
    <x v="0"/>
    <n v="1246895"/>
    <s v="Submitted"/>
    <n v="831"/>
    <x v="2"/>
    <x v="0"/>
    <s v="Submitted"/>
    <x v="0"/>
    <x v="3"/>
    <n v="1513066"/>
    <n v="7.17"/>
    <n v="24"/>
    <n v="63044.42"/>
    <n v="904068.78233501059"/>
    <x v="1"/>
    <x v="1"/>
    <d v="2035-02-10T00:00:00"/>
    <x v="11"/>
    <x v="8"/>
    <x v="2"/>
    <x v="0"/>
    <x v="3"/>
  </r>
  <r>
    <s v="L103888"/>
    <x v="0"/>
    <s v="C203888"/>
    <s v="Vikas Sharma"/>
    <x v="0"/>
    <s v="Female"/>
    <x v="20"/>
    <x v="0"/>
    <x v="0"/>
    <x v="2"/>
    <n v="0"/>
    <s v="Submitted"/>
    <n v="333"/>
    <x v="0"/>
    <x v="0"/>
    <s v="Submitted"/>
    <x v="0"/>
    <x v="0"/>
    <n v="1614445"/>
    <n v="9.11"/>
    <n v="36"/>
    <n v="44845.69"/>
    <n v="1225632.8309751262"/>
    <x v="3"/>
    <x v="3"/>
    <d v="2035-02-11T00:00:00"/>
    <x v="11"/>
    <x v="8"/>
    <x v="2"/>
    <x v="0"/>
    <x v="2"/>
  </r>
  <r>
    <s v="L103889"/>
    <x v="0"/>
    <s v="C203889"/>
    <s v="Karan Singh"/>
    <x v="0"/>
    <s v="Male"/>
    <x v="39"/>
    <x v="1"/>
    <x v="0"/>
    <x v="0"/>
    <n v="-50000"/>
    <s v="Submitted"/>
    <n v="305"/>
    <x v="0"/>
    <x v="0"/>
    <s v="Submitted"/>
    <x v="0"/>
    <x v="4"/>
    <n v="2422909"/>
    <n v="16.5"/>
    <n v="60"/>
    <n v="40381.82"/>
    <n v="3331499.875"/>
    <x v="1"/>
    <x v="1"/>
    <d v="2035-02-12T00:00:00"/>
    <x v="11"/>
    <x v="8"/>
    <x v="0"/>
    <x v="1"/>
    <x v="2"/>
  </r>
  <r>
    <s v="L103890"/>
    <x v="0"/>
    <s v="C203890"/>
    <s v="Vikas Rao"/>
    <x v="0"/>
    <s v="Male"/>
    <x v="16"/>
    <x v="0"/>
    <x v="0"/>
    <x v="1"/>
    <n v="376294"/>
    <s v="Submitted"/>
    <n v="803"/>
    <x v="2"/>
    <x v="0"/>
    <s v="Submitted"/>
    <x v="0"/>
    <x v="2"/>
    <n v="1230076"/>
    <n v="13.85"/>
    <n v="180"/>
    <n v="6833.76"/>
    <n v="1419712.7166666666"/>
    <x v="5"/>
    <x v="5"/>
    <d v="2035-02-13T00:00:00"/>
    <x v="11"/>
    <x v="8"/>
    <x v="0"/>
    <x v="1"/>
    <x v="1"/>
  </r>
  <r>
    <s v="L103891"/>
    <x v="0"/>
    <s v="C203891"/>
    <s v="Anjali Sharma"/>
    <x v="0"/>
    <s v="Male"/>
    <x v="4"/>
    <x v="0"/>
    <x v="0"/>
    <x v="3"/>
    <n v="1667787"/>
    <s v="Submitted"/>
    <n v="331"/>
    <x v="0"/>
    <x v="0"/>
    <s v="Submitted"/>
    <x v="0"/>
    <x v="2"/>
    <n v="3047968"/>
    <n v="13.7"/>
    <n v="120"/>
    <n v="25399.73"/>
    <n v="3479763.4666666663"/>
    <x v="3"/>
    <x v="3"/>
    <d v="2035-02-14T00:00:00"/>
    <x v="11"/>
    <x v="8"/>
    <x v="1"/>
    <x v="0"/>
    <x v="3"/>
  </r>
  <r>
    <s v="L103892"/>
    <x v="0"/>
    <s v="C203892"/>
    <s v="Neha Rao"/>
    <x v="0"/>
    <s v="Male"/>
    <x v="30"/>
    <x v="1"/>
    <x v="0"/>
    <x v="0"/>
    <n v="1961857"/>
    <s v="Submitted"/>
    <n v="676"/>
    <x v="1"/>
    <x v="0"/>
    <s v="Submitted"/>
    <x v="0"/>
    <x v="4"/>
    <n v="1154837"/>
    <n v="11.03"/>
    <n v="36"/>
    <n v="32078.81"/>
    <n v="1061487.675901545"/>
    <x v="2"/>
    <x v="2"/>
    <d v="2035-02-15T00:00:00"/>
    <x v="11"/>
    <x v="8"/>
    <x v="1"/>
    <x v="1"/>
    <x v="1"/>
  </r>
  <r>
    <s v="L103893"/>
    <x v="0"/>
    <s v="C203893"/>
    <s v="Vikas Rao"/>
    <x v="0"/>
    <s v="Male"/>
    <x v="15"/>
    <x v="0"/>
    <x v="0"/>
    <x v="2"/>
    <n v="2110661"/>
    <s v="Submitted"/>
    <n v="812"/>
    <x v="2"/>
    <x v="0"/>
    <s v="Submitted"/>
    <x v="0"/>
    <x v="2"/>
    <n v="1423402"/>
    <n v="11.52"/>
    <n v="120"/>
    <n v="11861.68"/>
    <n v="1366465.92"/>
    <x v="2"/>
    <x v="2"/>
    <d v="2035-02-16T00:00:00"/>
    <x v="11"/>
    <x v="8"/>
    <x v="0"/>
    <x v="1"/>
    <x v="1"/>
  </r>
  <r>
    <s v="L103894"/>
    <x v="0"/>
    <s v="C203894"/>
    <s v="Sneha Patel"/>
    <x v="0"/>
    <s v="Female"/>
    <x v="39"/>
    <x v="1"/>
    <x v="0"/>
    <x v="2"/>
    <n v="1300754"/>
    <s v="Submitted"/>
    <n v="734"/>
    <x v="1"/>
    <x v="0"/>
    <s v="Submitted"/>
    <x v="0"/>
    <x v="2"/>
    <n v="4806789"/>
    <n v="11.96"/>
    <n v="12"/>
    <n v="400565.75"/>
    <n v="4791959.935800436"/>
    <x v="4"/>
    <x v="4"/>
    <d v="2035-02-17T00:00:00"/>
    <x v="11"/>
    <x v="8"/>
    <x v="2"/>
    <x v="1"/>
    <x v="1"/>
  </r>
  <r>
    <s v="L103895"/>
    <x v="0"/>
    <s v="C203895"/>
    <s v="Rohit Patel"/>
    <x v="0"/>
    <s v="Male"/>
    <x v="44"/>
    <x v="0"/>
    <x v="0"/>
    <x v="1"/>
    <n v="1011489"/>
    <s v="Submitted"/>
    <n v="479"/>
    <x v="0"/>
    <x v="0"/>
    <s v="Submitted"/>
    <x v="0"/>
    <x v="3"/>
    <n v="3483433"/>
    <n v="12.45"/>
    <n v="24"/>
    <n v="145143.04000000001"/>
    <n v="3614061.8754281034"/>
    <x v="4"/>
    <x v="4"/>
    <d v="2035-02-18T00:00:00"/>
    <x v="11"/>
    <x v="8"/>
    <x v="1"/>
    <x v="1"/>
    <x v="3"/>
  </r>
  <r>
    <s v="L103896"/>
    <x v="0"/>
    <s v="C203896"/>
    <s v="Rohit Rao"/>
    <x v="0"/>
    <s v="Female"/>
    <x v="29"/>
    <x v="0"/>
    <x v="0"/>
    <x v="3"/>
    <n v="1744136"/>
    <s v="Submitted"/>
    <n v="485"/>
    <x v="0"/>
    <x v="0"/>
    <s v="Submitted"/>
    <x v="0"/>
    <x v="2"/>
    <n v="4384292"/>
    <n v="10.09"/>
    <n v="60"/>
    <n v="73071.53"/>
    <n v="3686458.8566666674"/>
    <x v="1"/>
    <x v="1"/>
    <d v="2035-02-19T00:00:00"/>
    <x v="11"/>
    <x v="8"/>
    <x v="0"/>
    <x v="0"/>
    <x v="3"/>
  </r>
  <r>
    <s v="L103897"/>
    <x v="0"/>
    <s v="C203897"/>
    <s v="Pooja Sharma"/>
    <x v="0"/>
    <s v="Female"/>
    <x v="37"/>
    <x v="1"/>
    <x v="1"/>
    <x v="0"/>
    <n v="2352580"/>
    <s v="Submitted"/>
    <n v="627"/>
    <x v="1"/>
    <x v="0"/>
    <s v="Submitted"/>
    <x v="0"/>
    <x v="1"/>
    <n v="1082951"/>
    <n v="15.83"/>
    <n v="120"/>
    <n v="9024.59"/>
    <n v="1428592.8608333333"/>
    <x v="4"/>
    <x v="4"/>
    <d v="2035-02-20T00:00:00"/>
    <x v="11"/>
    <x v="8"/>
    <x v="2"/>
    <x v="0"/>
    <x v="0"/>
  </r>
  <r>
    <s v="L103898"/>
    <x v="0"/>
    <s v="C203898"/>
    <s v="Rohit Gupta"/>
    <x v="0"/>
    <s v="Male"/>
    <x v="12"/>
    <x v="1"/>
    <x v="1"/>
    <x v="3"/>
    <n v="1916289"/>
    <s v="Submitted"/>
    <n v="810"/>
    <x v="2"/>
    <x v="0"/>
    <s v="Submitted"/>
    <x v="0"/>
    <x v="4"/>
    <n v="0"/>
    <n v="12.37"/>
    <n v="180"/>
    <n v="1388.89"/>
    <n v="0"/>
    <x v="6"/>
    <x v="6"/>
    <d v="2035-02-21T00:00:00"/>
    <x v="11"/>
    <x v="8"/>
    <x v="2"/>
    <x v="0"/>
    <x v="1"/>
  </r>
  <r>
    <s v="L103899"/>
    <x v="0"/>
    <s v="C203899"/>
    <s v="Rahul Mehta"/>
    <x v="0"/>
    <s v="Female"/>
    <x v="2"/>
    <x v="1"/>
    <x v="1"/>
    <x v="0"/>
    <n v="348874"/>
    <s v="Submitted"/>
    <n v="460"/>
    <x v="0"/>
    <x v="0"/>
    <s v="Submitted"/>
    <x v="0"/>
    <x v="3"/>
    <n v="4928188"/>
    <n v="11.17"/>
    <n v="36"/>
    <n v="136894.10999999999"/>
    <n v="4587321.6635703323"/>
    <x v="0"/>
    <x v="0"/>
    <d v="2035-02-22T00:00:00"/>
    <x v="11"/>
    <x v="8"/>
    <x v="0"/>
    <x v="0"/>
    <x v="0"/>
  </r>
  <r>
    <s v="L103900"/>
    <x v="0"/>
    <s v="C203900"/>
    <s v="Priya Singh"/>
    <x v="0"/>
    <s v="Male"/>
    <x v="19"/>
    <x v="1"/>
    <x v="1"/>
    <x v="2"/>
    <n v="1878959"/>
    <s v="Submitted"/>
    <n v="301"/>
    <x v="0"/>
    <x v="0"/>
    <s v="Submitted"/>
    <x v="0"/>
    <x v="4"/>
    <n v="2470944"/>
    <n v="9.69"/>
    <n v="24"/>
    <n v="102956"/>
    <n v="1995288.6293555023"/>
    <x v="0"/>
    <x v="0"/>
    <d v="2035-02-23T00:00:00"/>
    <x v="11"/>
    <x v="8"/>
    <x v="0"/>
    <x v="1"/>
    <x v="0"/>
  </r>
  <r>
    <s v="L103901"/>
    <x v="0"/>
    <s v="C203901"/>
    <s v="Rohit Sharma"/>
    <x v="0"/>
    <s v="Male"/>
    <x v="46"/>
    <x v="1"/>
    <x v="1"/>
    <x v="2"/>
    <n v="1614437"/>
    <s v="Submitted"/>
    <n v="335"/>
    <x v="0"/>
    <x v="0"/>
    <s v="Submitted"/>
    <x v="0"/>
    <x v="0"/>
    <n v="2969046"/>
    <n v="16.21"/>
    <n v="60"/>
    <n v="49484.1"/>
    <n v="4010686.3050000002"/>
    <x v="0"/>
    <x v="0"/>
    <d v="2035-02-24T00:00:00"/>
    <x v="11"/>
    <x v="8"/>
    <x v="0"/>
    <x v="1"/>
    <x v="1"/>
  </r>
  <r>
    <s v="L103902"/>
    <x v="0"/>
    <s v="C203902"/>
    <s v="Sneha Sharma"/>
    <x v="0"/>
    <s v="Male"/>
    <x v="20"/>
    <x v="0"/>
    <x v="0"/>
    <x v="3"/>
    <n v="664384"/>
    <s v="Submitted"/>
    <n v="862"/>
    <x v="2"/>
    <x v="0"/>
    <s v="Submitted"/>
    <x v="0"/>
    <x v="4"/>
    <n v="3919893"/>
    <n v="9.64"/>
    <n v="36"/>
    <n v="108885.92"/>
    <n v="3148980.7119029774"/>
    <x v="1"/>
    <x v="1"/>
    <d v="2035-02-25T00:00:00"/>
    <x v="11"/>
    <x v="8"/>
    <x v="0"/>
    <x v="0"/>
    <x v="1"/>
  </r>
  <r>
    <s v="L103903"/>
    <x v="0"/>
    <s v="C203903"/>
    <s v="Amit Sharma"/>
    <x v="0"/>
    <s v="Female"/>
    <x v="10"/>
    <x v="0"/>
    <x v="1"/>
    <x v="1"/>
    <n v="2396205"/>
    <s v="Submitted"/>
    <n v="839"/>
    <x v="2"/>
    <x v="0"/>
    <s v="Submitted"/>
    <x v="0"/>
    <x v="3"/>
    <n v="2375235"/>
    <n v="10.39"/>
    <n v="24"/>
    <n v="98968.12"/>
    <n v="2056558.2864222748"/>
    <x v="5"/>
    <x v="5"/>
    <d v="2035-02-26T00:00:00"/>
    <x v="11"/>
    <x v="8"/>
    <x v="2"/>
    <x v="0"/>
    <x v="3"/>
  </r>
  <r>
    <s v="L103904"/>
    <x v="0"/>
    <s v="C203904"/>
    <s v="Amit Das"/>
    <x v="0"/>
    <s v="Female"/>
    <x v="40"/>
    <x v="1"/>
    <x v="1"/>
    <x v="2"/>
    <n v="1511307"/>
    <s v="Submitted"/>
    <n v="610"/>
    <x v="1"/>
    <x v="0"/>
    <s v="Submitted"/>
    <x v="0"/>
    <x v="3"/>
    <n v="3571070"/>
    <n v="9.2100000000000009"/>
    <n v="60"/>
    <n v="59517.83"/>
    <n v="2740796.2250000043"/>
    <x v="0"/>
    <x v="0"/>
    <d v="2035-02-27T00:00:00"/>
    <x v="11"/>
    <x v="8"/>
    <x v="1"/>
    <x v="0"/>
    <x v="2"/>
  </r>
  <r>
    <s v="L103905"/>
    <x v="0"/>
    <s v="C203905"/>
    <s v="Sneha Das"/>
    <x v="0"/>
    <s v="Male"/>
    <x v="39"/>
    <x v="0"/>
    <x v="0"/>
    <x v="2"/>
    <n v="636668"/>
    <s v="Submitted"/>
    <n v="310"/>
    <x v="0"/>
    <x v="0"/>
    <s v="Submitted"/>
    <x v="0"/>
    <x v="3"/>
    <n v="3103824"/>
    <n v="7.67"/>
    <n v="120"/>
    <n v="25865.200000000001"/>
    <n v="1983860.84"/>
    <x v="2"/>
    <x v="2"/>
    <d v="2035-02-28T00:00:00"/>
    <x v="11"/>
    <x v="8"/>
    <x v="2"/>
    <x v="0"/>
    <x v="3"/>
  </r>
  <r>
    <s v="L103906"/>
    <x v="0"/>
    <s v="C203906"/>
    <s v="Pooja Patel"/>
    <x v="0"/>
    <s v="Female"/>
    <x v="3"/>
    <x v="0"/>
    <x v="1"/>
    <x v="0"/>
    <n v="2128374"/>
    <s v="Submitted"/>
    <n v="754"/>
    <x v="2"/>
    <x v="0"/>
    <s v="Submitted"/>
    <x v="0"/>
    <x v="4"/>
    <n v="3407222"/>
    <n v="7.7"/>
    <n v="180"/>
    <n v="18929.009999999998"/>
    <n v="2186300.7833333337"/>
    <x v="1"/>
    <x v="1"/>
    <d v="2035-03-01T00:00:00"/>
    <x v="11"/>
    <x v="9"/>
    <x v="2"/>
    <x v="0"/>
    <x v="1"/>
  </r>
  <r>
    <s v="L103907"/>
    <x v="0"/>
    <s v="C203907"/>
    <s v="Anjali Verma"/>
    <x v="0"/>
    <s v="Female"/>
    <x v="38"/>
    <x v="0"/>
    <x v="1"/>
    <x v="2"/>
    <n v="1923271"/>
    <s v="Submitted"/>
    <n v="426"/>
    <x v="0"/>
    <x v="0"/>
    <s v="Submitted"/>
    <x v="0"/>
    <x v="4"/>
    <n v="3498268"/>
    <n v="12.6"/>
    <n v="36"/>
    <n v="97174.11"/>
    <n v="3673181.400021974"/>
    <x v="1"/>
    <x v="1"/>
    <d v="2035-03-02T00:00:00"/>
    <x v="11"/>
    <x v="9"/>
    <x v="0"/>
    <x v="1"/>
    <x v="2"/>
  </r>
  <r>
    <s v="L103908"/>
    <x v="0"/>
    <s v="C203908"/>
    <s v="Vikas Singh"/>
    <x v="0"/>
    <s v="Female"/>
    <x v="39"/>
    <x v="0"/>
    <x v="0"/>
    <x v="1"/>
    <n v="1003807"/>
    <s v="Submitted"/>
    <n v="653"/>
    <x v="1"/>
    <x v="0"/>
    <s v="Submitted"/>
    <x v="0"/>
    <x v="4"/>
    <n v="3267177"/>
    <n v="9.1300000000000008"/>
    <n v="12"/>
    <n v="272264.75"/>
    <n v="2488578.2912527872"/>
    <x v="4"/>
    <x v="4"/>
    <d v="2035-03-03T00:00:00"/>
    <x v="11"/>
    <x v="9"/>
    <x v="0"/>
    <x v="1"/>
    <x v="0"/>
  </r>
  <r>
    <s v="L103909"/>
    <x v="0"/>
    <s v="C203909"/>
    <s v="Priya Singh"/>
    <x v="0"/>
    <s v="Female"/>
    <x v="45"/>
    <x v="0"/>
    <x v="1"/>
    <x v="2"/>
    <n v="1714131"/>
    <s v="Submitted"/>
    <n v="377"/>
    <x v="0"/>
    <x v="0"/>
    <s v="Submitted"/>
    <x v="0"/>
    <x v="2"/>
    <n v="0"/>
    <n v="10.89"/>
    <n v="120"/>
    <n v="2083.33"/>
    <n v="0"/>
    <x v="4"/>
    <x v="4"/>
    <d v="2035-03-04T00:00:00"/>
    <x v="11"/>
    <x v="9"/>
    <x v="2"/>
    <x v="0"/>
    <x v="3"/>
  </r>
  <r>
    <s v="L103910"/>
    <x v="0"/>
    <s v="C203910"/>
    <s v="Rahul Rao"/>
    <x v="0"/>
    <s v="Male"/>
    <x v="24"/>
    <x v="1"/>
    <x v="0"/>
    <x v="2"/>
    <n v="1028117"/>
    <s v="Submitted"/>
    <n v="817"/>
    <x v="2"/>
    <x v="0"/>
    <s v="Submitted"/>
    <x v="0"/>
    <x v="1"/>
    <n v="3868355"/>
    <n v="7.68"/>
    <n v="24"/>
    <n v="161181.46"/>
    <n v="2475764.4765481167"/>
    <x v="6"/>
    <x v="6"/>
    <d v="2035-03-05T00:00:00"/>
    <x v="11"/>
    <x v="9"/>
    <x v="0"/>
    <x v="1"/>
    <x v="1"/>
  </r>
  <r>
    <s v="L103911"/>
    <x v="0"/>
    <s v="C203911"/>
    <s v="Karan Sharma"/>
    <x v="0"/>
    <s v="Female"/>
    <x v="39"/>
    <x v="1"/>
    <x v="1"/>
    <x v="3"/>
    <n v="309730"/>
    <s v="Submitted"/>
    <n v="817"/>
    <x v="2"/>
    <x v="0"/>
    <s v="Submitted"/>
    <x v="0"/>
    <x v="2"/>
    <n v="3998551"/>
    <n v="8.68"/>
    <n v="120"/>
    <n v="33321.26"/>
    <n v="2892285.2233333332"/>
    <x v="5"/>
    <x v="5"/>
    <d v="2035-03-06T00:00:00"/>
    <x v="11"/>
    <x v="9"/>
    <x v="1"/>
    <x v="1"/>
    <x v="0"/>
  </r>
  <r>
    <s v="L103912"/>
    <x v="0"/>
    <s v="C203912"/>
    <s v="Pooja Sharma"/>
    <x v="0"/>
    <s v="Male"/>
    <x v="24"/>
    <x v="1"/>
    <x v="1"/>
    <x v="0"/>
    <n v="610865"/>
    <s v="Submitted"/>
    <n v="878"/>
    <x v="2"/>
    <x v="0"/>
    <s v="Submitted"/>
    <x v="0"/>
    <x v="3"/>
    <n v="1840300"/>
    <n v="10.11"/>
    <n v="180"/>
    <n v="10223.89"/>
    <n v="1550452.7499999998"/>
    <x v="4"/>
    <x v="4"/>
    <d v="2035-03-07T00:00:00"/>
    <x v="11"/>
    <x v="9"/>
    <x v="2"/>
    <x v="0"/>
    <x v="2"/>
  </r>
  <r>
    <s v="L103913"/>
    <x v="0"/>
    <s v="C203913"/>
    <s v="Karan Das"/>
    <x v="0"/>
    <s v="Male"/>
    <x v="32"/>
    <x v="1"/>
    <x v="1"/>
    <x v="3"/>
    <n v="0"/>
    <s v="Submitted"/>
    <n v="454"/>
    <x v="0"/>
    <x v="0"/>
    <s v="Submitted"/>
    <x v="0"/>
    <x v="2"/>
    <n v="1149167"/>
    <n v="16.66"/>
    <n v="120"/>
    <n v="9576.39"/>
    <n v="1595426.8516666668"/>
    <x v="5"/>
    <x v="5"/>
    <d v="2035-03-08T00:00:00"/>
    <x v="11"/>
    <x v="9"/>
    <x v="1"/>
    <x v="1"/>
    <x v="0"/>
  </r>
  <r>
    <s v="L103914"/>
    <x v="0"/>
    <s v="C203914"/>
    <s v="Rohit Sharma"/>
    <x v="0"/>
    <s v="Male"/>
    <x v="14"/>
    <x v="1"/>
    <x v="0"/>
    <x v="3"/>
    <n v="980941"/>
    <s v="Submitted"/>
    <n v="646"/>
    <x v="1"/>
    <x v="0"/>
    <s v="Submitted"/>
    <x v="0"/>
    <x v="0"/>
    <n v="3543741"/>
    <n v="12.56"/>
    <n v="60"/>
    <n v="59062.35"/>
    <n v="3709115.58"/>
    <x v="0"/>
    <x v="0"/>
    <d v="2035-03-09T00:00:00"/>
    <x v="11"/>
    <x v="9"/>
    <x v="1"/>
    <x v="1"/>
    <x v="2"/>
  </r>
  <r>
    <s v="L103915"/>
    <x v="0"/>
    <s v="C203915"/>
    <s v="Neha Rao"/>
    <x v="0"/>
    <s v="Male"/>
    <x v="47"/>
    <x v="1"/>
    <x v="1"/>
    <x v="2"/>
    <n v="2125514"/>
    <s v="Submitted"/>
    <n v="884"/>
    <x v="2"/>
    <x v="0"/>
    <s v="Submitted"/>
    <x v="0"/>
    <x v="4"/>
    <n v="839354"/>
    <n v="8.74"/>
    <n v="60"/>
    <n v="13989.23"/>
    <n v="611329.49666667008"/>
    <x v="5"/>
    <x v="5"/>
    <d v="2035-03-10T00:00:00"/>
    <x v="11"/>
    <x v="9"/>
    <x v="2"/>
    <x v="0"/>
    <x v="1"/>
  </r>
  <r>
    <s v="L103916"/>
    <x v="0"/>
    <s v="C203916"/>
    <s v="Priya Das"/>
    <x v="0"/>
    <s v="Male"/>
    <x v="5"/>
    <x v="1"/>
    <x v="0"/>
    <x v="0"/>
    <n v="517817"/>
    <s v="Submitted"/>
    <n v="309"/>
    <x v="0"/>
    <x v="0"/>
    <s v="Submitted"/>
    <x v="0"/>
    <x v="1"/>
    <n v="3822815"/>
    <n v="13.07"/>
    <n v="36"/>
    <n v="106189.31"/>
    <n v="4163682.6708459351"/>
    <x v="0"/>
    <x v="0"/>
    <d v="2035-03-11T00:00:00"/>
    <x v="11"/>
    <x v="9"/>
    <x v="1"/>
    <x v="1"/>
    <x v="3"/>
  </r>
  <r>
    <s v="L103917"/>
    <x v="0"/>
    <s v="C203917"/>
    <s v="Karan Patel"/>
    <x v="0"/>
    <s v="Female"/>
    <x v="18"/>
    <x v="0"/>
    <x v="0"/>
    <x v="1"/>
    <n v="1588486"/>
    <s v="Submitted"/>
    <n v="539"/>
    <x v="0"/>
    <x v="0"/>
    <s v="Submitted"/>
    <x v="0"/>
    <x v="0"/>
    <n v="1705603"/>
    <n v="11.87"/>
    <n v="24"/>
    <n v="71066.789999999994"/>
    <n v="1687125.7487283279"/>
    <x v="5"/>
    <x v="5"/>
    <d v="2035-03-12T00:00:00"/>
    <x v="11"/>
    <x v="9"/>
    <x v="0"/>
    <x v="1"/>
    <x v="3"/>
  </r>
  <r>
    <s v="L103918"/>
    <x v="0"/>
    <s v="C203918"/>
    <s v="Rohit Rao"/>
    <x v="0"/>
    <s v="Female"/>
    <x v="18"/>
    <x v="0"/>
    <x v="1"/>
    <x v="1"/>
    <n v="1949668"/>
    <s v="Submitted"/>
    <n v="789"/>
    <x v="2"/>
    <x v="0"/>
    <s v="Submitted"/>
    <x v="0"/>
    <x v="2"/>
    <n v="1577907"/>
    <n v="17.7"/>
    <n v="36"/>
    <n v="43830.75"/>
    <n v="2327412.8250000156"/>
    <x v="2"/>
    <x v="2"/>
    <d v="2035-03-13T00:00:00"/>
    <x v="11"/>
    <x v="9"/>
    <x v="0"/>
    <x v="0"/>
    <x v="0"/>
  </r>
  <r>
    <s v="L103919"/>
    <x v="0"/>
    <s v="C203919"/>
    <s v="Rahul Das"/>
    <x v="0"/>
    <s v="Male"/>
    <x v="27"/>
    <x v="0"/>
    <x v="0"/>
    <x v="0"/>
    <n v="1242129"/>
    <s v="Submitted"/>
    <n v="578"/>
    <x v="0"/>
    <x v="0"/>
    <s v="Submitted"/>
    <x v="0"/>
    <x v="0"/>
    <n v="2588993"/>
    <n v="12.72"/>
    <n v="60"/>
    <n v="43149.88"/>
    <n v="2744332.58"/>
    <x v="2"/>
    <x v="2"/>
    <d v="2035-03-14T00:00:00"/>
    <x v="11"/>
    <x v="9"/>
    <x v="0"/>
    <x v="1"/>
    <x v="0"/>
  </r>
  <r>
    <s v="L103920"/>
    <x v="0"/>
    <s v="C203920"/>
    <s v="Rohit Sharma"/>
    <x v="0"/>
    <s v="Male"/>
    <x v="16"/>
    <x v="1"/>
    <x v="0"/>
    <x v="3"/>
    <n v="1075388"/>
    <s v="Submitted"/>
    <n v="373"/>
    <x v="0"/>
    <x v="0"/>
    <s v="Submitted"/>
    <x v="0"/>
    <x v="2"/>
    <n v="4850415"/>
    <n v="10.6"/>
    <n v="120"/>
    <n v="40420.120000000003"/>
    <n v="4284533.25"/>
    <x v="6"/>
    <x v="6"/>
    <d v="2035-03-15T00:00:00"/>
    <x v="11"/>
    <x v="9"/>
    <x v="0"/>
    <x v="0"/>
    <x v="3"/>
  </r>
  <r>
    <s v="L103921"/>
    <x v="0"/>
    <s v="C203921"/>
    <s v="Rahul Mehta"/>
    <x v="0"/>
    <s v="Male"/>
    <x v="47"/>
    <x v="0"/>
    <x v="0"/>
    <x v="1"/>
    <n v="2400735"/>
    <s v="Submitted"/>
    <n v="845"/>
    <x v="2"/>
    <x v="0"/>
    <s v="Submitted"/>
    <x v="0"/>
    <x v="2"/>
    <n v="2135455"/>
    <n v="13.03"/>
    <n v="36"/>
    <n v="59318.19"/>
    <n v="2318748.2208407666"/>
    <x v="1"/>
    <x v="1"/>
    <d v="2035-03-16T00:00:00"/>
    <x v="11"/>
    <x v="9"/>
    <x v="0"/>
    <x v="1"/>
    <x v="1"/>
  </r>
  <r>
    <s v="L103922"/>
    <x v="0"/>
    <s v="C203922"/>
    <s v="Amit Rao"/>
    <x v="0"/>
    <s v="Female"/>
    <x v="6"/>
    <x v="0"/>
    <x v="0"/>
    <x v="2"/>
    <n v="1189632"/>
    <s v="Submitted"/>
    <n v="310"/>
    <x v="0"/>
    <x v="0"/>
    <s v="Submitted"/>
    <x v="0"/>
    <x v="3"/>
    <n v="2016953"/>
    <n v="12.02"/>
    <n v="12"/>
    <n v="168079.42"/>
    <n v="2020803.0414697758"/>
    <x v="0"/>
    <x v="0"/>
    <d v="2035-03-17T00:00:00"/>
    <x v="11"/>
    <x v="9"/>
    <x v="0"/>
    <x v="0"/>
    <x v="2"/>
  </r>
  <r>
    <s v="L103923"/>
    <x v="0"/>
    <s v="C203923"/>
    <s v="Priya Verma"/>
    <x v="0"/>
    <s v="Female"/>
    <x v="6"/>
    <x v="1"/>
    <x v="1"/>
    <x v="1"/>
    <n v="2146625"/>
    <s v="Submitted"/>
    <n v="791"/>
    <x v="2"/>
    <x v="0"/>
    <s v="Submitted"/>
    <x v="0"/>
    <x v="4"/>
    <n v="89867"/>
    <n v="17.91"/>
    <n v="36"/>
    <n v="2496.31"/>
    <n v="134126.4975000007"/>
    <x v="1"/>
    <x v="1"/>
    <d v="2035-03-18T00:00:00"/>
    <x v="11"/>
    <x v="9"/>
    <x v="0"/>
    <x v="1"/>
    <x v="2"/>
  </r>
  <r>
    <s v="L103924"/>
    <x v="0"/>
    <s v="C203924"/>
    <s v="Priya Das"/>
    <x v="0"/>
    <s v="Female"/>
    <x v="33"/>
    <x v="0"/>
    <x v="0"/>
    <x v="1"/>
    <n v="2331716"/>
    <s v="Submitted"/>
    <n v="830"/>
    <x v="2"/>
    <x v="0"/>
    <s v="Submitted"/>
    <x v="0"/>
    <x v="0"/>
    <n v="0"/>
    <n v="17.13"/>
    <n v="12"/>
    <n v="20833.330000000002"/>
    <n v="0"/>
    <x v="4"/>
    <x v="4"/>
    <d v="2035-03-19T00:00:00"/>
    <x v="11"/>
    <x v="9"/>
    <x v="0"/>
    <x v="1"/>
    <x v="3"/>
  </r>
  <r>
    <s v="L103925"/>
    <x v="0"/>
    <s v="C203925"/>
    <s v="Rohit Gupta"/>
    <x v="0"/>
    <s v="Female"/>
    <x v="18"/>
    <x v="0"/>
    <x v="0"/>
    <x v="3"/>
    <n v="1778685"/>
    <s v="Submitted"/>
    <n v="414"/>
    <x v="0"/>
    <x v="0"/>
    <s v="Submitted"/>
    <x v="0"/>
    <x v="2"/>
    <n v="4765350"/>
    <n v="15.13"/>
    <n v="12"/>
    <n v="397112.5"/>
    <n v="6008649.0663156565"/>
    <x v="5"/>
    <x v="5"/>
    <d v="2035-03-20T00:00:00"/>
    <x v="11"/>
    <x v="9"/>
    <x v="0"/>
    <x v="1"/>
    <x v="3"/>
  </r>
  <r>
    <s v="L103926"/>
    <x v="0"/>
    <s v="C203926"/>
    <s v="Anjali Gupta"/>
    <x v="0"/>
    <s v="Male"/>
    <x v="15"/>
    <x v="1"/>
    <x v="1"/>
    <x v="2"/>
    <n v="1798385"/>
    <s v="Submitted"/>
    <n v="546"/>
    <x v="0"/>
    <x v="0"/>
    <s v="Submitted"/>
    <x v="0"/>
    <x v="1"/>
    <n v="2999353"/>
    <n v="10.28"/>
    <n v="36"/>
    <n v="83315.360000000001"/>
    <n v="2569445.7372104395"/>
    <x v="4"/>
    <x v="4"/>
    <d v="2035-03-21T00:00:00"/>
    <x v="11"/>
    <x v="9"/>
    <x v="2"/>
    <x v="1"/>
    <x v="1"/>
  </r>
  <r>
    <s v="L103927"/>
    <x v="0"/>
    <s v="C203927"/>
    <s v="Rohit Rao"/>
    <x v="0"/>
    <s v="Female"/>
    <x v="4"/>
    <x v="1"/>
    <x v="0"/>
    <x v="3"/>
    <n v="2424110"/>
    <s v="Submitted"/>
    <n v="352"/>
    <x v="0"/>
    <x v="0"/>
    <s v="Submitted"/>
    <x v="0"/>
    <x v="4"/>
    <n v="1223523"/>
    <n v="12.14"/>
    <n v="60"/>
    <n v="20392.05"/>
    <n v="1237797.4350000001"/>
    <x v="5"/>
    <x v="5"/>
    <d v="2035-03-22T00:00:00"/>
    <x v="11"/>
    <x v="9"/>
    <x v="2"/>
    <x v="1"/>
    <x v="3"/>
  </r>
  <r>
    <s v="L103928"/>
    <x v="0"/>
    <s v="C203928"/>
    <s v="Amit Mehta"/>
    <x v="0"/>
    <s v="Male"/>
    <x v="37"/>
    <x v="0"/>
    <x v="0"/>
    <x v="0"/>
    <n v="1588756"/>
    <s v="Submitted"/>
    <n v="421"/>
    <x v="0"/>
    <x v="0"/>
    <s v="Submitted"/>
    <x v="0"/>
    <x v="3"/>
    <n v="640601"/>
    <n v="11.65"/>
    <n v="120"/>
    <n v="5338.34"/>
    <n v="621916.8041666667"/>
    <x v="6"/>
    <x v="6"/>
    <d v="2035-03-23T00:00:00"/>
    <x v="11"/>
    <x v="9"/>
    <x v="2"/>
    <x v="1"/>
    <x v="3"/>
  </r>
  <r>
    <s v="L103929"/>
    <x v="0"/>
    <s v="C203929"/>
    <s v="Neha Verma"/>
    <x v="0"/>
    <s v="Female"/>
    <x v="39"/>
    <x v="0"/>
    <x v="0"/>
    <x v="0"/>
    <n v="2067154"/>
    <s v="Submitted"/>
    <n v="387"/>
    <x v="0"/>
    <x v="0"/>
    <s v="Submitted"/>
    <x v="0"/>
    <x v="3"/>
    <n v="188952"/>
    <n v="16.809999999999999"/>
    <n v="36"/>
    <n v="5248.67"/>
    <n v="264690.26000000536"/>
    <x v="3"/>
    <x v="3"/>
    <d v="2035-03-24T00:00:00"/>
    <x v="11"/>
    <x v="9"/>
    <x v="2"/>
    <x v="0"/>
    <x v="3"/>
  </r>
  <r>
    <s v="L103930"/>
    <x v="0"/>
    <s v="C203930"/>
    <s v="Sneha Mehta"/>
    <x v="0"/>
    <s v="Male"/>
    <x v="32"/>
    <x v="0"/>
    <x v="1"/>
    <x v="0"/>
    <n v="1948774"/>
    <s v="Submitted"/>
    <n v="313"/>
    <x v="0"/>
    <x v="0"/>
    <s v="Submitted"/>
    <x v="0"/>
    <x v="0"/>
    <n v="3293690"/>
    <n v="15.56"/>
    <n v="24"/>
    <n v="137237.07999999999"/>
    <n v="4270818.042541218"/>
    <x v="1"/>
    <x v="1"/>
    <d v="2035-03-25T00:00:00"/>
    <x v="11"/>
    <x v="9"/>
    <x v="0"/>
    <x v="0"/>
    <x v="1"/>
  </r>
  <r>
    <s v="L103931"/>
    <x v="0"/>
    <s v="C203931"/>
    <s v="Vikas Singh"/>
    <x v="0"/>
    <s v="Male"/>
    <x v="23"/>
    <x v="0"/>
    <x v="0"/>
    <x v="3"/>
    <n v="2147005"/>
    <s v="Submitted"/>
    <n v="850"/>
    <x v="2"/>
    <x v="0"/>
    <s v="Submitted"/>
    <x v="0"/>
    <x v="2"/>
    <n v="2364213"/>
    <n v="7.81"/>
    <n v="180"/>
    <n v="13134.52"/>
    <n v="1538708.6274999999"/>
    <x v="5"/>
    <x v="5"/>
    <d v="2035-03-26T00:00:00"/>
    <x v="11"/>
    <x v="9"/>
    <x v="1"/>
    <x v="1"/>
    <x v="2"/>
  </r>
  <r>
    <s v="L103932"/>
    <x v="0"/>
    <s v="C203932"/>
    <s v="Pooja Gupta"/>
    <x v="0"/>
    <s v="Female"/>
    <x v="5"/>
    <x v="1"/>
    <x v="1"/>
    <x v="3"/>
    <n v="1317954"/>
    <s v="Submitted"/>
    <n v="802"/>
    <x v="2"/>
    <x v="0"/>
    <s v="Submitted"/>
    <x v="0"/>
    <x v="0"/>
    <n v="483182"/>
    <n v="17.559999999999999"/>
    <n v="36"/>
    <n v="13421.72"/>
    <n v="707056.32666667225"/>
    <x v="4"/>
    <x v="4"/>
    <d v="2035-03-27T00:00:00"/>
    <x v="11"/>
    <x v="9"/>
    <x v="0"/>
    <x v="0"/>
    <x v="1"/>
  </r>
  <r>
    <s v="L103933"/>
    <x v="0"/>
    <s v="C203933"/>
    <s v="Neha Das"/>
    <x v="0"/>
    <s v="Female"/>
    <x v="41"/>
    <x v="0"/>
    <x v="1"/>
    <x v="2"/>
    <n v="2031726"/>
    <s v="Submitted"/>
    <n v="698"/>
    <x v="1"/>
    <x v="0"/>
    <s v="Submitted"/>
    <x v="0"/>
    <x v="2"/>
    <n v="2683936"/>
    <n v="17.43"/>
    <n v="120"/>
    <n v="22366.13"/>
    <n v="3898417.0399999996"/>
    <x v="5"/>
    <x v="5"/>
    <d v="2035-03-28T00:00:00"/>
    <x v="11"/>
    <x v="9"/>
    <x v="2"/>
    <x v="1"/>
    <x v="3"/>
  </r>
  <r>
    <s v="L103934"/>
    <x v="0"/>
    <s v="C203934"/>
    <s v="Amit Das"/>
    <x v="0"/>
    <s v="Male"/>
    <x v="10"/>
    <x v="0"/>
    <x v="1"/>
    <x v="2"/>
    <n v="2333891"/>
    <s v="Submitted"/>
    <n v="624"/>
    <x v="1"/>
    <x v="0"/>
    <s v="Submitted"/>
    <x v="0"/>
    <x v="3"/>
    <n v="921861"/>
    <n v="18.59"/>
    <n v="36"/>
    <n v="25607.25"/>
    <n v="1428116.3325000033"/>
    <x v="6"/>
    <x v="6"/>
    <d v="2035-03-29T00:00:00"/>
    <x v="11"/>
    <x v="9"/>
    <x v="0"/>
    <x v="0"/>
    <x v="2"/>
  </r>
  <r>
    <s v="L103935"/>
    <x v="0"/>
    <s v="C203935"/>
    <s v="Rohit Das"/>
    <x v="0"/>
    <s v="Female"/>
    <x v="15"/>
    <x v="0"/>
    <x v="0"/>
    <x v="0"/>
    <n v="1044027"/>
    <s v="Submitted"/>
    <n v="568"/>
    <x v="0"/>
    <x v="0"/>
    <s v="Submitted"/>
    <x v="0"/>
    <x v="4"/>
    <n v="1149522"/>
    <n v="11.4"/>
    <n v="180"/>
    <n v="6386.23"/>
    <n v="1092045.9000000001"/>
    <x v="1"/>
    <x v="1"/>
    <d v="2035-03-30T00:00:00"/>
    <x v="11"/>
    <x v="9"/>
    <x v="1"/>
    <x v="0"/>
    <x v="0"/>
  </r>
  <r>
    <s v="L103936"/>
    <x v="0"/>
    <s v="C203936"/>
    <s v="Vikas Das"/>
    <x v="0"/>
    <s v="Male"/>
    <x v="10"/>
    <x v="1"/>
    <x v="1"/>
    <x v="1"/>
    <n v="1304714"/>
    <s v="Submitted"/>
    <n v="397"/>
    <x v="0"/>
    <x v="0"/>
    <s v="Submitted"/>
    <x v="0"/>
    <x v="3"/>
    <n v="2937687"/>
    <n v="14.83"/>
    <n v="120"/>
    <n v="24480.720000000001"/>
    <n v="3630491.5175000001"/>
    <x v="4"/>
    <x v="4"/>
    <d v="2035-03-31T00:00:00"/>
    <x v="11"/>
    <x v="9"/>
    <x v="0"/>
    <x v="0"/>
    <x v="0"/>
  </r>
  <r>
    <s v="L103937"/>
    <x v="0"/>
    <s v="C203937"/>
    <s v="Rohit Das"/>
    <x v="0"/>
    <s v="Female"/>
    <x v="1"/>
    <x v="0"/>
    <x v="1"/>
    <x v="0"/>
    <n v="2285129"/>
    <s v="Submitted"/>
    <n v="552"/>
    <x v="0"/>
    <x v="0"/>
    <s v="Submitted"/>
    <x v="0"/>
    <x v="3"/>
    <n v="4090649"/>
    <n v="10.02"/>
    <n v="12"/>
    <n v="340887.42"/>
    <n v="3418036.9208285548"/>
    <x v="3"/>
    <x v="3"/>
    <d v="2035-04-01T00:00:00"/>
    <x v="11"/>
    <x v="10"/>
    <x v="0"/>
    <x v="0"/>
    <x v="1"/>
  </r>
  <r>
    <s v="L103938"/>
    <x v="0"/>
    <s v="C203938"/>
    <s v="Anjali Singh"/>
    <x v="0"/>
    <s v="Male"/>
    <x v="28"/>
    <x v="1"/>
    <x v="1"/>
    <x v="0"/>
    <n v="904361"/>
    <s v="Submitted"/>
    <n v="544"/>
    <x v="0"/>
    <x v="0"/>
    <s v="Submitted"/>
    <x v="0"/>
    <x v="0"/>
    <n v="4305263"/>
    <n v="16"/>
    <n v="180"/>
    <n v="23918.13"/>
    <n v="5740350.666666666"/>
    <x v="5"/>
    <x v="5"/>
    <d v="2035-04-02T00:00:00"/>
    <x v="11"/>
    <x v="10"/>
    <x v="0"/>
    <x v="0"/>
    <x v="2"/>
  </r>
  <r>
    <s v="L103939"/>
    <x v="0"/>
    <s v="C203939"/>
    <n v="0"/>
    <x v="0"/>
    <s v="Female"/>
    <x v="8"/>
    <x v="1"/>
    <x v="0"/>
    <x v="2"/>
    <n v="827430"/>
    <s v="Submitted"/>
    <n v="367"/>
    <x v="0"/>
    <x v="0"/>
    <s v="Submitted"/>
    <x v="0"/>
    <x v="0"/>
    <n v="1527066"/>
    <n v="10.57"/>
    <n v="36"/>
    <n v="42418.5"/>
    <n v="1345090.6351787064"/>
    <x v="5"/>
    <x v="5"/>
    <d v="2035-04-03T00:00:00"/>
    <x v="11"/>
    <x v="10"/>
    <x v="0"/>
    <x v="0"/>
    <x v="0"/>
  </r>
  <r>
    <s v="L103940"/>
    <x v="0"/>
    <s v="C203940"/>
    <s v="Rahul Das"/>
    <x v="0"/>
    <s v="Male"/>
    <x v="30"/>
    <x v="0"/>
    <x v="1"/>
    <x v="1"/>
    <n v="1585815"/>
    <s v="Submitted"/>
    <n v="793"/>
    <x v="2"/>
    <x v="0"/>
    <s v="Submitted"/>
    <x v="0"/>
    <x v="2"/>
    <n v="2337988"/>
    <n v="10.210000000000001"/>
    <n v="12"/>
    <n v="194832.33"/>
    <n v="1990469.9451012369"/>
    <x v="3"/>
    <x v="3"/>
    <d v="2035-04-04T00:00:00"/>
    <x v="11"/>
    <x v="10"/>
    <x v="0"/>
    <x v="0"/>
    <x v="3"/>
  </r>
  <r>
    <s v="L103941"/>
    <x v="0"/>
    <s v="C203941"/>
    <s v="Pooja Singh"/>
    <x v="0"/>
    <s v="Male"/>
    <x v="30"/>
    <x v="0"/>
    <x v="0"/>
    <x v="2"/>
    <n v="898742"/>
    <s v="Submitted"/>
    <n v="602"/>
    <x v="1"/>
    <x v="0"/>
    <s v="Submitted"/>
    <x v="0"/>
    <x v="2"/>
    <n v="1289059"/>
    <n v="7.54"/>
    <n v="24"/>
    <n v="53710.79"/>
    <n v="809965.4468572468"/>
    <x v="1"/>
    <x v="1"/>
    <d v="2035-04-05T00:00:00"/>
    <x v="11"/>
    <x v="10"/>
    <x v="1"/>
    <x v="0"/>
    <x v="2"/>
  </r>
  <r>
    <s v="L103942"/>
    <x v="0"/>
    <s v="C203942"/>
    <s v="Sneha Patel"/>
    <x v="0"/>
    <s v="Male"/>
    <x v="27"/>
    <x v="1"/>
    <x v="0"/>
    <x v="0"/>
    <n v="1883053"/>
    <s v="Submitted"/>
    <n v="544"/>
    <x v="0"/>
    <x v="0"/>
    <s v="Submitted"/>
    <x v="0"/>
    <x v="2"/>
    <n v="3930759"/>
    <n v="9.44"/>
    <n v="120"/>
    <n v="32756.33"/>
    <n v="3092197.0799999996"/>
    <x v="1"/>
    <x v="1"/>
    <d v="2035-04-06T00:00:00"/>
    <x v="11"/>
    <x v="10"/>
    <x v="0"/>
    <x v="1"/>
    <x v="1"/>
  </r>
  <r>
    <s v="L103943"/>
    <x v="0"/>
    <s v="C203943"/>
    <s v="Rahul Rao"/>
    <x v="0"/>
    <s v="Female"/>
    <x v="36"/>
    <x v="1"/>
    <x v="0"/>
    <x v="3"/>
    <n v="1244788"/>
    <s v="Submitted"/>
    <n v="706"/>
    <x v="1"/>
    <x v="0"/>
    <s v="Submitted"/>
    <x v="0"/>
    <x v="0"/>
    <n v="3582728"/>
    <n v="18.96"/>
    <n v="180"/>
    <n v="19904.04"/>
    <n v="5660710.2400000002"/>
    <x v="2"/>
    <x v="2"/>
    <d v="2035-04-07T00:00:00"/>
    <x v="11"/>
    <x v="10"/>
    <x v="1"/>
    <x v="0"/>
    <x v="2"/>
  </r>
  <r>
    <s v="L103944"/>
    <x v="0"/>
    <s v="C203944"/>
    <s v="Rohit Das"/>
    <x v="0"/>
    <s v="Female"/>
    <x v="46"/>
    <x v="0"/>
    <x v="0"/>
    <x v="3"/>
    <n v="822545"/>
    <s v="Submitted"/>
    <n v="821"/>
    <x v="2"/>
    <x v="0"/>
    <s v="Submitted"/>
    <x v="0"/>
    <x v="3"/>
    <n v="1725983"/>
    <n v="10.73"/>
    <n v="12"/>
    <n v="143831.92000000001"/>
    <n v="1544040.3021281764"/>
    <x v="3"/>
    <x v="3"/>
    <d v="2035-04-08T00:00:00"/>
    <x v="11"/>
    <x v="10"/>
    <x v="1"/>
    <x v="0"/>
    <x v="3"/>
  </r>
  <r>
    <s v="L103945"/>
    <x v="0"/>
    <s v="C203945"/>
    <s v="Pooja Gupta"/>
    <x v="0"/>
    <s v="Female"/>
    <x v="14"/>
    <x v="1"/>
    <x v="1"/>
    <x v="1"/>
    <n v="645806"/>
    <s v="Submitted"/>
    <n v="696"/>
    <x v="1"/>
    <x v="0"/>
    <s v="Submitted"/>
    <x v="0"/>
    <x v="3"/>
    <n v="52300"/>
    <n v="14.3"/>
    <n v="120"/>
    <n v="435.83"/>
    <n v="62324.166666666664"/>
    <x v="0"/>
    <x v="0"/>
    <d v="2035-04-09T00:00:00"/>
    <x v="11"/>
    <x v="10"/>
    <x v="1"/>
    <x v="0"/>
    <x v="2"/>
  </r>
  <r>
    <s v="L103946"/>
    <x v="0"/>
    <s v="C203946"/>
    <s v="Priya Rao"/>
    <x v="0"/>
    <s v="Male"/>
    <x v="19"/>
    <x v="0"/>
    <x v="0"/>
    <x v="1"/>
    <n v="1892353"/>
    <s v="Submitted"/>
    <n v="613"/>
    <x v="1"/>
    <x v="0"/>
    <s v="Submitted"/>
    <x v="0"/>
    <x v="1"/>
    <n v="3616264"/>
    <n v="16.05"/>
    <n v="36"/>
    <n v="100451.78"/>
    <n v="4836753.1000002567"/>
    <x v="3"/>
    <x v="3"/>
    <d v="2035-04-10T00:00:00"/>
    <x v="11"/>
    <x v="10"/>
    <x v="0"/>
    <x v="0"/>
    <x v="0"/>
  </r>
  <r>
    <s v="L103947"/>
    <x v="0"/>
    <s v="C203947"/>
    <s v="Sneha Patel"/>
    <x v="0"/>
    <s v="Female"/>
    <x v="8"/>
    <x v="1"/>
    <x v="0"/>
    <x v="0"/>
    <n v="1952134"/>
    <s v="Submitted"/>
    <n v="950"/>
    <x v="2"/>
    <x v="0"/>
    <s v="Submitted"/>
    <x v="1"/>
    <x v="4"/>
    <n v="980772"/>
    <n v="17.97"/>
    <n v="120"/>
    <n v="8173.1"/>
    <n v="1468706.0699999998"/>
    <x v="2"/>
    <x v="2"/>
    <d v="2035-04-11T00:00:00"/>
    <x v="11"/>
    <x v="10"/>
    <x v="2"/>
    <x v="1"/>
    <x v="0"/>
  </r>
  <r>
    <s v="L103948"/>
    <x v="0"/>
    <s v="C203948"/>
    <s v="Neha Das"/>
    <x v="0"/>
    <s v="Female"/>
    <x v="12"/>
    <x v="1"/>
    <x v="1"/>
    <x v="1"/>
    <n v="1684489"/>
    <s v="Submitted"/>
    <n v="321"/>
    <x v="0"/>
    <x v="0"/>
    <s v="Submitted"/>
    <x v="0"/>
    <x v="3"/>
    <n v="272663"/>
    <n v="9.1"/>
    <n v="12"/>
    <n v="22721.919999999998"/>
    <n v="207006.45314174879"/>
    <x v="6"/>
    <x v="6"/>
    <d v="2035-04-12T00:00:00"/>
    <x v="11"/>
    <x v="10"/>
    <x v="0"/>
    <x v="0"/>
    <x v="3"/>
  </r>
  <r>
    <s v="L103949"/>
    <x v="0"/>
    <s v="C203949"/>
    <s v="Rahul Rao"/>
    <x v="0"/>
    <s v="Female"/>
    <x v="36"/>
    <x v="1"/>
    <x v="0"/>
    <x v="2"/>
    <n v="1965649"/>
    <s v="Submitted"/>
    <n v="900"/>
    <x v="2"/>
    <x v="0"/>
    <s v="Submitted"/>
    <x v="0"/>
    <x v="2"/>
    <n v="3369618"/>
    <n v="12.29"/>
    <n v="36"/>
    <n v="93600.5"/>
    <n v="3451050.4350325898"/>
    <x v="1"/>
    <x v="1"/>
    <d v="2035-04-13T00:00:00"/>
    <x v="11"/>
    <x v="10"/>
    <x v="0"/>
    <x v="0"/>
    <x v="0"/>
  </r>
  <r>
    <s v="L103950"/>
    <x v="0"/>
    <s v="C203950"/>
    <s v="Pooja Mehta"/>
    <x v="0"/>
    <s v="Male"/>
    <x v="20"/>
    <x v="0"/>
    <x v="0"/>
    <x v="3"/>
    <n v="1261348"/>
    <s v="Submitted"/>
    <n v="605"/>
    <x v="1"/>
    <x v="0"/>
    <s v="Submitted"/>
    <x v="0"/>
    <x v="3"/>
    <n v="2091070"/>
    <n v="9.33"/>
    <n v="12"/>
    <n v="174255.83"/>
    <n v="1627442.9519785116"/>
    <x v="0"/>
    <x v="0"/>
    <d v="2035-04-14T00:00:00"/>
    <x v="11"/>
    <x v="10"/>
    <x v="2"/>
    <x v="1"/>
    <x v="0"/>
  </r>
  <r>
    <s v="L103951"/>
    <x v="0"/>
    <s v="C203951"/>
    <s v="Rahul Das"/>
    <x v="0"/>
    <s v="Female"/>
    <x v="3"/>
    <x v="1"/>
    <x v="0"/>
    <x v="3"/>
    <n v="2472922"/>
    <s v="Submitted"/>
    <n v="585"/>
    <x v="0"/>
    <x v="0"/>
    <s v="Submitted"/>
    <x v="0"/>
    <x v="1"/>
    <n v="4948412"/>
    <n v="7.71"/>
    <n v="24"/>
    <n v="206183.83"/>
    <n v="3179376.1001006281"/>
    <x v="0"/>
    <x v="0"/>
    <d v="2035-04-15T00:00:00"/>
    <x v="11"/>
    <x v="10"/>
    <x v="0"/>
    <x v="1"/>
    <x v="3"/>
  </r>
  <r>
    <s v="L103952"/>
    <x v="0"/>
    <s v="C203952"/>
    <s v="Priya Patel"/>
    <x v="0"/>
    <s v="Male"/>
    <x v="10"/>
    <x v="0"/>
    <x v="1"/>
    <x v="2"/>
    <n v="389076"/>
    <s v="Submitted"/>
    <n v="896"/>
    <x v="2"/>
    <x v="0"/>
    <s v="Submitted"/>
    <x v="0"/>
    <x v="1"/>
    <n v="4731317"/>
    <n v="11.61"/>
    <n v="180"/>
    <n v="26285.09"/>
    <n v="4577549.1974999998"/>
    <x v="1"/>
    <x v="1"/>
    <d v="2035-04-16T00:00:00"/>
    <x v="11"/>
    <x v="10"/>
    <x v="0"/>
    <x v="1"/>
    <x v="3"/>
  </r>
  <r>
    <s v="L103953"/>
    <x v="0"/>
    <s v="C203953"/>
    <s v="Amit Singh"/>
    <x v="0"/>
    <s v="Female"/>
    <x v="27"/>
    <x v="0"/>
    <x v="1"/>
    <x v="1"/>
    <n v="1631067"/>
    <s v="Submitted"/>
    <n v="631"/>
    <x v="1"/>
    <x v="0"/>
    <s v="Submitted"/>
    <x v="0"/>
    <x v="3"/>
    <n v="4254942"/>
    <n v="16.989999999999998"/>
    <n v="180"/>
    <n v="23638.57"/>
    <n v="6024288.7149999999"/>
    <x v="6"/>
    <x v="6"/>
    <d v="2035-04-17T00:00:00"/>
    <x v="11"/>
    <x v="10"/>
    <x v="2"/>
    <x v="0"/>
    <x v="0"/>
  </r>
  <r>
    <s v="L103954"/>
    <x v="0"/>
    <s v="C203954"/>
    <s v="Neha Mehta"/>
    <x v="0"/>
    <s v="Male"/>
    <x v="18"/>
    <x v="0"/>
    <x v="1"/>
    <x v="3"/>
    <n v="1720408"/>
    <s v="Submitted"/>
    <n v="876"/>
    <x v="2"/>
    <x v="0"/>
    <s v="Submitted"/>
    <x v="0"/>
    <x v="1"/>
    <n v="536808"/>
    <n v="11.77"/>
    <n v="12"/>
    <n v="44734"/>
    <n v="526663.51046187617"/>
    <x v="4"/>
    <x v="4"/>
    <d v="2035-04-18T00:00:00"/>
    <x v="11"/>
    <x v="10"/>
    <x v="0"/>
    <x v="0"/>
    <x v="0"/>
  </r>
  <r>
    <s v="L103955"/>
    <x v="0"/>
    <s v="C203955"/>
    <s v="Neha Rao"/>
    <x v="0"/>
    <s v="Female"/>
    <x v="22"/>
    <x v="0"/>
    <x v="1"/>
    <x v="2"/>
    <n v="556971"/>
    <s v="Submitted"/>
    <n v="535"/>
    <x v="0"/>
    <x v="0"/>
    <s v="Submitted"/>
    <x v="0"/>
    <x v="3"/>
    <n v="834948"/>
    <n v="13.2"/>
    <n v="36"/>
    <n v="23193"/>
    <n v="918442.80000230751"/>
    <x v="3"/>
    <x v="3"/>
    <d v="2035-04-19T00:00:00"/>
    <x v="11"/>
    <x v="10"/>
    <x v="0"/>
    <x v="0"/>
    <x v="1"/>
  </r>
  <r>
    <s v="L103956"/>
    <x v="0"/>
    <s v="C203956"/>
    <s v="Karan Das"/>
    <x v="0"/>
    <s v="Female"/>
    <x v="12"/>
    <x v="1"/>
    <x v="1"/>
    <x v="3"/>
    <n v="387234"/>
    <s v="Submitted"/>
    <n v="714"/>
    <x v="1"/>
    <x v="0"/>
    <s v="Submitted"/>
    <x v="0"/>
    <x v="0"/>
    <n v="4052041"/>
    <n v="11.02"/>
    <n v="180"/>
    <n v="22511.34"/>
    <n v="3721124.3183333334"/>
    <x v="2"/>
    <x v="2"/>
    <d v="2035-04-20T00:00:00"/>
    <x v="11"/>
    <x v="10"/>
    <x v="2"/>
    <x v="0"/>
    <x v="0"/>
  </r>
  <r>
    <s v="L103957"/>
    <x v="0"/>
    <s v="C203957"/>
    <s v="Rohit Patel"/>
    <x v="0"/>
    <s v="Female"/>
    <x v="9"/>
    <x v="0"/>
    <x v="0"/>
    <x v="1"/>
    <n v="1936723"/>
    <s v="Submitted"/>
    <n v="808"/>
    <x v="2"/>
    <x v="0"/>
    <s v="Submitted"/>
    <x v="0"/>
    <x v="2"/>
    <n v="3233305"/>
    <n v="12.13"/>
    <n v="24"/>
    <n v="134721.04"/>
    <n v="3268332.6419531992"/>
    <x v="0"/>
    <x v="0"/>
    <d v="2035-04-21T00:00:00"/>
    <x v="11"/>
    <x v="10"/>
    <x v="2"/>
    <x v="1"/>
    <x v="2"/>
  </r>
  <r>
    <s v="L103958"/>
    <x v="0"/>
    <s v="C203958"/>
    <s v="Pooja Singh"/>
    <x v="0"/>
    <s v="Male"/>
    <x v="3"/>
    <x v="0"/>
    <x v="1"/>
    <x v="2"/>
    <n v="1569548"/>
    <s v="Submitted"/>
    <n v="601"/>
    <x v="1"/>
    <x v="0"/>
    <s v="Submitted"/>
    <x v="0"/>
    <x v="1"/>
    <n v="1574849"/>
    <n v="17.8"/>
    <n v="24"/>
    <n v="65618.710000000006"/>
    <n v="2336026.0174387023"/>
    <x v="1"/>
    <x v="1"/>
    <d v="2035-04-22T00:00:00"/>
    <x v="11"/>
    <x v="10"/>
    <x v="1"/>
    <x v="0"/>
    <x v="1"/>
  </r>
  <r>
    <s v="L103959"/>
    <x v="0"/>
    <s v="C203959"/>
    <s v="Priya Sharma"/>
    <x v="0"/>
    <s v="Female"/>
    <x v="31"/>
    <x v="1"/>
    <x v="1"/>
    <x v="0"/>
    <n v="637172"/>
    <s v="Submitted"/>
    <n v="719"/>
    <x v="1"/>
    <x v="0"/>
    <s v="Submitted"/>
    <x v="0"/>
    <x v="4"/>
    <n v="3703295"/>
    <n v="17.68"/>
    <n v="36"/>
    <n v="102869.31"/>
    <n v="5456187.966666705"/>
    <x v="3"/>
    <x v="3"/>
    <d v="2035-04-23T00:00:00"/>
    <x v="11"/>
    <x v="10"/>
    <x v="0"/>
    <x v="1"/>
    <x v="1"/>
  </r>
  <r>
    <s v="L103960"/>
    <x v="0"/>
    <s v="C203960"/>
    <s v="Rohit Sharma"/>
    <x v="0"/>
    <s v="Female"/>
    <x v="9"/>
    <x v="1"/>
    <x v="1"/>
    <x v="0"/>
    <n v="2078642"/>
    <s v="Submitted"/>
    <n v="511"/>
    <x v="0"/>
    <x v="0"/>
    <s v="Submitted"/>
    <x v="0"/>
    <x v="4"/>
    <n v="2935998"/>
    <n v="15.58"/>
    <n v="12"/>
    <n v="244666.5"/>
    <n v="3812079.5411669645"/>
    <x v="1"/>
    <x v="1"/>
    <d v="2035-04-24T00:00:00"/>
    <x v="11"/>
    <x v="10"/>
    <x v="0"/>
    <x v="0"/>
    <x v="2"/>
  </r>
  <r>
    <s v="L103961"/>
    <x v="0"/>
    <s v="C203961"/>
    <s v="Karan Rao"/>
    <x v="0"/>
    <s v="Male"/>
    <x v="26"/>
    <x v="1"/>
    <x v="0"/>
    <x v="2"/>
    <n v="833061"/>
    <s v="Submitted"/>
    <n v="650"/>
    <x v="1"/>
    <x v="0"/>
    <s v="Submitted"/>
    <x v="0"/>
    <x v="1"/>
    <n v="4742680"/>
    <n v="14.93"/>
    <n v="36"/>
    <n v="131741.10999999999"/>
    <n v="5900684.366668025"/>
    <x v="3"/>
    <x v="3"/>
    <d v="2035-04-25T00:00:00"/>
    <x v="11"/>
    <x v="10"/>
    <x v="1"/>
    <x v="0"/>
    <x v="2"/>
  </r>
  <r>
    <s v="L103962"/>
    <x v="0"/>
    <s v="C203962"/>
    <s v="Amit Gupta"/>
    <x v="0"/>
    <s v="Male"/>
    <x v="17"/>
    <x v="0"/>
    <x v="0"/>
    <x v="3"/>
    <n v="1588881"/>
    <s v="Submitted"/>
    <n v="763"/>
    <x v="2"/>
    <x v="0"/>
    <s v="Submitted"/>
    <x v="0"/>
    <x v="4"/>
    <n v="1049294"/>
    <n v="16.66"/>
    <n v="180"/>
    <n v="5829.41"/>
    <n v="1456769.8366666667"/>
    <x v="0"/>
    <x v="0"/>
    <d v="2035-04-26T00:00:00"/>
    <x v="11"/>
    <x v="10"/>
    <x v="0"/>
    <x v="0"/>
    <x v="1"/>
  </r>
  <r>
    <s v="L103963"/>
    <x v="0"/>
    <s v="C203963"/>
    <s v="Neha Gupta"/>
    <x v="0"/>
    <s v="Female"/>
    <x v="33"/>
    <x v="1"/>
    <x v="0"/>
    <x v="1"/>
    <n v="436665"/>
    <s v="Submitted"/>
    <n v="495"/>
    <x v="0"/>
    <x v="0"/>
    <s v="Submitted"/>
    <x v="0"/>
    <x v="3"/>
    <n v="702277"/>
    <n v="8.84"/>
    <n v="60"/>
    <n v="11704.62"/>
    <n v="517344.05666666885"/>
    <x v="0"/>
    <x v="0"/>
    <d v="2035-04-27T00:00:00"/>
    <x v="11"/>
    <x v="10"/>
    <x v="2"/>
    <x v="0"/>
    <x v="1"/>
  </r>
  <r>
    <s v="L103964"/>
    <x v="0"/>
    <s v="C203964"/>
    <s v="Priya Patel"/>
    <x v="0"/>
    <s v="Female"/>
    <x v="42"/>
    <x v="1"/>
    <x v="0"/>
    <x v="2"/>
    <n v="459190"/>
    <s v="Submitted"/>
    <n v="304"/>
    <x v="0"/>
    <x v="0"/>
    <s v="Submitted"/>
    <x v="0"/>
    <x v="4"/>
    <n v="4881220"/>
    <n v="8.0399999999999991"/>
    <n v="60"/>
    <n v="81353.67"/>
    <n v="3270417.4000001415"/>
    <x v="0"/>
    <x v="0"/>
    <d v="2035-04-28T00:00:00"/>
    <x v="11"/>
    <x v="10"/>
    <x v="2"/>
    <x v="1"/>
    <x v="2"/>
  </r>
  <r>
    <s v="L103965"/>
    <x v="0"/>
    <s v="C203965"/>
    <s v="Amit Mehta"/>
    <x v="0"/>
    <s v="Female"/>
    <x v="14"/>
    <x v="0"/>
    <x v="1"/>
    <x v="3"/>
    <n v="-50000"/>
    <s v="Submitted"/>
    <n v="317"/>
    <x v="0"/>
    <x v="0"/>
    <s v="Submitted"/>
    <x v="0"/>
    <x v="1"/>
    <n v="0"/>
    <n v="17.55"/>
    <n v="24"/>
    <n v="10416.67"/>
    <n v="0"/>
    <x v="5"/>
    <x v="5"/>
    <d v="2035-04-29T00:00:00"/>
    <x v="11"/>
    <x v="10"/>
    <x v="0"/>
    <x v="0"/>
    <x v="3"/>
  </r>
  <r>
    <s v="L103966"/>
    <x v="0"/>
    <s v="C203966"/>
    <s v="Sneha Gupta"/>
    <x v="0"/>
    <s v="Male"/>
    <x v="41"/>
    <x v="1"/>
    <x v="0"/>
    <x v="3"/>
    <n v="1880373"/>
    <s v="Submitted"/>
    <n v="565"/>
    <x v="0"/>
    <x v="0"/>
    <s v="Submitted"/>
    <x v="0"/>
    <x v="3"/>
    <n v="3309212"/>
    <n v="8.7100000000000009"/>
    <n v="36"/>
    <n v="91922.559999999998"/>
    <n v="2401936.3837233856"/>
    <x v="5"/>
    <x v="5"/>
    <d v="2035-04-30T00:00:00"/>
    <x v="11"/>
    <x v="10"/>
    <x v="2"/>
    <x v="0"/>
    <x v="3"/>
  </r>
  <r>
    <s v="L103967"/>
    <x v="0"/>
    <s v="C203967"/>
    <s v="Rahul Rao"/>
    <x v="0"/>
    <s v="Male"/>
    <x v="29"/>
    <x v="1"/>
    <x v="1"/>
    <x v="3"/>
    <n v="1622661"/>
    <s v="Submitted"/>
    <n v="826"/>
    <x v="2"/>
    <x v="0"/>
    <s v="Submitted"/>
    <x v="0"/>
    <x v="1"/>
    <n v="555784"/>
    <n v="17.829999999999998"/>
    <n v="36"/>
    <n v="15438.44"/>
    <n v="825802.39333333808"/>
    <x v="2"/>
    <x v="2"/>
    <d v="2035-05-01T00:00:00"/>
    <x v="11"/>
    <x v="11"/>
    <x v="2"/>
    <x v="1"/>
    <x v="0"/>
  </r>
  <r>
    <s v="L103968"/>
    <x v="0"/>
    <s v="C203968"/>
    <s v="Vikas Verma"/>
    <x v="0"/>
    <s v="Male"/>
    <x v="46"/>
    <x v="1"/>
    <x v="0"/>
    <x v="3"/>
    <n v="1608899"/>
    <s v="Submitted"/>
    <n v="749"/>
    <x v="1"/>
    <x v="0"/>
    <s v="Submitted"/>
    <x v="0"/>
    <x v="4"/>
    <n v="2248542"/>
    <n v="8.77"/>
    <n v="36"/>
    <n v="62459.5"/>
    <n v="1643309.4493504115"/>
    <x v="1"/>
    <x v="1"/>
    <d v="2035-05-02T00:00:00"/>
    <x v="11"/>
    <x v="11"/>
    <x v="0"/>
    <x v="0"/>
    <x v="2"/>
  </r>
  <r>
    <s v="L103969"/>
    <x v="0"/>
    <s v="C203969"/>
    <s v="Karan Gupta"/>
    <x v="0"/>
    <s v="Male"/>
    <x v="29"/>
    <x v="0"/>
    <x v="0"/>
    <x v="3"/>
    <n v="539109"/>
    <s v="Submitted"/>
    <n v="582"/>
    <x v="0"/>
    <x v="0"/>
    <s v="Submitted"/>
    <x v="0"/>
    <x v="0"/>
    <n v="1661718"/>
    <n v="14.18"/>
    <n v="180"/>
    <n v="9231.77"/>
    <n v="1963596.77"/>
    <x v="2"/>
    <x v="2"/>
    <d v="2035-05-03T00:00:00"/>
    <x v="11"/>
    <x v="11"/>
    <x v="0"/>
    <x v="1"/>
    <x v="1"/>
  </r>
  <r>
    <s v="L103970"/>
    <x v="0"/>
    <s v="C203970"/>
    <s v="Rahul Sharma"/>
    <x v="0"/>
    <s v="Male"/>
    <x v="13"/>
    <x v="1"/>
    <x v="1"/>
    <x v="2"/>
    <n v="486637"/>
    <s v="Submitted"/>
    <n v="838"/>
    <x v="2"/>
    <x v="0"/>
    <s v="Submitted"/>
    <x v="0"/>
    <x v="4"/>
    <n v="1489966"/>
    <n v="11"/>
    <n v="12"/>
    <n v="124163.83"/>
    <n v="1366358.0778988495"/>
    <x v="3"/>
    <x v="3"/>
    <d v="2035-05-04T00:00:00"/>
    <x v="11"/>
    <x v="11"/>
    <x v="2"/>
    <x v="1"/>
    <x v="2"/>
  </r>
  <r>
    <s v="L103971"/>
    <x v="0"/>
    <s v="C203971"/>
    <s v="Vikas Patel"/>
    <x v="0"/>
    <s v="Male"/>
    <x v="1"/>
    <x v="0"/>
    <x v="1"/>
    <x v="1"/>
    <n v="1930970"/>
    <s v="Submitted"/>
    <n v="790"/>
    <x v="2"/>
    <x v="0"/>
    <s v="Submitted"/>
    <x v="0"/>
    <x v="4"/>
    <n v="3903188"/>
    <n v="15.11"/>
    <n v="36"/>
    <n v="108421.89"/>
    <n v="4914764.223334223"/>
    <x v="4"/>
    <x v="4"/>
    <d v="2035-05-05T00:00:00"/>
    <x v="11"/>
    <x v="11"/>
    <x v="2"/>
    <x v="0"/>
    <x v="0"/>
  </r>
  <r>
    <s v="L103972"/>
    <x v="0"/>
    <s v="C203972"/>
    <s v="Neha Gupta"/>
    <x v="0"/>
    <s v="Female"/>
    <x v="29"/>
    <x v="1"/>
    <x v="0"/>
    <x v="3"/>
    <n v="289413"/>
    <s v="Submitted"/>
    <n v="376"/>
    <x v="0"/>
    <x v="0"/>
    <s v="Submitted"/>
    <x v="0"/>
    <x v="0"/>
    <n v="4375264"/>
    <n v="12.32"/>
    <n v="12"/>
    <n v="364605.33"/>
    <n v="4492873.4059291566"/>
    <x v="1"/>
    <x v="1"/>
    <d v="2035-05-06T00:00:00"/>
    <x v="11"/>
    <x v="11"/>
    <x v="0"/>
    <x v="1"/>
    <x v="3"/>
  </r>
  <r>
    <s v="L103973"/>
    <x v="0"/>
    <s v="C203973"/>
    <s v="Rohit Patel"/>
    <x v="0"/>
    <s v="Male"/>
    <x v="42"/>
    <x v="0"/>
    <x v="1"/>
    <x v="3"/>
    <n v="440923"/>
    <s v="Submitted"/>
    <n v="591"/>
    <x v="0"/>
    <x v="0"/>
    <s v="Submitted"/>
    <x v="0"/>
    <x v="2"/>
    <n v="1175550"/>
    <n v="9.2200000000000006"/>
    <n v="36"/>
    <n v="32654.17"/>
    <n v="903214.25110530481"/>
    <x v="2"/>
    <x v="2"/>
    <d v="2035-05-07T00:00:00"/>
    <x v="11"/>
    <x v="11"/>
    <x v="0"/>
    <x v="0"/>
    <x v="0"/>
  </r>
  <r>
    <s v="L103974"/>
    <x v="0"/>
    <s v="C203974"/>
    <s v="Priya Das"/>
    <x v="0"/>
    <s v="Male"/>
    <x v="46"/>
    <x v="1"/>
    <x v="1"/>
    <x v="3"/>
    <n v="299096"/>
    <s v="Submitted"/>
    <n v="825"/>
    <x v="2"/>
    <x v="0"/>
    <s v="Submitted"/>
    <x v="0"/>
    <x v="2"/>
    <n v="901951"/>
    <n v="14.95"/>
    <n v="36"/>
    <n v="25054.19"/>
    <n v="1123680.620833585"/>
    <x v="4"/>
    <x v="4"/>
    <d v="2035-05-08T00:00:00"/>
    <x v="11"/>
    <x v="11"/>
    <x v="2"/>
    <x v="0"/>
    <x v="3"/>
  </r>
  <r>
    <s v="L103975"/>
    <x v="0"/>
    <s v="C203975"/>
    <s v="Sneha Rao"/>
    <x v="0"/>
    <s v="Female"/>
    <x v="7"/>
    <x v="1"/>
    <x v="1"/>
    <x v="3"/>
    <n v="1105843"/>
    <s v="Submitted"/>
    <n v="442"/>
    <x v="0"/>
    <x v="0"/>
    <s v="Submitted"/>
    <x v="0"/>
    <x v="3"/>
    <n v="334902"/>
    <n v="10.53"/>
    <n v="120"/>
    <n v="2790.85"/>
    <n v="293876.505"/>
    <x v="4"/>
    <x v="4"/>
    <d v="2035-05-09T00:00:00"/>
    <x v="11"/>
    <x v="11"/>
    <x v="0"/>
    <x v="1"/>
    <x v="1"/>
  </r>
  <r>
    <s v="L103976"/>
    <x v="0"/>
    <s v="C203976"/>
    <s v="Anjali Das"/>
    <x v="0"/>
    <s v="Male"/>
    <x v="9"/>
    <x v="1"/>
    <x v="0"/>
    <x v="0"/>
    <n v="297270"/>
    <s v="Submitted"/>
    <n v="536"/>
    <x v="0"/>
    <x v="0"/>
    <s v="Submitted"/>
    <x v="0"/>
    <x v="4"/>
    <n v="3309191"/>
    <n v="11.85"/>
    <n v="60"/>
    <n v="55153.18"/>
    <n v="3267826.1124999998"/>
    <x v="0"/>
    <x v="0"/>
    <d v="2035-05-10T00:00:00"/>
    <x v="11"/>
    <x v="11"/>
    <x v="2"/>
    <x v="0"/>
    <x v="0"/>
  </r>
  <r>
    <s v="L103977"/>
    <x v="0"/>
    <s v="C203977"/>
    <s v="Vikas Das"/>
    <x v="0"/>
    <s v="Male"/>
    <x v="0"/>
    <x v="1"/>
    <x v="1"/>
    <x v="0"/>
    <n v="1629832"/>
    <s v="Submitted"/>
    <n v="740"/>
    <x v="1"/>
    <x v="0"/>
    <s v="Submitted"/>
    <x v="0"/>
    <x v="0"/>
    <n v="3086921"/>
    <n v="16.45"/>
    <n v="180"/>
    <n v="17149.560000000001"/>
    <n v="4231654.2041666666"/>
    <x v="6"/>
    <x v="6"/>
    <d v="2035-05-11T00:00:00"/>
    <x v="11"/>
    <x v="11"/>
    <x v="0"/>
    <x v="0"/>
    <x v="1"/>
  </r>
  <r>
    <s v="L103978"/>
    <x v="0"/>
    <s v="C203978"/>
    <s v="Sneha Patel"/>
    <x v="0"/>
    <s v="Female"/>
    <x v="1"/>
    <x v="0"/>
    <x v="1"/>
    <x v="3"/>
    <n v="0"/>
    <s v="Submitted"/>
    <n v="304"/>
    <x v="0"/>
    <x v="0"/>
    <s v="Submitted"/>
    <x v="0"/>
    <x v="4"/>
    <n v="3810509"/>
    <n v="8.08"/>
    <n v="180"/>
    <n v="21169.49"/>
    <n v="2565742.7266666666"/>
    <x v="4"/>
    <x v="4"/>
    <d v="2035-05-12T00:00:00"/>
    <x v="11"/>
    <x v="11"/>
    <x v="2"/>
    <x v="0"/>
    <x v="0"/>
  </r>
  <r>
    <s v="L103979"/>
    <x v="0"/>
    <s v="C203979"/>
    <s v="Neha Rao"/>
    <x v="0"/>
    <s v="Male"/>
    <x v="36"/>
    <x v="1"/>
    <x v="1"/>
    <x v="3"/>
    <n v="1342490"/>
    <s v="Submitted"/>
    <n v="556"/>
    <x v="0"/>
    <x v="0"/>
    <s v="Submitted"/>
    <x v="0"/>
    <x v="0"/>
    <n v="654144"/>
    <n v="12.01"/>
    <n v="36"/>
    <n v="18170.669999999998"/>
    <n v="654689.12000938517"/>
    <x v="5"/>
    <x v="5"/>
    <d v="2035-05-13T00:00:00"/>
    <x v="11"/>
    <x v="11"/>
    <x v="0"/>
    <x v="0"/>
    <x v="1"/>
  </r>
  <r>
    <s v="L103980"/>
    <x v="0"/>
    <s v="C203980"/>
    <s v="Karan Mehta"/>
    <x v="0"/>
    <s v="Female"/>
    <x v="41"/>
    <x v="0"/>
    <x v="1"/>
    <x v="2"/>
    <n v="1550641"/>
    <s v="Submitted"/>
    <n v="847"/>
    <x v="2"/>
    <x v="0"/>
    <s v="Submitted"/>
    <x v="0"/>
    <x v="0"/>
    <n v="0"/>
    <n v="13.03"/>
    <n v="60"/>
    <n v="4166.67"/>
    <n v="0"/>
    <x v="5"/>
    <x v="5"/>
    <d v="2035-05-14T00:00:00"/>
    <x v="11"/>
    <x v="11"/>
    <x v="0"/>
    <x v="1"/>
    <x v="2"/>
  </r>
  <r>
    <s v="L103981"/>
    <x v="0"/>
    <s v="C203981"/>
    <s v="Vikas Singh"/>
    <x v="0"/>
    <s v="Male"/>
    <x v="2"/>
    <x v="1"/>
    <x v="1"/>
    <x v="0"/>
    <n v="408744"/>
    <s v="Submitted"/>
    <n v="860"/>
    <x v="2"/>
    <x v="0"/>
    <s v="Submitted"/>
    <x v="0"/>
    <x v="4"/>
    <n v="799166"/>
    <n v="18.39"/>
    <n v="180"/>
    <n v="4439.8100000000004"/>
    <n v="1224721.895"/>
    <x v="3"/>
    <x v="3"/>
    <d v="2035-05-15T00:00:00"/>
    <x v="11"/>
    <x v="11"/>
    <x v="0"/>
    <x v="0"/>
    <x v="2"/>
  </r>
  <r>
    <s v="L103982"/>
    <x v="0"/>
    <s v="C203982"/>
    <s v="Amit Gupta"/>
    <x v="0"/>
    <s v="Male"/>
    <x v="11"/>
    <x v="1"/>
    <x v="0"/>
    <x v="2"/>
    <n v="1219268"/>
    <s v="Submitted"/>
    <n v="344"/>
    <x v="0"/>
    <x v="0"/>
    <s v="Submitted"/>
    <x v="0"/>
    <x v="3"/>
    <n v="537800"/>
    <n v="14.67"/>
    <n v="180"/>
    <n v="2987.78"/>
    <n v="657460.5"/>
    <x v="3"/>
    <x v="3"/>
    <d v="2035-05-16T00:00:00"/>
    <x v="11"/>
    <x v="11"/>
    <x v="1"/>
    <x v="1"/>
    <x v="1"/>
  </r>
  <r>
    <s v="L103983"/>
    <x v="0"/>
    <s v="C203983"/>
    <s v="Rohit Patel"/>
    <x v="0"/>
    <s v="Female"/>
    <x v="46"/>
    <x v="1"/>
    <x v="1"/>
    <x v="2"/>
    <n v="-50000"/>
    <s v="Submitted"/>
    <n v="533"/>
    <x v="0"/>
    <x v="0"/>
    <s v="Submitted"/>
    <x v="0"/>
    <x v="1"/>
    <n v="678747"/>
    <n v="18.5"/>
    <n v="60"/>
    <n v="11312.45"/>
    <n v="1046401.625"/>
    <x v="5"/>
    <x v="5"/>
    <d v="2035-05-17T00:00:00"/>
    <x v="11"/>
    <x v="11"/>
    <x v="0"/>
    <x v="1"/>
    <x v="2"/>
  </r>
  <r>
    <s v="L103984"/>
    <x v="0"/>
    <s v="C203984"/>
    <s v="Sneha Das"/>
    <x v="0"/>
    <s v="Female"/>
    <x v="43"/>
    <x v="0"/>
    <x v="1"/>
    <x v="3"/>
    <n v="2055657"/>
    <s v="Submitted"/>
    <n v="815"/>
    <x v="2"/>
    <x v="0"/>
    <s v="Submitted"/>
    <x v="0"/>
    <x v="4"/>
    <n v="0"/>
    <n v="7.04"/>
    <n v="24"/>
    <n v="10416.67"/>
    <n v="0"/>
    <x v="4"/>
    <x v="4"/>
    <d v="2035-05-18T00:00:00"/>
    <x v="11"/>
    <x v="11"/>
    <x v="1"/>
    <x v="0"/>
    <x v="3"/>
  </r>
  <r>
    <s v="L103985"/>
    <x v="0"/>
    <s v="C203985"/>
    <s v="Rahul Rao"/>
    <x v="0"/>
    <s v="Male"/>
    <x v="6"/>
    <x v="1"/>
    <x v="1"/>
    <x v="3"/>
    <n v="848294"/>
    <s v="Submitted"/>
    <n v="613"/>
    <x v="1"/>
    <x v="0"/>
    <s v="Submitted"/>
    <x v="0"/>
    <x v="0"/>
    <n v="3355500"/>
    <n v="10.85"/>
    <n v="180"/>
    <n v="18641.669999999998"/>
    <n v="3033931.25"/>
    <x v="0"/>
    <x v="0"/>
    <d v="2035-05-19T00:00:00"/>
    <x v="11"/>
    <x v="11"/>
    <x v="0"/>
    <x v="1"/>
    <x v="1"/>
  </r>
  <r>
    <s v="L103986"/>
    <x v="0"/>
    <s v="C203986"/>
    <s v="Rahul Gupta"/>
    <x v="0"/>
    <s v="Male"/>
    <x v="3"/>
    <x v="0"/>
    <x v="0"/>
    <x v="0"/>
    <n v="2218309"/>
    <s v="Submitted"/>
    <n v="302"/>
    <x v="0"/>
    <x v="0"/>
    <s v="Submitted"/>
    <x v="0"/>
    <x v="3"/>
    <n v="3813364"/>
    <n v="13.46"/>
    <n v="12"/>
    <n v="317780.33"/>
    <n v="4277837.4468462523"/>
    <x v="1"/>
    <x v="1"/>
    <d v="2035-05-20T00:00:00"/>
    <x v="11"/>
    <x v="11"/>
    <x v="2"/>
    <x v="1"/>
    <x v="1"/>
  </r>
  <r>
    <s v="L103987"/>
    <x v="0"/>
    <s v="C203987"/>
    <s v="Rahul Mehta"/>
    <x v="0"/>
    <s v="Female"/>
    <x v="18"/>
    <x v="0"/>
    <x v="1"/>
    <x v="1"/>
    <n v="1049313"/>
    <s v="Submitted"/>
    <n v="593"/>
    <x v="0"/>
    <x v="0"/>
    <s v="Submitted"/>
    <x v="0"/>
    <x v="0"/>
    <n v="975227"/>
    <n v="8.81"/>
    <n v="24"/>
    <n v="40634.46"/>
    <n v="715980.46417494002"/>
    <x v="6"/>
    <x v="6"/>
    <d v="2035-05-21T00:00:00"/>
    <x v="11"/>
    <x v="11"/>
    <x v="0"/>
    <x v="0"/>
    <x v="3"/>
  </r>
  <r>
    <s v="L103988"/>
    <x v="0"/>
    <s v="C203988"/>
    <s v="Rohit Patel"/>
    <x v="0"/>
    <s v="Male"/>
    <x v="3"/>
    <x v="0"/>
    <x v="0"/>
    <x v="3"/>
    <n v="1874714"/>
    <s v="Submitted"/>
    <n v="317"/>
    <x v="0"/>
    <x v="0"/>
    <s v="Submitted"/>
    <x v="0"/>
    <x v="3"/>
    <n v="2979027"/>
    <n v="7.13"/>
    <n v="60"/>
    <n v="49650.45"/>
    <n v="1770038.542501247"/>
    <x v="3"/>
    <x v="3"/>
    <d v="2035-05-22T00:00:00"/>
    <x v="11"/>
    <x v="11"/>
    <x v="2"/>
    <x v="1"/>
    <x v="0"/>
  </r>
  <r>
    <s v="L103989"/>
    <x v="0"/>
    <s v="C203989"/>
    <s v="Anjali Rao"/>
    <x v="0"/>
    <s v="Female"/>
    <x v="29"/>
    <x v="0"/>
    <x v="1"/>
    <x v="0"/>
    <n v="1135078"/>
    <s v="Submitted"/>
    <n v="871"/>
    <x v="2"/>
    <x v="0"/>
    <s v="Submitted"/>
    <x v="0"/>
    <x v="0"/>
    <n v="3682639"/>
    <n v="9.3000000000000007"/>
    <n v="60"/>
    <n v="61377.32"/>
    <n v="2854045.2250000034"/>
    <x v="0"/>
    <x v="0"/>
    <d v="2035-05-23T00:00:00"/>
    <x v="11"/>
    <x v="11"/>
    <x v="0"/>
    <x v="0"/>
    <x v="1"/>
  </r>
  <r>
    <s v="L103990"/>
    <x v="0"/>
    <s v="C203990"/>
    <s v="Karan Gupta"/>
    <x v="0"/>
    <s v="Male"/>
    <x v="38"/>
    <x v="1"/>
    <x v="0"/>
    <x v="0"/>
    <n v="1245044"/>
    <s v="Submitted"/>
    <n v="350"/>
    <x v="0"/>
    <x v="0"/>
    <s v="Submitted"/>
    <x v="0"/>
    <x v="1"/>
    <n v="3092343"/>
    <n v="15.51"/>
    <n v="120"/>
    <n v="25769.53"/>
    <n v="3996853.3275000001"/>
    <x v="2"/>
    <x v="2"/>
    <d v="2035-05-24T00:00:00"/>
    <x v="11"/>
    <x v="11"/>
    <x v="1"/>
    <x v="1"/>
    <x v="0"/>
  </r>
  <r>
    <s v="L103991"/>
    <x v="0"/>
    <s v="C203991"/>
    <s v="Vikas Patel"/>
    <x v="0"/>
    <s v="Female"/>
    <x v="6"/>
    <x v="0"/>
    <x v="1"/>
    <x v="0"/>
    <n v="1155837"/>
    <s v="Submitted"/>
    <n v="487"/>
    <x v="0"/>
    <x v="0"/>
    <s v="Submitted"/>
    <x v="0"/>
    <x v="1"/>
    <n v="645230"/>
    <n v="16.23"/>
    <n v="36"/>
    <n v="17923.060000000001"/>
    <n v="872673.57500003686"/>
    <x v="3"/>
    <x v="3"/>
    <d v="2035-05-25T00:00:00"/>
    <x v="11"/>
    <x v="11"/>
    <x v="0"/>
    <x v="1"/>
    <x v="2"/>
  </r>
  <r>
    <s v="L103992"/>
    <x v="0"/>
    <s v="C203992"/>
    <s v="Neha Mehta"/>
    <x v="0"/>
    <s v="Male"/>
    <x v="29"/>
    <x v="0"/>
    <x v="1"/>
    <x v="3"/>
    <n v="544972"/>
    <s v="Submitted"/>
    <n v="775"/>
    <x v="2"/>
    <x v="0"/>
    <s v="Submitted"/>
    <x v="0"/>
    <x v="1"/>
    <n v="3524640"/>
    <n v="15.59"/>
    <n v="12"/>
    <n v="293720"/>
    <n v="4579304.6717993226"/>
    <x v="0"/>
    <x v="0"/>
    <d v="2035-05-26T00:00:00"/>
    <x v="11"/>
    <x v="11"/>
    <x v="0"/>
    <x v="1"/>
    <x v="1"/>
  </r>
  <r>
    <s v="L103993"/>
    <x v="0"/>
    <s v="C203993"/>
    <s v="Vikas Das"/>
    <x v="0"/>
    <s v="Female"/>
    <x v="41"/>
    <x v="0"/>
    <x v="0"/>
    <x v="2"/>
    <n v="624248"/>
    <s v="Submitted"/>
    <n v="843"/>
    <x v="2"/>
    <x v="0"/>
    <s v="Submitted"/>
    <x v="0"/>
    <x v="0"/>
    <n v="3850392"/>
    <n v="18.29"/>
    <n v="120"/>
    <n v="32086.6"/>
    <n v="5868639.1399999997"/>
    <x v="4"/>
    <x v="4"/>
    <d v="2035-05-27T00:00:00"/>
    <x v="11"/>
    <x v="11"/>
    <x v="0"/>
    <x v="1"/>
    <x v="3"/>
  </r>
  <r>
    <s v="L103994"/>
    <x v="0"/>
    <s v="C203994"/>
    <s v="Vikas Mehta"/>
    <x v="0"/>
    <s v="Female"/>
    <x v="12"/>
    <x v="1"/>
    <x v="0"/>
    <x v="1"/>
    <n v="2168192"/>
    <s v="Submitted"/>
    <n v="900"/>
    <x v="2"/>
    <x v="0"/>
    <s v="Submitted"/>
    <x v="0"/>
    <x v="1"/>
    <n v="904128"/>
    <n v="16.079999999999998"/>
    <n v="120"/>
    <n v="7534.4"/>
    <n v="1211531.5199999998"/>
    <x v="2"/>
    <x v="2"/>
    <d v="2035-05-28T00:00:00"/>
    <x v="11"/>
    <x v="11"/>
    <x v="1"/>
    <x v="1"/>
    <x v="3"/>
  </r>
  <r>
    <s v="L103995"/>
    <x v="0"/>
    <s v="C203995"/>
    <s v="Neha Sharma"/>
    <x v="0"/>
    <s v="Male"/>
    <x v="27"/>
    <x v="1"/>
    <x v="0"/>
    <x v="2"/>
    <n v="1995575"/>
    <s v="Submitted"/>
    <n v="653"/>
    <x v="1"/>
    <x v="0"/>
    <s v="Submitted"/>
    <x v="0"/>
    <x v="1"/>
    <n v="4537930"/>
    <n v="12.61"/>
    <n v="12"/>
    <n v="378160.83"/>
    <n v="4769469.7083188603"/>
    <x v="9"/>
    <x v="3"/>
    <d v="2035-05-29T00:00:00"/>
    <x v="11"/>
    <x v="11"/>
    <x v="2"/>
    <x v="0"/>
    <x v="3"/>
  </r>
  <r>
    <s v="L103996"/>
    <x v="0"/>
    <s v="C203996"/>
    <s v="Vikas Gupta"/>
    <x v="0"/>
    <s v="Female"/>
    <x v="46"/>
    <x v="1"/>
    <x v="1"/>
    <x v="3"/>
    <n v="1262237"/>
    <s v="Submitted"/>
    <n v="479"/>
    <x v="0"/>
    <x v="0"/>
    <s v="Submitted"/>
    <x v="0"/>
    <x v="2"/>
    <n v="123312"/>
    <n v="14.01"/>
    <n v="60"/>
    <n v="2055.1999999999998"/>
    <n v="143966.76"/>
    <x v="0"/>
    <x v="0"/>
    <d v="2035-05-30T00:00:00"/>
    <x v="11"/>
    <x v="11"/>
    <x v="2"/>
    <x v="1"/>
    <x v="0"/>
  </r>
  <r>
    <s v="L103997"/>
    <x v="0"/>
    <s v="C203997"/>
    <s v="Rahul Mehta"/>
    <x v="0"/>
    <s v="Male"/>
    <x v="6"/>
    <x v="0"/>
    <x v="1"/>
    <x v="3"/>
    <n v="879492"/>
    <s v="Submitted"/>
    <n v="752"/>
    <x v="2"/>
    <x v="0"/>
    <s v="Submitted"/>
    <x v="0"/>
    <x v="1"/>
    <n v="4341634"/>
    <n v="9.4499999999999993"/>
    <n v="12"/>
    <n v="361802.83"/>
    <n v="3422253.0969862225"/>
    <x v="1"/>
    <x v="1"/>
    <d v="2035-05-31T00:00:00"/>
    <x v="11"/>
    <x v="11"/>
    <x v="0"/>
    <x v="1"/>
    <x v="1"/>
  </r>
  <r>
    <s v="L103998"/>
    <x v="0"/>
    <s v="C203998"/>
    <s v="Rohit Singh"/>
    <x v="0"/>
    <s v="Male"/>
    <x v="12"/>
    <x v="1"/>
    <x v="1"/>
    <x v="0"/>
    <n v="2469434"/>
    <s v="Submitted"/>
    <n v="546"/>
    <x v="0"/>
    <x v="0"/>
    <s v="Submitted"/>
    <x v="0"/>
    <x v="2"/>
    <n v="3196463"/>
    <n v="12.36"/>
    <n v="120"/>
    <n v="26637.19"/>
    <n v="3292356.89"/>
    <x v="5"/>
    <x v="5"/>
    <d v="2035-06-01T00:00:00"/>
    <x v="11"/>
    <x v="0"/>
    <x v="2"/>
    <x v="1"/>
    <x v="3"/>
  </r>
  <r>
    <s v="L103999"/>
    <x v="0"/>
    <s v="C203999"/>
    <s v="Amit Gupta"/>
    <x v="0"/>
    <s v="Female"/>
    <x v="29"/>
    <x v="0"/>
    <x v="1"/>
    <x v="3"/>
    <n v="948374"/>
    <s v="Submitted"/>
    <n v="674"/>
    <x v="1"/>
    <x v="0"/>
    <s v="Submitted"/>
    <x v="0"/>
    <x v="1"/>
    <n v="63131"/>
    <n v="15.01"/>
    <n v="12"/>
    <n v="5260.92"/>
    <n v="78971.029498533811"/>
    <x v="1"/>
    <x v="1"/>
    <d v="2035-06-02T00:00:00"/>
    <x v="11"/>
    <x v="0"/>
    <x v="1"/>
    <x v="0"/>
    <x v="3"/>
  </r>
  <r>
    <s v="L104000"/>
    <x v="0"/>
    <s v="C204000"/>
    <s v="Sneha Mehta"/>
    <x v="0"/>
    <s v="Female"/>
    <x v="3"/>
    <x v="1"/>
    <x v="0"/>
    <x v="2"/>
    <n v="1743112"/>
    <s v="Submitted"/>
    <n v="444"/>
    <x v="0"/>
    <x v="0"/>
    <s v="Submitted"/>
    <x v="0"/>
    <x v="2"/>
    <n v="4752415"/>
    <n v="15.03"/>
    <n v="36"/>
    <n v="132011.53"/>
    <n v="5952399.7875011992"/>
    <x v="5"/>
    <x v="5"/>
    <d v="2035-06-03T00:00:00"/>
    <x v="11"/>
    <x v="0"/>
    <x v="0"/>
    <x v="0"/>
    <x v="2"/>
  </r>
  <r>
    <s v="L104001"/>
    <x v="0"/>
    <s v="C204001"/>
    <s v="Sneha Rao"/>
    <x v="0"/>
    <s v="Female"/>
    <x v="36"/>
    <x v="1"/>
    <x v="0"/>
    <x v="1"/>
    <n v="1880622"/>
    <s v="Submitted"/>
    <n v="413"/>
    <x v="0"/>
    <x v="0"/>
    <s v="Submitted"/>
    <x v="0"/>
    <x v="1"/>
    <n v="3799543"/>
    <n v="7.5"/>
    <n v="120"/>
    <n v="31662.86"/>
    <n v="2374714.375"/>
    <x v="3"/>
    <x v="3"/>
    <d v="2035-06-04T00:00:00"/>
    <x v="11"/>
    <x v="0"/>
    <x v="0"/>
    <x v="0"/>
    <x v="2"/>
  </r>
  <r>
    <s v="L104002"/>
    <x v="0"/>
    <s v="C204002"/>
    <s v="Vikas Rao"/>
    <x v="0"/>
    <s v="Male"/>
    <x v="46"/>
    <x v="1"/>
    <x v="0"/>
    <x v="3"/>
    <n v="424031"/>
    <s v="Submitted"/>
    <n v="690"/>
    <x v="1"/>
    <x v="0"/>
    <s v="Submitted"/>
    <x v="0"/>
    <x v="1"/>
    <n v="429922"/>
    <n v="17.260000000000002"/>
    <n v="60"/>
    <n v="7165.37"/>
    <n v="618371.14333333343"/>
    <x v="4"/>
    <x v="4"/>
    <d v="2035-06-05T00:00:00"/>
    <x v="11"/>
    <x v="0"/>
    <x v="1"/>
    <x v="0"/>
    <x v="0"/>
  </r>
  <r>
    <s v="L104003"/>
    <x v="0"/>
    <s v="C204003"/>
    <s v="Vikas Verma"/>
    <x v="0"/>
    <s v="Female"/>
    <x v="18"/>
    <x v="1"/>
    <x v="1"/>
    <x v="2"/>
    <n v="318813"/>
    <s v="Submitted"/>
    <n v="783"/>
    <x v="2"/>
    <x v="0"/>
    <s v="Submitted"/>
    <x v="0"/>
    <x v="2"/>
    <n v="1115017"/>
    <n v="8.92"/>
    <n v="120"/>
    <n v="9291.81"/>
    <n v="828829.30333333323"/>
    <x v="5"/>
    <x v="5"/>
    <d v="2035-06-06T00:00:00"/>
    <x v="11"/>
    <x v="0"/>
    <x v="0"/>
    <x v="1"/>
    <x v="1"/>
  </r>
  <r>
    <s v="L104004"/>
    <x v="0"/>
    <s v="C204004"/>
    <s v="Priya Mehta"/>
    <x v="0"/>
    <s v="Male"/>
    <x v="38"/>
    <x v="1"/>
    <x v="0"/>
    <x v="2"/>
    <n v="1020198"/>
    <s v="Submitted"/>
    <n v="899"/>
    <x v="2"/>
    <x v="0"/>
    <s v="Submitted"/>
    <x v="0"/>
    <x v="1"/>
    <n v="809353"/>
    <n v="17.690000000000001"/>
    <n v="60"/>
    <n v="13489.22"/>
    <n v="1193121.2141666668"/>
    <x v="4"/>
    <x v="4"/>
    <d v="2035-06-07T00:00:00"/>
    <x v="11"/>
    <x v="0"/>
    <x v="0"/>
    <x v="1"/>
    <x v="3"/>
  </r>
  <r>
    <s v="L104005"/>
    <x v="0"/>
    <s v="C204005"/>
    <s v="Rahul Mehta"/>
    <x v="0"/>
    <s v="Female"/>
    <x v="9"/>
    <x v="0"/>
    <x v="0"/>
    <x v="0"/>
    <n v="1203897"/>
    <s v="Submitted"/>
    <n v="455"/>
    <x v="0"/>
    <x v="0"/>
    <s v="Submitted"/>
    <x v="0"/>
    <x v="0"/>
    <n v="3289698"/>
    <n v="18.739999999999998"/>
    <n v="12"/>
    <n v="274141.5"/>
    <n v="5137476.0496071549"/>
    <x v="4"/>
    <x v="4"/>
    <d v="2035-06-08T00:00:00"/>
    <x v="11"/>
    <x v="0"/>
    <x v="0"/>
    <x v="1"/>
    <x v="1"/>
  </r>
  <r>
    <s v="L104006"/>
    <x v="0"/>
    <s v="C204006"/>
    <s v="Rohit Mehta"/>
    <x v="0"/>
    <s v="Male"/>
    <x v="15"/>
    <x v="1"/>
    <x v="0"/>
    <x v="0"/>
    <n v="1525678"/>
    <s v="Submitted"/>
    <n v="358"/>
    <x v="0"/>
    <x v="0"/>
    <s v="Submitted"/>
    <x v="0"/>
    <x v="1"/>
    <n v="1711925"/>
    <n v="7.19"/>
    <n v="36"/>
    <n v="47553.47"/>
    <n v="1025728.4426993635"/>
    <x v="1"/>
    <x v="1"/>
    <d v="2035-06-09T00:00:00"/>
    <x v="11"/>
    <x v="0"/>
    <x v="1"/>
    <x v="1"/>
    <x v="3"/>
  </r>
  <r>
    <s v="L104007"/>
    <x v="0"/>
    <s v="C204007"/>
    <s v="Rahul Gupta"/>
    <x v="0"/>
    <s v="Male"/>
    <x v="27"/>
    <x v="0"/>
    <x v="1"/>
    <x v="3"/>
    <n v="395220"/>
    <s v="Submitted"/>
    <n v="494"/>
    <x v="0"/>
    <x v="0"/>
    <s v="Submitted"/>
    <x v="0"/>
    <x v="3"/>
    <n v="2142505"/>
    <n v="7.74"/>
    <n v="12"/>
    <n v="178542.07999999999"/>
    <n v="1385444.2909581922"/>
    <x v="6"/>
    <x v="6"/>
    <d v="2035-06-10T00:00:00"/>
    <x v="11"/>
    <x v="0"/>
    <x v="0"/>
    <x v="0"/>
    <x v="0"/>
  </r>
  <r>
    <s v="L104008"/>
    <x v="0"/>
    <s v="C204008"/>
    <s v="Rohit Mehta"/>
    <x v="0"/>
    <s v="Female"/>
    <x v="29"/>
    <x v="0"/>
    <x v="1"/>
    <x v="0"/>
    <n v="1014209"/>
    <s v="Submitted"/>
    <n v="880"/>
    <x v="2"/>
    <x v="0"/>
    <s v="Submitted"/>
    <x v="0"/>
    <x v="3"/>
    <n v="389038"/>
    <n v="8.3699999999999992"/>
    <n v="120"/>
    <n v="3241.98"/>
    <n v="271354.00499999995"/>
    <x v="5"/>
    <x v="5"/>
    <d v="2035-06-11T00:00:00"/>
    <x v="11"/>
    <x v="0"/>
    <x v="0"/>
    <x v="0"/>
    <x v="1"/>
  </r>
  <r>
    <s v="L104009"/>
    <x v="0"/>
    <s v="C204009"/>
    <s v="Amit Rao"/>
    <x v="0"/>
    <s v="Female"/>
    <x v="0"/>
    <x v="0"/>
    <x v="1"/>
    <x v="0"/>
    <n v="1591459"/>
    <s v="Submitted"/>
    <n v="867"/>
    <x v="2"/>
    <x v="0"/>
    <s v="Submitted"/>
    <x v="0"/>
    <x v="4"/>
    <n v="4248627"/>
    <n v="7.41"/>
    <n v="24"/>
    <n v="177026.12"/>
    <n v="2623552.6775890701"/>
    <x v="4"/>
    <x v="4"/>
    <d v="2035-06-12T00:00:00"/>
    <x v="11"/>
    <x v="0"/>
    <x v="0"/>
    <x v="1"/>
    <x v="2"/>
  </r>
  <r>
    <s v="L104010"/>
    <x v="0"/>
    <s v="C204010"/>
    <s v="Priya Mehta"/>
    <x v="0"/>
    <s v="Female"/>
    <x v="36"/>
    <x v="1"/>
    <x v="1"/>
    <x v="3"/>
    <n v="574267"/>
    <s v="Submitted"/>
    <n v="796"/>
    <x v="2"/>
    <x v="0"/>
    <s v="Submitted"/>
    <x v="0"/>
    <x v="3"/>
    <n v="3270632"/>
    <n v="15.89"/>
    <n v="120"/>
    <n v="27255.27"/>
    <n v="4330861.8733333331"/>
    <x v="0"/>
    <x v="0"/>
    <d v="2035-06-13T00:00:00"/>
    <x v="11"/>
    <x v="0"/>
    <x v="2"/>
    <x v="0"/>
    <x v="1"/>
  </r>
  <r>
    <s v="L104011"/>
    <x v="0"/>
    <s v="C204011"/>
    <s v="Priya Das"/>
    <x v="0"/>
    <s v="Female"/>
    <x v="41"/>
    <x v="1"/>
    <x v="0"/>
    <x v="1"/>
    <n v="2408172"/>
    <s v="Submitted"/>
    <n v="485"/>
    <x v="0"/>
    <x v="0"/>
    <s v="Submitted"/>
    <x v="0"/>
    <x v="4"/>
    <n v="2038041"/>
    <n v="11.53"/>
    <n v="12"/>
    <n v="169836.75"/>
    <n v="1958824.0549846336"/>
    <x v="4"/>
    <x v="4"/>
    <d v="2035-06-14T00:00:00"/>
    <x v="11"/>
    <x v="0"/>
    <x v="0"/>
    <x v="1"/>
    <x v="2"/>
  </r>
  <r>
    <s v="L104012"/>
    <x v="0"/>
    <s v="C204012"/>
    <s v="Neha Rao"/>
    <x v="0"/>
    <s v="Female"/>
    <x v="45"/>
    <x v="1"/>
    <x v="0"/>
    <x v="1"/>
    <n v="1289495"/>
    <s v="Submitted"/>
    <n v="774"/>
    <x v="2"/>
    <x v="0"/>
    <s v="Submitted"/>
    <x v="0"/>
    <x v="2"/>
    <n v="2227163"/>
    <n v="11.49"/>
    <n v="36"/>
    <n v="61865.64"/>
    <n v="2132508.5725672399"/>
    <x v="4"/>
    <x v="4"/>
    <d v="2035-06-15T00:00:00"/>
    <x v="11"/>
    <x v="0"/>
    <x v="0"/>
    <x v="1"/>
    <x v="1"/>
  </r>
  <r>
    <s v="L104013"/>
    <x v="0"/>
    <s v="C204013"/>
    <s v="Vikas Mehta"/>
    <x v="0"/>
    <s v="Male"/>
    <x v="25"/>
    <x v="0"/>
    <x v="1"/>
    <x v="0"/>
    <n v="732019"/>
    <s v="Submitted"/>
    <n v="629"/>
    <x v="1"/>
    <x v="0"/>
    <s v="Submitted"/>
    <x v="0"/>
    <x v="3"/>
    <n v="3129632"/>
    <n v="15.53"/>
    <n v="24"/>
    <n v="130401.33"/>
    <n v="4050265.4222969715"/>
    <x v="6"/>
    <x v="6"/>
    <d v="2035-06-16T00:00:00"/>
    <x v="11"/>
    <x v="0"/>
    <x v="2"/>
    <x v="0"/>
    <x v="2"/>
  </r>
  <r>
    <s v="L104014"/>
    <x v="0"/>
    <s v="C204014"/>
    <s v="Karan Verma"/>
    <x v="0"/>
    <s v="Male"/>
    <x v="5"/>
    <x v="0"/>
    <x v="1"/>
    <x v="1"/>
    <n v="1482201"/>
    <s v="Submitted"/>
    <n v="804"/>
    <x v="2"/>
    <x v="0"/>
    <s v="Submitted"/>
    <x v="0"/>
    <x v="0"/>
    <n v="1129105"/>
    <n v="7.31"/>
    <n v="12"/>
    <n v="94092.08"/>
    <n v="690102.42131312366"/>
    <x v="5"/>
    <x v="5"/>
    <d v="2035-06-17T00:00:00"/>
    <x v="11"/>
    <x v="0"/>
    <x v="2"/>
    <x v="1"/>
    <x v="3"/>
  </r>
  <r>
    <s v="L104015"/>
    <x v="0"/>
    <s v="C204015"/>
    <s v="Rohit Mehta"/>
    <x v="0"/>
    <s v="Male"/>
    <x v="22"/>
    <x v="1"/>
    <x v="0"/>
    <x v="1"/>
    <n v="2419648"/>
    <s v="Submitted"/>
    <n v="372"/>
    <x v="0"/>
    <x v="0"/>
    <s v="Submitted"/>
    <x v="0"/>
    <x v="1"/>
    <n v="386355"/>
    <n v="7.52"/>
    <n v="36"/>
    <n v="10732.08"/>
    <n v="242115.80598790248"/>
    <x v="1"/>
    <x v="1"/>
    <d v="2035-06-18T00:00:00"/>
    <x v="11"/>
    <x v="0"/>
    <x v="1"/>
    <x v="1"/>
    <x v="0"/>
  </r>
  <r>
    <s v="L104016"/>
    <x v="0"/>
    <s v="C204016"/>
    <s v="Priya Verma"/>
    <x v="0"/>
    <s v="Female"/>
    <x v="6"/>
    <x v="0"/>
    <x v="1"/>
    <x v="2"/>
    <n v="1804536"/>
    <s v="Submitted"/>
    <n v="542"/>
    <x v="0"/>
    <x v="0"/>
    <s v="Submitted"/>
    <x v="0"/>
    <x v="3"/>
    <n v="933756"/>
    <n v="8.2200000000000006"/>
    <n v="12"/>
    <n v="77813"/>
    <n v="640846.22194220207"/>
    <x v="3"/>
    <x v="3"/>
    <d v="2035-06-19T00:00:00"/>
    <x v="11"/>
    <x v="0"/>
    <x v="0"/>
    <x v="0"/>
    <x v="0"/>
  </r>
  <r>
    <s v="L104017"/>
    <x v="0"/>
    <s v="C204017"/>
    <s v="Rohit Sharma"/>
    <x v="0"/>
    <s v="Female"/>
    <x v="4"/>
    <x v="1"/>
    <x v="1"/>
    <x v="1"/>
    <n v="574652"/>
    <s v="Submitted"/>
    <n v="560"/>
    <x v="0"/>
    <x v="0"/>
    <s v="Submitted"/>
    <x v="0"/>
    <x v="0"/>
    <n v="168619"/>
    <n v="16.399999999999999"/>
    <n v="180"/>
    <n v="936.77"/>
    <n v="230445.96666666665"/>
    <x v="11"/>
    <x v="6"/>
    <d v="2035-06-20T00:00:00"/>
    <x v="11"/>
    <x v="0"/>
    <x v="0"/>
    <x v="0"/>
    <x v="0"/>
  </r>
  <r>
    <s v="L104018"/>
    <x v="0"/>
    <s v="C204018"/>
    <s v="Neha Patel"/>
    <x v="0"/>
    <s v="Male"/>
    <x v="4"/>
    <x v="1"/>
    <x v="1"/>
    <x v="2"/>
    <n v="1887386"/>
    <s v="Submitted"/>
    <n v="833"/>
    <x v="2"/>
    <x v="0"/>
    <s v="Submitted"/>
    <x v="0"/>
    <x v="0"/>
    <n v="3668834"/>
    <n v="10.6"/>
    <n v="60"/>
    <n v="61147.23"/>
    <n v="3240803.3666666667"/>
    <x v="4"/>
    <x v="4"/>
    <d v="2035-06-21T00:00:00"/>
    <x v="11"/>
    <x v="0"/>
    <x v="0"/>
    <x v="0"/>
    <x v="1"/>
  </r>
  <r>
    <s v="L104019"/>
    <x v="0"/>
    <s v="C204019"/>
    <s v="Sneha Mehta"/>
    <x v="0"/>
    <s v="Female"/>
    <x v="3"/>
    <x v="1"/>
    <x v="0"/>
    <x v="0"/>
    <n v="288484"/>
    <s v="Submitted"/>
    <n v="576"/>
    <x v="0"/>
    <x v="0"/>
    <s v="Submitted"/>
    <x v="0"/>
    <x v="0"/>
    <n v="2088708"/>
    <n v="14.47"/>
    <n v="24"/>
    <n v="87029.5"/>
    <n v="2518633.7443027762"/>
    <x v="1"/>
    <x v="1"/>
    <d v="2035-06-22T00:00:00"/>
    <x v="11"/>
    <x v="0"/>
    <x v="1"/>
    <x v="1"/>
    <x v="2"/>
  </r>
  <r>
    <s v="L104020"/>
    <x v="0"/>
    <s v="C204020"/>
    <s v="Anjali Das"/>
    <x v="0"/>
    <s v="Female"/>
    <x v="2"/>
    <x v="1"/>
    <x v="1"/>
    <x v="2"/>
    <n v="2132298"/>
    <s v="Submitted"/>
    <n v="388"/>
    <x v="0"/>
    <x v="0"/>
    <s v="Submitted"/>
    <x v="0"/>
    <x v="0"/>
    <n v="4295872"/>
    <n v="16.52"/>
    <n v="24"/>
    <n v="178994.67"/>
    <n v="5913983.7922725184"/>
    <x v="4"/>
    <x v="4"/>
    <d v="2035-06-23T00:00:00"/>
    <x v="11"/>
    <x v="0"/>
    <x v="2"/>
    <x v="1"/>
    <x v="1"/>
  </r>
  <r>
    <s v="L104021"/>
    <x v="0"/>
    <s v="C204021"/>
    <s v="Anjali Rao"/>
    <x v="0"/>
    <s v="Female"/>
    <x v="41"/>
    <x v="0"/>
    <x v="1"/>
    <x v="3"/>
    <n v="268252"/>
    <s v="Submitted"/>
    <n v="516"/>
    <x v="0"/>
    <x v="0"/>
    <s v="Submitted"/>
    <x v="0"/>
    <x v="2"/>
    <n v="2750637"/>
    <n v="15.62"/>
    <n v="120"/>
    <n v="22921.97"/>
    <n v="3580412.4949999996"/>
    <x v="3"/>
    <x v="3"/>
    <d v="2035-06-24T00:00:00"/>
    <x v="11"/>
    <x v="0"/>
    <x v="0"/>
    <x v="1"/>
    <x v="2"/>
  </r>
  <r>
    <s v="L104022"/>
    <x v="0"/>
    <s v="C204022"/>
    <s v="Amit Gupta"/>
    <x v="0"/>
    <s v="Female"/>
    <x v="18"/>
    <x v="0"/>
    <x v="1"/>
    <x v="0"/>
    <n v="1700647"/>
    <s v="Submitted"/>
    <n v="623"/>
    <x v="1"/>
    <x v="0"/>
    <s v="Submitted"/>
    <x v="0"/>
    <x v="0"/>
    <n v="1614969"/>
    <n v="8.7899999999999991"/>
    <n v="60"/>
    <n v="26916.15"/>
    <n v="1182964.7925000056"/>
    <x v="6"/>
    <x v="6"/>
    <d v="2035-06-25T00:00:00"/>
    <x v="11"/>
    <x v="0"/>
    <x v="1"/>
    <x v="0"/>
    <x v="0"/>
  </r>
  <r>
    <s v="L104023"/>
    <x v="0"/>
    <s v="C204023"/>
    <s v="Anjali Sharma"/>
    <x v="0"/>
    <s v="Male"/>
    <x v="46"/>
    <x v="0"/>
    <x v="1"/>
    <x v="2"/>
    <n v="1685197"/>
    <s v="Submitted"/>
    <n v="805"/>
    <x v="2"/>
    <x v="0"/>
    <s v="Submitted"/>
    <x v="0"/>
    <x v="4"/>
    <n v="4842697"/>
    <n v="17.28"/>
    <n v="60"/>
    <n v="80711.62"/>
    <n v="6973483.6800000006"/>
    <x v="0"/>
    <x v="0"/>
    <d v="2035-06-26T00:00:00"/>
    <x v="11"/>
    <x v="0"/>
    <x v="0"/>
    <x v="1"/>
    <x v="0"/>
  </r>
  <r>
    <s v="L104024"/>
    <x v="0"/>
    <s v="C204024"/>
    <s v="Pooja Gupta"/>
    <x v="0"/>
    <s v="Female"/>
    <x v="31"/>
    <x v="0"/>
    <x v="1"/>
    <x v="0"/>
    <n v="1616686"/>
    <s v="Submitted"/>
    <n v="478"/>
    <x v="0"/>
    <x v="0"/>
    <s v="Submitted"/>
    <x v="0"/>
    <x v="1"/>
    <n v="1317819"/>
    <n v="18.16"/>
    <n v="12"/>
    <n v="109818.25"/>
    <n v="1994330.8103461566"/>
    <x v="6"/>
    <x v="6"/>
    <d v="2035-06-27T00:00:00"/>
    <x v="11"/>
    <x v="0"/>
    <x v="2"/>
    <x v="0"/>
    <x v="3"/>
  </r>
  <r>
    <s v="L104025"/>
    <x v="0"/>
    <s v="C204025"/>
    <s v="Anjali Gupta"/>
    <x v="0"/>
    <s v="Female"/>
    <x v="21"/>
    <x v="0"/>
    <x v="1"/>
    <x v="0"/>
    <n v="2064838"/>
    <s v="Submitted"/>
    <n v="584"/>
    <x v="0"/>
    <x v="0"/>
    <s v="Submitted"/>
    <x v="0"/>
    <x v="0"/>
    <n v="372649"/>
    <n v="12.8"/>
    <n v="120"/>
    <n v="3105.41"/>
    <n v="397492.26666666666"/>
    <x v="3"/>
    <x v="3"/>
    <d v="2035-06-28T00:00:00"/>
    <x v="11"/>
    <x v="0"/>
    <x v="0"/>
    <x v="0"/>
    <x v="2"/>
  </r>
  <r>
    <s v="L104026"/>
    <x v="0"/>
    <s v="C204026"/>
    <s v="Vikas Mehta"/>
    <x v="0"/>
    <s v="Male"/>
    <x v="3"/>
    <x v="0"/>
    <x v="1"/>
    <x v="2"/>
    <n v="413747"/>
    <s v="Submitted"/>
    <n v="793"/>
    <x v="2"/>
    <x v="0"/>
    <s v="Submitted"/>
    <x v="0"/>
    <x v="1"/>
    <n v="2188002"/>
    <n v="12.17"/>
    <n v="36"/>
    <n v="60777.83"/>
    <n v="2218998.6950250454"/>
    <x v="5"/>
    <x v="5"/>
    <d v="2035-06-29T00:00:00"/>
    <x v="11"/>
    <x v="0"/>
    <x v="0"/>
    <x v="0"/>
    <x v="3"/>
  </r>
  <r>
    <s v="L104027"/>
    <x v="0"/>
    <s v="C204027"/>
    <s v="Karan Gupta"/>
    <x v="0"/>
    <s v="Male"/>
    <x v="18"/>
    <x v="1"/>
    <x v="0"/>
    <x v="2"/>
    <n v="2016295"/>
    <s v="Submitted"/>
    <n v="380"/>
    <x v="0"/>
    <x v="0"/>
    <s v="Submitted"/>
    <x v="0"/>
    <x v="2"/>
    <n v="3432058"/>
    <n v="12.28"/>
    <n v="12"/>
    <n v="286004.83"/>
    <n v="3512885.5525086424"/>
    <x v="1"/>
    <x v="1"/>
    <d v="2035-06-30T00:00:00"/>
    <x v="11"/>
    <x v="0"/>
    <x v="1"/>
    <x v="1"/>
    <x v="3"/>
  </r>
  <r>
    <s v="L104028"/>
    <x v="0"/>
    <s v="C204028"/>
    <s v="Rahul Singh"/>
    <x v="0"/>
    <s v="Female"/>
    <x v="40"/>
    <x v="1"/>
    <x v="1"/>
    <x v="0"/>
    <n v="1218250"/>
    <s v="Submitted"/>
    <n v="560"/>
    <x v="0"/>
    <x v="0"/>
    <s v="Submitted"/>
    <x v="0"/>
    <x v="1"/>
    <n v="2272391"/>
    <n v="10.09"/>
    <n v="60"/>
    <n v="37873.18"/>
    <n v="1910702.0991666671"/>
    <x v="4"/>
    <x v="4"/>
    <d v="2035-07-01T00:00:00"/>
    <x v="11"/>
    <x v="1"/>
    <x v="0"/>
    <x v="0"/>
    <x v="1"/>
  </r>
  <r>
    <s v="L104029"/>
    <x v="0"/>
    <s v="C204029"/>
    <s v="Priya Mehta"/>
    <x v="0"/>
    <s v="Female"/>
    <x v="10"/>
    <x v="0"/>
    <x v="1"/>
    <x v="1"/>
    <n v="2350772"/>
    <s v="Submitted"/>
    <n v="513"/>
    <x v="0"/>
    <x v="0"/>
    <s v="Submitted"/>
    <x v="0"/>
    <x v="3"/>
    <n v="280759"/>
    <n v="15.6"/>
    <n v="12"/>
    <n v="23396.58"/>
    <n v="365003.35569751513"/>
    <x v="5"/>
    <x v="5"/>
    <d v="2035-07-02T00:00:00"/>
    <x v="11"/>
    <x v="1"/>
    <x v="0"/>
    <x v="0"/>
    <x v="0"/>
  </r>
  <r>
    <s v="L104030"/>
    <x v="0"/>
    <s v="C204030"/>
    <s v="Priya Das"/>
    <x v="0"/>
    <s v="Female"/>
    <x v="37"/>
    <x v="1"/>
    <x v="1"/>
    <x v="2"/>
    <n v="1256851"/>
    <s v="Submitted"/>
    <n v="950"/>
    <x v="2"/>
    <x v="0"/>
    <s v="Submitted"/>
    <x v="1"/>
    <x v="4"/>
    <n v="0"/>
    <n v="13.19"/>
    <n v="60"/>
    <n v="4166.67"/>
    <n v="0"/>
    <x v="6"/>
    <x v="6"/>
    <d v="2035-07-03T00:00:00"/>
    <x v="11"/>
    <x v="1"/>
    <x v="2"/>
    <x v="1"/>
    <x v="3"/>
  </r>
  <r>
    <s v="L104031"/>
    <x v="0"/>
    <s v="C204031"/>
    <s v="Karan Mehta"/>
    <x v="0"/>
    <s v="Male"/>
    <x v="23"/>
    <x v="0"/>
    <x v="0"/>
    <x v="1"/>
    <n v="538607"/>
    <s v="Submitted"/>
    <n v="950"/>
    <x v="2"/>
    <x v="0"/>
    <s v="Submitted"/>
    <x v="1"/>
    <x v="2"/>
    <n v="3323991"/>
    <n v="9.8800000000000008"/>
    <n v="180"/>
    <n v="18466.62"/>
    <n v="2736752.5900000003"/>
    <x v="4"/>
    <x v="4"/>
    <d v="2035-07-04T00:00:00"/>
    <x v="11"/>
    <x v="1"/>
    <x v="1"/>
    <x v="0"/>
    <x v="3"/>
  </r>
  <r>
    <s v="L104032"/>
    <x v="0"/>
    <s v="C204032"/>
    <s v="Vikas Rao"/>
    <x v="0"/>
    <s v="Female"/>
    <x v="6"/>
    <x v="0"/>
    <x v="0"/>
    <x v="0"/>
    <n v="683306"/>
    <s v="Submitted"/>
    <n v="685"/>
    <x v="1"/>
    <x v="0"/>
    <s v="Submitted"/>
    <x v="0"/>
    <x v="2"/>
    <n v="1661296"/>
    <n v="7.23"/>
    <n v="24"/>
    <n v="69220.67"/>
    <n v="1000943.0090432342"/>
    <x v="3"/>
    <x v="3"/>
    <d v="2035-07-05T00:00:00"/>
    <x v="11"/>
    <x v="1"/>
    <x v="0"/>
    <x v="1"/>
    <x v="1"/>
  </r>
  <r>
    <s v="L104033"/>
    <x v="0"/>
    <s v="C204033"/>
    <s v="Sneha Mehta"/>
    <x v="0"/>
    <s v="Male"/>
    <x v="5"/>
    <x v="1"/>
    <x v="0"/>
    <x v="1"/>
    <n v="2306107"/>
    <s v="Submitted"/>
    <n v="554"/>
    <x v="0"/>
    <x v="0"/>
    <s v="Submitted"/>
    <x v="0"/>
    <x v="2"/>
    <n v="4350894"/>
    <n v="18.05"/>
    <n v="24"/>
    <n v="181287.25"/>
    <n v="6544469.7267699335"/>
    <x v="3"/>
    <x v="3"/>
    <d v="2035-07-06T00:00:00"/>
    <x v="11"/>
    <x v="1"/>
    <x v="1"/>
    <x v="1"/>
    <x v="3"/>
  </r>
  <r>
    <s v="L104034"/>
    <x v="0"/>
    <s v="C204034"/>
    <s v="Pooja Patel"/>
    <x v="0"/>
    <s v="Male"/>
    <x v="0"/>
    <x v="0"/>
    <x v="1"/>
    <x v="3"/>
    <n v="533207"/>
    <s v="Submitted"/>
    <n v="744"/>
    <x v="1"/>
    <x v="0"/>
    <s v="Submitted"/>
    <x v="0"/>
    <x v="2"/>
    <n v="2153470"/>
    <n v="11.31"/>
    <n v="120"/>
    <n v="17945.580000000002"/>
    <n v="2029645.4750000001"/>
    <x v="4"/>
    <x v="4"/>
    <d v="2035-07-07T00:00:00"/>
    <x v="11"/>
    <x v="1"/>
    <x v="0"/>
    <x v="0"/>
    <x v="3"/>
  </r>
  <r>
    <s v="L104035"/>
    <x v="0"/>
    <s v="C204035"/>
    <s v="Sneha Gupta"/>
    <x v="0"/>
    <s v="Male"/>
    <x v="12"/>
    <x v="0"/>
    <x v="1"/>
    <x v="1"/>
    <n v="2113521"/>
    <s v="Submitted"/>
    <n v="823"/>
    <x v="2"/>
    <x v="0"/>
    <s v="Submitted"/>
    <x v="0"/>
    <x v="2"/>
    <n v="673586"/>
    <n v="14.38"/>
    <n v="120"/>
    <n v="5613.22"/>
    <n v="807180.55666666676"/>
    <x v="5"/>
    <x v="5"/>
    <d v="2035-07-08T00:00:00"/>
    <x v="11"/>
    <x v="1"/>
    <x v="0"/>
    <x v="0"/>
    <x v="0"/>
  </r>
  <r>
    <s v="L104036"/>
    <x v="0"/>
    <s v="C204036"/>
    <s v="Amit Patel"/>
    <x v="0"/>
    <s v="Female"/>
    <x v="28"/>
    <x v="1"/>
    <x v="1"/>
    <x v="0"/>
    <n v="1692217"/>
    <s v="Submitted"/>
    <n v="799"/>
    <x v="2"/>
    <x v="0"/>
    <s v="Submitted"/>
    <x v="0"/>
    <x v="3"/>
    <n v="2599471"/>
    <n v="13.98"/>
    <n v="180"/>
    <n v="14441.51"/>
    <n v="3028383.7150000003"/>
    <x v="6"/>
    <x v="6"/>
    <d v="2035-07-09T00:00:00"/>
    <x v="11"/>
    <x v="1"/>
    <x v="1"/>
    <x v="0"/>
    <x v="0"/>
  </r>
  <r>
    <s v="L104037"/>
    <x v="0"/>
    <s v="C204037"/>
    <s v="Anjali Patel"/>
    <x v="0"/>
    <s v="Male"/>
    <x v="6"/>
    <x v="0"/>
    <x v="1"/>
    <x v="0"/>
    <n v="1461146"/>
    <s v="Submitted"/>
    <n v="671"/>
    <x v="1"/>
    <x v="0"/>
    <s v="Submitted"/>
    <x v="0"/>
    <x v="3"/>
    <n v="4834050"/>
    <n v="13.74"/>
    <n v="12"/>
    <n v="402837.5"/>
    <n v="5535570.7419206779"/>
    <x v="2"/>
    <x v="2"/>
    <d v="2035-07-10T00:00:00"/>
    <x v="11"/>
    <x v="1"/>
    <x v="0"/>
    <x v="1"/>
    <x v="0"/>
  </r>
  <r>
    <s v="L104038"/>
    <x v="0"/>
    <s v="C204038"/>
    <s v="Rahul Gupta"/>
    <x v="0"/>
    <s v="Female"/>
    <x v="33"/>
    <x v="1"/>
    <x v="0"/>
    <x v="0"/>
    <n v="1402265"/>
    <s v="Submitted"/>
    <n v="465"/>
    <x v="0"/>
    <x v="0"/>
    <s v="Submitted"/>
    <x v="0"/>
    <x v="1"/>
    <n v="3808838"/>
    <n v="12.42"/>
    <n v="120"/>
    <n v="31740.32"/>
    <n v="3942147.3299999996"/>
    <x v="4"/>
    <x v="4"/>
    <d v="2035-07-11T00:00:00"/>
    <x v="11"/>
    <x v="1"/>
    <x v="2"/>
    <x v="1"/>
    <x v="1"/>
  </r>
  <r>
    <s v="L104039"/>
    <x v="0"/>
    <s v="C204039"/>
    <s v="Amit Mehta"/>
    <x v="0"/>
    <s v="Male"/>
    <x v="36"/>
    <x v="1"/>
    <x v="1"/>
    <x v="3"/>
    <n v="0"/>
    <s v="Submitted"/>
    <n v="496"/>
    <x v="0"/>
    <x v="0"/>
    <s v="Submitted"/>
    <x v="0"/>
    <x v="1"/>
    <n v="2498644"/>
    <n v="12.4"/>
    <n v="24"/>
    <n v="104110.17"/>
    <n v="2581932.2368329908"/>
    <x v="0"/>
    <x v="0"/>
    <d v="2035-07-12T00:00:00"/>
    <x v="11"/>
    <x v="1"/>
    <x v="0"/>
    <x v="0"/>
    <x v="2"/>
  </r>
  <r>
    <s v="L104040"/>
    <x v="0"/>
    <s v="C204040"/>
    <s v="Sneha Verma"/>
    <x v="0"/>
    <s v="Female"/>
    <x v="14"/>
    <x v="0"/>
    <x v="0"/>
    <x v="3"/>
    <n v="1419142"/>
    <s v="Submitted"/>
    <n v="513"/>
    <x v="0"/>
    <x v="0"/>
    <s v="Submitted"/>
    <x v="0"/>
    <x v="3"/>
    <n v="1161018"/>
    <n v="18.86"/>
    <n v="12"/>
    <n v="96751.5"/>
    <n v="1824755.0986346819"/>
    <x v="6"/>
    <x v="6"/>
    <d v="2035-07-13T00:00:00"/>
    <x v="11"/>
    <x v="1"/>
    <x v="2"/>
    <x v="1"/>
    <x v="2"/>
  </r>
  <r>
    <s v="L104041"/>
    <x v="0"/>
    <s v="C204041"/>
    <s v="Amit Rao"/>
    <x v="0"/>
    <s v="Female"/>
    <x v="45"/>
    <x v="1"/>
    <x v="0"/>
    <x v="1"/>
    <n v="1478114"/>
    <s v="Submitted"/>
    <n v="776"/>
    <x v="2"/>
    <x v="0"/>
    <s v="Submitted"/>
    <x v="0"/>
    <x v="0"/>
    <n v="4545426"/>
    <n v="14.77"/>
    <n v="24"/>
    <n v="189392.75"/>
    <n v="5594661.8592416868"/>
    <x v="6"/>
    <x v="6"/>
    <d v="2035-07-14T00:00:00"/>
    <x v="11"/>
    <x v="1"/>
    <x v="1"/>
    <x v="0"/>
    <x v="2"/>
  </r>
  <r>
    <s v="L104042"/>
    <x v="0"/>
    <s v="C204042"/>
    <s v="Pooja Patel"/>
    <x v="0"/>
    <s v="Male"/>
    <x v="5"/>
    <x v="0"/>
    <x v="0"/>
    <x v="1"/>
    <n v="696040"/>
    <s v="Submitted"/>
    <n v="552"/>
    <x v="0"/>
    <x v="0"/>
    <s v="Submitted"/>
    <x v="0"/>
    <x v="0"/>
    <n v="803433"/>
    <n v="11.15"/>
    <n v="120"/>
    <n v="6695.27"/>
    <n v="746523.16249999998"/>
    <x v="6"/>
    <x v="6"/>
    <d v="2035-07-15T00:00:00"/>
    <x v="11"/>
    <x v="1"/>
    <x v="1"/>
    <x v="1"/>
    <x v="3"/>
  </r>
  <r>
    <s v="L104043"/>
    <x v="0"/>
    <s v="C204043"/>
    <s v="Rohit Mehta"/>
    <x v="0"/>
    <s v="Female"/>
    <x v="28"/>
    <x v="1"/>
    <x v="1"/>
    <x v="0"/>
    <n v="1641479"/>
    <s v="Submitted"/>
    <n v="839"/>
    <x v="2"/>
    <x v="0"/>
    <s v="Submitted"/>
    <x v="0"/>
    <x v="3"/>
    <n v="119200"/>
    <n v="12.86"/>
    <n v="12"/>
    <n v="9933.33"/>
    <n v="127763.11071684201"/>
    <x v="3"/>
    <x v="3"/>
    <d v="2035-07-16T00:00:00"/>
    <x v="11"/>
    <x v="1"/>
    <x v="0"/>
    <x v="1"/>
    <x v="1"/>
  </r>
  <r>
    <s v="L104044"/>
    <x v="0"/>
    <s v="C204044"/>
    <s v="Amit Singh"/>
    <x v="0"/>
    <s v="Male"/>
    <x v="22"/>
    <x v="0"/>
    <x v="0"/>
    <x v="2"/>
    <n v="2319517"/>
    <s v="Submitted"/>
    <n v="397"/>
    <x v="0"/>
    <x v="0"/>
    <s v="Submitted"/>
    <x v="0"/>
    <x v="4"/>
    <n v="0"/>
    <n v="11.12"/>
    <n v="12"/>
    <n v="20833.330000000002"/>
    <n v="0"/>
    <x v="6"/>
    <x v="6"/>
    <d v="2035-07-17T00:00:00"/>
    <x v="11"/>
    <x v="1"/>
    <x v="0"/>
    <x v="0"/>
    <x v="0"/>
  </r>
  <r>
    <s v="L104045"/>
    <x v="0"/>
    <s v="C204045"/>
    <s v="Rohit Verma"/>
    <x v="0"/>
    <s v="Male"/>
    <x v="9"/>
    <x v="1"/>
    <x v="1"/>
    <x v="0"/>
    <n v="655086"/>
    <s v="Submitted"/>
    <n v="706"/>
    <x v="1"/>
    <x v="0"/>
    <s v="Submitted"/>
    <x v="0"/>
    <x v="4"/>
    <n v="858475"/>
    <n v="8.14"/>
    <n v="24"/>
    <n v="35769.79"/>
    <n v="582334.54230332433"/>
    <x v="1"/>
    <x v="1"/>
    <d v="2035-07-18T00:00:00"/>
    <x v="11"/>
    <x v="1"/>
    <x v="2"/>
    <x v="1"/>
    <x v="2"/>
  </r>
  <r>
    <s v="L104046"/>
    <x v="0"/>
    <s v="C204046"/>
    <s v="Karan Mehta"/>
    <x v="0"/>
    <s v="Male"/>
    <x v="42"/>
    <x v="1"/>
    <x v="1"/>
    <x v="3"/>
    <n v="1845897"/>
    <s v="Submitted"/>
    <n v="361"/>
    <x v="0"/>
    <x v="0"/>
    <s v="Submitted"/>
    <x v="0"/>
    <x v="4"/>
    <n v="4759145"/>
    <n v="10.69"/>
    <n v="120"/>
    <n v="39659.54"/>
    <n v="4239605.0041666664"/>
    <x v="3"/>
    <x v="3"/>
    <d v="2035-07-19T00:00:00"/>
    <x v="11"/>
    <x v="1"/>
    <x v="0"/>
    <x v="1"/>
    <x v="0"/>
  </r>
  <r>
    <s v="L104047"/>
    <x v="0"/>
    <s v="C204047"/>
    <s v="Rohit Sharma"/>
    <x v="0"/>
    <s v="Male"/>
    <x v="14"/>
    <x v="0"/>
    <x v="1"/>
    <x v="2"/>
    <n v="563594"/>
    <s v="Submitted"/>
    <n v="589"/>
    <x v="0"/>
    <x v="0"/>
    <s v="Submitted"/>
    <x v="0"/>
    <x v="4"/>
    <n v="4727897"/>
    <n v="13.68"/>
    <n v="120"/>
    <n v="39399.14"/>
    <n v="5389802.5799999991"/>
    <x v="2"/>
    <x v="2"/>
    <d v="2035-07-20T00:00:00"/>
    <x v="11"/>
    <x v="1"/>
    <x v="1"/>
    <x v="0"/>
    <x v="2"/>
  </r>
  <r>
    <s v="L104048"/>
    <x v="0"/>
    <s v="C204048"/>
    <s v="Vikas Mehta"/>
    <x v="0"/>
    <s v="Male"/>
    <x v="28"/>
    <x v="1"/>
    <x v="0"/>
    <x v="3"/>
    <n v="759135"/>
    <s v="Submitted"/>
    <n v="617"/>
    <x v="1"/>
    <x v="0"/>
    <s v="Submitted"/>
    <x v="0"/>
    <x v="0"/>
    <n v="3612451"/>
    <n v="11.45"/>
    <n v="36"/>
    <n v="100345.86"/>
    <n v="3446880.329282227"/>
    <x v="6"/>
    <x v="6"/>
    <d v="2035-07-21T00:00:00"/>
    <x v="11"/>
    <x v="1"/>
    <x v="0"/>
    <x v="1"/>
    <x v="2"/>
  </r>
  <r>
    <s v="L104049"/>
    <x v="0"/>
    <s v="C204049"/>
    <s v="Vikas Singh"/>
    <x v="0"/>
    <s v="Male"/>
    <x v="15"/>
    <x v="0"/>
    <x v="0"/>
    <x v="0"/>
    <n v="671198"/>
    <s v="Submitted"/>
    <n v="711"/>
    <x v="1"/>
    <x v="0"/>
    <s v="Submitted"/>
    <x v="0"/>
    <x v="0"/>
    <n v="4061069"/>
    <n v="7.21"/>
    <n v="120"/>
    <n v="33842.239999999998"/>
    <n v="2440025.6241666665"/>
    <x v="3"/>
    <x v="3"/>
    <d v="2035-07-22T00:00:00"/>
    <x v="11"/>
    <x v="1"/>
    <x v="0"/>
    <x v="0"/>
    <x v="2"/>
  </r>
  <r>
    <s v="L104050"/>
    <x v="0"/>
    <s v="C204050"/>
    <s v="Priya Sharma"/>
    <x v="0"/>
    <s v="Female"/>
    <x v="32"/>
    <x v="0"/>
    <x v="1"/>
    <x v="3"/>
    <n v="509435"/>
    <s v="Submitted"/>
    <n v="615"/>
    <x v="1"/>
    <x v="0"/>
    <s v="Submitted"/>
    <x v="0"/>
    <x v="4"/>
    <n v="1242780"/>
    <n v="17.93"/>
    <n v="60"/>
    <n v="20713"/>
    <n v="1856920.45"/>
    <x v="6"/>
    <x v="6"/>
    <d v="2035-07-23T00:00:00"/>
    <x v="11"/>
    <x v="1"/>
    <x v="2"/>
    <x v="0"/>
    <x v="0"/>
  </r>
  <r>
    <s v="L104051"/>
    <x v="0"/>
    <s v="C204051"/>
    <s v="Rohit Sharma"/>
    <x v="0"/>
    <s v="Female"/>
    <x v="28"/>
    <x v="0"/>
    <x v="1"/>
    <x v="0"/>
    <n v="1789948"/>
    <s v="Submitted"/>
    <n v="519"/>
    <x v="0"/>
    <x v="0"/>
    <s v="Submitted"/>
    <x v="0"/>
    <x v="4"/>
    <n v="934750"/>
    <n v="16.14"/>
    <n v="12"/>
    <n v="77895.83"/>
    <n v="1257284.2194080167"/>
    <x v="0"/>
    <x v="0"/>
    <d v="2035-07-24T00:00:00"/>
    <x v="11"/>
    <x v="1"/>
    <x v="2"/>
    <x v="1"/>
    <x v="3"/>
  </r>
  <r>
    <s v="L104052"/>
    <x v="0"/>
    <s v="C204052"/>
    <s v="Anjali Sharma"/>
    <x v="0"/>
    <s v="Female"/>
    <x v="20"/>
    <x v="1"/>
    <x v="0"/>
    <x v="1"/>
    <n v="-50000"/>
    <s v="Submitted"/>
    <n v="429"/>
    <x v="0"/>
    <x v="0"/>
    <s v="Submitted"/>
    <x v="0"/>
    <x v="0"/>
    <n v="1192680"/>
    <n v="14.28"/>
    <n v="120"/>
    <n v="9939"/>
    <n v="1419289.2"/>
    <x v="4"/>
    <x v="4"/>
    <d v="2035-07-25T00:00:00"/>
    <x v="11"/>
    <x v="1"/>
    <x v="0"/>
    <x v="0"/>
    <x v="2"/>
  </r>
  <r>
    <s v="L104053"/>
    <x v="0"/>
    <s v="C204053"/>
    <s v="Sneha Verma"/>
    <x v="0"/>
    <s v="Male"/>
    <x v="5"/>
    <x v="1"/>
    <x v="1"/>
    <x v="2"/>
    <n v="2451301"/>
    <s v="Submitted"/>
    <n v="708"/>
    <x v="1"/>
    <x v="0"/>
    <s v="Submitted"/>
    <x v="0"/>
    <x v="1"/>
    <n v="2756869"/>
    <n v="18.66"/>
    <n v="36"/>
    <n v="76579.69"/>
    <n v="4286931.2950000083"/>
    <x v="5"/>
    <x v="5"/>
    <d v="2035-07-26T00:00:00"/>
    <x v="11"/>
    <x v="1"/>
    <x v="2"/>
    <x v="1"/>
    <x v="0"/>
  </r>
  <r>
    <s v="L104054"/>
    <x v="0"/>
    <s v="C204054"/>
    <s v="Anjali Mehta"/>
    <x v="0"/>
    <s v="Male"/>
    <x v="47"/>
    <x v="0"/>
    <x v="1"/>
    <x v="3"/>
    <n v="2316845"/>
    <s v="Submitted"/>
    <n v="767"/>
    <x v="2"/>
    <x v="0"/>
    <s v="Submitted"/>
    <x v="0"/>
    <x v="4"/>
    <n v="1672021"/>
    <n v="17.82"/>
    <n v="36"/>
    <n v="46445.03"/>
    <n v="2482951.1850000145"/>
    <x v="5"/>
    <x v="5"/>
    <d v="2035-07-27T00:00:00"/>
    <x v="11"/>
    <x v="1"/>
    <x v="1"/>
    <x v="1"/>
    <x v="2"/>
  </r>
  <r>
    <s v="L104055"/>
    <x v="0"/>
    <s v="C204055"/>
    <s v="Rohit Rao"/>
    <x v="0"/>
    <s v="Female"/>
    <x v="27"/>
    <x v="0"/>
    <x v="0"/>
    <x v="0"/>
    <n v="1980898"/>
    <s v="Submitted"/>
    <n v="708"/>
    <x v="1"/>
    <x v="0"/>
    <s v="Submitted"/>
    <x v="0"/>
    <x v="4"/>
    <n v="3824057"/>
    <n v="13.68"/>
    <n v="60"/>
    <n v="63734.28"/>
    <n v="4359424.9799999995"/>
    <x v="3"/>
    <x v="3"/>
    <d v="2035-07-28T00:00:00"/>
    <x v="11"/>
    <x v="1"/>
    <x v="0"/>
    <x v="1"/>
    <x v="3"/>
  </r>
  <r>
    <s v="L104056"/>
    <x v="0"/>
    <s v="C204056"/>
    <s v="Sneha Das"/>
    <x v="0"/>
    <s v="Female"/>
    <x v="9"/>
    <x v="0"/>
    <x v="1"/>
    <x v="2"/>
    <n v="611021"/>
    <s v="Submitted"/>
    <n v="405"/>
    <x v="0"/>
    <x v="0"/>
    <s v="Submitted"/>
    <x v="0"/>
    <x v="3"/>
    <n v="4346894"/>
    <n v="13.85"/>
    <n v="36"/>
    <n v="120747.06"/>
    <n v="5017040.1583383735"/>
    <x v="2"/>
    <x v="2"/>
    <d v="2035-07-29T00:00:00"/>
    <x v="11"/>
    <x v="1"/>
    <x v="2"/>
    <x v="1"/>
    <x v="3"/>
  </r>
  <r>
    <s v="L104057"/>
    <x v="0"/>
    <s v="C204057"/>
    <s v="Vikas Gupta"/>
    <x v="0"/>
    <s v="Male"/>
    <x v="46"/>
    <x v="1"/>
    <x v="1"/>
    <x v="2"/>
    <n v="1870759"/>
    <s v="Submitted"/>
    <n v="681"/>
    <x v="1"/>
    <x v="0"/>
    <s v="Submitted"/>
    <x v="0"/>
    <x v="2"/>
    <n v="4000845"/>
    <n v="10.07"/>
    <n v="24"/>
    <n v="166701.88"/>
    <n v="3357377.2590597263"/>
    <x v="5"/>
    <x v="5"/>
    <d v="2035-07-30T00:00:00"/>
    <x v="11"/>
    <x v="1"/>
    <x v="1"/>
    <x v="1"/>
    <x v="1"/>
  </r>
  <r>
    <s v="L104058"/>
    <x v="0"/>
    <s v="C204058"/>
    <s v="Rahul Singh"/>
    <x v="0"/>
    <s v="Female"/>
    <x v="23"/>
    <x v="0"/>
    <x v="0"/>
    <x v="0"/>
    <n v="1918925"/>
    <s v="Submitted"/>
    <n v="673"/>
    <x v="1"/>
    <x v="0"/>
    <s v="Submitted"/>
    <x v="0"/>
    <x v="3"/>
    <n v="4188627"/>
    <n v="8.31"/>
    <n v="120"/>
    <n v="34905.22"/>
    <n v="2900624.1975000002"/>
    <x v="1"/>
    <x v="1"/>
    <d v="2035-07-31T00:00:00"/>
    <x v="11"/>
    <x v="1"/>
    <x v="2"/>
    <x v="1"/>
    <x v="0"/>
  </r>
  <r>
    <s v="L104059"/>
    <x v="0"/>
    <s v="C204059"/>
    <s v="Rohit Mehta"/>
    <x v="0"/>
    <s v="Female"/>
    <x v="33"/>
    <x v="0"/>
    <x v="1"/>
    <x v="1"/>
    <n v="1348057"/>
    <s v="Submitted"/>
    <n v="659"/>
    <x v="1"/>
    <x v="0"/>
    <s v="Submitted"/>
    <x v="0"/>
    <x v="3"/>
    <n v="2137482"/>
    <n v="18.55"/>
    <n v="180"/>
    <n v="11874.9"/>
    <n v="3304190.9250000003"/>
    <x v="6"/>
    <x v="6"/>
    <d v="2035-08-01T00:00:00"/>
    <x v="11"/>
    <x v="2"/>
    <x v="0"/>
    <x v="1"/>
    <x v="3"/>
  </r>
  <r>
    <s v="L104060"/>
    <x v="0"/>
    <s v="C204060"/>
    <s v="Priya Verma"/>
    <x v="0"/>
    <s v="Female"/>
    <x v="15"/>
    <x v="1"/>
    <x v="1"/>
    <x v="3"/>
    <n v="1766335"/>
    <s v="Submitted"/>
    <n v="779"/>
    <x v="2"/>
    <x v="0"/>
    <s v="Submitted"/>
    <x v="0"/>
    <x v="1"/>
    <n v="824787"/>
    <n v="7.28"/>
    <n v="24"/>
    <n v="34366.120000000003"/>
    <n v="500376.49581411952"/>
    <x v="0"/>
    <x v="0"/>
    <d v="2035-08-02T00:00:00"/>
    <x v="11"/>
    <x v="2"/>
    <x v="0"/>
    <x v="0"/>
    <x v="1"/>
  </r>
  <r>
    <s v="L104061"/>
    <x v="0"/>
    <s v="C204061"/>
    <s v="Neha Gupta"/>
    <x v="0"/>
    <s v="Male"/>
    <x v="35"/>
    <x v="0"/>
    <x v="0"/>
    <x v="3"/>
    <n v="445372"/>
    <s v="Submitted"/>
    <n v="585"/>
    <x v="0"/>
    <x v="0"/>
    <s v="Submitted"/>
    <x v="0"/>
    <x v="4"/>
    <n v="1617490"/>
    <n v="13.35"/>
    <n v="12"/>
    <n v="134790.82999999999"/>
    <n v="1799685.4681616379"/>
    <x v="5"/>
    <x v="5"/>
    <d v="2035-08-03T00:00:00"/>
    <x v="11"/>
    <x v="2"/>
    <x v="2"/>
    <x v="1"/>
    <x v="2"/>
  </r>
  <r>
    <s v="L104062"/>
    <x v="0"/>
    <s v="C204062"/>
    <s v="Vikas Rao"/>
    <x v="0"/>
    <s v="Male"/>
    <x v="24"/>
    <x v="1"/>
    <x v="1"/>
    <x v="0"/>
    <n v="884895"/>
    <s v="Submitted"/>
    <n v="321"/>
    <x v="0"/>
    <x v="0"/>
    <s v="Submitted"/>
    <x v="0"/>
    <x v="3"/>
    <n v="397237"/>
    <n v="18.34"/>
    <n v="36"/>
    <n v="11034.36"/>
    <n v="607110.5483333352"/>
    <x v="6"/>
    <x v="6"/>
    <d v="2035-08-04T00:00:00"/>
    <x v="11"/>
    <x v="2"/>
    <x v="2"/>
    <x v="0"/>
    <x v="0"/>
  </r>
  <r>
    <s v="L104063"/>
    <x v="0"/>
    <s v="C204063"/>
    <s v="Rohit Mehta"/>
    <x v="0"/>
    <s v="Male"/>
    <x v="4"/>
    <x v="0"/>
    <x v="0"/>
    <x v="2"/>
    <n v="269189"/>
    <s v="Submitted"/>
    <n v="654"/>
    <x v="1"/>
    <x v="0"/>
    <s v="Submitted"/>
    <x v="0"/>
    <x v="4"/>
    <n v="4985252"/>
    <n v="14.6"/>
    <n v="120"/>
    <n v="41543.769999999997"/>
    <n v="6065389.9333333327"/>
    <x v="0"/>
    <x v="0"/>
    <d v="2035-08-05T00:00:00"/>
    <x v="11"/>
    <x v="2"/>
    <x v="0"/>
    <x v="1"/>
    <x v="3"/>
  </r>
  <r>
    <s v="L104064"/>
    <x v="0"/>
    <s v="C204064"/>
    <s v="Pooja Mehta"/>
    <x v="0"/>
    <s v="Female"/>
    <x v="42"/>
    <x v="0"/>
    <x v="1"/>
    <x v="0"/>
    <n v="2049065"/>
    <s v="Submitted"/>
    <n v="691"/>
    <x v="1"/>
    <x v="0"/>
    <s v="Submitted"/>
    <x v="0"/>
    <x v="2"/>
    <n v="3735769"/>
    <n v="13.38"/>
    <n v="12"/>
    <n v="311314.08"/>
    <n v="4165902.4125958919"/>
    <x v="3"/>
    <x v="3"/>
    <d v="2035-08-06T00:00:00"/>
    <x v="11"/>
    <x v="2"/>
    <x v="2"/>
    <x v="0"/>
    <x v="2"/>
  </r>
  <r>
    <s v="L104065"/>
    <x v="0"/>
    <s v="C204065"/>
    <s v="Anjali Mehta"/>
    <x v="0"/>
    <s v="Female"/>
    <x v="11"/>
    <x v="0"/>
    <x v="1"/>
    <x v="3"/>
    <n v="1388762"/>
    <s v="Submitted"/>
    <n v="814"/>
    <x v="2"/>
    <x v="0"/>
    <s v="Submitted"/>
    <x v="0"/>
    <x v="3"/>
    <n v="3043563"/>
    <n v="16.190000000000001"/>
    <n v="180"/>
    <n v="16908.68"/>
    <n v="4106273.7475000005"/>
    <x v="4"/>
    <x v="4"/>
    <d v="2035-08-07T00:00:00"/>
    <x v="11"/>
    <x v="2"/>
    <x v="0"/>
    <x v="0"/>
    <x v="1"/>
  </r>
  <r>
    <s v="L104066"/>
    <x v="0"/>
    <s v="C204066"/>
    <s v="Vikas Singh"/>
    <x v="0"/>
    <s v="Male"/>
    <x v="44"/>
    <x v="1"/>
    <x v="1"/>
    <x v="1"/>
    <n v="293445"/>
    <s v="Submitted"/>
    <n v="519"/>
    <x v="0"/>
    <x v="0"/>
    <s v="Submitted"/>
    <x v="0"/>
    <x v="0"/>
    <n v="2867227"/>
    <n v="8.0299999999999994"/>
    <n v="24"/>
    <n v="119467.79"/>
    <n v="1918661.5042856231"/>
    <x v="4"/>
    <x v="4"/>
    <d v="2035-08-08T00:00:00"/>
    <x v="11"/>
    <x v="2"/>
    <x v="1"/>
    <x v="1"/>
    <x v="2"/>
  </r>
  <r>
    <s v="L104067"/>
    <x v="0"/>
    <s v="C204067"/>
    <s v="Sneha Rao"/>
    <x v="0"/>
    <s v="Female"/>
    <x v="15"/>
    <x v="1"/>
    <x v="0"/>
    <x v="2"/>
    <n v="758419"/>
    <s v="Submitted"/>
    <n v="757"/>
    <x v="2"/>
    <x v="0"/>
    <s v="Submitted"/>
    <x v="0"/>
    <x v="3"/>
    <n v="2111159"/>
    <n v="15.53"/>
    <n v="24"/>
    <n v="87964.96"/>
    <n v="2732191.6118799439"/>
    <x v="2"/>
    <x v="2"/>
    <d v="2035-08-09T00:00:00"/>
    <x v="11"/>
    <x v="2"/>
    <x v="2"/>
    <x v="1"/>
    <x v="3"/>
  </r>
  <r>
    <s v="L104068"/>
    <x v="0"/>
    <s v="C204068"/>
    <s v="Vikas Singh"/>
    <x v="0"/>
    <s v="Male"/>
    <x v="25"/>
    <x v="0"/>
    <x v="0"/>
    <x v="2"/>
    <n v="843025"/>
    <s v="Submitted"/>
    <n v="573"/>
    <x v="0"/>
    <x v="0"/>
    <s v="Submitted"/>
    <x v="0"/>
    <x v="3"/>
    <n v="2478567"/>
    <n v="7.56"/>
    <n v="120"/>
    <n v="20654.72"/>
    <n v="1561497.21"/>
    <x v="4"/>
    <x v="4"/>
    <d v="2035-08-10T00:00:00"/>
    <x v="11"/>
    <x v="2"/>
    <x v="1"/>
    <x v="1"/>
    <x v="3"/>
  </r>
  <r>
    <s v="L104069"/>
    <x v="0"/>
    <s v="C204069"/>
    <s v="Vikas Verma"/>
    <x v="0"/>
    <s v="Female"/>
    <x v="41"/>
    <x v="0"/>
    <x v="1"/>
    <x v="0"/>
    <n v="1104894"/>
    <s v="Submitted"/>
    <n v="569"/>
    <x v="0"/>
    <x v="0"/>
    <s v="Submitted"/>
    <x v="0"/>
    <x v="2"/>
    <n v="3818572"/>
    <n v="9.6999999999999993"/>
    <n v="24"/>
    <n v="159107.17000000001"/>
    <n v="3086681.097800856"/>
    <x v="1"/>
    <x v="1"/>
    <d v="2035-08-11T00:00:00"/>
    <x v="11"/>
    <x v="2"/>
    <x v="0"/>
    <x v="0"/>
    <x v="1"/>
  </r>
  <r>
    <s v="L104070"/>
    <x v="0"/>
    <s v="C204070"/>
    <s v="Karan Sharma"/>
    <x v="0"/>
    <s v="Female"/>
    <x v="13"/>
    <x v="1"/>
    <x v="0"/>
    <x v="2"/>
    <n v="1303452"/>
    <s v="Submitted"/>
    <n v="719"/>
    <x v="1"/>
    <x v="0"/>
    <s v="Submitted"/>
    <x v="0"/>
    <x v="0"/>
    <n v="2489266"/>
    <n v="8.93"/>
    <n v="36"/>
    <n v="69146.28"/>
    <n v="1852428.7853869339"/>
    <x v="4"/>
    <x v="4"/>
    <d v="2035-08-12T00:00:00"/>
    <x v="11"/>
    <x v="2"/>
    <x v="0"/>
    <x v="1"/>
    <x v="2"/>
  </r>
  <r>
    <s v="L104071"/>
    <x v="0"/>
    <s v="C204071"/>
    <s v="Neha Rao"/>
    <x v="0"/>
    <s v="Female"/>
    <x v="22"/>
    <x v="0"/>
    <x v="0"/>
    <x v="1"/>
    <n v="0"/>
    <s v="Submitted"/>
    <n v="880"/>
    <x v="2"/>
    <x v="0"/>
    <s v="Submitted"/>
    <x v="0"/>
    <x v="2"/>
    <n v="1562605"/>
    <n v="9.4"/>
    <n v="180"/>
    <n v="8681.14"/>
    <n v="1224040.5833333333"/>
    <x v="4"/>
    <x v="4"/>
    <d v="2035-08-13T00:00:00"/>
    <x v="11"/>
    <x v="2"/>
    <x v="0"/>
    <x v="0"/>
    <x v="0"/>
  </r>
  <r>
    <s v="L104072"/>
    <x v="0"/>
    <s v="C204072"/>
    <s v="Sneha Gupta"/>
    <x v="0"/>
    <s v="Male"/>
    <x v="22"/>
    <x v="1"/>
    <x v="0"/>
    <x v="2"/>
    <n v="2236682"/>
    <s v="Submitted"/>
    <n v="469"/>
    <x v="0"/>
    <x v="0"/>
    <s v="Submitted"/>
    <x v="0"/>
    <x v="2"/>
    <n v="3035998"/>
    <n v="12.18"/>
    <n v="12"/>
    <n v="252999.83"/>
    <n v="3082225.9310713778"/>
    <x v="2"/>
    <x v="2"/>
    <d v="2035-08-14T00:00:00"/>
    <x v="11"/>
    <x v="2"/>
    <x v="0"/>
    <x v="1"/>
    <x v="3"/>
  </r>
  <r>
    <s v="L104073"/>
    <x v="0"/>
    <s v="C204073"/>
    <s v="Karan Sharma"/>
    <x v="0"/>
    <s v="Female"/>
    <x v="17"/>
    <x v="0"/>
    <x v="1"/>
    <x v="0"/>
    <n v="462249"/>
    <s v="Submitted"/>
    <n v="427"/>
    <x v="0"/>
    <x v="0"/>
    <s v="Submitted"/>
    <x v="0"/>
    <x v="3"/>
    <n v="1974177"/>
    <n v="9.5399999999999991"/>
    <n v="180"/>
    <n v="10967.65"/>
    <n v="1569470.7149999999"/>
    <x v="4"/>
    <x v="4"/>
    <d v="2035-08-15T00:00:00"/>
    <x v="11"/>
    <x v="2"/>
    <x v="0"/>
    <x v="1"/>
    <x v="3"/>
  </r>
  <r>
    <s v="L104074"/>
    <x v="0"/>
    <s v="C204074"/>
    <s v="Vikas Rao"/>
    <x v="0"/>
    <s v="Male"/>
    <x v="34"/>
    <x v="1"/>
    <x v="1"/>
    <x v="2"/>
    <n v="1815500"/>
    <s v="Submitted"/>
    <n v="340"/>
    <x v="0"/>
    <x v="0"/>
    <s v="Submitted"/>
    <x v="0"/>
    <x v="1"/>
    <n v="277773"/>
    <n v="13.74"/>
    <n v="12"/>
    <n v="23147.75"/>
    <n v="318083.61347018188"/>
    <x v="2"/>
    <x v="2"/>
    <d v="2035-08-16T00:00:00"/>
    <x v="11"/>
    <x v="2"/>
    <x v="1"/>
    <x v="1"/>
    <x v="2"/>
  </r>
  <r>
    <s v="L104075"/>
    <x v="0"/>
    <s v="C204075"/>
    <s v="Sneha Das"/>
    <x v="0"/>
    <s v="Female"/>
    <x v="13"/>
    <x v="1"/>
    <x v="1"/>
    <x v="0"/>
    <n v="680351"/>
    <s v="Submitted"/>
    <n v="663"/>
    <x v="1"/>
    <x v="0"/>
    <s v="Submitted"/>
    <x v="0"/>
    <x v="1"/>
    <n v="1180062"/>
    <n v="8.6300000000000008"/>
    <n v="36"/>
    <n v="32779.5"/>
    <n v="848661.25786607165"/>
    <x v="0"/>
    <x v="0"/>
    <d v="2035-08-17T00:00:00"/>
    <x v="11"/>
    <x v="2"/>
    <x v="0"/>
    <x v="0"/>
    <x v="3"/>
  </r>
  <r>
    <s v="L104076"/>
    <x v="0"/>
    <s v="C204076"/>
    <s v="Pooja Verma"/>
    <x v="0"/>
    <s v="Female"/>
    <x v="44"/>
    <x v="1"/>
    <x v="1"/>
    <x v="2"/>
    <n v="896941"/>
    <s v="Submitted"/>
    <n v="609"/>
    <x v="1"/>
    <x v="0"/>
    <s v="Submitted"/>
    <x v="0"/>
    <x v="3"/>
    <n v="704581"/>
    <n v="17.059999999999999"/>
    <n v="24"/>
    <n v="29357.54"/>
    <n v="1001679.3222719851"/>
    <x v="1"/>
    <x v="1"/>
    <d v="2035-08-18T00:00:00"/>
    <x v="11"/>
    <x v="2"/>
    <x v="2"/>
    <x v="1"/>
    <x v="3"/>
  </r>
  <r>
    <s v="L104077"/>
    <x v="0"/>
    <s v="C204077"/>
    <s v="Priya Rao"/>
    <x v="0"/>
    <s v="Male"/>
    <x v="6"/>
    <x v="0"/>
    <x v="1"/>
    <x v="1"/>
    <n v="1045044"/>
    <s v="Submitted"/>
    <n v="613"/>
    <x v="1"/>
    <x v="0"/>
    <s v="Submitted"/>
    <x v="0"/>
    <x v="2"/>
    <n v="292676"/>
    <n v="12.27"/>
    <n v="24"/>
    <n v="12194.83"/>
    <n v="299261.22363721603"/>
    <x v="2"/>
    <x v="2"/>
    <d v="2035-08-19T00:00:00"/>
    <x v="11"/>
    <x v="2"/>
    <x v="1"/>
    <x v="1"/>
    <x v="1"/>
  </r>
  <r>
    <s v="L104078"/>
    <x v="0"/>
    <s v="C204078"/>
    <s v="Priya Singh"/>
    <x v="0"/>
    <s v="Female"/>
    <x v="27"/>
    <x v="1"/>
    <x v="0"/>
    <x v="0"/>
    <n v="1352482"/>
    <s v="Submitted"/>
    <n v="807"/>
    <x v="2"/>
    <x v="0"/>
    <s v="Submitted"/>
    <x v="0"/>
    <x v="1"/>
    <n v="0"/>
    <n v="7.62"/>
    <n v="12"/>
    <n v="20833.330000000002"/>
    <n v="0"/>
    <x v="1"/>
    <x v="1"/>
    <d v="2035-08-20T00:00:00"/>
    <x v="11"/>
    <x v="2"/>
    <x v="0"/>
    <x v="0"/>
    <x v="3"/>
  </r>
  <r>
    <s v="L104079"/>
    <x v="0"/>
    <s v="C204079"/>
    <s v="Priya Mehta"/>
    <x v="0"/>
    <s v="Male"/>
    <x v="3"/>
    <x v="1"/>
    <x v="0"/>
    <x v="1"/>
    <n v="2213582"/>
    <s v="Submitted"/>
    <n v="950"/>
    <x v="2"/>
    <x v="0"/>
    <s v="Submitted"/>
    <x v="1"/>
    <x v="0"/>
    <n v="2982092"/>
    <n v="15.16"/>
    <n v="12"/>
    <n v="248507.67"/>
    <n v="3767584.7145362333"/>
    <x v="3"/>
    <x v="3"/>
    <d v="2035-08-21T00:00:00"/>
    <x v="11"/>
    <x v="2"/>
    <x v="2"/>
    <x v="1"/>
    <x v="1"/>
  </r>
  <r>
    <s v="L104080"/>
    <x v="0"/>
    <s v="C204080"/>
    <s v="Priya Das"/>
    <x v="0"/>
    <s v="Male"/>
    <x v="29"/>
    <x v="1"/>
    <x v="0"/>
    <x v="3"/>
    <n v="1908444"/>
    <s v="Submitted"/>
    <n v="503"/>
    <x v="0"/>
    <x v="0"/>
    <s v="Submitted"/>
    <x v="0"/>
    <x v="4"/>
    <n v="3611106"/>
    <n v="16.010000000000002"/>
    <n v="24"/>
    <n v="150462.75"/>
    <n v="4817817.2620418314"/>
    <x v="5"/>
    <x v="5"/>
    <d v="2035-08-22T00:00:00"/>
    <x v="11"/>
    <x v="2"/>
    <x v="0"/>
    <x v="1"/>
    <x v="1"/>
  </r>
  <r>
    <s v="L104081"/>
    <x v="0"/>
    <s v="C204081"/>
    <s v="Priya Sharma"/>
    <x v="0"/>
    <s v="Male"/>
    <x v="17"/>
    <x v="1"/>
    <x v="1"/>
    <x v="2"/>
    <n v="1179637"/>
    <s v="Submitted"/>
    <n v="374"/>
    <x v="0"/>
    <x v="0"/>
    <s v="Submitted"/>
    <x v="0"/>
    <x v="1"/>
    <n v="1438443"/>
    <n v="7.9"/>
    <n v="120"/>
    <n v="11987.02"/>
    <n v="946974.97499999998"/>
    <x v="1"/>
    <x v="1"/>
    <d v="2035-08-23T00:00:00"/>
    <x v="11"/>
    <x v="2"/>
    <x v="1"/>
    <x v="1"/>
    <x v="0"/>
  </r>
  <r>
    <s v="L104082"/>
    <x v="0"/>
    <s v="C204082"/>
    <s v="Karan Verma"/>
    <x v="0"/>
    <s v="Female"/>
    <x v="11"/>
    <x v="0"/>
    <x v="1"/>
    <x v="2"/>
    <n v="1261990"/>
    <s v="Submitted"/>
    <n v="515"/>
    <x v="0"/>
    <x v="0"/>
    <s v="Submitted"/>
    <x v="0"/>
    <x v="0"/>
    <n v="4774225"/>
    <n v="15.24"/>
    <n v="12"/>
    <n v="397852.08"/>
    <n v="6063589.6563909724"/>
    <x v="5"/>
    <x v="5"/>
    <d v="2035-08-24T00:00:00"/>
    <x v="11"/>
    <x v="2"/>
    <x v="0"/>
    <x v="0"/>
    <x v="3"/>
  </r>
  <r>
    <s v="L104083"/>
    <x v="0"/>
    <s v="C204083"/>
    <s v="Rohit Das"/>
    <x v="0"/>
    <s v="Female"/>
    <x v="40"/>
    <x v="1"/>
    <x v="0"/>
    <x v="2"/>
    <n v="1313249"/>
    <s v="Submitted"/>
    <n v="445"/>
    <x v="0"/>
    <x v="0"/>
    <s v="Submitted"/>
    <x v="0"/>
    <x v="3"/>
    <n v="2310859"/>
    <n v="10.97"/>
    <n v="60"/>
    <n v="38514.32"/>
    <n v="2112510.2691666665"/>
    <x v="1"/>
    <x v="1"/>
    <d v="2035-08-25T00:00:00"/>
    <x v="11"/>
    <x v="2"/>
    <x v="0"/>
    <x v="0"/>
    <x v="1"/>
  </r>
  <r>
    <s v="L104084"/>
    <x v="0"/>
    <s v="C204084"/>
    <s v="Karan Verma"/>
    <x v="0"/>
    <s v="Male"/>
    <x v="24"/>
    <x v="0"/>
    <x v="0"/>
    <x v="0"/>
    <n v="527096"/>
    <s v="Submitted"/>
    <n v="410"/>
    <x v="0"/>
    <x v="0"/>
    <s v="Submitted"/>
    <x v="0"/>
    <x v="0"/>
    <n v="2799155"/>
    <n v="12.44"/>
    <n v="120"/>
    <n v="23326.29"/>
    <n v="2901790.6833333331"/>
    <x v="0"/>
    <x v="0"/>
    <d v="2035-08-26T00:00:00"/>
    <x v="11"/>
    <x v="2"/>
    <x v="0"/>
    <x v="0"/>
    <x v="2"/>
  </r>
  <r>
    <s v="L104085"/>
    <x v="0"/>
    <s v="C204085"/>
    <s v="Amit Das"/>
    <x v="0"/>
    <s v="Female"/>
    <x v="9"/>
    <x v="0"/>
    <x v="0"/>
    <x v="3"/>
    <n v="1092626"/>
    <s v="Submitted"/>
    <n v="501"/>
    <x v="0"/>
    <x v="0"/>
    <s v="Submitted"/>
    <x v="0"/>
    <x v="4"/>
    <n v="3350958"/>
    <n v="18.23"/>
    <n v="60"/>
    <n v="55849.3"/>
    <n v="5090663.6950000003"/>
    <x v="3"/>
    <x v="3"/>
    <d v="2035-08-27T00:00:00"/>
    <x v="11"/>
    <x v="2"/>
    <x v="1"/>
    <x v="0"/>
    <x v="1"/>
  </r>
  <r>
    <s v="L104086"/>
    <x v="0"/>
    <s v="C204086"/>
    <s v="Rahul Das"/>
    <x v="0"/>
    <s v="Female"/>
    <x v="22"/>
    <x v="1"/>
    <x v="0"/>
    <x v="1"/>
    <n v="1350973"/>
    <s v="Submitted"/>
    <n v="950"/>
    <x v="2"/>
    <x v="0"/>
    <s v="Submitted"/>
    <x v="1"/>
    <x v="0"/>
    <n v="3225471"/>
    <n v="15.91"/>
    <n v="120"/>
    <n v="26878.92"/>
    <n v="4276436.9675000003"/>
    <x v="3"/>
    <x v="3"/>
    <d v="2035-08-28T00:00:00"/>
    <x v="11"/>
    <x v="2"/>
    <x v="1"/>
    <x v="1"/>
    <x v="1"/>
  </r>
  <r>
    <s v="L104087"/>
    <x v="0"/>
    <s v="C204087"/>
    <s v="Neha Mehta"/>
    <x v="0"/>
    <s v="Male"/>
    <x v="18"/>
    <x v="0"/>
    <x v="1"/>
    <x v="1"/>
    <n v="1178974"/>
    <s v="Submitted"/>
    <n v="562"/>
    <x v="0"/>
    <x v="0"/>
    <s v="Submitted"/>
    <x v="0"/>
    <x v="3"/>
    <n v="355309"/>
    <n v="12.13"/>
    <n v="60"/>
    <n v="5921.82"/>
    <n v="359158.1808333334"/>
    <x v="5"/>
    <x v="5"/>
    <d v="2035-08-29T00:00:00"/>
    <x v="11"/>
    <x v="2"/>
    <x v="0"/>
    <x v="1"/>
    <x v="1"/>
  </r>
  <r>
    <s v="L104088"/>
    <x v="0"/>
    <s v="C204088"/>
    <s v="Anjali Singh"/>
    <x v="0"/>
    <s v="Female"/>
    <x v="6"/>
    <x v="1"/>
    <x v="1"/>
    <x v="1"/>
    <n v="667440"/>
    <s v="Submitted"/>
    <n v="711"/>
    <x v="1"/>
    <x v="0"/>
    <s v="Submitted"/>
    <x v="0"/>
    <x v="0"/>
    <n v="61212"/>
    <n v="18.53"/>
    <n v="12"/>
    <n v="5101"/>
    <n v="94522.815256914895"/>
    <x v="5"/>
    <x v="5"/>
    <d v="2035-08-30T00:00:00"/>
    <x v="11"/>
    <x v="2"/>
    <x v="0"/>
    <x v="1"/>
    <x v="0"/>
  </r>
  <r>
    <s v="L104089"/>
    <x v="0"/>
    <s v="C204089"/>
    <s v="Amit Gupta"/>
    <x v="0"/>
    <s v="Female"/>
    <x v="43"/>
    <x v="1"/>
    <x v="1"/>
    <x v="2"/>
    <n v="1407571"/>
    <s v="Submitted"/>
    <n v="515"/>
    <x v="0"/>
    <x v="0"/>
    <s v="Submitted"/>
    <x v="0"/>
    <x v="0"/>
    <n v="3022908"/>
    <n v="17.72"/>
    <n v="12"/>
    <n v="251909"/>
    <n v="4463911.2917380761"/>
    <x v="0"/>
    <x v="0"/>
    <d v="2035-08-31T00:00:00"/>
    <x v="11"/>
    <x v="2"/>
    <x v="1"/>
    <x v="0"/>
    <x v="0"/>
  </r>
  <r>
    <s v="L104090"/>
    <x v="0"/>
    <s v="C204090"/>
    <s v="Amit Sharma"/>
    <x v="0"/>
    <s v="Female"/>
    <x v="44"/>
    <x v="0"/>
    <x v="0"/>
    <x v="0"/>
    <n v="2253020"/>
    <s v="Submitted"/>
    <n v="634"/>
    <x v="1"/>
    <x v="0"/>
    <s v="Submitted"/>
    <x v="0"/>
    <x v="3"/>
    <n v="4737345"/>
    <n v="14.05"/>
    <n v="24"/>
    <n v="197389.38"/>
    <n v="5546641.4837375209"/>
    <x v="6"/>
    <x v="6"/>
    <d v="2035-09-01T00:00:00"/>
    <x v="11"/>
    <x v="3"/>
    <x v="2"/>
    <x v="1"/>
    <x v="0"/>
  </r>
  <r>
    <s v="L104091"/>
    <x v="0"/>
    <s v="C204091"/>
    <s v="Karan Gupta"/>
    <x v="0"/>
    <s v="Male"/>
    <x v="43"/>
    <x v="1"/>
    <x v="1"/>
    <x v="3"/>
    <n v="865905"/>
    <s v="Submitted"/>
    <n v="733"/>
    <x v="1"/>
    <x v="0"/>
    <s v="Submitted"/>
    <x v="0"/>
    <x v="4"/>
    <n v="317152"/>
    <n v="13.79"/>
    <n v="60"/>
    <n v="5285.87"/>
    <n v="364460.50666666665"/>
    <x v="4"/>
    <x v="4"/>
    <d v="2035-09-02T00:00:00"/>
    <x v="11"/>
    <x v="3"/>
    <x v="0"/>
    <x v="0"/>
    <x v="1"/>
  </r>
  <r>
    <s v="L104092"/>
    <x v="0"/>
    <s v="C204092"/>
    <s v="Karan Das"/>
    <x v="0"/>
    <s v="Female"/>
    <x v="38"/>
    <x v="1"/>
    <x v="0"/>
    <x v="1"/>
    <n v="1219890"/>
    <s v="Submitted"/>
    <n v="560"/>
    <x v="0"/>
    <x v="0"/>
    <s v="Submitted"/>
    <x v="0"/>
    <x v="4"/>
    <n v="2765730"/>
    <n v="9.51"/>
    <n v="36"/>
    <n v="76825.83"/>
    <n v="2191841.026645429"/>
    <x v="0"/>
    <x v="0"/>
    <d v="2035-09-03T00:00:00"/>
    <x v="11"/>
    <x v="3"/>
    <x v="0"/>
    <x v="0"/>
    <x v="0"/>
  </r>
  <r>
    <s v="L104093"/>
    <x v="0"/>
    <s v="C204093"/>
    <s v="Anjali Verma"/>
    <x v="0"/>
    <s v="Female"/>
    <x v="10"/>
    <x v="1"/>
    <x v="0"/>
    <x v="3"/>
    <n v="1374217"/>
    <s v="Submitted"/>
    <n v="748"/>
    <x v="1"/>
    <x v="0"/>
    <s v="Submitted"/>
    <x v="0"/>
    <x v="2"/>
    <n v="4524992"/>
    <n v="9.18"/>
    <n v="120"/>
    <n v="37708.269999999997"/>
    <n v="3461618.88"/>
    <x v="2"/>
    <x v="2"/>
    <d v="2035-09-04T00:00:00"/>
    <x v="11"/>
    <x v="3"/>
    <x v="0"/>
    <x v="1"/>
    <x v="0"/>
  </r>
  <r>
    <s v="L104094"/>
    <x v="0"/>
    <s v="C204094"/>
    <s v="Neha Patel"/>
    <x v="0"/>
    <s v="Female"/>
    <x v="25"/>
    <x v="0"/>
    <x v="1"/>
    <x v="3"/>
    <n v="-50000"/>
    <s v="Submitted"/>
    <n v="759"/>
    <x v="2"/>
    <x v="0"/>
    <s v="Submitted"/>
    <x v="0"/>
    <x v="4"/>
    <n v="491615"/>
    <n v="8.3800000000000008"/>
    <n v="60"/>
    <n v="8193.58"/>
    <n v="343311.14166667208"/>
    <x v="1"/>
    <x v="1"/>
    <d v="2035-09-05T00:00:00"/>
    <x v="11"/>
    <x v="3"/>
    <x v="0"/>
    <x v="1"/>
    <x v="0"/>
  </r>
  <r>
    <s v="L104095"/>
    <x v="0"/>
    <s v="C204095"/>
    <s v="Amit Singh"/>
    <x v="0"/>
    <s v="Male"/>
    <x v="43"/>
    <x v="0"/>
    <x v="0"/>
    <x v="1"/>
    <n v="1651059"/>
    <s v="Submitted"/>
    <n v="354"/>
    <x v="0"/>
    <x v="0"/>
    <s v="Submitted"/>
    <x v="0"/>
    <x v="4"/>
    <n v="4216147"/>
    <n v="10.73"/>
    <n v="120"/>
    <n v="35134.559999999998"/>
    <n v="3769938.1091666669"/>
    <x v="2"/>
    <x v="2"/>
    <d v="2035-09-06T00:00:00"/>
    <x v="11"/>
    <x v="3"/>
    <x v="0"/>
    <x v="1"/>
    <x v="0"/>
  </r>
  <r>
    <s v="L104096"/>
    <x v="0"/>
    <s v="C204096"/>
    <s v="Priya Verma"/>
    <x v="0"/>
    <s v="Female"/>
    <x v="13"/>
    <x v="1"/>
    <x v="0"/>
    <x v="0"/>
    <n v="1033713"/>
    <s v="Submitted"/>
    <n v="440"/>
    <x v="0"/>
    <x v="0"/>
    <s v="Submitted"/>
    <x v="0"/>
    <x v="3"/>
    <n v="1771053"/>
    <n v="14.97"/>
    <n v="120"/>
    <n v="14758.77"/>
    <n v="2209388.6175000002"/>
    <x v="1"/>
    <x v="1"/>
    <d v="2035-09-07T00:00:00"/>
    <x v="11"/>
    <x v="3"/>
    <x v="0"/>
    <x v="1"/>
    <x v="0"/>
  </r>
  <r>
    <s v="L104097"/>
    <x v="0"/>
    <s v="C204097"/>
    <s v="Rohit Das"/>
    <x v="0"/>
    <s v="Female"/>
    <x v="4"/>
    <x v="0"/>
    <x v="1"/>
    <x v="2"/>
    <n v="1508049"/>
    <s v="Submitted"/>
    <n v="894"/>
    <x v="2"/>
    <x v="0"/>
    <s v="Submitted"/>
    <x v="0"/>
    <x v="1"/>
    <n v="4497374"/>
    <n v="15.53"/>
    <n v="36"/>
    <n v="124927.06"/>
    <n v="5820351.5183339398"/>
    <x v="1"/>
    <x v="1"/>
    <d v="2035-09-08T00:00:00"/>
    <x v="11"/>
    <x v="3"/>
    <x v="0"/>
    <x v="1"/>
    <x v="3"/>
  </r>
  <r>
    <s v="L104098"/>
    <x v="0"/>
    <s v="C204098"/>
    <s v="Sneha Patel"/>
    <x v="0"/>
    <s v="Male"/>
    <x v="7"/>
    <x v="0"/>
    <x v="1"/>
    <x v="1"/>
    <n v="287605"/>
    <s v="Submitted"/>
    <n v="448"/>
    <x v="0"/>
    <x v="0"/>
    <s v="Submitted"/>
    <x v="0"/>
    <x v="4"/>
    <n v="2374539"/>
    <n v="18.760000000000002"/>
    <n v="36"/>
    <n v="65959.42"/>
    <n v="3712195.9700000077"/>
    <x v="4"/>
    <x v="4"/>
    <d v="2035-09-09T00:00:00"/>
    <x v="11"/>
    <x v="3"/>
    <x v="0"/>
    <x v="1"/>
    <x v="3"/>
  </r>
  <r>
    <s v="L104099"/>
    <x v="0"/>
    <s v="C204099"/>
    <s v="Vikas Sharma"/>
    <x v="0"/>
    <s v="Male"/>
    <x v="22"/>
    <x v="0"/>
    <x v="0"/>
    <x v="0"/>
    <n v="1410003"/>
    <s v="Submitted"/>
    <n v="890"/>
    <x v="2"/>
    <x v="0"/>
    <s v="Submitted"/>
    <x v="0"/>
    <x v="3"/>
    <n v="1487592"/>
    <n v="17.36"/>
    <n v="180"/>
    <n v="8264.4"/>
    <n v="2152049.7599999998"/>
    <x v="3"/>
    <x v="3"/>
    <d v="2035-09-10T00:00:00"/>
    <x v="11"/>
    <x v="3"/>
    <x v="1"/>
    <x v="0"/>
    <x v="2"/>
  </r>
  <r>
    <s v="L104100"/>
    <x v="0"/>
    <s v="C204100"/>
    <s v="Sneha Patel"/>
    <x v="0"/>
    <s v="Female"/>
    <x v="4"/>
    <x v="1"/>
    <x v="1"/>
    <x v="2"/>
    <n v="1580009"/>
    <s v="Submitted"/>
    <n v="601"/>
    <x v="1"/>
    <x v="0"/>
    <s v="Submitted"/>
    <x v="0"/>
    <x v="1"/>
    <n v="3941726"/>
    <n v="16.829999999999998"/>
    <n v="120"/>
    <n v="32847.72"/>
    <n v="5528270.7149999999"/>
    <x v="4"/>
    <x v="4"/>
    <d v="2035-09-11T00:00:00"/>
    <x v="11"/>
    <x v="3"/>
    <x v="0"/>
    <x v="0"/>
    <x v="0"/>
  </r>
  <r>
    <s v="L104101"/>
    <x v="0"/>
    <s v="C204101"/>
    <s v="Amit Rao"/>
    <x v="0"/>
    <s v="Female"/>
    <x v="18"/>
    <x v="1"/>
    <x v="1"/>
    <x v="3"/>
    <n v="476893"/>
    <s v="Submitted"/>
    <n v="950"/>
    <x v="2"/>
    <x v="0"/>
    <s v="Submitted"/>
    <x v="1"/>
    <x v="1"/>
    <n v="1314518"/>
    <n v="15.04"/>
    <n v="24"/>
    <n v="54771.58"/>
    <n v="1647529.2322774376"/>
    <x v="4"/>
    <x v="4"/>
    <d v="2035-09-12T00:00:00"/>
    <x v="11"/>
    <x v="3"/>
    <x v="0"/>
    <x v="1"/>
    <x v="1"/>
  </r>
  <r>
    <s v="L104102"/>
    <x v="0"/>
    <s v="C204102"/>
    <s v="Karan Verma"/>
    <x v="0"/>
    <s v="Female"/>
    <x v="31"/>
    <x v="1"/>
    <x v="0"/>
    <x v="3"/>
    <n v="2308307"/>
    <s v="Submitted"/>
    <n v="316"/>
    <x v="0"/>
    <x v="0"/>
    <s v="Submitted"/>
    <x v="0"/>
    <x v="1"/>
    <n v="142719"/>
    <n v="14.57"/>
    <n v="12"/>
    <n v="11893.25"/>
    <n v="173297.13402583785"/>
    <x v="0"/>
    <x v="0"/>
    <d v="2035-09-13T00:00:00"/>
    <x v="11"/>
    <x v="3"/>
    <x v="0"/>
    <x v="1"/>
    <x v="0"/>
  </r>
  <r>
    <s v="L104103"/>
    <x v="0"/>
    <s v="C204103"/>
    <s v="Anjali Rao"/>
    <x v="0"/>
    <s v="Female"/>
    <x v="21"/>
    <x v="1"/>
    <x v="1"/>
    <x v="0"/>
    <n v="1791173"/>
    <s v="Submitted"/>
    <n v="582"/>
    <x v="0"/>
    <x v="0"/>
    <s v="Submitted"/>
    <x v="0"/>
    <x v="1"/>
    <n v="994532"/>
    <n v="16.55"/>
    <n v="36"/>
    <n v="27625.89"/>
    <n v="1371625.383333372"/>
    <x v="3"/>
    <x v="3"/>
    <d v="2035-09-14T00:00:00"/>
    <x v="11"/>
    <x v="3"/>
    <x v="0"/>
    <x v="0"/>
    <x v="1"/>
  </r>
  <r>
    <s v="L104104"/>
    <x v="0"/>
    <s v="C204104"/>
    <s v="Pooja Verma"/>
    <x v="0"/>
    <s v="Female"/>
    <x v="45"/>
    <x v="0"/>
    <x v="0"/>
    <x v="2"/>
    <n v="585840"/>
    <s v="Submitted"/>
    <n v="318"/>
    <x v="0"/>
    <x v="0"/>
    <s v="Submitted"/>
    <x v="0"/>
    <x v="2"/>
    <n v="4335276"/>
    <n v="12.63"/>
    <n v="36"/>
    <n v="120424.33"/>
    <n v="4562877.9900261248"/>
    <x v="3"/>
    <x v="3"/>
    <d v="2035-09-15T00:00:00"/>
    <x v="11"/>
    <x v="3"/>
    <x v="0"/>
    <x v="1"/>
    <x v="3"/>
  </r>
  <r>
    <s v="L104105"/>
    <x v="0"/>
    <s v="C204105"/>
    <s v="Sneha Rao"/>
    <x v="0"/>
    <s v="Male"/>
    <x v="36"/>
    <x v="0"/>
    <x v="1"/>
    <x v="2"/>
    <n v="1922983"/>
    <s v="Submitted"/>
    <n v="416"/>
    <x v="0"/>
    <x v="0"/>
    <s v="Submitted"/>
    <x v="0"/>
    <x v="1"/>
    <n v="4861613"/>
    <n v="16.96"/>
    <n v="120"/>
    <n v="40513.440000000002"/>
    <n v="6871079.706666667"/>
    <x v="13"/>
    <x v="0"/>
    <d v="2035-09-16T00:00:00"/>
    <x v="11"/>
    <x v="3"/>
    <x v="1"/>
    <x v="0"/>
    <x v="0"/>
  </r>
  <r>
    <s v="L104106"/>
    <x v="0"/>
    <s v="C204106"/>
    <s v="Amit Rao"/>
    <x v="0"/>
    <s v="Male"/>
    <x v="7"/>
    <x v="1"/>
    <x v="0"/>
    <x v="1"/>
    <n v="2263801"/>
    <s v="Submitted"/>
    <n v="325"/>
    <x v="0"/>
    <x v="0"/>
    <s v="Submitted"/>
    <x v="0"/>
    <x v="2"/>
    <n v="2451114"/>
    <n v="14.74"/>
    <n v="60"/>
    <n v="40851.9"/>
    <n v="3010785.03"/>
    <x v="6"/>
    <x v="6"/>
    <d v="2035-09-17T00:00:00"/>
    <x v="11"/>
    <x v="3"/>
    <x v="2"/>
    <x v="1"/>
    <x v="2"/>
  </r>
  <r>
    <s v="L104107"/>
    <x v="0"/>
    <s v="C204107"/>
    <n v="0"/>
    <x v="0"/>
    <s v="Male"/>
    <x v="15"/>
    <x v="1"/>
    <x v="1"/>
    <x v="3"/>
    <n v="370147"/>
    <s v="Submitted"/>
    <n v="523"/>
    <x v="0"/>
    <x v="0"/>
    <s v="Submitted"/>
    <x v="0"/>
    <x v="0"/>
    <n v="317130"/>
    <n v="8.8699999999999992"/>
    <n v="24"/>
    <n v="13213.75"/>
    <n v="234412.32475285075"/>
    <x v="6"/>
    <x v="6"/>
    <d v="2035-09-18T00:00:00"/>
    <x v="11"/>
    <x v="3"/>
    <x v="1"/>
    <x v="0"/>
    <x v="1"/>
  </r>
  <r>
    <s v="L104108"/>
    <x v="0"/>
    <s v="C204108"/>
    <s v="Karan Patel"/>
    <x v="0"/>
    <s v="Female"/>
    <x v="32"/>
    <x v="1"/>
    <x v="0"/>
    <x v="0"/>
    <n v="803229"/>
    <s v="Submitted"/>
    <n v="382"/>
    <x v="0"/>
    <x v="0"/>
    <s v="Submitted"/>
    <x v="0"/>
    <x v="4"/>
    <n v="1611920"/>
    <n v="7.48"/>
    <n v="180"/>
    <n v="8955.11"/>
    <n v="1004763.4666666668"/>
    <x v="1"/>
    <x v="1"/>
    <d v="2035-09-19T00:00:00"/>
    <x v="11"/>
    <x v="3"/>
    <x v="0"/>
    <x v="1"/>
    <x v="2"/>
  </r>
  <r>
    <s v="L104109"/>
    <x v="0"/>
    <s v="C204109"/>
    <s v="Amit Rao"/>
    <x v="0"/>
    <s v="Male"/>
    <x v="20"/>
    <x v="1"/>
    <x v="0"/>
    <x v="1"/>
    <n v="1009016"/>
    <s v="Submitted"/>
    <n v="779"/>
    <x v="2"/>
    <x v="0"/>
    <s v="Submitted"/>
    <x v="0"/>
    <x v="3"/>
    <n v="2588359"/>
    <n v="18.89"/>
    <n v="60"/>
    <n v="43139.32"/>
    <n v="4074508.459166667"/>
    <x v="5"/>
    <x v="5"/>
    <d v="2035-09-20T00:00:00"/>
    <x v="11"/>
    <x v="3"/>
    <x v="2"/>
    <x v="0"/>
    <x v="3"/>
  </r>
  <r>
    <s v="L104110"/>
    <x v="0"/>
    <s v="C204110"/>
    <s v="Sneha Rao"/>
    <x v="0"/>
    <s v="Female"/>
    <x v="24"/>
    <x v="1"/>
    <x v="1"/>
    <x v="1"/>
    <n v="535220"/>
    <s v="Submitted"/>
    <n v="595"/>
    <x v="0"/>
    <x v="0"/>
    <s v="Submitted"/>
    <x v="0"/>
    <x v="0"/>
    <n v="3537615"/>
    <n v="7.66"/>
    <n v="24"/>
    <n v="147400.62"/>
    <n v="2258193.7225551698"/>
    <x v="4"/>
    <x v="4"/>
    <d v="2035-09-21T00:00:00"/>
    <x v="11"/>
    <x v="3"/>
    <x v="0"/>
    <x v="1"/>
    <x v="0"/>
  </r>
  <r>
    <s v="L104111"/>
    <x v="0"/>
    <s v="C204111"/>
    <s v="Sneha Gupta"/>
    <x v="0"/>
    <s v="Female"/>
    <x v="46"/>
    <x v="0"/>
    <x v="0"/>
    <x v="2"/>
    <n v="2122638"/>
    <s v="Submitted"/>
    <n v="814"/>
    <x v="2"/>
    <x v="0"/>
    <s v="Submitted"/>
    <x v="0"/>
    <x v="3"/>
    <n v="3415100"/>
    <n v="7.58"/>
    <n v="180"/>
    <n v="18972.78"/>
    <n v="2157204.8333333335"/>
    <x v="0"/>
    <x v="0"/>
    <d v="2035-09-22T00:00:00"/>
    <x v="11"/>
    <x v="3"/>
    <x v="0"/>
    <x v="0"/>
    <x v="0"/>
  </r>
  <r>
    <s v="L104112"/>
    <x v="0"/>
    <s v="C204112"/>
    <s v="Neha Patel"/>
    <x v="0"/>
    <s v="Female"/>
    <x v="22"/>
    <x v="0"/>
    <x v="0"/>
    <x v="3"/>
    <n v="1692039"/>
    <s v="Submitted"/>
    <n v="681"/>
    <x v="1"/>
    <x v="0"/>
    <s v="Submitted"/>
    <x v="0"/>
    <x v="4"/>
    <n v="1488223"/>
    <n v="11.6"/>
    <n v="36"/>
    <n v="41339.53"/>
    <n v="1438615.5667050052"/>
    <x v="5"/>
    <x v="5"/>
    <d v="2035-09-23T00:00:00"/>
    <x v="11"/>
    <x v="3"/>
    <x v="1"/>
    <x v="1"/>
    <x v="0"/>
  </r>
  <r>
    <s v="L104113"/>
    <x v="0"/>
    <s v="C204113"/>
    <s v="Rahul Rao"/>
    <x v="0"/>
    <s v="Female"/>
    <x v="18"/>
    <x v="1"/>
    <x v="1"/>
    <x v="1"/>
    <n v="467899"/>
    <s v="Submitted"/>
    <n v="448"/>
    <x v="0"/>
    <x v="0"/>
    <s v="Submitted"/>
    <x v="0"/>
    <x v="4"/>
    <n v="394491"/>
    <n v="15.46"/>
    <n v="36"/>
    <n v="10958.08"/>
    <n v="508235.90500005806"/>
    <x v="10"/>
    <x v="1"/>
    <d v="2035-09-24T00:00:00"/>
    <x v="11"/>
    <x v="3"/>
    <x v="0"/>
    <x v="1"/>
    <x v="3"/>
  </r>
  <r>
    <s v="L104114"/>
    <x v="0"/>
    <s v="C204114"/>
    <s v="Priya Das"/>
    <x v="0"/>
    <s v="Male"/>
    <x v="23"/>
    <x v="0"/>
    <x v="1"/>
    <x v="1"/>
    <n v="1621575"/>
    <s v="Submitted"/>
    <n v="834"/>
    <x v="2"/>
    <x v="0"/>
    <s v="Submitted"/>
    <x v="0"/>
    <x v="2"/>
    <n v="2992211"/>
    <n v="15.01"/>
    <n v="120"/>
    <n v="24935.09"/>
    <n v="3742757.2591666663"/>
    <x v="4"/>
    <x v="4"/>
    <d v="2035-09-25T00:00:00"/>
    <x v="11"/>
    <x v="3"/>
    <x v="0"/>
    <x v="0"/>
    <x v="2"/>
  </r>
  <r>
    <s v="L104115"/>
    <x v="0"/>
    <s v="C204115"/>
    <s v="Neha Rao"/>
    <x v="0"/>
    <s v="Female"/>
    <x v="28"/>
    <x v="1"/>
    <x v="0"/>
    <x v="2"/>
    <n v="2469766"/>
    <s v="Submitted"/>
    <n v="391"/>
    <x v="0"/>
    <x v="0"/>
    <s v="Submitted"/>
    <x v="0"/>
    <x v="1"/>
    <n v="3998728"/>
    <n v="8.27"/>
    <n v="180"/>
    <n v="22215.16"/>
    <n v="2755790.0466666664"/>
    <x v="6"/>
    <x v="6"/>
    <d v="2035-09-26T00:00:00"/>
    <x v="11"/>
    <x v="3"/>
    <x v="2"/>
    <x v="1"/>
    <x v="3"/>
  </r>
  <r>
    <s v="L104116"/>
    <x v="0"/>
    <s v="C204116"/>
    <s v="Rahul Mehta"/>
    <x v="0"/>
    <s v="Female"/>
    <x v="45"/>
    <x v="1"/>
    <x v="0"/>
    <x v="3"/>
    <n v="1132069"/>
    <s v="Submitted"/>
    <n v="581"/>
    <x v="0"/>
    <x v="0"/>
    <s v="Submitted"/>
    <x v="0"/>
    <x v="2"/>
    <n v="2497090"/>
    <n v="11.68"/>
    <n v="36"/>
    <n v="69363.61"/>
    <n v="2430500.933390676"/>
    <x v="1"/>
    <x v="1"/>
    <d v="2035-09-27T00:00:00"/>
    <x v="11"/>
    <x v="3"/>
    <x v="0"/>
    <x v="0"/>
    <x v="1"/>
  </r>
  <r>
    <s v="L104117"/>
    <x v="0"/>
    <s v="C204117"/>
    <s v="Amit Rao"/>
    <x v="0"/>
    <s v="Female"/>
    <x v="37"/>
    <x v="0"/>
    <x v="1"/>
    <x v="3"/>
    <n v="2269975"/>
    <s v="Submitted"/>
    <n v="752"/>
    <x v="2"/>
    <x v="0"/>
    <s v="Submitted"/>
    <x v="0"/>
    <x v="0"/>
    <n v="833085"/>
    <n v="7.26"/>
    <n v="36"/>
    <n v="23141.25"/>
    <n v="504016.44519962854"/>
    <x v="4"/>
    <x v="4"/>
    <d v="2035-09-28T00:00:00"/>
    <x v="11"/>
    <x v="3"/>
    <x v="1"/>
    <x v="0"/>
    <x v="3"/>
  </r>
  <r>
    <s v="L104118"/>
    <x v="0"/>
    <s v="C204118"/>
    <s v="Rohit Patel"/>
    <x v="0"/>
    <s v="Female"/>
    <x v="1"/>
    <x v="0"/>
    <x v="0"/>
    <x v="1"/>
    <n v="438579"/>
    <s v="Submitted"/>
    <n v="471"/>
    <x v="0"/>
    <x v="0"/>
    <s v="Submitted"/>
    <x v="0"/>
    <x v="4"/>
    <n v="202350"/>
    <n v="18.52"/>
    <n v="60"/>
    <n v="3372.5"/>
    <n v="312293.5"/>
    <x v="0"/>
    <x v="0"/>
    <d v="2035-09-29T00:00:00"/>
    <x v="11"/>
    <x v="3"/>
    <x v="0"/>
    <x v="0"/>
    <x v="0"/>
  </r>
  <r>
    <s v="L104119"/>
    <x v="0"/>
    <s v="C204119"/>
    <s v="Sneha Mehta"/>
    <x v="0"/>
    <s v="Male"/>
    <x v="19"/>
    <x v="1"/>
    <x v="0"/>
    <x v="1"/>
    <n v="504290"/>
    <s v="Submitted"/>
    <n v="470"/>
    <x v="0"/>
    <x v="0"/>
    <s v="Submitted"/>
    <x v="0"/>
    <x v="2"/>
    <n v="1235535"/>
    <n v="17.170000000000002"/>
    <n v="12"/>
    <n v="102961.25"/>
    <n v="1767886.1953857807"/>
    <x v="2"/>
    <x v="2"/>
    <d v="2035-09-30T00:00:00"/>
    <x v="11"/>
    <x v="3"/>
    <x v="0"/>
    <x v="0"/>
    <x v="0"/>
  </r>
  <r>
    <s v="L104120"/>
    <x v="0"/>
    <s v="C204120"/>
    <s v="Vikas Rao"/>
    <x v="0"/>
    <s v="Female"/>
    <x v="34"/>
    <x v="1"/>
    <x v="0"/>
    <x v="0"/>
    <n v="1640704"/>
    <s v="Submitted"/>
    <n v="414"/>
    <x v="0"/>
    <x v="0"/>
    <s v="Submitted"/>
    <x v="0"/>
    <x v="3"/>
    <n v="1244808"/>
    <n v="12.98"/>
    <n v="36"/>
    <n v="34578"/>
    <n v="1346467.3200046385"/>
    <x v="6"/>
    <x v="6"/>
    <d v="2035-10-01T00:00:00"/>
    <x v="11"/>
    <x v="4"/>
    <x v="1"/>
    <x v="1"/>
    <x v="0"/>
  </r>
  <r>
    <s v="L104121"/>
    <x v="0"/>
    <s v="C204121"/>
    <s v="Neha Rao"/>
    <x v="0"/>
    <s v="Male"/>
    <x v="1"/>
    <x v="0"/>
    <x v="1"/>
    <x v="3"/>
    <n v="1294805"/>
    <s v="Submitted"/>
    <n v="714"/>
    <x v="1"/>
    <x v="0"/>
    <s v="Submitted"/>
    <x v="0"/>
    <x v="2"/>
    <n v="4429740"/>
    <n v="14.94"/>
    <n v="24"/>
    <n v="184572.5"/>
    <n v="5515026.3205284094"/>
    <x v="5"/>
    <x v="5"/>
    <d v="2035-10-02T00:00:00"/>
    <x v="11"/>
    <x v="4"/>
    <x v="0"/>
    <x v="0"/>
    <x v="3"/>
  </r>
  <r>
    <s v="L104122"/>
    <x v="0"/>
    <s v="C204122"/>
    <s v="Sneha Verma"/>
    <x v="0"/>
    <s v="Female"/>
    <x v="19"/>
    <x v="1"/>
    <x v="1"/>
    <x v="1"/>
    <n v="1220643"/>
    <s v="Submitted"/>
    <n v="763"/>
    <x v="2"/>
    <x v="0"/>
    <s v="Submitted"/>
    <x v="0"/>
    <x v="2"/>
    <n v="4325400"/>
    <n v="15.13"/>
    <n v="180"/>
    <n v="24030"/>
    <n v="5453608.5000000009"/>
    <x v="5"/>
    <x v="5"/>
    <d v="2035-10-03T00:00:00"/>
    <x v="11"/>
    <x v="4"/>
    <x v="0"/>
    <x v="0"/>
    <x v="0"/>
  </r>
  <r>
    <s v="L104123"/>
    <x v="0"/>
    <s v="C204123"/>
    <n v="0"/>
    <x v="0"/>
    <s v="Female"/>
    <x v="20"/>
    <x v="0"/>
    <x v="1"/>
    <x v="1"/>
    <n v="2131160"/>
    <s v="Submitted"/>
    <n v="482"/>
    <x v="0"/>
    <x v="0"/>
    <s v="Submitted"/>
    <x v="0"/>
    <x v="2"/>
    <n v="579158"/>
    <n v="11.22"/>
    <n v="36"/>
    <n v="16087.72"/>
    <n v="541512.73002588772"/>
    <x v="6"/>
    <x v="6"/>
    <d v="2035-10-04T00:00:00"/>
    <x v="11"/>
    <x v="4"/>
    <x v="0"/>
    <x v="1"/>
    <x v="1"/>
  </r>
  <r>
    <s v="L104124"/>
    <x v="0"/>
    <s v="C204124"/>
    <s v="Pooja Gupta"/>
    <x v="0"/>
    <s v="Male"/>
    <x v="25"/>
    <x v="0"/>
    <x v="1"/>
    <x v="2"/>
    <n v="1130334"/>
    <s v="Submitted"/>
    <n v="577"/>
    <x v="0"/>
    <x v="0"/>
    <s v="Submitted"/>
    <x v="0"/>
    <x v="1"/>
    <n v="3150076"/>
    <n v="15.28"/>
    <n v="24"/>
    <n v="131253.17000000001"/>
    <n v="4011096.7843829766"/>
    <x v="6"/>
    <x v="6"/>
    <d v="2035-10-05T00:00:00"/>
    <x v="11"/>
    <x v="4"/>
    <x v="0"/>
    <x v="1"/>
    <x v="0"/>
  </r>
  <r>
    <s v="L104125"/>
    <x v="0"/>
    <s v="C204125"/>
    <s v="Rahul Patel"/>
    <x v="0"/>
    <s v="Male"/>
    <x v="12"/>
    <x v="0"/>
    <x v="0"/>
    <x v="3"/>
    <n v="277440"/>
    <s v="Submitted"/>
    <n v="774"/>
    <x v="2"/>
    <x v="0"/>
    <s v="Submitted"/>
    <x v="0"/>
    <x v="4"/>
    <n v="0"/>
    <n v="18.11"/>
    <n v="120"/>
    <n v="2083.33"/>
    <n v="0"/>
    <x v="3"/>
    <x v="3"/>
    <d v="2035-10-06T00:00:00"/>
    <x v="11"/>
    <x v="4"/>
    <x v="2"/>
    <x v="1"/>
    <x v="2"/>
  </r>
  <r>
    <s v="L104126"/>
    <x v="0"/>
    <s v="C204126"/>
    <s v="Sneha Patel"/>
    <x v="0"/>
    <s v="Male"/>
    <x v="30"/>
    <x v="1"/>
    <x v="1"/>
    <x v="0"/>
    <n v="2361150"/>
    <s v="Submitted"/>
    <n v="339"/>
    <x v="0"/>
    <x v="0"/>
    <s v="Submitted"/>
    <x v="0"/>
    <x v="0"/>
    <n v="3321958"/>
    <n v="10.58"/>
    <n v="12"/>
    <n v="276829.83"/>
    <n v="2930346.9646432642"/>
    <x v="5"/>
    <x v="5"/>
    <d v="2035-10-07T00:00:00"/>
    <x v="11"/>
    <x v="4"/>
    <x v="0"/>
    <x v="1"/>
    <x v="2"/>
  </r>
  <r>
    <s v="L104127"/>
    <x v="0"/>
    <s v="C204127"/>
    <s v="Vikas Patel"/>
    <x v="0"/>
    <s v="Male"/>
    <x v="23"/>
    <x v="0"/>
    <x v="0"/>
    <x v="0"/>
    <n v="2116094"/>
    <s v="Submitted"/>
    <n v="353"/>
    <x v="0"/>
    <x v="0"/>
    <s v="Submitted"/>
    <x v="0"/>
    <x v="4"/>
    <n v="3298751"/>
    <n v="7.64"/>
    <n v="36"/>
    <n v="91631.97"/>
    <n v="2100204.8449908243"/>
    <x v="0"/>
    <x v="0"/>
    <d v="2035-10-08T00:00:00"/>
    <x v="11"/>
    <x v="4"/>
    <x v="2"/>
    <x v="1"/>
    <x v="1"/>
  </r>
  <r>
    <s v="L104128"/>
    <x v="0"/>
    <s v="C204128"/>
    <s v="Sneha Das"/>
    <x v="0"/>
    <s v="Female"/>
    <x v="18"/>
    <x v="0"/>
    <x v="0"/>
    <x v="2"/>
    <n v="1127781"/>
    <s v="Submitted"/>
    <n v="819"/>
    <x v="2"/>
    <x v="0"/>
    <s v="Submitted"/>
    <x v="0"/>
    <x v="3"/>
    <n v="2651315"/>
    <n v="14.56"/>
    <n v="60"/>
    <n v="44188.58"/>
    <n v="3216928.8666666667"/>
    <x v="0"/>
    <x v="0"/>
    <d v="2035-10-09T00:00:00"/>
    <x v="11"/>
    <x v="4"/>
    <x v="1"/>
    <x v="1"/>
    <x v="3"/>
  </r>
  <r>
    <s v="L104129"/>
    <x v="0"/>
    <s v="C204129"/>
    <s v="Karan Mehta"/>
    <x v="0"/>
    <s v="Male"/>
    <x v="17"/>
    <x v="0"/>
    <x v="0"/>
    <x v="3"/>
    <n v="1506683"/>
    <s v="Submitted"/>
    <n v="715"/>
    <x v="1"/>
    <x v="0"/>
    <s v="Submitted"/>
    <x v="0"/>
    <x v="4"/>
    <n v="2900973"/>
    <n v="15.15"/>
    <n v="180"/>
    <n v="16116.52"/>
    <n v="3662478.4125000001"/>
    <x v="3"/>
    <x v="3"/>
    <d v="2035-10-10T00:00:00"/>
    <x v="11"/>
    <x v="4"/>
    <x v="0"/>
    <x v="1"/>
    <x v="2"/>
  </r>
  <r>
    <s v="L104130"/>
    <x v="0"/>
    <s v="C204130"/>
    <s v="Priya Gupta"/>
    <x v="0"/>
    <s v="Female"/>
    <x v="37"/>
    <x v="0"/>
    <x v="1"/>
    <x v="1"/>
    <n v="0"/>
    <s v="Submitted"/>
    <n v="461"/>
    <x v="0"/>
    <x v="0"/>
    <s v="Submitted"/>
    <x v="0"/>
    <x v="2"/>
    <n v="2306124"/>
    <n v="7.83"/>
    <n v="120"/>
    <n v="19217.7"/>
    <n v="1504745.91"/>
    <x v="5"/>
    <x v="5"/>
    <d v="2035-10-11T00:00:00"/>
    <x v="11"/>
    <x v="4"/>
    <x v="1"/>
    <x v="1"/>
    <x v="0"/>
  </r>
  <r>
    <s v="L104131"/>
    <x v="0"/>
    <s v="C204131"/>
    <s v="Rohit Patel"/>
    <x v="0"/>
    <s v="Male"/>
    <x v="34"/>
    <x v="1"/>
    <x v="0"/>
    <x v="0"/>
    <n v="1161814"/>
    <s v="Submitted"/>
    <n v="344"/>
    <x v="0"/>
    <x v="0"/>
    <s v="Submitted"/>
    <x v="0"/>
    <x v="0"/>
    <n v="456569"/>
    <n v="16.27"/>
    <n v="120"/>
    <n v="3804.74"/>
    <n v="619031.46916666662"/>
    <x v="4"/>
    <x v="4"/>
    <d v="2035-10-12T00:00:00"/>
    <x v="11"/>
    <x v="4"/>
    <x v="0"/>
    <x v="1"/>
    <x v="0"/>
  </r>
  <r>
    <s v="L104132"/>
    <x v="0"/>
    <s v="C204132"/>
    <s v="Sneha Verma"/>
    <x v="0"/>
    <s v="Female"/>
    <x v="29"/>
    <x v="0"/>
    <x v="0"/>
    <x v="2"/>
    <n v="328635"/>
    <s v="Submitted"/>
    <n v="695"/>
    <x v="1"/>
    <x v="0"/>
    <s v="Submitted"/>
    <x v="0"/>
    <x v="3"/>
    <n v="4331102"/>
    <n v="11.39"/>
    <n v="120"/>
    <n v="36092.519999999997"/>
    <n v="4110937.6483333334"/>
    <x v="3"/>
    <x v="3"/>
    <d v="2035-10-13T00:00:00"/>
    <x v="11"/>
    <x v="4"/>
    <x v="0"/>
    <x v="0"/>
    <x v="3"/>
  </r>
  <r>
    <s v="L104133"/>
    <x v="0"/>
    <s v="C204133"/>
    <s v="Rahul Gupta"/>
    <x v="0"/>
    <s v="Male"/>
    <x v="26"/>
    <x v="1"/>
    <x v="0"/>
    <x v="3"/>
    <n v="837922"/>
    <s v="Submitted"/>
    <n v="585"/>
    <x v="0"/>
    <x v="0"/>
    <s v="Submitted"/>
    <x v="0"/>
    <x v="0"/>
    <n v="122070"/>
    <n v="10.17"/>
    <n v="12"/>
    <n v="10172.5"/>
    <n v="103519.79012750032"/>
    <x v="4"/>
    <x v="4"/>
    <d v="2035-10-14T00:00:00"/>
    <x v="11"/>
    <x v="4"/>
    <x v="2"/>
    <x v="0"/>
    <x v="3"/>
  </r>
  <r>
    <s v="L104134"/>
    <x v="0"/>
    <s v="C204134"/>
    <n v="0"/>
    <x v="0"/>
    <s v="Female"/>
    <x v="21"/>
    <x v="0"/>
    <x v="0"/>
    <x v="2"/>
    <n v="1963847"/>
    <s v="Submitted"/>
    <n v="858"/>
    <x v="2"/>
    <x v="0"/>
    <s v="Submitted"/>
    <x v="0"/>
    <x v="1"/>
    <n v="3907183"/>
    <n v="15.85"/>
    <n v="12"/>
    <n v="325598.58"/>
    <n v="5160948.8957676124"/>
    <x v="6"/>
    <x v="6"/>
    <d v="2035-10-15T00:00:00"/>
    <x v="11"/>
    <x v="4"/>
    <x v="0"/>
    <x v="1"/>
    <x v="1"/>
  </r>
  <r>
    <s v="L104135"/>
    <x v="0"/>
    <s v="C204135"/>
    <s v="Neha Mehta"/>
    <x v="0"/>
    <s v="Male"/>
    <x v="37"/>
    <x v="1"/>
    <x v="1"/>
    <x v="2"/>
    <n v="1921218"/>
    <s v="Submitted"/>
    <n v="890"/>
    <x v="2"/>
    <x v="0"/>
    <s v="Submitted"/>
    <x v="0"/>
    <x v="1"/>
    <n v="3890033"/>
    <n v="9.07"/>
    <n v="60"/>
    <n v="64833.88"/>
    <n v="2940216.6091666729"/>
    <x v="1"/>
    <x v="1"/>
    <d v="2035-10-16T00:00:00"/>
    <x v="11"/>
    <x v="4"/>
    <x v="0"/>
    <x v="0"/>
    <x v="0"/>
  </r>
  <r>
    <s v="L104136"/>
    <x v="0"/>
    <s v="C204136"/>
    <s v="Neha Mehta"/>
    <x v="0"/>
    <s v="Male"/>
    <x v="24"/>
    <x v="1"/>
    <x v="1"/>
    <x v="1"/>
    <n v="1496841"/>
    <s v="Submitted"/>
    <n v="328"/>
    <x v="0"/>
    <x v="0"/>
    <s v="Submitted"/>
    <x v="0"/>
    <x v="3"/>
    <n v="4486830"/>
    <n v="17.760000000000002"/>
    <n v="24"/>
    <n v="186951.25"/>
    <n v="6640508.4022665294"/>
    <x v="6"/>
    <x v="6"/>
    <d v="2035-10-17T00:00:00"/>
    <x v="11"/>
    <x v="4"/>
    <x v="0"/>
    <x v="1"/>
    <x v="2"/>
  </r>
  <r>
    <s v="L104137"/>
    <x v="0"/>
    <s v="C204137"/>
    <s v="Vikas Patel"/>
    <x v="0"/>
    <s v="Male"/>
    <x v="26"/>
    <x v="0"/>
    <x v="1"/>
    <x v="0"/>
    <n v="2186748"/>
    <s v="Submitted"/>
    <n v="894"/>
    <x v="2"/>
    <x v="0"/>
    <s v="Submitted"/>
    <x v="0"/>
    <x v="0"/>
    <n v="716077"/>
    <n v="13.4"/>
    <n v="180"/>
    <n v="3978.21"/>
    <n v="799619.31666666665"/>
    <x v="4"/>
    <x v="4"/>
    <d v="2035-10-18T00:00:00"/>
    <x v="11"/>
    <x v="4"/>
    <x v="2"/>
    <x v="1"/>
    <x v="3"/>
  </r>
  <r>
    <s v="L104138"/>
    <x v="0"/>
    <s v="C204138"/>
    <s v="Sneha Mehta"/>
    <x v="0"/>
    <s v="Male"/>
    <x v="41"/>
    <x v="1"/>
    <x v="1"/>
    <x v="3"/>
    <n v="852257"/>
    <s v="Submitted"/>
    <n v="756"/>
    <x v="2"/>
    <x v="0"/>
    <s v="Submitted"/>
    <x v="0"/>
    <x v="1"/>
    <n v="3906989"/>
    <n v="9.73"/>
    <n v="180"/>
    <n v="21705.49"/>
    <n v="3167916.914166667"/>
    <x v="4"/>
    <x v="4"/>
    <d v="2035-10-19T00:00:00"/>
    <x v="11"/>
    <x v="4"/>
    <x v="0"/>
    <x v="0"/>
    <x v="1"/>
  </r>
  <r>
    <s v="L104139"/>
    <x v="0"/>
    <s v="C204139"/>
    <s v="Neha Verma"/>
    <x v="0"/>
    <s v="Female"/>
    <x v="43"/>
    <x v="1"/>
    <x v="0"/>
    <x v="1"/>
    <n v="1833922"/>
    <s v="Submitted"/>
    <n v="536"/>
    <x v="0"/>
    <x v="0"/>
    <s v="Submitted"/>
    <x v="0"/>
    <x v="2"/>
    <n v="2959818"/>
    <n v="18.48"/>
    <n v="36"/>
    <n v="82217.17"/>
    <n v="4558119.7200000118"/>
    <x v="6"/>
    <x v="6"/>
    <d v="2035-10-20T00:00:00"/>
    <x v="11"/>
    <x v="4"/>
    <x v="0"/>
    <x v="0"/>
    <x v="2"/>
  </r>
  <r>
    <s v="L104140"/>
    <x v="0"/>
    <s v="C204140"/>
    <s v="Pooja Rao"/>
    <x v="0"/>
    <s v="Male"/>
    <x v="33"/>
    <x v="1"/>
    <x v="1"/>
    <x v="3"/>
    <n v="958647"/>
    <s v="Submitted"/>
    <n v="826"/>
    <x v="2"/>
    <x v="0"/>
    <s v="Submitted"/>
    <x v="0"/>
    <x v="2"/>
    <n v="2097218"/>
    <n v="17.59"/>
    <n v="180"/>
    <n v="11651.21"/>
    <n v="3074172.0516666668"/>
    <x v="1"/>
    <x v="1"/>
    <d v="2035-10-21T00:00:00"/>
    <x v="11"/>
    <x v="4"/>
    <x v="0"/>
    <x v="1"/>
    <x v="2"/>
  </r>
  <r>
    <s v="L104141"/>
    <x v="0"/>
    <s v="C204141"/>
    <s v="Pooja Mehta"/>
    <x v="0"/>
    <s v="Female"/>
    <x v="8"/>
    <x v="0"/>
    <x v="0"/>
    <x v="3"/>
    <n v="2083796"/>
    <s v="Submitted"/>
    <n v="950"/>
    <x v="2"/>
    <x v="0"/>
    <s v="Submitted"/>
    <x v="1"/>
    <x v="4"/>
    <n v="751090"/>
    <n v="7.01"/>
    <n v="24"/>
    <n v="31295.42"/>
    <n v="438768.77262964961"/>
    <x v="3"/>
    <x v="3"/>
    <d v="2035-10-22T00:00:00"/>
    <x v="11"/>
    <x v="4"/>
    <x v="2"/>
    <x v="0"/>
    <x v="3"/>
  </r>
  <r>
    <s v="L104142"/>
    <x v="0"/>
    <s v="C204142"/>
    <s v="Rohit Sharma"/>
    <x v="0"/>
    <s v="Female"/>
    <x v="10"/>
    <x v="1"/>
    <x v="1"/>
    <x v="0"/>
    <n v="1612921"/>
    <s v="Submitted"/>
    <n v="858"/>
    <x v="2"/>
    <x v="0"/>
    <s v="Submitted"/>
    <x v="0"/>
    <x v="0"/>
    <n v="1898071"/>
    <n v="8.0399999999999991"/>
    <n v="120"/>
    <n v="15817.26"/>
    <n v="1271707.5699999998"/>
    <x v="1"/>
    <x v="1"/>
    <d v="2035-10-23T00:00:00"/>
    <x v="11"/>
    <x v="4"/>
    <x v="0"/>
    <x v="0"/>
    <x v="3"/>
  </r>
  <r>
    <s v="L104143"/>
    <x v="0"/>
    <s v="C204143"/>
    <s v="Vikas Verma"/>
    <x v="0"/>
    <s v="Female"/>
    <x v="8"/>
    <x v="1"/>
    <x v="1"/>
    <x v="3"/>
    <n v="1375773"/>
    <s v="Submitted"/>
    <n v="835"/>
    <x v="2"/>
    <x v="0"/>
    <s v="Submitted"/>
    <x v="0"/>
    <x v="2"/>
    <n v="2258538"/>
    <n v="10.52"/>
    <n v="120"/>
    <n v="18821.150000000001"/>
    <n v="1979984.9799999997"/>
    <x v="3"/>
    <x v="3"/>
    <d v="2035-10-24T00:00:00"/>
    <x v="11"/>
    <x v="4"/>
    <x v="0"/>
    <x v="0"/>
    <x v="3"/>
  </r>
  <r>
    <s v="L104144"/>
    <x v="0"/>
    <s v="C204144"/>
    <n v="0"/>
    <x v="0"/>
    <s v="Female"/>
    <x v="12"/>
    <x v="0"/>
    <x v="0"/>
    <x v="1"/>
    <n v="740787"/>
    <s v="Submitted"/>
    <n v="688"/>
    <x v="1"/>
    <x v="0"/>
    <s v="Submitted"/>
    <x v="0"/>
    <x v="0"/>
    <n v="4564423"/>
    <n v="16.57"/>
    <n v="24"/>
    <n v="190184.29"/>
    <n v="6302707.4315617066"/>
    <x v="12"/>
    <x v="2"/>
    <d v="2035-10-25T00:00:00"/>
    <x v="11"/>
    <x v="4"/>
    <x v="0"/>
    <x v="0"/>
    <x v="2"/>
  </r>
  <r>
    <s v="L104145"/>
    <x v="0"/>
    <s v="C204145"/>
    <s v="Rahul Verma"/>
    <x v="0"/>
    <s v="Male"/>
    <x v="37"/>
    <x v="1"/>
    <x v="1"/>
    <x v="3"/>
    <n v="2123365"/>
    <s v="Submitted"/>
    <n v="466"/>
    <x v="0"/>
    <x v="0"/>
    <s v="Submitted"/>
    <x v="0"/>
    <x v="4"/>
    <n v="4090059"/>
    <n v="10.52"/>
    <n v="36"/>
    <n v="113612.75"/>
    <n v="3585618.3905159729"/>
    <x v="5"/>
    <x v="5"/>
    <d v="2035-10-26T00:00:00"/>
    <x v="11"/>
    <x v="4"/>
    <x v="0"/>
    <x v="0"/>
    <x v="2"/>
  </r>
  <r>
    <s v="L104146"/>
    <x v="0"/>
    <s v="C204146"/>
    <s v="Anjali Sharma"/>
    <x v="0"/>
    <s v="Female"/>
    <x v="32"/>
    <x v="1"/>
    <x v="1"/>
    <x v="0"/>
    <n v="1882655"/>
    <s v="Submitted"/>
    <n v="428"/>
    <x v="0"/>
    <x v="0"/>
    <s v="Submitted"/>
    <x v="0"/>
    <x v="0"/>
    <n v="3713502"/>
    <n v="12.73"/>
    <n v="12"/>
    <n v="309458.5"/>
    <n v="3940078.1189939636"/>
    <x v="3"/>
    <x v="3"/>
    <d v="2035-10-27T00:00:00"/>
    <x v="11"/>
    <x v="4"/>
    <x v="0"/>
    <x v="0"/>
    <x v="3"/>
  </r>
  <r>
    <s v="L104147"/>
    <x v="0"/>
    <s v="C204147"/>
    <s v="Anjali Rao"/>
    <x v="0"/>
    <s v="Male"/>
    <x v="35"/>
    <x v="0"/>
    <x v="1"/>
    <x v="0"/>
    <n v="1158312"/>
    <s v="Submitted"/>
    <n v="748"/>
    <x v="1"/>
    <x v="0"/>
    <s v="Submitted"/>
    <x v="0"/>
    <x v="1"/>
    <n v="4912775"/>
    <n v="14.65"/>
    <n v="24"/>
    <n v="204698.96"/>
    <n v="5997679.5081134317"/>
    <x v="3"/>
    <x v="3"/>
    <d v="2035-10-28T00:00:00"/>
    <x v="11"/>
    <x v="4"/>
    <x v="0"/>
    <x v="0"/>
    <x v="0"/>
  </r>
  <r>
    <s v="L104148"/>
    <x v="0"/>
    <s v="C204148"/>
    <s v="Amit Das"/>
    <x v="0"/>
    <s v="Male"/>
    <x v="12"/>
    <x v="1"/>
    <x v="1"/>
    <x v="1"/>
    <n v="2175710"/>
    <s v="Submitted"/>
    <n v="328"/>
    <x v="0"/>
    <x v="0"/>
    <s v="Submitted"/>
    <x v="0"/>
    <x v="4"/>
    <n v="3894223"/>
    <n v="13.36"/>
    <n v="120"/>
    <n v="32451.86"/>
    <n v="4335568.2733333334"/>
    <x v="4"/>
    <x v="4"/>
    <d v="2035-10-29T00:00:00"/>
    <x v="11"/>
    <x v="4"/>
    <x v="2"/>
    <x v="1"/>
    <x v="0"/>
  </r>
  <r>
    <s v="L104149"/>
    <x v="0"/>
    <s v="C204149"/>
    <s v="Karan Gupta"/>
    <x v="0"/>
    <s v="Male"/>
    <x v="15"/>
    <x v="0"/>
    <x v="1"/>
    <x v="1"/>
    <n v="757751"/>
    <s v="Submitted"/>
    <n v="428"/>
    <x v="0"/>
    <x v="0"/>
    <s v="Submitted"/>
    <x v="0"/>
    <x v="3"/>
    <n v="2107964"/>
    <n v="10.53"/>
    <n v="12"/>
    <n v="175663.67"/>
    <n v="1850703.0769484008"/>
    <x v="6"/>
    <x v="6"/>
    <d v="2035-10-30T00:00:00"/>
    <x v="11"/>
    <x v="4"/>
    <x v="1"/>
    <x v="0"/>
    <x v="1"/>
  </r>
  <r>
    <s v="L104150"/>
    <x v="0"/>
    <s v="C204150"/>
    <s v="Sneha Patel"/>
    <x v="0"/>
    <s v="Female"/>
    <x v="23"/>
    <x v="1"/>
    <x v="0"/>
    <x v="2"/>
    <n v="738893"/>
    <s v="Submitted"/>
    <n v="430"/>
    <x v="0"/>
    <x v="0"/>
    <s v="Submitted"/>
    <x v="0"/>
    <x v="4"/>
    <n v="1509237"/>
    <n v="13.33"/>
    <n v="12"/>
    <n v="125769.75"/>
    <n v="1676725.0637302555"/>
    <x v="3"/>
    <x v="3"/>
    <d v="2035-10-31T00:00:00"/>
    <x v="11"/>
    <x v="4"/>
    <x v="0"/>
    <x v="0"/>
    <x v="3"/>
  </r>
  <r>
    <s v="L104151"/>
    <x v="0"/>
    <s v="C204151"/>
    <n v="0"/>
    <x v="0"/>
    <s v="Female"/>
    <x v="23"/>
    <x v="1"/>
    <x v="1"/>
    <x v="1"/>
    <n v="1671193"/>
    <s v="Submitted"/>
    <n v="754"/>
    <x v="2"/>
    <x v="0"/>
    <s v="Submitted"/>
    <x v="0"/>
    <x v="1"/>
    <n v="937500"/>
    <n v="15.65"/>
    <n v="12"/>
    <n v="78125"/>
    <n v="1222710.8455303716"/>
    <x v="5"/>
    <x v="5"/>
    <d v="2035-11-01T00:00:00"/>
    <x v="11"/>
    <x v="5"/>
    <x v="0"/>
    <x v="1"/>
    <x v="0"/>
  </r>
  <r>
    <s v="L104152"/>
    <x v="0"/>
    <s v="C204152"/>
    <s v="Rohit Singh"/>
    <x v="0"/>
    <s v="Female"/>
    <x v="10"/>
    <x v="1"/>
    <x v="0"/>
    <x v="3"/>
    <n v="655105"/>
    <s v="Submitted"/>
    <n v="328"/>
    <x v="0"/>
    <x v="0"/>
    <s v="Submitted"/>
    <x v="0"/>
    <x v="0"/>
    <n v="287064"/>
    <n v="10.34"/>
    <n v="36"/>
    <n v="7974"/>
    <n v="247353.48004751696"/>
    <x v="2"/>
    <x v="2"/>
    <d v="2035-11-02T00:00:00"/>
    <x v="11"/>
    <x v="5"/>
    <x v="0"/>
    <x v="1"/>
    <x v="1"/>
  </r>
  <r>
    <s v="L104153"/>
    <x v="0"/>
    <s v="C204153"/>
    <s v="Anjali Das"/>
    <x v="0"/>
    <s v="Male"/>
    <x v="2"/>
    <x v="0"/>
    <x v="0"/>
    <x v="0"/>
    <n v="2232872"/>
    <s v="Submitted"/>
    <n v="676"/>
    <x v="1"/>
    <x v="0"/>
    <s v="Submitted"/>
    <x v="0"/>
    <x v="2"/>
    <n v="3068027"/>
    <n v="14.67"/>
    <n v="12"/>
    <n v="255668.92"/>
    <n v="3750921.2553480109"/>
    <x v="2"/>
    <x v="2"/>
    <d v="2035-11-03T00:00:00"/>
    <x v="11"/>
    <x v="5"/>
    <x v="0"/>
    <x v="0"/>
    <x v="0"/>
  </r>
  <r>
    <s v="L104154"/>
    <x v="0"/>
    <s v="C204154"/>
    <s v="Anjali Singh"/>
    <x v="0"/>
    <s v="Female"/>
    <x v="41"/>
    <x v="0"/>
    <x v="0"/>
    <x v="0"/>
    <n v="547941"/>
    <s v="Submitted"/>
    <n v="526"/>
    <x v="0"/>
    <x v="0"/>
    <s v="Submitted"/>
    <x v="0"/>
    <x v="2"/>
    <n v="4755197"/>
    <n v="9.31"/>
    <n v="12"/>
    <n v="396266.42"/>
    <n v="3692994.8404481034"/>
    <x v="3"/>
    <x v="3"/>
    <d v="2035-11-04T00:00:00"/>
    <x v="11"/>
    <x v="5"/>
    <x v="0"/>
    <x v="1"/>
    <x v="0"/>
  </r>
  <r>
    <s v="L104155"/>
    <x v="0"/>
    <s v="C204155"/>
    <s v="Neha Singh"/>
    <x v="0"/>
    <s v="Female"/>
    <x v="33"/>
    <x v="1"/>
    <x v="0"/>
    <x v="2"/>
    <n v="492222"/>
    <s v="Submitted"/>
    <n v="738"/>
    <x v="1"/>
    <x v="0"/>
    <s v="Submitted"/>
    <x v="0"/>
    <x v="0"/>
    <n v="4233982"/>
    <n v="10.62"/>
    <n v="12"/>
    <n v="352831.83"/>
    <n v="3748936.8942183666"/>
    <x v="4"/>
    <x v="4"/>
    <d v="2035-11-05T00:00:00"/>
    <x v="11"/>
    <x v="5"/>
    <x v="1"/>
    <x v="1"/>
    <x v="3"/>
  </r>
  <r>
    <s v="L104156"/>
    <x v="0"/>
    <s v="C204156"/>
    <s v="Vikas Sharma"/>
    <x v="0"/>
    <s v="Male"/>
    <x v="15"/>
    <x v="0"/>
    <x v="0"/>
    <x v="1"/>
    <n v="2441722"/>
    <s v="Submitted"/>
    <n v="727"/>
    <x v="1"/>
    <x v="0"/>
    <s v="Submitted"/>
    <x v="0"/>
    <x v="3"/>
    <n v="540840"/>
    <n v="15.58"/>
    <n v="12"/>
    <n v="45070"/>
    <n v="702222.92353221658"/>
    <x v="4"/>
    <x v="4"/>
    <d v="2035-11-06T00:00:00"/>
    <x v="11"/>
    <x v="5"/>
    <x v="0"/>
    <x v="1"/>
    <x v="0"/>
  </r>
  <r>
    <s v="L104157"/>
    <x v="0"/>
    <s v="C204157"/>
    <s v="Amit Rao"/>
    <x v="0"/>
    <s v="Male"/>
    <x v="25"/>
    <x v="0"/>
    <x v="0"/>
    <x v="0"/>
    <n v="862176"/>
    <s v="Submitted"/>
    <n v="371"/>
    <x v="0"/>
    <x v="0"/>
    <s v="Submitted"/>
    <x v="0"/>
    <x v="3"/>
    <n v="279676"/>
    <n v="12.53"/>
    <n v="120"/>
    <n v="2330.63"/>
    <n v="292028.35666666669"/>
    <x v="5"/>
    <x v="5"/>
    <d v="2035-11-07T00:00:00"/>
    <x v="11"/>
    <x v="5"/>
    <x v="1"/>
    <x v="0"/>
    <x v="1"/>
  </r>
  <r>
    <s v="L104158"/>
    <x v="0"/>
    <s v="C204158"/>
    <s v="Anjali Singh"/>
    <x v="0"/>
    <s v="Male"/>
    <x v="35"/>
    <x v="0"/>
    <x v="1"/>
    <x v="3"/>
    <n v="-50000"/>
    <s v="Submitted"/>
    <n v="492"/>
    <x v="0"/>
    <x v="0"/>
    <s v="Submitted"/>
    <x v="0"/>
    <x v="4"/>
    <n v="1593963"/>
    <n v="18.88"/>
    <n v="60"/>
    <n v="26566.05"/>
    <n v="2507835.1199999996"/>
    <x v="6"/>
    <x v="6"/>
    <d v="2035-11-08T00:00:00"/>
    <x v="11"/>
    <x v="5"/>
    <x v="0"/>
    <x v="0"/>
    <x v="0"/>
  </r>
  <r>
    <s v="L104159"/>
    <x v="0"/>
    <s v="C204159"/>
    <s v="Anjali Singh"/>
    <x v="0"/>
    <s v="Male"/>
    <x v="33"/>
    <x v="1"/>
    <x v="0"/>
    <x v="1"/>
    <n v="861148"/>
    <s v="Submitted"/>
    <n v="650"/>
    <x v="1"/>
    <x v="0"/>
    <s v="Submitted"/>
    <x v="0"/>
    <x v="0"/>
    <n v="3501509"/>
    <n v="15.99"/>
    <n v="60"/>
    <n v="58358.48"/>
    <n v="4665760.7424999997"/>
    <x v="4"/>
    <x v="4"/>
    <d v="2035-11-09T00:00:00"/>
    <x v="11"/>
    <x v="5"/>
    <x v="1"/>
    <x v="1"/>
    <x v="3"/>
  </r>
  <r>
    <s v="L104160"/>
    <x v="0"/>
    <s v="C204160"/>
    <s v="Sneha Rao"/>
    <x v="0"/>
    <s v="Female"/>
    <x v="7"/>
    <x v="0"/>
    <x v="1"/>
    <x v="0"/>
    <n v="495381"/>
    <s v="Submitted"/>
    <n v="307"/>
    <x v="0"/>
    <x v="0"/>
    <s v="Submitted"/>
    <x v="0"/>
    <x v="4"/>
    <n v="952513"/>
    <n v="10.9"/>
    <n v="24"/>
    <n v="39688.04"/>
    <n v="865199.46733972139"/>
    <x v="1"/>
    <x v="1"/>
    <d v="2035-11-10T00:00:00"/>
    <x v="11"/>
    <x v="5"/>
    <x v="2"/>
    <x v="1"/>
    <x v="2"/>
  </r>
  <r>
    <s v="L104161"/>
    <x v="0"/>
    <s v="C204161"/>
    <s v="Rahul Gupta"/>
    <x v="0"/>
    <s v="Male"/>
    <x v="33"/>
    <x v="0"/>
    <x v="1"/>
    <x v="0"/>
    <n v="1763602"/>
    <s v="Submitted"/>
    <n v="698"/>
    <x v="1"/>
    <x v="0"/>
    <s v="Submitted"/>
    <x v="0"/>
    <x v="1"/>
    <n v="4295635"/>
    <n v="10.24"/>
    <n v="60"/>
    <n v="71593.919999999998"/>
    <n v="3665608.5333333341"/>
    <x v="6"/>
    <x v="6"/>
    <d v="2035-11-11T00:00:00"/>
    <x v="11"/>
    <x v="5"/>
    <x v="2"/>
    <x v="0"/>
    <x v="3"/>
  </r>
  <r>
    <s v="L104162"/>
    <x v="0"/>
    <s v="C204162"/>
    <s v="Rohit Verma"/>
    <x v="0"/>
    <s v="Female"/>
    <x v="16"/>
    <x v="1"/>
    <x v="1"/>
    <x v="1"/>
    <n v="1493683"/>
    <s v="Submitted"/>
    <n v="829"/>
    <x v="2"/>
    <x v="0"/>
    <s v="Submitted"/>
    <x v="0"/>
    <x v="0"/>
    <n v="828962"/>
    <n v="7.19"/>
    <n v="180"/>
    <n v="4605.34"/>
    <n v="496686.39833333337"/>
    <x v="6"/>
    <x v="6"/>
    <d v="2035-11-12T00:00:00"/>
    <x v="11"/>
    <x v="5"/>
    <x v="2"/>
    <x v="1"/>
    <x v="1"/>
  </r>
  <r>
    <s v="L104163"/>
    <x v="0"/>
    <s v="C204163"/>
    <s v="Rahul Singh"/>
    <x v="0"/>
    <s v="Male"/>
    <x v="28"/>
    <x v="1"/>
    <x v="1"/>
    <x v="1"/>
    <n v="1374581"/>
    <s v="Submitted"/>
    <n v="612"/>
    <x v="1"/>
    <x v="0"/>
    <s v="Submitted"/>
    <x v="0"/>
    <x v="0"/>
    <n v="534640"/>
    <n v="18.329999999999998"/>
    <n v="36"/>
    <n v="14851.11"/>
    <n v="816662.60000000254"/>
    <x v="6"/>
    <x v="6"/>
    <d v="2035-11-13T00:00:00"/>
    <x v="11"/>
    <x v="5"/>
    <x v="0"/>
    <x v="1"/>
    <x v="2"/>
  </r>
  <r>
    <s v="L104164"/>
    <x v="0"/>
    <s v="C204164"/>
    <s v="Rahul Mehta"/>
    <x v="0"/>
    <s v="Male"/>
    <x v="15"/>
    <x v="0"/>
    <x v="1"/>
    <x v="0"/>
    <n v="636999"/>
    <s v="Submitted"/>
    <n v="461"/>
    <x v="0"/>
    <x v="0"/>
    <s v="Submitted"/>
    <x v="0"/>
    <x v="1"/>
    <n v="2474807"/>
    <n v="14.62"/>
    <n v="180"/>
    <n v="13748.93"/>
    <n v="3015139.8616666663"/>
    <x v="0"/>
    <x v="0"/>
    <d v="2035-11-14T00:00:00"/>
    <x v="11"/>
    <x v="5"/>
    <x v="0"/>
    <x v="0"/>
    <x v="0"/>
  </r>
  <r>
    <s v="L104165"/>
    <x v="0"/>
    <s v="C204165"/>
    <s v="Sneha Sharma"/>
    <x v="0"/>
    <s v="Female"/>
    <x v="2"/>
    <x v="0"/>
    <x v="1"/>
    <x v="3"/>
    <n v="2267624"/>
    <s v="Submitted"/>
    <n v="950"/>
    <x v="2"/>
    <x v="0"/>
    <s v="Submitted"/>
    <x v="1"/>
    <x v="2"/>
    <n v="1253251"/>
    <n v="18.100000000000001"/>
    <n v="24"/>
    <n v="52218.79"/>
    <n v="1890320.2588245687"/>
    <x v="0"/>
    <x v="0"/>
    <d v="2035-11-15T00:00:00"/>
    <x v="11"/>
    <x v="5"/>
    <x v="0"/>
    <x v="1"/>
    <x v="2"/>
  </r>
  <r>
    <s v="L104166"/>
    <x v="0"/>
    <s v="C204166"/>
    <s v="Sneha Sharma"/>
    <x v="0"/>
    <s v="Female"/>
    <x v="29"/>
    <x v="1"/>
    <x v="1"/>
    <x v="0"/>
    <n v="464238"/>
    <s v="Submitted"/>
    <n v="493"/>
    <x v="0"/>
    <x v="0"/>
    <s v="Submitted"/>
    <x v="0"/>
    <x v="2"/>
    <n v="3794261"/>
    <n v="7.97"/>
    <n v="120"/>
    <n v="31618.84"/>
    <n v="2520021.6808333332"/>
    <x v="2"/>
    <x v="2"/>
    <d v="2035-11-16T00:00:00"/>
    <x v="11"/>
    <x v="5"/>
    <x v="1"/>
    <x v="0"/>
    <x v="2"/>
  </r>
  <r>
    <s v="L104167"/>
    <x v="0"/>
    <s v="C204167"/>
    <s v="Priya Gupta"/>
    <x v="0"/>
    <s v="Female"/>
    <x v="2"/>
    <x v="0"/>
    <x v="0"/>
    <x v="0"/>
    <n v="410480"/>
    <s v="Submitted"/>
    <n v="702"/>
    <x v="1"/>
    <x v="0"/>
    <s v="Submitted"/>
    <x v="0"/>
    <x v="0"/>
    <n v="561911"/>
    <n v="7.14"/>
    <n v="120"/>
    <n v="4682.59"/>
    <n v="334337.04499999998"/>
    <x v="0"/>
    <x v="0"/>
    <d v="2035-11-17T00:00:00"/>
    <x v="11"/>
    <x v="5"/>
    <x v="0"/>
    <x v="1"/>
    <x v="2"/>
  </r>
  <r>
    <s v="L104168"/>
    <x v="0"/>
    <s v="C204168"/>
    <s v="Vikas Mehta"/>
    <x v="0"/>
    <s v="Male"/>
    <x v="9"/>
    <x v="0"/>
    <x v="1"/>
    <x v="3"/>
    <n v="980126"/>
    <s v="Submitted"/>
    <n v="313"/>
    <x v="0"/>
    <x v="0"/>
    <s v="Submitted"/>
    <x v="0"/>
    <x v="1"/>
    <n v="3044276"/>
    <n v="10.19"/>
    <n v="12"/>
    <n v="253689.67"/>
    <n v="2586715.9177328185"/>
    <x v="0"/>
    <x v="0"/>
    <d v="2035-11-18T00:00:00"/>
    <x v="11"/>
    <x v="5"/>
    <x v="0"/>
    <x v="0"/>
    <x v="2"/>
  </r>
  <r>
    <s v="L104169"/>
    <x v="0"/>
    <s v="C204169"/>
    <s v="Neha Das"/>
    <x v="0"/>
    <s v="Female"/>
    <x v="37"/>
    <x v="1"/>
    <x v="0"/>
    <x v="0"/>
    <n v="2266072"/>
    <s v="Submitted"/>
    <n v="657"/>
    <x v="1"/>
    <x v="0"/>
    <s v="Submitted"/>
    <x v="0"/>
    <x v="1"/>
    <n v="4367444"/>
    <n v="10.68"/>
    <n v="60"/>
    <n v="72790.73"/>
    <n v="3887025.16"/>
    <x v="6"/>
    <x v="6"/>
    <d v="2035-11-19T00:00:00"/>
    <x v="11"/>
    <x v="5"/>
    <x v="0"/>
    <x v="1"/>
    <x v="1"/>
  </r>
  <r>
    <s v="L104170"/>
    <x v="0"/>
    <s v="C204170"/>
    <s v="Neha Rao"/>
    <x v="0"/>
    <s v="Male"/>
    <x v="14"/>
    <x v="0"/>
    <x v="1"/>
    <x v="0"/>
    <n v="321783"/>
    <s v="Submitted"/>
    <n v="518"/>
    <x v="0"/>
    <x v="0"/>
    <s v="Submitted"/>
    <x v="0"/>
    <x v="4"/>
    <n v="1784913"/>
    <n v="10.91"/>
    <n v="36"/>
    <n v="49580.92"/>
    <n v="1622783.4026258586"/>
    <x v="6"/>
    <x v="6"/>
    <d v="2035-11-20T00:00:00"/>
    <x v="11"/>
    <x v="5"/>
    <x v="0"/>
    <x v="1"/>
    <x v="0"/>
  </r>
  <r>
    <s v="L104171"/>
    <x v="0"/>
    <s v="C204171"/>
    <s v="Neha Mehta"/>
    <x v="0"/>
    <s v="Female"/>
    <x v="10"/>
    <x v="0"/>
    <x v="1"/>
    <x v="2"/>
    <n v="-50000"/>
    <s v="Submitted"/>
    <n v="746"/>
    <x v="1"/>
    <x v="0"/>
    <s v="Submitted"/>
    <x v="0"/>
    <x v="2"/>
    <n v="2109268"/>
    <n v="15.26"/>
    <n v="12"/>
    <n v="175772.33"/>
    <n v="2682427.8408186184"/>
    <x v="2"/>
    <x v="2"/>
    <d v="2035-11-21T00:00:00"/>
    <x v="11"/>
    <x v="5"/>
    <x v="0"/>
    <x v="0"/>
    <x v="0"/>
  </r>
  <r>
    <s v="L104172"/>
    <x v="0"/>
    <s v="C204172"/>
    <s v="Rahul Mehta"/>
    <x v="0"/>
    <s v="Male"/>
    <x v="0"/>
    <x v="0"/>
    <x v="1"/>
    <x v="2"/>
    <n v="1787366"/>
    <s v="Submitted"/>
    <n v="404"/>
    <x v="0"/>
    <x v="0"/>
    <s v="Submitted"/>
    <x v="0"/>
    <x v="3"/>
    <n v="2191043"/>
    <n v="9.3000000000000007"/>
    <n v="60"/>
    <n v="36517.379999999997"/>
    <n v="1698058.3250000018"/>
    <x v="0"/>
    <x v="0"/>
    <d v="2035-11-22T00:00:00"/>
    <x v="11"/>
    <x v="5"/>
    <x v="0"/>
    <x v="0"/>
    <x v="1"/>
  </r>
  <r>
    <s v="L104173"/>
    <x v="0"/>
    <s v="C204173"/>
    <s v="Priya Sharma"/>
    <x v="0"/>
    <s v="Female"/>
    <x v="38"/>
    <x v="0"/>
    <x v="1"/>
    <x v="0"/>
    <n v="1054406"/>
    <s v="Submitted"/>
    <n v="373"/>
    <x v="0"/>
    <x v="0"/>
    <s v="Submitted"/>
    <x v="0"/>
    <x v="4"/>
    <n v="0"/>
    <n v="12.43"/>
    <n v="120"/>
    <n v="2083.33"/>
    <n v="0"/>
    <x v="5"/>
    <x v="5"/>
    <d v="2035-11-23T00:00:00"/>
    <x v="11"/>
    <x v="5"/>
    <x v="0"/>
    <x v="1"/>
    <x v="3"/>
  </r>
  <r>
    <s v="L104174"/>
    <x v="0"/>
    <s v="C204174"/>
    <s v="Sneha Patel"/>
    <x v="0"/>
    <s v="Female"/>
    <x v="12"/>
    <x v="1"/>
    <x v="0"/>
    <x v="0"/>
    <n v="592483"/>
    <s v="Submitted"/>
    <n v="792"/>
    <x v="2"/>
    <x v="0"/>
    <s v="Submitted"/>
    <x v="0"/>
    <x v="1"/>
    <n v="684715"/>
    <n v="18.09"/>
    <n v="12"/>
    <n v="57059.58"/>
    <n v="1032224.5689006196"/>
    <x v="3"/>
    <x v="3"/>
    <d v="2035-11-24T00:00:00"/>
    <x v="11"/>
    <x v="5"/>
    <x v="2"/>
    <x v="0"/>
    <x v="2"/>
  </r>
  <r>
    <s v="L104175"/>
    <x v="0"/>
    <s v="C204175"/>
    <s v="Anjali Das"/>
    <x v="0"/>
    <s v="Male"/>
    <x v="9"/>
    <x v="0"/>
    <x v="1"/>
    <x v="2"/>
    <n v="314131"/>
    <s v="Submitted"/>
    <n v="677"/>
    <x v="1"/>
    <x v="0"/>
    <s v="Submitted"/>
    <x v="0"/>
    <x v="3"/>
    <n v="1030652"/>
    <n v="9.09"/>
    <n v="12"/>
    <n v="85887.67"/>
    <n v="781618.90770379046"/>
    <x v="6"/>
    <x v="6"/>
    <d v="2035-11-25T00:00:00"/>
    <x v="11"/>
    <x v="5"/>
    <x v="0"/>
    <x v="1"/>
    <x v="1"/>
  </r>
  <r>
    <s v="L104176"/>
    <x v="0"/>
    <s v="C204176"/>
    <s v="Anjali Rao"/>
    <x v="0"/>
    <s v="Female"/>
    <x v="13"/>
    <x v="0"/>
    <x v="1"/>
    <x v="0"/>
    <n v="313582"/>
    <s v="Submitted"/>
    <n v="429"/>
    <x v="0"/>
    <x v="0"/>
    <s v="Submitted"/>
    <x v="0"/>
    <x v="0"/>
    <n v="4256055"/>
    <n v="14.36"/>
    <n v="24"/>
    <n v="177335.62"/>
    <n v="5093079.1819624892"/>
    <x v="2"/>
    <x v="2"/>
    <d v="2035-11-26T00:00:00"/>
    <x v="11"/>
    <x v="5"/>
    <x v="0"/>
    <x v="1"/>
    <x v="0"/>
  </r>
  <r>
    <s v="L104177"/>
    <x v="0"/>
    <s v="C204177"/>
    <s v="Vikas Verma"/>
    <x v="0"/>
    <s v="Female"/>
    <x v="10"/>
    <x v="0"/>
    <x v="0"/>
    <x v="2"/>
    <n v="1002331"/>
    <s v="Submitted"/>
    <n v="883"/>
    <x v="2"/>
    <x v="0"/>
    <s v="Submitted"/>
    <x v="0"/>
    <x v="1"/>
    <n v="3259271"/>
    <n v="12.41"/>
    <n v="60"/>
    <n v="54321.18"/>
    <n v="3370629.4258333333"/>
    <x v="6"/>
    <x v="6"/>
    <d v="2035-11-27T00:00:00"/>
    <x v="11"/>
    <x v="5"/>
    <x v="2"/>
    <x v="0"/>
    <x v="1"/>
  </r>
  <r>
    <s v="L104178"/>
    <x v="0"/>
    <s v="C204178"/>
    <s v="Priya Patel"/>
    <x v="0"/>
    <s v="Female"/>
    <x v="2"/>
    <x v="1"/>
    <x v="1"/>
    <x v="0"/>
    <n v="2015348"/>
    <s v="Submitted"/>
    <n v="594"/>
    <x v="0"/>
    <x v="0"/>
    <s v="Submitted"/>
    <x v="0"/>
    <x v="3"/>
    <n v="4029862"/>
    <n v="8.7799999999999994"/>
    <n v="180"/>
    <n v="22388.12"/>
    <n v="2948515.6966666663"/>
    <x v="5"/>
    <x v="5"/>
    <d v="2035-11-28T00:00:00"/>
    <x v="11"/>
    <x v="5"/>
    <x v="0"/>
    <x v="0"/>
    <x v="2"/>
  </r>
  <r>
    <s v="L104179"/>
    <x v="0"/>
    <s v="C204179"/>
    <n v="0"/>
    <x v="0"/>
    <s v="Male"/>
    <x v="2"/>
    <x v="0"/>
    <x v="0"/>
    <x v="3"/>
    <n v="0"/>
    <s v="Submitted"/>
    <n v="551"/>
    <x v="0"/>
    <x v="0"/>
    <s v="Submitted"/>
    <x v="0"/>
    <x v="0"/>
    <n v="3079428"/>
    <n v="9.94"/>
    <n v="24"/>
    <n v="128309.5"/>
    <n v="2550794.1702264519"/>
    <x v="3"/>
    <x v="3"/>
    <d v="2035-11-29T00:00:00"/>
    <x v="11"/>
    <x v="5"/>
    <x v="1"/>
    <x v="1"/>
    <x v="2"/>
  </r>
  <r>
    <s v="L104180"/>
    <x v="0"/>
    <s v="C204180"/>
    <s v="Rohit Sharma"/>
    <x v="0"/>
    <s v="Male"/>
    <x v="6"/>
    <x v="0"/>
    <x v="0"/>
    <x v="0"/>
    <n v="420876"/>
    <s v="Submitted"/>
    <n v="713"/>
    <x v="1"/>
    <x v="0"/>
    <s v="Submitted"/>
    <x v="0"/>
    <x v="2"/>
    <n v="1863502"/>
    <n v="13.24"/>
    <n v="12"/>
    <n v="155291.82999999999"/>
    <n v="2056338.1553156788"/>
    <x v="4"/>
    <x v="4"/>
    <d v="2035-11-30T00:00:00"/>
    <x v="11"/>
    <x v="5"/>
    <x v="0"/>
    <x v="0"/>
    <x v="0"/>
  </r>
  <r>
    <s v="L104181"/>
    <x v="0"/>
    <s v="C204181"/>
    <s v="Sneha Mehta"/>
    <x v="0"/>
    <s v="Male"/>
    <x v="5"/>
    <x v="0"/>
    <x v="0"/>
    <x v="0"/>
    <n v="298384"/>
    <s v="Submitted"/>
    <n v="487"/>
    <x v="0"/>
    <x v="0"/>
    <s v="Submitted"/>
    <x v="0"/>
    <x v="4"/>
    <n v="2882591"/>
    <n v="12.34"/>
    <n v="120"/>
    <n v="24021.59"/>
    <n v="2964264.4116666666"/>
    <x v="3"/>
    <x v="3"/>
    <d v="2035-12-01T00:00:00"/>
    <x v="11"/>
    <x v="6"/>
    <x v="0"/>
    <x v="0"/>
    <x v="0"/>
  </r>
  <r>
    <s v="L104182"/>
    <x v="0"/>
    <s v="C204182"/>
    <s v="Vikas Verma"/>
    <x v="0"/>
    <s v="Female"/>
    <x v="21"/>
    <x v="0"/>
    <x v="0"/>
    <x v="2"/>
    <n v="0"/>
    <s v="Submitted"/>
    <n v="473"/>
    <x v="0"/>
    <x v="0"/>
    <s v="Submitted"/>
    <x v="0"/>
    <x v="0"/>
    <n v="736183"/>
    <n v="8.1999999999999993"/>
    <n v="120"/>
    <n v="6134.86"/>
    <n v="503058.38333333324"/>
    <x v="4"/>
    <x v="4"/>
    <d v="2035-12-02T00:00:00"/>
    <x v="11"/>
    <x v="6"/>
    <x v="2"/>
    <x v="1"/>
    <x v="0"/>
  </r>
  <r>
    <s v="L104183"/>
    <x v="0"/>
    <s v="C204183"/>
    <s v="Sneha Singh"/>
    <x v="0"/>
    <s v="Male"/>
    <x v="18"/>
    <x v="0"/>
    <x v="0"/>
    <x v="2"/>
    <n v="1807092"/>
    <s v="Submitted"/>
    <n v="606"/>
    <x v="1"/>
    <x v="0"/>
    <s v="Submitted"/>
    <x v="0"/>
    <x v="3"/>
    <n v="329560"/>
    <n v="7.08"/>
    <n v="24"/>
    <n v="13731.67"/>
    <n v="194443.25273804375"/>
    <x v="1"/>
    <x v="1"/>
    <d v="2035-12-03T00:00:00"/>
    <x v="11"/>
    <x v="6"/>
    <x v="0"/>
    <x v="0"/>
    <x v="3"/>
  </r>
  <r>
    <s v="L104184"/>
    <x v="0"/>
    <s v="C204184"/>
    <s v="Karan Gupta"/>
    <x v="0"/>
    <s v="Male"/>
    <x v="4"/>
    <x v="0"/>
    <x v="0"/>
    <x v="1"/>
    <n v="2452968"/>
    <s v="Submitted"/>
    <n v="884"/>
    <x v="2"/>
    <x v="0"/>
    <s v="Submitted"/>
    <x v="0"/>
    <x v="3"/>
    <n v="2588907"/>
    <n v="10"/>
    <n v="36"/>
    <n v="71914.080000000002"/>
    <n v="2157422.5007198527"/>
    <x v="2"/>
    <x v="2"/>
    <d v="2035-12-04T00:00:00"/>
    <x v="11"/>
    <x v="6"/>
    <x v="0"/>
    <x v="0"/>
    <x v="1"/>
  </r>
  <r>
    <s v="L104185"/>
    <x v="0"/>
    <s v="C204185"/>
    <s v="Rahul Mehta"/>
    <x v="0"/>
    <s v="Male"/>
    <x v="26"/>
    <x v="1"/>
    <x v="0"/>
    <x v="3"/>
    <n v="1929193"/>
    <s v="Submitted"/>
    <n v="613"/>
    <x v="1"/>
    <x v="0"/>
    <s v="Submitted"/>
    <x v="0"/>
    <x v="0"/>
    <n v="751364"/>
    <n v="14.86"/>
    <n v="36"/>
    <n v="20871.22"/>
    <n v="930439.08666690195"/>
    <x v="3"/>
    <x v="3"/>
    <d v="2035-12-05T00:00:00"/>
    <x v="11"/>
    <x v="6"/>
    <x v="0"/>
    <x v="1"/>
    <x v="2"/>
  </r>
  <r>
    <s v="L104186"/>
    <x v="0"/>
    <s v="C204186"/>
    <s v="Rohit Verma"/>
    <x v="0"/>
    <s v="Male"/>
    <x v="8"/>
    <x v="1"/>
    <x v="1"/>
    <x v="0"/>
    <n v="1601415"/>
    <s v="Submitted"/>
    <n v="561"/>
    <x v="0"/>
    <x v="0"/>
    <s v="Submitted"/>
    <x v="0"/>
    <x v="4"/>
    <n v="3568403"/>
    <n v="15.94"/>
    <n v="36"/>
    <n v="99122.31"/>
    <n v="4740028.651666957"/>
    <x v="6"/>
    <x v="6"/>
    <d v="2035-12-06T00:00:00"/>
    <x v="11"/>
    <x v="6"/>
    <x v="0"/>
    <x v="0"/>
    <x v="1"/>
  </r>
  <r>
    <s v="L104187"/>
    <x v="0"/>
    <s v="C204187"/>
    <s v="Neha Rao"/>
    <x v="0"/>
    <s v="Male"/>
    <x v="41"/>
    <x v="0"/>
    <x v="0"/>
    <x v="1"/>
    <n v="1040052"/>
    <s v="Submitted"/>
    <n v="865"/>
    <x v="2"/>
    <x v="0"/>
    <s v="Submitted"/>
    <x v="0"/>
    <x v="4"/>
    <n v="1643065"/>
    <n v="18"/>
    <n v="12"/>
    <n v="136922.07999999999"/>
    <n v="2464638.8497783449"/>
    <x v="2"/>
    <x v="2"/>
    <d v="2035-12-07T00:00:00"/>
    <x v="11"/>
    <x v="6"/>
    <x v="0"/>
    <x v="0"/>
    <x v="3"/>
  </r>
  <r>
    <s v="L104188"/>
    <x v="0"/>
    <s v="C204188"/>
    <s v="Vikas Das"/>
    <x v="0"/>
    <s v="Female"/>
    <x v="37"/>
    <x v="0"/>
    <x v="0"/>
    <x v="3"/>
    <n v="1382260"/>
    <s v="Submitted"/>
    <n v="373"/>
    <x v="0"/>
    <x v="0"/>
    <s v="Submitted"/>
    <x v="0"/>
    <x v="1"/>
    <n v="676310"/>
    <n v="8.0500000000000007"/>
    <n v="60"/>
    <n v="11271.83"/>
    <n v="453691.29166668578"/>
    <x v="4"/>
    <x v="4"/>
    <d v="2035-12-08T00:00:00"/>
    <x v="11"/>
    <x v="6"/>
    <x v="2"/>
    <x v="0"/>
    <x v="3"/>
  </r>
  <r>
    <s v="L104189"/>
    <x v="0"/>
    <s v="C204189"/>
    <s v="Anjali Das"/>
    <x v="0"/>
    <s v="Male"/>
    <x v="33"/>
    <x v="0"/>
    <x v="0"/>
    <x v="1"/>
    <n v="793632"/>
    <s v="Submitted"/>
    <n v="750"/>
    <x v="2"/>
    <x v="0"/>
    <s v="Submitted"/>
    <x v="0"/>
    <x v="4"/>
    <n v="2343605"/>
    <n v="13"/>
    <n v="180"/>
    <n v="13020.03"/>
    <n v="2538905.4166666665"/>
    <x v="1"/>
    <x v="1"/>
    <d v="2035-12-09T00:00:00"/>
    <x v="11"/>
    <x v="6"/>
    <x v="0"/>
    <x v="1"/>
    <x v="1"/>
  </r>
  <r>
    <s v="L104190"/>
    <x v="0"/>
    <s v="C204190"/>
    <s v="Rohit Gupta"/>
    <x v="0"/>
    <s v="Male"/>
    <x v="14"/>
    <x v="1"/>
    <x v="0"/>
    <x v="0"/>
    <n v="0"/>
    <s v="Submitted"/>
    <n v="821"/>
    <x v="2"/>
    <x v="0"/>
    <s v="Submitted"/>
    <x v="0"/>
    <x v="1"/>
    <n v="2077211"/>
    <n v="10.57"/>
    <n v="12"/>
    <n v="173100.92"/>
    <n v="1830610.7867763271"/>
    <x v="3"/>
    <x v="3"/>
    <d v="2035-12-10T00:00:00"/>
    <x v="11"/>
    <x v="6"/>
    <x v="1"/>
    <x v="0"/>
    <x v="3"/>
  </r>
  <r>
    <s v="L104191"/>
    <x v="0"/>
    <s v="C204191"/>
    <s v="Sneha Sharma"/>
    <x v="0"/>
    <s v="Male"/>
    <x v="18"/>
    <x v="1"/>
    <x v="1"/>
    <x v="2"/>
    <n v="1628243"/>
    <s v="Submitted"/>
    <n v="773"/>
    <x v="2"/>
    <x v="0"/>
    <s v="Submitted"/>
    <x v="0"/>
    <x v="4"/>
    <n v="110597"/>
    <n v="17.760000000000002"/>
    <n v="24"/>
    <n v="4608.21"/>
    <n v="163683.56005586823"/>
    <x v="1"/>
    <x v="1"/>
    <d v="2035-12-11T00:00:00"/>
    <x v="11"/>
    <x v="6"/>
    <x v="0"/>
    <x v="1"/>
    <x v="0"/>
  </r>
  <r>
    <s v="L104192"/>
    <x v="0"/>
    <s v="C204192"/>
    <s v="Rahul Rao"/>
    <x v="0"/>
    <s v="Female"/>
    <x v="44"/>
    <x v="0"/>
    <x v="0"/>
    <x v="1"/>
    <n v="1974033"/>
    <s v="Submitted"/>
    <n v="608"/>
    <x v="1"/>
    <x v="0"/>
    <s v="Submitted"/>
    <x v="0"/>
    <x v="0"/>
    <n v="1304275"/>
    <n v="17.920000000000002"/>
    <n v="12"/>
    <n v="108689.58"/>
    <n v="1947751.0752178761"/>
    <x v="6"/>
    <x v="6"/>
    <d v="2035-12-12T00:00:00"/>
    <x v="11"/>
    <x v="6"/>
    <x v="0"/>
    <x v="1"/>
    <x v="1"/>
  </r>
  <r>
    <s v="L104193"/>
    <x v="0"/>
    <s v="C204193"/>
    <s v="Neha Mehta"/>
    <x v="0"/>
    <s v="Female"/>
    <x v="34"/>
    <x v="1"/>
    <x v="0"/>
    <x v="3"/>
    <n v="2187917"/>
    <s v="Submitted"/>
    <n v="794"/>
    <x v="2"/>
    <x v="0"/>
    <s v="Submitted"/>
    <x v="0"/>
    <x v="0"/>
    <n v="331398"/>
    <n v="8.52"/>
    <n v="180"/>
    <n v="1841.1"/>
    <n v="235292.58"/>
    <x v="1"/>
    <x v="1"/>
    <d v="2035-12-13T00:00:00"/>
    <x v="11"/>
    <x v="6"/>
    <x v="1"/>
    <x v="1"/>
    <x v="0"/>
  </r>
  <r>
    <s v="L104194"/>
    <x v="0"/>
    <s v="C204194"/>
    <s v="Anjali Mehta"/>
    <x v="0"/>
    <s v="Male"/>
    <x v="38"/>
    <x v="0"/>
    <x v="1"/>
    <x v="2"/>
    <n v="614735"/>
    <s v="Submitted"/>
    <n v="631"/>
    <x v="1"/>
    <x v="0"/>
    <s v="Submitted"/>
    <x v="0"/>
    <x v="3"/>
    <n v="738740"/>
    <n v="11.01"/>
    <n v="180"/>
    <n v="4104.1099999999997"/>
    <n v="677793.95"/>
    <x v="2"/>
    <x v="2"/>
    <d v="2035-12-14T00:00:00"/>
    <x v="11"/>
    <x v="6"/>
    <x v="1"/>
    <x v="0"/>
    <x v="2"/>
  </r>
  <r>
    <s v="L104195"/>
    <x v="0"/>
    <s v="C204195"/>
    <s v="Rohit Sharma"/>
    <x v="0"/>
    <s v="Male"/>
    <x v="13"/>
    <x v="1"/>
    <x v="1"/>
    <x v="1"/>
    <n v="1540903"/>
    <s v="Submitted"/>
    <n v="638"/>
    <x v="1"/>
    <x v="0"/>
    <s v="Submitted"/>
    <x v="0"/>
    <x v="1"/>
    <n v="883788"/>
    <n v="18.93"/>
    <n v="180"/>
    <n v="4909.93"/>
    <n v="1394175.5699999998"/>
    <x v="0"/>
    <x v="0"/>
    <d v="2035-12-15T00:00:00"/>
    <x v="11"/>
    <x v="6"/>
    <x v="1"/>
    <x v="1"/>
    <x v="2"/>
  </r>
  <r>
    <s v="L104196"/>
    <x v="0"/>
    <s v="C204196"/>
    <s v="Rahul Rao"/>
    <x v="0"/>
    <s v="Female"/>
    <x v="42"/>
    <x v="0"/>
    <x v="1"/>
    <x v="2"/>
    <n v="1971457"/>
    <s v="Submitted"/>
    <n v="741"/>
    <x v="1"/>
    <x v="0"/>
    <s v="Submitted"/>
    <x v="0"/>
    <x v="4"/>
    <n v="137600"/>
    <n v="10.08"/>
    <n v="36"/>
    <n v="3822.22"/>
    <n v="115584.00003384201"/>
    <x v="1"/>
    <x v="1"/>
    <d v="2035-12-16T00:00:00"/>
    <x v="11"/>
    <x v="6"/>
    <x v="2"/>
    <x v="1"/>
    <x v="0"/>
  </r>
  <r>
    <s v="L104197"/>
    <x v="0"/>
    <s v="C204197"/>
    <s v="Amit Verma"/>
    <x v="0"/>
    <s v="Female"/>
    <x v="12"/>
    <x v="0"/>
    <x v="1"/>
    <x v="2"/>
    <n v="1569358"/>
    <s v="Submitted"/>
    <n v="697"/>
    <x v="1"/>
    <x v="0"/>
    <s v="Submitted"/>
    <x v="0"/>
    <x v="3"/>
    <n v="4675238"/>
    <n v="13.23"/>
    <n v="36"/>
    <n v="129867.72"/>
    <n v="5154449.8950124076"/>
    <x v="3"/>
    <x v="3"/>
    <d v="2035-12-17T00:00:00"/>
    <x v="11"/>
    <x v="6"/>
    <x v="1"/>
    <x v="0"/>
    <x v="3"/>
  </r>
  <r>
    <s v="L104198"/>
    <x v="0"/>
    <s v="C204198"/>
    <s v="Rahul Mehta"/>
    <x v="0"/>
    <s v="Female"/>
    <x v="46"/>
    <x v="1"/>
    <x v="0"/>
    <x v="0"/>
    <n v="2258435"/>
    <s v="Submitted"/>
    <n v="766"/>
    <x v="2"/>
    <x v="0"/>
    <s v="Submitted"/>
    <x v="0"/>
    <x v="0"/>
    <n v="577586"/>
    <n v="14.82"/>
    <n v="12"/>
    <n v="48132.17"/>
    <n v="713364.62781790341"/>
    <x v="1"/>
    <x v="1"/>
    <d v="2035-12-18T00:00:00"/>
    <x v="11"/>
    <x v="6"/>
    <x v="0"/>
    <x v="1"/>
    <x v="3"/>
  </r>
  <r>
    <s v="L104199"/>
    <x v="0"/>
    <s v="C204199"/>
    <n v="0"/>
    <x v="0"/>
    <s v="Female"/>
    <x v="38"/>
    <x v="1"/>
    <x v="0"/>
    <x v="1"/>
    <n v="1288720"/>
    <s v="Submitted"/>
    <n v="803"/>
    <x v="2"/>
    <x v="0"/>
    <s v="Submitted"/>
    <x v="0"/>
    <x v="3"/>
    <n v="2130775"/>
    <n v="15.92"/>
    <n v="24"/>
    <n v="88782.29"/>
    <n v="2826828.171130206"/>
    <x v="1"/>
    <x v="1"/>
    <d v="2035-12-19T00:00:00"/>
    <x v="11"/>
    <x v="6"/>
    <x v="1"/>
    <x v="0"/>
    <x v="2"/>
  </r>
  <r>
    <s v="L104200"/>
    <x v="0"/>
    <s v="C204200"/>
    <s v="Karan Mehta"/>
    <x v="0"/>
    <s v="Male"/>
    <x v="22"/>
    <x v="0"/>
    <x v="0"/>
    <x v="0"/>
    <n v="1283041"/>
    <s v="Submitted"/>
    <n v="699"/>
    <x v="1"/>
    <x v="0"/>
    <s v="Submitted"/>
    <x v="0"/>
    <x v="2"/>
    <n v="2616683"/>
    <n v="11.48"/>
    <n v="120"/>
    <n v="21805.69"/>
    <n v="2503293.4033333333"/>
    <x v="1"/>
    <x v="1"/>
    <d v="2035-12-20T00:00:00"/>
    <x v="11"/>
    <x v="6"/>
    <x v="0"/>
    <x v="0"/>
    <x v="3"/>
  </r>
  <r>
    <s v="L104201"/>
    <x v="0"/>
    <s v="C204201"/>
    <s v="Rohit Verma"/>
    <x v="0"/>
    <s v="Female"/>
    <x v="46"/>
    <x v="0"/>
    <x v="0"/>
    <x v="0"/>
    <n v="322223"/>
    <s v="Submitted"/>
    <n v="854"/>
    <x v="2"/>
    <x v="0"/>
    <s v="Submitted"/>
    <x v="0"/>
    <x v="1"/>
    <n v="557386"/>
    <n v="16.809999999999999"/>
    <n v="24"/>
    <n v="23224.42"/>
    <n v="780804.8889139028"/>
    <x v="2"/>
    <x v="2"/>
    <d v="2035-12-21T00:00:00"/>
    <x v="11"/>
    <x v="6"/>
    <x v="0"/>
    <x v="0"/>
    <x v="2"/>
  </r>
  <r>
    <s v="L104202"/>
    <x v="0"/>
    <s v="C204202"/>
    <s v="Vikas Mehta"/>
    <x v="0"/>
    <s v="Male"/>
    <x v="38"/>
    <x v="0"/>
    <x v="0"/>
    <x v="1"/>
    <n v="1813912"/>
    <s v="Submitted"/>
    <n v="661"/>
    <x v="1"/>
    <x v="0"/>
    <s v="Submitted"/>
    <x v="0"/>
    <x v="2"/>
    <n v="2835887"/>
    <n v="8.11"/>
    <n v="120"/>
    <n v="23632.39"/>
    <n v="1916586.9641666666"/>
    <x v="4"/>
    <x v="4"/>
    <d v="2035-12-22T00:00:00"/>
    <x v="11"/>
    <x v="6"/>
    <x v="0"/>
    <x v="1"/>
    <x v="0"/>
  </r>
  <r>
    <s v="L104203"/>
    <x v="0"/>
    <s v="C204203"/>
    <s v="Vikas Mehta"/>
    <x v="0"/>
    <s v="Female"/>
    <x v="27"/>
    <x v="0"/>
    <x v="0"/>
    <x v="0"/>
    <n v="0"/>
    <s v="Submitted"/>
    <n v="588"/>
    <x v="0"/>
    <x v="0"/>
    <s v="Submitted"/>
    <x v="0"/>
    <x v="4"/>
    <n v="374684"/>
    <n v="17.03"/>
    <n v="36"/>
    <n v="10407.89"/>
    <n v="531739.04333334148"/>
    <x v="6"/>
    <x v="6"/>
    <d v="2035-12-23T00:00:00"/>
    <x v="11"/>
    <x v="6"/>
    <x v="2"/>
    <x v="0"/>
    <x v="2"/>
  </r>
  <r>
    <s v="L104204"/>
    <x v="0"/>
    <s v="C204204"/>
    <s v="Karan Sharma"/>
    <x v="0"/>
    <s v="Male"/>
    <x v="45"/>
    <x v="1"/>
    <x v="0"/>
    <x v="1"/>
    <n v="1359385"/>
    <s v="Submitted"/>
    <n v="698"/>
    <x v="1"/>
    <x v="0"/>
    <s v="Submitted"/>
    <x v="0"/>
    <x v="0"/>
    <n v="926210"/>
    <n v="17.32"/>
    <n v="36"/>
    <n v="25728.06"/>
    <n v="1336829.766666681"/>
    <x v="1"/>
    <x v="1"/>
    <d v="2035-12-24T00:00:00"/>
    <x v="11"/>
    <x v="6"/>
    <x v="0"/>
    <x v="0"/>
    <x v="2"/>
  </r>
  <r>
    <s v="L104205"/>
    <x v="0"/>
    <s v="C204205"/>
    <s v="Pooja Das"/>
    <x v="0"/>
    <s v="Male"/>
    <x v="1"/>
    <x v="0"/>
    <x v="0"/>
    <x v="2"/>
    <n v="885580"/>
    <s v="Submitted"/>
    <n v="391"/>
    <x v="0"/>
    <x v="0"/>
    <s v="Submitted"/>
    <x v="0"/>
    <x v="2"/>
    <n v="4628724"/>
    <n v="9.11"/>
    <n v="180"/>
    <n v="25715.13"/>
    <n v="3513972.9699999997"/>
    <x v="0"/>
    <x v="0"/>
    <d v="2035-12-25T00:00:00"/>
    <x v="11"/>
    <x v="6"/>
    <x v="0"/>
    <x v="0"/>
    <x v="2"/>
  </r>
  <r>
    <s v="L104206"/>
    <x v="0"/>
    <s v="C204206"/>
    <s v="Amit Verma"/>
    <x v="0"/>
    <s v="Male"/>
    <x v="23"/>
    <x v="0"/>
    <x v="0"/>
    <x v="1"/>
    <n v="1834485"/>
    <s v="Submitted"/>
    <n v="863"/>
    <x v="2"/>
    <x v="0"/>
    <s v="Submitted"/>
    <x v="0"/>
    <x v="2"/>
    <n v="1269670"/>
    <n v="13.96"/>
    <n v="12"/>
    <n v="105805.83"/>
    <n v="1477190.0235372791"/>
    <x v="3"/>
    <x v="3"/>
    <d v="2035-12-26T00:00:00"/>
    <x v="11"/>
    <x v="6"/>
    <x v="1"/>
    <x v="0"/>
    <x v="1"/>
  </r>
  <r>
    <s v="L104207"/>
    <x v="0"/>
    <s v="C204207"/>
    <s v="Rohit Gupta"/>
    <x v="0"/>
    <s v="Male"/>
    <x v="25"/>
    <x v="0"/>
    <x v="0"/>
    <x v="3"/>
    <n v="2386131"/>
    <s v="Submitted"/>
    <n v="577"/>
    <x v="0"/>
    <x v="0"/>
    <s v="Submitted"/>
    <x v="0"/>
    <x v="3"/>
    <n v="2101706"/>
    <n v="9.93"/>
    <n v="24"/>
    <n v="87571.08"/>
    <n v="1739162.6181563439"/>
    <x v="0"/>
    <x v="0"/>
    <d v="2035-12-27T00:00:00"/>
    <x v="11"/>
    <x v="6"/>
    <x v="0"/>
    <x v="0"/>
    <x v="2"/>
  </r>
  <r>
    <s v="L104208"/>
    <x v="0"/>
    <s v="C204208"/>
    <s v="Neha Sharma"/>
    <x v="0"/>
    <s v="Male"/>
    <x v="17"/>
    <x v="1"/>
    <x v="0"/>
    <x v="1"/>
    <n v="-50000"/>
    <s v="Submitted"/>
    <n v="443"/>
    <x v="0"/>
    <x v="0"/>
    <s v="Submitted"/>
    <x v="0"/>
    <x v="2"/>
    <n v="2653348"/>
    <n v="14.41"/>
    <n v="180"/>
    <n v="14740.82"/>
    <n v="3186228.7233333336"/>
    <x v="6"/>
    <x v="6"/>
    <d v="2035-12-28T00:00:00"/>
    <x v="11"/>
    <x v="6"/>
    <x v="0"/>
    <x v="0"/>
    <x v="0"/>
  </r>
  <r>
    <s v="L104209"/>
    <x v="0"/>
    <s v="C204209"/>
    <s v="Vikas Rao"/>
    <x v="0"/>
    <s v="Female"/>
    <x v="4"/>
    <x v="0"/>
    <x v="0"/>
    <x v="0"/>
    <n v="2304788"/>
    <s v="Submitted"/>
    <n v="773"/>
    <x v="2"/>
    <x v="0"/>
    <s v="Submitted"/>
    <x v="0"/>
    <x v="1"/>
    <n v="4062196"/>
    <n v="13.95"/>
    <n v="24"/>
    <n v="169258.17"/>
    <n v="4722302.8931724848"/>
    <x v="4"/>
    <x v="4"/>
    <d v="2035-12-29T00:00:00"/>
    <x v="11"/>
    <x v="6"/>
    <x v="0"/>
    <x v="0"/>
    <x v="1"/>
  </r>
  <r>
    <s v="L104210"/>
    <x v="0"/>
    <s v="C204210"/>
    <s v="Karan Patel"/>
    <x v="0"/>
    <s v="Male"/>
    <x v="24"/>
    <x v="0"/>
    <x v="0"/>
    <x v="3"/>
    <n v="525903"/>
    <s v="Submitted"/>
    <n v="622"/>
    <x v="1"/>
    <x v="0"/>
    <s v="Submitted"/>
    <x v="0"/>
    <x v="3"/>
    <n v="1277751"/>
    <n v="12.54"/>
    <n v="120"/>
    <n v="10647.92"/>
    <n v="1335249.7949999999"/>
    <x v="5"/>
    <x v="5"/>
    <d v="2035-12-30T00:00:00"/>
    <x v="11"/>
    <x v="6"/>
    <x v="0"/>
    <x v="1"/>
    <x v="1"/>
  </r>
  <r>
    <s v="L104211"/>
    <x v="0"/>
    <s v="C204211"/>
    <s v="Rohit Mehta"/>
    <x v="0"/>
    <s v="Male"/>
    <x v="24"/>
    <x v="0"/>
    <x v="0"/>
    <x v="3"/>
    <n v="1675768"/>
    <s v="Submitted"/>
    <n v="710"/>
    <x v="1"/>
    <x v="0"/>
    <s v="Submitted"/>
    <x v="0"/>
    <x v="0"/>
    <n v="2534127"/>
    <n v="7.98"/>
    <n v="180"/>
    <n v="14078.48"/>
    <n v="1685194.4550000001"/>
    <x v="5"/>
    <x v="5"/>
    <d v="2035-12-31T00:00:00"/>
    <x v="11"/>
    <x v="6"/>
    <x v="0"/>
    <x v="1"/>
    <x v="3"/>
  </r>
  <r>
    <s v="L104212"/>
    <x v="0"/>
    <s v="C204212"/>
    <s v="Priya Rao"/>
    <x v="0"/>
    <s v="Female"/>
    <x v="12"/>
    <x v="1"/>
    <x v="0"/>
    <x v="1"/>
    <n v="1214332"/>
    <s v="Submitted"/>
    <n v="618"/>
    <x v="1"/>
    <x v="0"/>
    <s v="Submitted"/>
    <x v="0"/>
    <x v="1"/>
    <n v="1384313"/>
    <n v="18.53"/>
    <n v="36"/>
    <n v="38453.14"/>
    <n v="2137609.9908333388"/>
    <x v="5"/>
    <x v="5"/>
    <d v="2036-01-01T00:00:00"/>
    <x v="12"/>
    <x v="7"/>
    <x v="0"/>
    <x v="1"/>
    <x v="0"/>
  </r>
  <r>
    <s v="L104213"/>
    <x v="0"/>
    <s v="C204213"/>
    <s v="Anjali Gupta"/>
    <x v="0"/>
    <s v="Female"/>
    <x v="19"/>
    <x v="0"/>
    <x v="0"/>
    <x v="2"/>
    <n v="2483728"/>
    <s v="Submitted"/>
    <n v="465"/>
    <x v="0"/>
    <x v="0"/>
    <s v="Submitted"/>
    <x v="0"/>
    <x v="2"/>
    <n v="3165735"/>
    <n v="8.74"/>
    <n v="24"/>
    <n v="131905.62"/>
    <n v="2305714.8932036944"/>
    <x v="1"/>
    <x v="1"/>
    <d v="2036-01-02T00:00:00"/>
    <x v="12"/>
    <x v="7"/>
    <x v="0"/>
    <x v="1"/>
    <x v="3"/>
  </r>
  <r>
    <s v="L104214"/>
    <x v="0"/>
    <s v="C204214"/>
    <s v="Rohit Das"/>
    <x v="0"/>
    <s v="Female"/>
    <x v="30"/>
    <x v="0"/>
    <x v="0"/>
    <x v="3"/>
    <n v="593581"/>
    <s v="Submitted"/>
    <n v="375"/>
    <x v="0"/>
    <x v="0"/>
    <s v="Submitted"/>
    <x v="0"/>
    <x v="1"/>
    <n v="2841894"/>
    <n v="14.1"/>
    <n v="180"/>
    <n v="15788.3"/>
    <n v="3339225.45"/>
    <x v="2"/>
    <x v="2"/>
    <d v="2036-01-03T00:00:00"/>
    <x v="12"/>
    <x v="7"/>
    <x v="0"/>
    <x v="0"/>
    <x v="1"/>
  </r>
  <r>
    <s v="L104215"/>
    <x v="0"/>
    <s v="C204215"/>
    <s v="Vikas Das"/>
    <x v="0"/>
    <s v="Male"/>
    <x v="36"/>
    <x v="0"/>
    <x v="1"/>
    <x v="2"/>
    <n v="1789318"/>
    <s v="Submitted"/>
    <n v="675"/>
    <x v="1"/>
    <x v="0"/>
    <s v="Submitted"/>
    <x v="0"/>
    <x v="1"/>
    <n v="3517673"/>
    <n v="8.0299999999999994"/>
    <n v="12"/>
    <n v="293139.42"/>
    <n v="2358952.9090775875"/>
    <x v="3"/>
    <x v="3"/>
    <d v="2036-01-04T00:00:00"/>
    <x v="12"/>
    <x v="7"/>
    <x v="0"/>
    <x v="0"/>
    <x v="3"/>
  </r>
  <r>
    <s v="L104216"/>
    <x v="0"/>
    <s v="C204216"/>
    <s v="Neha Mehta"/>
    <x v="0"/>
    <s v="Male"/>
    <x v="27"/>
    <x v="0"/>
    <x v="1"/>
    <x v="3"/>
    <n v="1748643"/>
    <s v="Submitted"/>
    <n v="391"/>
    <x v="0"/>
    <x v="0"/>
    <s v="Submitted"/>
    <x v="0"/>
    <x v="4"/>
    <n v="2527780"/>
    <n v="12.58"/>
    <n v="60"/>
    <n v="42129.67"/>
    <n v="2649956.0333333332"/>
    <x v="5"/>
    <x v="5"/>
    <d v="2036-01-05T00:00:00"/>
    <x v="12"/>
    <x v="7"/>
    <x v="0"/>
    <x v="1"/>
    <x v="0"/>
  </r>
  <r>
    <s v="L104217"/>
    <x v="0"/>
    <s v="C204217"/>
    <s v="Vikas Sharma"/>
    <x v="0"/>
    <s v="Male"/>
    <x v="27"/>
    <x v="1"/>
    <x v="0"/>
    <x v="1"/>
    <n v="2094937"/>
    <s v="Submitted"/>
    <n v="760"/>
    <x v="2"/>
    <x v="0"/>
    <s v="Submitted"/>
    <x v="0"/>
    <x v="0"/>
    <n v="638851"/>
    <n v="14.74"/>
    <n v="180"/>
    <n v="3549.17"/>
    <n v="784721.97833333327"/>
    <x v="2"/>
    <x v="2"/>
    <d v="2036-01-06T00:00:00"/>
    <x v="12"/>
    <x v="7"/>
    <x v="0"/>
    <x v="1"/>
    <x v="1"/>
  </r>
  <r>
    <s v="L104218"/>
    <x v="0"/>
    <s v="C204218"/>
    <s v="Neha Das"/>
    <x v="0"/>
    <s v="Male"/>
    <x v="33"/>
    <x v="0"/>
    <x v="0"/>
    <x v="2"/>
    <n v="1100784"/>
    <s v="Submitted"/>
    <n v="529"/>
    <x v="0"/>
    <x v="0"/>
    <s v="Submitted"/>
    <x v="0"/>
    <x v="4"/>
    <n v="905736"/>
    <n v="7.77"/>
    <n v="24"/>
    <n v="37739"/>
    <n v="586467.72803913429"/>
    <x v="1"/>
    <x v="1"/>
    <d v="2036-01-07T00:00:00"/>
    <x v="12"/>
    <x v="7"/>
    <x v="0"/>
    <x v="0"/>
    <x v="1"/>
  </r>
  <r>
    <s v="L104219"/>
    <x v="0"/>
    <s v="C204219"/>
    <s v="Anjali Verma"/>
    <x v="0"/>
    <s v="Female"/>
    <x v="38"/>
    <x v="1"/>
    <x v="1"/>
    <x v="2"/>
    <n v="448510"/>
    <s v="Submitted"/>
    <n v="402"/>
    <x v="0"/>
    <x v="0"/>
    <s v="Submitted"/>
    <x v="0"/>
    <x v="3"/>
    <n v="3829414"/>
    <n v="10.41"/>
    <n v="60"/>
    <n v="63823.57"/>
    <n v="3322016.645"/>
    <x v="4"/>
    <x v="4"/>
    <d v="2036-01-08T00:00:00"/>
    <x v="12"/>
    <x v="7"/>
    <x v="0"/>
    <x v="0"/>
    <x v="3"/>
  </r>
  <r>
    <s v="L104220"/>
    <x v="0"/>
    <s v="C204220"/>
    <s v="Neha Singh"/>
    <x v="0"/>
    <s v="Male"/>
    <x v="20"/>
    <x v="1"/>
    <x v="1"/>
    <x v="1"/>
    <n v="1531940"/>
    <s v="Submitted"/>
    <n v="608"/>
    <x v="1"/>
    <x v="0"/>
    <s v="Submitted"/>
    <x v="0"/>
    <x v="4"/>
    <n v="4096321"/>
    <n v="13.67"/>
    <n v="180"/>
    <n v="22757.34"/>
    <n v="4666392.3391666664"/>
    <x v="2"/>
    <x v="2"/>
    <d v="2036-01-09T00:00:00"/>
    <x v="12"/>
    <x v="7"/>
    <x v="0"/>
    <x v="1"/>
    <x v="1"/>
  </r>
  <r>
    <s v="L104221"/>
    <x v="0"/>
    <s v="C204221"/>
    <s v="Pooja Sharma"/>
    <x v="0"/>
    <s v="Female"/>
    <x v="14"/>
    <x v="0"/>
    <x v="1"/>
    <x v="2"/>
    <n v="1096060"/>
    <s v="Submitted"/>
    <n v="404"/>
    <x v="0"/>
    <x v="0"/>
    <s v="Submitted"/>
    <x v="0"/>
    <x v="2"/>
    <n v="2655886"/>
    <n v="7.2"/>
    <n v="12"/>
    <n v="221323.83"/>
    <n v="1599213.1464206059"/>
    <x v="4"/>
    <x v="4"/>
    <d v="2036-01-10T00:00:00"/>
    <x v="12"/>
    <x v="7"/>
    <x v="0"/>
    <x v="0"/>
    <x v="1"/>
  </r>
  <r>
    <s v="L104222"/>
    <x v="0"/>
    <s v="C204222"/>
    <s v="Rohit Rao"/>
    <x v="0"/>
    <s v="Male"/>
    <x v="41"/>
    <x v="1"/>
    <x v="0"/>
    <x v="2"/>
    <n v="1066170"/>
    <s v="Submitted"/>
    <n v="331"/>
    <x v="0"/>
    <x v="0"/>
    <s v="Submitted"/>
    <x v="0"/>
    <x v="0"/>
    <n v="1856325"/>
    <n v="10.49"/>
    <n v="12"/>
    <n v="154693.75"/>
    <n v="1623601.9694677689"/>
    <x v="6"/>
    <x v="6"/>
    <d v="2036-01-11T00:00:00"/>
    <x v="12"/>
    <x v="7"/>
    <x v="0"/>
    <x v="0"/>
    <x v="1"/>
  </r>
  <r>
    <s v="L104223"/>
    <x v="0"/>
    <s v="C204223"/>
    <s v="Sneha Gupta"/>
    <x v="0"/>
    <s v="Female"/>
    <x v="44"/>
    <x v="1"/>
    <x v="1"/>
    <x v="0"/>
    <n v="371155"/>
    <s v="Submitted"/>
    <n v="454"/>
    <x v="0"/>
    <x v="0"/>
    <s v="Submitted"/>
    <x v="0"/>
    <x v="1"/>
    <n v="681520"/>
    <n v="9.7200000000000006"/>
    <n v="60"/>
    <n v="11358.67"/>
    <n v="552031.20000000019"/>
    <x v="4"/>
    <x v="4"/>
    <d v="2036-01-12T00:00:00"/>
    <x v="12"/>
    <x v="7"/>
    <x v="0"/>
    <x v="0"/>
    <x v="1"/>
  </r>
  <r>
    <s v="L104224"/>
    <x v="0"/>
    <s v="C204224"/>
    <s v="Sneha Das"/>
    <x v="0"/>
    <s v="Female"/>
    <x v="3"/>
    <x v="0"/>
    <x v="0"/>
    <x v="0"/>
    <n v="1691359"/>
    <s v="Submitted"/>
    <n v="617"/>
    <x v="1"/>
    <x v="0"/>
    <s v="Submitted"/>
    <x v="0"/>
    <x v="1"/>
    <n v="147735"/>
    <n v="13.63"/>
    <n v="36"/>
    <n v="4103.75"/>
    <n v="167802.3375002293"/>
    <x v="2"/>
    <x v="2"/>
    <d v="2036-01-13T00:00:00"/>
    <x v="12"/>
    <x v="7"/>
    <x v="0"/>
    <x v="0"/>
    <x v="3"/>
  </r>
  <r>
    <s v="L104225"/>
    <x v="0"/>
    <s v="C204225"/>
    <s v="Amit Sharma"/>
    <x v="0"/>
    <s v="Male"/>
    <x v="10"/>
    <x v="1"/>
    <x v="1"/>
    <x v="2"/>
    <n v="1213058"/>
    <s v="Submitted"/>
    <n v="651"/>
    <x v="1"/>
    <x v="0"/>
    <s v="Submitted"/>
    <x v="0"/>
    <x v="1"/>
    <n v="1268561"/>
    <n v="15.53"/>
    <n v="180"/>
    <n v="7047.56"/>
    <n v="1641729.3608333333"/>
    <x v="0"/>
    <x v="0"/>
    <d v="2036-01-14T00:00:00"/>
    <x v="12"/>
    <x v="7"/>
    <x v="1"/>
    <x v="1"/>
    <x v="1"/>
  </r>
  <r>
    <s v="L104226"/>
    <x v="0"/>
    <s v="C204226"/>
    <s v="Vikas Gupta"/>
    <x v="0"/>
    <s v="Male"/>
    <x v="4"/>
    <x v="0"/>
    <x v="1"/>
    <x v="2"/>
    <n v="472325"/>
    <s v="Submitted"/>
    <n v="331"/>
    <x v="0"/>
    <x v="0"/>
    <s v="Submitted"/>
    <x v="0"/>
    <x v="2"/>
    <n v="130263"/>
    <n v="14.05"/>
    <n v="12"/>
    <n v="10855.25"/>
    <n v="152530.18887319125"/>
    <x v="0"/>
    <x v="0"/>
    <d v="2036-01-15T00:00:00"/>
    <x v="12"/>
    <x v="7"/>
    <x v="1"/>
    <x v="0"/>
    <x v="3"/>
  </r>
  <r>
    <s v="L104227"/>
    <x v="0"/>
    <s v="C204227"/>
    <s v="Rahul Verma"/>
    <x v="0"/>
    <s v="Female"/>
    <x v="41"/>
    <x v="1"/>
    <x v="0"/>
    <x v="2"/>
    <n v="732826"/>
    <s v="Submitted"/>
    <n v="803"/>
    <x v="2"/>
    <x v="0"/>
    <s v="Submitted"/>
    <x v="0"/>
    <x v="0"/>
    <n v="4765460"/>
    <n v="16.760000000000002"/>
    <n v="180"/>
    <n v="26474.78"/>
    <n v="6655759.1333333338"/>
    <x v="3"/>
    <x v="3"/>
    <d v="2036-01-16T00:00:00"/>
    <x v="12"/>
    <x v="7"/>
    <x v="0"/>
    <x v="0"/>
    <x v="3"/>
  </r>
  <r>
    <s v="L104228"/>
    <x v="0"/>
    <s v="C204228"/>
    <s v="Anjali Rao"/>
    <x v="0"/>
    <s v="Female"/>
    <x v="14"/>
    <x v="1"/>
    <x v="1"/>
    <x v="0"/>
    <n v="554399"/>
    <s v="Submitted"/>
    <n v="850"/>
    <x v="2"/>
    <x v="0"/>
    <s v="Submitted"/>
    <x v="0"/>
    <x v="3"/>
    <n v="675915"/>
    <n v="14.8"/>
    <n v="120"/>
    <n v="5632.62"/>
    <n v="833628.5"/>
    <x v="2"/>
    <x v="2"/>
    <d v="2036-01-17T00:00:00"/>
    <x v="12"/>
    <x v="7"/>
    <x v="1"/>
    <x v="1"/>
    <x v="3"/>
  </r>
  <r>
    <s v="L104229"/>
    <x v="0"/>
    <s v="C204229"/>
    <s v="Vikas Gupta"/>
    <x v="0"/>
    <s v="Male"/>
    <x v="35"/>
    <x v="1"/>
    <x v="0"/>
    <x v="1"/>
    <n v="1051013"/>
    <s v="Submitted"/>
    <n v="329"/>
    <x v="0"/>
    <x v="0"/>
    <s v="Submitted"/>
    <x v="0"/>
    <x v="3"/>
    <n v="990701"/>
    <n v="10.87"/>
    <n v="24"/>
    <n v="41279.21"/>
    <n v="897410.15936407249"/>
    <x v="0"/>
    <x v="0"/>
    <d v="2036-01-18T00:00:00"/>
    <x v="12"/>
    <x v="7"/>
    <x v="2"/>
    <x v="0"/>
    <x v="2"/>
  </r>
  <r>
    <s v="L104230"/>
    <x v="0"/>
    <s v="C204230"/>
    <s v="Rohit Patel"/>
    <x v="0"/>
    <s v="Male"/>
    <x v="16"/>
    <x v="0"/>
    <x v="1"/>
    <x v="2"/>
    <n v="1691343"/>
    <s v="Submitted"/>
    <n v="800"/>
    <x v="2"/>
    <x v="0"/>
    <s v="Submitted"/>
    <x v="0"/>
    <x v="4"/>
    <n v="606790"/>
    <n v="10.99"/>
    <n v="60"/>
    <n v="10113.17"/>
    <n v="555718.50833333342"/>
    <x v="3"/>
    <x v="3"/>
    <d v="2036-01-19T00:00:00"/>
    <x v="12"/>
    <x v="7"/>
    <x v="2"/>
    <x v="1"/>
    <x v="3"/>
  </r>
  <r>
    <s v="L104231"/>
    <x v="0"/>
    <s v="C204231"/>
    <s v="Anjali Verma"/>
    <x v="0"/>
    <s v="Male"/>
    <x v="9"/>
    <x v="1"/>
    <x v="1"/>
    <x v="3"/>
    <n v="1172383"/>
    <s v="Submitted"/>
    <n v="656"/>
    <x v="1"/>
    <x v="0"/>
    <s v="Submitted"/>
    <x v="0"/>
    <x v="3"/>
    <n v="4298689"/>
    <n v="13.82"/>
    <n v="12"/>
    <n v="358224.08"/>
    <n v="4951159.6452799598"/>
    <x v="5"/>
    <x v="5"/>
    <d v="2036-01-20T00:00:00"/>
    <x v="12"/>
    <x v="7"/>
    <x v="2"/>
    <x v="0"/>
    <x v="0"/>
  </r>
  <r>
    <s v="L104232"/>
    <x v="0"/>
    <s v="C204232"/>
    <s v="Amit Rao"/>
    <x v="0"/>
    <s v="Female"/>
    <x v="9"/>
    <x v="0"/>
    <x v="0"/>
    <x v="2"/>
    <n v="2392894"/>
    <s v="Submitted"/>
    <n v="677"/>
    <x v="1"/>
    <x v="0"/>
    <s v="Submitted"/>
    <x v="0"/>
    <x v="0"/>
    <n v="436594"/>
    <n v="14.51"/>
    <n v="12"/>
    <n v="36382.83"/>
    <n v="527953.98264536634"/>
    <x v="2"/>
    <x v="2"/>
    <d v="2036-01-21T00:00:00"/>
    <x v="12"/>
    <x v="7"/>
    <x v="0"/>
    <x v="1"/>
    <x v="1"/>
  </r>
  <r>
    <s v="L104233"/>
    <x v="0"/>
    <s v="C204233"/>
    <s v="Amit Singh"/>
    <x v="0"/>
    <s v="Male"/>
    <x v="46"/>
    <x v="0"/>
    <x v="1"/>
    <x v="2"/>
    <n v="1954625"/>
    <s v="Submitted"/>
    <n v="618"/>
    <x v="1"/>
    <x v="0"/>
    <s v="Submitted"/>
    <x v="0"/>
    <x v="1"/>
    <n v="3668227"/>
    <n v="7.3"/>
    <n v="60"/>
    <n v="61137.120000000003"/>
    <n v="2231504.7583342581"/>
    <x v="5"/>
    <x v="5"/>
    <d v="2036-01-22T00:00:00"/>
    <x v="12"/>
    <x v="7"/>
    <x v="0"/>
    <x v="0"/>
    <x v="1"/>
  </r>
  <r>
    <s v="L104234"/>
    <x v="0"/>
    <s v="C204234"/>
    <s v="Sneha Das"/>
    <x v="0"/>
    <s v="Female"/>
    <x v="8"/>
    <x v="1"/>
    <x v="1"/>
    <x v="0"/>
    <n v="2094365"/>
    <s v="Submitted"/>
    <n v="624"/>
    <x v="1"/>
    <x v="0"/>
    <s v="Submitted"/>
    <x v="0"/>
    <x v="1"/>
    <n v="2840370"/>
    <n v="16.989999999999998"/>
    <n v="60"/>
    <n v="47339.5"/>
    <n v="4021490.5249999999"/>
    <x v="9"/>
    <x v="3"/>
    <d v="2036-01-23T00:00:00"/>
    <x v="12"/>
    <x v="7"/>
    <x v="2"/>
    <x v="1"/>
    <x v="3"/>
  </r>
  <r>
    <s v="L104235"/>
    <x v="0"/>
    <s v="C204235"/>
    <s v="Pooja Rao"/>
    <x v="0"/>
    <s v="Male"/>
    <x v="13"/>
    <x v="0"/>
    <x v="1"/>
    <x v="1"/>
    <n v="601282"/>
    <s v="Submitted"/>
    <n v="830"/>
    <x v="2"/>
    <x v="0"/>
    <s v="Submitted"/>
    <x v="0"/>
    <x v="1"/>
    <n v="4164614"/>
    <n v="17.190000000000001"/>
    <n v="180"/>
    <n v="23136.74"/>
    <n v="5965809.5550000006"/>
    <x v="1"/>
    <x v="1"/>
    <d v="2036-01-24T00:00:00"/>
    <x v="12"/>
    <x v="7"/>
    <x v="1"/>
    <x v="1"/>
    <x v="2"/>
  </r>
  <r>
    <s v="L104236"/>
    <x v="0"/>
    <s v="C204236"/>
    <s v="Anjali Mehta"/>
    <x v="0"/>
    <s v="Male"/>
    <x v="26"/>
    <x v="0"/>
    <x v="0"/>
    <x v="1"/>
    <n v="1552222"/>
    <s v="Submitted"/>
    <n v="301"/>
    <x v="0"/>
    <x v="0"/>
    <s v="Submitted"/>
    <x v="0"/>
    <x v="4"/>
    <n v="4142843"/>
    <n v="15.86"/>
    <n v="60"/>
    <n v="69047.38"/>
    <n v="5475457.4983333331"/>
    <x v="3"/>
    <x v="3"/>
    <d v="2036-01-25T00:00:00"/>
    <x v="12"/>
    <x v="7"/>
    <x v="2"/>
    <x v="1"/>
    <x v="2"/>
  </r>
  <r>
    <s v="L104237"/>
    <x v="0"/>
    <s v="C204237"/>
    <s v="Vikas Patel"/>
    <x v="0"/>
    <s v="Female"/>
    <x v="11"/>
    <x v="1"/>
    <x v="0"/>
    <x v="1"/>
    <n v="386464"/>
    <s v="Submitted"/>
    <n v="397"/>
    <x v="0"/>
    <x v="0"/>
    <s v="Submitted"/>
    <x v="0"/>
    <x v="4"/>
    <n v="1107220"/>
    <n v="7.88"/>
    <n v="120"/>
    <n v="9226.83"/>
    <n v="727074.46666666656"/>
    <x v="6"/>
    <x v="6"/>
    <d v="2036-01-26T00:00:00"/>
    <x v="12"/>
    <x v="7"/>
    <x v="0"/>
    <x v="0"/>
    <x v="0"/>
  </r>
  <r>
    <s v="L104238"/>
    <x v="0"/>
    <s v="C204238"/>
    <s v="Rohit Das"/>
    <x v="0"/>
    <s v="Female"/>
    <x v="34"/>
    <x v="1"/>
    <x v="0"/>
    <x v="3"/>
    <n v="261133"/>
    <s v="Submitted"/>
    <n v="869"/>
    <x v="2"/>
    <x v="0"/>
    <s v="Submitted"/>
    <x v="0"/>
    <x v="3"/>
    <n v="488680"/>
    <n v="9.06"/>
    <n v="24"/>
    <n v="20361.669999999998"/>
    <n v="368953.90619891911"/>
    <x v="3"/>
    <x v="3"/>
    <d v="2036-01-27T00:00:00"/>
    <x v="12"/>
    <x v="7"/>
    <x v="0"/>
    <x v="1"/>
    <x v="3"/>
  </r>
  <r>
    <s v="L104239"/>
    <x v="0"/>
    <s v="C204239"/>
    <s v="Anjali Gupta"/>
    <x v="0"/>
    <s v="Male"/>
    <x v="27"/>
    <x v="1"/>
    <x v="0"/>
    <x v="0"/>
    <n v="2448357"/>
    <s v="Submitted"/>
    <n v="382"/>
    <x v="0"/>
    <x v="0"/>
    <s v="Submitted"/>
    <x v="0"/>
    <x v="4"/>
    <n v="2079110"/>
    <n v="10.75"/>
    <n v="24"/>
    <n v="86629.58"/>
    <n v="1862536.4424420705"/>
    <x v="5"/>
    <x v="5"/>
    <d v="2036-01-28T00:00:00"/>
    <x v="12"/>
    <x v="7"/>
    <x v="2"/>
    <x v="1"/>
    <x v="0"/>
  </r>
  <r>
    <s v="L104240"/>
    <x v="0"/>
    <s v="C204240"/>
    <s v="Rohit Verma"/>
    <x v="0"/>
    <s v="Male"/>
    <x v="40"/>
    <x v="1"/>
    <x v="1"/>
    <x v="2"/>
    <n v="2127367"/>
    <s v="Submitted"/>
    <n v="756"/>
    <x v="2"/>
    <x v="0"/>
    <s v="Submitted"/>
    <x v="0"/>
    <x v="4"/>
    <n v="958138"/>
    <n v="16.899999999999999"/>
    <n v="120"/>
    <n v="7984.48"/>
    <n v="1349377.6833333331"/>
    <x v="5"/>
    <x v="5"/>
    <d v="2036-01-29T00:00:00"/>
    <x v="12"/>
    <x v="7"/>
    <x v="0"/>
    <x v="1"/>
    <x v="1"/>
  </r>
  <r>
    <s v="L104241"/>
    <x v="0"/>
    <s v="C204241"/>
    <s v="Amit Das"/>
    <x v="0"/>
    <s v="Female"/>
    <x v="45"/>
    <x v="0"/>
    <x v="0"/>
    <x v="3"/>
    <n v="712487"/>
    <s v="Submitted"/>
    <n v="453"/>
    <x v="0"/>
    <x v="0"/>
    <s v="Submitted"/>
    <x v="0"/>
    <x v="0"/>
    <n v="1157620"/>
    <n v="16.21"/>
    <n v="60"/>
    <n v="19293.669999999998"/>
    <n v="1563751.6833333333"/>
    <x v="0"/>
    <x v="0"/>
    <d v="2036-01-30T00:00:00"/>
    <x v="12"/>
    <x v="7"/>
    <x v="0"/>
    <x v="0"/>
    <x v="3"/>
  </r>
  <r>
    <s v="L104242"/>
    <x v="0"/>
    <s v="C204242"/>
    <s v="Sneha Singh"/>
    <x v="0"/>
    <s v="Male"/>
    <x v="38"/>
    <x v="0"/>
    <x v="0"/>
    <x v="0"/>
    <n v="1678818"/>
    <s v="Submitted"/>
    <n v="635"/>
    <x v="1"/>
    <x v="0"/>
    <s v="Submitted"/>
    <x v="0"/>
    <x v="1"/>
    <n v="4595986"/>
    <n v="10.92"/>
    <n v="12"/>
    <n v="382998.83"/>
    <n v="4184122.2829047544"/>
    <x v="2"/>
    <x v="2"/>
    <d v="2036-01-31T00:00:00"/>
    <x v="12"/>
    <x v="7"/>
    <x v="0"/>
    <x v="0"/>
    <x v="0"/>
  </r>
  <r>
    <s v="L104243"/>
    <x v="0"/>
    <s v="C204243"/>
    <s v="Sneha Gupta"/>
    <x v="0"/>
    <s v="Male"/>
    <x v="12"/>
    <x v="1"/>
    <x v="1"/>
    <x v="0"/>
    <n v="489331"/>
    <s v="Submitted"/>
    <n v="511"/>
    <x v="0"/>
    <x v="0"/>
    <s v="Submitted"/>
    <x v="0"/>
    <x v="4"/>
    <n v="1019335"/>
    <n v="15.4"/>
    <n v="180"/>
    <n v="5662.97"/>
    <n v="1308146.5833333335"/>
    <x v="1"/>
    <x v="1"/>
    <d v="2036-02-01T00:00:00"/>
    <x v="12"/>
    <x v="8"/>
    <x v="0"/>
    <x v="0"/>
    <x v="3"/>
  </r>
  <r>
    <s v="L104244"/>
    <x v="0"/>
    <s v="C204244"/>
    <s v="Vikas Das"/>
    <x v="0"/>
    <s v="Male"/>
    <x v="6"/>
    <x v="0"/>
    <x v="1"/>
    <x v="0"/>
    <n v="676378"/>
    <s v="Submitted"/>
    <n v="445"/>
    <x v="0"/>
    <x v="0"/>
    <s v="Submitted"/>
    <x v="0"/>
    <x v="0"/>
    <n v="1896856"/>
    <n v="10.57"/>
    <n v="36"/>
    <n v="52690.44"/>
    <n v="1670813.9935553148"/>
    <x v="1"/>
    <x v="1"/>
    <d v="2036-02-02T00:00:00"/>
    <x v="12"/>
    <x v="8"/>
    <x v="2"/>
    <x v="0"/>
    <x v="2"/>
  </r>
  <r>
    <s v="L104245"/>
    <x v="0"/>
    <s v="C204245"/>
    <s v="Sneha Patel"/>
    <x v="0"/>
    <s v="Male"/>
    <x v="27"/>
    <x v="0"/>
    <x v="1"/>
    <x v="2"/>
    <n v="329531"/>
    <s v="Submitted"/>
    <n v="841"/>
    <x v="2"/>
    <x v="0"/>
    <s v="Submitted"/>
    <x v="0"/>
    <x v="2"/>
    <n v="2750315"/>
    <n v="7.99"/>
    <n v="120"/>
    <n v="22919.29"/>
    <n v="1831251.4041666668"/>
    <x v="3"/>
    <x v="3"/>
    <d v="2036-02-03T00:00:00"/>
    <x v="12"/>
    <x v="8"/>
    <x v="0"/>
    <x v="1"/>
    <x v="1"/>
  </r>
  <r>
    <s v="L104246"/>
    <x v="0"/>
    <s v="C204246"/>
    <s v="Neha Das"/>
    <x v="0"/>
    <s v="Male"/>
    <x v="43"/>
    <x v="1"/>
    <x v="1"/>
    <x v="1"/>
    <n v="1887714"/>
    <s v="Submitted"/>
    <n v="558"/>
    <x v="0"/>
    <x v="0"/>
    <s v="Submitted"/>
    <x v="0"/>
    <x v="2"/>
    <n v="4673053"/>
    <n v="14.4"/>
    <n v="36"/>
    <n v="129807.03"/>
    <n v="5607663.6000026399"/>
    <x v="5"/>
    <x v="5"/>
    <d v="2036-02-04T00:00:00"/>
    <x v="12"/>
    <x v="8"/>
    <x v="0"/>
    <x v="0"/>
    <x v="3"/>
  </r>
  <r>
    <s v="L104247"/>
    <x v="0"/>
    <s v="C204247"/>
    <s v="Karan Das"/>
    <x v="0"/>
    <s v="Male"/>
    <x v="4"/>
    <x v="1"/>
    <x v="1"/>
    <x v="2"/>
    <n v="692304"/>
    <s v="Submitted"/>
    <n v="542"/>
    <x v="0"/>
    <x v="0"/>
    <s v="Submitted"/>
    <x v="0"/>
    <x v="4"/>
    <n v="3216739"/>
    <n v="16.940000000000001"/>
    <n v="12"/>
    <n v="268061.58"/>
    <n v="4541080.5362048652"/>
    <x v="2"/>
    <x v="2"/>
    <d v="2036-02-05T00:00:00"/>
    <x v="12"/>
    <x v="8"/>
    <x v="1"/>
    <x v="0"/>
    <x v="3"/>
  </r>
  <r>
    <s v="L104248"/>
    <x v="0"/>
    <s v="C204248"/>
    <s v="Pooja Rao"/>
    <x v="0"/>
    <s v="Female"/>
    <x v="22"/>
    <x v="0"/>
    <x v="0"/>
    <x v="1"/>
    <n v="783450"/>
    <s v="Submitted"/>
    <n v="445"/>
    <x v="0"/>
    <x v="0"/>
    <s v="Submitted"/>
    <x v="0"/>
    <x v="3"/>
    <n v="1410837"/>
    <n v="12.23"/>
    <n v="180"/>
    <n v="7837.98"/>
    <n v="1437878.0425000002"/>
    <x v="6"/>
    <x v="6"/>
    <d v="2036-02-06T00:00:00"/>
    <x v="12"/>
    <x v="8"/>
    <x v="0"/>
    <x v="0"/>
    <x v="3"/>
  </r>
  <r>
    <s v="L104249"/>
    <x v="0"/>
    <s v="C204249"/>
    <s v="Neha Gupta"/>
    <x v="0"/>
    <s v="Male"/>
    <x v="28"/>
    <x v="0"/>
    <x v="1"/>
    <x v="3"/>
    <n v="1213702"/>
    <s v="Submitted"/>
    <n v="897"/>
    <x v="2"/>
    <x v="0"/>
    <s v="Submitted"/>
    <x v="0"/>
    <x v="3"/>
    <n v="3328822"/>
    <n v="13.16"/>
    <n v="36"/>
    <n v="92467.28"/>
    <n v="3650608.1266763788"/>
    <x v="2"/>
    <x v="2"/>
    <d v="2036-02-07T00:00:00"/>
    <x v="12"/>
    <x v="8"/>
    <x v="2"/>
    <x v="0"/>
    <x v="3"/>
  </r>
  <r>
    <s v="L104250"/>
    <x v="0"/>
    <s v="C204250"/>
    <n v="0"/>
    <x v="0"/>
    <s v="Female"/>
    <x v="41"/>
    <x v="0"/>
    <x v="0"/>
    <x v="3"/>
    <n v="888057"/>
    <s v="Submitted"/>
    <n v="730"/>
    <x v="1"/>
    <x v="0"/>
    <s v="Submitted"/>
    <x v="0"/>
    <x v="1"/>
    <n v="4588555"/>
    <n v="14.96"/>
    <n v="24"/>
    <n v="191189.79"/>
    <n v="5720398.5875836425"/>
    <x v="3"/>
    <x v="3"/>
    <d v="2036-02-08T00:00:00"/>
    <x v="12"/>
    <x v="8"/>
    <x v="2"/>
    <x v="0"/>
    <x v="1"/>
  </r>
  <r>
    <s v="L104251"/>
    <x v="0"/>
    <s v="C204251"/>
    <s v="Priya Gupta"/>
    <x v="0"/>
    <s v="Female"/>
    <x v="5"/>
    <x v="1"/>
    <x v="1"/>
    <x v="0"/>
    <n v="2475594"/>
    <s v="Submitted"/>
    <n v="531"/>
    <x v="0"/>
    <x v="0"/>
    <s v="Submitted"/>
    <x v="0"/>
    <x v="2"/>
    <n v="3412952"/>
    <n v="10.48"/>
    <n v="180"/>
    <n v="18960.84"/>
    <n v="2980644.7466666671"/>
    <x v="5"/>
    <x v="5"/>
    <d v="2036-02-09T00:00:00"/>
    <x v="12"/>
    <x v="8"/>
    <x v="0"/>
    <x v="0"/>
    <x v="2"/>
  </r>
  <r>
    <s v="L104252"/>
    <x v="0"/>
    <s v="C204252"/>
    <s v="Rahul Rao"/>
    <x v="0"/>
    <s v="Female"/>
    <x v="18"/>
    <x v="1"/>
    <x v="1"/>
    <x v="1"/>
    <n v="946657"/>
    <s v="Submitted"/>
    <n v="675"/>
    <x v="1"/>
    <x v="0"/>
    <s v="Submitted"/>
    <x v="0"/>
    <x v="0"/>
    <n v="4685515"/>
    <n v="13.63"/>
    <n v="180"/>
    <n v="26030.639999999999"/>
    <n v="5321964.1208333336"/>
    <x v="6"/>
    <x v="6"/>
    <d v="2036-02-10T00:00:00"/>
    <x v="12"/>
    <x v="8"/>
    <x v="0"/>
    <x v="1"/>
    <x v="2"/>
  </r>
  <r>
    <s v="L104253"/>
    <x v="0"/>
    <s v="C204253"/>
    <s v="Vikas Patel"/>
    <x v="0"/>
    <s v="Female"/>
    <x v="16"/>
    <x v="1"/>
    <x v="1"/>
    <x v="2"/>
    <n v="1831891"/>
    <s v="Submitted"/>
    <n v="355"/>
    <x v="0"/>
    <x v="0"/>
    <s v="Submitted"/>
    <x v="0"/>
    <x v="0"/>
    <n v="4158802"/>
    <n v="8.24"/>
    <n v="36"/>
    <n v="115522.28"/>
    <n v="2855710.7258383734"/>
    <x v="0"/>
    <x v="0"/>
    <d v="2036-02-11T00:00:00"/>
    <x v="12"/>
    <x v="8"/>
    <x v="0"/>
    <x v="0"/>
    <x v="2"/>
  </r>
  <r>
    <s v="L104254"/>
    <x v="0"/>
    <s v="C204254"/>
    <s v="Karan Sharma"/>
    <x v="0"/>
    <s v="Female"/>
    <x v="20"/>
    <x v="0"/>
    <x v="0"/>
    <x v="0"/>
    <n v="2105873"/>
    <s v="Submitted"/>
    <n v="444"/>
    <x v="0"/>
    <x v="0"/>
    <s v="Submitted"/>
    <x v="0"/>
    <x v="2"/>
    <n v="3821263"/>
    <n v="14.86"/>
    <n v="12"/>
    <n v="318438.58"/>
    <n v="4732296.5574384164"/>
    <x v="3"/>
    <x v="3"/>
    <d v="2036-02-12T00:00:00"/>
    <x v="12"/>
    <x v="8"/>
    <x v="0"/>
    <x v="1"/>
    <x v="0"/>
  </r>
  <r>
    <s v="L104255"/>
    <x v="0"/>
    <s v="C204255"/>
    <s v="Rahul Das"/>
    <x v="0"/>
    <s v="Male"/>
    <x v="12"/>
    <x v="1"/>
    <x v="1"/>
    <x v="3"/>
    <n v="2309337"/>
    <s v="Submitted"/>
    <n v="338"/>
    <x v="0"/>
    <x v="0"/>
    <s v="Submitted"/>
    <x v="0"/>
    <x v="1"/>
    <n v="3867942"/>
    <n v="9.09"/>
    <n v="180"/>
    <n v="21488.57"/>
    <n v="2929966.0649999999"/>
    <x v="4"/>
    <x v="4"/>
    <d v="2036-02-13T00:00:00"/>
    <x v="12"/>
    <x v="8"/>
    <x v="0"/>
    <x v="0"/>
    <x v="1"/>
  </r>
  <r>
    <s v="L104256"/>
    <x v="0"/>
    <s v="C204256"/>
    <s v="Rahul Gupta"/>
    <x v="0"/>
    <s v="Male"/>
    <x v="38"/>
    <x v="0"/>
    <x v="1"/>
    <x v="2"/>
    <n v="868513"/>
    <s v="Submitted"/>
    <n v="743"/>
    <x v="1"/>
    <x v="0"/>
    <s v="Submitted"/>
    <x v="0"/>
    <x v="4"/>
    <n v="4756523"/>
    <n v="14.45"/>
    <n v="120"/>
    <n v="39637.69"/>
    <n v="5727646.4458333328"/>
    <x v="6"/>
    <x v="6"/>
    <d v="2036-02-14T00:00:00"/>
    <x v="12"/>
    <x v="8"/>
    <x v="2"/>
    <x v="0"/>
    <x v="3"/>
  </r>
  <r>
    <s v="L104257"/>
    <x v="0"/>
    <s v="C204257"/>
    <s v="Pooja Rao"/>
    <x v="0"/>
    <s v="Female"/>
    <x v="6"/>
    <x v="0"/>
    <x v="1"/>
    <x v="1"/>
    <n v="1374144"/>
    <s v="Submitted"/>
    <n v="347"/>
    <x v="0"/>
    <x v="0"/>
    <s v="Submitted"/>
    <x v="0"/>
    <x v="4"/>
    <n v="4155343"/>
    <n v="11.44"/>
    <n v="36"/>
    <n v="115426.19"/>
    <n v="3961426.9934681989"/>
    <x v="2"/>
    <x v="2"/>
    <d v="2036-02-15T00:00:00"/>
    <x v="12"/>
    <x v="8"/>
    <x v="0"/>
    <x v="0"/>
    <x v="0"/>
  </r>
  <r>
    <s v="L104258"/>
    <x v="0"/>
    <s v="C204258"/>
    <s v="Pooja Patel"/>
    <x v="0"/>
    <s v="Male"/>
    <x v="12"/>
    <x v="0"/>
    <x v="1"/>
    <x v="0"/>
    <n v="2096991"/>
    <s v="Submitted"/>
    <n v="553"/>
    <x v="0"/>
    <x v="0"/>
    <s v="Submitted"/>
    <x v="0"/>
    <x v="2"/>
    <n v="4339476"/>
    <n v="14.61"/>
    <n v="180"/>
    <n v="24108.2"/>
    <n v="5283312.03"/>
    <x v="2"/>
    <x v="2"/>
    <d v="2036-02-16T00:00:00"/>
    <x v="12"/>
    <x v="8"/>
    <x v="1"/>
    <x v="0"/>
    <x v="1"/>
  </r>
  <r>
    <s v="L104259"/>
    <x v="0"/>
    <s v="C204259"/>
    <s v="Rahul Verma"/>
    <x v="0"/>
    <s v="Female"/>
    <x v="11"/>
    <x v="1"/>
    <x v="0"/>
    <x v="3"/>
    <n v="2354565"/>
    <s v="Submitted"/>
    <n v="605"/>
    <x v="1"/>
    <x v="0"/>
    <s v="Submitted"/>
    <x v="0"/>
    <x v="1"/>
    <n v="1605969"/>
    <n v="10.29"/>
    <n v="24"/>
    <n v="66915.38"/>
    <n v="1377118.9013154141"/>
    <x v="1"/>
    <x v="1"/>
    <d v="2036-02-17T00:00:00"/>
    <x v="12"/>
    <x v="8"/>
    <x v="1"/>
    <x v="0"/>
    <x v="0"/>
  </r>
  <r>
    <s v="L104260"/>
    <x v="0"/>
    <s v="C204260"/>
    <s v="Amit Mehta"/>
    <x v="0"/>
    <s v="Female"/>
    <x v="25"/>
    <x v="0"/>
    <x v="0"/>
    <x v="3"/>
    <n v="1228427"/>
    <s v="Submitted"/>
    <n v="772"/>
    <x v="2"/>
    <x v="0"/>
    <s v="Submitted"/>
    <x v="0"/>
    <x v="4"/>
    <n v="1705734"/>
    <n v="13.06"/>
    <n v="180"/>
    <n v="9476.2999999999993"/>
    <n v="1856407.1700000002"/>
    <x v="5"/>
    <x v="5"/>
    <d v="2036-02-18T00:00:00"/>
    <x v="12"/>
    <x v="8"/>
    <x v="2"/>
    <x v="0"/>
    <x v="3"/>
  </r>
  <r>
    <s v="L104261"/>
    <x v="0"/>
    <s v="C204261"/>
    <s v="Vikas Mehta"/>
    <x v="0"/>
    <s v="Male"/>
    <x v="0"/>
    <x v="1"/>
    <x v="1"/>
    <x v="1"/>
    <n v="875177"/>
    <s v="Submitted"/>
    <n v="523"/>
    <x v="0"/>
    <x v="0"/>
    <s v="Submitted"/>
    <x v="0"/>
    <x v="4"/>
    <n v="434716"/>
    <n v="15.71"/>
    <n v="24"/>
    <n v="18113.169999999998"/>
    <n v="569115.69774381095"/>
    <x v="4"/>
    <x v="4"/>
    <d v="2036-02-19T00:00:00"/>
    <x v="12"/>
    <x v="8"/>
    <x v="1"/>
    <x v="0"/>
    <x v="1"/>
  </r>
  <r>
    <s v="L104262"/>
    <x v="0"/>
    <s v="C204262"/>
    <s v="Rohit Sharma"/>
    <x v="0"/>
    <s v="Female"/>
    <x v="33"/>
    <x v="1"/>
    <x v="1"/>
    <x v="3"/>
    <n v="298291"/>
    <s v="Submitted"/>
    <n v="356"/>
    <x v="0"/>
    <x v="0"/>
    <s v="Submitted"/>
    <x v="0"/>
    <x v="2"/>
    <n v="2071727"/>
    <n v="11.75"/>
    <n v="24"/>
    <n v="86321.96"/>
    <n v="2028566.1762910734"/>
    <x v="2"/>
    <x v="2"/>
    <d v="2036-02-20T00:00:00"/>
    <x v="12"/>
    <x v="8"/>
    <x v="2"/>
    <x v="0"/>
    <x v="0"/>
  </r>
  <r>
    <s v="L104263"/>
    <x v="0"/>
    <s v="C204263"/>
    <s v="Sneha Das"/>
    <x v="0"/>
    <s v="Male"/>
    <x v="2"/>
    <x v="1"/>
    <x v="0"/>
    <x v="3"/>
    <n v="1076200"/>
    <s v="Submitted"/>
    <n v="398"/>
    <x v="0"/>
    <x v="0"/>
    <s v="Submitted"/>
    <x v="0"/>
    <x v="1"/>
    <n v="1871906"/>
    <n v="14.2"/>
    <n v="180"/>
    <n v="10399.48"/>
    <n v="2215088.7666666666"/>
    <x v="1"/>
    <x v="1"/>
    <d v="2036-02-21T00:00:00"/>
    <x v="12"/>
    <x v="8"/>
    <x v="1"/>
    <x v="1"/>
    <x v="1"/>
  </r>
  <r>
    <s v="L104264"/>
    <x v="0"/>
    <s v="C204264"/>
    <s v="Rohit Patel"/>
    <x v="0"/>
    <s v="Male"/>
    <x v="6"/>
    <x v="0"/>
    <x v="0"/>
    <x v="3"/>
    <n v="-50000"/>
    <s v="Submitted"/>
    <n v="723"/>
    <x v="1"/>
    <x v="0"/>
    <s v="Submitted"/>
    <x v="0"/>
    <x v="4"/>
    <n v="503980"/>
    <n v="13.99"/>
    <n v="36"/>
    <n v="13999.44"/>
    <n v="587556.68333381915"/>
    <x v="6"/>
    <x v="6"/>
    <d v="2036-02-22T00:00:00"/>
    <x v="12"/>
    <x v="8"/>
    <x v="0"/>
    <x v="0"/>
    <x v="3"/>
  </r>
  <r>
    <s v="L104265"/>
    <x v="0"/>
    <s v="C204265"/>
    <s v="Vikas Singh"/>
    <x v="0"/>
    <s v="Male"/>
    <x v="46"/>
    <x v="1"/>
    <x v="1"/>
    <x v="3"/>
    <n v="2064609"/>
    <s v="Submitted"/>
    <n v="669"/>
    <x v="1"/>
    <x v="0"/>
    <s v="Submitted"/>
    <x v="0"/>
    <x v="0"/>
    <n v="1574317"/>
    <n v="17.7"/>
    <n v="60"/>
    <n v="26238.62"/>
    <n v="2322117.5749999997"/>
    <x v="5"/>
    <x v="5"/>
    <d v="2036-02-23T00:00:00"/>
    <x v="12"/>
    <x v="8"/>
    <x v="0"/>
    <x v="0"/>
    <x v="1"/>
  </r>
  <r>
    <s v="L104266"/>
    <x v="0"/>
    <s v="C204266"/>
    <s v="Karan Das"/>
    <x v="0"/>
    <s v="Male"/>
    <x v="24"/>
    <x v="0"/>
    <x v="0"/>
    <x v="1"/>
    <n v="1007006"/>
    <s v="Submitted"/>
    <n v="492"/>
    <x v="0"/>
    <x v="0"/>
    <s v="Submitted"/>
    <x v="0"/>
    <x v="4"/>
    <n v="950125"/>
    <n v="16.64"/>
    <n v="24"/>
    <n v="39588.54"/>
    <n v="1317506.6677958136"/>
    <x v="0"/>
    <x v="0"/>
    <d v="2036-02-24T00:00:00"/>
    <x v="12"/>
    <x v="8"/>
    <x v="0"/>
    <x v="1"/>
    <x v="3"/>
  </r>
  <r>
    <s v="L104267"/>
    <x v="0"/>
    <s v="C204267"/>
    <s v="Priya Rao"/>
    <x v="0"/>
    <s v="Male"/>
    <x v="46"/>
    <x v="0"/>
    <x v="1"/>
    <x v="3"/>
    <n v="1366532"/>
    <s v="Submitted"/>
    <n v="473"/>
    <x v="0"/>
    <x v="0"/>
    <s v="Submitted"/>
    <x v="0"/>
    <x v="1"/>
    <n v="233562"/>
    <n v="8.69"/>
    <n v="60"/>
    <n v="3892.7"/>
    <n v="169137.81500000108"/>
    <x v="1"/>
    <x v="1"/>
    <d v="2036-02-25T00:00:00"/>
    <x v="12"/>
    <x v="8"/>
    <x v="0"/>
    <x v="1"/>
    <x v="0"/>
  </r>
  <r>
    <s v="L104268"/>
    <x v="0"/>
    <s v="C204268"/>
    <s v="Vikas Gupta"/>
    <x v="0"/>
    <s v="Male"/>
    <x v="4"/>
    <x v="1"/>
    <x v="0"/>
    <x v="0"/>
    <n v="877277"/>
    <s v="Submitted"/>
    <n v="743"/>
    <x v="1"/>
    <x v="0"/>
    <s v="Submitted"/>
    <x v="0"/>
    <x v="2"/>
    <n v="3637361"/>
    <n v="14.94"/>
    <n v="24"/>
    <n v="151556.71"/>
    <n v="4528514.4618563466"/>
    <x v="6"/>
    <x v="6"/>
    <d v="2036-02-26T00:00:00"/>
    <x v="12"/>
    <x v="8"/>
    <x v="0"/>
    <x v="0"/>
    <x v="1"/>
  </r>
  <r>
    <s v="L104269"/>
    <x v="0"/>
    <s v="C204269"/>
    <s v="Neha Rao"/>
    <x v="0"/>
    <s v="Male"/>
    <x v="46"/>
    <x v="1"/>
    <x v="0"/>
    <x v="3"/>
    <n v="-50000"/>
    <s v="Submitted"/>
    <n v="504"/>
    <x v="0"/>
    <x v="0"/>
    <s v="Submitted"/>
    <x v="0"/>
    <x v="4"/>
    <n v="1646461"/>
    <n v="8.1199999999999992"/>
    <n v="24"/>
    <n v="68602.539999999994"/>
    <n v="1114109.8497223097"/>
    <x v="5"/>
    <x v="5"/>
    <d v="2036-02-27T00:00:00"/>
    <x v="12"/>
    <x v="8"/>
    <x v="2"/>
    <x v="1"/>
    <x v="1"/>
  </r>
  <r>
    <s v="L104270"/>
    <x v="0"/>
    <s v="C204270"/>
    <s v="Anjali Das"/>
    <x v="0"/>
    <s v="Female"/>
    <x v="11"/>
    <x v="0"/>
    <x v="1"/>
    <x v="3"/>
    <n v="1568223"/>
    <s v="Submitted"/>
    <n v="672"/>
    <x v="1"/>
    <x v="0"/>
    <s v="Submitted"/>
    <x v="0"/>
    <x v="3"/>
    <n v="4479466"/>
    <n v="8.25"/>
    <n v="12"/>
    <n v="373288.83"/>
    <n v="3085419.0128126913"/>
    <x v="4"/>
    <x v="4"/>
    <d v="2036-02-28T00:00:00"/>
    <x v="12"/>
    <x v="8"/>
    <x v="1"/>
    <x v="0"/>
    <x v="2"/>
  </r>
  <r>
    <s v="L104271"/>
    <x v="0"/>
    <s v="C204271"/>
    <s v="Karan Gupta"/>
    <x v="0"/>
    <s v="Male"/>
    <x v="29"/>
    <x v="0"/>
    <x v="1"/>
    <x v="3"/>
    <n v="0"/>
    <s v="Submitted"/>
    <n v="950"/>
    <x v="2"/>
    <x v="0"/>
    <s v="Submitted"/>
    <x v="1"/>
    <x v="4"/>
    <n v="891008"/>
    <n v="12.66"/>
    <n v="12"/>
    <n v="74250.67"/>
    <n v="940179.19579562603"/>
    <x v="0"/>
    <x v="0"/>
    <d v="2036-02-29T00:00:00"/>
    <x v="12"/>
    <x v="8"/>
    <x v="1"/>
    <x v="0"/>
    <x v="1"/>
  </r>
  <r>
    <s v="L104272"/>
    <x v="0"/>
    <s v="C204272"/>
    <s v="Pooja Das"/>
    <x v="0"/>
    <s v="Male"/>
    <x v="37"/>
    <x v="0"/>
    <x v="0"/>
    <x v="0"/>
    <n v="320617"/>
    <s v="Submitted"/>
    <n v="859"/>
    <x v="2"/>
    <x v="0"/>
    <s v="Submitted"/>
    <x v="0"/>
    <x v="2"/>
    <n v="0"/>
    <n v="17.78"/>
    <n v="36"/>
    <n v="6944.44"/>
    <n v="0"/>
    <x v="2"/>
    <x v="2"/>
    <d v="2036-03-01T00:00:00"/>
    <x v="12"/>
    <x v="9"/>
    <x v="0"/>
    <x v="0"/>
    <x v="1"/>
  </r>
  <r>
    <s v="L104273"/>
    <x v="0"/>
    <s v="C204273"/>
    <s v="Amit Das"/>
    <x v="0"/>
    <s v="Male"/>
    <x v="43"/>
    <x v="0"/>
    <x v="1"/>
    <x v="0"/>
    <n v="1137107"/>
    <s v="Submitted"/>
    <n v="813"/>
    <x v="2"/>
    <x v="0"/>
    <s v="Submitted"/>
    <x v="0"/>
    <x v="0"/>
    <n v="4198257"/>
    <n v="9.39"/>
    <n v="24"/>
    <n v="174927.38"/>
    <n v="3285139.2059507142"/>
    <x v="1"/>
    <x v="1"/>
    <d v="2036-03-02T00:00:00"/>
    <x v="12"/>
    <x v="9"/>
    <x v="0"/>
    <x v="1"/>
    <x v="0"/>
  </r>
  <r>
    <s v="L104274"/>
    <x v="0"/>
    <s v="C204274"/>
    <n v="0"/>
    <x v="0"/>
    <s v="Female"/>
    <x v="38"/>
    <x v="0"/>
    <x v="0"/>
    <x v="2"/>
    <n v="295586"/>
    <s v="Submitted"/>
    <n v="647"/>
    <x v="1"/>
    <x v="0"/>
    <s v="Submitted"/>
    <x v="0"/>
    <x v="4"/>
    <n v="635221"/>
    <n v="9.2200000000000006"/>
    <n v="24"/>
    <n v="26467.54"/>
    <n v="488062.0267209966"/>
    <x v="1"/>
    <x v="1"/>
    <d v="2036-03-03T00:00:00"/>
    <x v="12"/>
    <x v="9"/>
    <x v="0"/>
    <x v="1"/>
    <x v="2"/>
  </r>
  <r>
    <s v="L104275"/>
    <x v="0"/>
    <s v="C204275"/>
    <s v="Sneha Mehta"/>
    <x v="0"/>
    <s v="Male"/>
    <x v="4"/>
    <x v="0"/>
    <x v="0"/>
    <x v="1"/>
    <n v="2348076"/>
    <s v="Submitted"/>
    <n v="363"/>
    <x v="0"/>
    <x v="0"/>
    <s v="Submitted"/>
    <x v="0"/>
    <x v="0"/>
    <n v="228865"/>
    <n v="16.11"/>
    <n v="36"/>
    <n v="6357.36"/>
    <n v="307251.26250001515"/>
    <x v="3"/>
    <x v="3"/>
    <d v="2036-03-04T00:00:00"/>
    <x v="12"/>
    <x v="9"/>
    <x v="0"/>
    <x v="0"/>
    <x v="0"/>
  </r>
  <r>
    <s v="L104276"/>
    <x v="0"/>
    <s v="C204276"/>
    <s v="Vikas Rao"/>
    <x v="0"/>
    <s v="Female"/>
    <x v="28"/>
    <x v="0"/>
    <x v="0"/>
    <x v="2"/>
    <n v="2114913"/>
    <s v="Submitted"/>
    <n v="820"/>
    <x v="2"/>
    <x v="0"/>
    <s v="Submitted"/>
    <x v="0"/>
    <x v="0"/>
    <n v="2770590"/>
    <n v="16.649999999999999"/>
    <n v="36"/>
    <n v="76960.83"/>
    <n v="3844193.625000095"/>
    <x v="6"/>
    <x v="6"/>
    <d v="2036-03-05T00:00:00"/>
    <x v="12"/>
    <x v="9"/>
    <x v="1"/>
    <x v="0"/>
    <x v="1"/>
  </r>
  <r>
    <s v="L104277"/>
    <x v="0"/>
    <s v="C204277"/>
    <s v="Amit Gupta"/>
    <x v="0"/>
    <s v="Female"/>
    <x v="32"/>
    <x v="1"/>
    <x v="1"/>
    <x v="3"/>
    <n v="670050"/>
    <s v="Submitted"/>
    <n v="579"/>
    <x v="0"/>
    <x v="0"/>
    <s v="Submitted"/>
    <x v="0"/>
    <x v="1"/>
    <n v="2136415"/>
    <n v="8.1999999999999993"/>
    <n v="180"/>
    <n v="11868.97"/>
    <n v="1459883.583333333"/>
    <x v="1"/>
    <x v="1"/>
    <d v="2036-03-06T00:00:00"/>
    <x v="12"/>
    <x v="9"/>
    <x v="0"/>
    <x v="1"/>
    <x v="1"/>
  </r>
  <r>
    <s v="L104278"/>
    <x v="0"/>
    <s v="C204278"/>
    <s v="Anjali Sharma"/>
    <x v="0"/>
    <s v="Male"/>
    <x v="37"/>
    <x v="1"/>
    <x v="0"/>
    <x v="2"/>
    <n v="1469039"/>
    <s v="Submitted"/>
    <n v="674"/>
    <x v="1"/>
    <x v="0"/>
    <s v="Submitted"/>
    <x v="0"/>
    <x v="4"/>
    <n v="4095243"/>
    <n v="11.29"/>
    <n v="60"/>
    <n v="68254.05"/>
    <n v="3852941.1225000001"/>
    <x v="3"/>
    <x v="3"/>
    <d v="2036-03-07T00:00:00"/>
    <x v="12"/>
    <x v="9"/>
    <x v="0"/>
    <x v="1"/>
    <x v="1"/>
  </r>
  <r>
    <s v="L104279"/>
    <x v="0"/>
    <s v="C204279"/>
    <s v="Sneha Das"/>
    <x v="0"/>
    <s v="Female"/>
    <x v="36"/>
    <x v="1"/>
    <x v="0"/>
    <x v="0"/>
    <n v="451112"/>
    <s v="Submitted"/>
    <n v="331"/>
    <x v="0"/>
    <x v="0"/>
    <s v="Submitted"/>
    <x v="0"/>
    <x v="1"/>
    <n v="278734"/>
    <n v="7.59"/>
    <n v="180"/>
    <n v="1548.52"/>
    <n v="176299.25499999998"/>
    <x v="5"/>
    <x v="5"/>
    <d v="2036-03-08T00:00:00"/>
    <x v="12"/>
    <x v="9"/>
    <x v="0"/>
    <x v="1"/>
    <x v="1"/>
  </r>
  <r>
    <s v="L104280"/>
    <x v="0"/>
    <s v="C204280"/>
    <s v="Amit Rao"/>
    <x v="0"/>
    <s v="Male"/>
    <x v="31"/>
    <x v="0"/>
    <x v="1"/>
    <x v="1"/>
    <n v="781565"/>
    <s v="Submitted"/>
    <n v="588"/>
    <x v="0"/>
    <x v="0"/>
    <s v="Submitted"/>
    <x v="0"/>
    <x v="4"/>
    <n v="4885713"/>
    <n v="14.4"/>
    <n v="180"/>
    <n v="27142.85"/>
    <n v="5862855.5999999996"/>
    <x v="6"/>
    <x v="6"/>
    <d v="2036-03-09T00:00:00"/>
    <x v="12"/>
    <x v="9"/>
    <x v="0"/>
    <x v="0"/>
    <x v="3"/>
  </r>
  <r>
    <s v="L104281"/>
    <x v="0"/>
    <s v="C204281"/>
    <s v="Neha Patel"/>
    <x v="0"/>
    <s v="Male"/>
    <x v="7"/>
    <x v="1"/>
    <x v="0"/>
    <x v="2"/>
    <n v="1612161"/>
    <s v="Submitted"/>
    <n v="531"/>
    <x v="0"/>
    <x v="0"/>
    <s v="Submitted"/>
    <x v="0"/>
    <x v="4"/>
    <n v="2805507"/>
    <n v="11.83"/>
    <n v="36"/>
    <n v="77930.75"/>
    <n v="2765762.3175519845"/>
    <x v="0"/>
    <x v="0"/>
    <d v="2036-03-10T00:00:00"/>
    <x v="12"/>
    <x v="9"/>
    <x v="0"/>
    <x v="1"/>
    <x v="2"/>
  </r>
  <r>
    <s v="L104282"/>
    <x v="0"/>
    <s v="C204282"/>
    <s v="Rohit Verma"/>
    <x v="0"/>
    <s v="Male"/>
    <x v="18"/>
    <x v="0"/>
    <x v="1"/>
    <x v="1"/>
    <n v="1999421"/>
    <s v="Submitted"/>
    <n v="741"/>
    <x v="1"/>
    <x v="0"/>
    <s v="Submitted"/>
    <x v="0"/>
    <x v="0"/>
    <n v="3401866"/>
    <n v="17.82"/>
    <n v="36"/>
    <n v="94496.28"/>
    <n v="5051771.0100000305"/>
    <x v="0"/>
    <x v="0"/>
    <d v="2036-03-11T00:00:00"/>
    <x v="12"/>
    <x v="9"/>
    <x v="0"/>
    <x v="1"/>
    <x v="0"/>
  </r>
  <r>
    <s v="L104283"/>
    <x v="0"/>
    <s v="C204283"/>
    <s v="Vikas Patel"/>
    <x v="0"/>
    <s v="Male"/>
    <x v="23"/>
    <x v="1"/>
    <x v="0"/>
    <x v="3"/>
    <n v="2125549"/>
    <s v="Submitted"/>
    <n v="720"/>
    <x v="1"/>
    <x v="0"/>
    <s v="Submitted"/>
    <x v="0"/>
    <x v="3"/>
    <n v="1239999"/>
    <n v="15.09"/>
    <n v="12"/>
    <n v="103333.25"/>
    <n v="1559387.748853765"/>
    <x v="4"/>
    <x v="4"/>
    <d v="2036-03-12T00:00:00"/>
    <x v="12"/>
    <x v="9"/>
    <x v="0"/>
    <x v="1"/>
    <x v="0"/>
  </r>
  <r>
    <s v="L104284"/>
    <x v="0"/>
    <s v="C204284"/>
    <s v="Neha Das"/>
    <x v="0"/>
    <s v="Female"/>
    <x v="7"/>
    <x v="0"/>
    <x v="0"/>
    <x v="1"/>
    <n v="938995"/>
    <s v="Submitted"/>
    <n v="950"/>
    <x v="2"/>
    <x v="0"/>
    <s v="Submitted"/>
    <x v="1"/>
    <x v="2"/>
    <n v="3818817"/>
    <n v="8.01"/>
    <n v="180"/>
    <n v="21215.65"/>
    <n v="2549060.3475000001"/>
    <x v="4"/>
    <x v="4"/>
    <d v="2036-03-13T00:00:00"/>
    <x v="12"/>
    <x v="9"/>
    <x v="0"/>
    <x v="1"/>
    <x v="0"/>
  </r>
  <r>
    <s v="L104285"/>
    <x v="0"/>
    <s v="C204285"/>
    <s v="Priya Mehta"/>
    <x v="0"/>
    <s v="Male"/>
    <x v="5"/>
    <x v="1"/>
    <x v="1"/>
    <x v="1"/>
    <n v="1539870"/>
    <s v="Submitted"/>
    <n v="301"/>
    <x v="0"/>
    <x v="0"/>
    <s v="Submitted"/>
    <x v="0"/>
    <x v="1"/>
    <n v="2874310"/>
    <n v="10.09"/>
    <n v="12"/>
    <n v="239525.83"/>
    <n v="2418412.8491472136"/>
    <x v="3"/>
    <x v="3"/>
    <d v="2036-03-14T00:00:00"/>
    <x v="12"/>
    <x v="9"/>
    <x v="1"/>
    <x v="0"/>
    <x v="3"/>
  </r>
  <r>
    <s v="L104286"/>
    <x v="0"/>
    <s v="C204286"/>
    <s v="Anjali Gupta"/>
    <x v="0"/>
    <s v="Male"/>
    <x v="26"/>
    <x v="1"/>
    <x v="1"/>
    <x v="1"/>
    <n v="2360507"/>
    <s v="Submitted"/>
    <n v="950"/>
    <x v="2"/>
    <x v="0"/>
    <s v="Submitted"/>
    <x v="1"/>
    <x v="2"/>
    <n v="1136975"/>
    <n v="11.62"/>
    <n v="24"/>
    <n v="47373.96"/>
    <n v="1100970.8879183428"/>
    <x v="5"/>
    <x v="5"/>
    <d v="2036-03-15T00:00:00"/>
    <x v="12"/>
    <x v="9"/>
    <x v="0"/>
    <x v="1"/>
    <x v="3"/>
  </r>
  <r>
    <s v="L104287"/>
    <x v="0"/>
    <s v="C204287"/>
    <s v="Amit Gupta"/>
    <x v="0"/>
    <s v="Female"/>
    <x v="7"/>
    <x v="1"/>
    <x v="1"/>
    <x v="3"/>
    <n v="-50000"/>
    <s v="Submitted"/>
    <n v="775"/>
    <x v="2"/>
    <x v="0"/>
    <s v="Submitted"/>
    <x v="0"/>
    <x v="4"/>
    <n v="1226959"/>
    <n v="15.2"/>
    <n v="180"/>
    <n v="6816.44"/>
    <n v="1554148.0666666667"/>
    <x v="0"/>
    <x v="0"/>
    <d v="2036-03-16T00:00:00"/>
    <x v="12"/>
    <x v="9"/>
    <x v="0"/>
    <x v="0"/>
    <x v="0"/>
  </r>
  <r>
    <s v="L104288"/>
    <x v="0"/>
    <s v="C204288"/>
    <s v="Karan Verma"/>
    <x v="0"/>
    <s v="Male"/>
    <x v="45"/>
    <x v="1"/>
    <x v="1"/>
    <x v="3"/>
    <n v="1495370"/>
    <s v="Submitted"/>
    <n v="898"/>
    <x v="2"/>
    <x v="0"/>
    <s v="Submitted"/>
    <x v="0"/>
    <x v="0"/>
    <n v="1087095"/>
    <n v="12.37"/>
    <n v="12"/>
    <n v="90591.25"/>
    <n v="1120841.5095754026"/>
    <x v="2"/>
    <x v="2"/>
    <d v="2036-03-17T00:00:00"/>
    <x v="12"/>
    <x v="9"/>
    <x v="2"/>
    <x v="1"/>
    <x v="1"/>
  </r>
  <r>
    <s v="L104289"/>
    <x v="0"/>
    <s v="C204289"/>
    <s v="Vikas Sharma"/>
    <x v="0"/>
    <s v="Female"/>
    <x v="33"/>
    <x v="1"/>
    <x v="1"/>
    <x v="0"/>
    <n v="1340232"/>
    <s v="Submitted"/>
    <n v="513"/>
    <x v="0"/>
    <x v="0"/>
    <s v="Submitted"/>
    <x v="0"/>
    <x v="2"/>
    <n v="1762416"/>
    <n v="17.47"/>
    <n v="36"/>
    <n v="48956"/>
    <n v="2565783.9600000232"/>
    <x v="1"/>
    <x v="1"/>
    <d v="2036-03-18T00:00:00"/>
    <x v="12"/>
    <x v="9"/>
    <x v="2"/>
    <x v="1"/>
    <x v="2"/>
  </r>
  <r>
    <s v="L104290"/>
    <x v="0"/>
    <s v="C204290"/>
    <s v="Anjali Mehta"/>
    <x v="0"/>
    <s v="Female"/>
    <x v="19"/>
    <x v="0"/>
    <x v="0"/>
    <x v="1"/>
    <n v="686784"/>
    <s v="Submitted"/>
    <n v="444"/>
    <x v="0"/>
    <x v="0"/>
    <s v="Submitted"/>
    <x v="0"/>
    <x v="2"/>
    <n v="4761387"/>
    <n v="12.85"/>
    <n v="180"/>
    <n v="26452.15"/>
    <n v="5098651.9124999996"/>
    <x v="6"/>
    <x v="6"/>
    <d v="2036-03-19T00:00:00"/>
    <x v="12"/>
    <x v="9"/>
    <x v="1"/>
    <x v="1"/>
    <x v="2"/>
  </r>
  <r>
    <s v="L104291"/>
    <x v="0"/>
    <s v="C204291"/>
    <s v="Vikas Patel"/>
    <x v="0"/>
    <s v="Female"/>
    <x v="6"/>
    <x v="0"/>
    <x v="1"/>
    <x v="1"/>
    <n v="463969"/>
    <s v="Submitted"/>
    <n v="465"/>
    <x v="0"/>
    <x v="0"/>
    <s v="Submitted"/>
    <x v="0"/>
    <x v="4"/>
    <n v="4504689"/>
    <n v="15.16"/>
    <n v="120"/>
    <n v="37539.07"/>
    <n v="5690923.7700000005"/>
    <x v="1"/>
    <x v="1"/>
    <d v="2036-03-20T00:00:00"/>
    <x v="12"/>
    <x v="9"/>
    <x v="0"/>
    <x v="0"/>
    <x v="2"/>
  </r>
  <r>
    <s v="L104292"/>
    <x v="0"/>
    <s v="C204292"/>
    <s v="Amit Gupta"/>
    <x v="0"/>
    <s v="Female"/>
    <x v="36"/>
    <x v="0"/>
    <x v="1"/>
    <x v="2"/>
    <n v="0"/>
    <s v="Submitted"/>
    <n v="346"/>
    <x v="0"/>
    <x v="0"/>
    <s v="Submitted"/>
    <x v="0"/>
    <x v="0"/>
    <n v="1752436"/>
    <n v="9.5500000000000007"/>
    <n v="60"/>
    <n v="29207.27"/>
    <n v="1394646.9833333341"/>
    <x v="1"/>
    <x v="1"/>
    <d v="2036-03-21T00:00:00"/>
    <x v="12"/>
    <x v="9"/>
    <x v="0"/>
    <x v="1"/>
    <x v="2"/>
  </r>
  <r>
    <s v="L104293"/>
    <x v="0"/>
    <s v="C204293"/>
    <s v="Pooja Das"/>
    <x v="0"/>
    <s v="Female"/>
    <x v="39"/>
    <x v="1"/>
    <x v="0"/>
    <x v="2"/>
    <n v="1531961"/>
    <s v="Submitted"/>
    <n v="727"/>
    <x v="1"/>
    <x v="0"/>
    <s v="Submitted"/>
    <x v="0"/>
    <x v="1"/>
    <n v="558926"/>
    <n v="13.44"/>
    <n v="12"/>
    <n v="46577.17"/>
    <n v="626073.08170433773"/>
    <x v="2"/>
    <x v="2"/>
    <d v="2036-03-22T00:00:00"/>
    <x v="12"/>
    <x v="9"/>
    <x v="2"/>
    <x v="0"/>
    <x v="0"/>
  </r>
  <r>
    <s v="L104294"/>
    <x v="0"/>
    <s v="C204294"/>
    <s v="Pooja Rao"/>
    <x v="0"/>
    <s v="Male"/>
    <x v="29"/>
    <x v="0"/>
    <x v="1"/>
    <x v="0"/>
    <n v="469846"/>
    <s v="Submitted"/>
    <n v="573"/>
    <x v="0"/>
    <x v="0"/>
    <s v="Submitted"/>
    <x v="0"/>
    <x v="1"/>
    <n v="2439077"/>
    <n v="14.93"/>
    <n v="36"/>
    <n v="67752.14"/>
    <n v="3034618.3008340313"/>
    <x v="6"/>
    <x v="6"/>
    <d v="2036-03-23T00:00:00"/>
    <x v="12"/>
    <x v="9"/>
    <x v="0"/>
    <x v="1"/>
    <x v="1"/>
  </r>
  <r>
    <s v="L104295"/>
    <x v="0"/>
    <s v="C204295"/>
    <s v="Priya Gupta"/>
    <x v="0"/>
    <s v="Male"/>
    <x v="13"/>
    <x v="0"/>
    <x v="1"/>
    <x v="1"/>
    <n v="1878498"/>
    <s v="Submitted"/>
    <n v="788"/>
    <x v="2"/>
    <x v="0"/>
    <s v="Submitted"/>
    <x v="0"/>
    <x v="2"/>
    <n v="4137856"/>
    <n v="15.49"/>
    <n v="24"/>
    <n v="172410.67"/>
    <n v="5341282.465573905"/>
    <x v="1"/>
    <x v="1"/>
    <d v="2036-03-24T00:00:00"/>
    <x v="12"/>
    <x v="9"/>
    <x v="0"/>
    <x v="0"/>
    <x v="0"/>
  </r>
  <r>
    <s v="L104296"/>
    <x v="0"/>
    <s v="C204296"/>
    <s v="Vikas Rao"/>
    <x v="0"/>
    <s v="Female"/>
    <x v="21"/>
    <x v="0"/>
    <x v="0"/>
    <x v="3"/>
    <n v="489558"/>
    <s v="Submitted"/>
    <n v="370"/>
    <x v="0"/>
    <x v="0"/>
    <s v="Submitted"/>
    <x v="0"/>
    <x v="4"/>
    <n v="57471"/>
    <n v="8.2899999999999991"/>
    <n v="120"/>
    <n v="478.93"/>
    <n v="39702.8825"/>
    <x v="2"/>
    <x v="2"/>
    <d v="2036-03-25T00:00:00"/>
    <x v="12"/>
    <x v="9"/>
    <x v="0"/>
    <x v="0"/>
    <x v="0"/>
  </r>
  <r>
    <s v="L104297"/>
    <x v="0"/>
    <s v="C204297"/>
    <s v="Priya Das"/>
    <x v="0"/>
    <s v="Female"/>
    <x v="43"/>
    <x v="0"/>
    <x v="0"/>
    <x v="3"/>
    <n v="0"/>
    <s v="Submitted"/>
    <n v="461"/>
    <x v="0"/>
    <x v="0"/>
    <s v="Submitted"/>
    <x v="0"/>
    <x v="2"/>
    <n v="1405686"/>
    <n v="12.42"/>
    <n v="180"/>
    <n v="7809.37"/>
    <n v="1454885.0099999998"/>
    <x v="4"/>
    <x v="4"/>
    <d v="2036-03-26T00:00:00"/>
    <x v="12"/>
    <x v="9"/>
    <x v="0"/>
    <x v="0"/>
    <x v="0"/>
  </r>
  <r>
    <s v="L104298"/>
    <x v="0"/>
    <s v="C204298"/>
    <s v="Rahul Das"/>
    <x v="0"/>
    <s v="Male"/>
    <x v="42"/>
    <x v="0"/>
    <x v="0"/>
    <x v="0"/>
    <n v="1075841"/>
    <s v="Submitted"/>
    <n v="404"/>
    <x v="0"/>
    <x v="0"/>
    <s v="Submitted"/>
    <x v="0"/>
    <x v="3"/>
    <n v="208985"/>
    <n v="17.84"/>
    <n v="36"/>
    <n v="5805.14"/>
    <n v="310691.03333333507"/>
    <x v="6"/>
    <x v="6"/>
    <d v="2036-03-27T00:00:00"/>
    <x v="12"/>
    <x v="9"/>
    <x v="0"/>
    <x v="0"/>
    <x v="2"/>
  </r>
  <r>
    <s v="L104299"/>
    <x v="0"/>
    <s v="C204299"/>
    <s v="Anjali Rao"/>
    <x v="0"/>
    <s v="Male"/>
    <x v="23"/>
    <x v="1"/>
    <x v="1"/>
    <x v="2"/>
    <n v="1481410"/>
    <s v="Submitted"/>
    <n v="456"/>
    <x v="0"/>
    <x v="0"/>
    <s v="Submitted"/>
    <x v="0"/>
    <x v="4"/>
    <n v="885320"/>
    <n v="12.02"/>
    <n v="36"/>
    <n v="24592.22"/>
    <n v="886795.5333458567"/>
    <x v="5"/>
    <x v="5"/>
    <d v="2036-03-28T00:00:00"/>
    <x v="12"/>
    <x v="9"/>
    <x v="2"/>
    <x v="0"/>
    <x v="3"/>
  </r>
  <r>
    <s v="L104300"/>
    <x v="0"/>
    <s v="C204300"/>
    <s v="Pooja Patel"/>
    <x v="0"/>
    <s v="Female"/>
    <x v="10"/>
    <x v="1"/>
    <x v="0"/>
    <x v="0"/>
    <n v="831547"/>
    <s v="Submitted"/>
    <n v="407"/>
    <x v="0"/>
    <x v="0"/>
    <s v="Submitted"/>
    <x v="0"/>
    <x v="2"/>
    <n v="3962983"/>
    <n v="10.01"/>
    <n v="120"/>
    <n v="33024.86"/>
    <n v="3305788.3191666664"/>
    <x v="5"/>
    <x v="5"/>
    <d v="2036-03-29T00:00:00"/>
    <x v="12"/>
    <x v="9"/>
    <x v="0"/>
    <x v="0"/>
    <x v="3"/>
  </r>
  <r>
    <s v="L104301"/>
    <x v="0"/>
    <s v="C204301"/>
    <s v="Pooja Verma"/>
    <x v="0"/>
    <s v="Female"/>
    <x v="13"/>
    <x v="1"/>
    <x v="1"/>
    <x v="0"/>
    <n v="351419"/>
    <s v="Submitted"/>
    <n v="417"/>
    <x v="0"/>
    <x v="0"/>
    <s v="Submitted"/>
    <x v="0"/>
    <x v="2"/>
    <n v="2463446"/>
    <n v="11.52"/>
    <n v="120"/>
    <n v="20528.72"/>
    <n v="2364908.1599999997"/>
    <x v="6"/>
    <x v="6"/>
    <d v="2036-03-30T00:00:00"/>
    <x v="12"/>
    <x v="9"/>
    <x v="0"/>
    <x v="0"/>
    <x v="2"/>
  </r>
  <r>
    <s v="L104302"/>
    <x v="0"/>
    <s v="C204302"/>
    <s v="Priya Sharma"/>
    <x v="0"/>
    <s v="Male"/>
    <x v="11"/>
    <x v="1"/>
    <x v="1"/>
    <x v="3"/>
    <n v="2287682"/>
    <s v="Submitted"/>
    <n v="481"/>
    <x v="0"/>
    <x v="0"/>
    <s v="Submitted"/>
    <x v="0"/>
    <x v="1"/>
    <n v="1847919"/>
    <n v="16.670000000000002"/>
    <n v="12"/>
    <n v="153993.25"/>
    <n v="2567141.6926342347"/>
    <x v="1"/>
    <x v="1"/>
    <d v="2036-03-31T00:00:00"/>
    <x v="12"/>
    <x v="9"/>
    <x v="0"/>
    <x v="0"/>
    <x v="3"/>
  </r>
  <r>
    <s v="L104303"/>
    <x v="0"/>
    <s v="C204303"/>
    <s v="Rohit Verma"/>
    <x v="0"/>
    <s v="Male"/>
    <x v="19"/>
    <x v="0"/>
    <x v="0"/>
    <x v="0"/>
    <n v="1566481"/>
    <s v="Submitted"/>
    <n v="556"/>
    <x v="0"/>
    <x v="0"/>
    <s v="Submitted"/>
    <x v="0"/>
    <x v="3"/>
    <n v="290135"/>
    <n v="18.43"/>
    <n v="120"/>
    <n v="2417.79"/>
    <n v="445599.00416666671"/>
    <x v="5"/>
    <x v="5"/>
    <d v="2036-04-01T00:00:00"/>
    <x v="12"/>
    <x v="10"/>
    <x v="2"/>
    <x v="0"/>
    <x v="0"/>
  </r>
  <r>
    <s v="L104304"/>
    <x v="0"/>
    <s v="C204304"/>
    <s v="Rohit Das"/>
    <x v="0"/>
    <s v="Female"/>
    <x v="42"/>
    <x v="0"/>
    <x v="0"/>
    <x v="1"/>
    <n v="2297899"/>
    <s v="Submitted"/>
    <n v="460"/>
    <x v="0"/>
    <x v="0"/>
    <s v="Submitted"/>
    <x v="0"/>
    <x v="0"/>
    <n v="2076244"/>
    <n v="7.81"/>
    <n v="60"/>
    <n v="34604.07"/>
    <n v="1351288.8033334503"/>
    <x v="4"/>
    <x v="4"/>
    <d v="2036-04-02T00:00:00"/>
    <x v="12"/>
    <x v="10"/>
    <x v="2"/>
    <x v="0"/>
    <x v="2"/>
  </r>
  <r>
    <s v="L104305"/>
    <x v="0"/>
    <s v="C204305"/>
    <s v="Karan Singh"/>
    <x v="0"/>
    <s v="Male"/>
    <x v="33"/>
    <x v="1"/>
    <x v="1"/>
    <x v="3"/>
    <n v="819368"/>
    <s v="Submitted"/>
    <n v="689"/>
    <x v="1"/>
    <x v="0"/>
    <s v="Submitted"/>
    <x v="0"/>
    <x v="2"/>
    <n v="763986"/>
    <n v="18.899999999999999"/>
    <n v="60"/>
    <n v="12733.1"/>
    <n v="1203277.95"/>
    <x v="2"/>
    <x v="2"/>
    <d v="2036-04-03T00:00:00"/>
    <x v="12"/>
    <x v="10"/>
    <x v="0"/>
    <x v="0"/>
    <x v="2"/>
  </r>
  <r>
    <s v="L104306"/>
    <x v="0"/>
    <s v="C204306"/>
    <s v="Vikas Rao"/>
    <x v="0"/>
    <s v="Male"/>
    <x v="7"/>
    <x v="0"/>
    <x v="1"/>
    <x v="2"/>
    <n v="1833136"/>
    <s v="Submitted"/>
    <n v="565"/>
    <x v="0"/>
    <x v="0"/>
    <s v="Submitted"/>
    <x v="0"/>
    <x v="3"/>
    <n v="0"/>
    <n v="9.8800000000000008"/>
    <n v="60"/>
    <n v="4166.67"/>
    <n v="0"/>
    <x v="0"/>
    <x v="0"/>
    <d v="2036-04-04T00:00:00"/>
    <x v="12"/>
    <x v="10"/>
    <x v="0"/>
    <x v="0"/>
    <x v="1"/>
  </r>
  <r>
    <s v="L104307"/>
    <x v="0"/>
    <s v="C204307"/>
    <s v="Vikas Das"/>
    <x v="0"/>
    <s v="Female"/>
    <x v="29"/>
    <x v="0"/>
    <x v="1"/>
    <x v="3"/>
    <n v="761472"/>
    <s v="Submitted"/>
    <n v="313"/>
    <x v="0"/>
    <x v="0"/>
    <s v="Submitted"/>
    <x v="0"/>
    <x v="4"/>
    <n v="3695847"/>
    <n v="14.19"/>
    <n v="24"/>
    <n v="153993.62"/>
    <n v="4370339.1095341407"/>
    <x v="4"/>
    <x v="4"/>
    <d v="2036-04-05T00:00:00"/>
    <x v="12"/>
    <x v="10"/>
    <x v="0"/>
    <x v="1"/>
    <x v="0"/>
  </r>
  <r>
    <s v="L104308"/>
    <x v="0"/>
    <s v="C204308"/>
    <s v="Sneha Patel"/>
    <x v="0"/>
    <s v="Female"/>
    <x v="42"/>
    <x v="0"/>
    <x v="1"/>
    <x v="2"/>
    <n v="1930339"/>
    <s v="Submitted"/>
    <n v="766"/>
    <x v="2"/>
    <x v="0"/>
    <s v="Submitted"/>
    <x v="0"/>
    <x v="0"/>
    <n v="612753"/>
    <n v="13.27"/>
    <n v="180"/>
    <n v="3404.18"/>
    <n v="677602.69249999989"/>
    <x v="2"/>
    <x v="2"/>
    <d v="2036-04-06T00:00:00"/>
    <x v="12"/>
    <x v="10"/>
    <x v="2"/>
    <x v="1"/>
    <x v="0"/>
  </r>
  <r>
    <s v="L104309"/>
    <x v="0"/>
    <s v="C204309"/>
    <s v="Sneha Gupta"/>
    <x v="0"/>
    <s v="Female"/>
    <x v="11"/>
    <x v="1"/>
    <x v="0"/>
    <x v="0"/>
    <n v="2366469"/>
    <s v="Submitted"/>
    <n v="735"/>
    <x v="1"/>
    <x v="0"/>
    <s v="Submitted"/>
    <x v="0"/>
    <x v="1"/>
    <n v="2571969"/>
    <n v="18.68"/>
    <n v="60"/>
    <n v="42866.15"/>
    <n v="4003698.41"/>
    <x v="3"/>
    <x v="3"/>
    <d v="2036-04-07T00:00:00"/>
    <x v="12"/>
    <x v="10"/>
    <x v="0"/>
    <x v="0"/>
    <x v="0"/>
  </r>
  <r>
    <s v="L104310"/>
    <x v="0"/>
    <s v="C204310"/>
    <s v="Amit Patel"/>
    <x v="0"/>
    <s v="Male"/>
    <x v="35"/>
    <x v="1"/>
    <x v="0"/>
    <x v="0"/>
    <n v="312760"/>
    <s v="Submitted"/>
    <n v="379"/>
    <x v="0"/>
    <x v="0"/>
    <s v="Submitted"/>
    <x v="0"/>
    <x v="4"/>
    <n v="3797095"/>
    <n v="8.9"/>
    <n v="180"/>
    <n v="21094.97"/>
    <n v="2816178.791666667"/>
    <x v="6"/>
    <x v="6"/>
    <d v="2036-04-08T00:00:00"/>
    <x v="12"/>
    <x v="10"/>
    <x v="0"/>
    <x v="0"/>
    <x v="3"/>
  </r>
  <r>
    <s v="L104311"/>
    <x v="0"/>
    <s v="C204311"/>
    <s v="Amit Patel"/>
    <x v="0"/>
    <s v="Male"/>
    <x v="32"/>
    <x v="1"/>
    <x v="0"/>
    <x v="1"/>
    <n v="1494565"/>
    <s v="Submitted"/>
    <n v="713"/>
    <x v="1"/>
    <x v="0"/>
    <s v="Submitted"/>
    <x v="0"/>
    <x v="3"/>
    <n v="1376962"/>
    <n v="17.72"/>
    <n v="24"/>
    <n v="57373.42"/>
    <n v="2033313.8873834419"/>
    <x v="1"/>
    <x v="1"/>
    <d v="2036-04-09T00:00:00"/>
    <x v="12"/>
    <x v="10"/>
    <x v="0"/>
    <x v="0"/>
    <x v="2"/>
  </r>
  <r>
    <s v="L104312"/>
    <x v="0"/>
    <s v="C204312"/>
    <s v="Neha Patel"/>
    <x v="0"/>
    <s v="Male"/>
    <x v="41"/>
    <x v="0"/>
    <x v="0"/>
    <x v="1"/>
    <n v="812423"/>
    <s v="Submitted"/>
    <n v="506"/>
    <x v="0"/>
    <x v="0"/>
    <s v="Submitted"/>
    <x v="0"/>
    <x v="4"/>
    <n v="3545571"/>
    <n v="12.75"/>
    <n v="12"/>
    <n v="295464.25"/>
    <n v="3767805.0466670808"/>
    <x v="1"/>
    <x v="1"/>
    <d v="2036-04-10T00:00:00"/>
    <x v="12"/>
    <x v="10"/>
    <x v="0"/>
    <x v="1"/>
    <x v="2"/>
  </r>
  <r>
    <s v="L104313"/>
    <x v="0"/>
    <s v="C204313"/>
    <s v="Rohit Singh"/>
    <x v="0"/>
    <s v="Male"/>
    <x v="39"/>
    <x v="0"/>
    <x v="1"/>
    <x v="1"/>
    <n v="1061079"/>
    <s v="Submitted"/>
    <n v="415"/>
    <x v="0"/>
    <x v="0"/>
    <s v="Submitted"/>
    <x v="0"/>
    <x v="2"/>
    <n v="2321631"/>
    <n v="17.690000000000001"/>
    <n v="12"/>
    <n v="193469.25"/>
    <n v="3422536.0755077596"/>
    <x v="2"/>
    <x v="2"/>
    <d v="2036-04-11T00:00:00"/>
    <x v="12"/>
    <x v="10"/>
    <x v="0"/>
    <x v="0"/>
    <x v="0"/>
  </r>
  <r>
    <s v="L104314"/>
    <x v="0"/>
    <s v="C204314"/>
    <s v="Amit Sharma"/>
    <x v="0"/>
    <s v="Female"/>
    <x v="26"/>
    <x v="1"/>
    <x v="0"/>
    <x v="1"/>
    <n v="457117"/>
    <s v="Submitted"/>
    <n v="547"/>
    <x v="0"/>
    <x v="0"/>
    <s v="Submitted"/>
    <x v="0"/>
    <x v="0"/>
    <n v="2657362"/>
    <n v="17.57"/>
    <n v="24"/>
    <n v="110723.42"/>
    <n v="3890820.8632153384"/>
    <x v="4"/>
    <x v="4"/>
    <d v="2036-04-12T00:00:00"/>
    <x v="12"/>
    <x v="10"/>
    <x v="0"/>
    <x v="0"/>
    <x v="1"/>
  </r>
  <r>
    <s v="L104315"/>
    <x v="0"/>
    <s v="C204315"/>
    <s v="Neha Gupta"/>
    <x v="0"/>
    <s v="Female"/>
    <x v="19"/>
    <x v="1"/>
    <x v="0"/>
    <x v="2"/>
    <n v="1979171"/>
    <s v="Submitted"/>
    <n v="875"/>
    <x v="2"/>
    <x v="0"/>
    <s v="Submitted"/>
    <x v="0"/>
    <x v="1"/>
    <n v="1039339"/>
    <n v="14.3"/>
    <n v="120"/>
    <n v="8661.16"/>
    <n v="1238545.6416666666"/>
    <x v="1"/>
    <x v="1"/>
    <d v="2036-04-13T00:00:00"/>
    <x v="12"/>
    <x v="10"/>
    <x v="1"/>
    <x v="0"/>
    <x v="1"/>
  </r>
  <r>
    <s v="L104316"/>
    <x v="0"/>
    <s v="C204316"/>
    <s v="Rahul Gupta"/>
    <x v="0"/>
    <s v="Female"/>
    <x v="21"/>
    <x v="0"/>
    <x v="0"/>
    <x v="0"/>
    <n v="754736"/>
    <s v="Submitted"/>
    <n v="447"/>
    <x v="0"/>
    <x v="0"/>
    <s v="Submitted"/>
    <x v="0"/>
    <x v="4"/>
    <n v="931390"/>
    <n v="13.78"/>
    <n v="60"/>
    <n v="15523.17"/>
    <n v="1069546.1833333331"/>
    <x v="1"/>
    <x v="1"/>
    <d v="2036-04-14T00:00:00"/>
    <x v="12"/>
    <x v="10"/>
    <x v="0"/>
    <x v="0"/>
    <x v="3"/>
  </r>
  <r>
    <s v="L104317"/>
    <x v="0"/>
    <s v="C204317"/>
    <s v="Priya Sharma"/>
    <x v="0"/>
    <s v="Male"/>
    <x v="40"/>
    <x v="1"/>
    <x v="0"/>
    <x v="0"/>
    <n v="1150365"/>
    <s v="Submitted"/>
    <n v="445"/>
    <x v="0"/>
    <x v="0"/>
    <s v="Submitted"/>
    <x v="0"/>
    <x v="2"/>
    <n v="1979771"/>
    <n v="13.74"/>
    <n v="24"/>
    <n v="82490.460000000006"/>
    <n v="2266837.8201863561"/>
    <x v="4"/>
    <x v="4"/>
    <d v="2036-04-15T00:00:00"/>
    <x v="12"/>
    <x v="10"/>
    <x v="0"/>
    <x v="1"/>
    <x v="2"/>
  </r>
  <r>
    <s v="L104318"/>
    <x v="0"/>
    <s v="C204318"/>
    <s v="Sneha Gupta"/>
    <x v="0"/>
    <s v="Female"/>
    <x v="26"/>
    <x v="1"/>
    <x v="0"/>
    <x v="1"/>
    <n v="1020385"/>
    <s v="Submitted"/>
    <n v="878"/>
    <x v="2"/>
    <x v="0"/>
    <s v="Submitted"/>
    <x v="0"/>
    <x v="0"/>
    <n v="3201952"/>
    <n v="7.09"/>
    <n v="36"/>
    <n v="88943.11"/>
    <n v="1891820.0776590235"/>
    <x v="4"/>
    <x v="4"/>
    <d v="2036-04-16T00:00:00"/>
    <x v="12"/>
    <x v="10"/>
    <x v="1"/>
    <x v="0"/>
    <x v="2"/>
  </r>
  <r>
    <s v="L104319"/>
    <x v="0"/>
    <s v="C204319"/>
    <s v="Vikas Singh"/>
    <x v="0"/>
    <s v="Female"/>
    <x v="2"/>
    <x v="1"/>
    <x v="0"/>
    <x v="3"/>
    <n v="1525946"/>
    <s v="Submitted"/>
    <n v="304"/>
    <x v="0"/>
    <x v="0"/>
    <s v="Submitted"/>
    <x v="0"/>
    <x v="1"/>
    <n v="1181891"/>
    <n v="18.78"/>
    <n v="120"/>
    <n v="9849.09"/>
    <n v="1849659.4150000003"/>
    <x v="6"/>
    <x v="6"/>
    <d v="2036-04-17T00:00:00"/>
    <x v="12"/>
    <x v="10"/>
    <x v="0"/>
    <x v="0"/>
    <x v="2"/>
  </r>
  <r>
    <s v="L104320"/>
    <x v="0"/>
    <s v="C204320"/>
    <s v="Karan Rao"/>
    <x v="0"/>
    <s v="Male"/>
    <x v="43"/>
    <x v="1"/>
    <x v="0"/>
    <x v="0"/>
    <n v="1312294"/>
    <s v="Submitted"/>
    <n v="422"/>
    <x v="0"/>
    <x v="0"/>
    <s v="Submitted"/>
    <x v="0"/>
    <x v="3"/>
    <n v="4180962"/>
    <n v="8.57"/>
    <n v="180"/>
    <n v="23227.57"/>
    <n v="2985903.6950000003"/>
    <x v="6"/>
    <x v="6"/>
    <d v="2036-04-18T00:00:00"/>
    <x v="12"/>
    <x v="10"/>
    <x v="0"/>
    <x v="1"/>
    <x v="2"/>
  </r>
  <r>
    <s v="L104321"/>
    <x v="0"/>
    <s v="C204321"/>
    <s v="Pooja Gupta"/>
    <x v="0"/>
    <s v="Female"/>
    <x v="24"/>
    <x v="0"/>
    <x v="1"/>
    <x v="1"/>
    <n v="1015890"/>
    <s v="Submitted"/>
    <n v="388"/>
    <x v="0"/>
    <x v="0"/>
    <s v="Submitted"/>
    <x v="0"/>
    <x v="0"/>
    <n v="4509934"/>
    <n v="14.3"/>
    <n v="12"/>
    <n v="375827.83"/>
    <n v="5374775.6055777818"/>
    <x v="6"/>
    <x v="6"/>
    <d v="2036-04-19T00:00:00"/>
    <x v="12"/>
    <x v="10"/>
    <x v="0"/>
    <x v="1"/>
    <x v="2"/>
  </r>
  <r>
    <s v="L104322"/>
    <x v="0"/>
    <s v="C204322"/>
    <s v="Neha Rao"/>
    <x v="0"/>
    <s v="Male"/>
    <x v="5"/>
    <x v="0"/>
    <x v="0"/>
    <x v="2"/>
    <n v="2014553"/>
    <s v="Submitted"/>
    <n v="440"/>
    <x v="0"/>
    <x v="0"/>
    <s v="Submitted"/>
    <x v="0"/>
    <x v="0"/>
    <n v="2246937"/>
    <n v="17.170000000000002"/>
    <n v="36"/>
    <n v="62414.92"/>
    <n v="3214992.3575000423"/>
    <x v="6"/>
    <x v="6"/>
    <d v="2036-04-20T00:00:00"/>
    <x v="12"/>
    <x v="10"/>
    <x v="0"/>
    <x v="0"/>
    <x v="0"/>
  </r>
  <r>
    <s v="L104323"/>
    <x v="0"/>
    <s v="C204323"/>
    <n v="0"/>
    <x v="0"/>
    <s v="Male"/>
    <x v="39"/>
    <x v="1"/>
    <x v="0"/>
    <x v="3"/>
    <n v="2402503"/>
    <s v="Submitted"/>
    <n v="789"/>
    <x v="2"/>
    <x v="0"/>
    <s v="Submitted"/>
    <x v="0"/>
    <x v="0"/>
    <n v="342498"/>
    <n v="15.93"/>
    <n v="180"/>
    <n v="1902.77"/>
    <n v="454666.09499999997"/>
    <x v="6"/>
    <x v="6"/>
    <d v="2036-04-21T00:00:00"/>
    <x v="12"/>
    <x v="10"/>
    <x v="0"/>
    <x v="1"/>
    <x v="0"/>
  </r>
  <r>
    <s v="L104324"/>
    <x v="0"/>
    <s v="C204324"/>
    <s v="Rohit Verma"/>
    <x v="0"/>
    <s v="Female"/>
    <x v="33"/>
    <x v="0"/>
    <x v="0"/>
    <x v="0"/>
    <n v="1155334"/>
    <s v="Submitted"/>
    <n v="509"/>
    <x v="0"/>
    <x v="0"/>
    <s v="Submitted"/>
    <x v="0"/>
    <x v="3"/>
    <n v="534657"/>
    <n v="14.22"/>
    <n v="180"/>
    <n v="2970.32"/>
    <n v="633568.54500000004"/>
    <x v="4"/>
    <x v="4"/>
    <d v="2036-04-22T00:00:00"/>
    <x v="12"/>
    <x v="10"/>
    <x v="0"/>
    <x v="1"/>
    <x v="1"/>
  </r>
  <r>
    <s v="L104325"/>
    <x v="0"/>
    <s v="C204325"/>
    <s v="Rohit Patel"/>
    <x v="0"/>
    <s v="Female"/>
    <x v="3"/>
    <x v="0"/>
    <x v="0"/>
    <x v="3"/>
    <n v="0"/>
    <s v="Submitted"/>
    <n v="622"/>
    <x v="1"/>
    <x v="0"/>
    <s v="Submitted"/>
    <x v="0"/>
    <x v="2"/>
    <n v="515271"/>
    <n v="16.23"/>
    <n v="36"/>
    <n v="14313.08"/>
    <n v="696904.02750002942"/>
    <x v="1"/>
    <x v="1"/>
    <d v="2036-04-23T00:00:00"/>
    <x v="12"/>
    <x v="10"/>
    <x v="2"/>
    <x v="0"/>
    <x v="2"/>
  </r>
  <r>
    <s v="L104326"/>
    <x v="0"/>
    <s v="C204326"/>
    <s v="Anjali Mehta"/>
    <x v="0"/>
    <s v="Female"/>
    <x v="0"/>
    <x v="1"/>
    <x v="1"/>
    <x v="0"/>
    <n v="673261"/>
    <s v="Submitted"/>
    <n v="614"/>
    <x v="1"/>
    <x v="0"/>
    <s v="Submitted"/>
    <x v="0"/>
    <x v="4"/>
    <n v="3555825"/>
    <n v="18.2"/>
    <n v="12"/>
    <n v="296318.75"/>
    <n v="5393084.7966202619"/>
    <x v="3"/>
    <x v="3"/>
    <d v="2036-04-24T00:00:00"/>
    <x v="12"/>
    <x v="10"/>
    <x v="0"/>
    <x v="1"/>
    <x v="3"/>
  </r>
  <r>
    <s v="L104327"/>
    <x v="0"/>
    <s v="C204327"/>
    <s v="Neha Verma"/>
    <x v="0"/>
    <s v="Female"/>
    <x v="12"/>
    <x v="1"/>
    <x v="1"/>
    <x v="2"/>
    <n v="768249"/>
    <s v="Submitted"/>
    <n v="393"/>
    <x v="0"/>
    <x v="0"/>
    <s v="Submitted"/>
    <x v="0"/>
    <x v="3"/>
    <n v="0"/>
    <n v="14.61"/>
    <n v="24"/>
    <n v="10416.67"/>
    <n v="0"/>
    <x v="2"/>
    <x v="2"/>
    <d v="2036-04-25T00:00:00"/>
    <x v="12"/>
    <x v="10"/>
    <x v="0"/>
    <x v="0"/>
    <x v="2"/>
  </r>
  <r>
    <s v="L104328"/>
    <x v="0"/>
    <s v="C204328"/>
    <s v="Anjali Patel"/>
    <x v="0"/>
    <s v="Male"/>
    <x v="16"/>
    <x v="0"/>
    <x v="0"/>
    <x v="3"/>
    <n v="442703"/>
    <s v="Submitted"/>
    <n v="623"/>
    <x v="1"/>
    <x v="0"/>
    <s v="Submitted"/>
    <x v="0"/>
    <x v="3"/>
    <n v="2018421"/>
    <n v="17.079999999999998"/>
    <n v="120"/>
    <n v="16820.169999999998"/>
    <n v="2872885.8899999997"/>
    <x v="2"/>
    <x v="2"/>
    <d v="2036-04-26T00:00:00"/>
    <x v="12"/>
    <x v="10"/>
    <x v="0"/>
    <x v="0"/>
    <x v="2"/>
  </r>
  <r>
    <s v="L104329"/>
    <x v="0"/>
    <s v="C204329"/>
    <s v="Amit Sharma"/>
    <x v="0"/>
    <s v="Male"/>
    <x v="33"/>
    <x v="1"/>
    <x v="0"/>
    <x v="3"/>
    <n v="2153919"/>
    <s v="Submitted"/>
    <n v="383"/>
    <x v="0"/>
    <x v="0"/>
    <s v="Submitted"/>
    <x v="0"/>
    <x v="0"/>
    <n v="884441"/>
    <n v="16.34"/>
    <n v="12"/>
    <n v="73703.42"/>
    <n v="1204353.8348649323"/>
    <x v="4"/>
    <x v="4"/>
    <d v="2036-04-27T00:00:00"/>
    <x v="12"/>
    <x v="10"/>
    <x v="2"/>
    <x v="0"/>
    <x v="0"/>
  </r>
  <r>
    <s v="L104330"/>
    <x v="0"/>
    <s v="C204330"/>
    <s v="Vikas Verma"/>
    <x v="0"/>
    <s v="Female"/>
    <x v="9"/>
    <x v="0"/>
    <x v="0"/>
    <x v="1"/>
    <n v="1799067"/>
    <s v="Submitted"/>
    <n v="445"/>
    <x v="0"/>
    <x v="0"/>
    <s v="Submitted"/>
    <x v="0"/>
    <x v="3"/>
    <n v="3375054"/>
    <n v="7.01"/>
    <n v="60"/>
    <n v="56250.9"/>
    <n v="1971594.0450020265"/>
    <x v="2"/>
    <x v="2"/>
    <d v="2036-04-28T00:00:00"/>
    <x v="12"/>
    <x v="10"/>
    <x v="0"/>
    <x v="1"/>
    <x v="3"/>
  </r>
  <r>
    <s v="L104331"/>
    <x v="0"/>
    <s v="C204331"/>
    <s v="Karan Rao"/>
    <x v="0"/>
    <s v="Female"/>
    <x v="45"/>
    <x v="0"/>
    <x v="1"/>
    <x v="2"/>
    <n v="1557940"/>
    <s v="Submitted"/>
    <n v="502"/>
    <x v="0"/>
    <x v="0"/>
    <s v="Submitted"/>
    <x v="0"/>
    <x v="0"/>
    <n v="4133212"/>
    <n v="7.35"/>
    <n v="180"/>
    <n v="22962.29"/>
    <n v="2531592.3499999996"/>
    <x v="5"/>
    <x v="5"/>
    <d v="2036-04-29T00:00:00"/>
    <x v="12"/>
    <x v="10"/>
    <x v="0"/>
    <x v="1"/>
    <x v="0"/>
  </r>
  <r>
    <s v="L104332"/>
    <x v="0"/>
    <s v="C204332"/>
    <s v="Sneha Mehta"/>
    <x v="0"/>
    <s v="Male"/>
    <x v="2"/>
    <x v="0"/>
    <x v="0"/>
    <x v="1"/>
    <n v="1166309"/>
    <s v="Submitted"/>
    <n v="483"/>
    <x v="0"/>
    <x v="0"/>
    <s v="Submitted"/>
    <x v="0"/>
    <x v="0"/>
    <n v="2112308"/>
    <n v="11.37"/>
    <n v="180"/>
    <n v="11735.04"/>
    <n v="2001411.8299999998"/>
    <x v="3"/>
    <x v="3"/>
    <d v="2036-04-30T00:00:00"/>
    <x v="12"/>
    <x v="10"/>
    <x v="0"/>
    <x v="1"/>
    <x v="2"/>
  </r>
  <r>
    <s v="L104333"/>
    <x v="0"/>
    <s v="C204333"/>
    <s v="Sneha Singh"/>
    <x v="0"/>
    <s v="Female"/>
    <x v="2"/>
    <x v="0"/>
    <x v="1"/>
    <x v="2"/>
    <n v="844432"/>
    <s v="Submitted"/>
    <n v="327"/>
    <x v="0"/>
    <x v="0"/>
    <s v="Submitted"/>
    <x v="0"/>
    <x v="1"/>
    <n v="0"/>
    <n v="18.45"/>
    <n v="36"/>
    <n v="6944.44"/>
    <n v="0"/>
    <x v="5"/>
    <x v="5"/>
    <d v="2036-05-01T00:00:00"/>
    <x v="12"/>
    <x v="11"/>
    <x v="2"/>
    <x v="0"/>
    <x v="3"/>
  </r>
  <r>
    <s v="L104334"/>
    <x v="0"/>
    <s v="C204334"/>
    <s v="Neha Singh"/>
    <x v="0"/>
    <s v="Male"/>
    <x v="33"/>
    <x v="1"/>
    <x v="0"/>
    <x v="0"/>
    <n v="1413149"/>
    <s v="Submitted"/>
    <n v="861"/>
    <x v="2"/>
    <x v="0"/>
    <s v="Submitted"/>
    <x v="0"/>
    <x v="1"/>
    <n v="211284"/>
    <n v="11.16"/>
    <n v="36"/>
    <n v="5869"/>
    <n v="196494.12001031067"/>
    <x v="5"/>
    <x v="5"/>
    <d v="2036-05-02T00:00:00"/>
    <x v="12"/>
    <x v="11"/>
    <x v="0"/>
    <x v="1"/>
    <x v="3"/>
  </r>
  <r>
    <s v="L104335"/>
    <x v="0"/>
    <s v="C204335"/>
    <s v="Neha Patel"/>
    <x v="0"/>
    <s v="Female"/>
    <x v="19"/>
    <x v="1"/>
    <x v="1"/>
    <x v="0"/>
    <n v="1061405"/>
    <s v="Submitted"/>
    <n v="950"/>
    <x v="2"/>
    <x v="0"/>
    <s v="Submitted"/>
    <x v="1"/>
    <x v="2"/>
    <n v="3828180"/>
    <n v="11.8"/>
    <n v="180"/>
    <n v="21267.67"/>
    <n v="3764377"/>
    <x v="2"/>
    <x v="2"/>
    <d v="2036-05-03T00:00:00"/>
    <x v="12"/>
    <x v="11"/>
    <x v="1"/>
    <x v="0"/>
    <x v="0"/>
  </r>
  <r>
    <s v="L104336"/>
    <x v="0"/>
    <s v="C204336"/>
    <s v="Priya Patel"/>
    <x v="0"/>
    <s v="Female"/>
    <x v="26"/>
    <x v="1"/>
    <x v="0"/>
    <x v="1"/>
    <n v="2213959"/>
    <s v="Submitted"/>
    <n v="950"/>
    <x v="2"/>
    <x v="0"/>
    <s v="Submitted"/>
    <x v="1"/>
    <x v="3"/>
    <n v="3634624"/>
    <n v="14.16"/>
    <n v="60"/>
    <n v="60577.07"/>
    <n v="4288856.3199999994"/>
    <x v="4"/>
    <x v="4"/>
    <d v="2036-05-04T00:00:00"/>
    <x v="12"/>
    <x v="11"/>
    <x v="0"/>
    <x v="0"/>
    <x v="3"/>
  </r>
  <r>
    <s v="L104337"/>
    <x v="0"/>
    <s v="C204337"/>
    <s v="Karan Verma"/>
    <x v="0"/>
    <s v="Male"/>
    <x v="32"/>
    <x v="0"/>
    <x v="0"/>
    <x v="2"/>
    <n v="837514"/>
    <s v="Submitted"/>
    <n v="478"/>
    <x v="0"/>
    <x v="0"/>
    <s v="Submitted"/>
    <x v="0"/>
    <x v="1"/>
    <n v="430802"/>
    <n v="9.67"/>
    <n v="12"/>
    <n v="35900.17"/>
    <n v="347443.51478298777"/>
    <x v="1"/>
    <x v="1"/>
    <d v="2036-05-05T00:00:00"/>
    <x v="12"/>
    <x v="11"/>
    <x v="2"/>
    <x v="1"/>
    <x v="2"/>
  </r>
  <r>
    <s v="L104338"/>
    <x v="0"/>
    <s v="C204338"/>
    <s v="Priya Sharma"/>
    <x v="0"/>
    <s v="Female"/>
    <x v="13"/>
    <x v="1"/>
    <x v="0"/>
    <x v="1"/>
    <n v="1800930"/>
    <s v="Submitted"/>
    <n v="746"/>
    <x v="1"/>
    <x v="0"/>
    <s v="Submitted"/>
    <x v="0"/>
    <x v="3"/>
    <n v="4069394"/>
    <n v="14.95"/>
    <n v="12"/>
    <n v="339116.17"/>
    <n v="5070094.6456208415"/>
    <x v="6"/>
    <x v="6"/>
    <d v="2036-05-06T00:00:00"/>
    <x v="12"/>
    <x v="11"/>
    <x v="2"/>
    <x v="0"/>
    <x v="3"/>
  </r>
  <r>
    <s v="L104339"/>
    <x v="0"/>
    <s v="C204339"/>
    <s v="Pooja Gupta"/>
    <x v="0"/>
    <s v="Female"/>
    <x v="16"/>
    <x v="0"/>
    <x v="1"/>
    <x v="0"/>
    <n v="566132"/>
    <s v="Submitted"/>
    <n v="497"/>
    <x v="0"/>
    <x v="0"/>
    <s v="Submitted"/>
    <x v="0"/>
    <x v="1"/>
    <n v="350177"/>
    <n v="7.14"/>
    <n v="24"/>
    <n v="14590.71"/>
    <n v="208358.15000608427"/>
    <x v="2"/>
    <x v="2"/>
    <d v="2036-05-07T00:00:00"/>
    <x v="12"/>
    <x v="11"/>
    <x v="0"/>
    <x v="1"/>
    <x v="1"/>
  </r>
  <r>
    <s v="L104340"/>
    <x v="0"/>
    <s v="C204340"/>
    <s v="Karan Das"/>
    <x v="0"/>
    <s v="Male"/>
    <x v="31"/>
    <x v="0"/>
    <x v="1"/>
    <x v="0"/>
    <n v="2309663"/>
    <s v="Submitted"/>
    <n v="783"/>
    <x v="2"/>
    <x v="0"/>
    <s v="Submitted"/>
    <x v="0"/>
    <x v="4"/>
    <n v="4868904"/>
    <n v="7.07"/>
    <n v="24"/>
    <n v="202871"/>
    <n v="2868638.5595739409"/>
    <x v="5"/>
    <x v="5"/>
    <d v="2036-05-08T00:00:00"/>
    <x v="12"/>
    <x v="11"/>
    <x v="0"/>
    <x v="1"/>
    <x v="1"/>
  </r>
  <r>
    <s v="L104341"/>
    <x v="0"/>
    <s v="C204341"/>
    <n v="0"/>
    <x v="0"/>
    <s v="Male"/>
    <x v="15"/>
    <x v="0"/>
    <x v="1"/>
    <x v="0"/>
    <n v="1794823"/>
    <s v="Submitted"/>
    <n v="443"/>
    <x v="0"/>
    <x v="0"/>
    <s v="Submitted"/>
    <x v="0"/>
    <x v="0"/>
    <n v="3027755"/>
    <n v="10.61"/>
    <n v="24"/>
    <n v="126156.46"/>
    <n v="2677040.7138562868"/>
    <x v="1"/>
    <x v="1"/>
    <d v="2036-05-09T00:00:00"/>
    <x v="12"/>
    <x v="11"/>
    <x v="0"/>
    <x v="1"/>
    <x v="0"/>
  </r>
  <r>
    <s v="L104342"/>
    <x v="0"/>
    <s v="C204342"/>
    <s v="Priya Verma"/>
    <x v="0"/>
    <s v="Female"/>
    <x v="19"/>
    <x v="0"/>
    <x v="1"/>
    <x v="2"/>
    <n v="-50000"/>
    <s v="Submitted"/>
    <n v="342"/>
    <x v="0"/>
    <x v="0"/>
    <s v="Submitted"/>
    <x v="0"/>
    <x v="2"/>
    <n v="262000"/>
    <n v="7.65"/>
    <n v="120"/>
    <n v="2183.33"/>
    <n v="167025.00000000003"/>
    <x v="4"/>
    <x v="4"/>
    <d v="2036-05-10T00:00:00"/>
    <x v="12"/>
    <x v="11"/>
    <x v="1"/>
    <x v="0"/>
    <x v="0"/>
  </r>
  <r>
    <s v="L104343"/>
    <x v="0"/>
    <s v="C204343"/>
    <s v="Rohit Mehta"/>
    <x v="0"/>
    <s v="Male"/>
    <x v="45"/>
    <x v="0"/>
    <x v="0"/>
    <x v="0"/>
    <n v="2478052"/>
    <s v="Submitted"/>
    <n v="732"/>
    <x v="1"/>
    <x v="0"/>
    <s v="Submitted"/>
    <x v="0"/>
    <x v="2"/>
    <n v="4103388"/>
    <n v="7.57"/>
    <n v="120"/>
    <n v="34194.9"/>
    <n v="2588553.9300000002"/>
    <x v="6"/>
    <x v="6"/>
    <d v="2036-05-11T00:00:00"/>
    <x v="12"/>
    <x v="11"/>
    <x v="0"/>
    <x v="0"/>
    <x v="1"/>
  </r>
  <r>
    <s v="L104344"/>
    <x v="0"/>
    <s v="C204344"/>
    <s v="Karan Patel"/>
    <x v="0"/>
    <s v="Male"/>
    <x v="20"/>
    <x v="0"/>
    <x v="0"/>
    <x v="2"/>
    <n v="1163384"/>
    <s v="Submitted"/>
    <n v="328"/>
    <x v="0"/>
    <x v="0"/>
    <s v="Submitted"/>
    <x v="0"/>
    <x v="3"/>
    <n v="4901952"/>
    <n v="14.76"/>
    <n v="120"/>
    <n v="40849.599999999999"/>
    <n v="6029400.96"/>
    <x v="6"/>
    <x v="6"/>
    <d v="2036-05-12T00:00:00"/>
    <x v="12"/>
    <x v="11"/>
    <x v="0"/>
    <x v="1"/>
    <x v="3"/>
  </r>
  <r>
    <s v="L104345"/>
    <x v="0"/>
    <s v="C204345"/>
    <s v="Pooja Sharma"/>
    <x v="0"/>
    <s v="Female"/>
    <x v="45"/>
    <x v="1"/>
    <x v="0"/>
    <x v="1"/>
    <n v="736810"/>
    <s v="Submitted"/>
    <n v="416"/>
    <x v="0"/>
    <x v="0"/>
    <s v="Submitted"/>
    <x v="0"/>
    <x v="2"/>
    <n v="0"/>
    <n v="10.19"/>
    <n v="12"/>
    <n v="20833.330000000002"/>
    <n v="0"/>
    <x v="5"/>
    <x v="5"/>
    <d v="2036-05-13T00:00:00"/>
    <x v="12"/>
    <x v="11"/>
    <x v="0"/>
    <x v="1"/>
    <x v="1"/>
  </r>
  <r>
    <s v="L104346"/>
    <x v="0"/>
    <s v="C204346"/>
    <s v="Neha Verma"/>
    <x v="0"/>
    <s v="Female"/>
    <x v="1"/>
    <x v="1"/>
    <x v="0"/>
    <x v="0"/>
    <n v="531274"/>
    <s v="Submitted"/>
    <n v="554"/>
    <x v="0"/>
    <x v="0"/>
    <s v="Submitted"/>
    <x v="0"/>
    <x v="4"/>
    <n v="3794840"/>
    <n v="7.06"/>
    <n v="120"/>
    <n v="31623.67"/>
    <n v="2232630.8666666662"/>
    <x v="5"/>
    <x v="5"/>
    <d v="2036-05-14T00:00:00"/>
    <x v="12"/>
    <x v="11"/>
    <x v="0"/>
    <x v="0"/>
    <x v="0"/>
  </r>
  <r>
    <s v="L104347"/>
    <x v="0"/>
    <s v="C204347"/>
    <s v="Karan Gupta"/>
    <x v="0"/>
    <s v="Male"/>
    <x v="18"/>
    <x v="1"/>
    <x v="1"/>
    <x v="1"/>
    <n v="1140166"/>
    <s v="Submitted"/>
    <n v="836"/>
    <x v="2"/>
    <x v="0"/>
    <s v="Submitted"/>
    <x v="0"/>
    <x v="1"/>
    <n v="2520414"/>
    <n v="18.52"/>
    <n v="180"/>
    <n v="14002.3"/>
    <n v="3889838.94"/>
    <x v="4"/>
    <x v="4"/>
    <d v="2036-05-15T00:00:00"/>
    <x v="12"/>
    <x v="11"/>
    <x v="1"/>
    <x v="0"/>
    <x v="0"/>
  </r>
  <r>
    <s v="L104348"/>
    <x v="0"/>
    <s v="C204348"/>
    <s v="Amit Verma"/>
    <x v="0"/>
    <s v="Female"/>
    <x v="44"/>
    <x v="0"/>
    <x v="1"/>
    <x v="0"/>
    <n v="748006"/>
    <s v="Submitted"/>
    <n v="880"/>
    <x v="2"/>
    <x v="0"/>
    <s v="Submitted"/>
    <x v="0"/>
    <x v="4"/>
    <n v="0"/>
    <n v="16.579999999999998"/>
    <n v="12"/>
    <n v="20833.330000000002"/>
    <n v="0"/>
    <x v="0"/>
    <x v="0"/>
    <d v="2036-05-16T00:00:00"/>
    <x v="12"/>
    <x v="11"/>
    <x v="1"/>
    <x v="1"/>
    <x v="1"/>
  </r>
  <r>
    <s v="L104349"/>
    <x v="0"/>
    <s v="C204349"/>
    <s v="Vikas Gupta"/>
    <x v="0"/>
    <s v="Male"/>
    <x v="16"/>
    <x v="0"/>
    <x v="0"/>
    <x v="0"/>
    <n v="270083"/>
    <s v="Submitted"/>
    <n v="339"/>
    <x v="0"/>
    <x v="0"/>
    <s v="Submitted"/>
    <x v="0"/>
    <x v="2"/>
    <n v="2953172"/>
    <n v="17.260000000000002"/>
    <n v="180"/>
    <n v="16406.509999999998"/>
    <n v="4247645.7266666675"/>
    <x v="0"/>
    <x v="0"/>
    <d v="2036-05-17T00:00:00"/>
    <x v="12"/>
    <x v="11"/>
    <x v="0"/>
    <x v="1"/>
    <x v="3"/>
  </r>
  <r>
    <s v="L104350"/>
    <x v="0"/>
    <s v="C204350"/>
    <s v="Priya Verma"/>
    <x v="0"/>
    <s v="Female"/>
    <x v="19"/>
    <x v="0"/>
    <x v="0"/>
    <x v="0"/>
    <n v="2003773"/>
    <s v="Submitted"/>
    <n v="877"/>
    <x v="2"/>
    <x v="0"/>
    <s v="Submitted"/>
    <x v="0"/>
    <x v="3"/>
    <n v="3931943"/>
    <n v="11.69"/>
    <n v="24"/>
    <n v="163830.96"/>
    <n v="3830368.1177430912"/>
    <x v="5"/>
    <x v="5"/>
    <d v="2036-05-18T00:00:00"/>
    <x v="12"/>
    <x v="11"/>
    <x v="1"/>
    <x v="0"/>
    <x v="0"/>
  </r>
  <r>
    <s v="L104351"/>
    <x v="0"/>
    <s v="C204351"/>
    <s v="Pooja Sharma"/>
    <x v="0"/>
    <s v="Male"/>
    <x v="13"/>
    <x v="1"/>
    <x v="0"/>
    <x v="0"/>
    <n v="1862704"/>
    <s v="Submitted"/>
    <n v="821"/>
    <x v="2"/>
    <x v="0"/>
    <s v="Submitted"/>
    <x v="0"/>
    <x v="3"/>
    <n v="3001452"/>
    <n v="7.96"/>
    <n v="180"/>
    <n v="16674.73"/>
    <n v="1990963.16"/>
    <x v="5"/>
    <x v="5"/>
    <d v="2036-05-19T00:00:00"/>
    <x v="12"/>
    <x v="11"/>
    <x v="0"/>
    <x v="1"/>
    <x v="2"/>
  </r>
  <r>
    <s v="L104352"/>
    <x v="0"/>
    <s v="C204352"/>
    <s v="Amit Mehta"/>
    <x v="0"/>
    <s v="Female"/>
    <x v="25"/>
    <x v="1"/>
    <x v="0"/>
    <x v="3"/>
    <n v="393546"/>
    <s v="Submitted"/>
    <n v="513"/>
    <x v="0"/>
    <x v="0"/>
    <s v="Submitted"/>
    <x v="0"/>
    <x v="1"/>
    <n v="243471"/>
    <n v="14.78"/>
    <n v="180"/>
    <n v="1352.62"/>
    <n v="299875.11499999999"/>
    <x v="5"/>
    <x v="5"/>
    <d v="2036-05-20T00:00:00"/>
    <x v="12"/>
    <x v="11"/>
    <x v="0"/>
    <x v="0"/>
    <x v="2"/>
  </r>
  <r>
    <s v="L104353"/>
    <x v="0"/>
    <s v="C204353"/>
    <s v="Sneha Patel"/>
    <x v="0"/>
    <s v="Female"/>
    <x v="46"/>
    <x v="1"/>
    <x v="1"/>
    <x v="0"/>
    <n v="1217054"/>
    <s v="Submitted"/>
    <n v="458"/>
    <x v="0"/>
    <x v="0"/>
    <s v="Submitted"/>
    <x v="0"/>
    <x v="1"/>
    <n v="585971"/>
    <n v="9.65"/>
    <n v="180"/>
    <n v="3255.39"/>
    <n v="471218.34583333333"/>
    <x v="5"/>
    <x v="5"/>
    <d v="2036-05-21T00:00:00"/>
    <x v="12"/>
    <x v="11"/>
    <x v="1"/>
    <x v="0"/>
    <x v="2"/>
  </r>
  <r>
    <s v="L104354"/>
    <x v="0"/>
    <s v="C204354"/>
    <s v="Vikas Gupta"/>
    <x v="0"/>
    <s v="Female"/>
    <x v="35"/>
    <x v="1"/>
    <x v="0"/>
    <x v="2"/>
    <n v="1252278"/>
    <s v="Submitted"/>
    <n v="859"/>
    <x v="2"/>
    <x v="0"/>
    <s v="Submitted"/>
    <x v="0"/>
    <x v="3"/>
    <n v="0"/>
    <n v="17.25"/>
    <n v="180"/>
    <n v="1388.89"/>
    <n v="0"/>
    <x v="0"/>
    <x v="0"/>
    <d v="2036-05-22T00:00:00"/>
    <x v="12"/>
    <x v="11"/>
    <x v="0"/>
    <x v="0"/>
    <x v="0"/>
  </r>
  <r>
    <s v="L104355"/>
    <x v="0"/>
    <s v="C204355"/>
    <s v="Amit Gupta"/>
    <x v="0"/>
    <s v="Male"/>
    <x v="30"/>
    <x v="0"/>
    <x v="0"/>
    <x v="0"/>
    <n v="1193271"/>
    <s v="Submitted"/>
    <n v="406"/>
    <x v="0"/>
    <x v="0"/>
    <s v="Submitted"/>
    <x v="0"/>
    <x v="3"/>
    <n v="1558055"/>
    <n v="17.190000000000001"/>
    <n v="24"/>
    <n v="64918.96"/>
    <n v="2231913.7887117388"/>
    <x v="5"/>
    <x v="5"/>
    <d v="2036-05-23T00:00:00"/>
    <x v="12"/>
    <x v="11"/>
    <x v="0"/>
    <x v="1"/>
    <x v="1"/>
  </r>
  <r>
    <s v="L104356"/>
    <x v="0"/>
    <s v="C204356"/>
    <s v="Karan Mehta"/>
    <x v="0"/>
    <s v="Female"/>
    <x v="8"/>
    <x v="0"/>
    <x v="0"/>
    <x v="0"/>
    <n v="1701333"/>
    <s v="Submitted"/>
    <n v="853"/>
    <x v="2"/>
    <x v="0"/>
    <s v="Submitted"/>
    <x v="0"/>
    <x v="1"/>
    <n v="2310322"/>
    <n v="16.98"/>
    <n v="12"/>
    <n v="192526.83"/>
    <n v="3269188.6981173586"/>
    <x v="5"/>
    <x v="5"/>
    <d v="2036-05-24T00:00:00"/>
    <x v="12"/>
    <x v="11"/>
    <x v="0"/>
    <x v="0"/>
    <x v="1"/>
  </r>
  <r>
    <s v="L104357"/>
    <x v="0"/>
    <s v="C204357"/>
    <s v="Priya Das"/>
    <x v="0"/>
    <s v="Male"/>
    <x v="34"/>
    <x v="1"/>
    <x v="1"/>
    <x v="2"/>
    <n v="1611555"/>
    <s v="Submitted"/>
    <n v="857"/>
    <x v="2"/>
    <x v="0"/>
    <s v="Submitted"/>
    <x v="0"/>
    <x v="0"/>
    <n v="2147495"/>
    <n v="10.42"/>
    <n v="180"/>
    <n v="11930.53"/>
    <n v="1864741.4916666665"/>
    <x v="5"/>
    <x v="5"/>
    <d v="2036-05-25T00:00:00"/>
    <x v="12"/>
    <x v="11"/>
    <x v="2"/>
    <x v="0"/>
    <x v="3"/>
  </r>
  <r>
    <s v="L104358"/>
    <x v="0"/>
    <s v="C204358"/>
    <s v="Pooja Gupta"/>
    <x v="0"/>
    <s v="Female"/>
    <x v="35"/>
    <x v="0"/>
    <x v="1"/>
    <x v="1"/>
    <n v="1024885"/>
    <s v="Submitted"/>
    <n v="620"/>
    <x v="1"/>
    <x v="0"/>
    <s v="Submitted"/>
    <x v="0"/>
    <x v="3"/>
    <n v="1734175"/>
    <n v="14.9"/>
    <n v="120"/>
    <n v="14451.46"/>
    <n v="2153267.2916666665"/>
    <x v="1"/>
    <x v="1"/>
    <d v="2036-05-26T00:00:00"/>
    <x v="12"/>
    <x v="11"/>
    <x v="0"/>
    <x v="0"/>
    <x v="1"/>
  </r>
  <r>
    <s v="L104359"/>
    <x v="0"/>
    <s v="C204359"/>
    <s v="Pooja Rao"/>
    <x v="0"/>
    <s v="Female"/>
    <x v="37"/>
    <x v="1"/>
    <x v="1"/>
    <x v="0"/>
    <n v="2276973"/>
    <s v="Submitted"/>
    <n v="745"/>
    <x v="1"/>
    <x v="0"/>
    <s v="Submitted"/>
    <x v="0"/>
    <x v="3"/>
    <n v="4908025"/>
    <n v="13.54"/>
    <n v="180"/>
    <n v="27266.81"/>
    <n v="5537888.208333333"/>
    <x v="1"/>
    <x v="1"/>
    <d v="2036-05-27T00:00:00"/>
    <x v="12"/>
    <x v="11"/>
    <x v="2"/>
    <x v="1"/>
    <x v="2"/>
  </r>
  <r>
    <s v="L104360"/>
    <x v="0"/>
    <s v="C204360"/>
    <s v="Amit Das"/>
    <x v="0"/>
    <s v="Male"/>
    <x v="47"/>
    <x v="0"/>
    <x v="0"/>
    <x v="0"/>
    <n v="1310923"/>
    <s v="Submitted"/>
    <n v="890"/>
    <x v="2"/>
    <x v="0"/>
    <s v="Submitted"/>
    <x v="0"/>
    <x v="2"/>
    <n v="4250170"/>
    <n v="7.09"/>
    <n v="180"/>
    <n v="23612.06"/>
    <n v="2511142.1083333334"/>
    <x v="2"/>
    <x v="2"/>
    <d v="2036-05-28T00:00:00"/>
    <x v="12"/>
    <x v="11"/>
    <x v="2"/>
    <x v="0"/>
    <x v="3"/>
  </r>
  <r>
    <s v="L104361"/>
    <x v="0"/>
    <s v="C204361"/>
    <s v="Priya Mehta"/>
    <x v="0"/>
    <s v="Male"/>
    <x v="24"/>
    <x v="1"/>
    <x v="1"/>
    <x v="2"/>
    <n v="425023"/>
    <s v="Submitted"/>
    <n v="858"/>
    <x v="2"/>
    <x v="0"/>
    <s v="Submitted"/>
    <x v="0"/>
    <x v="2"/>
    <n v="1583170"/>
    <n v="7.14"/>
    <n v="12"/>
    <n v="131930.82999999999"/>
    <n v="945473.70613609592"/>
    <x v="3"/>
    <x v="3"/>
    <d v="2036-05-29T00:00:00"/>
    <x v="12"/>
    <x v="11"/>
    <x v="2"/>
    <x v="0"/>
    <x v="2"/>
  </r>
  <r>
    <s v="L104362"/>
    <x v="0"/>
    <s v="C204362"/>
    <s v="Anjali Singh"/>
    <x v="0"/>
    <s v="Female"/>
    <x v="34"/>
    <x v="1"/>
    <x v="1"/>
    <x v="3"/>
    <n v="1730571"/>
    <s v="Submitted"/>
    <n v="599"/>
    <x v="0"/>
    <x v="0"/>
    <s v="Submitted"/>
    <x v="0"/>
    <x v="4"/>
    <n v="2642210"/>
    <n v="12.59"/>
    <n v="180"/>
    <n v="14678.94"/>
    <n v="2772118.6583333332"/>
    <x v="3"/>
    <x v="3"/>
    <d v="2036-05-30T00:00:00"/>
    <x v="12"/>
    <x v="11"/>
    <x v="0"/>
    <x v="0"/>
    <x v="1"/>
  </r>
  <r>
    <s v="L104363"/>
    <x v="0"/>
    <s v="C204363"/>
    <s v="Sneha Singh"/>
    <x v="0"/>
    <s v="Male"/>
    <x v="38"/>
    <x v="0"/>
    <x v="0"/>
    <x v="0"/>
    <n v="749276"/>
    <s v="Submitted"/>
    <n v="583"/>
    <x v="0"/>
    <x v="0"/>
    <s v="Submitted"/>
    <x v="0"/>
    <x v="3"/>
    <n v="597314"/>
    <n v="10.6"/>
    <n v="60"/>
    <n v="9955.23"/>
    <n v="527627.3666666667"/>
    <x v="6"/>
    <x v="6"/>
    <d v="2036-05-31T00:00:00"/>
    <x v="12"/>
    <x v="11"/>
    <x v="0"/>
    <x v="0"/>
    <x v="3"/>
  </r>
  <r>
    <s v="L104364"/>
    <x v="0"/>
    <s v="C204364"/>
    <s v="Rohit Patel"/>
    <x v="0"/>
    <s v="Female"/>
    <x v="37"/>
    <x v="0"/>
    <x v="0"/>
    <x v="2"/>
    <n v="-50000"/>
    <s v="Submitted"/>
    <n v="724"/>
    <x v="1"/>
    <x v="0"/>
    <s v="Submitted"/>
    <x v="0"/>
    <x v="1"/>
    <n v="2131708"/>
    <n v="16.02"/>
    <n v="120"/>
    <n v="17764.23"/>
    <n v="2845830.1799999997"/>
    <x v="4"/>
    <x v="4"/>
    <d v="2036-06-01T00:00:00"/>
    <x v="12"/>
    <x v="0"/>
    <x v="0"/>
    <x v="0"/>
    <x v="0"/>
  </r>
  <r>
    <s v="L104365"/>
    <x v="0"/>
    <s v="C204365"/>
    <s v="Sneha Rao"/>
    <x v="0"/>
    <s v="Female"/>
    <x v="33"/>
    <x v="1"/>
    <x v="0"/>
    <x v="3"/>
    <n v="1327727"/>
    <s v="Submitted"/>
    <n v="559"/>
    <x v="0"/>
    <x v="0"/>
    <s v="Submitted"/>
    <x v="0"/>
    <x v="2"/>
    <n v="1531076"/>
    <n v="13.68"/>
    <n v="36"/>
    <n v="42529.89"/>
    <n v="1745426.640002223"/>
    <x v="0"/>
    <x v="0"/>
    <d v="2036-06-02T00:00:00"/>
    <x v="12"/>
    <x v="0"/>
    <x v="0"/>
    <x v="1"/>
    <x v="0"/>
  </r>
  <r>
    <s v="L104366"/>
    <x v="0"/>
    <s v="C204366"/>
    <s v="Rohit Verma"/>
    <x v="0"/>
    <s v="Female"/>
    <x v="39"/>
    <x v="1"/>
    <x v="1"/>
    <x v="0"/>
    <n v="321414"/>
    <s v="Submitted"/>
    <n v="469"/>
    <x v="0"/>
    <x v="0"/>
    <s v="Submitted"/>
    <x v="0"/>
    <x v="3"/>
    <n v="1044444"/>
    <n v="9.34"/>
    <n v="36"/>
    <n v="29012.33"/>
    <n v="812925.58081203862"/>
    <x v="0"/>
    <x v="0"/>
    <d v="2036-06-03T00:00:00"/>
    <x v="12"/>
    <x v="0"/>
    <x v="0"/>
    <x v="0"/>
    <x v="2"/>
  </r>
  <r>
    <s v="L104367"/>
    <x v="0"/>
    <s v="C204367"/>
    <s v="Karan Sharma"/>
    <x v="0"/>
    <s v="Male"/>
    <x v="29"/>
    <x v="1"/>
    <x v="0"/>
    <x v="0"/>
    <n v="-50000"/>
    <s v="Submitted"/>
    <n v="585"/>
    <x v="0"/>
    <x v="0"/>
    <s v="Submitted"/>
    <x v="0"/>
    <x v="1"/>
    <n v="4654404"/>
    <n v="13.72"/>
    <n v="12"/>
    <n v="387867"/>
    <n v="5322101.4878075132"/>
    <x v="4"/>
    <x v="4"/>
    <d v="2036-06-04T00:00:00"/>
    <x v="12"/>
    <x v="0"/>
    <x v="0"/>
    <x v="1"/>
    <x v="2"/>
  </r>
  <r>
    <s v="L104368"/>
    <x v="0"/>
    <s v="C204368"/>
    <s v="Vikas Das"/>
    <x v="0"/>
    <s v="Male"/>
    <x v="2"/>
    <x v="1"/>
    <x v="0"/>
    <x v="0"/>
    <n v="384387"/>
    <s v="Submitted"/>
    <n v="328"/>
    <x v="0"/>
    <x v="0"/>
    <s v="Submitted"/>
    <x v="0"/>
    <x v="1"/>
    <n v="3626009"/>
    <n v="18.59"/>
    <n v="36"/>
    <n v="100722.47"/>
    <n v="5617292.2758333459"/>
    <x v="6"/>
    <x v="6"/>
    <d v="2036-06-05T00:00:00"/>
    <x v="12"/>
    <x v="0"/>
    <x v="0"/>
    <x v="0"/>
    <x v="1"/>
  </r>
  <r>
    <s v="L104369"/>
    <x v="0"/>
    <s v="C204369"/>
    <s v="Priya Verma"/>
    <x v="0"/>
    <s v="Male"/>
    <x v="6"/>
    <x v="1"/>
    <x v="0"/>
    <x v="0"/>
    <n v="1835266"/>
    <s v="Submitted"/>
    <n v="582"/>
    <x v="0"/>
    <x v="0"/>
    <s v="Submitted"/>
    <x v="0"/>
    <x v="3"/>
    <n v="3127309"/>
    <n v="10.98"/>
    <n v="24"/>
    <n v="130304.54"/>
    <n v="2861488.2186612375"/>
    <x v="4"/>
    <x v="4"/>
    <d v="2036-06-06T00:00:00"/>
    <x v="12"/>
    <x v="0"/>
    <x v="2"/>
    <x v="0"/>
    <x v="1"/>
  </r>
  <r>
    <s v="L104370"/>
    <x v="0"/>
    <s v="C204370"/>
    <s v="Pooja Singh"/>
    <x v="0"/>
    <s v="Female"/>
    <x v="0"/>
    <x v="1"/>
    <x v="0"/>
    <x v="3"/>
    <n v="1856482"/>
    <s v="Submitted"/>
    <n v="679"/>
    <x v="1"/>
    <x v="0"/>
    <s v="Submitted"/>
    <x v="0"/>
    <x v="4"/>
    <n v="1985295"/>
    <n v="15.57"/>
    <n v="120"/>
    <n v="16544.12"/>
    <n v="2575920.2625000002"/>
    <x v="4"/>
    <x v="4"/>
    <d v="2036-06-07T00:00:00"/>
    <x v="12"/>
    <x v="0"/>
    <x v="2"/>
    <x v="1"/>
    <x v="0"/>
  </r>
  <r>
    <s v="L104371"/>
    <x v="0"/>
    <s v="C204371"/>
    <s v="Vikas Mehta"/>
    <x v="0"/>
    <s v="Female"/>
    <x v="2"/>
    <x v="1"/>
    <x v="0"/>
    <x v="3"/>
    <n v="2399940"/>
    <s v="Submitted"/>
    <n v="950"/>
    <x v="2"/>
    <x v="0"/>
    <s v="Submitted"/>
    <x v="1"/>
    <x v="1"/>
    <n v="2278863"/>
    <n v="7.54"/>
    <n v="60"/>
    <n v="37981.050000000003"/>
    <n v="1431885.5850002826"/>
    <x v="0"/>
    <x v="0"/>
    <d v="2036-06-08T00:00:00"/>
    <x v="12"/>
    <x v="0"/>
    <x v="1"/>
    <x v="0"/>
    <x v="0"/>
  </r>
  <r>
    <s v="L104372"/>
    <x v="0"/>
    <s v="C204372"/>
    <s v="Anjali Verma"/>
    <x v="0"/>
    <s v="Female"/>
    <x v="23"/>
    <x v="0"/>
    <x v="1"/>
    <x v="2"/>
    <n v="845729"/>
    <s v="Submitted"/>
    <n v="890"/>
    <x v="2"/>
    <x v="0"/>
    <s v="Submitted"/>
    <x v="0"/>
    <x v="2"/>
    <n v="592371"/>
    <n v="17.3"/>
    <n v="60"/>
    <n v="9872.85"/>
    <n v="854001.52500000002"/>
    <x v="1"/>
    <x v="1"/>
    <d v="2036-06-09T00:00:00"/>
    <x v="12"/>
    <x v="0"/>
    <x v="0"/>
    <x v="0"/>
    <x v="1"/>
  </r>
  <r>
    <s v="L104373"/>
    <x v="0"/>
    <s v="C204373"/>
    <s v="Priya Patel"/>
    <x v="0"/>
    <s v="Male"/>
    <x v="13"/>
    <x v="0"/>
    <x v="0"/>
    <x v="3"/>
    <n v="1221896"/>
    <s v="Submitted"/>
    <n v="779"/>
    <x v="2"/>
    <x v="0"/>
    <s v="Submitted"/>
    <x v="0"/>
    <x v="3"/>
    <n v="1168479"/>
    <n v="10.18"/>
    <n v="60"/>
    <n v="19474.650000000001"/>
    <n v="991259.68500000017"/>
    <x v="3"/>
    <x v="3"/>
    <d v="2036-06-10T00:00:00"/>
    <x v="12"/>
    <x v="0"/>
    <x v="2"/>
    <x v="1"/>
    <x v="3"/>
  </r>
  <r>
    <s v="L104374"/>
    <x v="0"/>
    <s v="C204374"/>
    <s v="Pooja Rao"/>
    <x v="0"/>
    <s v="Female"/>
    <x v="10"/>
    <x v="1"/>
    <x v="1"/>
    <x v="1"/>
    <n v="1235119"/>
    <s v="Submitted"/>
    <n v="631"/>
    <x v="1"/>
    <x v="0"/>
    <s v="Submitted"/>
    <x v="0"/>
    <x v="1"/>
    <n v="441447"/>
    <n v="10.48"/>
    <n v="12"/>
    <n v="36787.25"/>
    <n v="385736.87542212388"/>
    <x v="3"/>
    <x v="3"/>
    <d v="2036-06-11T00:00:00"/>
    <x v="12"/>
    <x v="0"/>
    <x v="2"/>
    <x v="1"/>
    <x v="0"/>
  </r>
  <r>
    <s v="L104375"/>
    <x v="0"/>
    <s v="C204375"/>
    <s v="Karan Gupta"/>
    <x v="0"/>
    <s v="Female"/>
    <x v="39"/>
    <x v="1"/>
    <x v="1"/>
    <x v="1"/>
    <n v="2377463"/>
    <s v="Submitted"/>
    <n v="312"/>
    <x v="0"/>
    <x v="0"/>
    <s v="Submitted"/>
    <x v="0"/>
    <x v="3"/>
    <n v="2739575"/>
    <n v="13.21"/>
    <n v="12"/>
    <n v="228297.92"/>
    <n v="3016223.5770430537"/>
    <x v="2"/>
    <x v="2"/>
    <d v="2036-06-12T00:00:00"/>
    <x v="12"/>
    <x v="0"/>
    <x v="0"/>
    <x v="1"/>
    <x v="1"/>
  </r>
  <r>
    <s v="L104376"/>
    <x v="0"/>
    <s v="C204376"/>
    <s v="Pooja Gupta"/>
    <x v="0"/>
    <s v="Female"/>
    <x v="28"/>
    <x v="1"/>
    <x v="1"/>
    <x v="3"/>
    <n v="1973562"/>
    <s v="Submitted"/>
    <n v="507"/>
    <x v="0"/>
    <x v="0"/>
    <s v="Submitted"/>
    <x v="0"/>
    <x v="4"/>
    <n v="336737"/>
    <n v="14.27"/>
    <n v="60"/>
    <n v="5612.28"/>
    <n v="400436.41583333333"/>
    <x v="6"/>
    <x v="6"/>
    <d v="2036-06-13T00:00:00"/>
    <x v="12"/>
    <x v="0"/>
    <x v="0"/>
    <x v="0"/>
    <x v="2"/>
  </r>
  <r>
    <s v="L104377"/>
    <x v="0"/>
    <s v="C204377"/>
    <s v="Rohit Patel"/>
    <x v="0"/>
    <s v="Female"/>
    <x v="17"/>
    <x v="0"/>
    <x v="0"/>
    <x v="1"/>
    <n v="251630"/>
    <s v="Submitted"/>
    <n v="751"/>
    <x v="2"/>
    <x v="0"/>
    <s v="Submitted"/>
    <x v="0"/>
    <x v="3"/>
    <n v="2207570"/>
    <n v="18.29"/>
    <n v="60"/>
    <n v="36792.83"/>
    <n v="3364704.6083333334"/>
    <x v="0"/>
    <x v="0"/>
    <d v="2036-06-14T00:00:00"/>
    <x v="12"/>
    <x v="0"/>
    <x v="1"/>
    <x v="1"/>
    <x v="0"/>
  </r>
  <r>
    <s v="L104378"/>
    <x v="0"/>
    <s v="C204378"/>
    <s v="Rahul Rao"/>
    <x v="0"/>
    <s v="Female"/>
    <x v="16"/>
    <x v="1"/>
    <x v="0"/>
    <x v="2"/>
    <n v="2134628"/>
    <s v="Submitted"/>
    <n v="830"/>
    <x v="2"/>
    <x v="0"/>
    <s v="Submitted"/>
    <x v="0"/>
    <x v="3"/>
    <n v="1174192"/>
    <n v="13.75"/>
    <n v="180"/>
    <n v="6523.29"/>
    <n v="1345428.3333333333"/>
    <x v="5"/>
    <x v="5"/>
    <d v="2036-06-15T00:00:00"/>
    <x v="12"/>
    <x v="0"/>
    <x v="0"/>
    <x v="0"/>
    <x v="0"/>
  </r>
  <r>
    <s v="L104379"/>
    <x v="0"/>
    <s v="C204379"/>
    <s v="Vikas Sharma"/>
    <x v="0"/>
    <s v="Female"/>
    <x v="45"/>
    <x v="1"/>
    <x v="1"/>
    <x v="1"/>
    <n v="1200658"/>
    <s v="Submitted"/>
    <n v="756"/>
    <x v="2"/>
    <x v="0"/>
    <s v="Submitted"/>
    <x v="0"/>
    <x v="0"/>
    <n v="3352378"/>
    <n v="7.47"/>
    <n v="12"/>
    <n v="279364.83"/>
    <n v="2093144.3211221569"/>
    <x v="4"/>
    <x v="4"/>
    <d v="2036-06-16T00:00:00"/>
    <x v="12"/>
    <x v="0"/>
    <x v="0"/>
    <x v="1"/>
    <x v="0"/>
  </r>
  <r>
    <s v="L104380"/>
    <x v="0"/>
    <s v="C204380"/>
    <s v="Sneha Gupta"/>
    <x v="0"/>
    <s v="Male"/>
    <x v="7"/>
    <x v="0"/>
    <x v="1"/>
    <x v="1"/>
    <n v="2274690"/>
    <s v="Submitted"/>
    <n v="950"/>
    <x v="2"/>
    <x v="0"/>
    <s v="Submitted"/>
    <x v="1"/>
    <x v="3"/>
    <n v="4375636"/>
    <n v="17.940000000000001"/>
    <n v="24"/>
    <n v="182318.17"/>
    <n v="6541575.82193192"/>
    <x v="4"/>
    <x v="4"/>
    <d v="2036-06-17T00:00:00"/>
    <x v="12"/>
    <x v="0"/>
    <x v="2"/>
    <x v="1"/>
    <x v="1"/>
  </r>
  <r>
    <s v="L104381"/>
    <x v="0"/>
    <s v="C204381"/>
    <s v="Karan Patel"/>
    <x v="0"/>
    <s v="Male"/>
    <x v="20"/>
    <x v="1"/>
    <x v="1"/>
    <x v="1"/>
    <n v="1980107"/>
    <s v="Submitted"/>
    <n v="739"/>
    <x v="1"/>
    <x v="0"/>
    <s v="Submitted"/>
    <x v="0"/>
    <x v="4"/>
    <n v="293589"/>
    <n v="15.41"/>
    <n v="180"/>
    <n v="1631.05"/>
    <n v="377017.20750000002"/>
    <x v="5"/>
    <x v="5"/>
    <d v="2036-06-18T00:00:00"/>
    <x v="12"/>
    <x v="0"/>
    <x v="0"/>
    <x v="0"/>
    <x v="2"/>
  </r>
  <r>
    <s v="L104382"/>
    <x v="0"/>
    <s v="C204382"/>
    <s v="Sneha Rao"/>
    <x v="0"/>
    <s v="Male"/>
    <x v="2"/>
    <x v="0"/>
    <x v="0"/>
    <x v="3"/>
    <n v="1626429"/>
    <s v="Submitted"/>
    <n v="790"/>
    <x v="2"/>
    <x v="0"/>
    <s v="Submitted"/>
    <x v="0"/>
    <x v="4"/>
    <n v="144130"/>
    <n v="15.35"/>
    <n v="24"/>
    <n v="6005.42"/>
    <n v="184366.29214425691"/>
    <x v="3"/>
    <x v="3"/>
    <d v="2036-06-19T00:00:00"/>
    <x v="12"/>
    <x v="0"/>
    <x v="2"/>
    <x v="0"/>
    <x v="1"/>
  </r>
  <r>
    <s v="L104383"/>
    <x v="0"/>
    <s v="C204383"/>
    <s v="Sneha Sharma"/>
    <x v="0"/>
    <s v="Female"/>
    <x v="30"/>
    <x v="0"/>
    <x v="1"/>
    <x v="1"/>
    <n v="936542"/>
    <s v="Submitted"/>
    <n v="447"/>
    <x v="0"/>
    <x v="0"/>
    <s v="Submitted"/>
    <x v="0"/>
    <x v="4"/>
    <n v="4650701"/>
    <n v="18.07"/>
    <n v="120"/>
    <n v="38755.839999999997"/>
    <n v="7003180.5891666664"/>
    <x v="1"/>
    <x v="1"/>
    <d v="2036-06-20T00:00:00"/>
    <x v="12"/>
    <x v="0"/>
    <x v="1"/>
    <x v="1"/>
    <x v="1"/>
  </r>
  <r>
    <s v="L104384"/>
    <x v="0"/>
    <s v="C204384"/>
    <s v="Pooja Das"/>
    <x v="0"/>
    <s v="Male"/>
    <x v="38"/>
    <x v="0"/>
    <x v="1"/>
    <x v="1"/>
    <n v="1436776"/>
    <s v="Submitted"/>
    <n v="762"/>
    <x v="2"/>
    <x v="0"/>
    <s v="Submitted"/>
    <x v="0"/>
    <x v="4"/>
    <n v="3601711"/>
    <n v="11.94"/>
    <n v="180"/>
    <n v="20009.509999999998"/>
    <n v="3583702.4449999998"/>
    <x v="1"/>
    <x v="1"/>
    <d v="2036-06-21T00:00:00"/>
    <x v="12"/>
    <x v="0"/>
    <x v="1"/>
    <x v="0"/>
    <x v="2"/>
  </r>
  <r>
    <s v="L104385"/>
    <x v="0"/>
    <s v="C204385"/>
    <s v="Amit Das"/>
    <x v="0"/>
    <s v="Female"/>
    <x v="29"/>
    <x v="0"/>
    <x v="0"/>
    <x v="3"/>
    <n v="476398"/>
    <s v="Submitted"/>
    <n v="600"/>
    <x v="1"/>
    <x v="0"/>
    <s v="Submitted"/>
    <x v="0"/>
    <x v="2"/>
    <n v="1444047"/>
    <n v="12.02"/>
    <n v="120"/>
    <n v="12033.73"/>
    <n v="1446453.7450000001"/>
    <x v="4"/>
    <x v="4"/>
    <d v="2036-06-22T00:00:00"/>
    <x v="12"/>
    <x v="0"/>
    <x v="1"/>
    <x v="1"/>
    <x v="0"/>
  </r>
  <r>
    <s v="L104386"/>
    <x v="0"/>
    <s v="C204386"/>
    <s v="Rohit Sharma"/>
    <x v="0"/>
    <s v="Male"/>
    <x v="38"/>
    <x v="0"/>
    <x v="1"/>
    <x v="1"/>
    <n v="2097887"/>
    <s v="Submitted"/>
    <n v="730"/>
    <x v="1"/>
    <x v="0"/>
    <s v="Submitted"/>
    <x v="0"/>
    <x v="0"/>
    <n v="1102985"/>
    <n v="11.81"/>
    <n v="36"/>
    <n v="30638.47"/>
    <n v="1085521.0708543626"/>
    <x v="1"/>
    <x v="1"/>
    <d v="2036-06-23T00:00:00"/>
    <x v="12"/>
    <x v="0"/>
    <x v="0"/>
    <x v="0"/>
    <x v="1"/>
  </r>
  <r>
    <s v="L104387"/>
    <x v="0"/>
    <s v="C204387"/>
    <s v="Anjali Verma"/>
    <x v="0"/>
    <s v="Female"/>
    <x v="12"/>
    <x v="1"/>
    <x v="0"/>
    <x v="2"/>
    <n v="965708"/>
    <s v="Submitted"/>
    <n v="515"/>
    <x v="0"/>
    <x v="0"/>
    <s v="Submitted"/>
    <x v="0"/>
    <x v="0"/>
    <n v="3034951"/>
    <n v="13.97"/>
    <n v="36"/>
    <n v="84304.19"/>
    <n v="3533188.789169671"/>
    <x v="2"/>
    <x v="2"/>
    <d v="2036-06-24T00:00:00"/>
    <x v="12"/>
    <x v="0"/>
    <x v="0"/>
    <x v="1"/>
    <x v="3"/>
  </r>
  <r>
    <s v="L104388"/>
    <x v="0"/>
    <s v="C204388"/>
    <s v="Karan Singh"/>
    <x v="0"/>
    <s v="Female"/>
    <x v="0"/>
    <x v="1"/>
    <x v="1"/>
    <x v="0"/>
    <n v="1359925"/>
    <s v="Submitted"/>
    <n v="560"/>
    <x v="0"/>
    <x v="0"/>
    <s v="Submitted"/>
    <x v="0"/>
    <x v="1"/>
    <n v="1538122"/>
    <n v="8.7799999999999994"/>
    <n v="24"/>
    <n v="64088.42"/>
    <n v="1125394.7255984379"/>
    <x v="2"/>
    <x v="2"/>
    <d v="2036-06-25T00:00:00"/>
    <x v="12"/>
    <x v="0"/>
    <x v="2"/>
    <x v="1"/>
    <x v="1"/>
  </r>
  <r>
    <s v="L104389"/>
    <x v="0"/>
    <s v="C204389"/>
    <s v="Priya Patel"/>
    <x v="0"/>
    <s v="Male"/>
    <x v="15"/>
    <x v="1"/>
    <x v="0"/>
    <x v="3"/>
    <n v="2291694"/>
    <s v="Submitted"/>
    <n v="800"/>
    <x v="2"/>
    <x v="0"/>
    <s v="Submitted"/>
    <x v="0"/>
    <x v="1"/>
    <n v="213946"/>
    <n v="10.35"/>
    <n v="24"/>
    <n v="8914.42"/>
    <n v="184528.48577887591"/>
    <x v="6"/>
    <x v="6"/>
    <d v="2036-06-26T00:00:00"/>
    <x v="12"/>
    <x v="0"/>
    <x v="0"/>
    <x v="1"/>
    <x v="0"/>
  </r>
  <r>
    <s v="L104390"/>
    <x v="0"/>
    <s v="C204390"/>
    <s v="Neha Rao"/>
    <x v="0"/>
    <s v="Female"/>
    <x v="11"/>
    <x v="0"/>
    <x v="0"/>
    <x v="1"/>
    <n v="2397378"/>
    <s v="Submitted"/>
    <n v="617"/>
    <x v="1"/>
    <x v="0"/>
    <s v="Submitted"/>
    <x v="0"/>
    <x v="4"/>
    <n v="196045"/>
    <n v="9.0299999999999994"/>
    <n v="60"/>
    <n v="3267.42"/>
    <n v="147523.86250000034"/>
    <x v="2"/>
    <x v="2"/>
    <d v="2036-06-27T00:00:00"/>
    <x v="12"/>
    <x v="0"/>
    <x v="1"/>
    <x v="0"/>
    <x v="1"/>
  </r>
  <r>
    <s v="L104391"/>
    <x v="0"/>
    <s v="C204391"/>
    <s v="Anjali Verma"/>
    <x v="0"/>
    <s v="Female"/>
    <x v="28"/>
    <x v="1"/>
    <x v="1"/>
    <x v="3"/>
    <n v="902044"/>
    <s v="Submitted"/>
    <n v="491"/>
    <x v="0"/>
    <x v="0"/>
    <s v="Submitted"/>
    <x v="0"/>
    <x v="4"/>
    <n v="3346020"/>
    <n v="10.68"/>
    <n v="12"/>
    <n v="278835"/>
    <n v="2979391.9216291467"/>
    <x v="1"/>
    <x v="1"/>
    <d v="2036-06-28T00:00:00"/>
    <x v="12"/>
    <x v="0"/>
    <x v="1"/>
    <x v="1"/>
    <x v="1"/>
  </r>
  <r>
    <s v="L104392"/>
    <x v="0"/>
    <s v="C204392"/>
    <s v="Rahul Gupta"/>
    <x v="0"/>
    <s v="Female"/>
    <x v="7"/>
    <x v="1"/>
    <x v="1"/>
    <x v="3"/>
    <n v="1121516"/>
    <s v="Submitted"/>
    <n v="695"/>
    <x v="1"/>
    <x v="0"/>
    <s v="Submitted"/>
    <x v="0"/>
    <x v="1"/>
    <n v="4302139"/>
    <n v="16.27"/>
    <n v="60"/>
    <n v="71702.320000000007"/>
    <n v="5832983.4608333325"/>
    <x v="6"/>
    <x v="6"/>
    <d v="2036-06-29T00:00:00"/>
    <x v="12"/>
    <x v="0"/>
    <x v="0"/>
    <x v="1"/>
    <x v="1"/>
  </r>
  <r>
    <s v="L104393"/>
    <x v="0"/>
    <s v="C204393"/>
    <s v="Rahul Mehta"/>
    <x v="0"/>
    <s v="Male"/>
    <x v="46"/>
    <x v="0"/>
    <x v="1"/>
    <x v="3"/>
    <n v="857712"/>
    <s v="Submitted"/>
    <n v="886"/>
    <x v="2"/>
    <x v="0"/>
    <s v="Submitted"/>
    <x v="0"/>
    <x v="0"/>
    <n v="3356593"/>
    <n v="15.63"/>
    <n v="180"/>
    <n v="18647.740000000002"/>
    <n v="4371962.3825000003"/>
    <x v="2"/>
    <x v="2"/>
    <d v="2036-06-30T00:00:00"/>
    <x v="12"/>
    <x v="0"/>
    <x v="1"/>
    <x v="0"/>
    <x v="1"/>
  </r>
  <r>
    <s v="L104394"/>
    <x v="0"/>
    <s v="C204394"/>
    <s v="Vikas Mehta"/>
    <x v="0"/>
    <s v="Male"/>
    <x v="14"/>
    <x v="1"/>
    <x v="1"/>
    <x v="0"/>
    <n v="312347"/>
    <s v="Submitted"/>
    <n v="626"/>
    <x v="1"/>
    <x v="0"/>
    <s v="Submitted"/>
    <x v="0"/>
    <x v="2"/>
    <n v="4682768"/>
    <n v="18.63"/>
    <n v="12"/>
    <n v="390230.67"/>
    <n v="7270092.3697370365"/>
    <x v="3"/>
    <x v="3"/>
    <d v="2036-07-01T00:00:00"/>
    <x v="12"/>
    <x v="1"/>
    <x v="2"/>
    <x v="1"/>
    <x v="0"/>
  </r>
  <r>
    <s v="L104395"/>
    <x v="0"/>
    <s v="C204395"/>
    <s v="Vikas Verma"/>
    <x v="0"/>
    <s v="Female"/>
    <x v="11"/>
    <x v="1"/>
    <x v="1"/>
    <x v="1"/>
    <n v="513619"/>
    <s v="Submitted"/>
    <n v="832"/>
    <x v="2"/>
    <x v="0"/>
    <s v="Submitted"/>
    <x v="0"/>
    <x v="2"/>
    <n v="337128"/>
    <n v="7.22"/>
    <n v="12"/>
    <n v="28094"/>
    <n v="203552.86639866119"/>
    <x v="0"/>
    <x v="0"/>
    <d v="2036-07-02T00:00:00"/>
    <x v="12"/>
    <x v="1"/>
    <x v="0"/>
    <x v="1"/>
    <x v="3"/>
  </r>
  <r>
    <s v="L104396"/>
    <x v="0"/>
    <s v="C204396"/>
    <s v="Karan Patel"/>
    <x v="0"/>
    <s v="Female"/>
    <x v="34"/>
    <x v="1"/>
    <x v="0"/>
    <x v="1"/>
    <n v="2137987"/>
    <s v="Submitted"/>
    <n v="427"/>
    <x v="0"/>
    <x v="0"/>
    <s v="Submitted"/>
    <x v="0"/>
    <x v="0"/>
    <n v="3748822"/>
    <n v="16.02"/>
    <n v="60"/>
    <n v="62480.37"/>
    <n v="5004677.37"/>
    <x v="0"/>
    <x v="0"/>
    <d v="2036-07-03T00:00:00"/>
    <x v="12"/>
    <x v="1"/>
    <x v="2"/>
    <x v="1"/>
    <x v="2"/>
  </r>
  <r>
    <s v="L104397"/>
    <x v="0"/>
    <s v="C204397"/>
    <s v="Vikas Das"/>
    <x v="0"/>
    <s v="Female"/>
    <x v="33"/>
    <x v="1"/>
    <x v="0"/>
    <x v="2"/>
    <n v="464044"/>
    <s v="Submitted"/>
    <n v="426"/>
    <x v="0"/>
    <x v="0"/>
    <s v="Submitted"/>
    <x v="0"/>
    <x v="4"/>
    <n v="1606293"/>
    <n v="12.19"/>
    <n v="120"/>
    <n v="13385.77"/>
    <n v="1631725.9725000001"/>
    <x v="1"/>
    <x v="1"/>
    <d v="2036-07-04T00:00:00"/>
    <x v="12"/>
    <x v="1"/>
    <x v="0"/>
    <x v="0"/>
    <x v="2"/>
  </r>
  <r>
    <s v="L104398"/>
    <x v="0"/>
    <s v="C204398"/>
    <s v="Karan Verma"/>
    <x v="0"/>
    <s v="Male"/>
    <x v="30"/>
    <x v="0"/>
    <x v="0"/>
    <x v="1"/>
    <n v="1893092"/>
    <s v="Submitted"/>
    <n v="410"/>
    <x v="0"/>
    <x v="0"/>
    <s v="Submitted"/>
    <x v="0"/>
    <x v="4"/>
    <n v="3230448"/>
    <n v="15.93"/>
    <n v="12"/>
    <n v="269204"/>
    <n v="4288589.4029446598"/>
    <x v="6"/>
    <x v="6"/>
    <d v="2036-07-05T00:00:00"/>
    <x v="12"/>
    <x v="1"/>
    <x v="0"/>
    <x v="0"/>
    <x v="1"/>
  </r>
  <r>
    <s v="L104399"/>
    <x v="0"/>
    <s v="C204399"/>
    <s v="Rahul Patel"/>
    <x v="0"/>
    <s v="Female"/>
    <x v="20"/>
    <x v="1"/>
    <x v="0"/>
    <x v="3"/>
    <n v="1657731"/>
    <s v="Submitted"/>
    <n v="751"/>
    <x v="2"/>
    <x v="0"/>
    <s v="Submitted"/>
    <x v="0"/>
    <x v="0"/>
    <n v="3412439"/>
    <n v="18.62"/>
    <n v="12"/>
    <n v="284369.91999999998"/>
    <n v="5295037.3478435371"/>
    <x v="2"/>
    <x v="2"/>
    <d v="2036-07-06T00:00:00"/>
    <x v="12"/>
    <x v="1"/>
    <x v="0"/>
    <x v="1"/>
    <x v="2"/>
  </r>
  <r>
    <s v="L104400"/>
    <x v="0"/>
    <s v="C204400"/>
    <s v="Neha Rao"/>
    <x v="0"/>
    <s v="Male"/>
    <x v="44"/>
    <x v="1"/>
    <x v="1"/>
    <x v="3"/>
    <n v="664917"/>
    <s v="Submitted"/>
    <n v="836"/>
    <x v="2"/>
    <x v="0"/>
    <s v="Submitted"/>
    <x v="0"/>
    <x v="1"/>
    <n v="3438859"/>
    <n v="18.34"/>
    <n v="180"/>
    <n v="19104.77"/>
    <n v="5255722.8383333329"/>
    <x v="2"/>
    <x v="2"/>
    <d v="2036-07-07T00:00:00"/>
    <x v="12"/>
    <x v="1"/>
    <x v="2"/>
    <x v="0"/>
    <x v="2"/>
  </r>
  <r>
    <s v="L104401"/>
    <x v="0"/>
    <s v="C204401"/>
    <s v="Rahul Singh"/>
    <x v="0"/>
    <s v="Female"/>
    <x v="31"/>
    <x v="0"/>
    <x v="0"/>
    <x v="2"/>
    <n v="2280935"/>
    <s v="Submitted"/>
    <n v="709"/>
    <x v="1"/>
    <x v="0"/>
    <s v="Submitted"/>
    <x v="0"/>
    <x v="1"/>
    <n v="3989469"/>
    <n v="18.79"/>
    <n v="36"/>
    <n v="110818.58"/>
    <n v="6246843.5425000107"/>
    <x v="0"/>
    <x v="0"/>
    <d v="2036-07-08T00:00:00"/>
    <x v="12"/>
    <x v="1"/>
    <x v="0"/>
    <x v="1"/>
    <x v="2"/>
  </r>
  <r>
    <s v="L104402"/>
    <x v="0"/>
    <s v="C204402"/>
    <s v="Vikas Rao"/>
    <x v="0"/>
    <s v="Male"/>
    <x v="33"/>
    <x v="0"/>
    <x v="0"/>
    <x v="2"/>
    <n v="1209766"/>
    <s v="Submitted"/>
    <n v="523"/>
    <x v="0"/>
    <x v="0"/>
    <s v="Submitted"/>
    <x v="0"/>
    <x v="4"/>
    <n v="1117595"/>
    <n v="9.1"/>
    <n v="36"/>
    <n v="31044.31"/>
    <n v="847509.54293870751"/>
    <x v="6"/>
    <x v="6"/>
    <d v="2036-07-09T00:00:00"/>
    <x v="12"/>
    <x v="1"/>
    <x v="1"/>
    <x v="1"/>
    <x v="3"/>
  </r>
  <r>
    <s v="L104403"/>
    <x v="0"/>
    <s v="C204403"/>
    <s v="Amit Verma"/>
    <x v="0"/>
    <s v="Female"/>
    <x v="44"/>
    <x v="1"/>
    <x v="0"/>
    <x v="2"/>
    <n v="710122"/>
    <s v="Submitted"/>
    <n v="576"/>
    <x v="0"/>
    <x v="0"/>
    <s v="Submitted"/>
    <x v="0"/>
    <x v="1"/>
    <n v="1696512"/>
    <n v="10.210000000000001"/>
    <n v="24"/>
    <n v="70688"/>
    <n v="1443449.5128229936"/>
    <x v="0"/>
    <x v="0"/>
    <d v="2036-07-10T00:00:00"/>
    <x v="12"/>
    <x v="1"/>
    <x v="0"/>
    <x v="1"/>
    <x v="2"/>
  </r>
  <r>
    <s v="L104404"/>
    <x v="0"/>
    <s v="C204404"/>
    <s v="Neha Gupta"/>
    <x v="0"/>
    <s v="Male"/>
    <x v="37"/>
    <x v="1"/>
    <x v="0"/>
    <x v="3"/>
    <n v="2031720"/>
    <s v="Submitted"/>
    <n v="395"/>
    <x v="0"/>
    <x v="0"/>
    <s v="Submitted"/>
    <x v="0"/>
    <x v="3"/>
    <n v="4087048"/>
    <n v="17.239999999999998"/>
    <n v="180"/>
    <n v="22705.82"/>
    <n v="5871725.626666666"/>
    <x v="2"/>
    <x v="2"/>
    <d v="2036-07-11T00:00:00"/>
    <x v="12"/>
    <x v="1"/>
    <x v="2"/>
    <x v="0"/>
    <x v="3"/>
  </r>
  <r>
    <s v="L104405"/>
    <x v="0"/>
    <s v="C204405"/>
    <s v="Vikas Mehta"/>
    <x v="0"/>
    <s v="Female"/>
    <x v="12"/>
    <x v="1"/>
    <x v="1"/>
    <x v="3"/>
    <n v="1989341"/>
    <s v="Submitted"/>
    <n v="603"/>
    <x v="1"/>
    <x v="0"/>
    <s v="Submitted"/>
    <x v="0"/>
    <x v="4"/>
    <n v="3043286"/>
    <n v="17.22"/>
    <n v="12"/>
    <n v="253607.17"/>
    <n v="4367215.9218063578"/>
    <x v="5"/>
    <x v="5"/>
    <d v="2036-07-12T00:00:00"/>
    <x v="12"/>
    <x v="1"/>
    <x v="2"/>
    <x v="0"/>
    <x v="2"/>
  </r>
  <r>
    <s v="L104406"/>
    <x v="0"/>
    <s v="C204406"/>
    <s v="Pooja Das"/>
    <x v="0"/>
    <s v="Male"/>
    <x v="38"/>
    <x v="1"/>
    <x v="0"/>
    <x v="0"/>
    <n v="2448471"/>
    <s v="Submitted"/>
    <n v="442"/>
    <x v="0"/>
    <x v="0"/>
    <s v="Submitted"/>
    <x v="0"/>
    <x v="0"/>
    <n v="762632"/>
    <n v="12.46"/>
    <n v="12"/>
    <n v="63552.67"/>
    <n v="792020.19583929179"/>
    <x v="5"/>
    <x v="5"/>
    <d v="2036-07-13T00:00:00"/>
    <x v="12"/>
    <x v="1"/>
    <x v="0"/>
    <x v="1"/>
    <x v="0"/>
  </r>
  <r>
    <s v="L104407"/>
    <x v="0"/>
    <s v="C204407"/>
    <s v="Priya Sharma"/>
    <x v="0"/>
    <s v="Female"/>
    <x v="4"/>
    <x v="0"/>
    <x v="1"/>
    <x v="2"/>
    <n v="783605"/>
    <s v="Submitted"/>
    <n v="841"/>
    <x v="2"/>
    <x v="0"/>
    <s v="Submitted"/>
    <x v="0"/>
    <x v="2"/>
    <n v="4681269"/>
    <n v="15.24"/>
    <n v="12"/>
    <n v="390105.75"/>
    <n v="5945529.2298087562"/>
    <x v="4"/>
    <x v="4"/>
    <d v="2036-07-14T00:00:00"/>
    <x v="12"/>
    <x v="1"/>
    <x v="2"/>
    <x v="0"/>
    <x v="3"/>
  </r>
  <r>
    <s v="L104408"/>
    <x v="0"/>
    <s v="C204408"/>
    <s v="Priya Singh"/>
    <x v="0"/>
    <s v="Female"/>
    <x v="39"/>
    <x v="0"/>
    <x v="0"/>
    <x v="0"/>
    <n v="1597577"/>
    <s v="Submitted"/>
    <n v="510"/>
    <x v="0"/>
    <x v="0"/>
    <s v="Submitted"/>
    <x v="0"/>
    <x v="3"/>
    <n v="4510075"/>
    <n v="10.3"/>
    <n v="24"/>
    <n v="187919.79"/>
    <n v="3871149.0538004427"/>
    <x v="0"/>
    <x v="0"/>
    <d v="2036-07-15T00:00:00"/>
    <x v="12"/>
    <x v="1"/>
    <x v="0"/>
    <x v="0"/>
    <x v="0"/>
  </r>
  <r>
    <s v="L104409"/>
    <x v="0"/>
    <s v="C204409"/>
    <s v="Neha Singh"/>
    <x v="0"/>
    <s v="Male"/>
    <x v="14"/>
    <x v="1"/>
    <x v="1"/>
    <x v="3"/>
    <n v="464248"/>
    <s v="Submitted"/>
    <n v="709"/>
    <x v="1"/>
    <x v="0"/>
    <s v="Submitted"/>
    <x v="0"/>
    <x v="4"/>
    <n v="166987"/>
    <n v="11.42"/>
    <n v="12"/>
    <n v="13915.58"/>
    <n v="158968.01421701669"/>
    <x v="2"/>
    <x v="2"/>
    <d v="2036-07-16T00:00:00"/>
    <x v="12"/>
    <x v="1"/>
    <x v="1"/>
    <x v="0"/>
    <x v="1"/>
  </r>
  <r>
    <s v="L104410"/>
    <x v="0"/>
    <s v="C204410"/>
    <s v="Sneha Singh"/>
    <x v="0"/>
    <s v="Male"/>
    <x v="32"/>
    <x v="0"/>
    <x v="0"/>
    <x v="1"/>
    <n v="1803608"/>
    <s v="Submitted"/>
    <n v="578"/>
    <x v="0"/>
    <x v="0"/>
    <s v="Submitted"/>
    <x v="0"/>
    <x v="1"/>
    <n v="2681629"/>
    <n v="18.55"/>
    <n v="12"/>
    <n v="223469.08"/>
    <n v="4145407.4210400637"/>
    <x v="3"/>
    <x v="3"/>
    <d v="2036-07-17T00:00:00"/>
    <x v="12"/>
    <x v="1"/>
    <x v="2"/>
    <x v="0"/>
    <x v="1"/>
  </r>
  <r>
    <s v="L104411"/>
    <x v="0"/>
    <s v="C204411"/>
    <s v="Rahul Rao"/>
    <x v="0"/>
    <s v="Female"/>
    <x v="13"/>
    <x v="1"/>
    <x v="1"/>
    <x v="3"/>
    <n v="960851"/>
    <s v="Submitted"/>
    <n v="539"/>
    <x v="0"/>
    <x v="0"/>
    <s v="Submitted"/>
    <x v="0"/>
    <x v="2"/>
    <n v="3830990"/>
    <n v="8.34"/>
    <n v="60"/>
    <n v="63849.83"/>
    <n v="2662538.0500000468"/>
    <x v="1"/>
    <x v="1"/>
    <d v="2036-07-18T00:00:00"/>
    <x v="12"/>
    <x v="1"/>
    <x v="2"/>
    <x v="0"/>
    <x v="3"/>
  </r>
  <r>
    <s v="L104412"/>
    <x v="0"/>
    <s v="C204412"/>
    <s v="Pooja Das"/>
    <x v="0"/>
    <s v="Female"/>
    <x v="3"/>
    <x v="1"/>
    <x v="0"/>
    <x v="1"/>
    <n v="1996469"/>
    <s v="Submitted"/>
    <n v="446"/>
    <x v="0"/>
    <x v="0"/>
    <s v="Submitted"/>
    <x v="0"/>
    <x v="4"/>
    <n v="3632917"/>
    <n v="8.07"/>
    <n v="36"/>
    <n v="100914.36"/>
    <n v="2443136.7047211849"/>
    <x v="5"/>
    <x v="5"/>
    <d v="2036-07-19T00:00:00"/>
    <x v="12"/>
    <x v="1"/>
    <x v="1"/>
    <x v="0"/>
    <x v="0"/>
  </r>
  <r>
    <s v="L104413"/>
    <x v="0"/>
    <s v="C204413"/>
    <s v="Neha Singh"/>
    <x v="0"/>
    <s v="Male"/>
    <x v="28"/>
    <x v="1"/>
    <x v="1"/>
    <x v="2"/>
    <n v="494634"/>
    <s v="Submitted"/>
    <n v="950"/>
    <x v="2"/>
    <x v="0"/>
    <s v="Submitted"/>
    <x v="1"/>
    <x v="2"/>
    <n v="830636"/>
    <n v="9.2799999999999994"/>
    <n v="180"/>
    <n v="4614.6400000000003"/>
    <n v="642358.5066666666"/>
    <x v="0"/>
    <x v="0"/>
    <d v="2036-07-20T00:00:00"/>
    <x v="12"/>
    <x v="1"/>
    <x v="0"/>
    <x v="0"/>
    <x v="2"/>
  </r>
  <r>
    <s v="L104414"/>
    <x v="0"/>
    <s v="C204414"/>
    <s v="Anjali Patel"/>
    <x v="0"/>
    <s v="Male"/>
    <x v="10"/>
    <x v="0"/>
    <x v="1"/>
    <x v="1"/>
    <n v="2275020"/>
    <s v="Submitted"/>
    <n v="568"/>
    <x v="0"/>
    <x v="0"/>
    <s v="Submitted"/>
    <x v="0"/>
    <x v="3"/>
    <n v="3890955"/>
    <n v="9.19"/>
    <n v="60"/>
    <n v="64849.25"/>
    <n v="2979823.0375000043"/>
    <x v="3"/>
    <x v="3"/>
    <d v="2036-07-21T00:00:00"/>
    <x v="12"/>
    <x v="1"/>
    <x v="1"/>
    <x v="0"/>
    <x v="0"/>
  </r>
  <r>
    <s v="L104415"/>
    <x v="0"/>
    <s v="C204415"/>
    <s v="Amit Das"/>
    <x v="0"/>
    <s v="Male"/>
    <x v="46"/>
    <x v="0"/>
    <x v="1"/>
    <x v="0"/>
    <n v="1770391"/>
    <s v="Submitted"/>
    <n v="548"/>
    <x v="0"/>
    <x v="0"/>
    <s v="Submitted"/>
    <x v="0"/>
    <x v="1"/>
    <n v="676805"/>
    <n v="17.39"/>
    <n v="180"/>
    <n v="3760.03"/>
    <n v="980803.24583333335"/>
    <x v="1"/>
    <x v="1"/>
    <d v="2036-07-22T00:00:00"/>
    <x v="12"/>
    <x v="1"/>
    <x v="0"/>
    <x v="1"/>
    <x v="0"/>
  </r>
  <r>
    <s v="L104416"/>
    <x v="0"/>
    <s v="C204416"/>
    <s v="Karan Mehta"/>
    <x v="0"/>
    <s v="Male"/>
    <x v="8"/>
    <x v="1"/>
    <x v="1"/>
    <x v="3"/>
    <n v="885912"/>
    <s v="Submitted"/>
    <n v="638"/>
    <x v="1"/>
    <x v="0"/>
    <s v="Submitted"/>
    <x v="0"/>
    <x v="4"/>
    <n v="1485462"/>
    <n v="12.41"/>
    <n v="180"/>
    <n v="8252.57"/>
    <n v="1536215.2849999999"/>
    <x v="3"/>
    <x v="3"/>
    <d v="2036-07-23T00:00:00"/>
    <x v="12"/>
    <x v="1"/>
    <x v="1"/>
    <x v="0"/>
    <x v="1"/>
  </r>
  <r>
    <s v="L104417"/>
    <x v="0"/>
    <s v="C204417"/>
    <s v="Rahul Verma"/>
    <x v="0"/>
    <s v="Male"/>
    <x v="42"/>
    <x v="0"/>
    <x v="1"/>
    <x v="0"/>
    <n v="2407784"/>
    <s v="Submitted"/>
    <n v="853"/>
    <x v="2"/>
    <x v="0"/>
    <s v="Submitted"/>
    <x v="0"/>
    <x v="1"/>
    <n v="1916405"/>
    <n v="12.79"/>
    <n v="180"/>
    <n v="10646.69"/>
    <n v="2042568.3291666664"/>
    <x v="2"/>
    <x v="2"/>
    <d v="2036-07-24T00:00:00"/>
    <x v="12"/>
    <x v="1"/>
    <x v="0"/>
    <x v="0"/>
    <x v="3"/>
  </r>
  <r>
    <s v="L104418"/>
    <x v="0"/>
    <s v="C204418"/>
    <s v="Pooja Singh"/>
    <x v="0"/>
    <s v="Female"/>
    <x v="11"/>
    <x v="0"/>
    <x v="1"/>
    <x v="3"/>
    <n v="794310"/>
    <s v="Submitted"/>
    <n v="729"/>
    <x v="1"/>
    <x v="0"/>
    <s v="Submitted"/>
    <x v="0"/>
    <x v="4"/>
    <n v="3549172"/>
    <n v="7.37"/>
    <n v="60"/>
    <n v="59152.87"/>
    <n v="2179783.1366673936"/>
    <x v="3"/>
    <x v="3"/>
    <d v="2036-07-25T00:00:00"/>
    <x v="12"/>
    <x v="1"/>
    <x v="0"/>
    <x v="0"/>
    <x v="2"/>
  </r>
  <r>
    <s v="L104419"/>
    <x v="0"/>
    <s v="C204419"/>
    <s v="Anjali Mehta"/>
    <x v="0"/>
    <s v="Female"/>
    <x v="18"/>
    <x v="1"/>
    <x v="1"/>
    <x v="2"/>
    <n v="331777"/>
    <s v="Submitted"/>
    <n v="324"/>
    <x v="0"/>
    <x v="0"/>
    <s v="Submitted"/>
    <x v="0"/>
    <x v="2"/>
    <n v="1794700"/>
    <n v="16.739999999999998"/>
    <n v="12"/>
    <n v="149558.32999999999"/>
    <n v="2503676.7929954752"/>
    <x v="3"/>
    <x v="3"/>
    <d v="2036-07-26T00:00:00"/>
    <x v="12"/>
    <x v="1"/>
    <x v="2"/>
    <x v="0"/>
    <x v="1"/>
  </r>
  <r>
    <s v="L104420"/>
    <x v="0"/>
    <s v="C204420"/>
    <s v="Vikas Sharma"/>
    <x v="0"/>
    <s v="Female"/>
    <x v="43"/>
    <x v="0"/>
    <x v="1"/>
    <x v="0"/>
    <n v="2365577"/>
    <s v="Submitted"/>
    <n v="780"/>
    <x v="2"/>
    <x v="0"/>
    <s v="Submitted"/>
    <x v="0"/>
    <x v="0"/>
    <n v="2596407"/>
    <n v="9.74"/>
    <n v="24"/>
    <n v="108183.62"/>
    <n v="2107418.3635644633"/>
    <x v="1"/>
    <x v="1"/>
    <d v="2036-07-27T00:00:00"/>
    <x v="12"/>
    <x v="1"/>
    <x v="0"/>
    <x v="0"/>
    <x v="2"/>
  </r>
  <r>
    <s v="L104421"/>
    <x v="0"/>
    <s v="C204421"/>
    <s v="Priya Gupta"/>
    <x v="0"/>
    <s v="Female"/>
    <x v="35"/>
    <x v="1"/>
    <x v="0"/>
    <x v="0"/>
    <n v="405290"/>
    <s v="Submitted"/>
    <n v="766"/>
    <x v="2"/>
    <x v="0"/>
    <s v="Submitted"/>
    <x v="0"/>
    <x v="3"/>
    <n v="1331293"/>
    <n v="18.37"/>
    <n v="36"/>
    <n v="36980.36"/>
    <n v="2037987.7008333397"/>
    <x v="1"/>
    <x v="1"/>
    <d v="2036-07-28T00:00:00"/>
    <x v="12"/>
    <x v="1"/>
    <x v="0"/>
    <x v="0"/>
    <x v="3"/>
  </r>
  <r>
    <s v="L104422"/>
    <x v="0"/>
    <s v="C204422"/>
    <s v="Sneha Patel"/>
    <x v="0"/>
    <s v="Male"/>
    <x v="24"/>
    <x v="1"/>
    <x v="0"/>
    <x v="2"/>
    <n v="1201442"/>
    <s v="Submitted"/>
    <n v="569"/>
    <x v="0"/>
    <x v="0"/>
    <s v="Submitted"/>
    <x v="0"/>
    <x v="0"/>
    <n v="3334597"/>
    <n v="12.19"/>
    <n v="180"/>
    <n v="18525.54"/>
    <n v="3387394.7858333336"/>
    <x v="2"/>
    <x v="2"/>
    <d v="2036-07-29T00:00:00"/>
    <x v="12"/>
    <x v="1"/>
    <x v="1"/>
    <x v="1"/>
    <x v="2"/>
  </r>
  <r>
    <s v="L104423"/>
    <x v="0"/>
    <s v="C204423"/>
    <s v="Pooja Das"/>
    <x v="0"/>
    <s v="Female"/>
    <x v="16"/>
    <x v="1"/>
    <x v="1"/>
    <x v="1"/>
    <n v="335185"/>
    <s v="Submitted"/>
    <n v="734"/>
    <x v="1"/>
    <x v="0"/>
    <s v="Submitted"/>
    <x v="0"/>
    <x v="0"/>
    <n v="2561399"/>
    <n v="13.32"/>
    <n v="12"/>
    <n v="213449.92"/>
    <n v="2843518.0359799643"/>
    <x v="3"/>
    <x v="3"/>
    <d v="2036-07-30T00:00:00"/>
    <x v="12"/>
    <x v="1"/>
    <x v="0"/>
    <x v="1"/>
    <x v="2"/>
  </r>
  <r>
    <s v="L104424"/>
    <x v="0"/>
    <s v="C204424"/>
    <s v="Sneha Gupta"/>
    <x v="0"/>
    <s v="Female"/>
    <x v="34"/>
    <x v="1"/>
    <x v="0"/>
    <x v="2"/>
    <n v="1397281"/>
    <s v="Submitted"/>
    <n v="598"/>
    <x v="0"/>
    <x v="0"/>
    <s v="Submitted"/>
    <x v="0"/>
    <x v="4"/>
    <n v="3044139"/>
    <n v="16.670000000000002"/>
    <n v="24"/>
    <n v="126839.12"/>
    <n v="4228816.4310343061"/>
    <x v="0"/>
    <x v="0"/>
    <d v="2036-07-31T00:00:00"/>
    <x v="12"/>
    <x v="1"/>
    <x v="0"/>
    <x v="1"/>
    <x v="2"/>
  </r>
  <r>
    <s v="L104425"/>
    <x v="0"/>
    <s v="C204425"/>
    <s v="Sneha Singh"/>
    <x v="0"/>
    <s v="Male"/>
    <x v="8"/>
    <x v="0"/>
    <x v="1"/>
    <x v="0"/>
    <n v="1677830"/>
    <s v="Submitted"/>
    <n v="688"/>
    <x v="1"/>
    <x v="0"/>
    <s v="Submitted"/>
    <x v="0"/>
    <x v="0"/>
    <n v="1439268"/>
    <n v="16.64"/>
    <n v="12"/>
    <n v="119939"/>
    <n v="1995843.3885688281"/>
    <x v="1"/>
    <x v="1"/>
    <d v="2036-08-01T00:00:00"/>
    <x v="12"/>
    <x v="2"/>
    <x v="0"/>
    <x v="0"/>
    <x v="2"/>
  </r>
  <r>
    <s v="L104426"/>
    <x v="0"/>
    <s v="C204426"/>
    <s v="Rohit Sharma"/>
    <x v="0"/>
    <s v="Female"/>
    <x v="16"/>
    <x v="0"/>
    <x v="0"/>
    <x v="3"/>
    <n v="1043500"/>
    <s v="Submitted"/>
    <n v="866"/>
    <x v="2"/>
    <x v="0"/>
    <s v="Submitted"/>
    <x v="0"/>
    <x v="3"/>
    <n v="3693362"/>
    <n v="12.97"/>
    <n v="12"/>
    <n v="307780.17"/>
    <n v="3992514.6588920611"/>
    <x v="1"/>
    <x v="1"/>
    <d v="2036-08-02T00:00:00"/>
    <x v="12"/>
    <x v="2"/>
    <x v="0"/>
    <x v="1"/>
    <x v="0"/>
  </r>
  <r>
    <s v="L104427"/>
    <x v="0"/>
    <s v="C204427"/>
    <s v="Anjali Gupta"/>
    <x v="0"/>
    <s v="Male"/>
    <x v="7"/>
    <x v="0"/>
    <x v="0"/>
    <x v="2"/>
    <n v="1121506"/>
    <s v="Submitted"/>
    <n v="548"/>
    <x v="0"/>
    <x v="0"/>
    <s v="Submitted"/>
    <x v="0"/>
    <x v="2"/>
    <n v="2590797"/>
    <n v="11.15"/>
    <n v="120"/>
    <n v="21589.97"/>
    <n v="2407282.2124999999"/>
    <x v="1"/>
    <x v="1"/>
    <d v="2036-08-03T00:00:00"/>
    <x v="12"/>
    <x v="2"/>
    <x v="2"/>
    <x v="0"/>
    <x v="3"/>
  </r>
  <r>
    <s v="L104428"/>
    <x v="0"/>
    <s v="C204428"/>
    <s v="Rohit Patel"/>
    <x v="0"/>
    <s v="Male"/>
    <x v="26"/>
    <x v="1"/>
    <x v="1"/>
    <x v="1"/>
    <n v="2319962"/>
    <s v="Submitted"/>
    <n v="796"/>
    <x v="2"/>
    <x v="0"/>
    <s v="Submitted"/>
    <x v="0"/>
    <x v="0"/>
    <n v="1749480"/>
    <n v="9.92"/>
    <n v="60"/>
    <n v="29158"/>
    <n v="1446236.8000000003"/>
    <x v="3"/>
    <x v="3"/>
    <d v="2036-08-04T00:00:00"/>
    <x v="12"/>
    <x v="2"/>
    <x v="2"/>
    <x v="0"/>
    <x v="1"/>
  </r>
  <r>
    <s v="L104429"/>
    <x v="0"/>
    <s v="C204429"/>
    <s v="Vikas Singh"/>
    <x v="0"/>
    <s v="Female"/>
    <x v="40"/>
    <x v="1"/>
    <x v="1"/>
    <x v="3"/>
    <n v="2476494"/>
    <s v="Submitted"/>
    <n v="833"/>
    <x v="2"/>
    <x v="0"/>
    <s v="Submitted"/>
    <x v="0"/>
    <x v="0"/>
    <n v="930953"/>
    <n v="18.82"/>
    <n v="60"/>
    <n v="15515.88"/>
    <n v="1460044.6216666666"/>
    <x v="6"/>
    <x v="6"/>
    <d v="2036-08-05T00:00:00"/>
    <x v="12"/>
    <x v="2"/>
    <x v="1"/>
    <x v="0"/>
    <x v="3"/>
  </r>
  <r>
    <s v="L104430"/>
    <x v="0"/>
    <s v="C204430"/>
    <s v="Pooja Verma"/>
    <x v="0"/>
    <s v="Male"/>
    <x v="17"/>
    <x v="0"/>
    <x v="0"/>
    <x v="0"/>
    <n v="2222777"/>
    <s v="Submitted"/>
    <n v="581"/>
    <x v="0"/>
    <x v="0"/>
    <s v="Submitted"/>
    <x v="0"/>
    <x v="4"/>
    <n v="2031798"/>
    <n v="18.37"/>
    <n v="12"/>
    <n v="169316.5"/>
    <n v="3110389.1505794534"/>
    <x v="4"/>
    <x v="4"/>
    <d v="2036-08-06T00:00:00"/>
    <x v="12"/>
    <x v="2"/>
    <x v="2"/>
    <x v="1"/>
    <x v="3"/>
  </r>
  <r>
    <s v="L104431"/>
    <x v="0"/>
    <s v="C204431"/>
    <s v="Rohit Das"/>
    <x v="0"/>
    <s v="Female"/>
    <x v="8"/>
    <x v="0"/>
    <x v="1"/>
    <x v="2"/>
    <n v="912672"/>
    <s v="Submitted"/>
    <n v="448"/>
    <x v="0"/>
    <x v="0"/>
    <s v="Submitted"/>
    <x v="0"/>
    <x v="4"/>
    <n v="3635354"/>
    <n v="16.829999999999998"/>
    <n v="60"/>
    <n v="60589.23"/>
    <n v="5098583.9849999994"/>
    <x v="3"/>
    <x v="3"/>
    <d v="2036-08-07T00:00:00"/>
    <x v="12"/>
    <x v="2"/>
    <x v="1"/>
    <x v="0"/>
    <x v="3"/>
  </r>
  <r>
    <s v="L104432"/>
    <x v="0"/>
    <s v="C204432"/>
    <s v="Neha Sharma"/>
    <x v="0"/>
    <s v="Male"/>
    <x v="25"/>
    <x v="1"/>
    <x v="1"/>
    <x v="3"/>
    <n v="1292933"/>
    <s v="Submitted"/>
    <n v="442"/>
    <x v="0"/>
    <x v="0"/>
    <s v="Submitted"/>
    <x v="0"/>
    <x v="4"/>
    <n v="1529386"/>
    <n v="16.059999999999999"/>
    <n v="60"/>
    <n v="25489.77"/>
    <n v="2046828.263333333"/>
    <x v="6"/>
    <x v="6"/>
    <d v="2036-08-08T00:00:00"/>
    <x v="12"/>
    <x v="2"/>
    <x v="0"/>
    <x v="1"/>
    <x v="3"/>
  </r>
  <r>
    <s v="L104433"/>
    <x v="0"/>
    <s v="C204433"/>
    <s v="Priya Das"/>
    <x v="0"/>
    <s v="Male"/>
    <x v="39"/>
    <x v="1"/>
    <x v="0"/>
    <x v="3"/>
    <n v="250385"/>
    <s v="Submitted"/>
    <n v="778"/>
    <x v="2"/>
    <x v="0"/>
    <s v="Submitted"/>
    <x v="0"/>
    <x v="2"/>
    <n v="621527"/>
    <n v="11.01"/>
    <n v="180"/>
    <n v="3452.93"/>
    <n v="570251.02249999996"/>
    <x v="1"/>
    <x v="1"/>
    <d v="2036-08-09T00:00:00"/>
    <x v="12"/>
    <x v="2"/>
    <x v="2"/>
    <x v="1"/>
    <x v="2"/>
  </r>
  <r>
    <s v="L104434"/>
    <x v="0"/>
    <s v="C204434"/>
    <s v="Pooja Patel"/>
    <x v="0"/>
    <s v="Female"/>
    <x v="32"/>
    <x v="1"/>
    <x v="1"/>
    <x v="1"/>
    <n v="1757554"/>
    <s v="Submitted"/>
    <n v="675"/>
    <x v="1"/>
    <x v="0"/>
    <s v="Submitted"/>
    <x v="0"/>
    <x v="2"/>
    <n v="4027332"/>
    <n v="8.41"/>
    <n v="180"/>
    <n v="22374.07"/>
    <n v="2822488.51"/>
    <x v="0"/>
    <x v="0"/>
    <d v="2036-08-10T00:00:00"/>
    <x v="12"/>
    <x v="2"/>
    <x v="0"/>
    <x v="0"/>
    <x v="3"/>
  </r>
  <r>
    <s v="L104435"/>
    <x v="0"/>
    <s v="C204435"/>
    <s v="Priya Sharma"/>
    <x v="0"/>
    <s v="Female"/>
    <x v="4"/>
    <x v="1"/>
    <x v="1"/>
    <x v="3"/>
    <n v="1350150"/>
    <s v="Submitted"/>
    <n v="534"/>
    <x v="0"/>
    <x v="0"/>
    <s v="Submitted"/>
    <x v="0"/>
    <x v="2"/>
    <n v="3412252"/>
    <n v="8.17"/>
    <n v="180"/>
    <n v="18956.96"/>
    <n v="2323174.9033333333"/>
    <x v="0"/>
    <x v="0"/>
    <d v="2036-08-11T00:00:00"/>
    <x v="12"/>
    <x v="2"/>
    <x v="1"/>
    <x v="1"/>
    <x v="1"/>
  </r>
  <r>
    <s v="L104436"/>
    <x v="0"/>
    <s v="C204436"/>
    <s v="Sneha Singh"/>
    <x v="0"/>
    <s v="Female"/>
    <x v="36"/>
    <x v="1"/>
    <x v="0"/>
    <x v="2"/>
    <n v="440749"/>
    <s v="Submitted"/>
    <n v="888"/>
    <x v="2"/>
    <x v="0"/>
    <s v="Submitted"/>
    <x v="0"/>
    <x v="1"/>
    <n v="2317884"/>
    <n v="11.98"/>
    <n v="24"/>
    <n v="96578.5"/>
    <n v="2314021.0007138713"/>
    <x v="5"/>
    <x v="5"/>
    <d v="2036-08-12T00:00:00"/>
    <x v="12"/>
    <x v="2"/>
    <x v="2"/>
    <x v="1"/>
    <x v="0"/>
  </r>
  <r>
    <s v="L104437"/>
    <x v="0"/>
    <s v="C204437"/>
    <s v="Rohit Gupta"/>
    <x v="0"/>
    <s v="Female"/>
    <x v="4"/>
    <x v="0"/>
    <x v="1"/>
    <x v="2"/>
    <n v="1297959"/>
    <s v="Submitted"/>
    <n v="603"/>
    <x v="1"/>
    <x v="0"/>
    <s v="Submitted"/>
    <x v="0"/>
    <x v="1"/>
    <n v="1644465"/>
    <n v="13.6"/>
    <n v="12"/>
    <n v="137038.75"/>
    <n v="1863936.7618683889"/>
    <x v="5"/>
    <x v="5"/>
    <d v="2036-08-13T00:00:00"/>
    <x v="12"/>
    <x v="2"/>
    <x v="1"/>
    <x v="0"/>
    <x v="0"/>
  </r>
  <r>
    <s v="L104438"/>
    <x v="0"/>
    <s v="C204438"/>
    <s v="Amit Sharma"/>
    <x v="0"/>
    <s v="Male"/>
    <x v="44"/>
    <x v="1"/>
    <x v="0"/>
    <x v="3"/>
    <n v="2152950"/>
    <s v="Submitted"/>
    <n v="530"/>
    <x v="0"/>
    <x v="0"/>
    <s v="Submitted"/>
    <x v="0"/>
    <x v="3"/>
    <n v="3415684"/>
    <n v="15.75"/>
    <n v="24"/>
    <n v="142320.17000000001"/>
    <n v="4483085.2581962505"/>
    <x v="2"/>
    <x v="2"/>
    <d v="2036-08-14T00:00:00"/>
    <x v="12"/>
    <x v="2"/>
    <x v="1"/>
    <x v="1"/>
    <x v="0"/>
  </r>
  <r>
    <s v="L104439"/>
    <x v="0"/>
    <s v="C204439"/>
    <s v="Karan Singh"/>
    <x v="0"/>
    <s v="Male"/>
    <x v="5"/>
    <x v="1"/>
    <x v="0"/>
    <x v="3"/>
    <n v="1052814"/>
    <s v="Submitted"/>
    <n v="826"/>
    <x v="2"/>
    <x v="0"/>
    <s v="Submitted"/>
    <x v="0"/>
    <x v="0"/>
    <n v="4369238"/>
    <n v="13.73"/>
    <n v="12"/>
    <n v="364103.17"/>
    <n v="4999665.9448562404"/>
    <x v="0"/>
    <x v="0"/>
    <d v="2036-08-15T00:00:00"/>
    <x v="12"/>
    <x v="2"/>
    <x v="2"/>
    <x v="0"/>
    <x v="2"/>
  </r>
  <r>
    <s v="L104440"/>
    <x v="0"/>
    <s v="C204440"/>
    <s v="Rohit Gupta"/>
    <x v="0"/>
    <s v="Male"/>
    <x v="36"/>
    <x v="1"/>
    <x v="1"/>
    <x v="2"/>
    <n v="-50000"/>
    <s v="Submitted"/>
    <n v="740"/>
    <x v="1"/>
    <x v="0"/>
    <s v="Submitted"/>
    <x v="0"/>
    <x v="3"/>
    <n v="4635591"/>
    <n v="17.899999999999999"/>
    <n v="180"/>
    <n v="25753.279999999999"/>
    <n v="6914756.5749999993"/>
    <x v="5"/>
    <x v="5"/>
    <d v="2036-08-16T00:00:00"/>
    <x v="12"/>
    <x v="2"/>
    <x v="2"/>
    <x v="1"/>
    <x v="2"/>
  </r>
  <r>
    <s v="L104441"/>
    <x v="0"/>
    <s v="C204441"/>
    <s v="Amit Singh"/>
    <x v="0"/>
    <s v="Female"/>
    <x v="10"/>
    <x v="0"/>
    <x v="0"/>
    <x v="3"/>
    <n v="1905513"/>
    <s v="Submitted"/>
    <n v="507"/>
    <x v="0"/>
    <x v="0"/>
    <s v="Submitted"/>
    <x v="0"/>
    <x v="0"/>
    <n v="1609822"/>
    <n v="12.2"/>
    <n v="180"/>
    <n v="8943.4599999999991"/>
    <n v="1636652.3666666665"/>
    <x v="6"/>
    <x v="6"/>
    <d v="2036-08-17T00:00:00"/>
    <x v="12"/>
    <x v="2"/>
    <x v="0"/>
    <x v="0"/>
    <x v="0"/>
  </r>
  <r>
    <s v="L104442"/>
    <x v="0"/>
    <s v="C204442"/>
    <s v="Karan Gupta"/>
    <x v="0"/>
    <s v="Male"/>
    <x v="30"/>
    <x v="0"/>
    <x v="0"/>
    <x v="3"/>
    <n v="1025859"/>
    <s v="Submitted"/>
    <n v="577"/>
    <x v="0"/>
    <x v="0"/>
    <s v="Submitted"/>
    <x v="0"/>
    <x v="2"/>
    <n v="2179004"/>
    <n v="15.02"/>
    <n v="60"/>
    <n v="36316.730000000003"/>
    <n v="2727386.6733333333"/>
    <x v="5"/>
    <x v="5"/>
    <d v="2036-08-18T00:00:00"/>
    <x v="12"/>
    <x v="2"/>
    <x v="0"/>
    <x v="1"/>
    <x v="0"/>
  </r>
  <r>
    <s v="L104443"/>
    <x v="0"/>
    <s v="C204443"/>
    <s v="Rohit Mehta"/>
    <x v="0"/>
    <s v="Female"/>
    <x v="18"/>
    <x v="1"/>
    <x v="1"/>
    <x v="0"/>
    <n v="899082"/>
    <s v="Submitted"/>
    <n v="519"/>
    <x v="0"/>
    <x v="0"/>
    <s v="Submitted"/>
    <x v="0"/>
    <x v="2"/>
    <n v="629566"/>
    <n v="15.73"/>
    <n v="12"/>
    <n v="52463.83"/>
    <n v="825291.69292304548"/>
    <x v="4"/>
    <x v="4"/>
    <d v="2036-08-19T00:00:00"/>
    <x v="12"/>
    <x v="2"/>
    <x v="0"/>
    <x v="1"/>
    <x v="1"/>
  </r>
  <r>
    <s v="L104444"/>
    <x v="0"/>
    <s v="C204444"/>
    <s v="Amit Verma"/>
    <x v="0"/>
    <s v="Male"/>
    <x v="11"/>
    <x v="1"/>
    <x v="1"/>
    <x v="0"/>
    <n v="1549936"/>
    <s v="Submitted"/>
    <n v="416"/>
    <x v="0"/>
    <x v="0"/>
    <s v="Submitted"/>
    <x v="0"/>
    <x v="2"/>
    <n v="4018154"/>
    <n v="8.86"/>
    <n v="60"/>
    <n v="66969.23"/>
    <n v="2966737.0366666783"/>
    <x v="1"/>
    <x v="1"/>
    <d v="2036-08-20T00:00:00"/>
    <x v="12"/>
    <x v="2"/>
    <x v="0"/>
    <x v="1"/>
    <x v="3"/>
  </r>
  <r>
    <s v="L104445"/>
    <x v="0"/>
    <s v="C204445"/>
    <s v="Priya Gupta"/>
    <x v="0"/>
    <s v="Male"/>
    <x v="15"/>
    <x v="1"/>
    <x v="0"/>
    <x v="1"/>
    <n v="2485414"/>
    <s v="Submitted"/>
    <n v="740"/>
    <x v="1"/>
    <x v="0"/>
    <s v="Submitted"/>
    <x v="0"/>
    <x v="1"/>
    <n v="1193091"/>
    <n v="17.45"/>
    <n v="24"/>
    <n v="49712.12"/>
    <n v="1734953.1632613607"/>
    <x v="0"/>
    <x v="0"/>
    <d v="2036-08-21T00:00:00"/>
    <x v="12"/>
    <x v="2"/>
    <x v="0"/>
    <x v="1"/>
    <x v="1"/>
  </r>
  <r>
    <s v="L104446"/>
    <x v="0"/>
    <s v="C204446"/>
    <s v="Pooja Gupta"/>
    <x v="0"/>
    <s v="Female"/>
    <x v="32"/>
    <x v="1"/>
    <x v="1"/>
    <x v="0"/>
    <n v="604398"/>
    <s v="Submitted"/>
    <n v="738"/>
    <x v="1"/>
    <x v="0"/>
    <s v="Submitted"/>
    <x v="0"/>
    <x v="4"/>
    <n v="275636"/>
    <n v="8.51"/>
    <n v="120"/>
    <n v="2296.9699999999998"/>
    <n v="195471.86333333331"/>
    <x v="0"/>
    <x v="0"/>
    <d v="2036-08-22T00:00:00"/>
    <x v="12"/>
    <x v="2"/>
    <x v="1"/>
    <x v="1"/>
    <x v="3"/>
  </r>
  <r>
    <s v="L104447"/>
    <x v="0"/>
    <s v="C204447"/>
    <s v="Karan Verma"/>
    <x v="0"/>
    <s v="Male"/>
    <x v="17"/>
    <x v="1"/>
    <x v="0"/>
    <x v="0"/>
    <n v="348363"/>
    <s v="Submitted"/>
    <n v="523"/>
    <x v="0"/>
    <x v="0"/>
    <s v="Submitted"/>
    <x v="0"/>
    <x v="4"/>
    <n v="4634015"/>
    <n v="14"/>
    <n v="12"/>
    <n v="386167.92"/>
    <n v="5406856.0056934068"/>
    <x v="4"/>
    <x v="4"/>
    <d v="2036-08-23T00:00:00"/>
    <x v="12"/>
    <x v="2"/>
    <x v="0"/>
    <x v="0"/>
    <x v="3"/>
  </r>
  <r>
    <s v="L104448"/>
    <x v="0"/>
    <s v="C204448"/>
    <s v="Karan Mehta"/>
    <x v="0"/>
    <s v="Male"/>
    <x v="10"/>
    <x v="1"/>
    <x v="1"/>
    <x v="0"/>
    <n v="899932"/>
    <s v="Submitted"/>
    <n v="479"/>
    <x v="0"/>
    <x v="0"/>
    <s v="Submitted"/>
    <x v="0"/>
    <x v="1"/>
    <n v="3162782"/>
    <n v="17.55"/>
    <n v="24"/>
    <n v="131782.57999999999"/>
    <n v="4625568.6768712653"/>
    <x v="3"/>
    <x v="3"/>
    <d v="2036-08-24T00:00:00"/>
    <x v="12"/>
    <x v="2"/>
    <x v="1"/>
    <x v="0"/>
    <x v="3"/>
  </r>
  <r>
    <s v="L104449"/>
    <x v="0"/>
    <s v="C204449"/>
    <s v="Neha Verma"/>
    <x v="0"/>
    <s v="Male"/>
    <x v="3"/>
    <x v="1"/>
    <x v="0"/>
    <x v="2"/>
    <n v="954830"/>
    <s v="Submitted"/>
    <n v="714"/>
    <x v="1"/>
    <x v="0"/>
    <s v="Submitted"/>
    <x v="0"/>
    <x v="0"/>
    <n v="1406179"/>
    <n v="18.34"/>
    <n v="12"/>
    <n v="117181.58"/>
    <n v="2149141.7341658939"/>
    <x v="1"/>
    <x v="1"/>
    <d v="2036-08-25T00:00:00"/>
    <x v="12"/>
    <x v="2"/>
    <x v="0"/>
    <x v="1"/>
    <x v="2"/>
  </r>
  <r>
    <s v="L104450"/>
    <x v="0"/>
    <s v="C204450"/>
    <s v="Neha Singh"/>
    <x v="0"/>
    <s v="Female"/>
    <x v="1"/>
    <x v="1"/>
    <x v="0"/>
    <x v="3"/>
    <n v="316745"/>
    <s v="Submitted"/>
    <n v="336"/>
    <x v="0"/>
    <x v="0"/>
    <s v="Submitted"/>
    <x v="0"/>
    <x v="1"/>
    <n v="4274208"/>
    <n v="12.09"/>
    <n v="12"/>
    <n v="356184"/>
    <n v="4307269.9520435575"/>
    <x v="1"/>
    <x v="1"/>
    <d v="2036-08-26T00:00:00"/>
    <x v="12"/>
    <x v="2"/>
    <x v="0"/>
    <x v="0"/>
    <x v="1"/>
  </r>
  <r>
    <s v="L104451"/>
    <x v="0"/>
    <s v="C204451"/>
    <s v="Priya Mehta"/>
    <x v="0"/>
    <s v="Female"/>
    <x v="5"/>
    <x v="0"/>
    <x v="1"/>
    <x v="3"/>
    <n v="778347"/>
    <s v="Submitted"/>
    <n v="826"/>
    <x v="2"/>
    <x v="0"/>
    <s v="Submitted"/>
    <x v="0"/>
    <x v="3"/>
    <n v="3277914"/>
    <n v="10.54"/>
    <n v="12"/>
    <n v="273159.5"/>
    <n v="2880594.6469690963"/>
    <x v="5"/>
    <x v="5"/>
    <d v="2036-08-27T00:00:00"/>
    <x v="12"/>
    <x v="2"/>
    <x v="2"/>
    <x v="1"/>
    <x v="2"/>
  </r>
  <r>
    <s v="L104452"/>
    <x v="0"/>
    <s v="C204452"/>
    <s v="Pooja Sharma"/>
    <x v="0"/>
    <s v="Female"/>
    <x v="41"/>
    <x v="1"/>
    <x v="1"/>
    <x v="2"/>
    <n v="727087"/>
    <s v="Submitted"/>
    <n v="609"/>
    <x v="1"/>
    <x v="0"/>
    <s v="Submitted"/>
    <x v="0"/>
    <x v="2"/>
    <n v="2192165"/>
    <n v="15.88"/>
    <n v="12"/>
    <n v="182680.42"/>
    <n v="2901082.2960755173"/>
    <x v="3"/>
    <x v="3"/>
    <d v="2036-08-28T00:00:00"/>
    <x v="12"/>
    <x v="2"/>
    <x v="1"/>
    <x v="0"/>
    <x v="0"/>
  </r>
  <r>
    <s v="L104453"/>
    <x v="0"/>
    <s v="C204453"/>
    <s v="Amit Verma"/>
    <x v="0"/>
    <s v="Male"/>
    <x v="28"/>
    <x v="1"/>
    <x v="1"/>
    <x v="2"/>
    <n v="2221699"/>
    <s v="Submitted"/>
    <n v="835"/>
    <x v="2"/>
    <x v="0"/>
    <s v="Submitted"/>
    <x v="0"/>
    <x v="4"/>
    <n v="375060"/>
    <n v="16.63"/>
    <n v="60"/>
    <n v="6251"/>
    <n v="519770.64999999997"/>
    <x v="0"/>
    <x v="0"/>
    <d v="2036-08-29T00:00:00"/>
    <x v="12"/>
    <x v="2"/>
    <x v="0"/>
    <x v="1"/>
    <x v="2"/>
  </r>
  <r>
    <s v="L104454"/>
    <x v="0"/>
    <s v="C204454"/>
    <s v="Pooja Gupta"/>
    <x v="0"/>
    <s v="Male"/>
    <x v="12"/>
    <x v="0"/>
    <x v="1"/>
    <x v="1"/>
    <n v="1300508"/>
    <s v="Submitted"/>
    <n v="528"/>
    <x v="0"/>
    <x v="0"/>
    <s v="Submitted"/>
    <x v="0"/>
    <x v="0"/>
    <n v="4441739"/>
    <n v="10.07"/>
    <n v="60"/>
    <n v="74028.98"/>
    <n v="3727359.3108333345"/>
    <x v="1"/>
    <x v="1"/>
    <d v="2036-08-30T00:00:00"/>
    <x v="12"/>
    <x v="2"/>
    <x v="0"/>
    <x v="1"/>
    <x v="3"/>
  </r>
  <r>
    <s v="L104455"/>
    <x v="0"/>
    <s v="C204455"/>
    <s v="Rohit Rao"/>
    <x v="0"/>
    <s v="Male"/>
    <x v="33"/>
    <x v="1"/>
    <x v="1"/>
    <x v="1"/>
    <n v="1615737"/>
    <s v="Submitted"/>
    <n v="706"/>
    <x v="1"/>
    <x v="0"/>
    <s v="Submitted"/>
    <x v="0"/>
    <x v="0"/>
    <n v="3874304"/>
    <n v="13.29"/>
    <n v="24"/>
    <n v="161429.32999999999"/>
    <n v="4290791.752797327"/>
    <x v="4"/>
    <x v="4"/>
    <d v="2036-08-31T00:00:00"/>
    <x v="12"/>
    <x v="2"/>
    <x v="2"/>
    <x v="0"/>
    <x v="1"/>
  </r>
  <r>
    <s v="L104456"/>
    <x v="0"/>
    <s v="C204456"/>
    <s v="Neha Gupta"/>
    <x v="0"/>
    <s v="Male"/>
    <x v="37"/>
    <x v="1"/>
    <x v="1"/>
    <x v="3"/>
    <n v="1680619"/>
    <s v="Submitted"/>
    <n v="637"/>
    <x v="1"/>
    <x v="0"/>
    <s v="Submitted"/>
    <x v="0"/>
    <x v="2"/>
    <n v="2469277"/>
    <n v="14.2"/>
    <n v="180"/>
    <n v="13718.21"/>
    <n v="2921977.7833333332"/>
    <x v="1"/>
    <x v="1"/>
    <d v="2036-09-01T00:00:00"/>
    <x v="12"/>
    <x v="3"/>
    <x v="0"/>
    <x v="1"/>
    <x v="1"/>
  </r>
  <r>
    <s v="L104457"/>
    <x v="0"/>
    <s v="C204457"/>
    <s v="Amit Rao"/>
    <x v="0"/>
    <s v="Female"/>
    <x v="14"/>
    <x v="0"/>
    <x v="1"/>
    <x v="1"/>
    <n v="2213149"/>
    <s v="Submitted"/>
    <n v="653"/>
    <x v="1"/>
    <x v="0"/>
    <s v="Submitted"/>
    <x v="0"/>
    <x v="0"/>
    <n v="341271"/>
    <n v="16.77"/>
    <n v="180"/>
    <n v="1895.95"/>
    <n v="476926.22249999997"/>
    <x v="5"/>
    <x v="5"/>
    <d v="2036-09-02T00:00:00"/>
    <x v="12"/>
    <x v="3"/>
    <x v="0"/>
    <x v="0"/>
    <x v="1"/>
  </r>
  <r>
    <s v="L104458"/>
    <x v="0"/>
    <s v="C204458"/>
    <s v="Rohit Mehta"/>
    <x v="0"/>
    <s v="Male"/>
    <x v="24"/>
    <x v="1"/>
    <x v="0"/>
    <x v="1"/>
    <n v="2481833"/>
    <s v="Submitted"/>
    <n v="462"/>
    <x v="0"/>
    <x v="0"/>
    <s v="Submitted"/>
    <x v="0"/>
    <x v="1"/>
    <n v="4766092"/>
    <n v="12.46"/>
    <n v="36"/>
    <n v="132391.44"/>
    <n v="4948792.1933696903"/>
    <x v="5"/>
    <x v="5"/>
    <d v="2036-09-03T00:00:00"/>
    <x v="12"/>
    <x v="3"/>
    <x v="0"/>
    <x v="1"/>
    <x v="0"/>
  </r>
  <r>
    <s v="L104459"/>
    <x v="0"/>
    <s v="C204459"/>
    <s v="Anjali Rao"/>
    <x v="0"/>
    <s v="Female"/>
    <x v="39"/>
    <x v="1"/>
    <x v="0"/>
    <x v="2"/>
    <n v="1424688"/>
    <s v="Submitted"/>
    <n v="950"/>
    <x v="2"/>
    <x v="0"/>
    <s v="Submitted"/>
    <x v="1"/>
    <x v="4"/>
    <n v="4511705"/>
    <n v="18.37"/>
    <n v="60"/>
    <n v="75195.08"/>
    <n v="6906668.4041666677"/>
    <x v="4"/>
    <x v="4"/>
    <d v="2036-09-04T00:00:00"/>
    <x v="12"/>
    <x v="3"/>
    <x v="2"/>
    <x v="0"/>
    <x v="0"/>
  </r>
  <r>
    <s v="L104460"/>
    <x v="0"/>
    <s v="C204460"/>
    <s v="Priya Mehta"/>
    <x v="0"/>
    <s v="Male"/>
    <x v="43"/>
    <x v="0"/>
    <x v="0"/>
    <x v="0"/>
    <n v="1725709"/>
    <s v="Submitted"/>
    <n v="610"/>
    <x v="1"/>
    <x v="0"/>
    <s v="Submitted"/>
    <x v="0"/>
    <x v="0"/>
    <n v="318992"/>
    <n v="17.04"/>
    <n v="36"/>
    <n v="8860.89"/>
    <n v="452968.64000000682"/>
    <x v="3"/>
    <x v="3"/>
    <d v="2036-09-05T00:00:00"/>
    <x v="12"/>
    <x v="3"/>
    <x v="0"/>
    <x v="1"/>
    <x v="1"/>
  </r>
  <r>
    <s v="L104461"/>
    <x v="0"/>
    <s v="C204461"/>
    <s v="Neha Singh"/>
    <x v="0"/>
    <s v="Male"/>
    <x v="20"/>
    <x v="1"/>
    <x v="0"/>
    <x v="1"/>
    <n v="1664969"/>
    <s v="Submitted"/>
    <n v="305"/>
    <x v="0"/>
    <x v="0"/>
    <s v="Submitted"/>
    <x v="0"/>
    <x v="1"/>
    <n v="3021621"/>
    <n v="15.04"/>
    <n v="24"/>
    <n v="125900.88"/>
    <n v="3787098.3328972156"/>
    <x v="3"/>
    <x v="3"/>
    <d v="2036-09-06T00:00:00"/>
    <x v="12"/>
    <x v="3"/>
    <x v="0"/>
    <x v="0"/>
    <x v="0"/>
  </r>
  <r>
    <s v="L104462"/>
    <x v="0"/>
    <s v="C204462"/>
    <s v="Rohit Sharma"/>
    <x v="0"/>
    <s v="Male"/>
    <x v="16"/>
    <x v="1"/>
    <x v="1"/>
    <x v="3"/>
    <n v="798124"/>
    <s v="Submitted"/>
    <n v="830"/>
    <x v="2"/>
    <x v="0"/>
    <s v="Submitted"/>
    <x v="0"/>
    <x v="3"/>
    <n v="900469"/>
    <n v="17.829999999999998"/>
    <n v="120"/>
    <n v="7503.91"/>
    <n v="1337946.8558333332"/>
    <x v="5"/>
    <x v="5"/>
    <d v="2036-09-07T00:00:00"/>
    <x v="12"/>
    <x v="3"/>
    <x v="0"/>
    <x v="1"/>
    <x v="2"/>
  </r>
  <r>
    <s v="L104463"/>
    <x v="0"/>
    <s v="C204463"/>
    <s v="Sneha Gupta"/>
    <x v="0"/>
    <s v="Male"/>
    <x v="14"/>
    <x v="1"/>
    <x v="0"/>
    <x v="2"/>
    <n v="371760"/>
    <s v="Submitted"/>
    <n v="447"/>
    <x v="0"/>
    <x v="0"/>
    <s v="Submitted"/>
    <x v="0"/>
    <x v="3"/>
    <n v="2185420"/>
    <n v="16.03"/>
    <n v="12"/>
    <n v="182118.33"/>
    <n v="2919467.5460764356"/>
    <x v="1"/>
    <x v="1"/>
    <d v="2036-09-08T00:00:00"/>
    <x v="12"/>
    <x v="3"/>
    <x v="0"/>
    <x v="1"/>
    <x v="2"/>
  </r>
  <r>
    <s v="L104464"/>
    <x v="0"/>
    <s v="C204464"/>
    <s v="Sneha Mehta"/>
    <x v="0"/>
    <s v="Female"/>
    <x v="28"/>
    <x v="0"/>
    <x v="0"/>
    <x v="1"/>
    <n v="1288722"/>
    <s v="Submitted"/>
    <n v="526"/>
    <x v="0"/>
    <x v="0"/>
    <s v="Submitted"/>
    <x v="0"/>
    <x v="3"/>
    <n v="2130125"/>
    <n v="15.05"/>
    <n v="120"/>
    <n v="17751.04"/>
    <n v="2671531.7708333335"/>
    <x v="4"/>
    <x v="4"/>
    <d v="2036-09-09T00:00:00"/>
    <x v="12"/>
    <x v="3"/>
    <x v="0"/>
    <x v="0"/>
    <x v="0"/>
  </r>
  <r>
    <s v="L104465"/>
    <x v="0"/>
    <s v="C204465"/>
    <s v="Neha Rao"/>
    <x v="0"/>
    <s v="Male"/>
    <x v="5"/>
    <x v="1"/>
    <x v="0"/>
    <x v="1"/>
    <n v="546104"/>
    <s v="Submitted"/>
    <n v="385"/>
    <x v="0"/>
    <x v="0"/>
    <s v="Submitted"/>
    <x v="0"/>
    <x v="3"/>
    <n v="1256704"/>
    <n v="11.71"/>
    <n v="60"/>
    <n v="20945.07"/>
    <n v="1226333.6533333336"/>
    <x v="4"/>
    <x v="4"/>
    <d v="2036-09-10T00:00:00"/>
    <x v="12"/>
    <x v="3"/>
    <x v="2"/>
    <x v="1"/>
    <x v="2"/>
  </r>
  <r>
    <s v="L104466"/>
    <x v="0"/>
    <s v="C204466"/>
    <s v="Vikas Sharma"/>
    <x v="0"/>
    <s v="Male"/>
    <x v="7"/>
    <x v="0"/>
    <x v="0"/>
    <x v="2"/>
    <n v="604412"/>
    <s v="Submitted"/>
    <n v="900"/>
    <x v="2"/>
    <x v="0"/>
    <s v="Submitted"/>
    <x v="0"/>
    <x v="3"/>
    <n v="4518019"/>
    <n v="17.2"/>
    <n v="12"/>
    <n v="376501.58"/>
    <n v="6475977.5081015946"/>
    <x v="3"/>
    <x v="3"/>
    <d v="2036-09-11T00:00:00"/>
    <x v="12"/>
    <x v="3"/>
    <x v="1"/>
    <x v="1"/>
    <x v="3"/>
  </r>
  <r>
    <s v="L104467"/>
    <x v="0"/>
    <s v="C204467"/>
    <s v="Vikas Mehta"/>
    <x v="0"/>
    <s v="Female"/>
    <x v="35"/>
    <x v="0"/>
    <x v="1"/>
    <x v="0"/>
    <n v="1879361"/>
    <s v="Submitted"/>
    <n v="368"/>
    <x v="0"/>
    <x v="0"/>
    <s v="Submitted"/>
    <x v="0"/>
    <x v="4"/>
    <n v="4660118"/>
    <n v="7.7"/>
    <n v="120"/>
    <n v="38834.32"/>
    <n v="2990242.3833333338"/>
    <x v="4"/>
    <x v="4"/>
    <d v="2036-09-12T00:00:00"/>
    <x v="12"/>
    <x v="3"/>
    <x v="2"/>
    <x v="1"/>
    <x v="0"/>
  </r>
  <r>
    <s v="L104468"/>
    <x v="0"/>
    <s v="C204468"/>
    <s v="Sneha Rao"/>
    <x v="0"/>
    <s v="Female"/>
    <x v="10"/>
    <x v="0"/>
    <x v="0"/>
    <x v="0"/>
    <n v="999871"/>
    <s v="Submitted"/>
    <n v="760"/>
    <x v="2"/>
    <x v="0"/>
    <s v="Submitted"/>
    <x v="0"/>
    <x v="4"/>
    <n v="2305127"/>
    <n v="12.37"/>
    <n v="36"/>
    <n v="64031.31"/>
    <n v="2376201.749186601"/>
    <x v="2"/>
    <x v="2"/>
    <d v="2036-09-13T00:00:00"/>
    <x v="12"/>
    <x v="3"/>
    <x v="0"/>
    <x v="1"/>
    <x v="1"/>
  </r>
  <r>
    <s v="L104469"/>
    <x v="0"/>
    <s v="C204469"/>
    <s v="Neha Rao"/>
    <x v="0"/>
    <s v="Male"/>
    <x v="31"/>
    <x v="1"/>
    <x v="1"/>
    <x v="3"/>
    <n v="1830851"/>
    <s v="Submitted"/>
    <n v="484"/>
    <x v="0"/>
    <x v="0"/>
    <s v="Submitted"/>
    <x v="0"/>
    <x v="2"/>
    <n v="3797058"/>
    <n v="12.63"/>
    <n v="60"/>
    <n v="63284.3"/>
    <n v="3996403.5449999999"/>
    <x v="6"/>
    <x v="6"/>
    <d v="2036-09-14T00:00:00"/>
    <x v="12"/>
    <x v="3"/>
    <x v="0"/>
    <x v="0"/>
    <x v="2"/>
  </r>
  <r>
    <s v="L104470"/>
    <x v="0"/>
    <s v="C204470"/>
    <s v="Neha Verma"/>
    <x v="0"/>
    <s v="Female"/>
    <x v="32"/>
    <x v="0"/>
    <x v="0"/>
    <x v="2"/>
    <n v="416404"/>
    <s v="Submitted"/>
    <n v="517"/>
    <x v="0"/>
    <x v="0"/>
    <s v="Submitted"/>
    <x v="0"/>
    <x v="2"/>
    <n v="2782669"/>
    <n v="15.86"/>
    <n v="180"/>
    <n v="15459.27"/>
    <n v="3677760.8616666663"/>
    <x v="3"/>
    <x v="3"/>
    <d v="2036-09-15T00:00:00"/>
    <x v="12"/>
    <x v="3"/>
    <x v="0"/>
    <x v="1"/>
    <x v="0"/>
  </r>
  <r>
    <s v="L104471"/>
    <x v="0"/>
    <s v="C204471"/>
    <s v="Anjali Verma"/>
    <x v="0"/>
    <s v="Female"/>
    <x v="31"/>
    <x v="1"/>
    <x v="1"/>
    <x v="1"/>
    <n v="1488131"/>
    <s v="Submitted"/>
    <n v="829"/>
    <x v="2"/>
    <x v="0"/>
    <s v="Submitted"/>
    <x v="0"/>
    <x v="4"/>
    <n v="1532044"/>
    <n v="11.32"/>
    <n v="120"/>
    <n v="12767.03"/>
    <n v="1445228.1733333333"/>
    <x v="0"/>
    <x v="0"/>
    <d v="2036-09-16T00:00:00"/>
    <x v="12"/>
    <x v="3"/>
    <x v="1"/>
    <x v="1"/>
    <x v="0"/>
  </r>
  <r>
    <s v="L104472"/>
    <x v="0"/>
    <s v="C204472"/>
    <s v="Priya Patel"/>
    <x v="0"/>
    <s v="Female"/>
    <x v="24"/>
    <x v="0"/>
    <x v="1"/>
    <x v="0"/>
    <n v="645447"/>
    <s v="Submitted"/>
    <n v="899"/>
    <x v="2"/>
    <x v="0"/>
    <s v="Submitted"/>
    <x v="0"/>
    <x v="2"/>
    <n v="629828"/>
    <n v="11.26"/>
    <n v="24"/>
    <n v="26242.83"/>
    <n v="590988.68136243848"/>
    <x v="4"/>
    <x v="4"/>
    <d v="2036-09-17T00:00:00"/>
    <x v="12"/>
    <x v="3"/>
    <x v="0"/>
    <x v="1"/>
    <x v="3"/>
  </r>
  <r>
    <s v="L104473"/>
    <x v="0"/>
    <s v="C204473"/>
    <s v="Anjali Patel"/>
    <x v="0"/>
    <s v="Female"/>
    <x v="4"/>
    <x v="1"/>
    <x v="0"/>
    <x v="0"/>
    <n v="1513510"/>
    <s v="Submitted"/>
    <n v="358"/>
    <x v="0"/>
    <x v="0"/>
    <s v="Submitted"/>
    <x v="0"/>
    <x v="0"/>
    <n v="3982145"/>
    <n v="17.32"/>
    <n v="180"/>
    <n v="22123.03"/>
    <n v="5747562.6166666672"/>
    <x v="2"/>
    <x v="2"/>
    <d v="2036-09-18T00:00:00"/>
    <x v="12"/>
    <x v="3"/>
    <x v="0"/>
    <x v="0"/>
    <x v="3"/>
  </r>
  <r>
    <s v="L104474"/>
    <x v="0"/>
    <s v="C204474"/>
    <s v="Pooja Rao"/>
    <x v="0"/>
    <s v="Female"/>
    <x v="1"/>
    <x v="0"/>
    <x v="0"/>
    <x v="0"/>
    <n v="271350"/>
    <s v="Submitted"/>
    <n v="323"/>
    <x v="0"/>
    <x v="0"/>
    <s v="Submitted"/>
    <x v="0"/>
    <x v="2"/>
    <n v="4245333"/>
    <n v="11.57"/>
    <n v="12"/>
    <n v="353777.75"/>
    <n v="4094450.3787057512"/>
    <x v="5"/>
    <x v="5"/>
    <d v="2036-09-19T00:00:00"/>
    <x v="12"/>
    <x v="3"/>
    <x v="0"/>
    <x v="0"/>
    <x v="2"/>
  </r>
  <r>
    <s v="L104475"/>
    <x v="0"/>
    <s v="C204475"/>
    <s v="Karan Patel"/>
    <x v="0"/>
    <s v="Male"/>
    <x v="37"/>
    <x v="1"/>
    <x v="1"/>
    <x v="3"/>
    <n v="0"/>
    <s v="Submitted"/>
    <n v="842"/>
    <x v="2"/>
    <x v="0"/>
    <s v="Submitted"/>
    <x v="0"/>
    <x v="3"/>
    <n v="2511764"/>
    <n v="9.76"/>
    <n v="36"/>
    <n v="69771.22"/>
    <n v="2042901.3876783676"/>
    <x v="5"/>
    <x v="5"/>
    <d v="2036-09-20T00:00:00"/>
    <x v="12"/>
    <x v="3"/>
    <x v="0"/>
    <x v="0"/>
    <x v="1"/>
  </r>
  <r>
    <s v="L104476"/>
    <x v="0"/>
    <s v="C204476"/>
    <s v="Amit Singh"/>
    <x v="0"/>
    <s v="Female"/>
    <x v="32"/>
    <x v="1"/>
    <x v="0"/>
    <x v="0"/>
    <n v="466387"/>
    <s v="Submitted"/>
    <n v="779"/>
    <x v="2"/>
    <x v="0"/>
    <s v="Submitted"/>
    <x v="0"/>
    <x v="0"/>
    <n v="1841465"/>
    <n v="13.56"/>
    <n v="12"/>
    <n v="153455.42000000001"/>
    <n v="2081094.0862819094"/>
    <x v="1"/>
    <x v="1"/>
    <d v="2036-09-21T00:00:00"/>
    <x v="12"/>
    <x v="3"/>
    <x v="0"/>
    <x v="1"/>
    <x v="0"/>
  </r>
  <r>
    <s v="L104477"/>
    <x v="0"/>
    <s v="C204477"/>
    <s v="Rahul Singh"/>
    <x v="0"/>
    <s v="Male"/>
    <x v="25"/>
    <x v="0"/>
    <x v="1"/>
    <x v="3"/>
    <n v="1545979"/>
    <s v="Submitted"/>
    <n v="354"/>
    <x v="0"/>
    <x v="0"/>
    <s v="Submitted"/>
    <x v="0"/>
    <x v="3"/>
    <n v="3501443"/>
    <n v="11.78"/>
    <n v="24"/>
    <n v="145893.46"/>
    <n v="3437250.1338837747"/>
    <x v="5"/>
    <x v="5"/>
    <d v="2036-09-22T00:00:00"/>
    <x v="12"/>
    <x v="3"/>
    <x v="0"/>
    <x v="1"/>
    <x v="1"/>
  </r>
  <r>
    <s v="L104478"/>
    <x v="0"/>
    <s v="C204478"/>
    <s v="Rohit Das"/>
    <x v="0"/>
    <s v="Male"/>
    <x v="31"/>
    <x v="0"/>
    <x v="1"/>
    <x v="0"/>
    <n v="2061976"/>
    <s v="Submitted"/>
    <n v="791"/>
    <x v="2"/>
    <x v="0"/>
    <s v="Submitted"/>
    <x v="0"/>
    <x v="0"/>
    <n v="2783715"/>
    <n v="13.3"/>
    <n v="180"/>
    <n v="15465.08"/>
    <n v="3085284.125"/>
    <x v="1"/>
    <x v="1"/>
    <d v="2036-09-23T00:00:00"/>
    <x v="12"/>
    <x v="3"/>
    <x v="0"/>
    <x v="0"/>
    <x v="3"/>
  </r>
  <r>
    <s v="L104479"/>
    <x v="0"/>
    <s v="C204479"/>
    <s v="Pooja Das"/>
    <x v="0"/>
    <s v="Female"/>
    <x v="11"/>
    <x v="1"/>
    <x v="0"/>
    <x v="2"/>
    <n v="348598"/>
    <s v="Submitted"/>
    <n v="544"/>
    <x v="0"/>
    <x v="0"/>
    <s v="Submitted"/>
    <x v="0"/>
    <x v="0"/>
    <n v="4666283"/>
    <n v="10.59"/>
    <n v="60"/>
    <n v="77771.38"/>
    <n v="4117994.7474999996"/>
    <x v="3"/>
    <x v="3"/>
    <d v="2036-09-24T00:00:00"/>
    <x v="12"/>
    <x v="3"/>
    <x v="0"/>
    <x v="1"/>
    <x v="0"/>
  </r>
  <r>
    <s v="L104480"/>
    <x v="0"/>
    <s v="C204480"/>
    <n v="0"/>
    <x v="0"/>
    <s v="Male"/>
    <x v="10"/>
    <x v="0"/>
    <x v="1"/>
    <x v="3"/>
    <n v="983323"/>
    <s v="Submitted"/>
    <n v="500"/>
    <x v="0"/>
    <x v="0"/>
    <s v="Submitted"/>
    <x v="0"/>
    <x v="2"/>
    <n v="1278823"/>
    <n v="11.57"/>
    <n v="120"/>
    <n v="10656.86"/>
    <n v="1232998.5091666668"/>
    <x v="3"/>
    <x v="3"/>
    <d v="2036-09-25T00:00:00"/>
    <x v="12"/>
    <x v="3"/>
    <x v="0"/>
    <x v="1"/>
    <x v="0"/>
  </r>
  <r>
    <s v="L104481"/>
    <x v="0"/>
    <s v="C204481"/>
    <s v="Anjali Patel"/>
    <x v="0"/>
    <s v="Female"/>
    <x v="11"/>
    <x v="0"/>
    <x v="1"/>
    <x v="3"/>
    <n v="1385290"/>
    <s v="Submitted"/>
    <n v="779"/>
    <x v="2"/>
    <x v="0"/>
    <s v="Submitted"/>
    <x v="0"/>
    <x v="2"/>
    <n v="2745398"/>
    <n v="18.649999999999999"/>
    <n v="180"/>
    <n v="15252.21"/>
    <n v="4266806.0583333327"/>
    <x v="6"/>
    <x v="6"/>
    <d v="2036-09-26T00:00:00"/>
    <x v="12"/>
    <x v="3"/>
    <x v="0"/>
    <x v="1"/>
    <x v="2"/>
  </r>
  <r>
    <s v="L104482"/>
    <x v="0"/>
    <s v="C204482"/>
    <s v="Sneha Rao"/>
    <x v="0"/>
    <s v="Female"/>
    <x v="30"/>
    <x v="0"/>
    <x v="1"/>
    <x v="3"/>
    <n v="1834159"/>
    <s v="Submitted"/>
    <n v="536"/>
    <x v="0"/>
    <x v="0"/>
    <s v="Submitted"/>
    <x v="0"/>
    <x v="0"/>
    <n v="4619766"/>
    <n v="12.88"/>
    <n v="12"/>
    <n v="384980.5"/>
    <n v="4959334.7880981881"/>
    <x v="5"/>
    <x v="5"/>
    <d v="2036-09-27T00:00:00"/>
    <x v="12"/>
    <x v="3"/>
    <x v="0"/>
    <x v="1"/>
    <x v="3"/>
  </r>
  <r>
    <s v="L104483"/>
    <x v="0"/>
    <s v="C204483"/>
    <s v="Rahul Patel"/>
    <x v="0"/>
    <s v="Male"/>
    <x v="24"/>
    <x v="1"/>
    <x v="1"/>
    <x v="3"/>
    <n v="1461094"/>
    <s v="Submitted"/>
    <n v="580"/>
    <x v="0"/>
    <x v="0"/>
    <s v="Submitted"/>
    <x v="0"/>
    <x v="3"/>
    <n v="4019151"/>
    <n v="13.9"/>
    <n v="24"/>
    <n v="167464.62"/>
    <n v="4655516.6195782945"/>
    <x v="0"/>
    <x v="0"/>
    <d v="2036-09-28T00:00:00"/>
    <x v="12"/>
    <x v="3"/>
    <x v="1"/>
    <x v="1"/>
    <x v="1"/>
  </r>
  <r>
    <s v="L104484"/>
    <x v="0"/>
    <s v="C204484"/>
    <s v="Karan Mehta"/>
    <x v="0"/>
    <s v="Male"/>
    <x v="38"/>
    <x v="0"/>
    <x v="1"/>
    <x v="3"/>
    <n v="2259270"/>
    <s v="Submitted"/>
    <n v="454"/>
    <x v="0"/>
    <x v="0"/>
    <s v="Submitted"/>
    <x v="0"/>
    <x v="4"/>
    <n v="4687194"/>
    <n v="14.29"/>
    <n v="36"/>
    <n v="130199.83"/>
    <n v="5581666.8550030533"/>
    <x v="2"/>
    <x v="2"/>
    <d v="2036-09-29T00:00:00"/>
    <x v="12"/>
    <x v="3"/>
    <x v="0"/>
    <x v="1"/>
    <x v="3"/>
  </r>
  <r>
    <s v="L104485"/>
    <x v="0"/>
    <s v="C204485"/>
    <s v="Rohit Verma"/>
    <x v="0"/>
    <s v="Male"/>
    <x v="4"/>
    <x v="1"/>
    <x v="1"/>
    <x v="3"/>
    <n v="-50000"/>
    <s v="Submitted"/>
    <n v="665"/>
    <x v="1"/>
    <x v="0"/>
    <s v="Submitted"/>
    <x v="0"/>
    <x v="3"/>
    <n v="4988054"/>
    <n v="13.84"/>
    <n v="60"/>
    <n v="83134.23"/>
    <n v="5752888.9466666663"/>
    <x v="6"/>
    <x v="6"/>
    <d v="2036-09-30T00:00:00"/>
    <x v="12"/>
    <x v="3"/>
    <x v="0"/>
    <x v="1"/>
    <x v="0"/>
  </r>
  <r>
    <s v="L104486"/>
    <x v="0"/>
    <s v="C204486"/>
    <s v="Vikas Das"/>
    <x v="0"/>
    <s v="Female"/>
    <x v="0"/>
    <x v="1"/>
    <x v="1"/>
    <x v="1"/>
    <n v="1841054"/>
    <s v="Submitted"/>
    <n v="507"/>
    <x v="0"/>
    <x v="0"/>
    <s v="Submitted"/>
    <x v="0"/>
    <x v="4"/>
    <n v="2422809"/>
    <n v="18.93"/>
    <n v="180"/>
    <n v="13460.05"/>
    <n v="3821981.1974999998"/>
    <x v="3"/>
    <x v="3"/>
    <d v="2036-10-01T00:00:00"/>
    <x v="12"/>
    <x v="4"/>
    <x v="0"/>
    <x v="1"/>
    <x v="2"/>
  </r>
  <r>
    <s v="L104487"/>
    <x v="0"/>
    <s v="C204487"/>
    <s v="Vikas Mehta"/>
    <x v="0"/>
    <s v="Female"/>
    <x v="19"/>
    <x v="1"/>
    <x v="1"/>
    <x v="2"/>
    <n v="2200371"/>
    <s v="Submitted"/>
    <n v="888"/>
    <x v="2"/>
    <x v="0"/>
    <s v="Submitted"/>
    <x v="0"/>
    <x v="1"/>
    <n v="3789248"/>
    <n v="16.690000000000001"/>
    <n v="60"/>
    <n v="63154.13"/>
    <n v="5270212.4266666668"/>
    <x v="4"/>
    <x v="4"/>
    <d v="2036-10-02T00:00:00"/>
    <x v="12"/>
    <x v="4"/>
    <x v="0"/>
    <x v="1"/>
    <x v="0"/>
  </r>
  <r>
    <s v="L104488"/>
    <x v="0"/>
    <s v="C204488"/>
    <s v="Karan Mehta"/>
    <x v="0"/>
    <s v="Male"/>
    <x v="11"/>
    <x v="0"/>
    <x v="0"/>
    <x v="3"/>
    <n v="888987"/>
    <s v="Submitted"/>
    <n v="447"/>
    <x v="0"/>
    <x v="0"/>
    <s v="Submitted"/>
    <x v="0"/>
    <x v="1"/>
    <n v="4754871"/>
    <n v="13.19"/>
    <n v="12"/>
    <n v="396239.25"/>
    <n v="5227109.7080690172"/>
    <x v="2"/>
    <x v="2"/>
    <d v="2036-10-03T00:00:00"/>
    <x v="12"/>
    <x v="4"/>
    <x v="0"/>
    <x v="1"/>
    <x v="3"/>
  </r>
  <r>
    <s v="L104489"/>
    <x v="0"/>
    <s v="C204489"/>
    <s v="Sneha Patel"/>
    <x v="0"/>
    <s v="Female"/>
    <x v="30"/>
    <x v="0"/>
    <x v="1"/>
    <x v="1"/>
    <n v="602090"/>
    <s v="Submitted"/>
    <n v="484"/>
    <x v="0"/>
    <x v="0"/>
    <s v="Submitted"/>
    <x v="0"/>
    <x v="1"/>
    <n v="318577"/>
    <n v="16.98"/>
    <n v="24"/>
    <n v="13274.04"/>
    <n v="450786.45529104467"/>
    <x v="1"/>
    <x v="1"/>
    <d v="2036-10-04T00:00:00"/>
    <x v="12"/>
    <x v="4"/>
    <x v="0"/>
    <x v="1"/>
    <x v="2"/>
  </r>
  <r>
    <s v="L104490"/>
    <x v="0"/>
    <s v="C204490"/>
    <s v="Sneha Patel"/>
    <x v="0"/>
    <s v="Female"/>
    <x v="41"/>
    <x v="1"/>
    <x v="1"/>
    <x v="2"/>
    <n v="2091344"/>
    <s v="Submitted"/>
    <n v="659"/>
    <x v="1"/>
    <x v="0"/>
    <s v="Submitted"/>
    <x v="0"/>
    <x v="1"/>
    <n v="3271317"/>
    <n v="14.95"/>
    <n v="60"/>
    <n v="54521.95"/>
    <n v="4075515.7625000002"/>
    <x v="5"/>
    <x v="5"/>
    <d v="2036-10-05T00:00:00"/>
    <x v="12"/>
    <x v="4"/>
    <x v="0"/>
    <x v="1"/>
    <x v="0"/>
  </r>
  <r>
    <s v="L104491"/>
    <x v="0"/>
    <s v="C204491"/>
    <s v="Karan Singh"/>
    <x v="0"/>
    <s v="Male"/>
    <x v="37"/>
    <x v="0"/>
    <x v="1"/>
    <x v="1"/>
    <n v="1814017"/>
    <s v="Submitted"/>
    <n v="710"/>
    <x v="1"/>
    <x v="0"/>
    <s v="Submitted"/>
    <x v="0"/>
    <x v="1"/>
    <n v="916011"/>
    <n v="12.59"/>
    <n v="60"/>
    <n v="15266.85"/>
    <n v="961048.2074999999"/>
    <x v="2"/>
    <x v="2"/>
    <d v="2036-10-06T00:00:00"/>
    <x v="12"/>
    <x v="4"/>
    <x v="1"/>
    <x v="0"/>
    <x v="0"/>
  </r>
  <r>
    <s v="L104492"/>
    <x v="0"/>
    <s v="C204492"/>
    <s v="Rohit Sharma"/>
    <x v="0"/>
    <s v="Female"/>
    <x v="8"/>
    <x v="1"/>
    <x v="1"/>
    <x v="0"/>
    <n v="1109516"/>
    <s v="Submitted"/>
    <n v="844"/>
    <x v="2"/>
    <x v="0"/>
    <s v="Submitted"/>
    <x v="0"/>
    <x v="0"/>
    <n v="4162434"/>
    <n v="16.28"/>
    <n v="12"/>
    <n v="346869.5"/>
    <n v="5647227.8831874169"/>
    <x v="0"/>
    <x v="0"/>
    <d v="2036-10-07T00:00:00"/>
    <x v="12"/>
    <x v="4"/>
    <x v="1"/>
    <x v="1"/>
    <x v="1"/>
  </r>
  <r>
    <s v="L104493"/>
    <x v="0"/>
    <s v="C204493"/>
    <s v="Priya Patel"/>
    <x v="0"/>
    <s v="Female"/>
    <x v="13"/>
    <x v="0"/>
    <x v="1"/>
    <x v="2"/>
    <n v="776287"/>
    <s v="Submitted"/>
    <n v="544"/>
    <x v="0"/>
    <x v="0"/>
    <s v="Submitted"/>
    <x v="0"/>
    <x v="4"/>
    <n v="110393"/>
    <n v="12.92"/>
    <n v="36"/>
    <n v="3066.47"/>
    <n v="118856.46333377983"/>
    <x v="4"/>
    <x v="4"/>
    <d v="2036-10-08T00:00:00"/>
    <x v="12"/>
    <x v="4"/>
    <x v="2"/>
    <x v="0"/>
    <x v="1"/>
  </r>
  <r>
    <s v="L104494"/>
    <x v="0"/>
    <s v="C204494"/>
    <s v="Pooja Singh"/>
    <x v="0"/>
    <s v="Female"/>
    <x v="46"/>
    <x v="0"/>
    <x v="1"/>
    <x v="2"/>
    <n v="784708"/>
    <s v="Submitted"/>
    <n v="539"/>
    <x v="0"/>
    <x v="0"/>
    <s v="Submitted"/>
    <x v="0"/>
    <x v="2"/>
    <n v="533227"/>
    <n v="18.100000000000001"/>
    <n v="24"/>
    <n v="22217.79"/>
    <n v="804284.05854234169"/>
    <x v="3"/>
    <x v="3"/>
    <d v="2036-10-09T00:00:00"/>
    <x v="12"/>
    <x v="4"/>
    <x v="0"/>
    <x v="0"/>
    <x v="0"/>
  </r>
  <r>
    <s v="L104495"/>
    <x v="0"/>
    <s v="C204495"/>
    <s v="Neha Das"/>
    <x v="0"/>
    <s v="Female"/>
    <x v="10"/>
    <x v="1"/>
    <x v="0"/>
    <x v="3"/>
    <n v="405578"/>
    <s v="Submitted"/>
    <n v="541"/>
    <x v="0"/>
    <x v="0"/>
    <s v="Submitted"/>
    <x v="0"/>
    <x v="2"/>
    <n v="2635879"/>
    <n v="14.52"/>
    <n v="120"/>
    <n v="21965.66"/>
    <n v="3189413.59"/>
    <x v="0"/>
    <x v="0"/>
    <d v="2036-10-10T00:00:00"/>
    <x v="12"/>
    <x v="4"/>
    <x v="0"/>
    <x v="1"/>
    <x v="2"/>
  </r>
  <r>
    <s v="L104496"/>
    <x v="0"/>
    <s v="C204496"/>
    <s v="Priya Singh"/>
    <x v="0"/>
    <s v="Female"/>
    <x v="21"/>
    <x v="0"/>
    <x v="0"/>
    <x v="3"/>
    <n v="412411"/>
    <s v="Submitted"/>
    <n v="798"/>
    <x v="2"/>
    <x v="0"/>
    <s v="Submitted"/>
    <x v="0"/>
    <x v="2"/>
    <n v="3341996"/>
    <n v="8.0299999999999994"/>
    <n v="24"/>
    <n v="139249.82999999999"/>
    <n v="2236362.5456500431"/>
    <x v="1"/>
    <x v="1"/>
    <d v="2036-10-11T00:00:00"/>
    <x v="12"/>
    <x v="4"/>
    <x v="0"/>
    <x v="0"/>
    <x v="1"/>
  </r>
  <r>
    <s v="L104497"/>
    <x v="0"/>
    <s v="C204497"/>
    <s v="Anjali Verma"/>
    <x v="0"/>
    <s v="Female"/>
    <x v="19"/>
    <x v="0"/>
    <x v="1"/>
    <x v="3"/>
    <n v="2453629"/>
    <s v="Submitted"/>
    <n v="539"/>
    <x v="0"/>
    <x v="0"/>
    <s v="Submitted"/>
    <x v="0"/>
    <x v="0"/>
    <n v="2693676"/>
    <n v="15.54"/>
    <n v="180"/>
    <n v="14964.87"/>
    <n v="3488310.42"/>
    <x v="1"/>
    <x v="1"/>
    <d v="2036-10-12T00:00:00"/>
    <x v="12"/>
    <x v="4"/>
    <x v="1"/>
    <x v="1"/>
    <x v="1"/>
  </r>
  <r>
    <s v="L104498"/>
    <x v="0"/>
    <s v="C204498"/>
    <s v="Sneha Patel"/>
    <x v="0"/>
    <s v="Male"/>
    <x v="6"/>
    <x v="1"/>
    <x v="1"/>
    <x v="2"/>
    <n v="449665"/>
    <s v="Submitted"/>
    <n v="836"/>
    <x v="2"/>
    <x v="0"/>
    <s v="Submitted"/>
    <x v="0"/>
    <x v="3"/>
    <n v="3895995"/>
    <n v="17.23"/>
    <n v="60"/>
    <n v="64933.25"/>
    <n v="5593999.4874999998"/>
    <x v="6"/>
    <x v="6"/>
    <d v="2036-10-13T00:00:00"/>
    <x v="12"/>
    <x v="4"/>
    <x v="0"/>
    <x v="1"/>
    <x v="0"/>
  </r>
  <r>
    <s v="L104499"/>
    <x v="0"/>
    <s v="C204499"/>
    <s v="Vikas Verma"/>
    <x v="0"/>
    <s v="Female"/>
    <x v="36"/>
    <x v="1"/>
    <x v="1"/>
    <x v="0"/>
    <n v="748675"/>
    <s v="Submitted"/>
    <n v="667"/>
    <x v="1"/>
    <x v="0"/>
    <s v="Submitted"/>
    <x v="0"/>
    <x v="1"/>
    <n v="3944985"/>
    <n v="10.46"/>
    <n v="36"/>
    <n v="109582.92"/>
    <n v="3438711.925544716"/>
    <x v="0"/>
    <x v="0"/>
    <d v="2036-10-14T00:00:00"/>
    <x v="12"/>
    <x v="4"/>
    <x v="1"/>
    <x v="0"/>
    <x v="0"/>
  </r>
  <r>
    <s v="L104500"/>
    <x v="0"/>
    <s v="C204500"/>
    <s v="Anjali Verma"/>
    <x v="0"/>
    <s v="Male"/>
    <x v="44"/>
    <x v="0"/>
    <x v="1"/>
    <x v="1"/>
    <n v="344243"/>
    <s v="Submitted"/>
    <n v="425"/>
    <x v="0"/>
    <x v="0"/>
    <s v="Submitted"/>
    <x v="0"/>
    <x v="3"/>
    <n v="3674704"/>
    <n v="16.440000000000001"/>
    <n v="120"/>
    <n v="30622.53"/>
    <n v="5034344.4800000004"/>
    <x v="2"/>
    <x v="2"/>
    <d v="2036-10-15T00:00:00"/>
    <x v="12"/>
    <x v="4"/>
    <x v="2"/>
    <x v="0"/>
    <x v="0"/>
  </r>
  <r>
    <s v="L104501"/>
    <x v="0"/>
    <s v="C204501"/>
    <s v="Priya Rao"/>
    <x v="0"/>
    <s v="Female"/>
    <x v="47"/>
    <x v="1"/>
    <x v="1"/>
    <x v="0"/>
    <n v="2362319"/>
    <s v="Submitted"/>
    <n v="806"/>
    <x v="2"/>
    <x v="0"/>
    <s v="Submitted"/>
    <x v="0"/>
    <x v="0"/>
    <n v="4359066"/>
    <n v="14.53"/>
    <n v="24"/>
    <n v="181627.75"/>
    <n v="5278102.4433879294"/>
    <x v="0"/>
    <x v="0"/>
    <d v="2036-10-16T00:00:00"/>
    <x v="12"/>
    <x v="4"/>
    <x v="0"/>
    <x v="0"/>
    <x v="1"/>
  </r>
  <r>
    <s v="L104502"/>
    <x v="0"/>
    <s v="C204502"/>
    <s v="Karan Sharma"/>
    <x v="0"/>
    <s v="Female"/>
    <x v="32"/>
    <x v="1"/>
    <x v="1"/>
    <x v="3"/>
    <n v="947975"/>
    <s v="Submitted"/>
    <n v="762"/>
    <x v="2"/>
    <x v="0"/>
    <s v="Submitted"/>
    <x v="0"/>
    <x v="3"/>
    <n v="3307539"/>
    <n v="13.46"/>
    <n v="24"/>
    <n v="137814.12"/>
    <n v="3709956.2985941167"/>
    <x v="12"/>
    <x v="2"/>
    <d v="2036-10-17T00:00:00"/>
    <x v="12"/>
    <x v="4"/>
    <x v="0"/>
    <x v="1"/>
    <x v="1"/>
  </r>
  <r>
    <s v="L104503"/>
    <x v="0"/>
    <s v="C204503"/>
    <s v="Rohit Patel"/>
    <x v="0"/>
    <s v="Female"/>
    <x v="25"/>
    <x v="1"/>
    <x v="0"/>
    <x v="2"/>
    <n v="2403720"/>
    <s v="Submitted"/>
    <n v="559"/>
    <x v="0"/>
    <x v="0"/>
    <s v="Submitted"/>
    <x v="0"/>
    <x v="4"/>
    <n v="243160"/>
    <n v="8.8699999999999992"/>
    <n v="120"/>
    <n v="2026.33"/>
    <n v="179735.76666666666"/>
    <x v="1"/>
    <x v="1"/>
    <d v="2036-10-18T00:00:00"/>
    <x v="12"/>
    <x v="4"/>
    <x v="0"/>
    <x v="1"/>
    <x v="0"/>
  </r>
  <r>
    <s v="L104504"/>
    <x v="0"/>
    <s v="C204504"/>
    <s v="Anjali Mehta"/>
    <x v="0"/>
    <s v="Male"/>
    <x v="23"/>
    <x v="1"/>
    <x v="0"/>
    <x v="2"/>
    <n v="795144"/>
    <s v="Submitted"/>
    <n v="792"/>
    <x v="2"/>
    <x v="0"/>
    <s v="Submitted"/>
    <x v="0"/>
    <x v="3"/>
    <n v="2869857"/>
    <n v="7.41"/>
    <n v="12"/>
    <n v="239154.75"/>
    <n v="1777679.4051065603"/>
    <x v="2"/>
    <x v="2"/>
    <d v="2036-10-19T00:00:00"/>
    <x v="12"/>
    <x v="4"/>
    <x v="1"/>
    <x v="1"/>
    <x v="1"/>
  </r>
  <r>
    <s v="L104505"/>
    <x v="0"/>
    <s v="C204505"/>
    <s v="Pooja Singh"/>
    <x v="0"/>
    <s v="Male"/>
    <x v="37"/>
    <x v="0"/>
    <x v="1"/>
    <x v="3"/>
    <n v="1860099"/>
    <s v="Submitted"/>
    <n v="950"/>
    <x v="2"/>
    <x v="0"/>
    <s v="Submitted"/>
    <x v="1"/>
    <x v="2"/>
    <n v="1815320"/>
    <n v="15.87"/>
    <n v="36"/>
    <n v="50425.56"/>
    <n v="2400760.7000001608"/>
    <x v="3"/>
    <x v="3"/>
    <d v="2036-10-20T00:00:00"/>
    <x v="12"/>
    <x v="4"/>
    <x v="0"/>
    <x v="1"/>
    <x v="2"/>
  </r>
  <r>
    <s v="L104506"/>
    <x v="0"/>
    <s v="C204506"/>
    <s v="Rahul Sharma"/>
    <x v="0"/>
    <s v="Male"/>
    <x v="39"/>
    <x v="1"/>
    <x v="0"/>
    <x v="3"/>
    <n v="1186619"/>
    <s v="Submitted"/>
    <n v="513"/>
    <x v="0"/>
    <x v="0"/>
    <s v="Submitted"/>
    <x v="0"/>
    <x v="1"/>
    <n v="1641588"/>
    <n v="10.34"/>
    <n v="120"/>
    <n v="13679.9"/>
    <n v="1414501.6600000001"/>
    <x v="4"/>
    <x v="4"/>
    <d v="2036-10-21T00:00:00"/>
    <x v="12"/>
    <x v="4"/>
    <x v="0"/>
    <x v="0"/>
    <x v="3"/>
  </r>
  <r>
    <s v="L104507"/>
    <x v="0"/>
    <s v="C204507"/>
    <s v="Karan Singh"/>
    <x v="0"/>
    <s v="Female"/>
    <x v="1"/>
    <x v="0"/>
    <x v="0"/>
    <x v="1"/>
    <n v="2032216"/>
    <s v="Submitted"/>
    <n v="709"/>
    <x v="1"/>
    <x v="0"/>
    <s v="Submitted"/>
    <x v="0"/>
    <x v="1"/>
    <n v="1706348"/>
    <n v="18.55"/>
    <n v="24"/>
    <n v="71097.83"/>
    <n v="2637729.6171467439"/>
    <x v="2"/>
    <x v="2"/>
    <d v="2036-10-22T00:00:00"/>
    <x v="12"/>
    <x v="4"/>
    <x v="0"/>
    <x v="1"/>
    <x v="2"/>
  </r>
  <r>
    <s v="L104508"/>
    <x v="0"/>
    <s v="C204508"/>
    <s v="Amit Verma"/>
    <x v="0"/>
    <s v="Male"/>
    <x v="28"/>
    <x v="0"/>
    <x v="1"/>
    <x v="2"/>
    <n v="1849244"/>
    <s v="Submitted"/>
    <n v="752"/>
    <x v="2"/>
    <x v="0"/>
    <s v="Submitted"/>
    <x v="0"/>
    <x v="4"/>
    <n v="3467922"/>
    <n v="17.18"/>
    <n v="180"/>
    <n v="19266.23"/>
    <n v="4964908.33"/>
    <x v="2"/>
    <x v="2"/>
    <d v="2036-10-23T00:00:00"/>
    <x v="12"/>
    <x v="4"/>
    <x v="0"/>
    <x v="0"/>
    <x v="2"/>
  </r>
  <r>
    <s v="L104509"/>
    <x v="0"/>
    <s v="C204509"/>
    <s v="Amit Gupta"/>
    <x v="0"/>
    <s v="Female"/>
    <x v="1"/>
    <x v="0"/>
    <x v="1"/>
    <x v="3"/>
    <n v="1972715"/>
    <s v="Submitted"/>
    <n v="726"/>
    <x v="1"/>
    <x v="0"/>
    <s v="Submitted"/>
    <x v="0"/>
    <x v="3"/>
    <n v="700757"/>
    <n v="7.1"/>
    <n v="12"/>
    <n v="58396.42"/>
    <n v="416188.7764635061"/>
    <x v="4"/>
    <x v="4"/>
    <d v="2036-10-24T00:00:00"/>
    <x v="12"/>
    <x v="4"/>
    <x v="0"/>
    <x v="1"/>
    <x v="1"/>
  </r>
  <r>
    <s v="L104510"/>
    <x v="0"/>
    <s v="C204510"/>
    <s v="Neha Rao"/>
    <x v="0"/>
    <s v="Male"/>
    <x v="23"/>
    <x v="1"/>
    <x v="1"/>
    <x v="3"/>
    <n v="623910"/>
    <s v="Submitted"/>
    <n v="816"/>
    <x v="2"/>
    <x v="0"/>
    <s v="Submitted"/>
    <x v="0"/>
    <x v="1"/>
    <n v="3354645"/>
    <n v="15.58"/>
    <n v="120"/>
    <n v="27955.38"/>
    <n v="4355447.4249999998"/>
    <x v="4"/>
    <x v="4"/>
    <d v="2036-10-25T00:00:00"/>
    <x v="12"/>
    <x v="4"/>
    <x v="0"/>
    <x v="0"/>
    <x v="0"/>
  </r>
  <r>
    <s v="L104511"/>
    <x v="0"/>
    <s v="C204511"/>
    <s v="Anjali Gupta"/>
    <x v="0"/>
    <s v="Male"/>
    <x v="40"/>
    <x v="0"/>
    <x v="1"/>
    <x v="2"/>
    <n v="849062"/>
    <s v="Submitted"/>
    <n v="837"/>
    <x v="2"/>
    <x v="0"/>
    <s v="Submitted"/>
    <x v="0"/>
    <x v="3"/>
    <n v="695423"/>
    <n v="9"/>
    <n v="60"/>
    <n v="11590.38"/>
    <n v="521567.2500000014"/>
    <x v="5"/>
    <x v="5"/>
    <d v="2036-10-26T00:00:00"/>
    <x v="12"/>
    <x v="4"/>
    <x v="0"/>
    <x v="0"/>
    <x v="2"/>
  </r>
  <r>
    <s v="L104512"/>
    <x v="0"/>
    <s v="C204512"/>
    <s v="Rahul Rao"/>
    <x v="0"/>
    <s v="Male"/>
    <x v="5"/>
    <x v="0"/>
    <x v="1"/>
    <x v="1"/>
    <n v="838437"/>
    <s v="Submitted"/>
    <n v="601"/>
    <x v="1"/>
    <x v="0"/>
    <s v="Submitted"/>
    <x v="0"/>
    <x v="0"/>
    <n v="3290354"/>
    <n v="17.510000000000002"/>
    <n v="120"/>
    <n v="27419.62"/>
    <n v="4801174.8783333339"/>
    <x v="5"/>
    <x v="5"/>
    <d v="2036-10-27T00:00:00"/>
    <x v="12"/>
    <x v="4"/>
    <x v="0"/>
    <x v="0"/>
    <x v="1"/>
  </r>
  <r>
    <s v="L104513"/>
    <x v="0"/>
    <s v="C204513"/>
    <s v="Rohit Patel"/>
    <x v="0"/>
    <s v="Male"/>
    <x v="12"/>
    <x v="0"/>
    <x v="0"/>
    <x v="3"/>
    <n v="1174600"/>
    <s v="Submitted"/>
    <n v="804"/>
    <x v="2"/>
    <x v="0"/>
    <s v="Submitted"/>
    <x v="0"/>
    <x v="4"/>
    <n v="4654949"/>
    <n v="15.83"/>
    <n v="60"/>
    <n v="77582.48"/>
    <n v="6140653.5558333332"/>
    <x v="5"/>
    <x v="5"/>
    <d v="2036-10-28T00:00:00"/>
    <x v="12"/>
    <x v="4"/>
    <x v="1"/>
    <x v="0"/>
    <x v="2"/>
  </r>
  <r>
    <s v="L104514"/>
    <x v="0"/>
    <s v="C204514"/>
    <s v="Karan Sharma"/>
    <x v="0"/>
    <s v="Male"/>
    <x v="25"/>
    <x v="1"/>
    <x v="0"/>
    <x v="3"/>
    <n v="2257518"/>
    <s v="Submitted"/>
    <n v="887"/>
    <x v="2"/>
    <x v="0"/>
    <s v="Submitted"/>
    <x v="0"/>
    <x v="3"/>
    <n v="2543618"/>
    <n v="8.35"/>
    <n v="12"/>
    <n v="211968.17"/>
    <n v="1773068.3972428553"/>
    <x v="5"/>
    <x v="5"/>
    <d v="2036-10-29T00:00:00"/>
    <x v="12"/>
    <x v="4"/>
    <x v="0"/>
    <x v="0"/>
    <x v="2"/>
  </r>
  <r>
    <s v="L104515"/>
    <x v="0"/>
    <s v="C204515"/>
    <s v="Rohit Rao"/>
    <x v="0"/>
    <s v="Female"/>
    <x v="6"/>
    <x v="0"/>
    <x v="0"/>
    <x v="3"/>
    <n v="895273"/>
    <s v="Submitted"/>
    <n v="744"/>
    <x v="1"/>
    <x v="0"/>
    <s v="Submitted"/>
    <x v="0"/>
    <x v="4"/>
    <n v="3269005"/>
    <n v="7.34"/>
    <n v="12"/>
    <n v="272417.08"/>
    <n v="2006073.3608396638"/>
    <x v="2"/>
    <x v="2"/>
    <d v="2036-10-30T00:00:00"/>
    <x v="12"/>
    <x v="4"/>
    <x v="1"/>
    <x v="0"/>
    <x v="1"/>
  </r>
  <r>
    <s v="L104516"/>
    <x v="0"/>
    <s v="C204516"/>
    <s v="Pooja Sharma"/>
    <x v="0"/>
    <s v="Male"/>
    <x v="14"/>
    <x v="0"/>
    <x v="0"/>
    <x v="0"/>
    <n v="1483321"/>
    <s v="Submitted"/>
    <n v="523"/>
    <x v="0"/>
    <x v="0"/>
    <s v="Submitted"/>
    <x v="0"/>
    <x v="1"/>
    <n v="4829672"/>
    <n v="10.92"/>
    <n v="12"/>
    <n v="402472.67"/>
    <n v="4396866.7951384466"/>
    <x v="1"/>
    <x v="1"/>
    <d v="2036-10-31T00:00:00"/>
    <x v="12"/>
    <x v="4"/>
    <x v="0"/>
    <x v="0"/>
    <x v="0"/>
  </r>
  <r>
    <s v="L104517"/>
    <x v="0"/>
    <s v="C204517"/>
    <s v="Amit Verma"/>
    <x v="0"/>
    <s v="Female"/>
    <x v="40"/>
    <x v="1"/>
    <x v="1"/>
    <x v="2"/>
    <n v="694044"/>
    <s v="Submitted"/>
    <n v="469"/>
    <x v="0"/>
    <x v="0"/>
    <s v="Submitted"/>
    <x v="0"/>
    <x v="1"/>
    <n v="1830757"/>
    <n v="12.1"/>
    <n v="12"/>
    <n v="152563.07999999999"/>
    <n v="1846442.1590590375"/>
    <x v="5"/>
    <x v="5"/>
    <d v="2036-11-01T00:00:00"/>
    <x v="12"/>
    <x v="5"/>
    <x v="2"/>
    <x v="1"/>
    <x v="3"/>
  </r>
  <r>
    <s v="L104518"/>
    <x v="0"/>
    <s v="C204518"/>
    <s v="Priya Singh"/>
    <x v="0"/>
    <s v="Male"/>
    <x v="40"/>
    <x v="1"/>
    <x v="1"/>
    <x v="3"/>
    <n v="1493089"/>
    <s v="Submitted"/>
    <n v="950"/>
    <x v="2"/>
    <x v="0"/>
    <s v="Submitted"/>
    <x v="1"/>
    <x v="0"/>
    <n v="2704965"/>
    <n v="14.35"/>
    <n v="24"/>
    <n v="112706.88"/>
    <n v="3234687.3329855367"/>
    <x v="1"/>
    <x v="1"/>
    <d v="2036-11-02T00:00:00"/>
    <x v="12"/>
    <x v="5"/>
    <x v="0"/>
    <x v="1"/>
    <x v="2"/>
  </r>
  <r>
    <s v="L104519"/>
    <x v="0"/>
    <s v="C204519"/>
    <s v="Priya Mehta"/>
    <x v="0"/>
    <s v="Male"/>
    <x v="45"/>
    <x v="1"/>
    <x v="1"/>
    <x v="1"/>
    <n v="689919"/>
    <s v="Submitted"/>
    <n v="464"/>
    <x v="0"/>
    <x v="0"/>
    <s v="Submitted"/>
    <x v="0"/>
    <x v="1"/>
    <n v="2303468"/>
    <n v="10.02"/>
    <n v="24"/>
    <n v="95977.83"/>
    <n v="1923396.685322298"/>
    <x v="2"/>
    <x v="2"/>
    <d v="2036-11-03T00:00:00"/>
    <x v="12"/>
    <x v="5"/>
    <x v="1"/>
    <x v="1"/>
    <x v="2"/>
  </r>
  <r>
    <s v="L104520"/>
    <x v="0"/>
    <s v="C204520"/>
    <s v="Neha Das"/>
    <x v="0"/>
    <s v="Female"/>
    <x v="27"/>
    <x v="0"/>
    <x v="0"/>
    <x v="2"/>
    <n v="2284207"/>
    <s v="Submitted"/>
    <n v="802"/>
    <x v="2"/>
    <x v="0"/>
    <s v="Submitted"/>
    <x v="0"/>
    <x v="4"/>
    <n v="1649785"/>
    <n v="16.53"/>
    <n v="60"/>
    <n v="27496.42"/>
    <n v="2272578.8375000004"/>
    <x v="0"/>
    <x v="0"/>
    <d v="2036-11-04T00:00:00"/>
    <x v="12"/>
    <x v="5"/>
    <x v="0"/>
    <x v="0"/>
    <x v="1"/>
  </r>
  <r>
    <s v="L104521"/>
    <x v="0"/>
    <s v="C204521"/>
    <s v="Neha Patel"/>
    <x v="0"/>
    <s v="Male"/>
    <x v="34"/>
    <x v="0"/>
    <x v="1"/>
    <x v="0"/>
    <n v="1049164"/>
    <s v="Submitted"/>
    <n v="528"/>
    <x v="0"/>
    <x v="0"/>
    <s v="Submitted"/>
    <x v="0"/>
    <x v="4"/>
    <n v="3936088"/>
    <n v="12.01"/>
    <n v="120"/>
    <n v="32800.730000000003"/>
    <n v="3939368.0733333328"/>
    <x v="5"/>
    <x v="5"/>
    <d v="2036-11-05T00:00:00"/>
    <x v="12"/>
    <x v="5"/>
    <x v="0"/>
    <x v="1"/>
    <x v="0"/>
  </r>
  <r>
    <s v="L104522"/>
    <x v="0"/>
    <s v="C204522"/>
    <s v="Amit Sharma"/>
    <x v="0"/>
    <s v="Male"/>
    <x v="39"/>
    <x v="0"/>
    <x v="0"/>
    <x v="0"/>
    <n v="579804"/>
    <s v="Submitted"/>
    <n v="837"/>
    <x v="2"/>
    <x v="0"/>
    <s v="Submitted"/>
    <x v="0"/>
    <x v="3"/>
    <n v="4383812"/>
    <n v="17.66"/>
    <n v="24"/>
    <n v="182658.83"/>
    <n v="6451509.9957206165"/>
    <x v="4"/>
    <x v="4"/>
    <d v="2036-11-06T00:00:00"/>
    <x v="12"/>
    <x v="5"/>
    <x v="2"/>
    <x v="1"/>
    <x v="2"/>
  </r>
  <r>
    <s v="L104523"/>
    <x v="0"/>
    <s v="C204523"/>
    <s v="Amit Gupta"/>
    <x v="0"/>
    <s v="Female"/>
    <x v="11"/>
    <x v="1"/>
    <x v="0"/>
    <x v="1"/>
    <n v="753076"/>
    <s v="Submitted"/>
    <n v="623"/>
    <x v="1"/>
    <x v="0"/>
    <s v="Submitted"/>
    <x v="0"/>
    <x v="3"/>
    <n v="1313003"/>
    <n v="19"/>
    <n v="24"/>
    <n v="54708.46"/>
    <n v="2078921.4169330501"/>
    <x v="4"/>
    <x v="4"/>
    <d v="2036-11-07T00:00:00"/>
    <x v="12"/>
    <x v="5"/>
    <x v="1"/>
    <x v="1"/>
    <x v="3"/>
  </r>
  <r>
    <s v="L104524"/>
    <x v="0"/>
    <s v="C204524"/>
    <s v="Anjali Gupta"/>
    <x v="0"/>
    <s v="Male"/>
    <x v="36"/>
    <x v="0"/>
    <x v="0"/>
    <x v="0"/>
    <n v="314143"/>
    <s v="Submitted"/>
    <n v="526"/>
    <x v="0"/>
    <x v="0"/>
    <s v="Submitted"/>
    <x v="0"/>
    <x v="1"/>
    <n v="4346654"/>
    <n v="10.5"/>
    <n v="180"/>
    <n v="24148.080000000002"/>
    <n v="3803322.25"/>
    <x v="5"/>
    <x v="5"/>
    <d v="2036-11-08T00:00:00"/>
    <x v="12"/>
    <x v="5"/>
    <x v="0"/>
    <x v="1"/>
    <x v="2"/>
  </r>
  <r>
    <s v="L104525"/>
    <x v="0"/>
    <s v="C204525"/>
    <s v="Rahul Mehta"/>
    <x v="0"/>
    <s v="Female"/>
    <x v="47"/>
    <x v="0"/>
    <x v="1"/>
    <x v="3"/>
    <n v="1281359"/>
    <s v="Submitted"/>
    <n v="391"/>
    <x v="0"/>
    <x v="0"/>
    <s v="Submitted"/>
    <x v="0"/>
    <x v="1"/>
    <n v="710060"/>
    <n v="17.29"/>
    <n v="24"/>
    <n v="29585.83"/>
    <n v="1023078.117178341"/>
    <x v="6"/>
    <x v="6"/>
    <d v="2036-11-09T00:00:00"/>
    <x v="12"/>
    <x v="5"/>
    <x v="0"/>
    <x v="0"/>
    <x v="2"/>
  </r>
  <r>
    <s v="L104526"/>
    <x v="0"/>
    <s v="C204526"/>
    <s v="Karan Das"/>
    <x v="0"/>
    <s v="Female"/>
    <x v="47"/>
    <x v="0"/>
    <x v="1"/>
    <x v="0"/>
    <n v="1241351"/>
    <s v="Submitted"/>
    <n v="814"/>
    <x v="2"/>
    <x v="0"/>
    <s v="Submitted"/>
    <x v="0"/>
    <x v="0"/>
    <n v="2852513"/>
    <n v="18.7"/>
    <n v="60"/>
    <n v="47541.88"/>
    <n v="4445166.0916666668"/>
    <x v="1"/>
    <x v="1"/>
    <d v="2036-11-10T00:00:00"/>
    <x v="12"/>
    <x v="5"/>
    <x v="0"/>
    <x v="0"/>
    <x v="0"/>
  </r>
  <r>
    <s v="L104527"/>
    <x v="0"/>
    <s v="C204527"/>
    <s v="Neha Patel"/>
    <x v="0"/>
    <s v="Male"/>
    <x v="9"/>
    <x v="0"/>
    <x v="0"/>
    <x v="2"/>
    <n v="1658767"/>
    <s v="Submitted"/>
    <n v="472"/>
    <x v="0"/>
    <x v="0"/>
    <s v="Submitted"/>
    <x v="0"/>
    <x v="1"/>
    <n v="4551445"/>
    <n v="7.31"/>
    <n v="180"/>
    <n v="25285.81"/>
    <n v="2772588.5791666666"/>
    <x v="1"/>
    <x v="1"/>
    <d v="2036-11-11T00:00:00"/>
    <x v="12"/>
    <x v="5"/>
    <x v="1"/>
    <x v="1"/>
    <x v="3"/>
  </r>
  <r>
    <s v="L104528"/>
    <x v="0"/>
    <s v="C204528"/>
    <s v="Vikas Verma"/>
    <x v="0"/>
    <s v="Male"/>
    <x v="37"/>
    <x v="1"/>
    <x v="1"/>
    <x v="3"/>
    <n v="903880"/>
    <s v="Submitted"/>
    <n v="373"/>
    <x v="0"/>
    <x v="0"/>
    <s v="Submitted"/>
    <x v="0"/>
    <x v="2"/>
    <n v="3116015"/>
    <n v="14.95"/>
    <n v="60"/>
    <n v="51933.58"/>
    <n v="3882035.3541666665"/>
    <x v="5"/>
    <x v="5"/>
    <d v="2036-11-12T00:00:00"/>
    <x v="12"/>
    <x v="5"/>
    <x v="0"/>
    <x v="1"/>
    <x v="2"/>
  </r>
  <r>
    <s v="L104529"/>
    <x v="0"/>
    <s v="C204529"/>
    <s v="Vikas Sharma"/>
    <x v="0"/>
    <s v="Female"/>
    <x v="42"/>
    <x v="1"/>
    <x v="0"/>
    <x v="0"/>
    <n v="780827"/>
    <s v="Submitted"/>
    <n v="475"/>
    <x v="0"/>
    <x v="0"/>
    <s v="Submitted"/>
    <x v="0"/>
    <x v="0"/>
    <n v="2081656"/>
    <n v="9.42"/>
    <n v="12"/>
    <n v="173471.33"/>
    <n v="1635663.2345101582"/>
    <x v="3"/>
    <x v="3"/>
    <d v="2036-11-13T00:00:00"/>
    <x v="12"/>
    <x v="5"/>
    <x v="2"/>
    <x v="1"/>
    <x v="0"/>
  </r>
  <r>
    <s v="L104530"/>
    <x v="0"/>
    <s v="C204530"/>
    <s v="Karan Singh"/>
    <x v="0"/>
    <s v="Female"/>
    <x v="22"/>
    <x v="1"/>
    <x v="1"/>
    <x v="0"/>
    <n v="2155134"/>
    <s v="Submitted"/>
    <n v="368"/>
    <x v="0"/>
    <x v="0"/>
    <s v="Submitted"/>
    <x v="0"/>
    <x v="3"/>
    <n v="2107515"/>
    <n v="11.04"/>
    <n v="36"/>
    <n v="58542.080000000002"/>
    <n v="1938913.8001226629"/>
    <x v="2"/>
    <x v="2"/>
    <d v="2036-11-14T00:00:00"/>
    <x v="12"/>
    <x v="5"/>
    <x v="1"/>
    <x v="1"/>
    <x v="1"/>
  </r>
  <r>
    <s v="L104531"/>
    <x v="0"/>
    <s v="C204531"/>
    <s v="Pooja Mehta"/>
    <x v="0"/>
    <s v="Female"/>
    <x v="47"/>
    <x v="0"/>
    <x v="1"/>
    <x v="1"/>
    <n v="1819324"/>
    <s v="Submitted"/>
    <n v="757"/>
    <x v="2"/>
    <x v="0"/>
    <s v="Submitted"/>
    <x v="0"/>
    <x v="1"/>
    <n v="4611330"/>
    <n v="15.43"/>
    <n v="120"/>
    <n v="38427.75"/>
    <n v="5929401.8250000002"/>
    <x v="1"/>
    <x v="1"/>
    <d v="2036-11-15T00:00:00"/>
    <x v="12"/>
    <x v="5"/>
    <x v="1"/>
    <x v="0"/>
    <x v="2"/>
  </r>
  <r>
    <s v="L104532"/>
    <x v="0"/>
    <s v="C204532"/>
    <s v="Neha Singh"/>
    <x v="0"/>
    <s v="Male"/>
    <x v="0"/>
    <x v="0"/>
    <x v="0"/>
    <x v="3"/>
    <n v="1474973"/>
    <s v="Submitted"/>
    <n v="737"/>
    <x v="1"/>
    <x v="0"/>
    <s v="Submitted"/>
    <x v="0"/>
    <x v="0"/>
    <n v="1652614"/>
    <n v="10.34"/>
    <n v="180"/>
    <n v="9181.19"/>
    <n v="1424002.3966666667"/>
    <x v="4"/>
    <x v="4"/>
    <d v="2036-11-16T00:00:00"/>
    <x v="12"/>
    <x v="5"/>
    <x v="0"/>
    <x v="1"/>
    <x v="0"/>
  </r>
  <r>
    <s v="L104533"/>
    <x v="0"/>
    <s v="C204533"/>
    <s v="Pooja Singh"/>
    <x v="0"/>
    <s v="Female"/>
    <x v="41"/>
    <x v="0"/>
    <x v="0"/>
    <x v="1"/>
    <n v="1656803"/>
    <s v="Submitted"/>
    <n v="597"/>
    <x v="0"/>
    <x v="0"/>
    <s v="Submitted"/>
    <x v="0"/>
    <x v="2"/>
    <n v="3993196"/>
    <n v="17.940000000000001"/>
    <n v="24"/>
    <n v="166383.17000000001"/>
    <n v="5969828.0217630658"/>
    <x v="6"/>
    <x v="6"/>
    <d v="2036-11-17T00:00:00"/>
    <x v="12"/>
    <x v="5"/>
    <x v="0"/>
    <x v="1"/>
    <x v="2"/>
  </r>
  <r>
    <s v="L104534"/>
    <x v="0"/>
    <s v="C204534"/>
    <s v="Karan Verma"/>
    <x v="0"/>
    <s v="Male"/>
    <x v="40"/>
    <x v="1"/>
    <x v="1"/>
    <x v="0"/>
    <n v="704999"/>
    <s v="Submitted"/>
    <n v="374"/>
    <x v="0"/>
    <x v="0"/>
    <s v="Submitted"/>
    <x v="0"/>
    <x v="4"/>
    <n v="525676"/>
    <n v="10.19"/>
    <n v="24"/>
    <n v="21903.17"/>
    <n v="446386.71136385249"/>
    <x v="1"/>
    <x v="1"/>
    <d v="2036-11-18T00:00:00"/>
    <x v="12"/>
    <x v="5"/>
    <x v="0"/>
    <x v="0"/>
    <x v="1"/>
  </r>
  <r>
    <s v="L104535"/>
    <x v="0"/>
    <s v="C204535"/>
    <s v="Vikas Verma"/>
    <x v="0"/>
    <s v="Female"/>
    <x v="15"/>
    <x v="0"/>
    <x v="0"/>
    <x v="2"/>
    <n v="1019804"/>
    <s v="Submitted"/>
    <n v="394"/>
    <x v="0"/>
    <x v="0"/>
    <s v="Submitted"/>
    <x v="0"/>
    <x v="2"/>
    <n v="4949577"/>
    <n v="18.95"/>
    <n v="60"/>
    <n v="82492.95"/>
    <n v="7816207.0124999993"/>
    <x v="3"/>
    <x v="3"/>
    <d v="2036-11-19T00:00:00"/>
    <x v="12"/>
    <x v="5"/>
    <x v="0"/>
    <x v="0"/>
    <x v="1"/>
  </r>
  <r>
    <s v="L104536"/>
    <x v="0"/>
    <s v="C204536"/>
    <s v="Neha Singh"/>
    <x v="0"/>
    <s v="Female"/>
    <x v="18"/>
    <x v="1"/>
    <x v="0"/>
    <x v="0"/>
    <n v="1245993"/>
    <s v="Submitted"/>
    <n v="662"/>
    <x v="1"/>
    <x v="0"/>
    <s v="Submitted"/>
    <x v="0"/>
    <x v="2"/>
    <n v="4478518"/>
    <n v="17.52"/>
    <n v="180"/>
    <n v="24880.66"/>
    <n v="6538636.2800000003"/>
    <x v="1"/>
    <x v="1"/>
    <d v="2036-11-20T00:00:00"/>
    <x v="12"/>
    <x v="5"/>
    <x v="0"/>
    <x v="0"/>
    <x v="2"/>
  </r>
  <r>
    <s v="L104537"/>
    <x v="0"/>
    <s v="C204537"/>
    <s v="Vikas Das"/>
    <x v="0"/>
    <s v="Female"/>
    <x v="36"/>
    <x v="0"/>
    <x v="0"/>
    <x v="1"/>
    <n v="1016859"/>
    <s v="Submitted"/>
    <n v="605"/>
    <x v="1"/>
    <x v="0"/>
    <s v="Submitted"/>
    <x v="0"/>
    <x v="4"/>
    <n v="821161"/>
    <n v="7.72"/>
    <n v="36"/>
    <n v="22810.03"/>
    <n v="528280.25238524808"/>
    <x v="3"/>
    <x v="3"/>
    <d v="2036-11-21T00:00:00"/>
    <x v="12"/>
    <x v="5"/>
    <x v="0"/>
    <x v="1"/>
    <x v="1"/>
  </r>
  <r>
    <s v="L104538"/>
    <x v="0"/>
    <s v="C204538"/>
    <s v="Amit Das"/>
    <x v="0"/>
    <s v="Female"/>
    <x v="18"/>
    <x v="0"/>
    <x v="1"/>
    <x v="0"/>
    <n v="1635008"/>
    <s v="Submitted"/>
    <n v="789"/>
    <x v="2"/>
    <x v="0"/>
    <s v="Submitted"/>
    <x v="0"/>
    <x v="2"/>
    <n v="499371"/>
    <n v="11.22"/>
    <n v="60"/>
    <n v="8322.85"/>
    <n v="466911.88500000001"/>
    <x v="3"/>
    <x v="3"/>
    <d v="2036-11-22T00:00:00"/>
    <x v="12"/>
    <x v="5"/>
    <x v="2"/>
    <x v="0"/>
    <x v="0"/>
  </r>
  <r>
    <s v="L104539"/>
    <x v="0"/>
    <s v="C204539"/>
    <s v="Priya Das"/>
    <x v="0"/>
    <s v="Female"/>
    <x v="28"/>
    <x v="1"/>
    <x v="0"/>
    <x v="0"/>
    <n v="364554"/>
    <s v="Submitted"/>
    <n v="570"/>
    <x v="0"/>
    <x v="0"/>
    <s v="Submitted"/>
    <x v="0"/>
    <x v="2"/>
    <n v="2182076"/>
    <n v="11.16"/>
    <n v="36"/>
    <n v="60613.22"/>
    <n v="2029330.6801064855"/>
    <x v="0"/>
    <x v="0"/>
    <d v="2036-11-23T00:00:00"/>
    <x v="12"/>
    <x v="5"/>
    <x v="0"/>
    <x v="1"/>
    <x v="2"/>
  </r>
  <r>
    <s v="L104540"/>
    <x v="0"/>
    <s v="C204540"/>
    <s v="Priya Mehta"/>
    <x v="0"/>
    <s v="Female"/>
    <x v="24"/>
    <x v="0"/>
    <x v="0"/>
    <x v="0"/>
    <n v="959420"/>
    <s v="Submitted"/>
    <n v="372"/>
    <x v="0"/>
    <x v="0"/>
    <s v="Submitted"/>
    <x v="0"/>
    <x v="2"/>
    <n v="1163331"/>
    <n v="14.15"/>
    <n v="36"/>
    <n v="32314.75"/>
    <n v="1371761.1375009096"/>
    <x v="3"/>
    <x v="3"/>
    <d v="2036-11-24T00:00:00"/>
    <x v="12"/>
    <x v="5"/>
    <x v="2"/>
    <x v="0"/>
    <x v="0"/>
  </r>
  <r>
    <s v="L104541"/>
    <x v="0"/>
    <s v="C204541"/>
    <s v="Pooja Mehta"/>
    <x v="0"/>
    <s v="Female"/>
    <x v="31"/>
    <x v="0"/>
    <x v="1"/>
    <x v="0"/>
    <n v="515215"/>
    <s v="Submitted"/>
    <n v="386"/>
    <x v="0"/>
    <x v="0"/>
    <s v="Submitted"/>
    <x v="0"/>
    <x v="4"/>
    <n v="3172338"/>
    <n v="12.99"/>
    <n v="24"/>
    <n v="132180.75"/>
    <n v="3434055.9625830995"/>
    <x v="5"/>
    <x v="5"/>
    <d v="2036-11-25T00:00:00"/>
    <x v="12"/>
    <x v="5"/>
    <x v="1"/>
    <x v="0"/>
    <x v="0"/>
  </r>
  <r>
    <s v="L104542"/>
    <x v="0"/>
    <s v="C204542"/>
    <s v="Vikas Patel"/>
    <x v="0"/>
    <s v="Female"/>
    <x v="45"/>
    <x v="1"/>
    <x v="0"/>
    <x v="3"/>
    <n v="1042412"/>
    <s v="Submitted"/>
    <n v="736"/>
    <x v="1"/>
    <x v="0"/>
    <s v="Submitted"/>
    <x v="0"/>
    <x v="3"/>
    <n v="4228658"/>
    <n v="10.01"/>
    <n v="60"/>
    <n v="70477.63"/>
    <n v="3527405.5483333338"/>
    <x v="5"/>
    <x v="5"/>
    <d v="2036-11-26T00:00:00"/>
    <x v="12"/>
    <x v="5"/>
    <x v="0"/>
    <x v="0"/>
    <x v="0"/>
  </r>
  <r>
    <s v="L104543"/>
    <x v="0"/>
    <s v="C204543"/>
    <s v="Rahul Gupta"/>
    <x v="0"/>
    <s v="Female"/>
    <x v="36"/>
    <x v="0"/>
    <x v="0"/>
    <x v="1"/>
    <n v="2207490"/>
    <s v="Submitted"/>
    <n v="459"/>
    <x v="0"/>
    <x v="0"/>
    <s v="Submitted"/>
    <x v="0"/>
    <x v="0"/>
    <n v="1629838"/>
    <n v="10.82"/>
    <n v="36"/>
    <n v="45273.279999999999"/>
    <n v="1469570.5967979932"/>
    <x v="2"/>
    <x v="2"/>
    <d v="2036-11-27T00:00:00"/>
    <x v="12"/>
    <x v="5"/>
    <x v="0"/>
    <x v="1"/>
    <x v="2"/>
  </r>
  <r>
    <s v="L104544"/>
    <x v="0"/>
    <s v="C204544"/>
    <s v="Vikas Sharma"/>
    <x v="0"/>
    <s v="Male"/>
    <x v="24"/>
    <x v="1"/>
    <x v="1"/>
    <x v="0"/>
    <n v="791954"/>
    <s v="Submitted"/>
    <n v="450"/>
    <x v="0"/>
    <x v="0"/>
    <s v="Submitted"/>
    <x v="0"/>
    <x v="3"/>
    <n v="4121467"/>
    <n v="7.36"/>
    <n v="120"/>
    <n v="34345.56"/>
    <n v="2527833.0933333337"/>
    <x v="0"/>
    <x v="0"/>
    <d v="2036-11-28T00:00:00"/>
    <x v="12"/>
    <x v="5"/>
    <x v="0"/>
    <x v="0"/>
    <x v="1"/>
  </r>
  <r>
    <s v="L104545"/>
    <x v="0"/>
    <s v="C204545"/>
    <s v="Amit Singh"/>
    <x v="0"/>
    <s v="Female"/>
    <x v="27"/>
    <x v="1"/>
    <x v="0"/>
    <x v="1"/>
    <n v="1710933"/>
    <s v="Submitted"/>
    <n v="856"/>
    <x v="2"/>
    <x v="0"/>
    <s v="Submitted"/>
    <x v="0"/>
    <x v="4"/>
    <n v="1605483"/>
    <n v="14.68"/>
    <n v="60"/>
    <n v="26758.05"/>
    <n v="1964040.87"/>
    <x v="1"/>
    <x v="1"/>
    <d v="2036-11-29T00:00:00"/>
    <x v="12"/>
    <x v="5"/>
    <x v="2"/>
    <x v="1"/>
    <x v="3"/>
  </r>
  <r>
    <s v="L104546"/>
    <x v="0"/>
    <s v="C204546"/>
    <s v="Karan Mehta"/>
    <x v="0"/>
    <s v="Female"/>
    <x v="41"/>
    <x v="1"/>
    <x v="1"/>
    <x v="2"/>
    <n v="1229452"/>
    <s v="Submitted"/>
    <n v="547"/>
    <x v="0"/>
    <x v="0"/>
    <s v="Submitted"/>
    <x v="0"/>
    <x v="2"/>
    <n v="0"/>
    <n v="16.63"/>
    <n v="60"/>
    <n v="4166.67"/>
    <n v="0"/>
    <x v="5"/>
    <x v="5"/>
    <d v="2036-11-30T00:00:00"/>
    <x v="12"/>
    <x v="5"/>
    <x v="0"/>
    <x v="0"/>
    <x v="1"/>
  </r>
  <r>
    <s v="L104547"/>
    <x v="0"/>
    <s v="C204547"/>
    <s v="Pooja Gupta"/>
    <x v="0"/>
    <s v="Female"/>
    <x v="5"/>
    <x v="1"/>
    <x v="1"/>
    <x v="0"/>
    <n v="331869"/>
    <s v="Submitted"/>
    <n v="484"/>
    <x v="0"/>
    <x v="0"/>
    <s v="Submitted"/>
    <x v="0"/>
    <x v="4"/>
    <n v="1073213"/>
    <n v="10.82"/>
    <n v="24"/>
    <n v="44717.21"/>
    <n v="967680.58175564522"/>
    <x v="2"/>
    <x v="2"/>
    <d v="2036-12-01T00:00:00"/>
    <x v="12"/>
    <x v="6"/>
    <x v="1"/>
    <x v="0"/>
    <x v="1"/>
  </r>
  <r>
    <s v="L104548"/>
    <x v="0"/>
    <s v="C204548"/>
    <s v="Rohit Das"/>
    <x v="0"/>
    <s v="Female"/>
    <x v="27"/>
    <x v="0"/>
    <x v="1"/>
    <x v="0"/>
    <n v="1134981"/>
    <s v="Submitted"/>
    <n v="538"/>
    <x v="0"/>
    <x v="0"/>
    <s v="Submitted"/>
    <x v="0"/>
    <x v="3"/>
    <n v="2622416"/>
    <n v="18.260000000000002"/>
    <n v="180"/>
    <n v="14568.98"/>
    <n v="3990443.0133333337"/>
    <x v="2"/>
    <x v="2"/>
    <d v="2036-12-02T00:00:00"/>
    <x v="12"/>
    <x v="6"/>
    <x v="0"/>
    <x v="1"/>
    <x v="1"/>
  </r>
  <r>
    <s v="L104549"/>
    <x v="0"/>
    <s v="C204549"/>
    <s v="Rohit Verma"/>
    <x v="0"/>
    <s v="Male"/>
    <x v="40"/>
    <x v="0"/>
    <x v="0"/>
    <x v="0"/>
    <n v="766922"/>
    <s v="Submitted"/>
    <n v="582"/>
    <x v="0"/>
    <x v="0"/>
    <s v="Submitted"/>
    <x v="0"/>
    <x v="2"/>
    <n v="4552634"/>
    <n v="17.68"/>
    <n v="24"/>
    <n v="189693.08"/>
    <n v="6707547.4291088609"/>
    <x v="4"/>
    <x v="4"/>
    <d v="2036-12-03T00:00:00"/>
    <x v="12"/>
    <x v="6"/>
    <x v="0"/>
    <x v="1"/>
    <x v="2"/>
  </r>
  <r>
    <s v="L104550"/>
    <x v="0"/>
    <s v="C204550"/>
    <s v="Pooja Gupta"/>
    <x v="0"/>
    <s v="Male"/>
    <x v="10"/>
    <x v="1"/>
    <x v="0"/>
    <x v="1"/>
    <n v="2410253"/>
    <s v="Submitted"/>
    <n v="475"/>
    <x v="0"/>
    <x v="0"/>
    <s v="Submitted"/>
    <x v="0"/>
    <x v="4"/>
    <n v="1728523"/>
    <n v="15.27"/>
    <n v="12"/>
    <n v="144043.57999999999"/>
    <n v="2199661.4777509202"/>
    <x v="3"/>
    <x v="3"/>
    <d v="2036-12-04T00:00:00"/>
    <x v="12"/>
    <x v="6"/>
    <x v="2"/>
    <x v="1"/>
    <x v="3"/>
  </r>
  <r>
    <s v="L104551"/>
    <x v="0"/>
    <s v="C204551"/>
    <s v="Rahul Gupta"/>
    <x v="0"/>
    <s v="Male"/>
    <x v="40"/>
    <x v="0"/>
    <x v="1"/>
    <x v="0"/>
    <n v="2336023"/>
    <s v="Submitted"/>
    <n v="381"/>
    <x v="0"/>
    <x v="0"/>
    <s v="Submitted"/>
    <x v="0"/>
    <x v="4"/>
    <n v="1211328"/>
    <n v="14.76"/>
    <n v="180"/>
    <n v="6729.6"/>
    <n v="1489933.44"/>
    <x v="3"/>
    <x v="3"/>
    <d v="2036-12-05T00:00:00"/>
    <x v="12"/>
    <x v="6"/>
    <x v="0"/>
    <x v="1"/>
    <x v="0"/>
  </r>
  <r>
    <s v="L104552"/>
    <x v="0"/>
    <s v="C204552"/>
    <s v="Rahul Sharma"/>
    <x v="0"/>
    <s v="Female"/>
    <x v="5"/>
    <x v="0"/>
    <x v="0"/>
    <x v="3"/>
    <n v="402883"/>
    <s v="Submitted"/>
    <n v="736"/>
    <x v="1"/>
    <x v="0"/>
    <s v="Submitted"/>
    <x v="0"/>
    <x v="0"/>
    <n v="3188705"/>
    <n v="12.07"/>
    <n v="120"/>
    <n v="26572.54"/>
    <n v="3207305.7791666668"/>
    <x v="1"/>
    <x v="1"/>
    <d v="2036-12-06T00:00:00"/>
    <x v="12"/>
    <x v="6"/>
    <x v="0"/>
    <x v="0"/>
    <x v="0"/>
  </r>
  <r>
    <s v="L104553"/>
    <x v="0"/>
    <s v="C204553"/>
    <s v="Rahul Verma"/>
    <x v="0"/>
    <s v="Male"/>
    <x v="43"/>
    <x v="1"/>
    <x v="0"/>
    <x v="2"/>
    <n v="405278"/>
    <s v="Submitted"/>
    <n v="626"/>
    <x v="1"/>
    <x v="0"/>
    <s v="Submitted"/>
    <x v="0"/>
    <x v="2"/>
    <n v="2921926"/>
    <n v="12.83"/>
    <n v="180"/>
    <n v="16232.92"/>
    <n v="3124025.8816666664"/>
    <x v="1"/>
    <x v="1"/>
    <d v="2036-12-07T00:00:00"/>
    <x v="12"/>
    <x v="6"/>
    <x v="0"/>
    <x v="1"/>
    <x v="0"/>
  </r>
  <r>
    <s v="L104554"/>
    <x v="0"/>
    <s v="C204554"/>
    <s v="Vikas Patel"/>
    <x v="0"/>
    <s v="Female"/>
    <x v="3"/>
    <x v="1"/>
    <x v="1"/>
    <x v="2"/>
    <n v="1646129"/>
    <s v="Submitted"/>
    <n v="432"/>
    <x v="0"/>
    <x v="0"/>
    <s v="Submitted"/>
    <x v="0"/>
    <x v="3"/>
    <n v="4041871"/>
    <n v="14.73"/>
    <n v="120"/>
    <n v="33682.26"/>
    <n v="4961396.6524999999"/>
    <x v="6"/>
    <x v="6"/>
    <d v="2036-12-08T00:00:00"/>
    <x v="12"/>
    <x v="6"/>
    <x v="0"/>
    <x v="0"/>
    <x v="2"/>
  </r>
  <r>
    <s v="L104555"/>
    <x v="0"/>
    <s v="C204555"/>
    <s v="Pooja Singh"/>
    <x v="0"/>
    <s v="Female"/>
    <x v="1"/>
    <x v="1"/>
    <x v="1"/>
    <x v="3"/>
    <n v="1114947"/>
    <s v="Submitted"/>
    <n v="331"/>
    <x v="0"/>
    <x v="0"/>
    <s v="Submitted"/>
    <x v="0"/>
    <x v="2"/>
    <n v="252056"/>
    <n v="9.52"/>
    <n v="12"/>
    <n v="21004.67"/>
    <n v="200145.31609222951"/>
    <x v="1"/>
    <x v="1"/>
    <d v="2036-12-09T00:00:00"/>
    <x v="12"/>
    <x v="6"/>
    <x v="0"/>
    <x v="1"/>
    <x v="0"/>
  </r>
  <r>
    <s v="L104556"/>
    <x v="0"/>
    <s v="C204556"/>
    <s v="Pooja Rao"/>
    <x v="0"/>
    <s v="Male"/>
    <x v="16"/>
    <x v="0"/>
    <x v="1"/>
    <x v="3"/>
    <n v="2346454"/>
    <s v="Submitted"/>
    <n v="472"/>
    <x v="0"/>
    <x v="0"/>
    <s v="Submitted"/>
    <x v="0"/>
    <x v="0"/>
    <n v="4744850"/>
    <n v="11.85"/>
    <n v="60"/>
    <n v="79080.83"/>
    <n v="4685539.375"/>
    <x v="2"/>
    <x v="2"/>
    <d v="2036-12-10T00:00:00"/>
    <x v="12"/>
    <x v="6"/>
    <x v="0"/>
    <x v="0"/>
    <x v="2"/>
  </r>
  <r>
    <s v="L104557"/>
    <x v="0"/>
    <s v="C204557"/>
    <s v="Pooja Verma"/>
    <x v="0"/>
    <s v="Female"/>
    <x v="39"/>
    <x v="0"/>
    <x v="1"/>
    <x v="2"/>
    <n v="1897258"/>
    <s v="Submitted"/>
    <n v="463"/>
    <x v="0"/>
    <x v="0"/>
    <s v="Submitted"/>
    <x v="0"/>
    <x v="4"/>
    <n v="3481236"/>
    <n v="14.53"/>
    <n v="180"/>
    <n v="19340.2"/>
    <n v="4215196.59"/>
    <x v="5"/>
    <x v="5"/>
    <d v="2036-12-11T00:00:00"/>
    <x v="12"/>
    <x v="6"/>
    <x v="0"/>
    <x v="0"/>
    <x v="0"/>
  </r>
  <r>
    <s v="L104558"/>
    <x v="0"/>
    <s v="C204558"/>
    <s v="Pooja Das"/>
    <x v="0"/>
    <s v="Female"/>
    <x v="34"/>
    <x v="1"/>
    <x v="0"/>
    <x v="1"/>
    <n v="1432878"/>
    <s v="Submitted"/>
    <n v="780"/>
    <x v="2"/>
    <x v="0"/>
    <s v="Submitted"/>
    <x v="0"/>
    <x v="0"/>
    <n v="1217961"/>
    <n v="13.41"/>
    <n v="24"/>
    <n v="50748.38"/>
    <n v="1361071.4381119397"/>
    <x v="5"/>
    <x v="5"/>
    <d v="2036-12-12T00:00:00"/>
    <x v="12"/>
    <x v="6"/>
    <x v="0"/>
    <x v="1"/>
    <x v="2"/>
  </r>
  <r>
    <s v="L104559"/>
    <x v="0"/>
    <s v="C204559"/>
    <s v="Karan Mehta"/>
    <x v="0"/>
    <s v="Male"/>
    <x v="34"/>
    <x v="0"/>
    <x v="1"/>
    <x v="2"/>
    <n v="2288457"/>
    <s v="Submitted"/>
    <n v="695"/>
    <x v="1"/>
    <x v="0"/>
    <s v="Submitted"/>
    <x v="0"/>
    <x v="4"/>
    <n v="1391987"/>
    <n v="17.059999999999999"/>
    <n v="24"/>
    <n v="57999.46"/>
    <n v="1978941.5195292151"/>
    <x v="1"/>
    <x v="1"/>
    <d v="2036-12-13T00:00:00"/>
    <x v="12"/>
    <x v="6"/>
    <x v="2"/>
    <x v="1"/>
    <x v="3"/>
  </r>
  <r>
    <s v="L104560"/>
    <x v="0"/>
    <s v="C204560"/>
    <s v="Vikas Mehta"/>
    <x v="0"/>
    <s v="Male"/>
    <x v="26"/>
    <x v="0"/>
    <x v="0"/>
    <x v="0"/>
    <n v="250704"/>
    <s v="Submitted"/>
    <n v="330"/>
    <x v="0"/>
    <x v="0"/>
    <s v="Submitted"/>
    <x v="0"/>
    <x v="1"/>
    <n v="1133477"/>
    <n v="18.34"/>
    <n v="120"/>
    <n v="9445.64"/>
    <n v="1732330.6816666666"/>
    <x v="1"/>
    <x v="1"/>
    <d v="2036-12-14T00:00:00"/>
    <x v="12"/>
    <x v="6"/>
    <x v="0"/>
    <x v="0"/>
    <x v="0"/>
  </r>
  <r>
    <s v="L104561"/>
    <x v="0"/>
    <s v="C204561"/>
    <s v="Rohit Patel"/>
    <x v="0"/>
    <s v="Female"/>
    <x v="43"/>
    <x v="1"/>
    <x v="0"/>
    <x v="1"/>
    <n v="1431786"/>
    <s v="Submitted"/>
    <n v="512"/>
    <x v="0"/>
    <x v="0"/>
    <s v="Submitted"/>
    <x v="0"/>
    <x v="3"/>
    <n v="0"/>
    <n v="18.760000000000002"/>
    <n v="180"/>
    <n v="1388.89"/>
    <n v="0"/>
    <x v="1"/>
    <x v="1"/>
    <d v="2036-12-15T00:00:00"/>
    <x v="12"/>
    <x v="6"/>
    <x v="0"/>
    <x v="0"/>
    <x v="3"/>
  </r>
  <r>
    <s v="L104562"/>
    <x v="0"/>
    <s v="C204562"/>
    <s v="Sneha Patel"/>
    <x v="0"/>
    <s v="Female"/>
    <x v="25"/>
    <x v="1"/>
    <x v="1"/>
    <x v="1"/>
    <n v="1593213"/>
    <s v="Submitted"/>
    <n v="412"/>
    <x v="0"/>
    <x v="0"/>
    <s v="Submitted"/>
    <x v="0"/>
    <x v="2"/>
    <n v="2587567"/>
    <n v="17.239999999999998"/>
    <n v="36"/>
    <n v="71876.86"/>
    <n v="3717471.2566667106"/>
    <x v="4"/>
    <x v="4"/>
    <d v="2036-12-16T00:00:00"/>
    <x v="12"/>
    <x v="6"/>
    <x v="0"/>
    <x v="0"/>
    <x v="2"/>
  </r>
  <r>
    <s v="L104563"/>
    <x v="0"/>
    <s v="C204563"/>
    <s v="Priya Singh"/>
    <x v="0"/>
    <s v="Female"/>
    <x v="22"/>
    <x v="1"/>
    <x v="0"/>
    <x v="0"/>
    <n v="1705583"/>
    <s v="Submitted"/>
    <n v="498"/>
    <x v="0"/>
    <x v="0"/>
    <s v="Submitted"/>
    <x v="0"/>
    <x v="1"/>
    <n v="1545424"/>
    <n v="18.309999999999999"/>
    <n v="60"/>
    <n v="25757.07"/>
    <n v="2358059.4533333331"/>
    <x v="5"/>
    <x v="5"/>
    <d v="2036-12-17T00:00:00"/>
    <x v="12"/>
    <x v="6"/>
    <x v="0"/>
    <x v="1"/>
    <x v="3"/>
  </r>
  <r>
    <s v="L104564"/>
    <x v="0"/>
    <s v="C204564"/>
    <s v="Rohit Rao"/>
    <x v="0"/>
    <s v="Female"/>
    <x v="1"/>
    <x v="0"/>
    <x v="1"/>
    <x v="0"/>
    <n v="296824"/>
    <s v="Submitted"/>
    <n v="626"/>
    <x v="1"/>
    <x v="0"/>
    <s v="Submitted"/>
    <x v="0"/>
    <x v="1"/>
    <n v="2468667"/>
    <n v="18.23"/>
    <n v="60"/>
    <n v="41144.449999999997"/>
    <n v="3750316.6175000002"/>
    <x v="1"/>
    <x v="1"/>
    <d v="2036-12-18T00:00:00"/>
    <x v="12"/>
    <x v="6"/>
    <x v="0"/>
    <x v="0"/>
    <x v="1"/>
  </r>
  <r>
    <s v="L104565"/>
    <x v="0"/>
    <s v="C204565"/>
    <s v="Rohit Rao"/>
    <x v="0"/>
    <s v="Male"/>
    <x v="13"/>
    <x v="1"/>
    <x v="1"/>
    <x v="1"/>
    <n v="1416303"/>
    <s v="Submitted"/>
    <n v="541"/>
    <x v="0"/>
    <x v="0"/>
    <s v="Submitted"/>
    <x v="0"/>
    <x v="3"/>
    <n v="4453669"/>
    <n v="10.75"/>
    <n v="12"/>
    <n v="371139.08"/>
    <n v="3991596.7357175876"/>
    <x v="3"/>
    <x v="3"/>
    <d v="2036-12-19T00:00:00"/>
    <x v="12"/>
    <x v="6"/>
    <x v="0"/>
    <x v="0"/>
    <x v="1"/>
  </r>
  <r>
    <s v="L104566"/>
    <x v="0"/>
    <s v="C204566"/>
    <s v="Priya Rao"/>
    <x v="0"/>
    <s v="Female"/>
    <x v="32"/>
    <x v="0"/>
    <x v="0"/>
    <x v="0"/>
    <n v="-50000"/>
    <s v="Submitted"/>
    <n v="321"/>
    <x v="0"/>
    <x v="0"/>
    <s v="Submitted"/>
    <x v="0"/>
    <x v="0"/>
    <n v="4358267"/>
    <n v="8.57"/>
    <n v="180"/>
    <n v="24212.59"/>
    <n v="3112529.0158333336"/>
    <x v="4"/>
    <x v="4"/>
    <d v="2036-12-20T00:00:00"/>
    <x v="12"/>
    <x v="6"/>
    <x v="1"/>
    <x v="0"/>
    <x v="2"/>
  </r>
  <r>
    <s v="L104567"/>
    <x v="0"/>
    <s v="C204567"/>
    <s v="Karan Sharma"/>
    <x v="0"/>
    <s v="Female"/>
    <x v="3"/>
    <x v="1"/>
    <x v="0"/>
    <x v="2"/>
    <n v="468103"/>
    <s v="Submitted"/>
    <n v="606"/>
    <x v="1"/>
    <x v="0"/>
    <s v="Submitted"/>
    <x v="0"/>
    <x v="1"/>
    <n v="2265729"/>
    <n v="12.05"/>
    <n v="60"/>
    <n v="37762.15"/>
    <n v="2275169.5375000001"/>
    <x v="1"/>
    <x v="1"/>
    <d v="2036-12-21T00:00:00"/>
    <x v="12"/>
    <x v="6"/>
    <x v="0"/>
    <x v="1"/>
    <x v="2"/>
  </r>
  <r>
    <s v="L104568"/>
    <x v="0"/>
    <s v="C204568"/>
    <s v="Priya Gupta"/>
    <x v="0"/>
    <s v="Male"/>
    <x v="10"/>
    <x v="0"/>
    <x v="0"/>
    <x v="0"/>
    <n v="851303"/>
    <s v="Submitted"/>
    <n v="687"/>
    <x v="1"/>
    <x v="0"/>
    <s v="Submitted"/>
    <x v="0"/>
    <x v="3"/>
    <n v="2970887"/>
    <n v="16.850000000000001"/>
    <n v="36"/>
    <n v="82524.639999999999"/>
    <n v="4171620.4958334141"/>
    <x v="0"/>
    <x v="0"/>
    <d v="2036-12-22T00:00:00"/>
    <x v="12"/>
    <x v="6"/>
    <x v="1"/>
    <x v="1"/>
    <x v="3"/>
  </r>
  <r>
    <s v="L104569"/>
    <x v="0"/>
    <s v="C204569"/>
    <n v="0"/>
    <x v="0"/>
    <s v="Female"/>
    <x v="13"/>
    <x v="0"/>
    <x v="0"/>
    <x v="3"/>
    <n v="1032517"/>
    <s v="Submitted"/>
    <n v="411"/>
    <x v="0"/>
    <x v="0"/>
    <s v="Submitted"/>
    <x v="0"/>
    <x v="1"/>
    <n v="3695377"/>
    <n v="14.93"/>
    <n v="180"/>
    <n v="20529.87"/>
    <n v="4597664.8841666663"/>
    <x v="2"/>
    <x v="2"/>
    <d v="2036-12-23T00:00:00"/>
    <x v="12"/>
    <x v="6"/>
    <x v="0"/>
    <x v="1"/>
    <x v="1"/>
  </r>
  <r>
    <s v="L104570"/>
    <x v="0"/>
    <s v="C204570"/>
    <s v="Rohit Patel"/>
    <x v="0"/>
    <s v="Female"/>
    <x v="44"/>
    <x v="0"/>
    <x v="1"/>
    <x v="3"/>
    <n v="987518"/>
    <s v="Submitted"/>
    <n v="509"/>
    <x v="0"/>
    <x v="0"/>
    <s v="Submitted"/>
    <x v="0"/>
    <x v="3"/>
    <n v="1045991"/>
    <n v="18.63"/>
    <n v="12"/>
    <n v="87165.92"/>
    <n v="1623922.2587823297"/>
    <x v="2"/>
    <x v="2"/>
    <d v="2036-12-24T00:00:00"/>
    <x v="12"/>
    <x v="6"/>
    <x v="0"/>
    <x v="0"/>
    <x v="2"/>
  </r>
  <r>
    <s v="L104571"/>
    <x v="0"/>
    <s v="C204571"/>
    <s v="Rohit Singh"/>
    <x v="0"/>
    <s v="Female"/>
    <x v="20"/>
    <x v="0"/>
    <x v="0"/>
    <x v="3"/>
    <n v="606255"/>
    <s v="Submitted"/>
    <n v="780"/>
    <x v="2"/>
    <x v="0"/>
    <s v="Submitted"/>
    <x v="0"/>
    <x v="3"/>
    <n v="4701298"/>
    <n v="8.57"/>
    <n v="12"/>
    <n v="391774.83"/>
    <n v="3362734.9582971111"/>
    <x v="4"/>
    <x v="4"/>
    <d v="2036-12-25T00:00:00"/>
    <x v="12"/>
    <x v="6"/>
    <x v="2"/>
    <x v="1"/>
    <x v="1"/>
  </r>
  <r>
    <s v="L104572"/>
    <x v="0"/>
    <s v="C204572"/>
    <s v="Neha Patel"/>
    <x v="0"/>
    <s v="Female"/>
    <x v="42"/>
    <x v="0"/>
    <x v="0"/>
    <x v="0"/>
    <n v="1949403"/>
    <s v="Submitted"/>
    <n v="741"/>
    <x v="1"/>
    <x v="0"/>
    <s v="Submitted"/>
    <x v="0"/>
    <x v="2"/>
    <n v="1765738"/>
    <n v="15.27"/>
    <n v="180"/>
    <n v="9809.66"/>
    <n v="2246901.605"/>
    <x v="0"/>
    <x v="0"/>
    <d v="2036-12-26T00:00:00"/>
    <x v="12"/>
    <x v="6"/>
    <x v="0"/>
    <x v="0"/>
    <x v="3"/>
  </r>
  <r>
    <s v="L104573"/>
    <x v="0"/>
    <s v="C204573"/>
    <s v="Karan Rao"/>
    <x v="0"/>
    <s v="Male"/>
    <x v="37"/>
    <x v="1"/>
    <x v="1"/>
    <x v="2"/>
    <n v="1396346"/>
    <s v="Submitted"/>
    <n v="844"/>
    <x v="2"/>
    <x v="0"/>
    <s v="Submitted"/>
    <x v="0"/>
    <x v="1"/>
    <n v="2054934"/>
    <n v="8.32"/>
    <n v="12"/>
    <n v="171244.5"/>
    <n v="1427322.3438012013"/>
    <x v="4"/>
    <x v="4"/>
    <d v="2036-12-27T00:00:00"/>
    <x v="12"/>
    <x v="6"/>
    <x v="0"/>
    <x v="0"/>
    <x v="1"/>
  </r>
  <r>
    <s v="L104574"/>
    <x v="0"/>
    <s v="C204574"/>
    <s v="Anjali Sharma"/>
    <x v="0"/>
    <s v="Female"/>
    <x v="35"/>
    <x v="1"/>
    <x v="0"/>
    <x v="1"/>
    <n v="2041124"/>
    <s v="Submitted"/>
    <n v="814"/>
    <x v="2"/>
    <x v="0"/>
    <s v="Submitted"/>
    <x v="0"/>
    <x v="2"/>
    <n v="4635596"/>
    <n v="12.45"/>
    <n v="60"/>
    <n v="77259.929999999993"/>
    <n v="4809430.8499999996"/>
    <x v="0"/>
    <x v="0"/>
    <d v="2036-12-28T00:00:00"/>
    <x v="12"/>
    <x v="6"/>
    <x v="0"/>
    <x v="1"/>
    <x v="3"/>
  </r>
  <r>
    <s v="L104575"/>
    <x v="0"/>
    <s v="C204575"/>
    <s v="Rohit Singh"/>
    <x v="0"/>
    <s v="Male"/>
    <x v="35"/>
    <x v="1"/>
    <x v="1"/>
    <x v="2"/>
    <n v="1052438"/>
    <s v="Submitted"/>
    <n v="385"/>
    <x v="0"/>
    <x v="0"/>
    <s v="Submitted"/>
    <x v="0"/>
    <x v="1"/>
    <n v="2090785"/>
    <n v="17.2"/>
    <n v="60"/>
    <n v="34846.42"/>
    <n v="2996791.8333333335"/>
    <x v="2"/>
    <x v="2"/>
    <d v="2036-12-29T00:00:00"/>
    <x v="12"/>
    <x v="6"/>
    <x v="1"/>
    <x v="1"/>
    <x v="1"/>
  </r>
  <r>
    <s v="L104576"/>
    <x v="0"/>
    <s v="C204576"/>
    <s v="Pooja Gupta"/>
    <x v="0"/>
    <s v="Male"/>
    <x v="21"/>
    <x v="0"/>
    <x v="1"/>
    <x v="2"/>
    <n v="589759"/>
    <s v="Submitted"/>
    <n v="488"/>
    <x v="0"/>
    <x v="0"/>
    <s v="Submitted"/>
    <x v="0"/>
    <x v="4"/>
    <n v="3370891"/>
    <n v="10.199999999999999"/>
    <n v="120"/>
    <n v="28090.76"/>
    <n v="2865257.35"/>
    <x v="6"/>
    <x v="6"/>
    <d v="2036-12-30T00:00:00"/>
    <x v="12"/>
    <x v="6"/>
    <x v="0"/>
    <x v="0"/>
    <x v="2"/>
  </r>
  <r>
    <s v="L104577"/>
    <x v="0"/>
    <s v="C204577"/>
    <s v="Priya Das"/>
    <x v="0"/>
    <s v="Male"/>
    <x v="25"/>
    <x v="0"/>
    <x v="0"/>
    <x v="2"/>
    <n v="1432917"/>
    <s v="Submitted"/>
    <n v="800"/>
    <x v="2"/>
    <x v="0"/>
    <s v="Submitted"/>
    <x v="0"/>
    <x v="4"/>
    <n v="1910027"/>
    <n v="11.53"/>
    <n v="36"/>
    <n v="53056.31"/>
    <n v="1835217.6092210948"/>
    <x v="3"/>
    <x v="3"/>
    <d v="2036-12-31T00:00:00"/>
    <x v="12"/>
    <x v="6"/>
    <x v="2"/>
    <x v="0"/>
    <x v="1"/>
  </r>
  <r>
    <s v="L104578"/>
    <x v="0"/>
    <s v="C204578"/>
    <s v="Neha Das"/>
    <x v="0"/>
    <s v="Female"/>
    <x v="34"/>
    <x v="0"/>
    <x v="0"/>
    <x v="0"/>
    <n v="2203917"/>
    <s v="Submitted"/>
    <n v="795"/>
    <x v="2"/>
    <x v="0"/>
    <s v="Submitted"/>
    <x v="0"/>
    <x v="4"/>
    <n v="0"/>
    <n v="18.03"/>
    <n v="120"/>
    <n v="2083.33"/>
    <n v="0"/>
    <x v="0"/>
    <x v="0"/>
    <d v="2037-01-01T00:00:00"/>
    <x v="13"/>
    <x v="7"/>
    <x v="1"/>
    <x v="1"/>
    <x v="2"/>
  </r>
  <r>
    <s v="L104579"/>
    <x v="0"/>
    <s v="C204579"/>
    <s v="Neha Singh"/>
    <x v="0"/>
    <s v="Female"/>
    <x v="7"/>
    <x v="0"/>
    <x v="1"/>
    <x v="2"/>
    <n v="1584543"/>
    <s v="Submitted"/>
    <n v="366"/>
    <x v="0"/>
    <x v="0"/>
    <s v="Submitted"/>
    <x v="0"/>
    <x v="2"/>
    <n v="1819825"/>
    <n v="16.77"/>
    <n v="24"/>
    <n v="75826.039999999994"/>
    <n v="2543205.4394551255"/>
    <x v="6"/>
    <x v="6"/>
    <d v="2037-01-02T00:00:00"/>
    <x v="13"/>
    <x v="7"/>
    <x v="1"/>
    <x v="1"/>
    <x v="0"/>
  </r>
  <r>
    <s v="L104580"/>
    <x v="0"/>
    <s v="C204580"/>
    <s v="Neha Mehta"/>
    <x v="0"/>
    <s v="Female"/>
    <x v="25"/>
    <x v="1"/>
    <x v="0"/>
    <x v="3"/>
    <n v="1626509"/>
    <s v="Submitted"/>
    <n v="657"/>
    <x v="1"/>
    <x v="0"/>
    <s v="Submitted"/>
    <x v="0"/>
    <x v="1"/>
    <n v="1284922"/>
    <n v="8.68"/>
    <n v="12"/>
    <n v="107076.83"/>
    <n v="930783.40512831567"/>
    <x v="3"/>
    <x v="3"/>
    <d v="2037-01-03T00:00:00"/>
    <x v="13"/>
    <x v="7"/>
    <x v="2"/>
    <x v="0"/>
    <x v="0"/>
  </r>
  <r>
    <s v="L104581"/>
    <x v="0"/>
    <s v="C204581"/>
    <s v="Pooja Rao"/>
    <x v="0"/>
    <s v="Male"/>
    <x v="21"/>
    <x v="1"/>
    <x v="0"/>
    <x v="0"/>
    <n v="2251923"/>
    <s v="Submitted"/>
    <n v="670"/>
    <x v="1"/>
    <x v="0"/>
    <s v="Submitted"/>
    <x v="0"/>
    <x v="0"/>
    <n v="2012390"/>
    <n v="11.11"/>
    <n v="12"/>
    <n v="167699.17000000001"/>
    <n v="1863853.8644076705"/>
    <x v="13"/>
    <x v="0"/>
    <d v="2037-01-04T00:00:00"/>
    <x v="13"/>
    <x v="7"/>
    <x v="1"/>
    <x v="1"/>
    <x v="2"/>
  </r>
  <r>
    <s v="L104582"/>
    <x v="0"/>
    <s v="C204582"/>
    <s v="Pooja Mehta"/>
    <x v="0"/>
    <s v="Female"/>
    <x v="30"/>
    <x v="0"/>
    <x v="0"/>
    <x v="2"/>
    <n v="1277351"/>
    <s v="Submitted"/>
    <n v="537"/>
    <x v="0"/>
    <x v="0"/>
    <s v="Submitted"/>
    <x v="0"/>
    <x v="3"/>
    <n v="2706051"/>
    <n v="12.15"/>
    <n v="60"/>
    <n v="45100.85"/>
    <n v="2739876.6374999997"/>
    <x v="3"/>
    <x v="3"/>
    <d v="2037-01-05T00:00:00"/>
    <x v="13"/>
    <x v="7"/>
    <x v="1"/>
    <x v="1"/>
    <x v="3"/>
  </r>
  <r>
    <s v="L104583"/>
    <x v="0"/>
    <s v="C204583"/>
    <s v="Amit Singh"/>
    <x v="0"/>
    <s v="Male"/>
    <x v="23"/>
    <x v="0"/>
    <x v="0"/>
    <x v="3"/>
    <n v="1358313"/>
    <s v="Submitted"/>
    <n v="363"/>
    <x v="0"/>
    <x v="0"/>
    <s v="Submitted"/>
    <x v="0"/>
    <x v="3"/>
    <n v="4650990"/>
    <n v="11.47"/>
    <n v="60"/>
    <n v="77516.5"/>
    <n v="4445571.2750000004"/>
    <x v="1"/>
    <x v="1"/>
    <d v="2037-01-06T00:00:00"/>
    <x v="13"/>
    <x v="7"/>
    <x v="2"/>
    <x v="1"/>
    <x v="3"/>
  </r>
  <r>
    <s v="L104584"/>
    <x v="0"/>
    <s v="C204584"/>
    <s v="Sneha Gupta"/>
    <x v="0"/>
    <s v="Female"/>
    <x v="39"/>
    <x v="0"/>
    <x v="1"/>
    <x v="3"/>
    <n v="661184"/>
    <s v="Submitted"/>
    <n v="605"/>
    <x v="1"/>
    <x v="0"/>
    <s v="Submitted"/>
    <x v="0"/>
    <x v="4"/>
    <n v="959970"/>
    <n v="7.13"/>
    <n v="60"/>
    <n v="15999.5"/>
    <n v="570382.17500040191"/>
    <x v="3"/>
    <x v="3"/>
    <d v="2037-01-07T00:00:00"/>
    <x v="13"/>
    <x v="7"/>
    <x v="0"/>
    <x v="1"/>
    <x v="3"/>
  </r>
  <r>
    <s v="L104585"/>
    <x v="0"/>
    <s v="C204585"/>
    <s v="Amit Mehta"/>
    <x v="0"/>
    <s v="Male"/>
    <x v="4"/>
    <x v="0"/>
    <x v="1"/>
    <x v="1"/>
    <n v="1069981"/>
    <s v="Submitted"/>
    <n v="342"/>
    <x v="0"/>
    <x v="0"/>
    <s v="Submitted"/>
    <x v="0"/>
    <x v="2"/>
    <n v="4400879"/>
    <n v="8.2799999999999994"/>
    <n v="24"/>
    <n v="183369.96"/>
    <n v="3036616.8164495574"/>
    <x v="0"/>
    <x v="0"/>
    <d v="2037-01-08T00:00:00"/>
    <x v="13"/>
    <x v="7"/>
    <x v="0"/>
    <x v="1"/>
    <x v="0"/>
  </r>
  <r>
    <s v="L104586"/>
    <x v="0"/>
    <s v="C204586"/>
    <s v="Rahul Mehta"/>
    <x v="0"/>
    <s v="Male"/>
    <x v="46"/>
    <x v="0"/>
    <x v="1"/>
    <x v="0"/>
    <n v="324005"/>
    <s v="Submitted"/>
    <n v="569"/>
    <x v="0"/>
    <x v="0"/>
    <s v="Submitted"/>
    <x v="0"/>
    <x v="3"/>
    <n v="974267"/>
    <n v="12.76"/>
    <n v="12"/>
    <n v="81188.92"/>
    <n v="1036144.5920461831"/>
    <x v="0"/>
    <x v="0"/>
    <d v="2037-01-09T00:00:00"/>
    <x v="13"/>
    <x v="7"/>
    <x v="0"/>
    <x v="1"/>
    <x v="3"/>
  </r>
  <r>
    <s v="L104587"/>
    <x v="0"/>
    <s v="C204587"/>
    <s v="Neha Das"/>
    <x v="0"/>
    <s v="Male"/>
    <x v="15"/>
    <x v="0"/>
    <x v="0"/>
    <x v="2"/>
    <n v="2490500"/>
    <s v="Submitted"/>
    <n v="772"/>
    <x v="2"/>
    <x v="0"/>
    <s v="Submitted"/>
    <x v="0"/>
    <x v="0"/>
    <n v="3065222"/>
    <n v="16.329999999999998"/>
    <n v="60"/>
    <n v="51087.03"/>
    <n v="4171256.271666666"/>
    <x v="6"/>
    <x v="6"/>
    <d v="2037-01-10T00:00:00"/>
    <x v="13"/>
    <x v="7"/>
    <x v="2"/>
    <x v="1"/>
    <x v="1"/>
  </r>
  <r>
    <s v="L104588"/>
    <x v="0"/>
    <s v="C204588"/>
    <s v="Neha Patel"/>
    <x v="0"/>
    <s v="Male"/>
    <x v="36"/>
    <x v="0"/>
    <x v="0"/>
    <x v="0"/>
    <n v="1729714"/>
    <s v="Submitted"/>
    <n v="497"/>
    <x v="0"/>
    <x v="0"/>
    <s v="Submitted"/>
    <x v="0"/>
    <x v="0"/>
    <n v="3240914"/>
    <n v="8.09"/>
    <n v="120"/>
    <n v="27007.62"/>
    <n v="2184916.1883333335"/>
    <x v="4"/>
    <x v="4"/>
    <d v="2037-01-11T00:00:00"/>
    <x v="13"/>
    <x v="7"/>
    <x v="0"/>
    <x v="0"/>
    <x v="1"/>
  </r>
  <r>
    <s v="L104589"/>
    <x v="0"/>
    <s v="C204589"/>
    <s v="Rohit Singh"/>
    <x v="0"/>
    <s v="Male"/>
    <x v="6"/>
    <x v="1"/>
    <x v="1"/>
    <x v="2"/>
    <n v="2499316"/>
    <s v="Submitted"/>
    <n v="763"/>
    <x v="2"/>
    <x v="0"/>
    <s v="Submitted"/>
    <x v="0"/>
    <x v="4"/>
    <n v="3766828"/>
    <n v="17.3"/>
    <n v="180"/>
    <n v="20926.82"/>
    <n v="5430510.3666666662"/>
    <x v="1"/>
    <x v="1"/>
    <d v="2037-01-12T00:00:00"/>
    <x v="13"/>
    <x v="7"/>
    <x v="0"/>
    <x v="0"/>
    <x v="0"/>
  </r>
  <r>
    <s v="L104590"/>
    <x v="0"/>
    <s v="C204590"/>
    <s v="Pooja Verma"/>
    <x v="0"/>
    <s v="Female"/>
    <x v="25"/>
    <x v="1"/>
    <x v="0"/>
    <x v="1"/>
    <n v="385400"/>
    <s v="Submitted"/>
    <n v="852"/>
    <x v="2"/>
    <x v="0"/>
    <s v="Submitted"/>
    <x v="0"/>
    <x v="0"/>
    <n v="1654170"/>
    <n v="15.09"/>
    <n v="60"/>
    <n v="27569.5"/>
    <n v="2080118.7750000001"/>
    <x v="2"/>
    <x v="2"/>
    <d v="2037-01-13T00:00:00"/>
    <x v="13"/>
    <x v="7"/>
    <x v="0"/>
    <x v="1"/>
    <x v="3"/>
  </r>
  <r>
    <s v="L104591"/>
    <x v="0"/>
    <s v="C204591"/>
    <s v="Karan Gupta"/>
    <x v="0"/>
    <s v="Male"/>
    <x v="25"/>
    <x v="1"/>
    <x v="0"/>
    <x v="3"/>
    <n v="1808069"/>
    <s v="Submitted"/>
    <n v="809"/>
    <x v="2"/>
    <x v="0"/>
    <s v="Submitted"/>
    <x v="0"/>
    <x v="4"/>
    <n v="1490924"/>
    <n v="10.56"/>
    <n v="12"/>
    <n v="124243.67"/>
    <n v="1312686.510261076"/>
    <x v="2"/>
    <x v="2"/>
    <d v="2037-01-14T00:00:00"/>
    <x v="13"/>
    <x v="7"/>
    <x v="0"/>
    <x v="1"/>
    <x v="3"/>
  </r>
  <r>
    <s v="L104592"/>
    <x v="0"/>
    <s v="C204592"/>
    <s v="Karan Singh"/>
    <x v="0"/>
    <s v="Female"/>
    <x v="39"/>
    <x v="1"/>
    <x v="1"/>
    <x v="2"/>
    <n v="432298"/>
    <s v="Submitted"/>
    <n v="327"/>
    <x v="0"/>
    <x v="0"/>
    <s v="Submitted"/>
    <x v="0"/>
    <x v="2"/>
    <n v="607566"/>
    <n v="7.14"/>
    <n v="180"/>
    <n v="3375.37"/>
    <n v="361501.76999999996"/>
    <x v="7"/>
    <x v="5"/>
    <d v="2037-01-15T00:00:00"/>
    <x v="13"/>
    <x v="7"/>
    <x v="0"/>
    <x v="1"/>
    <x v="3"/>
  </r>
  <r>
    <s v="L104593"/>
    <x v="0"/>
    <s v="C204593"/>
    <s v="Rohit Verma"/>
    <x v="0"/>
    <s v="Male"/>
    <x v="41"/>
    <x v="0"/>
    <x v="1"/>
    <x v="1"/>
    <n v="1213215"/>
    <s v="Submitted"/>
    <n v="780"/>
    <x v="2"/>
    <x v="0"/>
    <s v="Submitted"/>
    <x v="0"/>
    <x v="2"/>
    <n v="1478574"/>
    <n v="9.27"/>
    <n v="12"/>
    <n v="123214.5"/>
    <n v="1143387.350944709"/>
    <x v="1"/>
    <x v="1"/>
    <d v="2037-01-16T00:00:00"/>
    <x v="13"/>
    <x v="7"/>
    <x v="0"/>
    <x v="0"/>
    <x v="2"/>
  </r>
  <r>
    <s v="L104594"/>
    <x v="0"/>
    <s v="C204594"/>
    <s v="Neha Patel"/>
    <x v="0"/>
    <s v="Male"/>
    <x v="12"/>
    <x v="1"/>
    <x v="1"/>
    <x v="3"/>
    <n v="2455012"/>
    <s v="Submitted"/>
    <n v="505"/>
    <x v="0"/>
    <x v="0"/>
    <s v="Submitted"/>
    <x v="0"/>
    <x v="0"/>
    <n v="3734535"/>
    <n v="17.05"/>
    <n v="120"/>
    <n v="31121.119999999999"/>
    <n v="5306151.8125"/>
    <x v="3"/>
    <x v="3"/>
    <d v="2037-01-17T00:00:00"/>
    <x v="13"/>
    <x v="7"/>
    <x v="1"/>
    <x v="0"/>
    <x v="3"/>
  </r>
  <r>
    <s v="L104595"/>
    <x v="0"/>
    <s v="C204595"/>
    <s v="Karan Sharma"/>
    <x v="0"/>
    <s v="Female"/>
    <x v="44"/>
    <x v="1"/>
    <x v="0"/>
    <x v="2"/>
    <n v="1150260"/>
    <s v="Submitted"/>
    <n v="735"/>
    <x v="1"/>
    <x v="0"/>
    <s v="Submitted"/>
    <x v="0"/>
    <x v="3"/>
    <n v="4432495"/>
    <n v="13.36"/>
    <n v="24"/>
    <n v="184687.29"/>
    <n v="4934844.5116837649"/>
    <x v="3"/>
    <x v="3"/>
    <d v="2037-01-18T00:00:00"/>
    <x v="13"/>
    <x v="7"/>
    <x v="1"/>
    <x v="0"/>
    <x v="1"/>
  </r>
  <r>
    <s v="L104596"/>
    <x v="0"/>
    <s v="C204596"/>
    <s v="Sneha Verma"/>
    <x v="0"/>
    <s v="Male"/>
    <x v="7"/>
    <x v="0"/>
    <x v="1"/>
    <x v="1"/>
    <n v="881319"/>
    <s v="Submitted"/>
    <n v="565"/>
    <x v="0"/>
    <x v="0"/>
    <s v="Submitted"/>
    <x v="0"/>
    <x v="2"/>
    <n v="2758666"/>
    <n v="18.3"/>
    <n v="120"/>
    <n v="22988.880000000001"/>
    <n v="4206965.6500000004"/>
    <x v="6"/>
    <x v="6"/>
    <d v="2037-01-19T00:00:00"/>
    <x v="13"/>
    <x v="7"/>
    <x v="0"/>
    <x v="0"/>
    <x v="2"/>
  </r>
  <r>
    <s v="L104597"/>
    <x v="0"/>
    <s v="C204597"/>
    <s v="Priya Patel"/>
    <x v="0"/>
    <s v="Male"/>
    <x v="18"/>
    <x v="0"/>
    <x v="1"/>
    <x v="3"/>
    <n v="435046"/>
    <s v="Submitted"/>
    <n v="443"/>
    <x v="0"/>
    <x v="0"/>
    <s v="Submitted"/>
    <x v="0"/>
    <x v="1"/>
    <n v="1501254"/>
    <n v="16.28"/>
    <n v="180"/>
    <n v="8340.2999999999993"/>
    <n v="2036701.26"/>
    <x v="1"/>
    <x v="1"/>
    <d v="2037-01-20T00:00:00"/>
    <x v="13"/>
    <x v="7"/>
    <x v="2"/>
    <x v="1"/>
    <x v="0"/>
  </r>
  <r>
    <s v="L104598"/>
    <x v="0"/>
    <s v="C204598"/>
    <s v="Anjali Rao"/>
    <x v="0"/>
    <s v="Female"/>
    <x v="18"/>
    <x v="1"/>
    <x v="1"/>
    <x v="0"/>
    <n v="1176366"/>
    <s v="Submitted"/>
    <n v="797"/>
    <x v="2"/>
    <x v="0"/>
    <s v="Submitted"/>
    <x v="0"/>
    <x v="4"/>
    <n v="4454337"/>
    <n v="17.14"/>
    <n v="180"/>
    <n v="24746.32"/>
    <n v="6362278.0150000006"/>
    <x v="1"/>
    <x v="1"/>
    <d v="2037-01-21T00:00:00"/>
    <x v="13"/>
    <x v="7"/>
    <x v="1"/>
    <x v="0"/>
    <x v="3"/>
  </r>
  <r>
    <s v="L104599"/>
    <x v="0"/>
    <s v="C204599"/>
    <s v="Karan Das"/>
    <x v="0"/>
    <s v="Female"/>
    <x v="29"/>
    <x v="0"/>
    <x v="1"/>
    <x v="2"/>
    <n v="1027222"/>
    <s v="Submitted"/>
    <n v="828"/>
    <x v="2"/>
    <x v="0"/>
    <s v="Submitted"/>
    <x v="0"/>
    <x v="1"/>
    <n v="480390"/>
    <n v="12.66"/>
    <n v="180"/>
    <n v="2668.83"/>
    <n v="506811.44999999995"/>
    <x v="2"/>
    <x v="2"/>
    <d v="2037-01-22T00:00:00"/>
    <x v="13"/>
    <x v="7"/>
    <x v="0"/>
    <x v="0"/>
    <x v="1"/>
  </r>
  <r>
    <s v="L104600"/>
    <x v="0"/>
    <s v="C204600"/>
    <s v="Neha Rao"/>
    <x v="0"/>
    <s v="Male"/>
    <x v="28"/>
    <x v="1"/>
    <x v="0"/>
    <x v="3"/>
    <n v="488803"/>
    <s v="Submitted"/>
    <n v="530"/>
    <x v="0"/>
    <x v="0"/>
    <s v="Submitted"/>
    <x v="0"/>
    <x v="3"/>
    <n v="300187"/>
    <n v="10.52"/>
    <n v="36"/>
    <n v="8338.5300000000007"/>
    <n v="263163.93670453614"/>
    <x v="0"/>
    <x v="0"/>
    <d v="2037-01-23T00:00:00"/>
    <x v="13"/>
    <x v="7"/>
    <x v="1"/>
    <x v="0"/>
    <x v="0"/>
  </r>
  <r>
    <s v="L104601"/>
    <x v="0"/>
    <s v="C204601"/>
    <s v="Pooja Patel"/>
    <x v="0"/>
    <s v="Female"/>
    <x v="37"/>
    <x v="0"/>
    <x v="0"/>
    <x v="3"/>
    <n v="1323144"/>
    <s v="Submitted"/>
    <n v="528"/>
    <x v="0"/>
    <x v="0"/>
    <s v="Submitted"/>
    <x v="0"/>
    <x v="2"/>
    <n v="2774030"/>
    <n v="18.489999999999998"/>
    <n v="60"/>
    <n v="46233.83"/>
    <n v="4274317.8916666666"/>
    <x v="6"/>
    <x v="6"/>
    <d v="2037-01-24T00:00:00"/>
    <x v="13"/>
    <x v="7"/>
    <x v="0"/>
    <x v="1"/>
    <x v="0"/>
  </r>
  <r>
    <s v="L104602"/>
    <x v="0"/>
    <s v="C204602"/>
    <s v="Rohit Verma"/>
    <x v="0"/>
    <s v="Female"/>
    <x v="22"/>
    <x v="1"/>
    <x v="1"/>
    <x v="0"/>
    <n v="1823777"/>
    <s v="Submitted"/>
    <n v="576"/>
    <x v="0"/>
    <x v="0"/>
    <s v="Submitted"/>
    <x v="0"/>
    <x v="4"/>
    <n v="3724059"/>
    <n v="10.220000000000001"/>
    <n v="120"/>
    <n v="31033.83"/>
    <n v="3171656.915"/>
    <x v="3"/>
    <x v="3"/>
    <d v="2037-01-25T00:00:00"/>
    <x v="13"/>
    <x v="7"/>
    <x v="1"/>
    <x v="1"/>
    <x v="1"/>
  </r>
  <r>
    <s v="L104603"/>
    <x v="0"/>
    <s v="C204603"/>
    <s v="Rohit Patel"/>
    <x v="0"/>
    <s v="Male"/>
    <x v="2"/>
    <x v="0"/>
    <x v="0"/>
    <x v="2"/>
    <n v="2477081"/>
    <s v="Submitted"/>
    <n v="532"/>
    <x v="0"/>
    <x v="0"/>
    <s v="Submitted"/>
    <x v="0"/>
    <x v="0"/>
    <n v="2120109"/>
    <n v="9.43"/>
    <n v="120"/>
    <n v="17667.580000000002"/>
    <n v="1666052.3224999998"/>
    <x v="5"/>
    <x v="5"/>
    <d v="2037-01-26T00:00:00"/>
    <x v="13"/>
    <x v="7"/>
    <x v="2"/>
    <x v="1"/>
    <x v="3"/>
  </r>
  <r>
    <s v="L104604"/>
    <x v="0"/>
    <s v="C204604"/>
    <s v="Sneha Patel"/>
    <x v="0"/>
    <s v="Male"/>
    <x v="40"/>
    <x v="1"/>
    <x v="1"/>
    <x v="3"/>
    <n v="1403047"/>
    <s v="Submitted"/>
    <n v="334"/>
    <x v="0"/>
    <x v="0"/>
    <s v="Submitted"/>
    <x v="0"/>
    <x v="4"/>
    <n v="2258817"/>
    <n v="12.43"/>
    <n v="60"/>
    <n v="37646.949999999997"/>
    <n v="2339757.9424999999"/>
    <x v="0"/>
    <x v="0"/>
    <d v="2037-01-27T00:00:00"/>
    <x v="13"/>
    <x v="7"/>
    <x v="0"/>
    <x v="0"/>
    <x v="2"/>
  </r>
  <r>
    <s v="L104605"/>
    <x v="0"/>
    <s v="C204605"/>
    <s v="Anjali Patel"/>
    <x v="0"/>
    <s v="Male"/>
    <x v="10"/>
    <x v="1"/>
    <x v="1"/>
    <x v="0"/>
    <n v="2033624"/>
    <s v="Submitted"/>
    <n v="571"/>
    <x v="0"/>
    <x v="0"/>
    <s v="Submitted"/>
    <x v="0"/>
    <x v="2"/>
    <n v="2903382"/>
    <n v="8.84"/>
    <n v="24"/>
    <n v="120974.25"/>
    <n v="2138828.5155542917"/>
    <x v="1"/>
    <x v="1"/>
    <d v="2037-01-28T00:00:00"/>
    <x v="13"/>
    <x v="7"/>
    <x v="0"/>
    <x v="1"/>
    <x v="0"/>
  </r>
  <r>
    <s v="L104606"/>
    <x v="0"/>
    <s v="C204606"/>
    <s v="Anjali Singh"/>
    <x v="0"/>
    <s v="Female"/>
    <x v="11"/>
    <x v="0"/>
    <x v="0"/>
    <x v="2"/>
    <n v="1400787"/>
    <s v="Submitted"/>
    <n v="866"/>
    <x v="2"/>
    <x v="0"/>
    <s v="Submitted"/>
    <x v="0"/>
    <x v="1"/>
    <n v="2008520"/>
    <n v="7.99"/>
    <n v="24"/>
    <n v="83688.33"/>
    <n v="1337345.9800414948"/>
    <x v="3"/>
    <x v="3"/>
    <d v="2037-01-29T00:00:00"/>
    <x v="13"/>
    <x v="7"/>
    <x v="0"/>
    <x v="1"/>
    <x v="0"/>
  </r>
  <r>
    <s v="L104607"/>
    <x v="0"/>
    <s v="C204607"/>
    <s v="Sneha Mehta"/>
    <x v="0"/>
    <s v="Male"/>
    <x v="6"/>
    <x v="1"/>
    <x v="1"/>
    <x v="0"/>
    <n v="2411370"/>
    <s v="Submitted"/>
    <n v="617"/>
    <x v="1"/>
    <x v="0"/>
    <s v="Submitted"/>
    <x v="0"/>
    <x v="3"/>
    <n v="2667992"/>
    <n v="7.96"/>
    <n v="12"/>
    <n v="222332.67"/>
    <n v="1773722.9155501137"/>
    <x v="0"/>
    <x v="0"/>
    <d v="2037-01-30T00:00:00"/>
    <x v="13"/>
    <x v="7"/>
    <x v="2"/>
    <x v="0"/>
    <x v="3"/>
  </r>
  <r>
    <s v="L104608"/>
    <x v="0"/>
    <s v="C204608"/>
    <s v="Amit Verma"/>
    <x v="0"/>
    <s v="Male"/>
    <x v="46"/>
    <x v="0"/>
    <x v="0"/>
    <x v="3"/>
    <n v="663208"/>
    <s v="Submitted"/>
    <n v="837"/>
    <x v="2"/>
    <x v="0"/>
    <s v="Submitted"/>
    <x v="0"/>
    <x v="4"/>
    <n v="2242900"/>
    <n v="18.61"/>
    <n v="36"/>
    <n v="62302.78"/>
    <n v="3478364.0833333409"/>
    <x v="4"/>
    <x v="4"/>
    <d v="2037-01-31T00:00:00"/>
    <x v="13"/>
    <x v="7"/>
    <x v="0"/>
    <x v="0"/>
    <x v="3"/>
  </r>
  <r>
    <s v="L104609"/>
    <x v="0"/>
    <s v="C204609"/>
    <s v="Pooja Singh"/>
    <x v="0"/>
    <s v="Male"/>
    <x v="39"/>
    <x v="1"/>
    <x v="0"/>
    <x v="2"/>
    <n v="626106"/>
    <s v="Submitted"/>
    <n v="733"/>
    <x v="1"/>
    <x v="0"/>
    <s v="Submitted"/>
    <x v="0"/>
    <x v="4"/>
    <n v="4877137"/>
    <n v="14.07"/>
    <n v="60"/>
    <n v="81285.62"/>
    <n v="5718443.1325000003"/>
    <x v="1"/>
    <x v="1"/>
    <d v="2037-02-01T00:00:00"/>
    <x v="13"/>
    <x v="8"/>
    <x v="2"/>
    <x v="1"/>
    <x v="2"/>
  </r>
  <r>
    <s v="L104610"/>
    <x v="0"/>
    <s v="C204610"/>
    <s v="Vikas Singh"/>
    <x v="0"/>
    <s v="Male"/>
    <x v="24"/>
    <x v="0"/>
    <x v="1"/>
    <x v="0"/>
    <n v="385161"/>
    <s v="Submitted"/>
    <n v="821"/>
    <x v="2"/>
    <x v="0"/>
    <s v="Submitted"/>
    <x v="0"/>
    <x v="1"/>
    <n v="3597662"/>
    <n v="18.09"/>
    <n v="180"/>
    <n v="19987.009999999998"/>
    <n v="5423475.4649999999"/>
    <x v="6"/>
    <x v="6"/>
    <d v="2037-02-02T00:00:00"/>
    <x v="13"/>
    <x v="8"/>
    <x v="1"/>
    <x v="0"/>
    <x v="2"/>
  </r>
  <r>
    <s v="L104611"/>
    <x v="0"/>
    <s v="C204611"/>
    <s v="Pooja Sharma"/>
    <x v="0"/>
    <s v="Male"/>
    <x v="1"/>
    <x v="1"/>
    <x v="1"/>
    <x v="3"/>
    <n v="751166"/>
    <s v="Submitted"/>
    <n v="417"/>
    <x v="0"/>
    <x v="0"/>
    <s v="Submitted"/>
    <x v="0"/>
    <x v="3"/>
    <n v="2370144"/>
    <n v="17.21"/>
    <n v="36"/>
    <n v="65837.33"/>
    <n v="3399181.5200000424"/>
    <x v="1"/>
    <x v="1"/>
    <d v="2037-02-03T00:00:00"/>
    <x v="13"/>
    <x v="8"/>
    <x v="0"/>
    <x v="1"/>
    <x v="0"/>
  </r>
  <r>
    <s v="L104612"/>
    <x v="0"/>
    <s v="C204612"/>
    <s v="Karan Mehta"/>
    <x v="0"/>
    <s v="Female"/>
    <x v="2"/>
    <x v="0"/>
    <x v="0"/>
    <x v="3"/>
    <n v="862774"/>
    <s v="Submitted"/>
    <n v="708"/>
    <x v="1"/>
    <x v="0"/>
    <s v="Submitted"/>
    <x v="0"/>
    <x v="2"/>
    <n v="1078741"/>
    <n v="13.43"/>
    <n v="120"/>
    <n v="8989.51"/>
    <n v="1207290.9691666667"/>
    <x v="1"/>
    <x v="1"/>
    <d v="2037-02-04T00:00:00"/>
    <x v="13"/>
    <x v="8"/>
    <x v="0"/>
    <x v="1"/>
    <x v="0"/>
  </r>
  <r>
    <s v="L104613"/>
    <x v="0"/>
    <s v="C204613"/>
    <s v="Amit Das"/>
    <x v="0"/>
    <s v="Male"/>
    <x v="34"/>
    <x v="1"/>
    <x v="1"/>
    <x v="1"/>
    <n v="1344579"/>
    <s v="Submitted"/>
    <n v="555"/>
    <x v="0"/>
    <x v="0"/>
    <s v="Submitted"/>
    <x v="0"/>
    <x v="3"/>
    <n v="3530181"/>
    <n v="13.07"/>
    <n v="24"/>
    <n v="147090.88"/>
    <n v="3844955.5529520684"/>
    <x v="6"/>
    <x v="6"/>
    <d v="2037-02-05T00:00:00"/>
    <x v="13"/>
    <x v="8"/>
    <x v="1"/>
    <x v="1"/>
    <x v="0"/>
  </r>
  <r>
    <s v="L104614"/>
    <x v="0"/>
    <s v="C204614"/>
    <s v="Rahul Singh"/>
    <x v="0"/>
    <s v="Male"/>
    <x v="43"/>
    <x v="0"/>
    <x v="1"/>
    <x v="3"/>
    <n v="1620214"/>
    <s v="Submitted"/>
    <n v="496"/>
    <x v="0"/>
    <x v="0"/>
    <s v="Submitted"/>
    <x v="0"/>
    <x v="1"/>
    <n v="2117820"/>
    <n v="9.99"/>
    <n v="180"/>
    <n v="11765.67"/>
    <n v="1763085.1500000001"/>
    <x v="7"/>
    <x v="5"/>
    <d v="2037-02-06T00:00:00"/>
    <x v="13"/>
    <x v="8"/>
    <x v="0"/>
    <x v="1"/>
    <x v="1"/>
  </r>
  <r>
    <s v="L104615"/>
    <x v="0"/>
    <s v="C204615"/>
    <s v="Neha Mehta"/>
    <x v="0"/>
    <s v="Male"/>
    <x v="21"/>
    <x v="1"/>
    <x v="0"/>
    <x v="0"/>
    <n v="1297894"/>
    <s v="Submitted"/>
    <n v="387"/>
    <x v="0"/>
    <x v="0"/>
    <s v="Submitted"/>
    <x v="0"/>
    <x v="3"/>
    <n v="825879"/>
    <n v="12.5"/>
    <n v="180"/>
    <n v="4588.22"/>
    <n v="860290.62500000012"/>
    <x v="5"/>
    <x v="5"/>
    <d v="2037-02-07T00:00:00"/>
    <x v="13"/>
    <x v="8"/>
    <x v="0"/>
    <x v="0"/>
    <x v="0"/>
  </r>
  <r>
    <s v="L104616"/>
    <x v="0"/>
    <s v="C204616"/>
    <s v="Rohit Rao"/>
    <x v="0"/>
    <s v="Male"/>
    <x v="25"/>
    <x v="1"/>
    <x v="1"/>
    <x v="3"/>
    <n v="2207181"/>
    <s v="Submitted"/>
    <n v="803"/>
    <x v="2"/>
    <x v="0"/>
    <s v="Submitted"/>
    <x v="0"/>
    <x v="1"/>
    <n v="2982803"/>
    <n v="13.31"/>
    <n v="120"/>
    <n v="24856.69"/>
    <n v="3308425.6608333332"/>
    <x v="6"/>
    <x v="6"/>
    <d v="2037-02-08T00:00:00"/>
    <x v="13"/>
    <x v="8"/>
    <x v="0"/>
    <x v="1"/>
    <x v="3"/>
  </r>
  <r>
    <s v="L104617"/>
    <x v="0"/>
    <s v="C204617"/>
    <s v="Amit Mehta"/>
    <x v="0"/>
    <s v="Female"/>
    <x v="12"/>
    <x v="0"/>
    <x v="0"/>
    <x v="3"/>
    <n v="1954206"/>
    <s v="Submitted"/>
    <n v="730"/>
    <x v="1"/>
    <x v="0"/>
    <s v="Submitted"/>
    <x v="0"/>
    <x v="0"/>
    <n v="3902480"/>
    <n v="17.64"/>
    <n v="120"/>
    <n v="32520.67"/>
    <n v="5736645.5999999996"/>
    <x v="3"/>
    <x v="3"/>
    <d v="2037-02-09T00:00:00"/>
    <x v="13"/>
    <x v="8"/>
    <x v="0"/>
    <x v="1"/>
    <x v="1"/>
  </r>
  <r>
    <s v="L104618"/>
    <x v="0"/>
    <s v="C204618"/>
    <n v="0"/>
    <x v="0"/>
    <s v="Female"/>
    <x v="5"/>
    <x v="1"/>
    <x v="1"/>
    <x v="0"/>
    <n v="1142136"/>
    <s v="Submitted"/>
    <n v="594"/>
    <x v="0"/>
    <x v="0"/>
    <s v="Submitted"/>
    <x v="0"/>
    <x v="3"/>
    <n v="2179315"/>
    <n v="11.72"/>
    <n v="60"/>
    <n v="36321.919999999998"/>
    <n v="2128464.3166666669"/>
    <x v="6"/>
    <x v="6"/>
    <d v="2037-02-10T00:00:00"/>
    <x v="13"/>
    <x v="8"/>
    <x v="2"/>
    <x v="0"/>
    <x v="1"/>
  </r>
  <r>
    <s v="L104619"/>
    <x v="0"/>
    <s v="C204619"/>
    <s v="Sneha Gupta"/>
    <x v="0"/>
    <s v="Male"/>
    <x v="14"/>
    <x v="0"/>
    <x v="1"/>
    <x v="3"/>
    <n v="2182737"/>
    <s v="Submitted"/>
    <n v="302"/>
    <x v="0"/>
    <x v="0"/>
    <s v="Submitted"/>
    <x v="0"/>
    <x v="1"/>
    <n v="2798525"/>
    <n v="13.69"/>
    <n v="36"/>
    <n v="77736.81"/>
    <n v="3192650.6041706773"/>
    <x v="3"/>
    <x v="3"/>
    <d v="2037-02-11T00:00:00"/>
    <x v="13"/>
    <x v="8"/>
    <x v="2"/>
    <x v="0"/>
    <x v="1"/>
  </r>
  <r>
    <s v="L104620"/>
    <x v="0"/>
    <s v="C204620"/>
    <s v="Amit Das"/>
    <x v="0"/>
    <s v="Female"/>
    <x v="1"/>
    <x v="0"/>
    <x v="0"/>
    <x v="1"/>
    <n v="1418778"/>
    <s v="Submitted"/>
    <n v="480"/>
    <x v="0"/>
    <x v="0"/>
    <s v="Submitted"/>
    <x v="0"/>
    <x v="2"/>
    <n v="4386536"/>
    <n v="7.46"/>
    <n v="120"/>
    <n v="36554.47"/>
    <n v="2726963.2133333334"/>
    <x v="6"/>
    <x v="6"/>
    <d v="2037-02-12T00:00:00"/>
    <x v="13"/>
    <x v="8"/>
    <x v="0"/>
    <x v="1"/>
    <x v="0"/>
  </r>
  <r>
    <s v="L104621"/>
    <x v="0"/>
    <s v="C204621"/>
    <s v="Priya Sharma"/>
    <x v="0"/>
    <s v="Female"/>
    <x v="11"/>
    <x v="0"/>
    <x v="0"/>
    <x v="0"/>
    <n v="1846892"/>
    <s v="Submitted"/>
    <n v="569"/>
    <x v="0"/>
    <x v="0"/>
    <s v="Submitted"/>
    <x v="0"/>
    <x v="2"/>
    <n v="1561158"/>
    <n v="11.5"/>
    <n v="120"/>
    <n v="13009.65"/>
    <n v="1496109.75"/>
    <x v="1"/>
    <x v="1"/>
    <d v="2037-02-13T00:00:00"/>
    <x v="13"/>
    <x v="8"/>
    <x v="2"/>
    <x v="0"/>
    <x v="0"/>
  </r>
  <r>
    <s v="L104622"/>
    <x v="0"/>
    <s v="C204622"/>
    <s v="Sneha Singh"/>
    <x v="0"/>
    <s v="Female"/>
    <x v="42"/>
    <x v="1"/>
    <x v="0"/>
    <x v="1"/>
    <n v="892680"/>
    <s v="Submitted"/>
    <n v="386"/>
    <x v="0"/>
    <x v="0"/>
    <s v="Submitted"/>
    <x v="0"/>
    <x v="2"/>
    <n v="4933813"/>
    <n v="12.61"/>
    <n v="36"/>
    <n v="137050.35999999999"/>
    <n v="5184615.1608638978"/>
    <x v="0"/>
    <x v="0"/>
    <d v="2037-02-14T00:00:00"/>
    <x v="13"/>
    <x v="8"/>
    <x v="0"/>
    <x v="1"/>
    <x v="1"/>
  </r>
  <r>
    <s v="L104623"/>
    <x v="0"/>
    <s v="C204623"/>
    <s v="Pooja Gupta"/>
    <x v="0"/>
    <s v="Female"/>
    <x v="9"/>
    <x v="1"/>
    <x v="0"/>
    <x v="2"/>
    <n v="1577062"/>
    <s v="Submitted"/>
    <n v="617"/>
    <x v="1"/>
    <x v="0"/>
    <s v="Submitted"/>
    <x v="0"/>
    <x v="4"/>
    <n v="554166"/>
    <n v="10.81"/>
    <n v="24"/>
    <n v="23090.25"/>
    <n v="499211.30583875405"/>
    <x v="2"/>
    <x v="2"/>
    <d v="2037-02-15T00:00:00"/>
    <x v="13"/>
    <x v="8"/>
    <x v="0"/>
    <x v="1"/>
    <x v="0"/>
  </r>
  <r>
    <s v="L104624"/>
    <x v="0"/>
    <s v="C204624"/>
    <s v="Rahul Gupta"/>
    <x v="0"/>
    <s v="Male"/>
    <x v="15"/>
    <x v="1"/>
    <x v="0"/>
    <x v="0"/>
    <n v="2312780"/>
    <s v="Submitted"/>
    <n v="529"/>
    <x v="0"/>
    <x v="0"/>
    <s v="Submitted"/>
    <x v="0"/>
    <x v="2"/>
    <n v="4565247"/>
    <n v="9.74"/>
    <n v="60"/>
    <n v="76087.45"/>
    <n v="3705458.8150000013"/>
    <x v="1"/>
    <x v="1"/>
    <d v="2037-02-16T00:00:00"/>
    <x v="13"/>
    <x v="8"/>
    <x v="0"/>
    <x v="1"/>
    <x v="0"/>
  </r>
  <r>
    <s v="L104625"/>
    <x v="0"/>
    <s v="C204625"/>
    <s v="Rohit Mehta"/>
    <x v="0"/>
    <s v="Female"/>
    <x v="1"/>
    <x v="1"/>
    <x v="1"/>
    <x v="3"/>
    <n v="1098865"/>
    <s v="Submitted"/>
    <n v="481"/>
    <x v="0"/>
    <x v="0"/>
    <s v="Submitted"/>
    <x v="0"/>
    <x v="0"/>
    <n v="455968"/>
    <n v="8.16"/>
    <n v="120"/>
    <n v="3799.73"/>
    <n v="310058.24000000005"/>
    <x v="12"/>
    <x v="2"/>
    <d v="2037-02-17T00:00:00"/>
    <x v="13"/>
    <x v="8"/>
    <x v="1"/>
    <x v="1"/>
    <x v="3"/>
  </r>
  <r>
    <s v="L104626"/>
    <x v="0"/>
    <s v="C204626"/>
    <s v="Priya Rao"/>
    <x v="0"/>
    <s v="Male"/>
    <x v="34"/>
    <x v="1"/>
    <x v="0"/>
    <x v="3"/>
    <n v="2035985"/>
    <s v="Submitted"/>
    <n v="433"/>
    <x v="0"/>
    <x v="0"/>
    <s v="Submitted"/>
    <x v="0"/>
    <x v="1"/>
    <n v="156763"/>
    <n v="17.47"/>
    <n v="120"/>
    <n v="1306.3599999999999"/>
    <n v="228220.80083333334"/>
    <x v="5"/>
    <x v="5"/>
    <d v="2037-02-18T00:00:00"/>
    <x v="13"/>
    <x v="8"/>
    <x v="2"/>
    <x v="0"/>
    <x v="3"/>
  </r>
  <r>
    <s v="L104627"/>
    <x v="0"/>
    <s v="C204627"/>
    <s v="Sneha Singh"/>
    <x v="0"/>
    <s v="Male"/>
    <x v="16"/>
    <x v="1"/>
    <x v="1"/>
    <x v="3"/>
    <n v="1742102"/>
    <s v="Submitted"/>
    <n v="304"/>
    <x v="0"/>
    <x v="0"/>
    <s v="Submitted"/>
    <x v="0"/>
    <x v="3"/>
    <n v="388763"/>
    <n v="15.84"/>
    <n v="60"/>
    <n v="6479.38"/>
    <n v="513167.16000000003"/>
    <x v="4"/>
    <x v="4"/>
    <d v="2037-02-19T00:00:00"/>
    <x v="13"/>
    <x v="8"/>
    <x v="0"/>
    <x v="0"/>
    <x v="2"/>
  </r>
  <r>
    <s v="L104628"/>
    <x v="0"/>
    <s v="C204628"/>
    <s v="Rahul Verma"/>
    <x v="0"/>
    <s v="Male"/>
    <x v="3"/>
    <x v="0"/>
    <x v="0"/>
    <x v="3"/>
    <n v="1535210"/>
    <s v="Submitted"/>
    <n v="355"/>
    <x v="0"/>
    <x v="0"/>
    <s v="Submitted"/>
    <x v="0"/>
    <x v="0"/>
    <n v="947028"/>
    <n v="11.52"/>
    <n v="120"/>
    <n v="7891.9"/>
    <n v="909146.88"/>
    <x v="0"/>
    <x v="0"/>
    <d v="2037-02-20T00:00:00"/>
    <x v="13"/>
    <x v="8"/>
    <x v="0"/>
    <x v="1"/>
    <x v="0"/>
  </r>
  <r>
    <s v="L104629"/>
    <x v="0"/>
    <s v="C204629"/>
    <s v="Karan Verma"/>
    <x v="0"/>
    <s v="Male"/>
    <x v="6"/>
    <x v="1"/>
    <x v="0"/>
    <x v="3"/>
    <n v="1425049"/>
    <s v="Submitted"/>
    <n v="752"/>
    <x v="2"/>
    <x v="0"/>
    <s v="Submitted"/>
    <x v="0"/>
    <x v="2"/>
    <n v="4291237"/>
    <n v="10.83"/>
    <n v="24"/>
    <n v="178801.54"/>
    <n v="3872842.1585159749"/>
    <x v="4"/>
    <x v="4"/>
    <d v="2037-02-21T00:00:00"/>
    <x v="13"/>
    <x v="8"/>
    <x v="2"/>
    <x v="1"/>
    <x v="3"/>
  </r>
  <r>
    <s v="L104630"/>
    <x v="0"/>
    <s v="C204630"/>
    <s v="Rohit Sharma"/>
    <x v="0"/>
    <s v="Female"/>
    <x v="27"/>
    <x v="0"/>
    <x v="0"/>
    <x v="2"/>
    <n v="849300"/>
    <s v="Submitted"/>
    <n v="735"/>
    <x v="1"/>
    <x v="0"/>
    <s v="Submitted"/>
    <x v="0"/>
    <x v="2"/>
    <n v="377812"/>
    <n v="11.96"/>
    <n v="60"/>
    <n v="6296.87"/>
    <n v="376552.62666666671"/>
    <x v="0"/>
    <x v="0"/>
    <d v="2037-02-22T00:00:00"/>
    <x v="13"/>
    <x v="8"/>
    <x v="0"/>
    <x v="1"/>
    <x v="1"/>
  </r>
  <r>
    <s v="L104631"/>
    <x v="0"/>
    <s v="C204631"/>
    <s v="Sneha Das"/>
    <x v="0"/>
    <s v="Female"/>
    <x v="4"/>
    <x v="1"/>
    <x v="0"/>
    <x v="2"/>
    <n v="1185210"/>
    <s v="Submitted"/>
    <n v="843"/>
    <x v="2"/>
    <x v="0"/>
    <s v="Submitted"/>
    <x v="0"/>
    <x v="1"/>
    <n v="872320"/>
    <n v="8.91"/>
    <n v="180"/>
    <n v="4846.22"/>
    <n v="647697.60000000009"/>
    <x v="2"/>
    <x v="2"/>
    <d v="2037-02-23T00:00:00"/>
    <x v="13"/>
    <x v="8"/>
    <x v="0"/>
    <x v="1"/>
    <x v="0"/>
  </r>
  <r>
    <s v="L104632"/>
    <x v="0"/>
    <s v="C204632"/>
    <s v="Sneha Das"/>
    <x v="0"/>
    <s v="Male"/>
    <x v="13"/>
    <x v="1"/>
    <x v="0"/>
    <x v="2"/>
    <n v="314672"/>
    <s v="Submitted"/>
    <n v="890"/>
    <x v="2"/>
    <x v="0"/>
    <s v="Submitted"/>
    <x v="0"/>
    <x v="4"/>
    <n v="3838733"/>
    <n v="15.51"/>
    <n v="36"/>
    <n v="106631.47"/>
    <n v="4961562.4025005298"/>
    <x v="6"/>
    <x v="6"/>
    <d v="2037-02-24T00:00:00"/>
    <x v="13"/>
    <x v="8"/>
    <x v="0"/>
    <x v="0"/>
    <x v="0"/>
  </r>
  <r>
    <s v="L104633"/>
    <x v="0"/>
    <s v="C204633"/>
    <s v="Amit Das"/>
    <x v="0"/>
    <s v="Male"/>
    <x v="8"/>
    <x v="1"/>
    <x v="0"/>
    <x v="2"/>
    <n v="1517605"/>
    <s v="Submitted"/>
    <n v="867"/>
    <x v="2"/>
    <x v="0"/>
    <s v="Submitted"/>
    <x v="0"/>
    <x v="3"/>
    <n v="1803655"/>
    <n v="10.3"/>
    <n v="36"/>
    <n v="50101.53"/>
    <n v="1548137.2086505524"/>
    <x v="3"/>
    <x v="3"/>
    <d v="2037-02-25T00:00:00"/>
    <x v="13"/>
    <x v="8"/>
    <x v="1"/>
    <x v="1"/>
    <x v="2"/>
  </r>
  <r>
    <s v="L104634"/>
    <x v="0"/>
    <s v="C204634"/>
    <s v="Sneha Sharma"/>
    <x v="0"/>
    <s v="Male"/>
    <x v="46"/>
    <x v="1"/>
    <x v="1"/>
    <x v="3"/>
    <n v="1768514"/>
    <s v="Submitted"/>
    <n v="344"/>
    <x v="0"/>
    <x v="0"/>
    <s v="Submitted"/>
    <x v="0"/>
    <x v="3"/>
    <n v="2336058"/>
    <n v="9.4600000000000009"/>
    <n v="120"/>
    <n v="19467.150000000001"/>
    <n v="1841592.3900000004"/>
    <x v="4"/>
    <x v="4"/>
    <d v="2037-02-26T00:00:00"/>
    <x v="13"/>
    <x v="8"/>
    <x v="0"/>
    <x v="1"/>
    <x v="0"/>
  </r>
  <r>
    <s v="L104635"/>
    <x v="0"/>
    <s v="C204635"/>
    <s v="Priya Verma"/>
    <x v="0"/>
    <s v="Female"/>
    <x v="6"/>
    <x v="1"/>
    <x v="1"/>
    <x v="3"/>
    <n v="-50000"/>
    <s v="Submitted"/>
    <n v="793"/>
    <x v="2"/>
    <x v="0"/>
    <s v="Submitted"/>
    <x v="0"/>
    <x v="3"/>
    <n v="4431423"/>
    <n v="13.6"/>
    <n v="180"/>
    <n v="24619.02"/>
    <n v="5022279.3999999994"/>
    <x v="2"/>
    <x v="2"/>
    <d v="2037-02-27T00:00:00"/>
    <x v="13"/>
    <x v="8"/>
    <x v="1"/>
    <x v="1"/>
    <x v="0"/>
  </r>
  <r>
    <s v="L104636"/>
    <x v="0"/>
    <s v="C204636"/>
    <s v="Rahul Sharma"/>
    <x v="0"/>
    <s v="Female"/>
    <x v="25"/>
    <x v="1"/>
    <x v="1"/>
    <x v="0"/>
    <n v="0"/>
    <s v="Submitted"/>
    <n v="571"/>
    <x v="0"/>
    <x v="0"/>
    <s v="Submitted"/>
    <x v="0"/>
    <x v="1"/>
    <n v="2548681"/>
    <n v="16.77"/>
    <n v="180"/>
    <n v="14159.34"/>
    <n v="3561781.6974999998"/>
    <x v="5"/>
    <x v="5"/>
    <d v="2037-02-28T00:00:00"/>
    <x v="13"/>
    <x v="8"/>
    <x v="1"/>
    <x v="1"/>
    <x v="3"/>
  </r>
  <r>
    <s v="L104637"/>
    <x v="0"/>
    <s v="C204637"/>
    <s v="Karan Mehta"/>
    <x v="0"/>
    <s v="Female"/>
    <x v="3"/>
    <x v="1"/>
    <x v="1"/>
    <x v="0"/>
    <n v="1281294"/>
    <s v="Submitted"/>
    <n v="532"/>
    <x v="0"/>
    <x v="0"/>
    <s v="Submitted"/>
    <x v="0"/>
    <x v="1"/>
    <n v="2207605"/>
    <n v="12.24"/>
    <n v="24"/>
    <n v="91983.54"/>
    <n v="2251757.2057033358"/>
    <x v="1"/>
    <x v="1"/>
    <d v="2037-03-01T00:00:00"/>
    <x v="13"/>
    <x v="9"/>
    <x v="2"/>
    <x v="0"/>
    <x v="1"/>
  </r>
  <r>
    <s v="L104638"/>
    <x v="0"/>
    <s v="C204638"/>
    <s v="Sneha Sharma"/>
    <x v="0"/>
    <s v="Female"/>
    <x v="14"/>
    <x v="1"/>
    <x v="0"/>
    <x v="2"/>
    <n v="1106722"/>
    <s v="Submitted"/>
    <n v="660"/>
    <x v="1"/>
    <x v="0"/>
    <s v="Submitted"/>
    <x v="0"/>
    <x v="4"/>
    <n v="3761909"/>
    <n v="16.25"/>
    <n v="180"/>
    <n v="20899.490000000002"/>
    <n v="5094251.770833334"/>
    <x v="3"/>
    <x v="3"/>
    <d v="2037-03-02T00:00:00"/>
    <x v="13"/>
    <x v="9"/>
    <x v="0"/>
    <x v="1"/>
    <x v="1"/>
  </r>
  <r>
    <s v="L104639"/>
    <x v="0"/>
    <s v="C204639"/>
    <s v="Rahul Gupta"/>
    <x v="0"/>
    <s v="Male"/>
    <x v="3"/>
    <x v="0"/>
    <x v="0"/>
    <x v="0"/>
    <n v="1224799"/>
    <s v="Submitted"/>
    <n v="371"/>
    <x v="0"/>
    <x v="0"/>
    <s v="Submitted"/>
    <x v="0"/>
    <x v="3"/>
    <n v="4409080"/>
    <n v="8.39"/>
    <n v="12"/>
    <n v="367423.33"/>
    <n v="3088013.2419139757"/>
    <x v="3"/>
    <x v="3"/>
    <d v="2037-03-03T00:00:00"/>
    <x v="13"/>
    <x v="9"/>
    <x v="0"/>
    <x v="1"/>
    <x v="3"/>
  </r>
  <r>
    <s v="L104640"/>
    <x v="0"/>
    <s v="C204640"/>
    <s v="Amit Rao"/>
    <x v="0"/>
    <s v="Female"/>
    <x v="39"/>
    <x v="0"/>
    <x v="1"/>
    <x v="0"/>
    <n v="740000"/>
    <s v="Submitted"/>
    <n v="399"/>
    <x v="0"/>
    <x v="0"/>
    <s v="Submitted"/>
    <x v="0"/>
    <x v="0"/>
    <n v="4050922"/>
    <n v="17.27"/>
    <n v="24"/>
    <n v="168788.42"/>
    <n v="5829951.9146306077"/>
    <x v="4"/>
    <x v="4"/>
    <d v="2037-03-04T00:00:00"/>
    <x v="13"/>
    <x v="9"/>
    <x v="0"/>
    <x v="1"/>
    <x v="2"/>
  </r>
  <r>
    <s v="L104641"/>
    <x v="0"/>
    <s v="C204641"/>
    <s v="Anjali Sharma"/>
    <x v="0"/>
    <s v="Female"/>
    <x v="39"/>
    <x v="1"/>
    <x v="1"/>
    <x v="2"/>
    <n v="1997103"/>
    <s v="Submitted"/>
    <n v="475"/>
    <x v="0"/>
    <x v="0"/>
    <s v="Submitted"/>
    <x v="0"/>
    <x v="4"/>
    <n v="3053102"/>
    <n v="18.29"/>
    <n v="60"/>
    <n v="50885.03"/>
    <n v="4653436.2983333338"/>
    <x v="5"/>
    <x v="5"/>
    <d v="2037-03-05T00:00:00"/>
    <x v="13"/>
    <x v="9"/>
    <x v="0"/>
    <x v="1"/>
    <x v="2"/>
  </r>
  <r>
    <s v="L104642"/>
    <x v="0"/>
    <s v="C204642"/>
    <s v="Priya Verma"/>
    <x v="0"/>
    <s v="Female"/>
    <x v="9"/>
    <x v="1"/>
    <x v="1"/>
    <x v="2"/>
    <n v="2200907"/>
    <s v="Submitted"/>
    <n v="645"/>
    <x v="1"/>
    <x v="0"/>
    <s v="Submitted"/>
    <x v="0"/>
    <x v="2"/>
    <n v="3701284"/>
    <n v="15.59"/>
    <n v="24"/>
    <n v="154220.17000000001"/>
    <n v="4808584.8067667829"/>
    <x v="6"/>
    <x v="6"/>
    <d v="2037-03-06T00:00:00"/>
    <x v="13"/>
    <x v="9"/>
    <x v="1"/>
    <x v="1"/>
    <x v="3"/>
  </r>
  <r>
    <s v="L104643"/>
    <x v="0"/>
    <s v="C204643"/>
    <s v="Rahul Das"/>
    <x v="0"/>
    <s v="Male"/>
    <x v="39"/>
    <x v="1"/>
    <x v="1"/>
    <x v="2"/>
    <n v="1206790"/>
    <s v="Submitted"/>
    <n v="790"/>
    <x v="2"/>
    <x v="0"/>
    <s v="Submitted"/>
    <x v="0"/>
    <x v="0"/>
    <n v="129735"/>
    <n v="16.36"/>
    <n v="12"/>
    <n v="10811.25"/>
    <n v="176877.87604384965"/>
    <x v="2"/>
    <x v="2"/>
    <d v="2037-03-07T00:00:00"/>
    <x v="13"/>
    <x v="9"/>
    <x v="0"/>
    <x v="1"/>
    <x v="1"/>
  </r>
  <r>
    <s v="L104644"/>
    <x v="0"/>
    <s v="C204644"/>
    <s v="Karan Singh"/>
    <x v="0"/>
    <s v="Male"/>
    <x v="41"/>
    <x v="1"/>
    <x v="1"/>
    <x v="2"/>
    <n v="1503063"/>
    <s v="Submitted"/>
    <n v="633"/>
    <x v="1"/>
    <x v="0"/>
    <s v="Submitted"/>
    <x v="0"/>
    <x v="4"/>
    <n v="3926357"/>
    <n v="14.06"/>
    <n v="12"/>
    <n v="327196.42"/>
    <n v="4600799.7522025844"/>
    <x v="1"/>
    <x v="1"/>
    <d v="2037-03-08T00:00:00"/>
    <x v="13"/>
    <x v="9"/>
    <x v="0"/>
    <x v="0"/>
    <x v="2"/>
  </r>
  <r>
    <s v="L104645"/>
    <x v="0"/>
    <s v="C204645"/>
    <s v="Anjali Rao"/>
    <x v="0"/>
    <s v="Female"/>
    <x v="45"/>
    <x v="1"/>
    <x v="1"/>
    <x v="3"/>
    <n v="718784"/>
    <s v="Submitted"/>
    <n v="360"/>
    <x v="0"/>
    <x v="0"/>
    <s v="Submitted"/>
    <x v="0"/>
    <x v="2"/>
    <n v="3149906"/>
    <n v="14.32"/>
    <n v="60"/>
    <n v="52498.43"/>
    <n v="3758887.8266666667"/>
    <x v="3"/>
    <x v="3"/>
    <d v="2037-03-09T00:00:00"/>
    <x v="13"/>
    <x v="9"/>
    <x v="0"/>
    <x v="0"/>
    <x v="1"/>
  </r>
  <r>
    <s v="L104646"/>
    <x v="0"/>
    <s v="C204646"/>
    <s v="Rohit Mehta"/>
    <x v="0"/>
    <s v="Female"/>
    <x v="24"/>
    <x v="0"/>
    <x v="1"/>
    <x v="2"/>
    <n v="1350712"/>
    <s v="Submitted"/>
    <n v="444"/>
    <x v="0"/>
    <x v="0"/>
    <s v="Submitted"/>
    <x v="0"/>
    <x v="0"/>
    <n v="968801"/>
    <n v="9.9499999999999993"/>
    <n v="36"/>
    <n v="26911.14"/>
    <n v="803297.49612424301"/>
    <x v="3"/>
    <x v="3"/>
    <d v="2037-03-10T00:00:00"/>
    <x v="13"/>
    <x v="9"/>
    <x v="0"/>
    <x v="1"/>
    <x v="0"/>
  </r>
  <r>
    <s v="L104647"/>
    <x v="0"/>
    <s v="C204647"/>
    <s v="Pooja Singh"/>
    <x v="0"/>
    <s v="Female"/>
    <x v="46"/>
    <x v="0"/>
    <x v="1"/>
    <x v="3"/>
    <n v="-50000"/>
    <s v="Submitted"/>
    <n v="885"/>
    <x v="2"/>
    <x v="0"/>
    <s v="Submitted"/>
    <x v="0"/>
    <x v="4"/>
    <n v="4524708"/>
    <n v="17.66"/>
    <n v="120"/>
    <n v="37705.9"/>
    <n v="6658861.9400000004"/>
    <x v="3"/>
    <x v="3"/>
    <d v="2037-03-11T00:00:00"/>
    <x v="13"/>
    <x v="9"/>
    <x v="0"/>
    <x v="0"/>
    <x v="0"/>
  </r>
  <r>
    <s v="L104648"/>
    <x v="0"/>
    <s v="C204648"/>
    <s v="Sneha Patel"/>
    <x v="0"/>
    <s v="Female"/>
    <x v="15"/>
    <x v="1"/>
    <x v="0"/>
    <x v="1"/>
    <n v="291273"/>
    <s v="Submitted"/>
    <n v="566"/>
    <x v="0"/>
    <x v="0"/>
    <s v="Submitted"/>
    <x v="0"/>
    <x v="1"/>
    <n v="94292"/>
    <n v="15.88"/>
    <n v="180"/>
    <n v="523.84"/>
    <n v="124779.74666666667"/>
    <x v="3"/>
    <x v="3"/>
    <d v="2037-03-12T00:00:00"/>
    <x v="13"/>
    <x v="9"/>
    <x v="0"/>
    <x v="1"/>
    <x v="0"/>
  </r>
  <r>
    <s v="L104649"/>
    <x v="0"/>
    <s v="C204649"/>
    <s v="Karan Singh"/>
    <x v="0"/>
    <s v="Female"/>
    <x v="5"/>
    <x v="1"/>
    <x v="1"/>
    <x v="3"/>
    <n v="604158"/>
    <s v="Submitted"/>
    <n v="850"/>
    <x v="2"/>
    <x v="0"/>
    <s v="Submitted"/>
    <x v="0"/>
    <x v="0"/>
    <n v="885423"/>
    <n v="16.64"/>
    <n v="12"/>
    <n v="73785.25"/>
    <n v="1227822.5046598532"/>
    <x v="4"/>
    <x v="4"/>
    <d v="2037-03-13T00:00:00"/>
    <x v="13"/>
    <x v="9"/>
    <x v="2"/>
    <x v="1"/>
    <x v="1"/>
  </r>
  <r>
    <s v="L104650"/>
    <x v="0"/>
    <s v="C204650"/>
    <s v="Neha Sharma"/>
    <x v="0"/>
    <s v="Male"/>
    <x v="8"/>
    <x v="1"/>
    <x v="0"/>
    <x v="0"/>
    <n v="310535"/>
    <s v="Submitted"/>
    <n v="950"/>
    <x v="2"/>
    <x v="0"/>
    <s v="Submitted"/>
    <x v="1"/>
    <x v="0"/>
    <n v="4187613"/>
    <n v="10.18"/>
    <n v="12"/>
    <n v="348967.75"/>
    <n v="3554727.54554764"/>
    <x v="2"/>
    <x v="2"/>
    <d v="2037-03-14T00:00:00"/>
    <x v="13"/>
    <x v="9"/>
    <x v="0"/>
    <x v="1"/>
    <x v="2"/>
  </r>
  <r>
    <s v="L104651"/>
    <x v="0"/>
    <s v="C204651"/>
    <s v="Rahul Verma"/>
    <x v="0"/>
    <s v="Female"/>
    <x v="6"/>
    <x v="1"/>
    <x v="0"/>
    <x v="3"/>
    <n v="2253653"/>
    <s v="Submitted"/>
    <n v="855"/>
    <x v="2"/>
    <x v="0"/>
    <s v="Submitted"/>
    <x v="0"/>
    <x v="3"/>
    <n v="2143918"/>
    <n v="13.1"/>
    <n v="120"/>
    <n v="17865.98"/>
    <n v="2340443.8166666664"/>
    <x v="6"/>
    <x v="6"/>
    <d v="2037-03-15T00:00:00"/>
    <x v="13"/>
    <x v="9"/>
    <x v="1"/>
    <x v="1"/>
    <x v="3"/>
  </r>
  <r>
    <s v="L104652"/>
    <x v="0"/>
    <s v="C204652"/>
    <s v="Priya Das"/>
    <x v="0"/>
    <s v="Female"/>
    <x v="36"/>
    <x v="1"/>
    <x v="0"/>
    <x v="0"/>
    <n v="1191870"/>
    <s v="Submitted"/>
    <n v="543"/>
    <x v="0"/>
    <x v="0"/>
    <s v="Submitted"/>
    <x v="0"/>
    <x v="1"/>
    <n v="1939595"/>
    <n v="8.48"/>
    <n v="60"/>
    <n v="32326.58"/>
    <n v="1370647.1333333494"/>
    <x v="4"/>
    <x v="4"/>
    <d v="2037-03-16T00:00:00"/>
    <x v="13"/>
    <x v="9"/>
    <x v="0"/>
    <x v="0"/>
    <x v="1"/>
  </r>
  <r>
    <s v="L104653"/>
    <x v="0"/>
    <s v="C204653"/>
    <s v="Rahul Rao"/>
    <x v="0"/>
    <s v="Female"/>
    <x v="20"/>
    <x v="1"/>
    <x v="1"/>
    <x v="0"/>
    <n v="772621"/>
    <s v="Submitted"/>
    <n v="615"/>
    <x v="1"/>
    <x v="0"/>
    <s v="Submitted"/>
    <x v="0"/>
    <x v="4"/>
    <n v="2858223"/>
    <n v="14.52"/>
    <n v="180"/>
    <n v="15879.02"/>
    <n v="3458449.83"/>
    <x v="2"/>
    <x v="2"/>
    <d v="2037-03-17T00:00:00"/>
    <x v="13"/>
    <x v="9"/>
    <x v="0"/>
    <x v="0"/>
    <x v="1"/>
  </r>
  <r>
    <s v="L104654"/>
    <x v="0"/>
    <s v="C204654"/>
    <s v="Priya Gupta"/>
    <x v="0"/>
    <s v="Male"/>
    <x v="38"/>
    <x v="0"/>
    <x v="1"/>
    <x v="0"/>
    <n v="1463536"/>
    <s v="Submitted"/>
    <n v="613"/>
    <x v="1"/>
    <x v="0"/>
    <s v="Submitted"/>
    <x v="0"/>
    <x v="1"/>
    <n v="611135"/>
    <n v="9.36"/>
    <n v="12"/>
    <n v="50927.92"/>
    <n v="477156.95150824788"/>
    <x v="3"/>
    <x v="3"/>
    <d v="2037-03-18T00:00:00"/>
    <x v="13"/>
    <x v="9"/>
    <x v="1"/>
    <x v="1"/>
    <x v="2"/>
  </r>
  <r>
    <s v="L104655"/>
    <x v="0"/>
    <s v="C204655"/>
    <s v="Anjali Rao"/>
    <x v="0"/>
    <s v="Female"/>
    <x v="45"/>
    <x v="1"/>
    <x v="1"/>
    <x v="1"/>
    <n v="1368573"/>
    <s v="Submitted"/>
    <n v="405"/>
    <x v="0"/>
    <x v="0"/>
    <s v="Submitted"/>
    <x v="0"/>
    <x v="3"/>
    <n v="4696117"/>
    <n v="7.83"/>
    <n v="60"/>
    <n v="78268.62"/>
    <n v="3064216.3425002494"/>
    <x v="4"/>
    <x v="4"/>
    <d v="2037-03-19T00:00:00"/>
    <x v="13"/>
    <x v="9"/>
    <x v="0"/>
    <x v="0"/>
    <x v="2"/>
  </r>
  <r>
    <s v="L104656"/>
    <x v="0"/>
    <s v="C204656"/>
    <s v="Rahul Verma"/>
    <x v="0"/>
    <s v="Female"/>
    <x v="0"/>
    <x v="1"/>
    <x v="1"/>
    <x v="3"/>
    <n v="1376110"/>
    <s v="Submitted"/>
    <n v="746"/>
    <x v="1"/>
    <x v="0"/>
    <s v="Submitted"/>
    <x v="0"/>
    <x v="0"/>
    <n v="3406361"/>
    <n v="17.91"/>
    <n v="180"/>
    <n v="18924.23"/>
    <n v="5083993.7924999995"/>
    <x v="1"/>
    <x v="1"/>
    <d v="2037-03-20T00:00:00"/>
    <x v="13"/>
    <x v="9"/>
    <x v="2"/>
    <x v="1"/>
    <x v="2"/>
  </r>
  <r>
    <s v="L104657"/>
    <x v="0"/>
    <s v="C204657"/>
    <s v="Rahul Patel"/>
    <x v="0"/>
    <s v="Female"/>
    <x v="29"/>
    <x v="0"/>
    <x v="1"/>
    <x v="2"/>
    <n v="1329521"/>
    <s v="Submitted"/>
    <n v="819"/>
    <x v="2"/>
    <x v="0"/>
    <s v="Submitted"/>
    <x v="0"/>
    <x v="3"/>
    <n v="4919544"/>
    <n v="9.3699999999999992"/>
    <n v="60"/>
    <n v="81992.399999999994"/>
    <n v="3841343.9400000032"/>
    <x v="4"/>
    <x v="4"/>
    <d v="2037-03-21T00:00:00"/>
    <x v="13"/>
    <x v="9"/>
    <x v="1"/>
    <x v="0"/>
    <x v="3"/>
  </r>
  <r>
    <s v="L104658"/>
    <x v="0"/>
    <s v="C204658"/>
    <s v="Neha Sharma"/>
    <x v="0"/>
    <s v="Male"/>
    <x v="40"/>
    <x v="0"/>
    <x v="1"/>
    <x v="0"/>
    <n v="480424"/>
    <s v="Submitted"/>
    <n v="334"/>
    <x v="0"/>
    <x v="0"/>
    <s v="Submitted"/>
    <x v="0"/>
    <x v="3"/>
    <n v="921588"/>
    <n v="7.45"/>
    <n v="36"/>
    <n v="25599.67"/>
    <n v="572152.56610389403"/>
    <x v="3"/>
    <x v="3"/>
    <d v="2037-03-22T00:00:00"/>
    <x v="13"/>
    <x v="9"/>
    <x v="0"/>
    <x v="1"/>
    <x v="0"/>
  </r>
  <r>
    <s v="L104659"/>
    <x v="0"/>
    <s v="C204659"/>
    <s v="Priya Verma"/>
    <x v="0"/>
    <s v="Male"/>
    <x v="34"/>
    <x v="0"/>
    <x v="0"/>
    <x v="2"/>
    <n v="2110549"/>
    <s v="Submitted"/>
    <n v="527"/>
    <x v="0"/>
    <x v="0"/>
    <s v="Submitted"/>
    <x v="0"/>
    <x v="1"/>
    <n v="1843950"/>
    <n v="8.35"/>
    <n v="120"/>
    <n v="15366.25"/>
    <n v="1283081.875"/>
    <x v="13"/>
    <x v="0"/>
    <d v="2037-03-23T00:00:00"/>
    <x v="13"/>
    <x v="9"/>
    <x v="2"/>
    <x v="0"/>
    <x v="3"/>
  </r>
  <r>
    <s v="L104660"/>
    <x v="0"/>
    <s v="C204660"/>
    <s v="Pooja Sharma"/>
    <x v="0"/>
    <s v="Male"/>
    <x v="18"/>
    <x v="1"/>
    <x v="1"/>
    <x v="3"/>
    <n v="1090570"/>
    <s v="Submitted"/>
    <n v="412"/>
    <x v="0"/>
    <x v="0"/>
    <s v="Submitted"/>
    <x v="0"/>
    <x v="2"/>
    <n v="4338805"/>
    <n v="18.12"/>
    <n v="120"/>
    <n v="36156.71"/>
    <n v="6551595.5499999998"/>
    <x v="2"/>
    <x v="2"/>
    <d v="2037-03-24T00:00:00"/>
    <x v="13"/>
    <x v="9"/>
    <x v="0"/>
    <x v="0"/>
    <x v="2"/>
  </r>
  <r>
    <s v="L104661"/>
    <x v="0"/>
    <s v="C204661"/>
    <s v="Amit Sharma"/>
    <x v="0"/>
    <s v="Female"/>
    <x v="1"/>
    <x v="0"/>
    <x v="1"/>
    <x v="0"/>
    <n v="1209269"/>
    <s v="Submitted"/>
    <n v="707"/>
    <x v="1"/>
    <x v="0"/>
    <s v="Submitted"/>
    <x v="0"/>
    <x v="2"/>
    <n v="4685977"/>
    <n v="15.49"/>
    <n v="180"/>
    <n v="26033.21"/>
    <n v="6048815.3108333331"/>
    <x v="2"/>
    <x v="2"/>
    <d v="2037-03-25T00:00:00"/>
    <x v="13"/>
    <x v="9"/>
    <x v="0"/>
    <x v="1"/>
    <x v="2"/>
  </r>
  <r>
    <s v="L104662"/>
    <x v="0"/>
    <s v="C204662"/>
    <s v="Amit Das"/>
    <x v="0"/>
    <s v="Female"/>
    <x v="45"/>
    <x v="1"/>
    <x v="0"/>
    <x v="0"/>
    <n v="1237022"/>
    <s v="Submitted"/>
    <n v="368"/>
    <x v="0"/>
    <x v="0"/>
    <s v="Submitted"/>
    <x v="0"/>
    <x v="2"/>
    <n v="1827559"/>
    <n v="11.77"/>
    <n v="60"/>
    <n v="30459.32"/>
    <n v="1792530.7858333334"/>
    <x v="6"/>
    <x v="6"/>
    <d v="2037-03-26T00:00:00"/>
    <x v="13"/>
    <x v="9"/>
    <x v="2"/>
    <x v="0"/>
    <x v="1"/>
  </r>
  <r>
    <s v="L104663"/>
    <x v="0"/>
    <s v="C204663"/>
    <s v="Karan Gupta"/>
    <x v="0"/>
    <s v="Female"/>
    <x v="32"/>
    <x v="1"/>
    <x v="1"/>
    <x v="0"/>
    <n v="1810384"/>
    <s v="Submitted"/>
    <n v="332"/>
    <x v="0"/>
    <x v="0"/>
    <s v="Submitted"/>
    <x v="0"/>
    <x v="1"/>
    <n v="3132508"/>
    <n v="14.91"/>
    <n v="60"/>
    <n v="52208.47"/>
    <n v="3892141.19"/>
    <x v="4"/>
    <x v="4"/>
    <d v="2037-03-27T00:00:00"/>
    <x v="13"/>
    <x v="9"/>
    <x v="1"/>
    <x v="0"/>
    <x v="3"/>
  </r>
  <r>
    <s v="L104664"/>
    <x v="0"/>
    <s v="C204664"/>
    <s v="Priya Mehta"/>
    <x v="0"/>
    <s v="Female"/>
    <x v="29"/>
    <x v="0"/>
    <x v="1"/>
    <x v="1"/>
    <n v="1217192"/>
    <s v="Submitted"/>
    <n v="836"/>
    <x v="2"/>
    <x v="0"/>
    <s v="Submitted"/>
    <x v="0"/>
    <x v="4"/>
    <n v="4610506"/>
    <n v="18.68"/>
    <n v="180"/>
    <n v="25613.919999999998"/>
    <n v="7177021.0066666668"/>
    <x v="5"/>
    <x v="5"/>
    <d v="2037-03-28T00:00:00"/>
    <x v="13"/>
    <x v="9"/>
    <x v="2"/>
    <x v="0"/>
    <x v="0"/>
  </r>
  <r>
    <s v="L104665"/>
    <x v="0"/>
    <s v="C204665"/>
    <s v="Sneha Mehta"/>
    <x v="0"/>
    <s v="Female"/>
    <x v="32"/>
    <x v="0"/>
    <x v="1"/>
    <x v="2"/>
    <n v="2498293"/>
    <s v="Submitted"/>
    <n v="301"/>
    <x v="0"/>
    <x v="0"/>
    <s v="Submitted"/>
    <x v="0"/>
    <x v="0"/>
    <n v="3529539"/>
    <n v="7.84"/>
    <n v="120"/>
    <n v="29412.83"/>
    <n v="2305965.48"/>
    <x v="3"/>
    <x v="3"/>
    <d v="2037-03-29T00:00:00"/>
    <x v="13"/>
    <x v="9"/>
    <x v="0"/>
    <x v="1"/>
    <x v="1"/>
  </r>
  <r>
    <s v="L104666"/>
    <x v="0"/>
    <s v="C204666"/>
    <s v="Amit Sharma"/>
    <x v="0"/>
    <s v="Female"/>
    <x v="26"/>
    <x v="1"/>
    <x v="1"/>
    <x v="1"/>
    <n v="562764"/>
    <s v="Submitted"/>
    <n v="787"/>
    <x v="2"/>
    <x v="0"/>
    <s v="Submitted"/>
    <x v="0"/>
    <x v="1"/>
    <n v="449826"/>
    <n v="14.3"/>
    <n v="180"/>
    <n v="2499.0300000000002"/>
    <n v="536042.65"/>
    <x v="1"/>
    <x v="1"/>
    <d v="2037-03-30T00:00:00"/>
    <x v="13"/>
    <x v="9"/>
    <x v="0"/>
    <x v="0"/>
    <x v="2"/>
  </r>
  <r>
    <s v="L104667"/>
    <x v="0"/>
    <s v="C204667"/>
    <s v="Anjali Mehta"/>
    <x v="0"/>
    <s v="Female"/>
    <x v="24"/>
    <x v="1"/>
    <x v="0"/>
    <x v="0"/>
    <n v="476347"/>
    <s v="Submitted"/>
    <n v="617"/>
    <x v="1"/>
    <x v="0"/>
    <s v="Submitted"/>
    <x v="0"/>
    <x v="2"/>
    <n v="1577611"/>
    <n v="14.59"/>
    <n v="24"/>
    <n v="65733.789999999994"/>
    <n v="1918112.0506053409"/>
    <x v="4"/>
    <x v="4"/>
    <d v="2037-03-31T00:00:00"/>
    <x v="13"/>
    <x v="9"/>
    <x v="1"/>
    <x v="1"/>
    <x v="1"/>
  </r>
  <r>
    <s v="L104668"/>
    <x v="0"/>
    <s v="C204668"/>
    <s v="Vikas Mehta"/>
    <x v="0"/>
    <s v="Female"/>
    <x v="22"/>
    <x v="0"/>
    <x v="0"/>
    <x v="2"/>
    <n v="2448815"/>
    <s v="Submitted"/>
    <n v="835"/>
    <x v="2"/>
    <x v="0"/>
    <s v="Submitted"/>
    <x v="0"/>
    <x v="4"/>
    <n v="4921882"/>
    <n v="15.71"/>
    <n v="12"/>
    <n v="410156.83"/>
    <n v="6443844.1894751303"/>
    <x v="3"/>
    <x v="3"/>
    <d v="2037-04-01T00:00:00"/>
    <x v="13"/>
    <x v="10"/>
    <x v="0"/>
    <x v="0"/>
    <x v="0"/>
  </r>
  <r>
    <s v="L104669"/>
    <x v="0"/>
    <s v="C204669"/>
    <s v="Neha Verma"/>
    <x v="0"/>
    <s v="Female"/>
    <x v="29"/>
    <x v="1"/>
    <x v="1"/>
    <x v="0"/>
    <n v="2499500"/>
    <s v="Submitted"/>
    <n v="417"/>
    <x v="0"/>
    <x v="0"/>
    <s v="Submitted"/>
    <x v="0"/>
    <x v="2"/>
    <n v="519842"/>
    <n v="16.920000000000002"/>
    <n v="36"/>
    <n v="14440.06"/>
    <n v="732977.22000001301"/>
    <x v="2"/>
    <x v="2"/>
    <d v="2037-04-02T00:00:00"/>
    <x v="13"/>
    <x v="10"/>
    <x v="0"/>
    <x v="0"/>
    <x v="1"/>
  </r>
  <r>
    <s v="L104670"/>
    <x v="0"/>
    <s v="C204670"/>
    <s v="Karan Verma"/>
    <x v="0"/>
    <s v="Female"/>
    <x v="34"/>
    <x v="0"/>
    <x v="0"/>
    <x v="1"/>
    <n v="1675936"/>
    <s v="Submitted"/>
    <n v="839"/>
    <x v="2"/>
    <x v="0"/>
    <s v="Submitted"/>
    <x v="0"/>
    <x v="2"/>
    <n v="2254006"/>
    <n v="13.2"/>
    <n v="180"/>
    <n v="12522.26"/>
    <n v="2479406.5999999996"/>
    <x v="4"/>
    <x v="4"/>
    <d v="2037-04-03T00:00:00"/>
    <x v="13"/>
    <x v="10"/>
    <x v="0"/>
    <x v="0"/>
    <x v="3"/>
  </r>
  <r>
    <s v="L104671"/>
    <x v="0"/>
    <s v="C204671"/>
    <s v="Priya Gupta"/>
    <x v="0"/>
    <s v="Female"/>
    <x v="0"/>
    <x v="0"/>
    <x v="0"/>
    <x v="1"/>
    <n v="935120"/>
    <s v="Submitted"/>
    <n v="845"/>
    <x v="2"/>
    <x v="0"/>
    <s v="Submitted"/>
    <x v="0"/>
    <x v="0"/>
    <n v="0"/>
    <n v="13.37"/>
    <n v="60"/>
    <n v="4166.67"/>
    <n v="0"/>
    <x v="4"/>
    <x v="4"/>
    <d v="2037-04-04T00:00:00"/>
    <x v="13"/>
    <x v="10"/>
    <x v="0"/>
    <x v="0"/>
    <x v="0"/>
  </r>
  <r>
    <s v="L104672"/>
    <x v="0"/>
    <s v="C204672"/>
    <s v="Anjali Singh"/>
    <x v="0"/>
    <s v="Male"/>
    <x v="22"/>
    <x v="0"/>
    <x v="1"/>
    <x v="0"/>
    <n v="580615"/>
    <s v="Submitted"/>
    <n v="314"/>
    <x v="0"/>
    <x v="0"/>
    <s v="Submitted"/>
    <x v="0"/>
    <x v="0"/>
    <n v="2756997"/>
    <n v="7.48"/>
    <n v="60"/>
    <n v="45949.95"/>
    <n v="1718528.1300004083"/>
    <x v="0"/>
    <x v="0"/>
    <d v="2037-04-05T00:00:00"/>
    <x v="13"/>
    <x v="10"/>
    <x v="1"/>
    <x v="1"/>
    <x v="2"/>
  </r>
  <r>
    <s v="L104673"/>
    <x v="0"/>
    <s v="C204673"/>
    <s v="Neha Mehta"/>
    <x v="0"/>
    <s v="Female"/>
    <x v="44"/>
    <x v="1"/>
    <x v="0"/>
    <x v="0"/>
    <n v="263848"/>
    <s v="Submitted"/>
    <n v="321"/>
    <x v="0"/>
    <x v="0"/>
    <s v="Submitted"/>
    <x v="0"/>
    <x v="0"/>
    <n v="728436"/>
    <n v="10.29"/>
    <n v="36"/>
    <n v="20234.330000000002"/>
    <n v="624633.87013007316"/>
    <x v="0"/>
    <x v="0"/>
    <d v="2037-04-06T00:00:00"/>
    <x v="13"/>
    <x v="10"/>
    <x v="1"/>
    <x v="1"/>
    <x v="1"/>
  </r>
  <r>
    <s v="L104674"/>
    <x v="0"/>
    <s v="C204674"/>
    <s v="Karan Rao"/>
    <x v="0"/>
    <s v="Male"/>
    <x v="34"/>
    <x v="1"/>
    <x v="1"/>
    <x v="0"/>
    <n v="1101450"/>
    <s v="Submitted"/>
    <n v="868"/>
    <x v="2"/>
    <x v="0"/>
    <s v="Submitted"/>
    <x v="0"/>
    <x v="1"/>
    <n v="1170322"/>
    <n v="8.49"/>
    <n v="36"/>
    <n v="32508.94"/>
    <n v="828002.81857310829"/>
    <x v="3"/>
    <x v="3"/>
    <d v="2037-04-07T00:00:00"/>
    <x v="13"/>
    <x v="10"/>
    <x v="0"/>
    <x v="1"/>
    <x v="3"/>
  </r>
  <r>
    <s v="L104675"/>
    <x v="0"/>
    <s v="C204675"/>
    <s v="Rohit Das"/>
    <x v="0"/>
    <s v="Female"/>
    <x v="18"/>
    <x v="1"/>
    <x v="1"/>
    <x v="0"/>
    <n v="485986"/>
    <s v="Submitted"/>
    <n v="380"/>
    <x v="0"/>
    <x v="0"/>
    <s v="Submitted"/>
    <x v="0"/>
    <x v="1"/>
    <n v="1777939"/>
    <n v="10.51"/>
    <n v="60"/>
    <n v="29632.32"/>
    <n v="1557178.2408333335"/>
    <x v="2"/>
    <x v="2"/>
    <d v="2037-04-08T00:00:00"/>
    <x v="13"/>
    <x v="10"/>
    <x v="0"/>
    <x v="0"/>
    <x v="2"/>
  </r>
  <r>
    <s v="L104676"/>
    <x v="0"/>
    <s v="C204676"/>
    <s v="Rohit Sharma"/>
    <x v="0"/>
    <s v="Male"/>
    <x v="40"/>
    <x v="1"/>
    <x v="1"/>
    <x v="2"/>
    <n v="2412782"/>
    <s v="Submitted"/>
    <n v="383"/>
    <x v="0"/>
    <x v="0"/>
    <s v="Submitted"/>
    <x v="0"/>
    <x v="3"/>
    <n v="3564073"/>
    <n v="8.82"/>
    <n v="36"/>
    <n v="99002.03"/>
    <n v="2619593.6613599351"/>
    <x v="1"/>
    <x v="1"/>
    <d v="2037-04-09T00:00:00"/>
    <x v="13"/>
    <x v="10"/>
    <x v="0"/>
    <x v="0"/>
    <x v="1"/>
  </r>
  <r>
    <s v="L104677"/>
    <x v="0"/>
    <s v="C204677"/>
    <s v="Anjali Das"/>
    <x v="0"/>
    <s v="Female"/>
    <x v="31"/>
    <x v="1"/>
    <x v="0"/>
    <x v="2"/>
    <n v="1254451"/>
    <s v="Submitted"/>
    <n v="403"/>
    <x v="0"/>
    <x v="0"/>
    <s v="Submitted"/>
    <x v="0"/>
    <x v="1"/>
    <n v="223849"/>
    <n v="8"/>
    <n v="120"/>
    <n v="1865.41"/>
    <n v="149232.66666666666"/>
    <x v="3"/>
    <x v="3"/>
    <d v="2037-04-10T00:00:00"/>
    <x v="13"/>
    <x v="10"/>
    <x v="0"/>
    <x v="1"/>
    <x v="1"/>
  </r>
  <r>
    <s v="L104678"/>
    <x v="0"/>
    <s v="C204678"/>
    <s v="Rahul Singh"/>
    <x v="0"/>
    <s v="Female"/>
    <x v="28"/>
    <x v="0"/>
    <x v="1"/>
    <x v="2"/>
    <n v="721101"/>
    <s v="Submitted"/>
    <n v="576"/>
    <x v="0"/>
    <x v="0"/>
    <s v="Submitted"/>
    <x v="0"/>
    <x v="2"/>
    <n v="751001"/>
    <n v="11.42"/>
    <n v="60"/>
    <n v="12516.68"/>
    <n v="714702.61833333329"/>
    <x v="0"/>
    <x v="0"/>
    <d v="2037-04-11T00:00:00"/>
    <x v="13"/>
    <x v="10"/>
    <x v="0"/>
    <x v="0"/>
    <x v="1"/>
  </r>
  <r>
    <s v="L104679"/>
    <x v="0"/>
    <s v="C204679"/>
    <s v="Karan Singh"/>
    <x v="0"/>
    <s v="Male"/>
    <x v="46"/>
    <x v="0"/>
    <x v="0"/>
    <x v="0"/>
    <n v="1096313"/>
    <s v="Submitted"/>
    <n v="868"/>
    <x v="2"/>
    <x v="0"/>
    <s v="Submitted"/>
    <x v="0"/>
    <x v="2"/>
    <n v="2665490"/>
    <n v="9.69"/>
    <n v="12"/>
    <n v="222124.17"/>
    <n v="2154154.6588971275"/>
    <x v="2"/>
    <x v="2"/>
    <d v="2037-04-12T00:00:00"/>
    <x v="13"/>
    <x v="10"/>
    <x v="0"/>
    <x v="1"/>
    <x v="2"/>
  </r>
  <r>
    <s v="L104680"/>
    <x v="0"/>
    <s v="C204680"/>
    <s v="Pooja Sharma"/>
    <x v="0"/>
    <s v="Male"/>
    <x v="29"/>
    <x v="1"/>
    <x v="1"/>
    <x v="3"/>
    <n v="1389027"/>
    <s v="Submitted"/>
    <n v="638"/>
    <x v="1"/>
    <x v="0"/>
    <s v="Submitted"/>
    <x v="0"/>
    <x v="2"/>
    <n v="2801627"/>
    <n v="8.2100000000000009"/>
    <n v="12"/>
    <n v="233468.92"/>
    <n v="1920467.7659227857"/>
    <x v="3"/>
    <x v="3"/>
    <d v="2037-04-13T00:00:00"/>
    <x v="13"/>
    <x v="10"/>
    <x v="1"/>
    <x v="1"/>
    <x v="3"/>
  </r>
  <r>
    <s v="L104681"/>
    <x v="0"/>
    <s v="C204681"/>
    <s v="Neha Mehta"/>
    <x v="0"/>
    <s v="Female"/>
    <x v="37"/>
    <x v="1"/>
    <x v="1"/>
    <x v="1"/>
    <n v="2361590"/>
    <s v="Submitted"/>
    <n v="563"/>
    <x v="0"/>
    <x v="0"/>
    <s v="Submitted"/>
    <x v="0"/>
    <x v="1"/>
    <n v="1006598"/>
    <n v="11.63"/>
    <n v="12"/>
    <n v="83883.17"/>
    <n v="975848.30150235607"/>
    <x v="4"/>
    <x v="4"/>
    <d v="2037-04-14T00:00:00"/>
    <x v="13"/>
    <x v="10"/>
    <x v="1"/>
    <x v="0"/>
    <x v="2"/>
  </r>
  <r>
    <s v="L104682"/>
    <x v="0"/>
    <s v="C204682"/>
    <s v="Anjali Verma"/>
    <x v="0"/>
    <s v="Male"/>
    <x v="7"/>
    <x v="1"/>
    <x v="1"/>
    <x v="3"/>
    <n v="1252733"/>
    <s v="Submitted"/>
    <n v="807"/>
    <x v="2"/>
    <x v="0"/>
    <s v="Submitted"/>
    <x v="0"/>
    <x v="4"/>
    <n v="2032502"/>
    <n v="10.93"/>
    <n v="36"/>
    <n v="56458.39"/>
    <n v="1851270.5718058057"/>
    <x v="2"/>
    <x v="2"/>
    <d v="2037-04-15T00:00:00"/>
    <x v="13"/>
    <x v="10"/>
    <x v="2"/>
    <x v="1"/>
    <x v="2"/>
  </r>
  <r>
    <s v="L104683"/>
    <x v="0"/>
    <s v="C204683"/>
    <s v="Pooja Rao"/>
    <x v="0"/>
    <s v="Female"/>
    <x v="21"/>
    <x v="0"/>
    <x v="1"/>
    <x v="1"/>
    <n v="1156075"/>
    <s v="Submitted"/>
    <n v="732"/>
    <x v="1"/>
    <x v="0"/>
    <s v="Submitted"/>
    <x v="0"/>
    <x v="3"/>
    <n v="1924187"/>
    <n v="18.670000000000002"/>
    <n v="12"/>
    <n v="160348.92000000001"/>
    <n v="2993752.8065239624"/>
    <x v="6"/>
    <x v="6"/>
    <d v="2037-04-16T00:00:00"/>
    <x v="13"/>
    <x v="10"/>
    <x v="1"/>
    <x v="1"/>
    <x v="1"/>
  </r>
  <r>
    <s v="L104684"/>
    <x v="0"/>
    <s v="C204684"/>
    <s v="Priya Das"/>
    <x v="0"/>
    <s v="Female"/>
    <x v="27"/>
    <x v="1"/>
    <x v="0"/>
    <x v="3"/>
    <n v="2095450"/>
    <s v="Submitted"/>
    <n v="319"/>
    <x v="0"/>
    <x v="0"/>
    <s v="Submitted"/>
    <x v="0"/>
    <x v="2"/>
    <n v="1699724"/>
    <n v="13.99"/>
    <n v="36"/>
    <n v="47214.559999999998"/>
    <n v="1981594.8966683052"/>
    <x v="1"/>
    <x v="1"/>
    <d v="2037-04-17T00:00:00"/>
    <x v="13"/>
    <x v="10"/>
    <x v="0"/>
    <x v="0"/>
    <x v="3"/>
  </r>
  <r>
    <s v="L104685"/>
    <x v="0"/>
    <s v="C204685"/>
    <s v="Karan Singh"/>
    <x v="0"/>
    <s v="Female"/>
    <x v="22"/>
    <x v="0"/>
    <x v="1"/>
    <x v="0"/>
    <n v="1787537"/>
    <s v="Submitted"/>
    <n v="633"/>
    <x v="1"/>
    <x v="0"/>
    <s v="Submitted"/>
    <x v="0"/>
    <x v="1"/>
    <n v="3569020"/>
    <n v="14.61"/>
    <n v="120"/>
    <n v="29741.83"/>
    <n v="4345281.8500000006"/>
    <x v="0"/>
    <x v="0"/>
    <d v="2037-04-18T00:00:00"/>
    <x v="13"/>
    <x v="10"/>
    <x v="0"/>
    <x v="1"/>
    <x v="0"/>
  </r>
  <r>
    <s v="L104686"/>
    <x v="0"/>
    <s v="C204686"/>
    <s v="Anjali Patel"/>
    <x v="0"/>
    <s v="Female"/>
    <x v="42"/>
    <x v="0"/>
    <x v="0"/>
    <x v="1"/>
    <n v="1599521"/>
    <s v="Submitted"/>
    <n v="862"/>
    <x v="2"/>
    <x v="0"/>
    <s v="Submitted"/>
    <x v="0"/>
    <x v="0"/>
    <n v="1262063"/>
    <n v="7.48"/>
    <n v="60"/>
    <n v="21034.38"/>
    <n v="786685.93666685349"/>
    <x v="2"/>
    <x v="2"/>
    <d v="2037-04-19T00:00:00"/>
    <x v="13"/>
    <x v="10"/>
    <x v="0"/>
    <x v="1"/>
    <x v="3"/>
  </r>
  <r>
    <s v="L104687"/>
    <x v="0"/>
    <s v="C204687"/>
    <s v="Amit Verma"/>
    <x v="0"/>
    <s v="Male"/>
    <x v="32"/>
    <x v="0"/>
    <x v="0"/>
    <x v="1"/>
    <n v="633142"/>
    <s v="Submitted"/>
    <n v="426"/>
    <x v="0"/>
    <x v="0"/>
    <s v="Submitted"/>
    <x v="0"/>
    <x v="0"/>
    <n v="1979791"/>
    <n v="8.27"/>
    <n v="180"/>
    <n v="10998.84"/>
    <n v="1364405.9641666666"/>
    <x v="2"/>
    <x v="2"/>
    <d v="2037-04-20T00:00:00"/>
    <x v="13"/>
    <x v="10"/>
    <x v="1"/>
    <x v="1"/>
    <x v="2"/>
  </r>
  <r>
    <s v="L104688"/>
    <x v="0"/>
    <s v="C204688"/>
    <s v="Rahul Patel"/>
    <x v="0"/>
    <s v="Female"/>
    <x v="43"/>
    <x v="0"/>
    <x v="1"/>
    <x v="0"/>
    <n v="1989238"/>
    <s v="Submitted"/>
    <n v="855"/>
    <x v="2"/>
    <x v="0"/>
    <s v="Submitted"/>
    <x v="0"/>
    <x v="2"/>
    <n v="3536233"/>
    <n v="13.12"/>
    <n v="60"/>
    <n v="58937.22"/>
    <n v="3866281.4133333331"/>
    <x v="2"/>
    <x v="2"/>
    <d v="2037-04-21T00:00:00"/>
    <x v="13"/>
    <x v="10"/>
    <x v="0"/>
    <x v="0"/>
    <x v="3"/>
  </r>
  <r>
    <s v="L104689"/>
    <x v="0"/>
    <s v="C204689"/>
    <s v="Karan Rao"/>
    <x v="0"/>
    <s v="Female"/>
    <x v="31"/>
    <x v="1"/>
    <x v="0"/>
    <x v="1"/>
    <n v="527130"/>
    <s v="Submitted"/>
    <n v="582"/>
    <x v="0"/>
    <x v="0"/>
    <s v="Submitted"/>
    <x v="0"/>
    <x v="3"/>
    <n v="3712866"/>
    <n v="10.16"/>
    <n v="120"/>
    <n v="30940.55"/>
    <n v="3143559.88"/>
    <x v="0"/>
    <x v="0"/>
    <d v="2037-04-22T00:00:00"/>
    <x v="13"/>
    <x v="10"/>
    <x v="2"/>
    <x v="1"/>
    <x v="3"/>
  </r>
  <r>
    <s v="L104690"/>
    <x v="0"/>
    <s v="C204690"/>
    <s v="Rohit Singh"/>
    <x v="0"/>
    <s v="Male"/>
    <x v="21"/>
    <x v="1"/>
    <x v="0"/>
    <x v="3"/>
    <n v="2090236"/>
    <s v="Submitted"/>
    <n v="555"/>
    <x v="0"/>
    <x v="0"/>
    <s v="Submitted"/>
    <x v="0"/>
    <x v="2"/>
    <n v="632300"/>
    <n v="11.69"/>
    <n v="12"/>
    <n v="52691.67"/>
    <n v="616141.40590141271"/>
    <x v="1"/>
    <x v="1"/>
    <d v="2037-04-23T00:00:00"/>
    <x v="13"/>
    <x v="10"/>
    <x v="0"/>
    <x v="0"/>
    <x v="1"/>
  </r>
  <r>
    <s v="L104691"/>
    <x v="0"/>
    <s v="C204691"/>
    <s v="Anjali Gupta"/>
    <x v="0"/>
    <s v="Male"/>
    <x v="43"/>
    <x v="0"/>
    <x v="0"/>
    <x v="3"/>
    <n v="1420953"/>
    <s v="Submitted"/>
    <n v="845"/>
    <x v="2"/>
    <x v="0"/>
    <s v="Submitted"/>
    <x v="0"/>
    <x v="3"/>
    <n v="3948695"/>
    <n v="12.42"/>
    <n v="120"/>
    <n v="32905.79"/>
    <n v="4086899.3249999997"/>
    <x v="0"/>
    <x v="0"/>
    <d v="2037-04-24T00:00:00"/>
    <x v="13"/>
    <x v="10"/>
    <x v="0"/>
    <x v="1"/>
    <x v="0"/>
  </r>
  <r>
    <s v="L104692"/>
    <x v="0"/>
    <s v="C204692"/>
    <s v="Sneha Rao"/>
    <x v="0"/>
    <s v="Female"/>
    <x v="1"/>
    <x v="0"/>
    <x v="1"/>
    <x v="1"/>
    <n v="2211679"/>
    <s v="Submitted"/>
    <n v="838"/>
    <x v="2"/>
    <x v="0"/>
    <s v="Submitted"/>
    <x v="0"/>
    <x v="2"/>
    <n v="1079893"/>
    <n v="14.42"/>
    <n v="180"/>
    <n v="5999.41"/>
    <n v="1297671.4216666666"/>
    <x v="0"/>
    <x v="0"/>
    <d v="2037-04-25T00:00:00"/>
    <x v="13"/>
    <x v="10"/>
    <x v="0"/>
    <x v="0"/>
    <x v="2"/>
  </r>
  <r>
    <s v="L104693"/>
    <x v="0"/>
    <s v="C204693"/>
    <s v="Priya Sharma"/>
    <x v="0"/>
    <s v="Female"/>
    <x v="32"/>
    <x v="1"/>
    <x v="1"/>
    <x v="0"/>
    <n v="660136"/>
    <s v="Submitted"/>
    <n v="411"/>
    <x v="0"/>
    <x v="0"/>
    <s v="Submitted"/>
    <x v="0"/>
    <x v="3"/>
    <n v="2003793"/>
    <n v="16.87"/>
    <n v="60"/>
    <n v="33396.550000000003"/>
    <n v="2816998.9925000002"/>
    <x v="0"/>
    <x v="0"/>
    <d v="2037-04-26T00:00:00"/>
    <x v="13"/>
    <x v="10"/>
    <x v="2"/>
    <x v="1"/>
    <x v="0"/>
  </r>
  <r>
    <s v="L104694"/>
    <x v="0"/>
    <s v="C204694"/>
    <s v="Rohit Gupta"/>
    <x v="0"/>
    <s v="Male"/>
    <x v="32"/>
    <x v="0"/>
    <x v="1"/>
    <x v="1"/>
    <n v="858099"/>
    <s v="Submitted"/>
    <n v="481"/>
    <x v="0"/>
    <x v="0"/>
    <s v="Submitted"/>
    <x v="0"/>
    <x v="0"/>
    <n v="2750822"/>
    <n v="9.65"/>
    <n v="36"/>
    <n v="76411.72"/>
    <n v="2212119.359648101"/>
    <x v="3"/>
    <x v="3"/>
    <d v="2037-04-27T00:00:00"/>
    <x v="13"/>
    <x v="10"/>
    <x v="0"/>
    <x v="0"/>
    <x v="0"/>
  </r>
  <r>
    <s v="L104695"/>
    <x v="0"/>
    <s v="C204695"/>
    <s v="Neha Verma"/>
    <x v="0"/>
    <s v="Female"/>
    <x v="39"/>
    <x v="1"/>
    <x v="1"/>
    <x v="1"/>
    <n v="282882"/>
    <s v="Submitted"/>
    <n v="613"/>
    <x v="1"/>
    <x v="0"/>
    <s v="Submitted"/>
    <x v="0"/>
    <x v="4"/>
    <n v="4036218"/>
    <n v="15.45"/>
    <n v="24"/>
    <n v="168175.75"/>
    <n v="5196630.6873326208"/>
    <x v="0"/>
    <x v="0"/>
    <d v="2037-04-28T00:00:00"/>
    <x v="13"/>
    <x v="10"/>
    <x v="1"/>
    <x v="0"/>
    <x v="1"/>
  </r>
  <r>
    <s v="L104696"/>
    <x v="0"/>
    <s v="C204696"/>
    <s v="Sneha Rao"/>
    <x v="0"/>
    <s v="Male"/>
    <x v="40"/>
    <x v="0"/>
    <x v="0"/>
    <x v="1"/>
    <n v="2250752"/>
    <s v="Submitted"/>
    <n v="502"/>
    <x v="0"/>
    <x v="0"/>
    <s v="Submitted"/>
    <x v="0"/>
    <x v="1"/>
    <n v="745574"/>
    <n v="10.39"/>
    <n v="24"/>
    <n v="31065.58"/>
    <n v="645543.02536001743"/>
    <x v="1"/>
    <x v="1"/>
    <d v="2037-04-29T00:00:00"/>
    <x v="13"/>
    <x v="10"/>
    <x v="1"/>
    <x v="1"/>
    <x v="3"/>
  </r>
  <r>
    <s v="L104697"/>
    <x v="0"/>
    <s v="C204697"/>
    <s v="Neha Rao"/>
    <x v="0"/>
    <s v="Female"/>
    <x v="41"/>
    <x v="1"/>
    <x v="0"/>
    <x v="2"/>
    <n v="2116835"/>
    <s v="Submitted"/>
    <n v="834"/>
    <x v="2"/>
    <x v="0"/>
    <s v="Submitted"/>
    <x v="0"/>
    <x v="4"/>
    <n v="3285127"/>
    <n v="8.67"/>
    <n v="36"/>
    <n v="91253.53"/>
    <n v="2373504.2649758006"/>
    <x v="1"/>
    <x v="1"/>
    <d v="2037-04-30T00:00:00"/>
    <x v="13"/>
    <x v="10"/>
    <x v="1"/>
    <x v="1"/>
    <x v="1"/>
  </r>
  <r>
    <s v="L104698"/>
    <x v="0"/>
    <s v="C204698"/>
    <s v="Anjali Singh"/>
    <x v="0"/>
    <s v="Female"/>
    <x v="1"/>
    <x v="1"/>
    <x v="1"/>
    <x v="3"/>
    <n v="2161427"/>
    <s v="Submitted"/>
    <n v="474"/>
    <x v="0"/>
    <x v="0"/>
    <s v="Submitted"/>
    <x v="0"/>
    <x v="3"/>
    <n v="1195391"/>
    <n v="8.4600000000000009"/>
    <n v="60"/>
    <n v="19923.18"/>
    <n v="842750.65500001062"/>
    <x v="5"/>
    <x v="5"/>
    <d v="2037-05-01T00:00:00"/>
    <x v="13"/>
    <x v="11"/>
    <x v="1"/>
    <x v="1"/>
    <x v="2"/>
  </r>
  <r>
    <s v="L104699"/>
    <x v="0"/>
    <s v="C204699"/>
    <s v="Rahul Mehta"/>
    <x v="0"/>
    <s v="Female"/>
    <x v="47"/>
    <x v="0"/>
    <x v="0"/>
    <x v="2"/>
    <n v="2032072"/>
    <s v="Submitted"/>
    <n v="853"/>
    <x v="2"/>
    <x v="0"/>
    <s v="Submitted"/>
    <x v="0"/>
    <x v="4"/>
    <n v="678674"/>
    <n v="14.6"/>
    <n v="24"/>
    <n v="28278.080000000002"/>
    <n v="825720.03750225226"/>
    <x v="5"/>
    <x v="5"/>
    <d v="2037-05-02T00:00:00"/>
    <x v="13"/>
    <x v="11"/>
    <x v="0"/>
    <x v="1"/>
    <x v="2"/>
  </r>
  <r>
    <s v="L104700"/>
    <x v="0"/>
    <s v="C204700"/>
    <s v="Vikas Sharma"/>
    <x v="0"/>
    <s v="Male"/>
    <x v="33"/>
    <x v="0"/>
    <x v="0"/>
    <x v="3"/>
    <n v="0"/>
    <s v="Submitted"/>
    <n v="537"/>
    <x v="0"/>
    <x v="0"/>
    <s v="Submitted"/>
    <x v="0"/>
    <x v="0"/>
    <n v="1065319"/>
    <n v="18.64"/>
    <n v="180"/>
    <n v="5918.44"/>
    <n v="1654795.5133333334"/>
    <x v="2"/>
    <x v="2"/>
    <d v="2037-05-03T00:00:00"/>
    <x v="13"/>
    <x v="11"/>
    <x v="0"/>
    <x v="1"/>
    <x v="2"/>
  </r>
  <r>
    <s v="L104701"/>
    <x v="0"/>
    <s v="C204701"/>
    <s v="Karan Singh"/>
    <x v="0"/>
    <s v="Female"/>
    <x v="42"/>
    <x v="1"/>
    <x v="0"/>
    <x v="0"/>
    <n v="1978432"/>
    <s v="Submitted"/>
    <n v="722"/>
    <x v="1"/>
    <x v="0"/>
    <s v="Submitted"/>
    <x v="0"/>
    <x v="1"/>
    <n v="2651211"/>
    <n v="11.47"/>
    <n v="120"/>
    <n v="22093.42"/>
    <n v="2534115.8475000001"/>
    <x v="2"/>
    <x v="2"/>
    <d v="2037-05-04T00:00:00"/>
    <x v="13"/>
    <x v="11"/>
    <x v="0"/>
    <x v="0"/>
    <x v="1"/>
  </r>
  <r>
    <s v="L104702"/>
    <x v="0"/>
    <s v="C204702"/>
    <s v="Vikas Sharma"/>
    <x v="0"/>
    <s v="Female"/>
    <x v="29"/>
    <x v="0"/>
    <x v="0"/>
    <x v="1"/>
    <n v="1593778"/>
    <s v="Submitted"/>
    <n v="843"/>
    <x v="2"/>
    <x v="0"/>
    <s v="Submitted"/>
    <x v="0"/>
    <x v="1"/>
    <n v="564483"/>
    <n v="18.63"/>
    <n v="24"/>
    <n v="23520.12"/>
    <n v="876359.85764979746"/>
    <x v="1"/>
    <x v="1"/>
    <d v="2037-05-05T00:00:00"/>
    <x v="13"/>
    <x v="11"/>
    <x v="0"/>
    <x v="1"/>
    <x v="1"/>
  </r>
  <r>
    <s v="L104703"/>
    <x v="0"/>
    <s v="C204703"/>
    <s v="Rohit Patel"/>
    <x v="0"/>
    <s v="Female"/>
    <x v="5"/>
    <x v="1"/>
    <x v="0"/>
    <x v="0"/>
    <n v="1722531"/>
    <s v="Submitted"/>
    <n v="622"/>
    <x v="1"/>
    <x v="0"/>
    <s v="Submitted"/>
    <x v="0"/>
    <x v="0"/>
    <n v="1347715"/>
    <n v="11.62"/>
    <n v="60"/>
    <n v="22461.919999999998"/>
    <n v="1305037.3583333332"/>
    <x v="1"/>
    <x v="1"/>
    <d v="2037-05-06T00:00:00"/>
    <x v="13"/>
    <x v="11"/>
    <x v="0"/>
    <x v="0"/>
    <x v="3"/>
  </r>
  <r>
    <s v="L104704"/>
    <x v="0"/>
    <s v="C204704"/>
    <s v="Rahul Singh"/>
    <x v="0"/>
    <s v="Male"/>
    <x v="45"/>
    <x v="0"/>
    <x v="1"/>
    <x v="2"/>
    <n v="724404"/>
    <s v="Submitted"/>
    <n v="726"/>
    <x v="1"/>
    <x v="0"/>
    <s v="Submitted"/>
    <x v="0"/>
    <x v="1"/>
    <n v="503922"/>
    <n v="15.67"/>
    <n v="24"/>
    <n v="20996.75"/>
    <n v="658038.14628938073"/>
    <x v="1"/>
    <x v="1"/>
    <d v="2037-05-07T00:00:00"/>
    <x v="13"/>
    <x v="11"/>
    <x v="0"/>
    <x v="1"/>
    <x v="1"/>
  </r>
  <r>
    <s v="L104705"/>
    <x v="0"/>
    <s v="C204705"/>
    <s v="Priya Das"/>
    <x v="0"/>
    <s v="Female"/>
    <x v="12"/>
    <x v="1"/>
    <x v="0"/>
    <x v="3"/>
    <n v="1938157"/>
    <s v="Submitted"/>
    <n v="492"/>
    <x v="0"/>
    <x v="0"/>
    <s v="Submitted"/>
    <x v="0"/>
    <x v="3"/>
    <n v="1297638"/>
    <n v="12.59"/>
    <n v="12"/>
    <n v="108136.5"/>
    <n v="1361686.9340199102"/>
    <x v="6"/>
    <x v="6"/>
    <d v="2037-05-08T00:00:00"/>
    <x v="13"/>
    <x v="11"/>
    <x v="2"/>
    <x v="0"/>
    <x v="2"/>
  </r>
  <r>
    <s v="L104706"/>
    <x v="0"/>
    <s v="C204706"/>
    <s v="Vikas Sharma"/>
    <x v="0"/>
    <s v="Female"/>
    <x v="28"/>
    <x v="1"/>
    <x v="0"/>
    <x v="3"/>
    <n v="719950"/>
    <s v="Submitted"/>
    <n v="883"/>
    <x v="2"/>
    <x v="0"/>
    <s v="Submitted"/>
    <x v="0"/>
    <x v="0"/>
    <n v="1290913"/>
    <n v="9.34"/>
    <n v="180"/>
    <n v="7171.74"/>
    <n v="1004760.6183333333"/>
    <x v="1"/>
    <x v="1"/>
    <d v="2037-05-09T00:00:00"/>
    <x v="13"/>
    <x v="11"/>
    <x v="0"/>
    <x v="0"/>
    <x v="2"/>
  </r>
  <r>
    <s v="L104707"/>
    <x v="0"/>
    <s v="C204707"/>
    <s v="Anjali Verma"/>
    <x v="0"/>
    <s v="Male"/>
    <x v="10"/>
    <x v="1"/>
    <x v="0"/>
    <x v="1"/>
    <n v="1440405"/>
    <s v="Submitted"/>
    <n v="358"/>
    <x v="0"/>
    <x v="0"/>
    <s v="Submitted"/>
    <x v="0"/>
    <x v="0"/>
    <n v="3884926"/>
    <n v="17.2"/>
    <n v="12"/>
    <n v="323743.83"/>
    <n v="5568523.1506638406"/>
    <x v="6"/>
    <x v="6"/>
    <d v="2037-05-10T00:00:00"/>
    <x v="13"/>
    <x v="11"/>
    <x v="2"/>
    <x v="1"/>
    <x v="2"/>
  </r>
  <r>
    <s v="L104708"/>
    <x v="0"/>
    <s v="C204708"/>
    <s v="Vikas Patel"/>
    <x v="0"/>
    <s v="Male"/>
    <x v="24"/>
    <x v="1"/>
    <x v="0"/>
    <x v="3"/>
    <n v="1278660"/>
    <s v="Submitted"/>
    <n v="756"/>
    <x v="2"/>
    <x v="0"/>
    <s v="Submitted"/>
    <x v="0"/>
    <x v="3"/>
    <n v="1688132"/>
    <n v="18.54"/>
    <n v="60"/>
    <n v="28135.53"/>
    <n v="2608163.94"/>
    <x v="5"/>
    <x v="5"/>
    <d v="2037-05-11T00:00:00"/>
    <x v="13"/>
    <x v="11"/>
    <x v="0"/>
    <x v="0"/>
    <x v="3"/>
  </r>
  <r>
    <s v="L104709"/>
    <x v="0"/>
    <s v="C204709"/>
    <s v="Anjali Rao"/>
    <x v="0"/>
    <s v="Male"/>
    <x v="10"/>
    <x v="1"/>
    <x v="0"/>
    <x v="0"/>
    <n v="1354170"/>
    <s v="Submitted"/>
    <n v="441"/>
    <x v="0"/>
    <x v="0"/>
    <s v="Submitted"/>
    <x v="0"/>
    <x v="3"/>
    <n v="3945146"/>
    <n v="15.96"/>
    <n v="12"/>
    <n v="328762.17"/>
    <n v="5247249.135998005"/>
    <x v="1"/>
    <x v="1"/>
    <d v="2037-05-12T00:00:00"/>
    <x v="13"/>
    <x v="11"/>
    <x v="0"/>
    <x v="1"/>
    <x v="2"/>
  </r>
  <r>
    <s v="L104710"/>
    <x v="0"/>
    <s v="C204710"/>
    <s v="Priya Patel"/>
    <x v="0"/>
    <s v="Male"/>
    <x v="2"/>
    <x v="1"/>
    <x v="1"/>
    <x v="0"/>
    <n v="1712802"/>
    <s v="Submitted"/>
    <n v="649"/>
    <x v="1"/>
    <x v="0"/>
    <s v="Submitted"/>
    <x v="0"/>
    <x v="2"/>
    <n v="1792567"/>
    <n v="18.420000000000002"/>
    <n v="120"/>
    <n v="14938.06"/>
    <n v="2751590.3450000002"/>
    <x v="2"/>
    <x v="2"/>
    <d v="2037-05-13T00:00:00"/>
    <x v="13"/>
    <x v="11"/>
    <x v="0"/>
    <x v="0"/>
    <x v="2"/>
  </r>
  <r>
    <s v="L104711"/>
    <x v="0"/>
    <s v="C204711"/>
    <s v="Vikas Gupta"/>
    <x v="0"/>
    <s v="Female"/>
    <x v="3"/>
    <x v="1"/>
    <x v="1"/>
    <x v="3"/>
    <n v="1404430"/>
    <s v="Submitted"/>
    <n v="579"/>
    <x v="0"/>
    <x v="0"/>
    <s v="Submitted"/>
    <x v="0"/>
    <x v="3"/>
    <n v="3691218"/>
    <n v="18.62"/>
    <n v="12"/>
    <n v="307601.5"/>
    <n v="5727615.1072685327"/>
    <x v="6"/>
    <x v="6"/>
    <d v="2037-05-14T00:00:00"/>
    <x v="13"/>
    <x v="11"/>
    <x v="0"/>
    <x v="1"/>
    <x v="2"/>
  </r>
  <r>
    <s v="L104712"/>
    <x v="0"/>
    <s v="C204712"/>
    <s v="Vikas Das"/>
    <x v="0"/>
    <s v="Female"/>
    <x v="32"/>
    <x v="0"/>
    <x v="1"/>
    <x v="3"/>
    <n v="1366330"/>
    <s v="Submitted"/>
    <n v="613"/>
    <x v="1"/>
    <x v="0"/>
    <s v="Submitted"/>
    <x v="0"/>
    <x v="4"/>
    <n v="4090368"/>
    <n v="8.0299999999999994"/>
    <n v="60"/>
    <n v="68172.800000000003"/>
    <n v="2737137.9200001219"/>
    <x v="1"/>
    <x v="1"/>
    <d v="2037-05-15T00:00:00"/>
    <x v="13"/>
    <x v="11"/>
    <x v="0"/>
    <x v="1"/>
    <x v="3"/>
  </r>
  <r>
    <s v="L104713"/>
    <x v="0"/>
    <s v="C204713"/>
    <s v="Rahul Gupta"/>
    <x v="0"/>
    <s v="Male"/>
    <x v="9"/>
    <x v="1"/>
    <x v="1"/>
    <x v="0"/>
    <n v="404242"/>
    <s v="Submitted"/>
    <n v="388"/>
    <x v="0"/>
    <x v="0"/>
    <s v="Submitted"/>
    <x v="0"/>
    <x v="4"/>
    <n v="4956452"/>
    <n v="17.89"/>
    <n v="12"/>
    <n v="413037.67"/>
    <n v="7389373.4168595765"/>
    <x v="1"/>
    <x v="1"/>
    <d v="2037-05-16T00:00:00"/>
    <x v="13"/>
    <x v="11"/>
    <x v="2"/>
    <x v="1"/>
    <x v="1"/>
  </r>
  <r>
    <s v="L104714"/>
    <x v="0"/>
    <s v="C204714"/>
    <s v="Priya Verma"/>
    <x v="0"/>
    <s v="Male"/>
    <x v="17"/>
    <x v="0"/>
    <x v="0"/>
    <x v="0"/>
    <n v="329168"/>
    <s v="Submitted"/>
    <n v="950"/>
    <x v="2"/>
    <x v="0"/>
    <s v="Submitted"/>
    <x v="1"/>
    <x v="4"/>
    <n v="1598664"/>
    <n v="9.59"/>
    <n v="36"/>
    <n v="44407.33"/>
    <n v="1277598.9808391205"/>
    <x v="4"/>
    <x v="4"/>
    <d v="2037-05-17T00:00:00"/>
    <x v="13"/>
    <x v="11"/>
    <x v="0"/>
    <x v="0"/>
    <x v="1"/>
  </r>
  <r>
    <s v="L104715"/>
    <x v="0"/>
    <s v="C204715"/>
    <s v="Pooja Rao"/>
    <x v="0"/>
    <s v="Male"/>
    <x v="23"/>
    <x v="0"/>
    <x v="1"/>
    <x v="3"/>
    <n v="313235"/>
    <s v="Submitted"/>
    <n v="736"/>
    <x v="1"/>
    <x v="0"/>
    <s v="Submitted"/>
    <x v="0"/>
    <x v="0"/>
    <n v="3312293"/>
    <n v="13.53"/>
    <n v="12"/>
    <n v="276024.42"/>
    <n v="3735044.7286593243"/>
    <x v="4"/>
    <x v="4"/>
    <d v="2037-05-18T00:00:00"/>
    <x v="13"/>
    <x v="11"/>
    <x v="2"/>
    <x v="0"/>
    <x v="1"/>
  </r>
  <r>
    <s v="L104716"/>
    <x v="0"/>
    <s v="C204716"/>
    <s v="Rohit Mehta"/>
    <x v="0"/>
    <s v="Male"/>
    <x v="30"/>
    <x v="1"/>
    <x v="0"/>
    <x v="3"/>
    <n v="1682816"/>
    <s v="Submitted"/>
    <n v="636"/>
    <x v="1"/>
    <x v="0"/>
    <s v="Submitted"/>
    <x v="0"/>
    <x v="0"/>
    <n v="3334958"/>
    <n v="8.3699999999999992"/>
    <n v="120"/>
    <n v="27791.32"/>
    <n v="2326133.2049999996"/>
    <x v="6"/>
    <x v="6"/>
    <d v="2037-05-19T00:00:00"/>
    <x v="13"/>
    <x v="11"/>
    <x v="1"/>
    <x v="1"/>
    <x v="0"/>
  </r>
  <r>
    <s v="L104717"/>
    <x v="0"/>
    <s v="C204717"/>
    <s v="Rohit Sharma"/>
    <x v="0"/>
    <s v="Female"/>
    <x v="2"/>
    <x v="0"/>
    <x v="0"/>
    <x v="0"/>
    <n v="896805"/>
    <s v="Submitted"/>
    <n v="350"/>
    <x v="0"/>
    <x v="0"/>
    <s v="Submitted"/>
    <x v="0"/>
    <x v="0"/>
    <n v="3819106"/>
    <n v="17.25"/>
    <n v="12"/>
    <n v="318258.83"/>
    <n v="5490089.6834375784"/>
    <x v="1"/>
    <x v="1"/>
    <d v="2037-05-20T00:00:00"/>
    <x v="13"/>
    <x v="11"/>
    <x v="2"/>
    <x v="1"/>
    <x v="0"/>
  </r>
  <r>
    <s v="L104718"/>
    <x v="0"/>
    <s v="C204718"/>
    <s v="Priya Verma"/>
    <x v="0"/>
    <s v="Female"/>
    <x v="11"/>
    <x v="1"/>
    <x v="1"/>
    <x v="0"/>
    <n v="905084"/>
    <s v="Submitted"/>
    <n v="566"/>
    <x v="0"/>
    <x v="0"/>
    <s v="Submitted"/>
    <x v="0"/>
    <x v="2"/>
    <n v="851328"/>
    <n v="7.5"/>
    <n v="36"/>
    <n v="23648"/>
    <n v="532080.01365387102"/>
    <x v="6"/>
    <x v="6"/>
    <d v="2037-05-21T00:00:00"/>
    <x v="13"/>
    <x v="11"/>
    <x v="2"/>
    <x v="1"/>
    <x v="1"/>
  </r>
  <r>
    <s v="L104719"/>
    <x v="0"/>
    <s v="C204719"/>
    <s v="Karan Das"/>
    <x v="0"/>
    <s v="Male"/>
    <x v="43"/>
    <x v="0"/>
    <x v="0"/>
    <x v="3"/>
    <n v="2206461"/>
    <s v="Submitted"/>
    <n v="719"/>
    <x v="1"/>
    <x v="0"/>
    <s v="Submitted"/>
    <x v="0"/>
    <x v="2"/>
    <n v="3926272"/>
    <n v="17.420000000000002"/>
    <n v="36"/>
    <n v="109063.11"/>
    <n v="5699638.1866667224"/>
    <x v="2"/>
    <x v="2"/>
    <d v="2037-05-22T00:00:00"/>
    <x v="13"/>
    <x v="11"/>
    <x v="1"/>
    <x v="1"/>
    <x v="3"/>
  </r>
  <r>
    <s v="L104720"/>
    <x v="0"/>
    <s v="C204720"/>
    <s v="Pooja Gupta"/>
    <x v="0"/>
    <s v="Female"/>
    <x v="22"/>
    <x v="0"/>
    <x v="0"/>
    <x v="0"/>
    <n v="1491021"/>
    <s v="Submitted"/>
    <n v="610"/>
    <x v="1"/>
    <x v="0"/>
    <s v="Submitted"/>
    <x v="0"/>
    <x v="1"/>
    <n v="4318683"/>
    <n v="7.36"/>
    <n v="60"/>
    <n v="71978.05"/>
    <n v="2648792.2400009115"/>
    <x v="6"/>
    <x v="6"/>
    <d v="2037-05-23T00:00:00"/>
    <x v="13"/>
    <x v="11"/>
    <x v="2"/>
    <x v="0"/>
    <x v="2"/>
  </r>
  <r>
    <s v="L104721"/>
    <x v="0"/>
    <s v="C204721"/>
    <s v="Rahul Rao"/>
    <x v="0"/>
    <s v="Female"/>
    <x v="8"/>
    <x v="1"/>
    <x v="0"/>
    <x v="2"/>
    <n v="2106495"/>
    <s v="Submitted"/>
    <n v="554"/>
    <x v="0"/>
    <x v="0"/>
    <s v="Submitted"/>
    <x v="0"/>
    <x v="0"/>
    <n v="2614988"/>
    <n v="15.82"/>
    <n v="180"/>
    <n v="14527.71"/>
    <n v="3447425.8466666667"/>
    <x v="2"/>
    <x v="2"/>
    <d v="2037-05-24T00:00:00"/>
    <x v="13"/>
    <x v="11"/>
    <x v="0"/>
    <x v="1"/>
    <x v="2"/>
  </r>
  <r>
    <s v="L104722"/>
    <x v="0"/>
    <s v="C204722"/>
    <s v="Rohit Patel"/>
    <x v="0"/>
    <s v="Female"/>
    <x v="9"/>
    <x v="1"/>
    <x v="1"/>
    <x v="2"/>
    <n v="1534130"/>
    <s v="Submitted"/>
    <n v="668"/>
    <x v="1"/>
    <x v="0"/>
    <s v="Submitted"/>
    <x v="0"/>
    <x v="4"/>
    <n v="328480"/>
    <n v="15.79"/>
    <n v="36"/>
    <n v="9124.44"/>
    <n v="432224.93333336536"/>
    <x v="6"/>
    <x v="6"/>
    <d v="2037-05-25T00:00:00"/>
    <x v="13"/>
    <x v="11"/>
    <x v="2"/>
    <x v="1"/>
    <x v="0"/>
  </r>
  <r>
    <s v="L104723"/>
    <x v="0"/>
    <s v="C204723"/>
    <s v="Rohit Das"/>
    <x v="0"/>
    <s v="Female"/>
    <x v="18"/>
    <x v="1"/>
    <x v="1"/>
    <x v="3"/>
    <n v="684306"/>
    <s v="Submitted"/>
    <n v="511"/>
    <x v="0"/>
    <x v="0"/>
    <s v="Submitted"/>
    <x v="0"/>
    <x v="3"/>
    <n v="974918"/>
    <n v="17.37"/>
    <n v="24"/>
    <n v="40621.58"/>
    <n v="1411193.8056610615"/>
    <x v="0"/>
    <x v="0"/>
    <d v="2037-05-26T00:00:00"/>
    <x v="13"/>
    <x v="11"/>
    <x v="1"/>
    <x v="0"/>
    <x v="2"/>
  </r>
  <r>
    <s v="L104724"/>
    <x v="0"/>
    <s v="C204724"/>
    <s v="Karan Rao"/>
    <x v="0"/>
    <s v="Female"/>
    <x v="0"/>
    <x v="0"/>
    <x v="1"/>
    <x v="1"/>
    <n v="951692"/>
    <s v="Submitted"/>
    <n v="528"/>
    <x v="0"/>
    <x v="0"/>
    <s v="Submitted"/>
    <x v="0"/>
    <x v="0"/>
    <n v="1651701"/>
    <n v="18.079999999999998"/>
    <n v="36"/>
    <n v="45880.58"/>
    <n v="2488562.8400000106"/>
    <x v="5"/>
    <x v="5"/>
    <d v="2037-05-27T00:00:00"/>
    <x v="13"/>
    <x v="11"/>
    <x v="0"/>
    <x v="1"/>
    <x v="0"/>
  </r>
  <r>
    <s v="L104725"/>
    <x v="0"/>
    <s v="C204725"/>
    <s v="Anjali Rao"/>
    <x v="0"/>
    <s v="Male"/>
    <x v="23"/>
    <x v="0"/>
    <x v="0"/>
    <x v="0"/>
    <n v="1444305"/>
    <s v="Submitted"/>
    <n v="367"/>
    <x v="0"/>
    <x v="0"/>
    <s v="Submitted"/>
    <x v="0"/>
    <x v="0"/>
    <n v="1215137"/>
    <n v="14.03"/>
    <n v="12"/>
    <n v="101261.42"/>
    <n v="1420828.602052405"/>
    <x v="2"/>
    <x v="2"/>
    <d v="2037-05-28T00:00:00"/>
    <x v="13"/>
    <x v="11"/>
    <x v="2"/>
    <x v="0"/>
    <x v="3"/>
  </r>
  <r>
    <s v="L104726"/>
    <x v="0"/>
    <s v="C204726"/>
    <s v="Priya Rao"/>
    <x v="0"/>
    <s v="Female"/>
    <x v="24"/>
    <x v="0"/>
    <x v="1"/>
    <x v="1"/>
    <n v="1073048"/>
    <s v="Submitted"/>
    <n v="655"/>
    <x v="1"/>
    <x v="0"/>
    <s v="Submitted"/>
    <x v="0"/>
    <x v="0"/>
    <n v="2882281"/>
    <n v="16.61"/>
    <n v="60"/>
    <n v="48038.02"/>
    <n v="3989557.2841666662"/>
    <x v="1"/>
    <x v="1"/>
    <d v="2037-05-29T00:00:00"/>
    <x v="13"/>
    <x v="11"/>
    <x v="0"/>
    <x v="1"/>
    <x v="1"/>
  </r>
  <r>
    <s v="L104727"/>
    <x v="0"/>
    <s v="C204727"/>
    <s v="Sneha Singh"/>
    <x v="0"/>
    <s v="Female"/>
    <x v="44"/>
    <x v="1"/>
    <x v="0"/>
    <x v="1"/>
    <n v="2176762"/>
    <s v="Submitted"/>
    <n v="733"/>
    <x v="1"/>
    <x v="0"/>
    <s v="Submitted"/>
    <x v="0"/>
    <x v="2"/>
    <n v="4366644"/>
    <n v="12.44"/>
    <n v="12"/>
    <n v="363887"/>
    <n v="4527643.1386903999"/>
    <x v="0"/>
    <x v="0"/>
    <d v="2037-05-30T00:00:00"/>
    <x v="13"/>
    <x v="11"/>
    <x v="0"/>
    <x v="1"/>
    <x v="2"/>
  </r>
  <r>
    <s v="L104728"/>
    <x v="0"/>
    <s v="C204728"/>
    <s v="Priya Sharma"/>
    <x v="0"/>
    <s v="Male"/>
    <x v="42"/>
    <x v="0"/>
    <x v="0"/>
    <x v="1"/>
    <n v="2059803"/>
    <s v="Submitted"/>
    <n v="427"/>
    <x v="0"/>
    <x v="0"/>
    <s v="Submitted"/>
    <x v="0"/>
    <x v="0"/>
    <n v="1829743"/>
    <n v="8.6300000000000008"/>
    <n v="36"/>
    <n v="50826.19"/>
    <n v="1315890.1786106487"/>
    <x v="5"/>
    <x v="5"/>
    <d v="2037-05-31T00:00:00"/>
    <x v="13"/>
    <x v="11"/>
    <x v="0"/>
    <x v="0"/>
    <x v="0"/>
  </r>
  <r>
    <s v="L104729"/>
    <x v="0"/>
    <s v="C204729"/>
    <s v="Pooja Sharma"/>
    <x v="0"/>
    <s v="Female"/>
    <x v="42"/>
    <x v="1"/>
    <x v="1"/>
    <x v="1"/>
    <n v="361424"/>
    <s v="Submitted"/>
    <n v="523"/>
    <x v="0"/>
    <x v="0"/>
    <s v="Submitted"/>
    <x v="0"/>
    <x v="1"/>
    <n v="3975116"/>
    <n v="11.43"/>
    <n v="60"/>
    <n v="66251.929999999993"/>
    <n v="3786297.99"/>
    <x v="1"/>
    <x v="1"/>
    <d v="2037-06-01T00:00:00"/>
    <x v="13"/>
    <x v="0"/>
    <x v="2"/>
    <x v="0"/>
    <x v="0"/>
  </r>
  <r>
    <s v="L104730"/>
    <x v="0"/>
    <s v="C204730"/>
    <s v="Sneha Mehta"/>
    <x v="0"/>
    <s v="Male"/>
    <x v="40"/>
    <x v="0"/>
    <x v="0"/>
    <x v="1"/>
    <n v="815479"/>
    <s v="Submitted"/>
    <n v="710"/>
    <x v="1"/>
    <x v="0"/>
    <s v="Submitted"/>
    <x v="0"/>
    <x v="3"/>
    <n v="3704912"/>
    <n v="12.13"/>
    <n v="60"/>
    <n v="61748.53"/>
    <n v="3745048.5466666673"/>
    <x v="0"/>
    <x v="0"/>
    <d v="2037-06-02T00:00:00"/>
    <x v="13"/>
    <x v="0"/>
    <x v="1"/>
    <x v="1"/>
    <x v="2"/>
  </r>
  <r>
    <s v="L104731"/>
    <x v="0"/>
    <s v="C204731"/>
    <s v="Amit Gupta"/>
    <x v="0"/>
    <s v="Female"/>
    <x v="4"/>
    <x v="1"/>
    <x v="1"/>
    <x v="2"/>
    <n v="691973"/>
    <s v="Submitted"/>
    <n v="447"/>
    <x v="0"/>
    <x v="0"/>
    <s v="Submitted"/>
    <x v="0"/>
    <x v="2"/>
    <n v="2728217"/>
    <n v="11.3"/>
    <n v="24"/>
    <n v="113675.71"/>
    <n v="2569071.3199236565"/>
    <x v="1"/>
    <x v="1"/>
    <d v="2037-06-03T00:00:00"/>
    <x v="13"/>
    <x v="0"/>
    <x v="2"/>
    <x v="1"/>
    <x v="3"/>
  </r>
  <r>
    <s v="L104732"/>
    <x v="0"/>
    <s v="C204732"/>
    <s v="Neha Singh"/>
    <x v="0"/>
    <s v="Male"/>
    <x v="1"/>
    <x v="0"/>
    <x v="1"/>
    <x v="1"/>
    <n v="1289452"/>
    <s v="Submitted"/>
    <n v="585"/>
    <x v="0"/>
    <x v="0"/>
    <s v="Submitted"/>
    <x v="0"/>
    <x v="2"/>
    <n v="4199558"/>
    <n v="10.72"/>
    <n v="180"/>
    <n v="23330.880000000001"/>
    <n v="3751605.146666667"/>
    <x v="4"/>
    <x v="4"/>
    <d v="2037-06-04T00:00:00"/>
    <x v="13"/>
    <x v="0"/>
    <x v="0"/>
    <x v="0"/>
    <x v="3"/>
  </r>
  <r>
    <s v="L104733"/>
    <x v="0"/>
    <s v="C204733"/>
    <s v="Sneha Patel"/>
    <x v="0"/>
    <s v="Female"/>
    <x v="39"/>
    <x v="1"/>
    <x v="0"/>
    <x v="3"/>
    <n v="1562894"/>
    <s v="Submitted"/>
    <n v="344"/>
    <x v="0"/>
    <x v="0"/>
    <s v="Submitted"/>
    <x v="0"/>
    <x v="0"/>
    <n v="2259728"/>
    <n v="7.13"/>
    <n v="60"/>
    <n v="37662.129999999997"/>
    <n v="1342655.0533342795"/>
    <x v="2"/>
    <x v="2"/>
    <d v="2037-06-05T00:00:00"/>
    <x v="13"/>
    <x v="0"/>
    <x v="2"/>
    <x v="1"/>
    <x v="1"/>
  </r>
  <r>
    <s v="L104734"/>
    <x v="0"/>
    <s v="C204734"/>
    <s v="Rohit Das"/>
    <x v="0"/>
    <s v="Female"/>
    <x v="26"/>
    <x v="1"/>
    <x v="0"/>
    <x v="3"/>
    <n v="1458639"/>
    <s v="Submitted"/>
    <n v="817"/>
    <x v="2"/>
    <x v="0"/>
    <s v="Submitted"/>
    <x v="0"/>
    <x v="0"/>
    <n v="639897"/>
    <n v="13.06"/>
    <n v="180"/>
    <n v="3554.98"/>
    <n v="696421.23499999999"/>
    <x v="4"/>
    <x v="4"/>
    <d v="2037-06-06T00:00:00"/>
    <x v="13"/>
    <x v="0"/>
    <x v="0"/>
    <x v="0"/>
    <x v="3"/>
  </r>
  <r>
    <s v="L104735"/>
    <x v="0"/>
    <s v="C204735"/>
    <s v="Vikas Patel"/>
    <x v="0"/>
    <s v="Male"/>
    <x v="4"/>
    <x v="1"/>
    <x v="1"/>
    <x v="0"/>
    <n v="1514163"/>
    <s v="Submitted"/>
    <n v="814"/>
    <x v="2"/>
    <x v="0"/>
    <s v="Submitted"/>
    <x v="0"/>
    <x v="4"/>
    <n v="2500859"/>
    <n v="10.49"/>
    <n v="24"/>
    <n v="104202.46"/>
    <n v="2186168.1956832488"/>
    <x v="1"/>
    <x v="1"/>
    <d v="2037-06-07T00:00:00"/>
    <x v="13"/>
    <x v="0"/>
    <x v="0"/>
    <x v="0"/>
    <x v="3"/>
  </r>
  <r>
    <s v="L104736"/>
    <x v="0"/>
    <s v="C204736"/>
    <s v="Rahul Mehta"/>
    <x v="0"/>
    <s v="Male"/>
    <x v="15"/>
    <x v="1"/>
    <x v="1"/>
    <x v="2"/>
    <n v="1749904"/>
    <s v="Submitted"/>
    <n v="609"/>
    <x v="1"/>
    <x v="0"/>
    <s v="Submitted"/>
    <x v="0"/>
    <x v="2"/>
    <n v="2573439"/>
    <n v="14.76"/>
    <n v="12"/>
    <n v="214453.25"/>
    <n v="3165539.2796976087"/>
    <x v="0"/>
    <x v="0"/>
    <d v="2037-06-08T00:00:00"/>
    <x v="13"/>
    <x v="0"/>
    <x v="0"/>
    <x v="0"/>
    <x v="3"/>
  </r>
  <r>
    <s v="L104737"/>
    <x v="0"/>
    <s v="C204737"/>
    <s v="Rohit Mehta"/>
    <x v="0"/>
    <s v="Female"/>
    <x v="38"/>
    <x v="1"/>
    <x v="0"/>
    <x v="1"/>
    <n v="1281574"/>
    <s v="Submitted"/>
    <n v="637"/>
    <x v="1"/>
    <x v="0"/>
    <s v="Submitted"/>
    <x v="0"/>
    <x v="0"/>
    <n v="298761"/>
    <n v="13.53"/>
    <n v="60"/>
    <n v="4979.3500000000004"/>
    <n v="336853.02749999997"/>
    <x v="1"/>
    <x v="1"/>
    <d v="2037-06-09T00:00:00"/>
    <x v="13"/>
    <x v="0"/>
    <x v="2"/>
    <x v="0"/>
    <x v="2"/>
  </r>
  <r>
    <s v="L104738"/>
    <x v="0"/>
    <s v="C204738"/>
    <s v="Vikas Patel"/>
    <x v="0"/>
    <s v="Male"/>
    <x v="39"/>
    <x v="0"/>
    <x v="0"/>
    <x v="0"/>
    <n v="1852390"/>
    <s v="Submitted"/>
    <n v="556"/>
    <x v="0"/>
    <x v="0"/>
    <s v="Submitted"/>
    <x v="0"/>
    <x v="2"/>
    <n v="155271"/>
    <n v="11.17"/>
    <n v="180"/>
    <n v="862.62"/>
    <n v="144531.42249999999"/>
    <x v="5"/>
    <x v="5"/>
    <d v="2037-06-10T00:00:00"/>
    <x v="13"/>
    <x v="0"/>
    <x v="1"/>
    <x v="1"/>
    <x v="3"/>
  </r>
  <r>
    <s v="L104739"/>
    <x v="0"/>
    <s v="C204739"/>
    <s v="Amit Das"/>
    <x v="0"/>
    <s v="Male"/>
    <x v="32"/>
    <x v="0"/>
    <x v="0"/>
    <x v="2"/>
    <n v="2249915"/>
    <s v="Submitted"/>
    <n v="406"/>
    <x v="0"/>
    <x v="0"/>
    <s v="Submitted"/>
    <x v="0"/>
    <x v="3"/>
    <n v="3873077"/>
    <n v="9.2100000000000009"/>
    <n v="24"/>
    <n v="161378.21"/>
    <n v="2972590.0371074318"/>
    <x v="1"/>
    <x v="1"/>
    <d v="2037-06-11T00:00:00"/>
    <x v="13"/>
    <x v="0"/>
    <x v="0"/>
    <x v="1"/>
    <x v="3"/>
  </r>
  <r>
    <s v="L104740"/>
    <x v="0"/>
    <s v="C204740"/>
    <s v="Neha Sharma"/>
    <x v="0"/>
    <s v="Male"/>
    <x v="23"/>
    <x v="0"/>
    <x v="1"/>
    <x v="1"/>
    <n v="682725"/>
    <s v="Submitted"/>
    <n v="635"/>
    <x v="1"/>
    <x v="0"/>
    <s v="Submitted"/>
    <x v="0"/>
    <x v="1"/>
    <n v="2503050"/>
    <n v="14.42"/>
    <n v="180"/>
    <n v="13905.83"/>
    <n v="3007831.75"/>
    <x v="3"/>
    <x v="3"/>
    <d v="2037-06-12T00:00:00"/>
    <x v="13"/>
    <x v="0"/>
    <x v="1"/>
    <x v="0"/>
    <x v="0"/>
  </r>
  <r>
    <s v="L104741"/>
    <x v="0"/>
    <s v="C204741"/>
    <s v="Rohit Rao"/>
    <x v="0"/>
    <s v="Female"/>
    <x v="25"/>
    <x v="0"/>
    <x v="0"/>
    <x v="3"/>
    <n v="896438"/>
    <s v="Submitted"/>
    <n v="334"/>
    <x v="0"/>
    <x v="0"/>
    <s v="Submitted"/>
    <x v="0"/>
    <x v="0"/>
    <n v="3113897"/>
    <n v="7.54"/>
    <n v="180"/>
    <n v="17299.43"/>
    <n v="1956565.2816666665"/>
    <x v="0"/>
    <x v="0"/>
    <d v="2037-06-13T00:00:00"/>
    <x v="13"/>
    <x v="0"/>
    <x v="0"/>
    <x v="0"/>
    <x v="3"/>
  </r>
  <r>
    <s v="L104742"/>
    <x v="0"/>
    <s v="C204742"/>
    <s v="Karan Singh"/>
    <x v="0"/>
    <s v="Male"/>
    <x v="40"/>
    <x v="1"/>
    <x v="0"/>
    <x v="1"/>
    <n v="2206508"/>
    <s v="Submitted"/>
    <n v="518"/>
    <x v="0"/>
    <x v="0"/>
    <s v="Submitted"/>
    <x v="0"/>
    <x v="2"/>
    <n v="1193992"/>
    <n v="13.7"/>
    <n v="60"/>
    <n v="19899.87"/>
    <n v="1363140.8666666667"/>
    <x v="2"/>
    <x v="2"/>
    <d v="2037-06-14T00:00:00"/>
    <x v="13"/>
    <x v="0"/>
    <x v="0"/>
    <x v="0"/>
    <x v="0"/>
  </r>
  <r>
    <s v="L104743"/>
    <x v="0"/>
    <s v="C204743"/>
    <s v="Neha Singh"/>
    <x v="0"/>
    <s v="Male"/>
    <x v="39"/>
    <x v="0"/>
    <x v="0"/>
    <x v="2"/>
    <n v="0"/>
    <s v="Submitted"/>
    <n v="580"/>
    <x v="0"/>
    <x v="0"/>
    <s v="Submitted"/>
    <x v="0"/>
    <x v="3"/>
    <n v="2419308"/>
    <n v="15.93"/>
    <n v="180"/>
    <n v="13440.6"/>
    <n v="3211631.3699999996"/>
    <x v="5"/>
    <x v="5"/>
    <d v="2037-06-15T00:00:00"/>
    <x v="13"/>
    <x v="0"/>
    <x v="1"/>
    <x v="1"/>
    <x v="2"/>
  </r>
  <r>
    <s v="L104744"/>
    <x v="0"/>
    <s v="C204744"/>
    <s v="Priya Verma"/>
    <x v="0"/>
    <s v="Female"/>
    <x v="22"/>
    <x v="0"/>
    <x v="1"/>
    <x v="2"/>
    <n v="2461485"/>
    <s v="Submitted"/>
    <n v="526"/>
    <x v="0"/>
    <x v="0"/>
    <s v="Submitted"/>
    <x v="0"/>
    <x v="1"/>
    <n v="902688"/>
    <n v="10.78"/>
    <n v="36"/>
    <n v="25074.67"/>
    <n v="810914.7200771909"/>
    <x v="3"/>
    <x v="3"/>
    <d v="2037-06-16T00:00:00"/>
    <x v="13"/>
    <x v="0"/>
    <x v="0"/>
    <x v="1"/>
    <x v="3"/>
  </r>
  <r>
    <s v="L104745"/>
    <x v="0"/>
    <s v="C204745"/>
    <s v="Rahul Verma"/>
    <x v="0"/>
    <s v="Male"/>
    <x v="35"/>
    <x v="0"/>
    <x v="0"/>
    <x v="0"/>
    <n v="2250171"/>
    <s v="Submitted"/>
    <n v="332"/>
    <x v="0"/>
    <x v="0"/>
    <s v="Submitted"/>
    <x v="0"/>
    <x v="0"/>
    <n v="4104599"/>
    <n v="14.33"/>
    <n v="12"/>
    <n v="342049.92"/>
    <n v="4901968.9784454079"/>
    <x v="1"/>
    <x v="1"/>
    <d v="2037-06-17T00:00:00"/>
    <x v="13"/>
    <x v="0"/>
    <x v="0"/>
    <x v="1"/>
    <x v="2"/>
  </r>
  <r>
    <s v="L104746"/>
    <x v="0"/>
    <s v="C204746"/>
    <s v="Sneha Gupta"/>
    <x v="0"/>
    <s v="Female"/>
    <x v="5"/>
    <x v="0"/>
    <x v="1"/>
    <x v="0"/>
    <n v="521997"/>
    <s v="Submitted"/>
    <n v="509"/>
    <x v="0"/>
    <x v="0"/>
    <s v="Submitted"/>
    <x v="0"/>
    <x v="1"/>
    <n v="210160"/>
    <n v="7.74"/>
    <n v="36"/>
    <n v="5837.78"/>
    <n v="135553.202239429"/>
    <x v="2"/>
    <x v="2"/>
    <d v="2037-06-18T00:00:00"/>
    <x v="13"/>
    <x v="0"/>
    <x v="2"/>
    <x v="0"/>
    <x v="2"/>
  </r>
  <r>
    <s v="L104747"/>
    <x v="0"/>
    <s v="C204747"/>
    <s v="Neha Singh"/>
    <x v="0"/>
    <s v="Male"/>
    <x v="33"/>
    <x v="1"/>
    <x v="1"/>
    <x v="3"/>
    <n v="814177"/>
    <s v="Submitted"/>
    <n v="706"/>
    <x v="1"/>
    <x v="0"/>
    <s v="Submitted"/>
    <x v="0"/>
    <x v="0"/>
    <n v="4355487"/>
    <n v="11.92"/>
    <n v="120"/>
    <n v="36295.72"/>
    <n v="4326450.42"/>
    <x v="2"/>
    <x v="2"/>
    <d v="2037-06-19T00:00:00"/>
    <x v="13"/>
    <x v="0"/>
    <x v="1"/>
    <x v="0"/>
    <x v="3"/>
  </r>
  <r>
    <s v="L104748"/>
    <x v="0"/>
    <s v="C204748"/>
    <s v="Pooja Singh"/>
    <x v="0"/>
    <s v="Male"/>
    <x v="16"/>
    <x v="0"/>
    <x v="1"/>
    <x v="1"/>
    <n v="2077480"/>
    <s v="Submitted"/>
    <n v="397"/>
    <x v="0"/>
    <x v="0"/>
    <s v="Submitted"/>
    <x v="0"/>
    <x v="4"/>
    <n v="3744572"/>
    <n v="7.1"/>
    <n v="60"/>
    <n v="62409.53"/>
    <n v="2215538.4333350486"/>
    <x v="4"/>
    <x v="4"/>
    <d v="2037-06-20T00:00:00"/>
    <x v="13"/>
    <x v="0"/>
    <x v="0"/>
    <x v="1"/>
    <x v="2"/>
  </r>
  <r>
    <s v="L104749"/>
    <x v="0"/>
    <s v="C204749"/>
    <s v="Karan Das"/>
    <x v="0"/>
    <s v="Male"/>
    <x v="25"/>
    <x v="1"/>
    <x v="0"/>
    <x v="2"/>
    <n v="-50000"/>
    <s v="Submitted"/>
    <n v="412"/>
    <x v="0"/>
    <x v="0"/>
    <s v="Submitted"/>
    <x v="0"/>
    <x v="2"/>
    <n v="2940193"/>
    <n v="17.7"/>
    <n v="12"/>
    <n v="245016.08"/>
    <n v="4336866.7618594989"/>
    <x v="0"/>
    <x v="0"/>
    <d v="2037-06-21T00:00:00"/>
    <x v="13"/>
    <x v="0"/>
    <x v="2"/>
    <x v="1"/>
    <x v="0"/>
  </r>
  <r>
    <s v="L104750"/>
    <x v="0"/>
    <s v="C204750"/>
    <s v="Sneha Das"/>
    <x v="0"/>
    <s v="Male"/>
    <x v="4"/>
    <x v="1"/>
    <x v="0"/>
    <x v="0"/>
    <n v="1018602"/>
    <s v="Submitted"/>
    <n v="485"/>
    <x v="0"/>
    <x v="0"/>
    <s v="Submitted"/>
    <x v="0"/>
    <x v="0"/>
    <n v="247504"/>
    <n v="7.29"/>
    <n v="120"/>
    <n v="2062.5300000000002"/>
    <n v="150358.68000000002"/>
    <x v="4"/>
    <x v="4"/>
    <d v="2037-06-22T00:00:00"/>
    <x v="13"/>
    <x v="0"/>
    <x v="0"/>
    <x v="0"/>
    <x v="2"/>
  </r>
  <r>
    <s v="L104751"/>
    <x v="0"/>
    <s v="C204751"/>
    <s v="Vikas Patel"/>
    <x v="0"/>
    <s v="Male"/>
    <x v="39"/>
    <x v="1"/>
    <x v="1"/>
    <x v="2"/>
    <n v="2469434"/>
    <s v="Submitted"/>
    <n v="854"/>
    <x v="2"/>
    <x v="0"/>
    <s v="Submitted"/>
    <x v="0"/>
    <x v="0"/>
    <n v="2699861"/>
    <n v="15.18"/>
    <n v="180"/>
    <n v="14999.23"/>
    <n v="3415324.1649999996"/>
    <x v="5"/>
    <x v="5"/>
    <d v="2037-06-23T00:00:00"/>
    <x v="13"/>
    <x v="0"/>
    <x v="1"/>
    <x v="0"/>
    <x v="1"/>
  </r>
  <r>
    <s v="L104752"/>
    <x v="0"/>
    <s v="C204752"/>
    <s v="Pooja Mehta"/>
    <x v="0"/>
    <s v="Female"/>
    <x v="8"/>
    <x v="1"/>
    <x v="1"/>
    <x v="1"/>
    <n v="2096390"/>
    <s v="Submitted"/>
    <n v="531"/>
    <x v="0"/>
    <x v="0"/>
    <s v="Submitted"/>
    <x v="0"/>
    <x v="4"/>
    <n v="1670871"/>
    <n v="12.37"/>
    <n v="180"/>
    <n v="9282.6200000000008"/>
    <n v="1722389.5225"/>
    <x v="11"/>
    <x v="6"/>
    <d v="2037-06-24T00:00:00"/>
    <x v="13"/>
    <x v="0"/>
    <x v="0"/>
    <x v="0"/>
    <x v="0"/>
  </r>
  <r>
    <s v="L104753"/>
    <x v="0"/>
    <s v="C204753"/>
    <s v="Anjali Gupta"/>
    <x v="0"/>
    <s v="Male"/>
    <x v="28"/>
    <x v="1"/>
    <x v="1"/>
    <x v="3"/>
    <n v="300441"/>
    <s v="Submitted"/>
    <n v="616"/>
    <x v="1"/>
    <x v="0"/>
    <s v="Submitted"/>
    <x v="0"/>
    <x v="2"/>
    <n v="4438650"/>
    <n v="12.05"/>
    <n v="12"/>
    <n v="369887.5"/>
    <n v="4458205.9583833357"/>
    <x v="0"/>
    <x v="0"/>
    <d v="2037-06-25T00:00:00"/>
    <x v="13"/>
    <x v="0"/>
    <x v="2"/>
    <x v="1"/>
    <x v="3"/>
  </r>
  <r>
    <s v="L104754"/>
    <x v="0"/>
    <s v="C204754"/>
    <s v="Neha Patel"/>
    <x v="0"/>
    <s v="Female"/>
    <x v="32"/>
    <x v="0"/>
    <x v="0"/>
    <x v="1"/>
    <n v="996752"/>
    <s v="Submitted"/>
    <n v="398"/>
    <x v="0"/>
    <x v="0"/>
    <s v="Submitted"/>
    <x v="0"/>
    <x v="3"/>
    <n v="4153993"/>
    <n v="15.15"/>
    <n v="120"/>
    <n v="34616.61"/>
    <n v="5244416.1624999996"/>
    <x v="4"/>
    <x v="4"/>
    <d v="2037-06-26T00:00:00"/>
    <x v="13"/>
    <x v="0"/>
    <x v="0"/>
    <x v="1"/>
    <x v="1"/>
  </r>
  <r>
    <s v="L104755"/>
    <x v="0"/>
    <s v="C204755"/>
    <s v="Sneha Verma"/>
    <x v="0"/>
    <s v="Female"/>
    <x v="12"/>
    <x v="0"/>
    <x v="0"/>
    <x v="3"/>
    <n v="0"/>
    <s v="Submitted"/>
    <n v="742"/>
    <x v="1"/>
    <x v="0"/>
    <s v="Submitted"/>
    <x v="0"/>
    <x v="2"/>
    <n v="4082704"/>
    <n v="16.84"/>
    <n v="12"/>
    <n v="340225.33"/>
    <n v="5729548.9084961284"/>
    <x v="0"/>
    <x v="0"/>
    <d v="2037-06-27T00:00:00"/>
    <x v="13"/>
    <x v="0"/>
    <x v="0"/>
    <x v="1"/>
    <x v="3"/>
  </r>
  <r>
    <s v="L104756"/>
    <x v="0"/>
    <s v="C204756"/>
    <s v="Vikas Singh"/>
    <x v="0"/>
    <s v="Female"/>
    <x v="3"/>
    <x v="1"/>
    <x v="0"/>
    <x v="2"/>
    <n v="1416547"/>
    <s v="Submitted"/>
    <n v="859"/>
    <x v="2"/>
    <x v="0"/>
    <s v="Submitted"/>
    <x v="0"/>
    <x v="1"/>
    <n v="2130474"/>
    <n v="13.49"/>
    <n v="120"/>
    <n v="17753.95"/>
    <n v="2395007.855"/>
    <x v="3"/>
    <x v="3"/>
    <d v="2037-06-28T00:00:00"/>
    <x v="13"/>
    <x v="0"/>
    <x v="0"/>
    <x v="1"/>
    <x v="2"/>
  </r>
  <r>
    <s v="L104757"/>
    <x v="0"/>
    <s v="C204757"/>
    <s v="Rahul Verma"/>
    <x v="0"/>
    <s v="Male"/>
    <x v="29"/>
    <x v="1"/>
    <x v="1"/>
    <x v="1"/>
    <n v="1692246"/>
    <s v="Submitted"/>
    <n v="690"/>
    <x v="1"/>
    <x v="0"/>
    <s v="Submitted"/>
    <x v="0"/>
    <x v="0"/>
    <n v="2136745"/>
    <n v="9.26"/>
    <n v="60"/>
    <n v="35612.42"/>
    <n v="1648854.8916666687"/>
    <x v="5"/>
    <x v="5"/>
    <d v="2037-06-29T00:00:00"/>
    <x v="13"/>
    <x v="0"/>
    <x v="1"/>
    <x v="1"/>
    <x v="1"/>
  </r>
  <r>
    <s v="L104758"/>
    <x v="0"/>
    <s v="C204758"/>
    <s v="Sneha Patel"/>
    <x v="0"/>
    <s v="Male"/>
    <x v="40"/>
    <x v="0"/>
    <x v="1"/>
    <x v="0"/>
    <n v="1517895"/>
    <s v="Submitted"/>
    <n v="672"/>
    <x v="1"/>
    <x v="0"/>
    <s v="Submitted"/>
    <x v="0"/>
    <x v="4"/>
    <n v="433341"/>
    <n v="12.46"/>
    <n v="60"/>
    <n v="7222.35"/>
    <n v="449952.40499999997"/>
    <x v="11"/>
    <x v="6"/>
    <d v="2037-06-30T00:00:00"/>
    <x v="13"/>
    <x v="0"/>
    <x v="0"/>
    <x v="1"/>
    <x v="1"/>
  </r>
  <r>
    <s v="L104759"/>
    <x v="0"/>
    <s v="C204759"/>
    <s v="Rahul Patel"/>
    <x v="0"/>
    <s v="Female"/>
    <x v="15"/>
    <x v="0"/>
    <x v="1"/>
    <x v="0"/>
    <n v="2049263"/>
    <s v="Submitted"/>
    <n v="734"/>
    <x v="1"/>
    <x v="0"/>
    <s v="Submitted"/>
    <x v="0"/>
    <x v="3"/>
    <n v="4188177"/>
    <n v="14.7"/>
    <n v="12"/>
    <n v="349014.75"/>
    <n v="5130865.3471893398"/>
    <x v="3"/>
    <x v="3"/>
    <d v="2037-07-01T00:00:00"/>
    <x v="13"/>
    <x v="1"/>
    <x v="0"/>
    <x v="0"/>
    <x v="0"/>
  </r>
  <r>
    <s v="L104760"/>
    <x v="0"/>
    <s v="C204760"/>
    <s v="Vikas Verma"/>
    <x v="0"/>
    <s v="Female"/>
    <x v="44"/>
    <x v="0"/>
    <x v="0"/>
    <x v="2"/>
    <n v="1799365"/>
    <s v="Submitted"/>
    <n v="521"/>
    <x v="0"/>
    <x v="0"/>
    <s v="Submitted"/>
    <x v="0"/>
    <x v="3"/>
    <n v="112654"/>
    <n v="10.86"/>
    <n v="36"/>
    <n v="3129.28"/>
    <n v="101951.87000855412"/>
    <x v="1"/>
    <x v="1"/>
    <d v="2037-07-02T00:00:00"/>
    <x v="13"/>
    <x v="1"/>
    <x v="0"/>
    <x v="1"/>
    <x v="0"/>
  </r>
  <r>
    <s v="L104761"/>
    <x v="0"/>
    <s v="C204761"/>
    <s v="Priya Rao"/>
    <x v="0"/>
    <s v="Female"/>
    <x v="32"/>
    <x v="1"/>
    <x v="0"/>
    <x v="3"/>
    <n v="1546653"/>
    <s v="Submitted"/>
    <n v="898"/>
    <x v="2"/>
    <x v="0"/>
    <s v="Submitted"/>
    <x v="0"/>
    <x v="2"/>
    <n v="4692153"/>
    <n v="7.24"/>
    <n v="60"/>
    <n v="78202.55"/>
    <n v="2830932.3100014147"/>
    <x v="3"/>
    <x v="3"/>
    <d v="2037-07-03T00:00:00"/>
    <x v="13"/>
    <x v="1"/>
    <x v="1"/>
    <x v="0"/>
    <x v="2"/>
  </r>
  <r>
    <s v="L104762"/>
    <x v="0"/>
    <s v="C204762"/>
    <s v="Pooja Mehta"/>
    <x v="0"/>
    <s v="Female"/>
    <x v="16"/>
    <x v="0"/>
    <x v="1"/>
    <x v="0"/>
    <n v="409375"/>
    <s v="Submitted"/>
    <n v="500"/>
    <x v="0"/>
    <x v="0"/>
    <s v="Submitted"/>
    <x v="0"/>
    <x v="0"/>
    <n v="2119218"/>
    <n v="8.2899999999999991"/>
    <n v="60"/>
    <n v="35320.300000000003"/>
    <n v="1464026.4350000301"/>
    <x v="5"/>
    <x v="5"/>
    <d v="2037-07-04T00:00:00"/>
    <x v="13"/>
    <x v="1"/>
    <x v="1"/>
    <x v="1"/>
    <x v="0"/>
  </r>
  <r>
    <s v="L104763"/>
    <x v="0"/>
    <s v="C204763"/>
    <s v="Priya Singh"/>
    <x v="0"/>
    <s v="Male"/>
    <x v="42"/>
    <x v="1"/>
    <x v="1"/>
    <x v="1"/>
    <n v="2019683"/>
    <s v="Submitted"/>
    <n v="478"/>
    <x v="0"/>
    <x v="0"/>
    <s v="Submitted"/>
    <x v="0"/>
    <x v="2"/>
    <n v="911139"/>
    <n v="16.27"/>
    <n v="180"/>
    <n v="5061.88"/>
    <n v="1235352.6274999999"/>
    <x v="1"/>
    <x v="1"/>
    <d v="2037-07-05T00:00:00"/>
    <x v="13"/>
    <x v="1"/>
    <x v="2"/>
    <x v="0"/>
    <x v="0"/>
  </r>
  <r>
    <s v="L104764"/>
    <x v="0"/>
    <s v="C204764"/>
    <s v="Priya Verma"/>
    <x v="0"/>
    <s v="Male"/>
    <x v="17"/>
    <x v="0"/>
    <x v="0"/>
    <x v="3"/>
    <n v="740194"/>
    <s v="Submitted"/>
    <n v="661"/>
    <x v="1"/>
    <x v="0"/>
    <s v="Submitted"/>
    <x v="0"/>
    <x v="4"/>
    <n v="4454485"/>
    <n v="7.99"/>
    <n v="36"/>
    <n v="123735.69"/>
    <n v="2965944.6269811289"/>
    <x v="1"/>
    <x v="1"/>
    <d v="2037-07-06T00:00:00"/>
    <x v="13"/>
    <x v="1"/>
    <x v="2"/>
    <x v="1"/>
    <x v="0"/>
  </r>
  <r>
    <s v="L104765"/>
    <x v="0"/>
    <s v="C204765"/>
    <s v="Karan Singh"/>
    <x v="0"/>
    <s v="Female"/>
    <x v="28"/>
    <x v="1"/>
    <x v="0"/>
    <x v="1"/>
    <n v="2365570"/>
    <s v="Submitted"/>
    <n v="878"/>
    <x v="2"/>
    <x v="0"/>
    <s v="Submitted"/>
    <x v="0"/>
    <x v="1"/>
    <n v="76997"/>
    <n v="16.12"/>
    <n v="180"/>
    <n v="427.76"/>
    <n v="103432.63666666667"/>
    <x v="4"/>
    <x v="4"/>
    <d v="2037-07-07T00:00:00"/>
    <x v="13"/>
    <x v="1"/>
    <x v="2"/>
    <x v="0"/>
    <x v="1"/>
  </r>
  <r>
    <s v="L104766"/>
    <x v="0"/>
    <s v="C204766"/>
    <s v="Priya Mehta"/>
    <x v="0"/>
    <s v="Female"/>
    <x v="6"/>
    <x v="1"/>
    <x v="1"/>
    <x v="3"/>
    <n v="1553283"/>
    <s v="Submitted"/>
    <n v="581"/>
    <x v="0"/>
    <x v="0"/>
    <s v="Submitted"/>
    <x v="0"/>
    <x v="1"/>
    <n v="374026"/>
    <n v="10.75"/>
    <n v="12"/>
    <n v="31168.83"/>
    <n v="335220.45771104825"/>
    <x v="1"/>
    <x v="1"/>
    <d v="2037-07-08T00:00:00"/>
    <x v="13"/>
    <x v="1"/>
    <x v="2"/>
    <x v="0"/>
    <x v="1"/>
  </r>
  <r>
    <s v="L104767"/>
    <x v="0"/>
    <s v="C204767"/>
    <s v="Rohit Das"/>
    <x v="0"/>
    <s v="Female"/>
    <x v="41"/>
    <x v="1"/>
    <x v="0"/>
    <x v="2"/>
    <n v="1824144"/>
    <s v="Submitted"/>
    <n v="593"/>
    <x v="0"/>
    <x v="0"/>
    <s v="Submitted"/>
    <x v="0"/>
    <x v="2"/>
    <n v="3003102"/>
    <n v="9.94"/>
    <n v="12"/>
    <n v="250258.5"/>
    <n v="2489353.6017946834"/>
    <x v="1"/>
    <x v="1"/>
    <d v="2037-07-09T00:00:00"/>
    <x v="13"/>
    <x v="1"/>
    <x v="0"/>
    <x v="1"/>
    <x v="0"/>
  </r>
  <r>
    <s v="L104768"/>
    <x v="0"/>
    <s v="C204768"/>
    <s v="Amit Das"/>
    <x v="0"/>
    <s v="Female"/>
    <x v="33"/>
    <x v="0"/>
    <x v="0"/>
    <x v="3"/>
    <n v="0"/>
    <s v="Submitted"/>
    <n v="553"/>
    <x v="0"/>
    <x v="0"/>
    <s v="Submitted"/>
    <x v="0"/>
    <x v="2"/>
    <n v="527179"/>
    <n v="18.899999999999999"/>
    <n v="12"/>
    <n v="43931.58"/>
    <n v="830316.69550407073"/>
    <x v="3"/>
    <x v="3"/>
    <d v="2037-07-10T00:00:00"/>
    <x v="13"/>
    <x v="1"/>
    <x v="2"/>
    <x v="0"/>
    <x v="2"/>
  </r>
  <r>
    <s v="L104769"/>
    <x v="0"/>
    <s v="C204769"/>
    <s v="Karan Patel"/>
    <x v="0"/>
    <s v="Male"/>
    <x v="34"/>
    <x v="0"/>
    <x v="0"/>
    <x v="1"/>
    <n v="1690358"/>
    <s v="Submitted"/>
    <n v="470"/>
    <x v="0"/>
    <x v="0"/>
    <s v="Submitted"/>
    <x v="0"/>
    <x v="2"/>
    <n v="1795412"/>
    <n v="16.23"/>
    <n v="12"/>
    <n v="149617.67000000001"/>
    <n v="2428379.2502801945"/>
    <x v="6"/>
    <x v="6"/>
    <d v="2037-07-11T00:00:00"/>
    <x v="13"/>
    <x v="1"/>
    <x v="1"/>
    <x v="1"/>
    <x v="0"/>
  </r>
  <r>
    <s v="L104770"/>
    <x v="0"/>
    <s v="C204770"/>
    <s v="Rahul Das"/>
    <x v="0"/>
    <s v="Female"/>
    <x v="33"/>
    <x v="1"/>
    <x v="0"/>
    <x v="0"/>
    <n v="2119938"/>
    <s v="Submitted"/>
    <n v="345"/>
    <x v="0"/>
    <x v="0"/>
    <s v="Submitted"/>
    <x v="0"/>
    <x v="0"/>
    <n v="2877796"/>
    <n v="8.43"/>
    <n v="60"/>
    <n v="47963.27"/>
    <n v="2021651.6900000274"/>
    <x v="4"/>
    <x v="4"/>
    <d v="2037-07-12T00:00:00"/>
    <x v="13"/>
    <x v="1"/>
    <x v="1"/>
    <x v="0"/>
    <x v="3"/>
  </r>
  <r>
    <s v="L104771"/>
    <x v="0"/>
    <s v="C204771"/>
    <s v="Vikas Verma"/>
    <x v="0"/>
    <s v="Female"/>
    <x v="44"/>
    <x v="0"/>
    <x v="1"/>
    <x v="1"/>
    <n v="1686298"/>
    <s v="Submitted"/>
    <n v="754"/>
    <x v="2"/>
    <x v="0"/>
    <s v="Submitted"/>
    <x v="0"/>
    <x v="1"/>
    <n v="4978143"/>
    <n v="8.9600000000000009"/>
    <n v="60"/>
    <n v="82969.05"/>
    <n v="3717013.4400000107"/>
    <x v="6"/>
    <x v="6"/>
    <d v="2037-07-13T00:00:00"/>
    <x v="13"/>
    <x v="1"/>
    <x v="0"/>
    <x v="0"/>
    <x v="1"/>
  </r>
  <r>
    <s v="L104772"/>
    <x v="0"/>
    <s v="C204772"/>
    <s v="Rohit Verma"/>
    <x v="0"/>
    <s v="Female"/>
    <x v="40"/>
    <x v="0"/>
    <x v="1"/>
    <x v="2"/>
    <n v="300396"/>
    <s v="Submitted"/>
    <n v="631"/>
    <x v="1"/>
    <x v="0"/>
    <s v="Submitted"/>
    <x v="0"/>
    <x v="2"/>
    <n v="484177"/>
    <n v="7.95"/>
    <n v="60"/>
    <n v="8069.62"/>
    <n v="320767.26250001823"/>
    <x v="4"/>
    <x v="4"/>
    <d v="2037-07-14T00:00:00"/>
    <x v="13"/>
    <x v="1"/>
    <x v="0"/>
    <x v="0"/>
    <x v="0"/>
  </r>
  <r>
    <s v="L104773"/>
    <x v="0"/>
    <s v="C204773"/>
    <s v="Karan Mehta"/>
    <x v="0"/>
    <s v="Male"/>
    <x v="24"/>
    <x v="1"/>
    <x v="0"/>
    <x v="3"/>
    <n v="2417504"/>
    <s v="Submitted"/>
    <n v="761"/>
    <x v="2"/>
    <x v="0"/>
    <s v="Submitted"/>
    <x v="0"/>
    <x v="3"/>
    <n v="3687278"/>
    <n v="11.47"/>
    <n v="24"/>
    <n v="153636.57999999999"/>
    <n v="3524423.5806909744"/>
    <x v="4"/>
    <x v="4"/>
    <d v="2037-07-15T00:00:00"/>
    <x v="13"/>
    <x v="1"/>
    <x v="0"/>
    <x v="0"/>
    <x v="1"/>
  </r>
  <r>
    <s v="L104774"/>
    <x v="0"/>
    <s v="C204774"/>
    <s v="Vikas Patel"/>
    <x v="0"/>
    <s v="Male"/>
    <x v="1"/>
    <x v="1"/>
    <x v="1"/>
    <x v="0"/>
    <n v="1343284"/>
    <s v="Submitted"/>
    <n v="647"/>
    <x v="1"/>
    <x v="0"/>
    <s v="Submitted"/>
    <x v="0"/>
    <x v="2"/>
    <n v="2141490"/>
    <n v="10.79"/>
    <n v="120"/>
    <n v="17845.75"/>
    <n v="1925556.4249999998"/>
    <x v="6"/>
    <x v="6"/>
    <d v="2037-07-16T00:00:00"/>
    <x v="13"/>
    <x v="1"/>
    <x v="1"/>
    <x v="0"/>
    <x v="1"/>
  </r>
  <r>
    <s v="L104775"/>
    <x v="0"/>
    <s v="C204775"/>
    <s v="Pooja Sharma"/>
    <x v="0"/>
    <s v="Female"/>
    <x v="19"/>
    <x v="0"/>
    <x v="1"/>
    <x v="3"/>
    <n v="1985590"/>
    <s v="Submitted"/>
    <n v="722"/>
    <x v="1"/>
    <x v="0"/>
    <s v="Submitted"/>
    <x v="0"/>
    <x v="4"/>
    <n v="2818461"/>
    <n v="10.37"/>
    <n v="36"/>
    <n v="78290.58"/>
    <n v="2435620.0479458193"/>
    <x v="0"/>
    <x v="0"/>
    <d v="2037-07-17T00:00:00"/>
    <x v="13"/>
    <x v="1"/>
    <x v="2"/>
    <x v="0"/>
    <x v="3"/>
  </r>
  <r>
    <s v="L104776"/>
    <x v="0"/>
    <s v="C204776"/>
    <s v="Anjali Gupta"/>
    <x v="0"/>
    <s v="Female"/>
    <x v="43"/>
    <x v="1"/>
    <x v="1"/>
    <x v="1"/>
    <n v="400159"/>
    <s v="Submitted"/>
    <n v="799"/>
    <x v="2"/>
    <x v="0"/>
    <s v="Submitted"/>
    <x v="0"/>
    <x v="1"/>
    <n v="0"/>
    <n v="9.26"/>
    <n v="12"/>
    <n v="20833.330000000002"/>
    <n v="0"/>
    <x v="2"/>
    <x v="2"/>
    <d v="2037-07-18T00:00:00"/>
    <x v="13"/>
    <x v="1"/>
    <x v="0"/>
    <x v="0"/>
    <x v="2"/>
  </r>
  <r>
    <s v="L104777"/>
    <x v="0"/>
    <s v="C204777"/>
    <s v="Vikas Patel"/>
    <x v="0"/>
    <s v="Male"/>
    <x v="19"/>
    <x v="0"/>
    <x v="1"/>
    <x v="0"/>
    <n v="2223106"/>
    <s v="Submitted"/>
    <n v="505"/>
    <x v="0"/>
    <x v="0"/>
    <s v="Submitted"/>
    <x v="0"/>
    <x v="2"/>
    <n v="2716253"/>
    <n v="12.33"/>
    <n v="180"/>
    <n v="15090.29"/>
    <n v="2790949.9575"/>
    <x v="2"/>
    <x v="2"/>
    <d v="2037-07-19T00:00:00"/>
    <x v="13"/>
    <x v="1"/>
    <x v="0"/>
    <x v="0"/>
    <x v="0"/>
  </r>
  <r>
    <s v="L104778"/>
    <x v="0"/>
    <s v="C204778"/>
    <s v="Karan Patel"/>
    <x v="0"/>
    <s v="Female"/>
    <x v="43"/>
    <x v="0"/>
    <x v="1"/>
    <x v="2"/>
    <n v="475092"/>
    <s v="Submitted"/>
    <n v="950"/>
    <x v="2"/>
    <x v="0"/>
    <s v="Submitted"/>
    <x v="1"/>
    <x v="3"/>
    <n v="3294692"/>
    <n v="10.65"/>
    <n v="180"/>
    <n v="18303.84"/>
    <n v="2924039.1500000004"/>
    <x v="5"/>
    <x v="5"/>
    <d v="2037-07-20T00:00:00"/>
    <x v="13"/>
    <x v="1"/>
    <x v="0"/>
    <x v="1"/>
    <x v="3"/>
  </r>
  <r>
    <s v="L104779"/>
    <x v="0"/>
    <s v="C204779"/>
    <s v="Neha Gupta"/>
    <x v="0"/>
    <s v="Female"/>
    <x v="3"/>
    <x v="0"/>
    <x v="0"/>
    <x v="0"/>
    <n v="1581134"/>
    <s v="Submitted"/>
    <n v="882"/>
    <x v="2"/>
    <x v="0"/>
    <s v="Submitted"/>
    <x v="0"/>
    <x v="4"/>
    <n v="2840084"/>
    <n v="7.22"/>
    <n v="60"/>
    <n v="47334.73"/>
    <n v="1708783.873334242"/>
    <x v="0"/>
    <x v="0"/>
    <d v="2037-07-21T00:00:00"/>
    <x v="13"/>
    <x v="1"/>
    <x v="0"/>
    <x v="1"/>
    <x v="0"/>
  </r>
  <r>
    <s v="L104780"/>
    <x v="0"/>
    <s v="C204780"/>
    <s v="Rahul Mehta"/>
    <x v="0"/>
    <s v="Male"/>
    <x v="19"/>
    <x v="1"/>
    <x v="1"/>
    <x v="0"/>
    <n v="2060210"/>
    <s v="Submitted"/>
    <n v="683"/>
    <x v="1"/>
    <x v="0"/>
    <s v="Submitted"/>
    <x v="0"/>
    <x v="2"/>
    <n v="4885883"/>
    <n v="10.43"/>
    <n v="60"/>
    <n v="81431.38"/>
    <n v="4246646.6408333331"/>
    <x v="5"/>
    <x v="5"/>
    <d v="2037-07-22T00:00:00"/>
    <x v="13"/>
    <x v="1"/>
    <x v="0"/>
    <x v="0"/>
    <x v="0"/>
  </r>
  <r>
    <s v="L104781"/>
    <x v="0"/>
    <s v="C204781"/>
    <s v="Neha Rao"/>
    <x v="0"/>
    <s v="Male"/>
    <x v="34"/>
    <x v="1"/>
    <x v="0"/>
    <x v="3"/>
    <n v="1319738"/>
    <s v="Submitted"/>
    <n v="725"/>
    <x v="1"/>
    <x v="0"/>
    <s v="Submitted"/>
    <x v="0"/>
    <x v="1"/>
    <n v="4067584"/>
    <n v="10.34"/>
    <n v="60"/>
    <n v="67793.070000000007"/>
    <n v="3504901.5466666673"/>
    <x v="2"/>
    <x v="2"/>
    <d v="2037-07-23T00:00:00"/>
    <x v="13"/>
    <x v="1"/>
    <x v="2"/>
    <x v="0"/>
    <x v="1"/>
  </r>
  <r>
    <s v="L104782"/>
    <x v="0"/>
    <s v="C204782"/>
    <s v="Rahul Patel"/>
    <x v="0"/>
    <s v="Female"/>
    <x v="17"/>
    <x v="0"/>
    <x v="0"/>
    <x v="2"/>
    <n v="1131707"/>
    <s v="Submitted"/>
    <n v="407"/>
    <x v="0"/>
    <x v="0"/>
    <s v="Submitted"/>
    <x v="0"/>
    <x v="0"/>
    <n v="2450238"/>
    <n v="16.79"/>
    <n v="36"/>
    <n v="68062.17"/>
    <n v="3428291.3350000712"/>
    <x v="7"/>
    <x v="5"/>
    <d v="2037-07-24T00:00:00"/>
    <x v="13"/>
    <x v="1"/>
    <x v="2"/>
    <x v="1"/>
    <x v="0"/>
  </r>
  <r>
    <s v="L104783"/>
    <x v="0"/>
    <s v="C204783"/>
    <s v="Anjali Verma"/>
    <x v="0"/>
    <s v="Female"/>
    <x v="35"/>
    <x v="1"/>
    <x v="0"/>
    <x v="2"/>
    <n v="1408334"/>
    <s v="Submitted"/>
    <n v="438"/>
    <x v="0"/>
    <x v="0"/>
    <s v="Submitted"/>
    <x v="0"/>
    <x v="3"/>
    <n v="347808"/>
    <n v="8.3000000000000007"/>
    <n v="12"/>
    <n v="28984"/>
    <n v="241005.98353503787"/>
    <x v="3"/>
    <x v="3"/>
    <d v="2037-07-25T00:00:00"/>
    <x v="13"/>
    <x v="1"/>
    <x v="0"/>
    <x v="1"/>
    <x v="1"/>
  </r>
  <r>
    <s v="L104784"/>
    <x v="0"/>
    <s v="C204784"/>
    <s v="Karan Patel"/>
    <x v="0"/>
    <s v="Female"/>
    <x v="41"/>
    <x v="0"/>
    <x v="1"/>
    <x v="0"/>
    <n v="2015037"/>
    <s v="Submitted"/>
    <n v="850"/>
    <x v="2"/>
    <x v="0"/>
    <s v="Submitted"/>
    <x v="0"/>
    <x v="4"/>
    <n v="906980"/>
    <n v="13.39"/>
    <n v="120"/>
    <n v="7558.17"/>
    <n v="1012038.5166666667"/>
    <x v="5"/>
    <x v="5"/>
    <d v="2037-07-26T00:00:00"/>
    <x v="13"/>
    <x v="1"/>
    <x v="0"/>
    <x v="1"/>
    <x v="0"/>
  </r>
  <r>
    <s v="L104785"/>
    <x v="0"/>
    <s v="C204785"/>
    <s v="Karan Sharma"/>
    <x v="0"/>
    <s v="Male"/>
    <x v="14"/>
    <x v="0"/>
    <x v="1"/>
    <x v="1"/>
    <n v="-50000"/>
    <s v="Submitted"/>
    <n v="528"/>
    <x v="0"/>
    <x v="0"/>
    <s v="Submitted"/>
    <x v="0"/>
    <x v="2"/>
    <n v="3192605"/>
    <n v="18.68"/>
    <n v="12"/>
    <n v="266050.42"/>
    <n v="4969885.5005905088"/>
    <x v="3"/>
    <x v="3"/>
    <d v="2037-07-27T00:00:00"/>
    <x v="13"/>
    <x v="1"/>
    <x v="1"/>
    <x v="0"/>
    <x v="1"/>
  </r>
  <r>
    <s v="L104786"/>
    <x v="0"/>
    <s v="C204786"/>
    <s v="Sneha Singh"/>
    <x v="0"/>
    <s v="Male"/>
    <x v="18"/>
    <x v="1"/>
    <x v="0"/>
    <x v="1"/>
    <n v="2144610"/>
    <s v="Submitted"/>
    <n v="791"/>
    <x v="2"/>
    <x v="0"/>
    <s v="Submitted"/>
    <x v="0"/>
    <x v="4"/>
    <n v="1815871"/>
    <n v="7.26"/>
    <n v="36"/>
    <n v="50440.86"/>
    <n v="1098601.9990290243"/>
    <x v="6"/>
    <x v="6"/>
    <d v="2037-07-28T00:00:00"/>
    <x v="13"/>
    <x v="1"/>
    <x v="1"/>
    <x v="0"/>
    <x v="2"/>
  </r>
  <r>
    <s v="L104787"/>
    <x v="0"/>
    <s v="C204787"/>
    <s v="Pooja Sharma"/>
    <x v="0"/>
    <s v="Female"/>
    <x v="23"/>
    <x v="1"/>
    <x v="1"/>
    <x v="1"/>
    <n v="1532320"/>
    <s v="Submitted"/>
    <n v="320"/>
    <x v="0"/>
    <x v="0"/>
    <s v="Submitted"/>
    <x v="0"/>
    <x v="3"/>
    <n v="2435238"/>
    <n v="12.1"/>
    <n v="180"/>
    <n v="13529.1"/>
    <n v="2455531.65"/>
    <x v="6"/>
    <x v="6"/>
    <d v="2037-07-29T00:00:00"/>
    <x v="13"/>
    <x v="1"/>
    <x v="1"/>
    <x v="1"/>
    <x v="1"/>
  </r>
  <r>
    <s v="L104788"/>
    <x v="0"/>
    <s v="C204788"/>
    <n v="0"/>
    <x v="0"/>
    <s v="Female"/>
    <x v="41"/>
    <x v="0"/>
    <x v="1"/>
    <x v="3"/>
    <n v="367750"/>
    <s v="Submitted"/>
    <n v="759"/>
    <x v="2"/>
    <x v="0"/>
    <s v="Submitted"/>
    <x v="0"/>
    <x v="1"/>
    <n v="2374695"/>
    <n v="14.05"/>
    <n v="180"/>
    <n v="13192.75"/>
    <n v="2780372.0625"/>
    <x v="0"/>
    <x v="0"/>
    <d v="2037-07-30T00:00:00"/>
    <x v="13"/>
    <x v="1"/>
    <x v="1"/>
    <x v="0"/>
    <x v="1"/>
  </r>
  <r>
    <s v="L104789"/>
    <x v="0"/>
    <s v="C204789"/>
    <s v="Neha Gupta"/>
    <x v="0"/>
    <s v="Female"/>
    <x v="39"/>
    <x v="1"/>
    <x v="0"/>
    <x v="3"/>
    <n v="1215072"/>
    <s v="Submitted"/>
    <n v="382"/>
    <x v="0"/>
    <x v="0"/>
    <s v="Submitted"/>
    <x v="0"/>
    <x v="1"/>
    <n v="471666"/>
    <n v="8.33"/>
    <n v="12"/>
    <n v="39305.5"/>
    <n v="328001.49628400442"/>
    <x v="5"/>
    <x v="5"/>
    <d v="2037-07-31T00:00:00"/>
    <x v="13"/>
    <x v="1"/>
    <x v="1"/>
    <x v="1"/>
    <x v="3"/>
  </r>
  <r>
    <s v="L104790"/>
    <x v="0"/>
    <s v="C204790"/>
    <s v="Sneha Verma"/>
    <x v="0"/>
    <s v="Male"/>
    <x v="32"/>
    <x v="1"/>
    <x v="1"/>
    <x v="3"/>
    <n v="2409427"/>
    <s v="Submitted"/>
    <n v="508"/>
    <x v="0"/>
    <x v="0"/>
    <s v="Submitted"/>
    <x v="0"/>
    <x v="4"/>
    <n v="4684212"/>
    <n v="14.19"/>
    <n v="60"/>
    <n v="78070.2"/>
    <n v="5539080.6899999995"/>
    <x v="0"/>
    <x v="0"/>
    <d v="2037-08-01T00:00:00"/>
    <x v="13"/>
    <x v="2"/>
    <x v="0"/>
    <x v="0"/>
    <x v="1"/>
  </r>
  <r>
    <s v="L104791"/>
    <x v="0"/>
    <s v="C204791"/>
    <s v="Rohit Singh"/>
    <x v="0"/>
    <s v="Male"/>
    <x v="32"/>
    <x v="1"/>
    <x v="0"/>
    <x v="0"/>
    <n v="1694450"/>
    <s v="Submitted"/>
    <n v="530"/>
    <x v="0"/>
    <x v="0"/>
    <s v="Submitted"/>
    <x v="0"/>
    <x v="4"/>
    <n v="1741299"/>
    <n v="12.52"/>
    <n v="12"/>
    <n v="145108.25"/>
    <n v="1817098.3007923183"/>
    <x v="7"/>
    <x v="5"/>
    <d v="2037-08-02T00:00:00"/>
    <x v="13"/>
    <x v="2"/>
    <x v="2"/>
    <x v="0"/>
    <x v="1"/>
  </r>
  <r>
    <s v="L104792"/>
    <x v="0"/>
    <s v="C204792"/>
    <s v="Amit Singh"/>
    <x v="0"/>
    <s v="Male"/>
    <x v="38"/>
    <x v="0"/>
    <x v="1"/>
    <x v="1"/>
    <n v="1255070"/>
    <s v="Submitted"/>
    <n v="554"/>
    <x v="0"/>
    <x v="0"/>
    <s v="Submitted"/>
    <x v="0"/>
    <x v="0"/>
    <n v="3811795"/>
    <n v="14.25"/>
    <n v="24"/>
    <n v="158824.79"/>
    <n v="4526506.5939057861"/>
    <x v="2"/>
    <x v="2"/>
    <d v="2037-08-03T00:00:00"/>
    <x v="13"/>
    <x v="2"/>
    <x v="0"/>
    <x v="0"/>
    <x v="0"/>
  </r>
  <r>
    <s v="L104793"/>
    <x v="0"/>
    <s v="C204793"/>
    <s v="Sneha Gupta"/>
    <x v="0"/>
    <s v="Female"/>
    <x v="28"/>
    <x v="0"/>
    <x v="1"/>
    <x v="1"/>
    <n v="1048469"/>
    <s v="Submitted"/>
    <n v="615"/>
    <x v="1"/>
    <x v="0"/>
    <s v="Submitted"/>
    <x v="0"/>
    <x v="4"/>
    <n v="4777305"/>
    <n v="9.1999999999999993"/>
    <n v="60"/>
    <n v="79621.75"/>
    <n v="3662600.5000000047"/>
    <x v="5"/>
    <x v="5"/>
    <d v="2037-08-04T00:00:00"/>
    <x v="13"/>
    <x v="2"/>
    <x v="0"/>
    <x v="1"/>
    <x v="1"/>
  </r>
  <r>
    <s v="L104794"/>
    <x v="0"/>
    <s v="C204794"/>
    <s v="Priya Rao"/>
    <x v="0"/>
    <s v="Female"/>
    <x v="12"/>
    <x v="1"/>
    <x v="1"/>
    <x v="1"/>
    <n v="307105"/>
    <s v="Submitted"/>
    <n v="515"/>
    <x v="0"/>
    <x v="0"/>
    <s v="Submitted"/>
    <x v="0"/>
    <x v="3"/>
    <n v="4751122"/>
    <n v="10.81"/>
    <n v="60"/>
    <n v="79185.37"/>
    <n v="4279969.0683333334"/>
    <x v="4"/>
    <x v="4"/>
    <d v="2037-08-05T00:00:00"/>
    <x v="13"/>
    <x v="2"/>
    <x v="1"/>
    <x v="1"/>
    <x v="1"/>
  </r>
  <r>
    <s v="L104795"/>
    <x v="0"/>
    <s v="C204795"/>
    <s v="Amit Gupta"/>
    <x v="0"/>
    <s v="Female"/>
    <x v="5"/>
    <x v="0"/>
    <x v="0"/>
    <x v="0"/>
    <n v="2079763"/>
    <s v="Submitted"/>
    <n v="835"/>
    <x v="2"/>
    <x v="0"/>
    <s v="Submitted"/>
    <x v="0"/>
    <x v="0"/>
    <n v="875100"/>
    <n v="17.600000000000001"/>
    <n v="180"/>
    <n v="4861.67"/>
    <n v="1283480"/>
    <x v="6"/>
    <x v="6"/>
    <d v="2037-08-06T00:00:00"/>
    <x v="13"/>
    <x v="2"/>
    <x v="0"/>
    <x v="0"/>
    <x v="1"/>
  </r>
  <r>
    <s v="L104796"/>
    <x v="0"/>
    <s v="C204796"/>
    <s v="Sneha Gupta"/>
    <x v="0"/>
    <s v="Male"/>
    <x v="39"/>
    <x v="0"/>
    <x v="0"/>
    <x v="2"/>
    <n v="1425878"/>
    <s v="Submitted"/>
    <n v="950"/>
    <x v="2"/>
    <x v="0"/>
    <s v="Submitted"/>
    <x v="1"/>
    <x v="4"/>
    <n v="3596791"/>
    <n v="13.21"/>
    <n v="60"/>
    <n v="59946.52"/>
    <n v="3959467.4258333333"/>
    <x v="1"/>
    <x v="1"/>
    <d v="2037-08-07T00:00:00"/>
    <x v="13"/>
    <x v="2"/>
    <x v="0"/>
    <x v="1"/>
    <x v="3"/>
  </r>
  <r>
    <s v="L104797"/>
    <x v="0"/>
    <s v="C204797"/>
    <s v="Amit Verma"/>
    <x v="0"/>
    <s v="Female"/>
    <x v="13"/>
    <x v="1"/>
    <x v="1"/>
    <x v="3"/>
    <n v="-50000"/>
    <s v="Submitted"/>
    <n v="664"/>
    <x v="1"/>
    <x v="0"/>
    <s v="Submitted"/>
    <x v="0"/>
    <x v="3"/>
    <n v="2565961"/>
    <n v="11.75"/>
    <n v="120"/>
    <n v="21383.01"/>
    <n v="2512503.4791666665"/>
    <x v="5"/>
    <x v="5"/>
    <d v="2037-08-08T00:00:00"/>
    <x v="13"/>
    <x v="2"/>
    <x v="2"/>
    <x v="1"/>
    <x v="3"/>
  </r>
  <r>
    <s v="L104798"/>
    <x v="0"/>
    <s v="C204798"/>
    <s v="Anjali Rao"/>
    <x v="0"/>
    <s v="Female"/>
    <x v="19"/>
    <x v="0"/>
    <x v="1"/>
    <x v="1"/>
    <n v="666219"/>
    <s v="Submitted"/>
    <n v="506"/>
    <x v="0"/>
    <x v="0"/>
    <s v="Submitted"/>
    <x v="0"/>
    <x v="1"/>
    <n v="4560599"/>
    <n v="18.72"/>
    <n v="24"/>
    <n v="190024.95999999999"/>
    <n v="7114534.4411334097"/>
    <x v="4"/>
    <x v="4"/>
    <d v="2037-08-09T00:00:00"/>
    <x v="13"/>
    <x v="2"/>
    <x v="2"/>
    <x v="1"/>
    <x v="3"/>
  </r>
  <r>
    <s v="L104799"/>
    <x v="0"/>
    <s v="C204799"/>
    <s v="Karan Rao"/>
    <x v="0"/>
    <s v="Female"/>
    <x v="41"/>
    <x v="0"/>
    <x v="1"/>
    <x v="1"/>
    <n v="880763"/>
    <s v="Submitted"/>
    <n v="473"/>
    <x v="0"/>
    <x v="0"/>
    <s v="Submitted"/>
    <x v="0"/>
    <x v="3"/>
    <n v="4856337"/>
    <n v="15.77"/>
    <n v="24"/>
    <n v="202347.38"/>
    <n v="6382036.2189680096"/>
    <x v="2"/>
    <x v="2"/>
    <d v="2037-08-10T00:00:00"/>
    <x v="13"/>
    <x v="2"/>
    <x v="2"/>
    <x v="1"/>
    <x v="2"/>
  </r>
  <r>
    <s v="L104800"/>
    <x v="0"/>
    <s v="C204800"/>
    <s v="Karan Patel"/>
    <x v="0"/>
    <s v="Female"/>
    <x v="21"/>
    <x v="1"/>
    <x v="1"/>
    <x v="1"/>
    <n v="669204"/>
    <s v="Submitted"/>
    <n v="532"/>
    <x v="0"/>
    <x v="0"/>
    <s v="Submitted"/>
    <x v="0"/>
    <x v="0"/>
    <n v="0"/>
    <n v="16.04"/>
    <n v="180"/>
    <n v="1388.89"/>
    <n v="0"/>
    <x v="2"/>
    <x v="2"/>
    <d v="2037-08-11T00:00:00"/>
    <x v="13"/>
    <x v="2"/>
    <x v="0"/>
    <x v="1"/>
    <x v="3"/>
  </r>
  <r>
    <s v="L104801"/>
    <x v="0"/>
    <s v="C204801"/>
    <s v="Sneha Gupta"/>
    <x v="0"/>
    <s v="Male"/>
    <x v="28"/>
    <x v="0"/>
    <x v="0"/>
    <x v="2"/>
    <n v="2451611"/>
    <s v="Submitted"/>
    <n v="868"/>
    <x v="2"/>
    <x v="0"/>
    <s v="Submitted"/>
    <x v="0"/>
    <x v="3"/>
    <n v="1327211"/>
    <n v="12.35"/>
    <n v="120"/>
    <n v="11060.09"/>
    <n v="1365921.3208333333"/>
    <x v="4"/>
    <x v="4"/>
    <d v="2037-08-12T00:00:00"/>
    <x v="13"/>
    <x v="2"/>
    <x v="2"/>
    <x v="0"/>
    <x v="3"/>
  </r>
  <r>
    <s v="L104802"/>
    <x v="0"/>
    <s v="C204802"/>
    <s v="Karan Sharma"/>
    <x v="0"/>
    <s v="Male"/>
    <x v="18"/>
    <x v="1"/>
    <x v="0"/>
    <x v="2"/>
    <n v="334071"/>
    <s v="Submitted"/>
    <n v="950"/>
    <x v="2"/>
    <x v="0"/>
    <s v="Submitted"/>
    <x v="1"/>
    <x v="4"/>
    <n v="1616194"/>
    <n v="12.55"/>
    <n v="24"/>
    <n v="67341.42"/>
    <n v="1690269.616821765"/>
    <x v="3"/>
    <x v="3"/>
    <d v="2037-08-13T00:00:00"/>
    <x v="13"/>
    <x v="2"/>
    <x v="0"/>
    <x v="1"/>
    <x v="2"/>
  </r>
  <r>
    <s v="L104803"/>
    <x v="0"/>
    <s v="C204803"/>
    <s v="Karan Das"/>
    <x v="0"/>
    <s v="Female"/>
    <x v="32"/>
    <x v="1"/>
    <x v="0"/>
    <x v="2"/>
    <n v="855610"/>
    <s v="Submitted"/>
    <n v="713"/>
    <x v="1"/>
    <x v="0"/>
    <s v="Submitted"/>
    <x v="0"/>
    <x v="1"/>
    <n v="1609455"/>
    <n v="17.8"/>
    <n v="24"/>
    <n v="67060.62"/>
    <n v="2387358.2507890007"/>
    <x v="2"/>
    <x v="2"/>
    <d v="2037-08-14T00:00:00"/>
    <x v="13"/>
    <x v="2"/>
    <x v="0"/>
    <x v="0"/>
    <x v="1"/>
  </r>
  <r>
    <s v="L104804"/>
    <x v="0"/>
    <s v="C204804"/>
    <s v="Rohit Das"/>
    <x v="0"/>
    <s v="Female"/>
    <x v="16"/>
    <x v="1"/>
    <x v="1"/>
    <x v="3"/>
    <n v="1839149"/>
    <s v="Submitted"/>
    <n v="509"/>
    <x v="0"/>
    <x v="0"/>
    <s v="Submitted"/>
    <x v="0"/>
    <x v="2"/>
    <n v="187665"/>
    <n v="11.34"/>
    <n v="12"/>
    <n v="15638.75"/>
    <n v="177403.94905470838"/>
    <x v="5"/>
    <x v="5"/>
    <d v="2037-08-15T00:00:00"/>
    <x v="13"/>
    <x v="2"/>
    <x v="0"/>
    <x v="0"/>
    <x v="2"/>
  </r>
  <r>
    <s v="L104805"/>
    <x v="0"/>
    <s v="C204805"/>
    <s v="Rohit Patel"/>
    <x v="0"/>
    <s v="Female"/>
    <x v="3"/>
    <x v="1"/>
    <x v="1"/>
    <x v="2"/>
    <n v="2085464"/>
    <s v="Submitted"/>
    <n v="501"/>
    <x v="0"/>
    <x v="0"/>
    <s v="Submitted"/>
    <x v="0"/>
    <x v="0"/>
    <n v="370384"/>
    <n v="9.48"/>
    <n v="120"/>
    <n v="3086.53"/>
    <n v="292603.36"/>
    <x v="6"/>
    <x v="6"/>
    <d v="2037-08-16T00:00:00"/>
    <x v="13"/>
    <x v="2"/>
    <x v="1"/>
    <x v="0"/>
    <x v="1"/>
  </r>
  <r>
    <s v="L104806"/>
    <x v="0"/>
    <s v="C204806"/>
    <s v="Rohit Sharma"/>
    <x v="0"/>
    <s v="Male"/>
    <x v="42"/>
    <x v="1"/>
    <x v="0"/>
    <x v="2"/>
    <n v="820394"/>
    <s v="Submitted"/>
    <n v="950"/>
    <x v="2"/>
    <x v="0"/>
    <s v="Submitted"/>
    <x v="1"/>
    <x v="3"/>
    <n v="3526897"/>
    <n v="16.23"/>
    <n v="24"/>
    <n v="146954.04"/>
    <n v="4770128.1982785501"/>
    <x v="3"/>
    <x v="3"/>
    <d v="2037-08-17T00:00:00"/>
    <x v="13"/>
    <x v="2"/>
    <x v="0"/>
    <x v="1"/>
    <x v="2"/>
  </r>
  <r>
    <s v="L104807"/>
    <x v="0"/>
    <s v="C204807"/>
    <s v="Neha Verma"/>
    <x v="0"/>
    <s v="Male"/>
    <x v="6"/>
    <x v="1"/>
    <x v="0"/>
    <x v="3"/>
    <n v="1152185"/>
    <s v="Submitted"/>
    <n v="585"/>
    <x v="0"/>
    <x v="0"/>
    <s v="Submitted"/>
    <x v="0"/>
    <x v="2"/>
    <n v="3440850"/>
    <n v="18.87"/>
    <n v="60"/>
    <n v="57347.5"/>
    <n v="5410736.625"/>
    <x v="0"/>
    <x v="0"/>
    <d v="2037-08-18T00:00:00"/>
    <x v="13"/>
    <x v="2"/>
    <x v="0"/>
    <x v="1"/>
    <x v="0"/>
  </r>
  <r>
    <s v="L104808"/>
    <x v="0"/>
    <s v="C204808"/>
    <s v="Pooja Singh"/>
    <x v="0"/>
    <s v="Female"/>
    <x v="28"/>
    <x v="1"/>
    <x v="1"/>
    <x v="1"/>
    <n v="1579722"/>
    <s v="Submitted"/>
    <n v="753"/>
    <x v="2"/>
    <x v="0"/>
    <s v="Submitted"/>
    <x v="0"/>
    <x v="3"/>
    <n v="4745490"/>
    <n v="11.49"/>
    <n v="120"/>
    <n v="39545.75"/>
    <n v="4543806.6749999998"/>
    <x v="4"/>
    <x v="4"/>
    <d v="2037-08-19T00:00:00"/>
    <x v="13"/>
    <x v="2"/>
    <x v="1"/>
    <x v="0"/>
    <x v="3"/>
  </r>
  <r>
    <s v="L104809"/>
    <x v="0"/>
    <s v="C204809"/>
    <s v="Priya Sharma"/>
    <x v="0"/>
    <s v="Female"/>
    <x v="32"/>
    <x v="0"/>
    <x v="0"/>
    <x v="0"/>
    <n v="493608"/>
    <s v="Submitted"/>
    <n v="690"/>
    <x v="1"/>
    <x v="0"/>
    <s v="Submitted"/>
    <x v="0"/>
    <x v="3"/>
    <n v="979972"/>
    <n v="18.510000000000002"/>
    <n v="24"/>
    <n v="40832.17"/>
    <n v="1511606.810283907"/>
    <x v="4"/>
    <x v="4"/>
    <d v="2037-08-20T00:00:00"/>
    <x v="13"/>
    <x v="2"/>
    <x v="0"/>
    <x v="0"/>
    <x v="0"/>
  </r>
  <r>
    <s v="L104810"/>
    <x v="0"/>
    <s v="C204810"/>
    <s v="Amit Mehta"/>
    <x v="0"/>
    <s v="Female"/>
    <x v="9"/>
    <x v="0"/>
    <x v="1"/>
    <x v="0"/>
    <n v="2354330"/>
    <s v="Submitted"/>
    <n v="323"/>
    <x v="0"/>
    <x v="0"/>
    <s v="Submitted"/>
    <x v="0"/>
    <x v="2"/>
    <n v="327601"/>
    <n v="11.51"/>
    <n v="120"/>
    <n v="2730.01"/>
    <n v="314223.95916666667"/>
    <x v="1"/>
    <x v="1"/>
    <d v="2037-08-21T00:00:00"/>
    <x v="13"/>
    <x v="2"/>
    <x v="0"/>
    <x v="0"/>
    <x v="2"/>
  </r>
  <r>
    <s v="L104811"/>
    <x v="0"/>
    <s v="C204811"/>
    <s v="Sneha Gupta"/>
    <x v="0"/>
    <s v="Male"/>
    <x v="26"/>
    <x v="0"/>
    <x v="1"/>
    <x v="2"/>
    <n v="1169446"/>
    <s v="Submitted"/>
    <n v="769"/>
    <x v="2"/>
    <x v="0"/>
    <s v="Submitted"/>
    <x v="0"/>
    <x v="4"/>
    <n v="3690369"/>
    <n v="13.05"/>
    <n v="24"/>
    <n v="153765.38"/>
    <n v="4013276.3730979674"/>
    <x v="3"/>
    <x v="3"/>
    <d v="2037-08-22T00:00:00"/>
    <x v="13"/>
    <x v="2"/>
    <x v="1"/>
    <x v="1"/>
    <x v="0"/>
  </r>
  <r>
    <s v="L104812"/>
    <x v="0"/>
    <s v="C204812"/>
    <s v="Neha Verma"/>
    <x v="0"/>
    <s v="Female"/>
    <x v="47"/>
    <x v="0"/>
    <x v="0"/>
    <x v="0"/>
    <n v="1020233"/>
    <s v="Submitted"/>
    <n v="393"/>
    <x v="0"/>
    <x v="0"/>
    <s v="Submitted"/>
    <x v="0"/>
    <x v="4"/>
    <n v="1801854"/>
    <n v="10.89"/>
    <n v="180"/>
    <n v="10010.299999999999"/>
    <n v="1635182.5050000001"/>
    <x v="5"/>
    <x v="5"/>
    <d v="2037-08-23T00:00:00"/>
    <x v="13"/>
    <x v="2"/>
    <x v="2"/>
    <x v="0"/>
    <x v="3"/>
  </r>
  <r>
    <s v="L104813"/>
    <x v="0"/>
    <s v="C204813"/>
    <s v="Priya Singh"/>
    <x v="0"/>
    <s v="Male"/>
    <x v="9"/>
    <x v="1"/>
    <x v="0"/>
    <x v="1"/>
    <n v="1142395"/>
    <s v="Submitted"/>
    <n v="462"/>
    <x v="0"/>
    <x v="0"/>
    <s v="Submitted"/>
    <x v="0"/>
    <x v="3"/>
    <n v="3891458"/>
    <n v="7.16"/>
    <n v="36"/>
    <n v="108096.06"/>
    <n v="2321903.3855689848"/>
    <x v="3"/>
    <x v="3"/>
    <d v="2037-08-24T00:00:00"/>
    <x v="13"/>
    <x v="2"/>
    <x v="0"/>
    <x v="1"/>
    <x v="1"/>
  </r>
  <r>
    <s v="L104814"/>
    <x v="0"/>
    <s v="C204814"/>
    <s v="Karan Rao"/>
    <x v="0"/>
    <s v="Male"/>
    <x v="36"/>
    <x v="1"/>
    <x v="1"/>
    <x v="0"/>
    <n v="-50000"/>
    <s v="Submitted"/>
    <n v="540"/>
    <x v="0"/>
    <x v="0"/>
    <s v="Submitted"/>
    <x v="0"/>
    <x v="3"/>
    <n v="4912424"/>
    <n v="18.14"/>
    <n v="36"/>
    <n v="136456.22"/>
    <n v="7425947.6133333631"/>
    <x v="0"/>
    <x v="0"/>
    <d v="2037-08-25T00:00:00"/>
    <x v="13"/>
    <x v="2"/>
    <x v="0"/>
    <x v="1"/>
    <x v="1"/>
  </r>
  <r>
    <s v="L104815"/>
    <x v="0"/>
    <s v="C204815"/>
    <s v="Karan Sharma"/>
    <x v="0"/>
    <s v="Male"/>
    <x v="23"/>
    <x v="0"/>
    <x v="1"/>
    <x v="1"/>
    <n v="653252"/>
    <s v="Submitted"/>
    <n v="617"/>
    <x v="1"/>
    <x v="0"/>
    <s v="Submitted"/>
    <x v="0"/>
    <x v="4"/>
    <n v="538811"/>
    <n v="12.4"/>
    <n v="24"/>
    <n v="22450.46"/>
    <n v="556771.38898547401"/>
    <x v="5"/>
    <x v="5"/>
    <d v="2037-08-26T00:00:00"/>
    <x v="13"/>
    <x v="2"/>
    <x v="2"/>
    <x v="1"/>
    <x v="3"/>
  </r>
  <r>
    <s v="L104816"/>
    <x v="0"/>
    <s v="C204816"/>
    <s v="Pooja Das"/>
    <x v="0"/>
    <s v="Female"/>
    <x v="24"/>
    <x v="1"/>
    <x v="1"/>
    <x v="0"/>
    <n v="636899"/>
    <s v="Submitted"/>
    <n v="395"/>
    <x v="0"/>
    <x v="0"/>
    <s v="Submitted"/>
    <x v="0"/>
    <x v="4"/>
    <n v="3696320"/>
    <n v="12.93"/>
    <n v="60"/>
    <n v="61605.33"/>
    <n v="3982784.8"/>
    <x v="6"/>
    <x v="6"/>
    <d v="2037-08-27T00:00:00"/>
    <x v="13"/>
    <x v="2"/>
    <x v="0"/>
    <x v="1"/>
    <x v="0"/>
  </r>
  <r>
    <s v="L104817"/>
    <x v="0"/>
    <s v="C204817"/>
    <s v="Vikas Mehta"/>
    <x v="0"/>
    <s v="Male"/>
    <x v="18"/>
    <x v="1"/>
    <x v="0"/>
    <x v="2"/>
    <n v="2291260"/>
    <s v="Submitted"/>
    <n v="425"/>
    <x v="0"/>
    <x v="0"/>
    <s v="Submitted"/>
    <x v="0"/>
    <x v="4"/>
    <n v="185455"/>
    <n v="13.31"/>
    <n v="36"/>
    <n v="5151.53"/>
    <n v="205700.50416710845"/>
    <x v="5"/>
    <x v="5"/>
    <d v="2037-08-28T00:00:00"/>
    <x v="13"/>
    <x v="2"/>
    <x v="1"/>
    <x v="0"/>
    <x v="0"/>
  </r>
  <r>
    <s v="L104818"/>
    <x v="0"/>
    <s v="C204818"/>
    <s v="Sneha Sharma"/>
    <x v="0"/>
    <s v="Male"/>
    <x v="19"/>
    <x v="0"/>
    <x v="1"/>
    <x v="3"/>
    <n v="1297629"/>
    <s v="Submitted"/>
    <n v="618"/>
    <x v="1"/>
    <x v="0"/>
    <s v="Submitted"/>
    <x v="0"/>
    <x v="3"/>
    <n v="3417219"/>
    <n v="12.88"/>
    <n v="120"/>
    <n v="28476.83"/>
    <n v="3667815.0600000005"/>
    <x v="6"/>
    <x v="6"/>
    <d v="2037-08-29T00:00:00"/>
    <x v="13"/>
    <x v="2"/>
    <x v="0"/>
    <x v="1"/>
    <x v="2"/>
  </r>
  <r>
    <s v="L104819"/>
    <x v="0"/>
    <s v="C204819"/>
    <s v="Rahul Gupta"/>
    <x v="0"/>
    <s v="Female"/>
    <x v="43"/>
    <x v="0"/>
    <x v="1"/>
    <x v="2"/>
    <n v="2068873"/>
    <s v="Submitted"/>
    <n v="371"/>
    <x v="0"/>
    <x v="0"/>
    <s v="Submitted"/>
    <x v="0"/>
    <x v="0"/>
    <n v="1038138"/>
    <n v="15.93"/>
    <n v="12"/>
    <n v="86511.5"/>
    <n v="1378182.7243757409"/>
    <x v="1"/>
    <x v="1"/>
    <d v="2037-08-30T00:00:00"/>
    <x v="13"/>
    <x v="2"/>
    <x v="0"/>
    <x v="1"/>
    <x v="2"/>
  </r>
  <r>
    <s v="L104820"/>
    <x v="0"/>
    <s v="C204820"/>
    <s v="Vikas Gupta"/>
    <x v="0"/>
    <s v="Male"/>
    <x v="4"/>
    <x v="1"/>
    <x v="1"/>
    <x v="3"/>
    <n v="1554622"/>
    <s v="Submitted"/>
    <n v="599"/>
    <x v="0"/>
    <x v="0"/>
    <s v="Submitted"/>
    <x v="0"/>
    <x v="3"/>
    <n v="4137706"/>
    <n v="8.7200000000000006"/>
    <n v="120"/>
    <n v="34480.879999999997"/>
    <n v="3006733.0266666668"/>
    <x v="1"/>
    <x v="1"/>
    <d v="2037-08-31T00:00:00"/>
    <x v="13"/>
    <x v="2"/>
    <x v="0"/>
    <x v="1"/>
    <x v="0"/>
  </r>
  <r>
    <s v="L104821"/>
    <x v="0"/>
    <s v="C204821"/>
    <s v="Rohit Gupta"/>
    <x v="0"/>
    <s v="Male"/>
    <x v="11"/>
    <x v="1"/>
    <x v="1"/>
    <x v="3"/>
    <n v="450603"/>
    <s v="Submitted"/>
    <n v="387"/>
    <x v="0"/>
    <x v="0"/>
    <s v="Submitted"/>
    <x v="0"/>
    <x v="1"/>
    <n v="3246591"/>
    <n v="15.23"/>
    <n v="12"/>
    <n v="270549.25"/>
    <n v="4120686.1693819743"/>
    <x v="0"/>
    <x v="0"/>
    <d v="2037-09-01T00:00:00"/>
    <x v="13"/>
    <x v="3"/>
    <x v="2"/>
    <x v="1"/>
    <x v="3"/>
  </r>
  <r>
    <s v="L104822"/>
    <x v="0"/>
    <s v="C204822"/>
    <s v="Sneha Singh"/>
    <x v="0"/>
    <s v="Male"/>
    <x v="40"/>
    <x v="0"/>
    <x v="0"/>
    <x v="3"/>
    <n v="1578164"/>
    <s v="Submitted"/>
    <n v="878"/>
    <x v="2"/>
    <x v="0"/>
    <s v="Submitted"/>
    <x v="0"/>
    <x v="1"/>
    <n v="736861"/>
    <n v="13.72"/>
    <n v="180"/>
    <n v="4093.67"/>
    <n v="842477.74333333329"/>
    <x v="4"/>
    <x v="4"/>
    <d v="2037-09-02T00:00:00"/>
    <x v="13"/>
    <x v="3"/>
    <x v="1"/>
    <x v="1"/>
    <x v="2"/>
  </r>
  <r>
    <s v="L104823"/>
    <x v="0"/>
    <s v="C204823"/>
    <s v="Rahul Rao"/>
    <x v="0"/>
    <s v="Male"/>
    <x v="44"/>
    <x v="1"/>
    <x v="0"/>
    <x v="1"/>
    <n v="727234"/>
    <s v="Submitted"/>
    <n v="544"/>
    <x v="0"/>
    <x v="0"/>
    <s v="Submitted"/>
    <x v="0"/>
    <x v="3"/>
    <n v="2491241"/>
    <n v="9.39"/>
    <n v="24"/>
    <n v="103801.71"/>
    <n v="1949397.9240841765"/>
    <x v="5"/>
    <x v="5"/>
    <d v="2037-09-03T00:00:00"/>
    <x v="13"/>
    <x v="3"/>
    <x v="0"/>
    <x v="1"/>
    <x v="0"/>
  </r>
  <r>
    <s v="L104824"/>
    <x v="0"/>
    <s v="C204824"/>
    <s v="Rohit Mehta"/>
    <x v="0"/>
    <s v="Male"/>
    <x v="17"/>
    <x v="1"/>
    <x v="0"/>
    <x v="2"/>
    <n v="2454953"/>
    <s v="Submitted"/>
    <n v="635"/>
    <x v="1"/>
    <x v="0"/>
    <s v="Submitted"/>
    <x v="0"/>
    <x v="3"/>
    <n v="2927661"/>
    <n v="18.829999999999998"/>
    <n v="120"/>
    <n v="24397.17"/>
    <n v="4593988.0525000002"/>
    <x v="1"/>
    <x v="1"/>
    <d v="2037-09-04T00:00:00"/>
    <x v="13"/>
    <x v="3"/>
    <x v="0"/>
    <x v="0"/>
    <x v="2"/>
  </r>
  <r>
    <s v="L104825"/>
    <x v="0"/>
    <s v="C204825"/>
    <s v="Priya Mehta"/>
    <x v="0"/>
    <s v="Male"/>
    <x v="15"/>
    <x v="0"/>
    <x v="0"/>
    <x v="0"/>
    <n v="593751"/>
    <s v="Submitted"/>
    <n v="313"/>
    <x v="0"/>
    <x v="0"/>
    <s v="Submitted"/>
    <x v="0"/>
    <x v="3"/>
    <n v="1165048"/>
    <n v="10.51"/>
    <n v="60"/>
    <n v="19417.47"/>
    <n v="1020387.8733333334"/>
    <x v="2"/>
    <x v="2"/>
    <d v="2037-09-05T00:00:00"/>
    <x v="13"/>
    <x v="3"/>
    <x v="0"/>
    <x v="1"/>
    <x v="3"/>
  </r>
  <r>
    <s v="L104826"/>
    <x v="0"/>
    <s v="C204826"/>
    <n v="0"/>
    <x v="0"/>
    <s v="Female"/>
    <x v="34"/>
    <x v="1"/>
    <x v="0"/>
    <x v="1"/>
    <n v="1741920"/>
    <s v="Submitted"/>
    <n v="531"/>
    <x v="0"/>
    <x v="0"/>
    <s v="Submitted"/>
    <x v="0"/>
    <x v="0"/>
    <n v="4737781"/>
    <n v="17.87"/>
    <n v="120"/>
    <n v="39481.51"/>
    <n v="7055345.5391666675"/>
    <x v="3"/>
    <x v="3"/>
    <d v="2037-09-06T00:00:00"/>
    <x v="13"/>
    <x v="3"/>
    <x v="1"/>
    <x v="1"/>
    <x v="1"/>
  </r>
  <r>
    <s v="L104827"/>
    <x v="0"/>
    <s v="C204827"/>
    <s v="Priya Sharma"/>
    <x v="0"/>
    <s v="Male"/>
    <x v="3"/>
    <x v="1"/>
    <x v="0"/>
    <x v="0"/>
    <n v="2136691"/>
    <s v="Submitted"/>
    <n v="523"/>
    <x v="0"/>
    <x v="0"/>
    <s v="Submitted"/>
    <x v="0"/>
    <x v="1"/>
    <n v="2830188"/>
    <n v="16.670000000000002"/>
    <n v="24"/>
    <n v="117924.5"/>
    <n v="3931602.833285905"/>
    <x v="5"/>
    <x v="5"/>
    <d v="2037-09-07T00:00:00"/>
    <x v="13"/>
    <x v="3"/>
    <x v="0"/>
    <x v="0"/>
    <x v="0"/>
  </r>
  <r>
    <s v="L104828"/>
    <x v="0"/>
    <s v="C204828"/>
    <s v="Rohit Das"/>
    <x v="0"/>
    <s v="Female"/>
    <x v="15"/>
    <x v="0"/>
    <x v="0"/>
    <x v="2"/>
    <n v="2477864"/>
    <s v="Submitted"/>
    <n v="809"/>
    <x v="2"/>
    <x v="0"/>
    <s v="Submitted"/>
    <x v="0"/>
    <x v="3"/>
    <n v="1138995"/>
    <n v="9.7100000000000009"/>
    <n v="180"/>
    <n v="6327.75"/>
    <n v="921636.78750000009"/>
    <x v="5"/>
    <x v="5"/>
    <d v="2037-09-08T00:00:00"/>
    <x v="13"/>
    <x v="3"/>
    <x v="0"/>
    <x v="0"/>
    <x v="0"/>
  </r>
  <r>
    <s v="L104829"/>
    <x v="0"/>
    <s v="C204829"/>
    <s v="Rohit Gupta"/>
    <x v="0"/>
    <s v="Female"/>
    <x v="31"/>
    <x v="0"/>
    <x v="1"/>
    <x v="2"/>
    <n v="1104108"/>
    <s v="Submitted"/>
    <n v="822"/>
    <x v="2"/>
    <x v="0"/>
    <s v="Submitted"/>
    <x v="0"/>
    <x v="4"/>
    <n v="4146791"/>
    <n v="15.21"/>
    <n v="60"/>
    <n v="69113.179999999993"/>
    <n v="5256057.5925000003"/>
    <x v="4"/>
    <x v="4"/>
    <d v="2037-09-09T00:00:00"/>
    <x v="13"/>
    <x v="3"/>
    <x v="1"/>
    <x v="1"/>
    <x v="2"/>
  </r>
  <r>
    <s v="L104830"/>
    <x v="0"/>
    <s v="C204830"/>
    <s v="Vikas Sharma"/>
    <x v="0"/>
    <s v="Female"/>
    <x v="0"/>
    <x v="1"/>
    <x v="1"/>
    <x v="3"/>
    <n v="955445"/>
    <s v="Submitted"/>
    <n v="680"/>
    <x v="1"/>
    <x v="0"/>
    <s v="Submitted"/>
    <x v="0"/>
    <x v="0"/>
    <n v="524724"/>
    <n v="14.9"/>
    <n v="36"/>
    <n v="14575.67"/>
    <n v="651532.30000015616"/>
    <x v="5"/>
    <x v="5"/>
    <d v="2037-09-10T00:00:00"/>
    <x v="13"/>
    <x v="3"/>
    <x v="0"/>
    <x v="1"/>
    <x v="3"/>
  </r>
  <r>
    <s v="L104831"/>
    <x v="0"/>
    <s v="C204831"/>
    <s v="Anjali Mehta"/>
    <x v="0"/>
    <s v="Female"/>
    <x v="32"/>
    <x v="0"/>
    <x v="0"/>
    <x v="3"/>
    <n v="485243"/>
    <s v="Submitted"/>
    <n v="847"/>
    <x v="2"/>
    <x v="0"/>
    <s v="Submitted"/>
    <x v="0"/>
    <x v="3"/>
    <n v="4582303"/>
    <n v="14.45"/>
    <n v="180"/>
    <n v="25457.24"/>
    <n v="5517856.5291666668"/>
    <x v="6"/>
    <x v="6"/>
    <d v="2037-09-11T00:00:00"/>
    <x v="13"/>
    <x v="3"/>
    <x v="0"/>
    <x v="1"/>
    <x v="0"/>
  </r>
  <r>
    <s v="L104832"/>
    <x v="0"/>
    <s v="C204832"/>
    <s v="Rahul Rao"/>
    <x v="0"/>
    <s v="Female"/>
    <x v="6"/>
    <x v="0"/>
    <x v="1"/>
    <x v="3"/>
    <n v="404452"/>
    <s v="Submitted"/>
    <n v="852"/>
    <x v="2"/>
    <x v="0"/>
    <s v="Submitted"/>
    <x v="0"/>
    <x v="1"/>
    <n v="3836458"/>
    <n v="11.46"/>
    <n v="60"/>
    <n v="63940.97"/>
    <n v="3663817.39"/>
    <x v="1"/>
    <x v="1"/>
    <d v="2037-09-12T00:00:00"/>
    <x v="13"/>
    <x v="3"/>
    <x v="1"/>
    <x v="0"/>
    <x v="0"/>
  </r>
  <r>
    <s v="L104833"/>
    <x v="0"/>
    <s v="C204833"/>
    <s v="Karan Verma"/>
    <x v="0"/>
    <s v="Male"/>
    <x v="0"/>
    <x v="1"/>
    <x v="1"/>
    <x v="0"/>
    <n v="618805"/>
    <s v="Submitted"/>
    <n v="822"/>
    <x v="2"/>
    <x v="0"/>
    <s v="Submitted"/>
    <x v="0"/>
    <x v="4"/>
    <n v="4390692"/>
    <n v="15.43"/>
    <n v="24"/>
    <n v="182945.5"/>
    <n v="5645698.1436347812"/>
    <x v="0"/>
    <x v="0"/>
    <d v="2037-09-13T00:00:00"/>
    <x v="13"/>
    <x v="3"/>
    <x v="2"/>
    <x v="1"/>
    <x v="3"/>
  </r>
  <r>
    <s v="L104834"/>
    <x v="0"/>
    <s v="C204834"/>
    <s v="Karan Verma"/>
    <x v="0"/>
    <s v="Female"/>
    <x v="33"/>
    <x v="0"/>
    <x v="1"/>
    <x v="2"/>
    <n v="1177840"/>
    <s v="Submitted"/>
    <n v="430"/>
    <x v="0"/>
    <x v="0"/>
    <s v="Submitted"/>
    <x v="0"/>
    <x v="3"/>
    <n v="2388891"/>
    <n v="8.06"/>
    <n v="120"/>
    <n v="19907.419999999998"/>
    <n v="1604538.4550000001"/>
    <x v="3"/>
    <x v="3"/>
    <d v="2037-09-14T00:00:00"/>
    <x v="13"/>
    <x v="3"/>
    <x v="2"/>
    <x v="1"/>
    <x v="0"/>
  </r>
  <r>
    <s v="L104835"/>
    <x v="0"/>
    <s v="C204835"/>
    <s v="Priya Das"/>
    <x v="0"/>
    <s v="Male"/>
    <x v="23"/>
    <x v="1"/>
    <x v="1"/>
    <x v="0"/>
    <n v="1313795"/>
    <s v="Submitted"/>
    <n v="428"/>
    <x v="0"/>
    <x v="0"/>
    <s v="Submitted"/>
    <x v="0"/>
    <x v="4"/>
    <n v="4057112"/>
    <n v="7.74"/>
    <n v="180"/>
    <n v="22539.51"/>
    <n v="2616837.2400000002"/>
    <x v="3"/>
    <x v="3"/>
    <d v="2037-09-15T00:00:00"/>
    <x v="13"/>
    <x v="3"/>
    <x v="0"/>
    <x v="0"/>
    <x v="1"/>
  </r>
  <r>
    <s v="L104836"/>
    <x v="0"/>
    <s v="C204836"/>
    <s v="Neha Rao"/>
    <x v="0"/>
    <s v="Male"/>
    <x v="25"/>
    <x v="1"/>
    <x v="1"/>
    <x v="3"/>
    <n v="1559696"/>
    <s v="Submitted"/>
    <n v="360"/>
    <x v="0"/>
    <x v="0"/>
    <s v="Submitted"/>
    <x v="0"/>
    <x v="0"/>
    <n v="3179254"/>
    <n v="14.1"/>
    <n v="60"/>
    <n v="52987.57"/>
    <n v="3735623.45"/>
    <x v="1"/>
    <x v="1"/>
    <d v="2037-09-16T00:00:00"/>
    <x v="13"/>
    <x v="3"/>
    <x v="0"/>
    <x v="1"/>
    <x v="2"/>
  </r>
  <r>
    <s v="L104837"/>
    <x v="0"/>
    <s v="C204837"/>
    <s v="Neha Patel"/>
    <x v="0"/>
    <s v="Female"/>
    <x v="21"/>
    <x v="0"/>
    <x v="1"/>
    <x v="2"/>
    <n v="1781352"/>
    <s v="Submitted"/>
    <n v="364"/>
    <x v="0"/>
    <x v="0"/>
    <s v="Submitted"/>
    <x v="0"/>
    <x v="3"/>
    <n v="1601566"/>
    <n v="17.46"/>
    <n v="60"/>
    <n v="26692.77"/>
    <n v="2330278.5300000003"/>
    <x v="3"/>
    <x v="3"/>
    <d v="2037-09-17T00:00:00"/>
    <x v="13"/>
    <x v="3"/>
    <x v="0"/>
    <x v="0"/>
    <x v="0"/>
  </r>
  <r>
    <s v="L104838"/>
    <x v="0"/>
    <s v="C204838"/>
    <s v="Vikas Rao"/>
    <x v="0"/>
    <s v="Female"/>
    <x v="38"/>
    <x v="0"/>
    <x v="0"/>
    <x v="1"/>
    <n v="1937927"/>
    <s v="Submitted"/>
    <n v="391"/>
    <x v="0"/>
    <x v="0"/>
    <s v="Submitted"/>
    <x v="0"/>
    <x v="1"/>
    <n v="637356"/>
    <n v="12.25"/>
    <n v="120"/>
    <n v="5311.3"/>
    <n v="650634.25"/>
    <x v="6"/>
    <x v="6"/>
    <d v="2037-09-18T00:00:00"/>
    <x v="13"/>
    <x v="3"/>
    <x v="0"/>
    <x v="0"/>
    <x v="3"/>
  </r>
  <r>
    <s v="L104839"/>
    <x v="0"/>
    <s v="C204839"/>
    <s v="Pooja Rao"/>
    <x v="0"/>
    <s v="Female"/>
    <x v="31"/>
    <x v="1"/>
    <x v="1"/>
    <x v="3"/>
    <n v="1146348"/>
    <s v="Submitted"/>
    <n v="642"/>
    <x v="1"/>
    <x v="0"/>
    <s v="Submitted"/>
    <x v="0"/>
    <x v="3"/>
    <n v="4797989"/>
    <n v="16.63"/>
    <n v="36"/>
    <n v="133277.47"/>
    <n v="6649213.089166835"/>
    <x v="5"/>
    <x v="5"/>
    <d v="2037-09-19T00:00:00"/>
    <x v="13"/>
    <x v="3"/>
    <x v="0"/>
    <x v="0"/>
    <x v="2"/>
  </r>
  <r>
    <s v="L104840"/>
    <x v="0"/>
    <s v="C204840"/>
    <s v="Anjali Patel"/>
    <x v="0"/>
    <s v="Female"/>
    <x v="23"/>
    <x v="0"/>
    <x v="1"/>
    <x v="3"/>
    <n v="537197"/>
    <s v="Submitted"/>
    <n v="511"/>
    <x v="0"/>
    <x v="0"/>
    <s v="Submitted"/>
    <x v="0"/>
    <x v="0"/>
    <n v="3910179"/>
    <n v="13.13"/>
    <n v="12"/>
    <n v="325848.25"/>
    <n v="4278988.9818182187"/>
    <x v="6"/>
    <x v="6"/>
    <d v="2037-09-20T00:00:00"/>
    <x v="13"/>
    <x v="3"/>
    <x v="0"/>
    <x v="0"/>
    <x v="0"/>
  </r>
  <r>
    <s v="L104841"/>
    <x v="0"/>
    <s v="C204841"/>
    <s v="Vikas Rao"/>
    <x v="0"/>
    <s v="Male"/>
    <x v="29"/>
    <x v="0"/>
    <x v="0"/>
    <x v="0"/>
    <n v="2298753"/>
    <s v="Submitted"/>
    <n v="751"/>
    <x v="2"/>
    <x v="0"/>
    <s v="Submitted"/>
    <x v="0"/>
    <x v="3"/>
    <n v="483173"/>
    <n v="12.79"/>
    <n v="12"/>
    <n v="40264.42"/>
    <n v="515067.14428839611"/>
    <x v="5"/>
    <x v="5"/>
    <d v="2037-09-21T00:00:00"/>
    <x v="13"/>
    <x v="3"/>
    <x v="0"/>
    <x v="0"/>
    <x v="1"/>
  </r>
  <r>
    <s v="L104842"/>
    <x v="0"/>
    <s v="C204842"/>
    <s v="Amit Rao"/>
    <x v="0"/>
    <s v="Male"/>
    <x v="17"/>
    <x v="0"/>
    <x v="1"/>
    <x v="3"/>
    <n v="1343091"/>
    <s v="Submitted"/>
    <n v="394"/>
    <x v="0"/>
    <x v="0"/>
    <s v="Submitted"/>
    <x v="0"/>
    <x v="3"/>
    <n v="2164296"/>
    <n v="10.25"/>
    <n v="120"/>
    <n v="18035.8"/>
    <n v="1848669.5"/>
    <x v="0"/>
    <x v="0"/>
    <d v="2037-09-22T00:00:00"/>
    <x v="13"/>
    <x v="3"/>
    <x v="0"/>
    <x v="0"/>
    <x v="2"/>
  </r>
  <r>
    <s v="L104843"/>
    <x v="0"/>
    <s v="C204843"/>
    <n v="0"/>
    <x v="0"/>
    <s v="Male"/>
    <x v="29"/>
    <x v="0"/>
    <x v="1"/>
    <x v="1"/>
    <n v="2332758"/>
    <s v="Submitted"/>
    <n v="877"/>
    <x v="2"/>
    <x v="0"/>
    <s v="Submitted"/>
    <x v="0"/>
    <x v="2"/>
    <n v="420533"/>
    <n v="15.86"/>
    <n v="24"/>
    <n v="17522.21"/>
    <n v="555804.44925744669"/>
    <x v="5"/>
    <x v="5"/>
    <d v="2037-09-23T00:00:00"/>
    <x v="13"/>
    <x v="3"/>
    <x v="1"/>
    <x v="0"/>
    <x v="1"/>
  </r>
  <r>
    <s v="L104844"/>
    <x v="0"/>
    <s v="C204844"/>
    <s v="Priya Singh"/>
    <x v="0"/>
    <s v="Male"/>
    <x v="2"/>
    <x v="0"/>
    <x v="1"/>
    <x v="0"/>
    <n v="1030957"/>
    <s v="Submitted"/>
    <n v="545"/>
    <x v="0"/>
    <x v="0"/>
    <s v="Submitted"/>
    <x v="0"/>
    <x v="2"/>
    <n v="3227389"/>
    <n v="17.559999999999999"/>
    <n v="60"/>
    <n v="53789.82"/>
    <n v="4722745.9033333324"/>
    <x v="5"/>
    <x v="5"/>
    <d v="2037-09-24T00:00:00"/>
    <x v="13"/>
    <x v="3"/>
    <x v="0"/>
    <x v="0"/>
    <x v="0"/>
  </r>
  <r>
    <s v="L104845"/>
    <x v="0"/>
    <s v="C204845"/>
    <s v="Rohit Gupta"/>
    <x v="0"/>
    <s v="Female"/>
    <x v="31"/>
    <x v="0"/>
    <x v="0"/>
    <x v="2"/>
    <n v="468544"/>
    <s v="Submitted"/>
    <n v="648"/>
    <x v="1"/>
    <x v="0"/>
    <s v="Submitted"/>
    <x v="0"/>
    <x v="3"/>
    <n v="3655107"/>
    <n v="18.940000000000001"/>
    <n v="60"/>
    <n v="60918.45"/>
    <n v="5768977.2149999999"/>
    <x v="1"/>
    <x v="1"/>
    <d v="2037-09-25T00:00:00"/>
    <x v="13"/>
    <x v="3"/>
    <x v="2"/>
    <x v="1"/>
    <x v="3"/>
  </r>
  <r>
    <s v="L104846"/>
    <x v="0"/>
    <s v="C204846"/>
    <s v="Priya Rao"/>
    <x v="0"/>
    <s v="Male"/>
    <x v="19"/>
    <x v="1"/>
    <x v="1"/>
    <x v="0"/>
    <n v="1076165"/>
    <s v="Submitted"/>
    <n v="841"/>
    <x v="2"/>
    <x v="0"/>
    <s v="Submitted"/>
    <x v="0"/>
    <x v="4"/>
    <n v="1950504"/>
    <n v="7.82"/>
    <n v="180"/>
    <n v="10836.13"/>
    <n v="1271078.4400000002"/>
    <x v="0"/>
    <x v="0"/>
    <d v="2037-09-26T00:00:00"/>
    <x v="13"/>
    <x v="3"/>
    <x v="1"/>
    <x v="0"/>
    <x v="1"/>
  </r>
  <r>
    <s v="L104847"/>
    <x v="0"/>
    <s v="C204847"/>
    <s v="Anjali Rao"/>
    <x v="0"/>
    <s v="Female"/>
    <x v="6"/>
    <x v="0"/>
    <x v="1"/>
    <x v="0"/>
    <n v="1554293"/>
    <s v="Submitted"/>
    <n v="358"/>
    <x v="0"/>
    <x v="0"/>
    <s v="Submitted"/>
    <x v="0"/>
    <x v="1"/>
    <n v="1209428"/>
    <n v="11.29"/>
    <n v="120"/>
    <n v="10078.57"/>
    <n v="1137870.1766666665"/>
    <x v="3"/>
    <x v="3"/>
    <d v="2037-09-27T00:00:00"/>
    <x v="13"/>
    <x v="3"/>
    <x v="1"/>
    <x v="1"/>
    <x v="2"/>
  </r>
  <r>
    <s v="L104848"/>
    <x v="0"/>
    <s v="C204848"/>
    <s v="Neha Sharma"/>
    <x v="0"/>
    <s v="Male"/>
    <x v="8"/>
    <x v="0"/>
    <x v="0"/>
    <x v="1"/>
    <n v="2483574"/>
    <s v="Submitted"/>
    <n v="631"/>
    <x v="1"/>
    <x v="0"/>
    <s v="Submitted"/>
    <x v="0"/>
    <x v="4"/>
    <n v="2694243"/>
    <n v="7.42"/>
    <n v="60"/>
    <n v="44904.05"/>
    <n v="1665940.2550004758"/>
    <x v="4"/>
    <x v="4"/>
    <d v="2037-09-28T00:00:00"/>
    <x v="13"/>
    <x v="3"/>
    <x v="0"/>
    <x v="1"/>
    <x v="0"/>
  </r>
  <r>
    <s v="L104849"/>
    <x v="0"/>
    <s v="C204849"/>
    <s v="Anjali Sharma"/>
    <x v="0"/>
    <s v="Male"/>
    <x v="11"/>
    <x v="1"/>
    <x v="0"/>
    <x v="3"/>
    <n v="360412"/>
    <s v="Submitted"/>
    <n v="554"/>
    <x v="0"/>
    <x v="0"/>
    <s v="Submitted"/>
    <x v="0"/>
    <x v="1"/>
    <n v="1535777"/>
    <n v="7.74"/>
    <n v="60"/>
    <n v="25596.28"/>
    <n v="990576.16500010621"/>
    <x v="4"/>
    <x v="4"/>
    <d v="2037-09-29T00:00:00"/>
    <x v="13"/>
    <x v="3"/>
    <x v="0"/>
    <x v="1"/>
    <x v="2"/>
  </r>
  <r>
    <s v="L104850"/>
    <x v="0"/>
    <s v="C204850"/>
    <s v="Anjali Das"/>
    <x v="0"/>
    <s v="Female"/>
    <x v="34"/>
    <x v="1"/>
    <x v="1"/>
    <x v="3"/>
    <n v="2019403"/>
    <s v="Submitted"/>
    <n v="598"/>
    <x v="0"/>
    <x v="0"/>
    <s v="Submitted"/>
    <x v="0"/>
    <x v="4"/>
    <n v="1445586"/>
    <n v="16"/>
    <n v="120"/>
    <n v="12046.55"/>
    <n v="1927448"/>
    <x v="3"/>
    <x v="3"/>
    <d v="2037-09-30T00:00:00"/>
    <x v="13"/>
    <x v="3"/>
    <x v="0"/>
    <x v="0"/>
    <x v="2"/>
  </r>
  <r>
    <s v="L104851"/>
    <x v="0"/>
    <s v="C204851"/>
    <s v="Pooja Verma"/>
    <x v="0"/>
    <s v="Female"/>
    <x v="0"/>
    <x v="1"/>
    <x v="1"/>
    <x v="0"/>
    <n v="2059359"/>
    <s v="Submitted"/>
    <n v="538"/>
    <x v="0"/>
    <x v="0"/>
    <s v="Submitted"/>
    <x v="0"/>
    <x v="1"/>
    <n v="2346832"/>
    <n v="9.7200000000000006"/>
    <n v="12"/>
    <n v="195569.33"/>
    <n v="1902472.6964611625"/>
    <x v="4"/>
    <x v="4"/>
    <d v="2037-10-01T00:00:00"/>
    <x v="13"/>
    <x v="4"/>
    <x v="0"/>
    <x v="1"/>
    <x v="3"/>
  </r>
  <r>
    <s v="L104852"/>
    <x v="0"/>
    <s v="C204852"/>
    <s v="Pooja Gupta"/>
    <x v="0"/>
    <s v="Male"/>
    <x v="28"/>
    <x v="0"/>
    <x v="0"/>
    <x v="0"/>
    <n v="1112260"/>
    <s v="Submitted"/>
    <n v="809"/>
    <x v="2"/>
    <x v="0"/>
    <s v="Submitted"/>
    <x v="0"/>
    <x v="3"/>
    <n v="3613922"/>
    <n v="7.33"/>
    <n v="60"/>
    <n v="60232.03"/>
    <n v="2207504.0216675"/>
    <x v="1"/>
    <x v="1"/>
    <d v="2037-10-02T00:00:00"/>
    <x v="13"/>
    <x v="4"/>
    <x v="0"/>
    <x v="1"/>
    <x v="2"/>
  </r>
  <r>
    <s v="L104853"/>
    <x v="0"/>
    <s v="C204853"/>
    <s v="Rohit Gupta"/>
    <x v="0"/>
    <s v="Male"/>
    <x v="40"/>
    <x v="0"/>
    <x v="1"/>
    <x v="2"/>
    <n v="2287635"/>
    <s v="Submitted"/>
    <n v="575"/>
    <x v="0"/>
    <x v="0"/>
    <s v="Submitted"/>
    <x v="0"/>
    <x v="3"/>
    <n v="3769115"/>
    <n v="9.27"/>
    <n v="180"/>
    <n v="20939.53"/>
    <n v="2911641.3374999999"/>
    <x v="6"/>
    <x v="6"/>
    <d v="2037-10-03T00:00:00"/>
    <x v="13"/>
    <x v="4"/>
    <x v="1"/>
    <x v="1"/>
    <x v="3"/>
  </r>
  <r>
    <s v="L104854"/>
    <x v="0"/>
    <s v="C204854"/>
    <s v="Vikas Verma"/>
    <x v="0"/>
    <s v="Male"/>
    <x v="18"/>
    <x v="0"/>
    <x v="0"/>
    <x v="1"/>
    <n v="1020339"/>
    <s v="Submitted"/>
    <n v="762"/>
    <x v="2"/>
    <x v="0"/>
    <s v="Submitted"/>
    <x v="0"/>
    <x v="3"/>
    <n v="3874117"/>
    <n v="17.63"/>
    <n v="60"/>
    <n v="64568.62"/>
    <n v="5691723.5591666661"/>
    <x v="4"/>
    <x v="4"/>
    <d v="2037-10-04T00:00:00"/>
    <x v="13"/>
    <x v="4"/>
    <x v="2"/>
    <x v="1"/>
    <x v="1"/>
  </r>
  <r>
    <s v="L104855"/>
    <x v="0"/>
    <s v="C204855"/>
    <s v="Sneha Gupta"/>
    <x v="0"/>
    <s v="Female"/>
    <x v="24"/>
    <x v="1"/>
    <x v="0"/>
    <x v="2"/>
    <n v="1692679"/>
    <s v="Submitted"/>
    <n v="448"/>
    <x v="0"/>
    <x v="0"/>
    <s v="Submitted"/>
    <x v="0"/>
    <x v="0"/>
    <n v="4967421"/>
    <n v="10.55"/>
    <n v="180"/>
    <n v="27596.78"/>
    <n v="4367190.9625000004"/>
    <x v="1"/>
    <x v="1"/>
    <d v="2037-10-05T00:00:00"/>
    <x v="13"/>
    <x v="4"/>
    <x v="1"/>
    <x v="0"/>
    <x v="0"/>
  </r>
  <r>
    <s v="L104856"/>
    <x v="0"/>
    <s v="C204856"/>
    <s v="Pooja Gupta"/>
    <x v="0"/>
    <s v="Female"/>
    <x v="12"/>
    <x v="0"/>
    <x v="0"/>
    <x v="1"/>
    <n v="2284482"/>
    <s v="Submitted"/>
    <n v="529"/>
    <x v="0"/>
    <x v="0"/>
    <s v="Submitted"/>
    <x v="0"/>
    <x v="3"/>
    <n v="1083243"/>
    <n v="11.39"/>
    <n v="24"/>
    <n v="45135.12"/>
    <n v="1028178.2611823386"/>
    <x v="0"/>
    <x v="0"/>
    <d v="2037-10-06T00:00:00"/>
    <x v="13"/>
    <x v="4"/>
    <x v="0"/>
    <x v="1"/>
    <x v="0"/>
  </r>
  <r>
    <s v="L104857"/>
    <x v="0"/>
    <s v="C204857"/>
    <s v="Rohit Mehta"/>
    <x v="0"/>
    <s v="Female"/>
    <x v="43"/>
    <x v="0"/>
    <x v="0"/>
    <x v="3"/>
    <n v="1557923"/>
    <s v="Submitted"/>
    <n v="527"/>
    <x v="0"/>
    <x v="0"/>
    <s v="Submitted"/>
    <x v="0"/>
    <x v="1"/>
    <n v="4400728"/>
    <n v="13.48"/>
    <n v="12"/>
    <n v="366727.33"/>
    <n v="4944073.1163522964"/>
    <x v="3"/>
    <x v="3"/>
    <d v="2037-10-07T00:00:00"/>
    <x v="13"/>
    <x v="4"/>
    <x v="0"/>
    <x v="1"/>
    <x v="3"/>
  </r>
  <r>
    <s v="L104858"/>
    <x v="0"/>
    <s v="C204858"/>
    <s v="Rohit Rao"/>
    <x v="0"/>
    <s v="Male"/>
    <x v="26"/>
    <x v="1"/>
    <x v="1"/>
    <x v="0"/>
    <n v="2250497"/>
    <s v="Submitted"/>
    <n v="406"/>
    <x v="0"/>
    <x v="0"/>
    <s v="Submitted"/>
    <x v="0"/>
    <x v="2"/>
    <n v="2298812"/>
    <n v="11.59"/>
    <n v="180"/>
    <n v="12771.18"/>
    <n v="2220269.2566666668"/>
    <x v="4"/>
    <x v="4"/>
    <d v="2037-10-08T00:00:00"/>
    <x v="13"/>
    <x v="4"/>
    <x v="1"/>
    <x v="1"/>
    <x v="2"/>
  </r>
  <r>
    <s v="L104859"/>
    <x v="0"/>
    <s v="C204859"/>
    <s v="Karan Patel"/>
    <x v="0"/>
    <s v="Male"/>
    <x v="29"/>
    <x v="1"/>
    <x v="1"/>
    <x v="1"/>
    <n v="2424459"/>
    <s v="Submitted"/>
    <n v="745"/>
    <x v="1"/>
    <x v="0"/>
    <s v="Submitted"/>
    <x v="0"/>
    <x v="2"/>
    <n v="3833886"/>
    <n v="7.14"/>
    <n v="36"/>
    <n v="106496.83"/>
    <n v="2281162.284491023"/>
    <x v="3"/>
    <x v="3"/>
    <d v="2037-10-09T00:00:00"/>
    <x v="13"/>
    <x v="4"/>
    <x v="0"/>
    <x v="1"/>
    <x v="1"/>
  </r>
  <r>
    <s v="L104860"/>
    <x v="0"/>
    <s v="C204860"/>
    <s v="Neha Sharma"/>
    <x v="0"/>
    <s v="Female"/>
    <x v="39"/>
    <x v="0"/>
    <x v="1"/>
    <x v="0"/>
    <n v="1007741"/>
    <s v="Submitted"/>
    <n v="745"/>
    <x v="1"/>
    <x v="0"/>
    <s v="Submitted"/>
    <x v="0"/>
    <x v="3"/>
    <n v="1006469"/>
    <n v="7.8"/>
    <n v="24"/>
    <n v="41936.21"/>
    <n v="654208.79549700057"/>
    <x v="6"/>
    <x v="6"/>
    <d v="2037-10-10T00:00:00"/>
    <x v="13"/>
    <x v="4"/>
    <x v="0"/>
    <x v="1"/>
    <x v="1"/>
  </r>
  <r>
    <s v="L104861"/>
    <x v="0"/>
    <s v="C204861"/>
    <s v="Karan Rao"/>
    <x v="0"/>
    <s v="Female"/>
    <x v="13"/>
    <x v="0"/>
    <x v="0"/>
    <x v="1"/>
    <n v="2184260"/>
    <s v="Submitted"/>
    <n v="673"/>
    <x v="1"/>
    <x v="0"/>
    <s v="Submitted"/>
    <x v="0"/>
    <x v="3"/>
    <n v="1878973"/>
    <n v="10.31"/>
    <n v="24"/>
    <n v="78290.539999999994"/>
    <n v="1614351.5242501774"/>
    <x v="3"/>
    <x v="3"/>
    <d v="2037-10-11T00:00:00"/>
    <x v="13"/>
    <x v="4"/>
    <x v="0"/>
    <x v="0"/>
    <x v="0"/>
  </r>
  <r>
    <s v="L104862"/>
    <x v="0"/>
    <s v="C204862"/>
    <s v="Pooja Verma"/>
    <x v="0"/>
    <s v="Male"/>
    <x v="12"/>
    <x v="1"/>
    <x v="0"/>
    <x v="2"/>
    <n v="619984"/>
    <s v="Submitted"/>
    <n v="380"/>
    <x v="0"/>
    <x v="0"/>
    <s v="Submitted"/>
    <x v="0"/>
    <x v="1"/>
    <n v="154888"/>
    <n v="18.5"/>
    <n v="180"/>
    <n v="860.49"/>
    <n v="238785.66666666669"/>
    <x v="6"/>
    <x v="6"/>
    <d v="2037-10-12T00:00:00"/>
    <x v="13"/>
    <x v="4"/>
    <x v="0"/>
    <x v="1"/>
    <x v="1"/>
  </r>
  <r>
    <s v="L104863"/>
    <x v="0"/>
    <s v="C204863"/>
    <s v="Amit Verma"/>
    <x v="0"/>
    <s v="Female"/>
    <x v="19"/>
    <x v="0"/>
    <x v="1"/>
    <x v="1"/>
    <n v="1197942"/>
    <s v="Submitted"/>
    <n v="332"/>
    <x v="0"/>
    <x v="0"/>
    <s v="Submitted"/>
    <x v="0"/>
    <x v="1"/>
    <n v="367480"/>
    <n v="8.57"/>
    <n v="60"/>
    <n v="6124.67"/>
    <n v="262441.96666666906"/>
    <x v="6"/>
    <x v="6"/>
    <d v="2037-10-13T00:00:00"/>
    <x v="13"/>
    <x v="4"/>
    <x v="0"/>
    <x v="1"/>
    <x v="1"/>
  </r>
  <r>
    <s v="L104864"/>
    <x v="0"/>
    <s v="C204864"/>
    <s v="Pooja Mehta"/>
    <x v="0"/>
    <s v="Female"/>
    <x v="33"/>
    <x v="1"/>
    <x v="0"/>
    <x v="1"/>
    <n v="2368311"/>
    <s v="Submitted"/>
    <n v="682"/>
    <x v="1"/>
    <x v="0"/>
    <s v="Submitted"/>
    <x v="0"/>
    <x v="0"/>
    <n v="1104656"/>
    <n v="8.2200000000000006"/>
    <n v="60"/>
    <n v="18410.93"/>
    <n v="756689.36000001919"/>
    <x v="0"/>
    <x v="0"/>
    <d v="2037-10-14T00:00:00"/>
    <x v="13"/>
    <x v="4"/>
    <x v="0"/>
    <x v="0"/>
    <x v="1"/>
  </r>
  <r>
    <s v="L104865"/>
    <x v="0"/>
    <s v="C204865"/>
    <s v="Sneha Sharma"/>
    <x v="0"/>
    <s v="Male"/>
    <x v="36"/>
    <x v="1"/>
    <x v="0"/>
    <x v="2"/>
    <n v="1806876"/>
    <s v="Submitted"/>
    <n v="340"/>
    <x v="0"/>
    <x v="0"/>
    <s v="Submitted"/>
    <x v="0"/>
    <x v="0"/>
    <n v="1986691"/>
    <n v="18.09"/>
    <n v="24"/>
    <n v="82778.789999999994"/>
    <n v="2994936.6832845216"/>
    <x v="2"/>
    <x v="2"/>
    <d v="2037-10-15T00:00:00"/>
    <x v="13"/>
    <x v="4"/>
    <x v="1"/>
    <x v="1"/>
    <x v="3"/>
  </r>
  <r>
    <s v="L104866"/>
    <x v="0"/>
    <s v="C204866"/>
    <s v="Neha Sharma"/>
    <x v="0"/>
    <s v="Male"/>
    <x v="22"/>
    <x v="1"/>
    <x v="0"/>
    <x v="1"/>
    <n v="1662205"/>
    <s v="Submitted"/>
    <n v="427"/>
    <x v="0"/>
    <x v="0"/>
    <s v="Submitted"/>
    <x v="0"/>
    <x v="1"/>
    <n v="381499"/>
    <n v="9.4700000000000006"/>
    <n v="180"/>
    <n v="2119.44"/>
    <n v="301066.29416666669"/>
    <x v="4"/>
    <x v="4"/>
    <d v="2037-10-16T00:00:00"/>
    <x v="13"/>
    <x v="4"/>
    <x v="0"/>
    <x v="0"/>
    <x v="2"/>
  </r>
  <r>
    <s v="L104867"/>
    <x v="0"/>
    <s v="C204867"/>
    <s v="Amit Singh"/>
    <x v="0"/>
    <s v="Female"/>
    <x v="32"/>
    <x v="0"/>
    <x v="0"/>
    <x v="1"/>
    <n v="1583946"/>
    <s v="Submitted"/>
    <n v="885"/>
    <x v="2"/>
    <x v="0"/>
    <s v="Submitted"/>
    <x v="0"/>
    <x v="1"/>
    <n v="0"/>
    <n v="7.23"/>
    <n v="12"/>
    <n v="20833.330000000002"/>
    <n v="0"/>
    <x v="4"/>
    <x v="4"/>
    <d v="2037-10-17T00:00:00"/>
    <x v="13"/>
    <x v="4"/>
    <x v="2"/>
    <x v="1"/>
    <x v="3"/>
  </r>
  <r>
    <s v="L104868"/>
    <x v="0"/>
    <s v="C204868"/>
    <s v="Vikas Gupta"/>
    <x v="0"/>
    <s v="Male"/>
    <x v="35"/>
    <x v="1"/>
    <x v="0"/>
    <x v="1"/>
    <n v="354370"/>
    <s v="Submitted"/>
    <n v="335"/>
    <x v="0"/>
    <x v="0"/>
    <s v="Submitted"/>
    <x v="0"/>
    <x v="3"/>
    <n v="920895"/>
    <n v="8.4"/>
    <n v="180"/>
    <n v="5116.08"/>
    <n v="644626.50000000012"/>
    <x v="6"/>
    <x v="6"/>
    <d v="2037-10-18T00:00:00"/>
    <x v="13"/>
    <x v="4"/>
    <x v="1"/>
    <x v="0"/>
    <x v="1"/>
  </r>
  <r>
    <s v="L104869"/>
    <x v="0"/>
    <s v="C204869"/>
    <s v="Rohit Das"/>
    <x v="0"/>
    <s v="Female"/>
    <x v="23"/>
    <x v="1"/>
    <x v="0"/>
    <x v="2"/>
    <n v="1880942"/>
    <s v="Submitted"/>
    <n v="362"/>
    <x v="0"/>
    <x v="0"/>
    <s v="Submitted"/>
    <x v="0"/>
    <x v="1"/>
    <n v="1212861"/>
    <n v="12.45"/>
    <n v="120"/>
    <n v="10107.17"/>
    <n v="1258343.2874999999"/>
    <x v="2"/>
    <x v="2"/>
    <d v="2037-10-19T00:00:00"/>
    <x v="13"/>
    <x v="4"/>
    <x v="2"/>
    <x v="0"/>
    <x v="2"/>
  </r>
  <r>
    <s v="L104870"/>
    <x v="0"/>
    <s v="C204870"/>
    <s v="Sneha Gupta"/>
    <x v="0"/>
    <s v="Male"/>
    <x v="30"/>
    <x v="0"/>
    <x v="1"/>
    <x v="1"/>
    <n v="2337028"/>
    <s v="Submitted"/>
    <n v="536"/>
    <x v="0"/>
    <x v="0"/>
    <s v="Submitted"/>
    <x v="0"/>
    <x v="4"/>
    <n v="3819943"/>
    <n v="12.7"/>
    <n v="12"/>
    <n v="318328.58"/>
    <n v="4043472.1512625651"/>
    <x v="4"/>
    <x v="4"/>
    <d v="2037-10-20T00:00:00"/>
    <x v="13"/>
    <x v="4"/>
    <x v="2"/>
    <x v="1"/>
    <x v="1"/>
  </r>
  <r>
    <s v="L104871"/>
    <x v="0"/>
    <s v="C204871"/>
    <s v="Neha Singh"/>
    <x v="0"/>
    <s v="Female"/>
    <x v="39"/>
    <x v="0"/>
    <x v="1"/>
    <x v="1"/>
    <n v="1925843"/>
    <s v="Submitted"/>
    <n v="321"/>
    <x v="0"/>
    <x v="0"/>
    <s v="Submitted"/>
    <x v="0"/>
    <x v="0"/>
    <n v="3995363"/>
    <n v="10.39"/>
    <n v="180"/>
    <n v="22196.46"/>
    <n v="3459318.4641666668"/>
    <x v="0"/>
    <x v="0"/>
    <d v="2037-10-21T00:00:00"/>
    <x v="13"/>
    <x v="4"/>
    <x v="0"/>
    <x v="0"/>
    <x v="2"/>
  </r>
  <r>
    <s v="L104872"/>
    <x v="0"/>
    <s v="C204872"/>
    <s v="Vikas Singh"/>
    <x v="0"/>
    <s v="Male"/>
    <x v="38"/>
    <x v="0"/>
    <x v="0"/>
    <x v="0"/>
    <n v="2411961"/>
    <s v="Submitted"/>
    <n v="426"/>
    <x v="0"/>
    <x v="0"/>
    <s v="Submitted"/>
    <x v="0"/>
    <x v="1"/>
    <n v="185548"/>
    <n v="18.09"/>
    <n v="60"/>
    <n v="3092.47"/>
    <n v="279713.61"/>
    <x v="4"/>
    <x v="4"/>
    <d v="2037-10-22T00:00:00"/>
    <x v="13"/>
    <x v="4"/>
    <x v="0"/>
    <x v="0"/>
    <x v="1"/>
  </r>
  <r>
    <s v="L104873"/>
    <x v="0"/>
    <s v="C204873"/>
    <s v="Pooja Mehta"/>
    <x v="0"/>
    <s v="Female"/>
    <x v="1"/>
    <x v="1"/>
    <x v="0"/>
    <x v="3"/>
    <n v="1190802"/>
    <s v="Submitted"/>
    <n v="557"/>
    <x v="0"/>
    <x v="0"/>
    <s v="Submitted"/>
    <x v="0"/>
    <x v="1"/>
    <n v="2086793"/>
    <n v="12.31"/>
    <n v="36"/>
    <n v="57966.47"/>
    <n v="2140701.8191862921"/>
    <x v="1"/>
    <x v="1"/>
    <d v="2037-10-23T00:00:00"/>
    <x v="13"/>
    <x v="4"/>
    <x v="0"/>
    <x v="1"/>
    <x v="0"/>
  </r>
  <r>
    <s v="L104874"/>
    <x v="0"/>
    <s v="C204874"/>
    <s v="Sneha Das"/>
    <x v="0"/>
    <s v="Male"/>
    <x v="2"/>
    <x v="0"/>
    <x v="0"/>
    <x v="2"/>
    <n v="1967172"/>
    <s v="Submitted"/>
    <n v="842"/>
    <x v="2"/>
    <x v="0"/>
    <s v="Submitted"/>
    <x v="0"/>
    <x v="3"/>
    <n v="3967136"/>
    <n v="8.74"/>
    <n v="180"/>
    <n v="22039.64"/>
    <n v="2889397.3866666667"/>
    <x v="2"/>
    <x v="2"/>
    <d v="2037-10-24T00:00:00"/>
    <x v="13"/>
    <x v="4"/>
    <x v="1"/>
    <x v="1"/>
    <x v="2"/>
  </r>
  <r>
    <s v="L104875"/>
    <x v="0"/>
    <s v="C204875"/>
    <s v="Rohit Rao"/>
    <x v="0"/>
    <s v="Male"/>
    <x v="25"/>
    <x v="1"/>
    <x v="0"/>
    <x v="3"/>
    <n v="1209704"/>
    <s v="Submitted"/>
    <n v="601"/>
    <x v="1"/>
    <x v="0"/>
    <s v="Submitted"/>
    <x v="0"/>
    <x v="2"/>
    <n v="246672"/>
    <n v="18.59"/>
    <n v="60"/>
    <n v="4111.2"/>
    <n v="382136.04"/>
    <x v="2"/>
    <x v="2"/>
    <d v="2037-10-25T00:00:00"/>
    <x v="13"/>
    <x v="4"/>
    <x v="0"/>
    <x v="0"/>
    <x v="0"/>
  </r>
  <r>
    <s v="L104876"/>
    <x v="0"/>
    <s v="C204876"/>
    <s v="Vikas Mehta"/>
    <x v="0"/>
    <s v="Female"/>
    <x v="44"/>
    <x v="0"/>
    <x v="0"/>
    <x v="2"/>
    <n v="526562"/>
    <s v="Submitted"/>
    <n v="389"/>
    <x v="0"/>
    <x v="0"/>
    <s v="Submitted"/>
    <x v="0"/>
    <x v="4"/>
    <n v="742647"/>
    <n v="7.91"/>
    <n v="12"/>
    <n v="61887.25"/>
    <n v="490655.59567605268"/>
    <x v="3"/>
    <x v="3"/>
    <d v="2037-10-26T00:00:00"/>
    <x v="13"/>
    <x v="4"/>
    <x v="0"/>
    <x v="0"/>
    <x v="2"/>
  </r>
  <r>
    <s v="L104877"/>
    <x v="0"/>
    <s v="C204877"/>
    <s v="Karan Sharma"/>
    <x v="0"/>
    <s v="Female"/>
    <x v="40"/>
    <x v="1"/>
    <x v="0"/>
    <x v="3"/>
    <n v="1695446"/>
    <s v="Submitted"/>
    <n v="724"/>
    <x v="1"/>
    <x v="0"/>
    <s v="Submitted"/>
    <x v="0"/>
    <x v="1"/>
    <n v="3316153"/>
    <n v="14.43"/>
    <n v="24"/>
    <n v="138173.04"/>
    <n v="3987674.0059821378"/>
    <x v="3"/>
    <x v="3"/>
    <d v="2037-10-27T00:00:00"/>
    <x v="13"/>
    <x v="4"/>
    <x v="1"/>
    <x v="1"/>
    <x v="1"/>
  </r>
  <r>
    <s v="L104878"/>
    <x v="0"/>
    <s v="C204878"/>
    <s v="Sneha Das"/>
    <x v="0"/>
    <s v="Female"/>
    <x v="8"/>
    <x v="1"/>
    <x v="0"/>
    <x v="3"/>
    <n v="449515"/>
    <s v="Submitted"/>
    <n v="815"/>
    <x v="2"/>
    <x v="0"/>
    <s v="Submitted"/>
    <x v="0"/>
    <x v="4"/>
    <n v="3208885"/>
    <n v="11.99"/>
    <n v="12"/>
    <n v="267407.08"/>
    <n v="3206997.8130325773"/>
    <x v="0"/>
    <x v="0"/>
    <d v="2037-10-28T00:00:00"/>
    <x v="13"/>
    <x v="4"/>
    <x v="0"/>
    <x v="1"/>
    <x v="2"/>
  </r>
  <r>
    <s v="L104879"/>
    <x v="0"/>
    <s v="C204879"/>
    <s v="Anjali Patel"/>
    <x v="0"/>
    <s v="Male"/>
    <x v="45"/>
    <x v="1"/>
    <x v="1"/>
    <x v="1"/>
    <n v="1327734"/>
    <s v="Submitted"/>
    <n v="801"/>
    <x v="2"/>
    <x v="0"/>
    <s v="Submitted"/>
    <x v="0"/>
    <x v="4"/>
    <n v="992239"/>
    <n v="11"/>
    <n v="60"/>
    <n v="16537.32"/>
    <n v="909552.41666666663"/>
    <x v="2"/>
    <x v="2"/>
    <d v="2037-10-29T00:00:00"/>
    <x v="13"/>
    <x v="4"/>
    <x v="1"/>
    <x v="0"/>
    <x v="2"/>
  </r>
  <r>
    <s v="L104880"/>
    <x v="0"/>
    <s v="C204880"/>
    <s v="Rahul Das"/>
    <x v="0"/>
    <s v="Female"/>
    <x v="16"/>
    <x v="0"/>
    <x v="0"/>
    <x v="2"/>
    <n v="606570"/>
    <s v="Submitted"/>
    <n v="558"/>
    <x v="0"/>
    <x v="0"/>
    <s v="Submitted"/>
    <x v="0"/>
    <x v="4"/>
    <n v="267389"/>
    <n v="11.62"/>
    <n v="12"/>
    <n v="22282.42"/>
    <n v="258998.26126458988"/>
    <x v="5"/>
    <x v="5"/>
    <d v="2037-10-30T00:00:00"/>
    <x v="13"/>
    <x v="4"/>
    <x v="0"/>
    <x v="0"/>
    <x v="1"/>
  </r>
  <r>
    <s v="L104881"/>
    <x v="0"/>
    <s v="C204881"/>
    <s v="Rahul Sharma"/>
    <x v="0"/>
    <s v="Male"/>
    <x v="26"/>
    <x v="1"/>
    <x v="1"/>
    <x v="2"/>
    <n v="2348413"/>
    <s v="Submitted"/>
    <n v="706"/>
    <x v="1"/>
    <x v="0"/>
    <s v="Submitted"/>
    <x v="0"/>
    <x v="1"/>
    <n v="3109907"/>
    <n v="9.4700000000000006"/>
    <n v="24"/>
    <n v="129579.46"/>
    <n v="2454237.0606453447"/>
    <x v="2"/>
    <x v="2"/>
    <d v="2037-10-31T00:00:00"/>
    <x v="13"/>
    <x v="4"/>
    <x v="0"/>
    <x v="0"/>
    <x v="2"/>
  </r>
  <r>
    <s v="L104882"/>
    <x v="0"/>
    <s v="C204882"/>
    <s v="Rohit Gupta"/>
    <x v="0"/>
    <s v="Male"/>
    <x v="35"/>
    <x v="1"/>
    <x v="0"/>
    <x v="0"/>
    <n v="1567364"/>
    <s v="Submitted"/>
    <n v="325"/>
    <x v="0"/>
    <x v="0"/>
    <s v="Submitted"/>
    <x v="0"/>
    <x v="3"/>
    <n v="412072"/>
    <n v="15.16"/>
    <n v="120"/>
    <n v="3433.93"/>
    <n v="520584.29333333339"/>
    <x v="2"/>
    <x v="2"/>
    <d v="2037-11-01T00:00:00"/>
    <x v="13"/>
    <x v="5"/>
    <x v="0"/>
    <x v="1"/>
    <x v="1"/>
  </r>
  <r>
    <s v="L104883"/>
    <x v="0"/>
    <s v="C204883"/>
    <s v="Priya Rao"/>
    <x v="0"/>
    <s v="Male"/>
    <x v="14"/>
    <x v="1"/>
    <x v="0"/>
    <x v="2"/>
    <n v="680820"/>
    <s v="Submitted"/>
    <n v="759"/>
    <x v="2"/>
    <x v="0"/>
    <s v="Submitted"/>
    <x v="0"/>
    <x v="1"/>
    <n v="2426138"/>
    <n v="14.23"/>
    <n v="12"/>
    <n v="202178.17"/>
    <n v="2877237.1756095504"/>
    <x v="1"/>
    <x v="1"/>
    <d v="2037-11-02T00:00:00"/>
    <x v="13"/>
    <x v="5"/>
    <x v="0"/>
    <x v="1"/>
    <x v="2"/>
  </r>
  <r>
    <s v="L104884"/>
    <x v="0"/>
    <s v="C204884"/>
    <s v="Rohit Rao"/>
    <x v="0"/>
    <s v="Female"/>
    <x v="41"/>
    <x v="0"/>
    <x v="1"/>
    <x v="2"/>
    <n v="2376293"/>
    <s v="Submitted"/>
    <n v="317"/>
    <x v="0"/>
    <x v="0"/>
    <s v="Submitted"/>
    <x v="0"/>
    <x v="0"/>
    <n v="1402515"/>
    <n v="8.4600000000000009"/>
    <n v="120"/>
    <n v="11687.62"/>
    <n v="988773.07500000007"/>
    <x v="4"/>
    <x v="4"/>
    <d v="2037-11-03T00:00:00"/>
    <x v="13"/>
    <x v="5"/>
    <x v="2"/>
    <x v="1"/>
    <x v="0"/>
  </r>
  <r>
    <s v="L104885"/>
    <x v="0"/>
    <s v="C204885"/>
    <s v="Neha Das"/>
    <x v="0"/>
    <s v="Female"/>
    <x v="42"/>
    <x v="0"/>
    <x v="0"/>
    <x v="3"/>
    <n v="1743676"/>
    <s v="Submitted"/>
    <n v="566"/>
    <x v="0"/>
    <x v="0"/>
    <s v="Submitted"/>
    <x v="0"/>
    <x v="0"/>
    <n v="3417898"/>
    <n v="8.9700000000000006"/>
    <n v="36"/>
    <n v="94941.61"/>
    <n v="2554878.7597901784"/>
    <x v="3"/>
    <x v="3"/>
    <d v="2037-11-04T00:00:00"/>
    <x v="13"/>
    <x v="5"/>
    <x v="1"/>
    <x v="0"/>
    <x v="2"/>
  </r>
  <r>
    <s v="L104886"/>
    <x v="0"/>
    <s v="C204886"/>
    <s v="Rahul Das"/>
    <x v="0"/>
    <s v="Female"/>
    <x v="30"/>
    <x v="0"/>
    <x v="0"/>
    <x v="2"/>
    <n v="454313"/>
    <s v="Submitted"/>
    <n v="319"/>
    <x v="0"/>
    <x v="0"/>
    <s v="Submitted"/>
    <x v="0"/>
    <x v="3"/>
    <n v="2608902"/>
    <n v="9.85"/>
    <n v="12"/>
    <n v="217408.5"/>
    <n v="2143087.3310957672"/>
    <x v="0"/>
    <x v="0"/>
    <d v="2037-11-05T00:00:00"/>
    <x v="13"/>
    <x v="5"/>
    <x v="2"/>
    <x v="0"/>
    <x v="3"/>
  </r>
  <r>
    <s v="L104887"/>
    <x v="0"/>
    <s v="C204887"/>
    <s v="Anjali Das"/>
    <x v="0"/>
    <s v="Male"/>
    <x v="13"/>
    <x v="0"/>
    <x v="1"/>
    <x v="0"/>
    <n v="1397908"/>
    <s v="Submitted"/>
    <n v="563"/>
    <x v="0"/>
    <x v="0"/>
    <s v="Submitted"/>
    <x v="0"/>
    <x v="4"/>
    <n v="1831931"/>
    <n v="8.49"/>
    <n v="120"/>
    <n v="15266.09"/>
    <n v="1296091.1825000001"/>
    <x v="5"/>
    <x v="5"/>
    <d v="2037-11-06T00:00:00"/>
    <x v="13"/>
    <x v="5"/>
    <x v="0"/>
    <x v="0"/>
    <x v="1"/>
  </r>
  <r>
    <s v="L104888"/>
    <x v="0"/>
    <s v="C204888"/>
    <s v="Karan Sharma"/>
    <x v="0"/>
    <s v="Male"/>
    <x v="25"/>
    <x v="1"/>
    <x v="1"/>
    <x v="0"/>
    <n v="498563"/>
    <s v="Submitted"/>
    <n v="870"/>
    <x v="2"/>
    <x v="0"/>
    <s v="Submitted"/>
    <x v="0"/>
    <x v="4"/>
    <n v="2103100"/>
    <n v="9.19"/>
    <n v="24"/>
    <n v="87629.17"/>
    <n v="1610625.9896789792"/>
    <x v="6"/>
    <x v="6"/>
    <d v="2037-11-07T00:00:00"/>
    <x v="13"/>
    <x v="5"/>
    <x v="1"/>
    <x v="1"/>
    <x v="0"/>
  </r>
  <r>
    <s v="L104889"/>
    <x v="0"/>
    <s v="C204889"/>
    <s v="Karan Singh"/>
    <x v="0"/>
    <s v="Male"/>
    <x v="13"/>
    <x v="0"/>
    <x v="0"/>
    <x v="1"/>
    <n v="1827138"/>
    <s v="Submitted"/>
    <n v="357"/>
    <x v="0"/>
    <x v="0"/>
    <s v="Submitted"/>
    <x v="0"/>
    <x v="0"/>
    <n v="3741029"/>
    <n v="17.13"/>
    <n v="60"/>
    <n v="62350.48"/>
    <n v="5340318.8975"/>
    <x v="1"/>
    <x v="1"/>
    <d v="2037-11-08T00:00:00"/>
    <x v="13"/>
    <x v="5"/>
    <x v="1"/>
    <x v="0"/>
    <x v="0"/>
  </r>
  <r>
    <s v="L104890"/>
    <x v="0"/>
    <s v="C204890"/>
    <s v="Rahul Singh"/>
    <x v="0"/>
    <s v="Male"/>
    <x v="7"/>
    <x v="0"/>
    <x v="1"/>
    <x v="2"/>
    <n v="2087621"/>
    <s v="Submitted"/>
    <n v="590"/>
    <x v="0"/>
    <x v="0"/>
    <s v="Submitted"/>
    <x v="0"/>
    <x v="0"/>
    <n v="1645737"/>
    <n v="11.14"/>
    <n v="12"/>
    <n v="137144.75"/>
    <n v="1528370.6688096072"/>
    <x v="2"/>
    <x v="2"/>
    <d v="2037-11-09T00:00:00"/>
    <x v="13"/>
    <x v="5"/>
    <x v="0"/>
    <x v="1"/>
    <x v="1"/>
  </r>
  <r>
    <s v="L104891"/>
    <x v="0"/>
    <s v="C204891"/>
    <s v="Priya Mehta"/>
    <x v="0"/>
    <s v="Female"/>
    <x v="16"/>
    <x v="0"/>
    <x v="0"/>
    <x v="2"/>
    <n v="1495681"/>
    <s v="Submitted"/>
    <n v="605"/>
    <x v="1"/>
    <x v="0"/>
    <s v="Submitted"/>
    <x v="0"/>
    <x v="1"/>
    <n v="3830799"/>
    <n v="17.64"/>
    <n v="180"/>
    <n v="21282.22"/>
    <n v="5631274.5300000003"/>
    <x v="0"/>
    <x v="0"/>
    <d v="2037-11-10T00:00:00"/>
    <x v="13"/>
    <x v="5"/>
    <x v="0"/>
    <x v="0"/>
    <x v="2"/>
  </r>
  <r>
    <s v="L104892"/>
    <x v="0"/>
    <s v="C204892"/>
    <s v="Priya Patel"/>
    <x v="0"/>
    <s v="Female"/>
    <x v="26"/>
    <x v="0"/>
    <x v="0"/>
    <x v="1"/>
    <n v="398247"/>
    <s v="Submitted"/>
    <n v="896"/>
    <x v="2"/>
    <x v="0"/>
    <s v="Submitted"/>
    <x v="0"/>
    <x v="4"/>
    <n v="1664532"/>
    <n v="16.3"/>
    <n v="36"/>
    <n v="46237"/>
    <n v="2260989.3000000869"/>
    <x v="2"/>
    <x v="2"/>
    <d v="2037-11-11T00:00:00"/>
    <x v="13"/>
    <x v="5"/>
    <x v="2"/>
    <x v="1"/>
    <x v="1"/>
  </r>
  <r>
    <s v="L104893"/>
    <x v="0"/>
    <s v="C204893"/>
    <s v="Rohit Singh"/>
    <x v="0"/>
    <s v="Female"/>
    <x v="18"/>
    <x v="0"/>
    <x v="1"/>
    <x v="0"/>
    <n v="2452465"/>
    <s v="Submitted"/>
    <n v="779"/>
    <x v="2"/>
    <x v="0"/>
    <s v="Submitted"/>
    <x v="0"/>
    <x v="1"/>
    <n v="4029134"/>
    <n v="9.48"/>
    <n v="36"/>
    <n v="111920.39"/>
    <n v="3183015.8625126369"/>
    <x v="6"/>
    <x v="6"/>
    <d v="2037-11-12T00:00:00"/>
    <x v="13"/>
    <x v="5"/>
    <x v="0"/>
    <x v="1"/>
    <x v="1"/>
  </r>
  <r>
    <s v="L104894"/>
    <x v="0"/>
    <s v="C204894"/>
    <s v="Rohit Gupta"/>
    <x v="0"/>
    <s v="Female"/>
    <x v="4"/>
    <x v="0"/>
    <x v="1"/>
    <x v="3"/>
    <n v="1462467"/>
    <s v="Submitted"/>
    <n v="702"/>
    <x v="1"/>
    <x v="0"/>
    <s v="Submitted"/>
    <x v="0"/>
    <x v="2"/>
    <n v="1749168"/>
    <n v="15.3"/>
    <n v="36"/>
    <n v="48588"/>
    <n v="2230189.2000003145"/>
    <x v="0"/>
    <x v="0"/>
    <d v="2037-11-13T00:00:00"/>
    <x v="13"/>
    <x v="5"/>
    <x v="0"/>
    <x v="0"/>
    <x v="1"/>
  </r>
  <r>
    <s v="L104895"/>
    <x v="0"/>
    <s v="C204895"/>
    <s v="Sneha Singh"/>
    <x v="0"/>
    <s v="Male"/>
    <x v="6"/>
    <x v="1"/>
    <x v="0"/>
    <x v="2"/>
    <n v="1058937"/>
    <s v="Submitted"/>
    <n v="573"/>
    <x v="0"/>
    <x v="0"/>
    <s v="Submitted"/>
    <x v="0"/>
    <x v="2"/>
    <n v="254162"/>
    <n v="10.46"/>
    <n v="180"/>
    <n v="1412.01"/>
    <n v="221544.54333333333"/>
    <x v="5"/>
    <x v="5"/>
    <d v="2037-11-14T00:00:00"/>
    <x v="13"/>
    <x v="5"/>
    <x v="0"/>
    <x v="1"/>
    <x v="1"/>
  </r>
  <r>
    <s v="L104896"/>
    <x v="0"/>
    <s v="C204896"/>
    <s v="Amit Sharma"/>
    <x v="0"/>
    <s v="Female"/>
    <x v="1"/>
    <x v="1"/>
    <x v="1"/>
    <x v="1"/>
    <n v="1178612"/>
    <s v="Submitted"/>
    <n v="875"/>
    <x v="2"/>
    <x v="0"/>
    <s v="Submitted"/>
    <x v="0"/>
    <x v="0"/>
    <n v="3286261"/>
    <n v="11.08"/>
    <n v="180"/>
    <n v="18257.009999999998"/>
    <n v="3034314.3233333332"/>
    <x v="4"/>
    <x v="4"/>
    <d v="2037-11-15T00:00:00"/>
    <x v="13"/>
    <x v="5"/>
    <x v="0"/>
    <x v="1"/>
    <x v="3"/>
  </r>
  <r>
    <s v="L104897"/>
    <x v="0"/>
    <s v="C204897"/>
    <s v="Anjali Das"/>
    <x v="0"/>
    <s v="Female"/>
    <x v="15"/>
    <x v="0"/>
    <x v="1"/>
    <x v="3"/>
    <n v="1899709"/>
    <s v="Submitted"/>
    <n v="389"/>
    <x v="0"/>
    <x v="0"/>
    <s v="Submitted"/>
    <x v="0"/>
    <x v="4"/>
    <n v="2260669"/>
    <n v="17.25"/>
    <n v="24"/>
    <n v="94194.54"/>
    <n v="3249711.6891794759"/>
    <x v="5"/>
    <x v="5"/>
    <d v="2037-11-16T00:00:00"/>
    <x v="13"/>
    <x v="5"/>
    <x v="0"/>
    <x v="1"/>
    <x v="3"/>
  </r>
  <r>
    <s v="L104898"/>
    <x v="0"/>
    <s v="C204898"/>
    <s v="Priya Rao"/>
    <x v="0"/>
    <s v="Female"/>
    <x v="0"/>
    <x v="1"/>
    <x v="1"/>
    <x v="0"/>
    <n v="1928239"/>
    <s v="Submitted"/>
    <n v="375"/>
    <x v="0"/>
    <x v="0"/>
    <s v="Submitted"/>
    <x v="0"/>
    <x v="0"/>
    <n v="4289730"/>
    <n v="15.94"/>
    <n v="12"/>
    <n v="357477.5"/>
    <n v="5698415.8478935454"/>
    <x v="5"/>
    <x v="5"/>
    <d v="2037-11-17T00:00:00"/>
    <x v="13"/>
    <x v="5"/>
    <x v="0"/>
    <x v="1"/>
    <x v="3"/>
  </r>
  <r>
    <s v="L104899"/>
    <x v="0"/>
    <s v="C204899"/>
    <s v="Rohit Verma"/>
    <x v="0"/>
    <s v="Male"/>
    <x v="11"/>
    <x v="0"/>
    <x v="1"/>
    <x v="1"/>
    <n v="2462296"/>
    <s v="Submitted"/>
    <n v="308"/>
    <x v="0"/>
    <x v="0"/>
    <s v="Submitted"/>
    <x v="0"/>
    <x v="2"/>
    <n v="862604"/>
    <n v="14.98"/>
    <n v="180"/>
    <n v="4792.24"/>
    <n v="1076817.3266666667"/>
    <x v="5"/>
    <x v="5"/>
    <d v="2037-11-18T00:00:00"/>
    <x v="13"/>
    <x v="5"/>
    <x v="1"/>
    <x v="1"/>
    <x v="3"/>
  </r>
  <r>
    <s v="L104900"/>
    <x v="0"/>
    <s v="C204900"/>
    <s v="Anjali Verma"/>
    <x v="0"/>
    <s v="Male"/>
    <x v="10"/>
    <x v="0"/>
    <x v="1"/>
    <x v="0"/>
    <n v="842409"/>
    <s v="Submitted"/>
    <n v="461"/>
    <x v="0"/>
    <x v="0"/>
    <s v="Submitted"/>
    <x v="0"/>
    <x v="0"/>
    <n v="4401774"/>
    <n v="17.39"/>
    <n v="12"/>
    <n v="366814.5"/>
    <n v="6379041.0965754045"/>
    <x v="1"/>
    <x v="1"/>
    <d v="2037-11-19T00:00:00"/>
    <x v="13"/>
    <x v="5"/>
    <x v="2"/>
    <x v="0"/>
    <x v="1"/>
  </r>
  <r>
    <s v="L104901"/>
    <x v="0"/>
    <s v="C204901"/>
    <s v="Anjali Sharma"/>
    <x v="0"/>
    <s v="Female"/>
    <x v="9"/>
    <x v="1"/>
    <x v="0"/>
    <x v="3"/>
    <n v="445211"/>
    <s v="Submitted"/>
    <n v="400"/>
    <x v="0"/>
    <x v="0"/>
    <s v="Submitted"/>
    <x v="0"/>
    <x v="4"/>
    <n v="1938830"/>
    <n v="13.56"/>
    <n v="36"/>
    <n v="53856.39"/>
    <n v="2190877.9000033038"/>
    <x v="0"/>
    <x v="0"/>
    <d v="2037-11-20T00:00:00"/>
    <x v="13"/>
    <x v="5"/>
    <x v="0"/>
    <x v="0"/>
    <x v="0"/>
  </r>
  <r>
    <s v="L104902"/>
    <x v="0"/>
    <s v="C204902"/>
    <s v="Rohit Verma"/>
    <x v="0"/>
    <s v="Male"/>
    <x v="39"/>
    <x v="0"/>
    <x v="1"/>
    <x v="3"/>
    <n v="1594473"/>
    <s v="Submitted"/>
    <n v="809"/>
    <x v="2"/>
    <x v="0"/>
    <s v="Submitted"/>
    <x v="0"/>
    <x v="3"/>
    <n v="2708378"/>
    <n v="9.49"/>
    <n v="60"/>
    <n v="45139.63"/>
    <n v="2141875.6016666684"/>
    <x v="3"/>
    <x v="3"/>
    <d v="2037-11-21T00:00:00"/>
    <x v="13"/>
    <x v="5"/>
    <x v="0"/>
    <x v="1"/>
    <x v="3"/>
  </r>
  <r>
    <s v="L104903"/>
    <x v="0"/>
    <s v="C204903"/>
    <s v="Rohit Gupta"/>
    <x v="0"/>
    <s v="Male"/>
    <x v="29"/>
    <x v="0"/>
    <x v="1"/>
    <x v="2"/>
    <n v="1419611"/>
    <s v="Submitted"/>
    <n v="328"/>
    <x v="0"/>
    <x v="0"/>
    <s v="Submitted"/>
    <x v="0"/>
    <x v="2"/>
    <n v="2887341"/>
    <n v="8.36"/>
    <n v="60"/>
    <n v="48122.35"/>
    <n v="2011514.2300000337"/>
    <x v="5"/>
    <x v="5"/>
    <d v="2037-11-22T00:00:00"/>
    <x v="13"/>
    <x v="5"/>
    <x v="0"/>
    <x v="1"/>
    <x v="1"/>
  </r>
  <r>
    <s v="L104904"/>
    <x v="0"/>
    <s v="C204904"/>
    <s v="Priya Das"/>
    <x v="0"/>
    <s v="Male"/>
    <x v="9"/>
    <x v="1"/>
    <x v="0"/>
    <x v="0"/>
    <n v="1891622"/>
    <s v="Submitted"/>
    <n v="839"/>
    <x v="2"/>
    <x v="0"/>
    <s v="Submitted"/>
    <x v="0"/>
    <x v="4"/>
    <n v="2654041"/>
    <n v="13.91"/>
    <n v="24"/>
    <n v="110585.04"/>
    <n v="3076475.8883534013"/>
    <x v="2"/>
    <x v="2"/>
    <d v="2037-11-23T00:00:00"/>
    <x v="13"/>
    <x v="5"/>
    <x v="1"/>
    <x v="1"/>
    <x v="2"/>
  </r>
  <r>
    <s v="L104905"/>
    <x v="0"/>
    <s v="C204905"/>
    <s v="Priya Verma"/>
    <x v="0"/>
    <s v="Male"/>
    <x v="17"/>
    <x v="0"/>
    <x v="1"/>
    <x v="0"/>
    <n v="2155375"/>
    <s v="Submitted"/>
    <n v="774"/>
    <x v="2"/>
    <x v="0"/>
    <s v="Submitted"/>
    <x v="0"/>
    <x v="1"/>
    <n v="4450004"/>
    <n v="11.8"/>
    <n v="36"/>
    <n v="123611.22"/>
    <n v="4375837.2667527292"/>
    <x v="0"/>
    <x v="0"/>
    <d v="2037-11-24T00:00:00"/>
    <x v="13"/>
    <x v="5"/>
    <x v="0"/>
    <x v="0"/>
    <x v="0"/>
  </r>
  <r>
    <s v="L104906"/>
    <x v="0"/>
    <s v="C204906"/>
    <s v="Pooja Verma"/>
    <x v="0"/>
    <s v="Female"/>
    <x v="2"/>
    <x v="1"/>
    <x v="0"/>
    <x v="1"/>
    <n v="1311143"/>
    <s v="Submitted"/>
    <n v="522"/>
    <x v="0"/>
    <x v="0"/>
    <s v="Submitted"/>
    <x v="0"/>
    <x v="2"/>
    <n v="2084360"/>
    <n v="9.0500000000000007"/>
    <n v="120"/>
    <n v="17369.669999999998"/>
    <n v="1571954.8333333335"/>
    <x v="3"/>
    <x v="3"/>
    <d v="2037-11-25T00:00:00"/>
    <x v="13"/>
    <x v="5"/>
    <x v="0"/>
    <x v="0"/>
    <x v="3"/>
  </r>
  <r>
    <s v="L104907"/>
    <x v="0"/>
    <s v="C204907"/>
    <s v="Vikas Gupta"/>
    <x v="0"/>
    <s v="Female"/>
    <x v="24"/>
    <x v="1"/>
    <x v="0"/>
    <x v="2"/>
    <n v="2013930"/>
    <s v="Submitted"/>
    <n v="814"/>
    <x v="2"/>
    <x v="0"/>
    <s v="Submitted"/>
    <x v="0"/>
    <x v="1"/>
    <n v="1686472"/>
    <n v="18.13"/>
    <n v="24"/>
    <n v="70269.67"/>
    <n v="2547978.1139798304"/>
    <x v="0"/>
    <x v="0"/>
    <d v="2037-11-26T00:00:00"/>
    <x v="13"/>
    <x v="5"/>
    <x v="1"/>
    <x v="1"/>
    <x v="0"/>
  </r>
  <r>
    <s v="L104908"/>
    <x v="0"/>
    <s v="C204908"/>
    <s v="Anjali Singh"/>
    <x v="0"/>
    <s v="Female"/>
    <x v="1"/>
    <x v="1"/>
    <x v="1"/>
    <x v="1"/>
    <n v="1535975"/>
    <s v="Submitted"/>
    <n v="771"/>
    <x v="2"/>
    <x v="0"/>
    <s v="Submitted"/>
    <x v="0"/>
    <x v="3"/>
    <n v="1423341"/>
    <n v="12.22"/>
    <n v="12"/>
    <n v="118611.75"/>
    <n v="1449752.8186504131"/>
    <x v="6"/>
    <x v="6"/>
    <d v="2037-11-27T00:00:00"/>
    <x v="13"/>
    <x v="5"/>
    <x v="0"/>
    <x v="0"/>
    <x v="3"/>
  </r>
  <r>
    <s v="L104909"/>
    <x v="0"/>
    <s v="C204909"/>
    <s v="Karan Gupta"/>
    <x v="0"/>
    <s v="Male"/>
    <x v="15"/>
    <x v="0"/>
    <x v="1"/>
    <x v="0"/>
    <n v="479851"/>
    <s v="Submitted"/>
    <n v="579"/>
    <x v="0"/>
    <x v="0"/>
    <s v="Submitted"/>
    <x v="0"/>
    <x v="1"/>
    <n v="1672480"/>
    <n v="9.4600000000000009"/>
    <n v="60"/>
    <n v="27874.67"/>
    <n v="1318471.7333333343"/>
    <x v="1"/>
    <x v="1"/>
    <d v="2037-11-28T00:00:00"/>
    <x v="13"/>
    <x v="5"/>
    <x v="0"/>
    <x v="1"/>
    <x v="3"/>
  </r>
  <r>
    <s v="L104910"/>
    <x v="0"/>
    <s v="C204910"/>
    <s v="Anjali Mehta"/>
    <x v="0"/>
    <s v="Female"/>
    <x v="36"/>
    <x v="1"/>
    <x v="1"/>
    <x v="2"/>
    <n v="2423018"/>
    <s v="Submitted"/>
    <n v="850"/>
    <x v="2"/>
    <x v="0"/>
    <s v="Submitted"/>
    <x v="0"/>
    <x v="3"/>
    <n v="3169648"/>
    <n v="18.47"/>
    <n v="36"/>
    <n v="88045.78"/>
    <n v="4878616.546666679"/>
    <x v="6"/>
    <x v="6"/>
    <d v="2037-11-29T00:00:00"/>
    <x v="13"/>
    <x v="5"/>
    <x v="2"/>
    <x v="0"/>
    <x v="0"/>
  </r>
  <r>
    <s v="L104911"/>
    <x v="0"/>
    <s v="C204911"/>
    <s v="Vikas Mehta"/>
    <x v="0"/>
    <s v="Female"/>
    <x v="0"/>
    <x v="0"/>
    <x v="0"/>
    <x v="3"/>
    <n v="1161568"/>
    <s v="Submitted"/>
    <n v="828"/>
    <x v="2"/>
    <x v="0"/>
    <s v="Submitted"/>
    <x v="0"/>
    <x v="1"/>
    <n v="4590642"/>
    <n v="9.44"/>
    <n v="36"/>
    <n v="127517.83"/>
    <n v="3611305.0430485751"/>
    <x v="0"/>
    <x v="0"/>
    <d v="2037-11-30T00:00:00"/>
    <x v="13"/>
    <x v="5"/>
    <x v="0"/>
    <x v="1"/>
    <x v="0"/>
  </r>
  <r>
    <s v="L104912"/>
    <x v="0"/>
    <s v="C204912"/>
    <s v="Rohit Rao"/>
    <x v="0"/>
    <s v="Female"/>
    <x v="7"/>
    <x v="0"/>
    <x v="0"/>
    <x v="1"/>
    <n v="1164731"/>
    <s v="Submitted"/>
    <n v="416"/>
    <x v="0"/>
    <x v="0"/>
    <s v="Submitted"/>
    <x v="0"/>
    <x v="4"/>
    <n v="4586894"/>
    <n v="7.03"/>
    <n v="120"/>
    <n v="38224.120000000003"/>
    <n v="2687155.4016666664"/>
    <x v="6"/>
    <x v="6"/>
    <d v="2037-12-01T00:00:00"/>
    <x v="13"/>
    <x v="6"/>
    <x v="0"/>
    <x v="0"/>
    <x v="1"/>
  </r>
  <r>
    <s v="L104913"/>
    <x v="0"/>
    <s v="C204913"/>
    <s v="Priya Sharma"/>
    <x v="0"/>
    <s v="Male"/>
    <x v="42"/>
    <x v="0"/>
    <x v="0"/>
    <x v="1"/>
    <n v="1680437"/>
    <s v="Submitted"/>
    <n v="309"/>
    <x v="0"/>
    <x v="0"/>
    <s v="Submitted"/>
    <x v="0"/>
    <x v="1"/>
    <n v="1154952"/>
    <n v="17.899999999999999"/>
    <n v="12"/>
    <n v="96246"/>
    <n v="1722833.4859685402"/>
    <x v="2"/>
    <x v="2"/>
    <d v="2037-12-02T00:00:00"/>
    <x v="13"/>
    <x v="6"/>
    <x v="0"/>
    <x v="0"/>
    <x v="0"/>
  </r>
  <r>
    <s v="L104914"/>
    <x v="0"/>
    <s v="C204914"/>
    <s v="Priya Singh"/>
    <x v="0"/>
    <s v="Female"/>
    <x v="37"/>
    <x v="0"/>
    <x v="0"/>
    <x v="2"/>
    <n v="552748"/>
    <s v="Submitted"/>
    <n v="636"/>
    <x v="1"/>
    <x v="0"/>
    <s v="Submitted"/>
    <x v="0"/>
    <x v="4"/>
    <n v="4433682"/>
    <n v="7.6"/>
    <n v="36"/>
    <n v="123157.83"/>
    <n v="2807998.6599381291"/>
    <x v="6"/>
    <x v="6"/>
    <d v="2037-12-03T00:00:00"/>
    <x v="13"/>
    <x v="6"/>
    <x v="1"/>
    <x v="1"/>
    <x v="3"/>
  </r>
  <r>
    <s v="L104915"/>
    <x v="0"/>
    <s v="C204915"/>
    <s v="Rahul Gupta"/>
    <x v="0"/>
    <s v="Male"/>
    <x v="34"/>
    <x v="0"/>
    <x v="1"/>
    <x v="2"/>
    <n v="2250334"/>
    <s v="Submitted"/>
    <n v="594"/>
    <x v="0"/>
    <x v="0"/>
    <s v="Submitted"/>
    <x v="0"/>
    <x v="3"/>
    <n v="440329"/>
    <n v="15.67"/>
    <n v="60"/>
    <n v="7338.82"/>
    <n v="574996.28583333339"/>
    <x v="2"/>
    <x v="2"/>
    <d v="2037-12-04T00:00:00"/>
    <x v="13"/>
    <x v="6"/>
    <x v="0"/>
    <x v="1"/>
    <x v="2"/>
  </r>
  <r>
    <s v="L104916"/>
    <x v="0"/>
    <s v="C204916"/>
    <s v="Rahul Gupta"/>
    <x v="0"/>
    <s v="Male"/>
    <x v="2"/>
    <x v="1"/>
    <x v="0"/>
    <x v="2"/>
    <n v="570054"/>
    <s v="Submitted"/>
    <n v="448"/>
    <x v="0"/>
    <x v="0"/>
    <s v="Submitted"/>
    <x v="0"/>
    <x v="0"/>
    <n v="61222"/>
    <n v="14.81"/>
    <n v="12"/>
    <n v="5101.83"/>
    <n v="75563.03731936212"/>
    <x v="1"/>
    <x v="1"/>
    <d v="2037-12-05T00:00:00"/>
    <x v="13"/>
    <x v="6"/>
    <x v="0"/>
    <x v="0"/>
    <x v="2"/>
  </r>
  <r>
    <s v="L104917"/>
    <x v="0"/>
    <s v="C204917"/>
    <s v="Vikas Gupta"/>
    <x v="0"/>
    <s v="Female"/>
    <x v="5"/>
    <x v="0"/>
    <x v="1"/>
    <x v="1"/>
    <n v="0"/>
    <s v="Submitted"/>
    <n v="596"/>
    <x v="0"/>
    <x v="0"/>
    <s v="Submitted"/>
    <x v="0"/>
    <x v="0"/>
    <n v="1831906"/>
    <n v="8.57"/>
    <n v="120"/>
    <n v="15265.88"/>
    <n v="1308286.2016666669"/>
    <x v="1"/>
    <x v="1"/>
    <d v="2037-12-06T00:00:00"/>
    <x v="13"/>
    <x v="6"/>
    <x v="2"/>
    <x v="0"/>
    <x v="3"/>
  </r>
  <r>
    <s v="L104918"/>
    <x v="0"/>
    <s v="C204918"/>
    <s v="Anjali Mehta"/>
    <x v="0"/>
    <s v="Male"/>
    <x v="41"/>
    <x v="1"/>
    <x v="1"/>
    <x v="3"/>
    <n v="1632330"/>
    <s v="Submitted"/>
    <n v="599"/>
    <x v="0"/>
    <x v="0"/>
    <s v="Submitted"/>
    <x v="0"/>
    <x v="2"/>
    <n v="1782460"/>
    <n v="7.94"/>
    <n v="120"/>
    <n v="14853.83"/>
    <n v="1179394.3666666667"/>
    <x v="6"/>
    <x v="6"/>
    <d v="2037-12-07T00:00:00"/>
    <x v="13"/>
    <x v="6"/>
    <x v="0"/>
    <x v="0"/>
    <x v="3"/>
  </r>
  <r>
    <s v="L104919"/>
    <x v="0"/>
    <s v="C204919"/>
    <s v="Vikas Rao"/>
    <x v="0"/>
    <s v="Female"/>
    <x v="9"/>
    <x v="0"/>
    <x v="0"/>
    <x v="1"/>
    <n v="2331913"/>
    <s v="Submitted"/>
    <n v="347"/>
    <x v="0"/>
    <x v="0"/>
    <s v="Submitted"/>
    <x v="0"/>
    <x v="2"/>
    <n v="3638933"/>
    <n v="17.3"/>
    <n v="60"/>
    <n v="60648.88"/>
    <n v="5246128.4083333332"/>
    <x v="3"/>
    <x v="3"/>
    <d v="2037-12-08T00:00:00"/>
    <x v="13"/>
    <x v="6"/>
    <x v="0"/>
    <x v="1"/>
    <x v="2"/>
  </r>
  <r>
    <s v="L104920"/>
    <x v="0"/>
    <s v="C204920"/>
    <s v="Sneha Verma"/>
    <x v="0"/>
    <s v="Male"/>
    <x v="25"/>
    <x v="0"/>
    <x v="1"/>
    <x v="1"/>
    <n v="2060930"/>
    <s v="Submitted"/>
    <n v="487"/>
    <x v="0"/>
    <x v="0"/>
    <s v="Submitted"/>
    <x v="0"/>
    <x v="0"/>
    <n v="145946"/>
    <n v="16.43"/>
    <n v="36"/>
    <n v="4054.06"/>
    <n v="199824.39833333986"/>
    <x v="3"/>
    <x v="3"/>
    <d v="2037-12-09T00:00:00"/>
    <x v="13"/>
    <x v="6"/>
    <x v="0"/>
    <x v="0"/>
    <x v="1"/>
  </r>
  <r>
    <s v="L104921"/>
    <x v="0"/>
    <s v="C204921"/>
    <s v="Karan Sharma"/>
    <x v="0"/>
    <s v="Male"/>
    <x v="42"/>
    <x v="0"/>
    <x v="0"/>
    <x v="3"/>
    <n v="442216"/>
    <s v="Submitted"/>
    <n v="804"/>
    <x v="2"/>
    <x v="0"/>
    <s v="Submitted"/>
    <x v="0"/>
    <x v="4"/>
    <n v="3281825"/>
    <n v="14.26"/>
    <n v="120"/>
    <n v="27348.54"/>
    <n v="3899902.0416666665"/>
    <x v="2"/>
    <x v="2"/>
    <d v="2037-12-10T00:00:00"/>
    <x v="13"/>
    <x v="6"/>
    <x v="2"/>
    <x v="1"/>
    <x v="1"/>
  </r>
  <r>
    <s v="L104922"/>
    <x v="0"/>
    <s v="C204922"/>
    <s v="Pooja Mehta"/>
    <x v="0"/>
    <s v="Male"/>
    <x v="32"/>
    <x v="0"/>
    <x v="1"/>
    <x v="2"/>
    <n v="2355396"/>
    <s v="Submitted"/>
    <n v="700"/>
    <x v="1"/>
    <x v="0"/>
    <s v="Submitted"/>
    <x v="0"/>
    <x v="4"/>
    <n v="1224593"/>
    <n v="13.43"/>
    <n v="120"/>
    <n v="10204.94"/>
    <n v="1370523.6658333333"/>
    <x v="1"/>
    <x v="1"/>
    <d v="2037-12-11T00:00:00"/>
    <x v="13"/>
    <x v="6"/>
    <x v="0"/>
    <x v="1"/>
    <x v="2"/>
  </r>
  <r>
    <s v="L104923"/>
    <x v="0"/>
    <s v="C204923"/>
    <s v="Pooja Patel"/>
    <x v="0"/>
    <s v="Female"/>
    <x v="30"/>
    <x v="1"/>
    <x v="1"/>
    <x v="1"/>
    <n v="621350"/>
    <s v="Submitted"/>
    <n v="689"/>
    <x v="1"/>
    <x v="0"/>
    <s v="Submitted"/>
    <x v="0"/>
    <x v="3"/>
    <n v="879384"/>
    <n v="7.26"/>
    <n v="36"/>
    <n v="24427.33"/>
    <n v="532027.34132223029"/>
    <x v="4"/>
    <x v="4"/>
    <d v="2037-12-12T00:00:00"/>
    <x v="13"/>
    <x v="6"/>
    <x v="2"/>
    <x v="0"/>
    <x v="1"/>
  </r>
  <r>
    <s v="L104924"/>
    <x v="0"/>
    <s v="C204924"/>
    <s v="Anjali Mehta"/>
    <x v="0"/>
    <s v="Male"/>
    <x v="13"/>
    <x v="0"/>
    <x v="0"/>
    <x v="0"/>
    <n v="295366"/>
    <s v="Submitted"/>
    <n v="628"/>
    <x v="1"/>
    <x v="0"/>
    <s v="Submitted"/>
    <x v="0"/>
    <x v="1"/>
    <n v="557700"/>
    <n v="12.61"/>
    <n v="120"/>
    <n v="4647.5"/>
    <n v="586049.75"/>
    <x v="2"/>
    <x v="2"/>
    <d v="2037-12-13T00:00:00"/>
    <x v="13"/>
    <x v="6"/>
    <x v="1"/>
    <x v="1"/>
    <x v="3"/>
  </r>
  <r>
    <s v="L104925"/>
    <x v="0"/>
    <s v="C204925"/>
    <s v="Priya Singh"/>
    <x v="0"/>
    <s v="Female"/>
    <x v="45"/>
    <x v="1"/>
    <x v="1"/>
    <x v="0"/>
    <n v="1132996"/>
    <s v="Submitted"/>
    <n v="466"/>
    <x v="0"/>
    <x v="0"/>
    <s v="Submitted"/>
    <x v="0"/>
    <x v="0"/>
    <n v="1086814"/>
    <n v="13.37"/>
    <n v="12"/>
    <n v="90567.83"/>
    <n v="1211043.8076837324"/>
    <x v="6"/>
    <x v="6"/>
    <d v="2037-12-14T00:00:00"/>
    <x v="13"/>
    <x v="6"/>
    <x v="0"/>
    <x v="0"/>
    <x v="2"/>
  </r>
  <r>
    <s v="L104926"/>
    <x v="0"/>
    <s v="C204926"/>
    <s v="Neha Verma"/>
    <x v="0"/>
    <s v="Female"/>
    <x v="36"/>
    <x v="1"/>
    <x v="0"/>
    <x v="3"/>
    <n v="1803475"/>
    <s v="Submitted"/>
    <n v="673"/>
    <x v="1"/>
    <x v="0"/>
    <s v="Submitted"/>
    <x v="0"/>
    <x v="2"/>
    <n v="1457117"/>
    <n v="10.26"/>
    <n v="180"/>
    <n v="8095.09"/>
    <n v="1245835.0349999999"/>
    <x v="5"/>
    <x v="5"/>
    <d v="2037-12-15T00:00:00"/>
    <x v="13"/>
    <x v="6"/>
    <x v="0"/>
    <x v="0"/>
    <x v="1"/>
  </r>
  <r>
    <s v="L104927"/>
    <x v="0"/>
    <s v="C204927"/>
    <s v="Rohit Gupta"/>
    <x v="0"/>
    <s v="Female"/>
    <x v="5"/>
    <x v="1"/>
    <x v="0"/>
    <x v="0"/>
    <n v="2416309"/>
    <s v="Submitted"/>
    <n v="358"/>
    <x v="0"/>
    <x v="0"/>
    <s v="Submitted"/>
    <x v="0"/>
    <x v="4"/>
    <n v="2941659"/>
    <n v="13.02"/>
    <n v="60"/>
    <n v="49027.65"/>
    <n v="3191700.0149999997"/>
    <x v="6"/>
    <x v="6"/>
    <d v="2037-12-16T00:00:00"/>
    <x v="13"/>
    <x v="6"/>
    <x v="0"/>
    <x v="1"/>
    <x v="2"/>
  </r>
  <r>
    <s v="L104928"/>
    <x v="0"/>
    <s v="C204928"/>
    <s v="Karan Patel"/>
    <x v="0"/>
    <s v="Male"/>
    <x v="33"/>
    <x v="1"/>
    <x v="1"/>
    <x v="0"/>
    <n v="1406660"/>
    <s v="Submitted"/>
    <n v="794"/>
    <x v="2"/>
    <x v="0"/>
    <s v="Submitted"/>
    <x v="0"/>
    <x v="0"/>
    <n v="2287116"/>
    <n v="13.5"/>
    <n v="24"/>
    <n v="95296.5"/>
    <n v="2573005.535795324"/>
    <x v="1"/>
    <x v="1"/>
    <d v="2037-12-17T00:00:00"/>
    <x v="13"/>
    <x v="6"/>
    <x v="1"/>
    <x v="1"/>
    <x v="0"/>
  </r>
  <r>
    <s v="L104929"/>
    <x v="0"/>
    <s v="C204929"/>
    <s v="Neha Mehta"/>
    <x v="0"/>
    <s v="Male"/>
    <x v="47"/>
    <x v="0"/>
    <x v="0"/>
    <x v="1"/>
    <n v="484233"/>
    <s v="Submitted"/>
    <n v="545"/>
    <x v="0"/>
    <x v="0"/>
    <s v="Submitted"/>
    <x v="0"/>
    <x v="3"/>
    <n v="521590"/>
    <n v="10.84"/>
    <n v="24"/>
    <n v="21732.92"/>
    <n v="471169.7255524362"/>
    <x v="6"/>
    <x v="6"/>
    <d v="2037-12-18T00:00:00"/>
    <x v="13"/>
    <x v="6"/>
    <x v="0"/>
    <x v="1"/>
    <x v="0"/>
  </r>
  <r>
    <s v="L104930"/>
    <x v="0"/>
    <s v="C204930"/>
    <s v="Priya Verma"/>
    <x v="0"/>
    <s v="Male"/>
    <x v="15"/>
    <x v="0"/>
    <x v="0"/>
    <x v="1"/>
    <n v="1144097"/>
    <s v="Submitted"/>
    <n v="817"/>
    <x v="2"/>
    <x v="0"/>
    <s v="Submitted"/>
    <x v="0"/>
    <x v="4"/>
    <n v="2736751"/>
    <n v="12.44"/>
    <n v="24"/>
    <n v="114031.29"/>
    <n v="2837098.6460108045"/>
    <x v="2"/>
    <x v="2"/>
    <d v="2037-12-19T00:00:00"/>
    <x v="13"/>
    <x v="6"/>
    <x v="0"/>
    <x v="0"/>
    <x v="3"/>
  </r>
  <r>
    <s v="L104931"/>
    <x v="0"/>
    <s v="C204931"/>
    <s v="Anjali Patel"/>
    <x v="0"/>
    <s v="Female"/>
    <x v="18"/>
    <x v="1"/>
    <x v="0"/>
    <x v="0"/>
    <n v="1625562"/>
    <s v="Submitted"/>
    <n v="575"/>
    <x v="0"/>
    <x v="0"/>
    <s v="Submitted"/>
    <x v="0"/>
    <x v="0"/>
    <n v="3480179"/>
    <n v="13.5"/>
    <n v="60"/>
    <n v="58002.98"/>
    <n v="3915201.375"/>
    <x v="4"/>
    <x v="4"/>
    <d v="2037-12-20T00:00:00"/>
    <x v="13"/>
    <x v="6"/>
    <x v="0"/>
    <x v="0"/>
    <x v="1"/>
  </r>
  <r>
    <s v="L104932"/>
    <x v="0"/>
    <s v="C204932"/>
    <s v="Anjali Singh"/>
    <x v="0"/>
    <s v="Female"/>
    <x v="20"/>
    <x v="0"/>
    <x v="1"/>
    <x v="3"/>
    <n v="2225897"/>
    <s v="Submitted"/>
    <n v="522"/>
    <x v="0"/>
    <x v="0"/>
    <s v="Submitted"/>
    <x v="0"/>
    <x v="3"/>
    <n v="2999419"/>
    <n v="10.46"/>
    <n v="120"/>
    <n v="24995.16"/>
    <n v="2614493.561666667"/>
    <x v="6"/>
    <x v="6"/>
    <d v="2037-12-21T00:00:00"/>
    <x v="13"/>
    <x v="6"/>
    <x v="1"/>
    <x v="1"/>
    <x v="1"/>
  </r>
  <r>
    <s v="L104933"/>
    <x v="0"/>
    <s v="C204933"/>
    <s v="Pooja Gupta"/>
    <x v="0"/>
    <s v="Female"/>
    <x v="3"/>
    <x v="1"/>
    <x v="1"/>
    <x v="3"/>
    <n v="1680656"/>
    <s v="Submitted"/>
    <n v="356"/>
    <x v="0"/>
    <x v="0"/>
    <s v="Submitted"/>
    <x v="0"/>
    <x v="1"/>
    <n v="2381736"/>
    <n v="8.2799999999999994"/>
    <n v="60"/>
    <n v="39695.599999999999"/>
    <n v="1643397.8400000345"/>
    <x v="3"/>
    <x v="3"/>
    <d v="2037-12-22T00:00:00"/>
    <x v="13"/>
    <x v="6"/>
    <x v="0"/>
    <x v="1"/>
    <x v="2"/>
  </r>
  <r>
    <s v="L104934"/>
    <x v="0"/>
    <s v="C204934"/>
    <s v="Neha Gupta"/>
    <x v="0"/>
    <s v="Female"/>
    <x v="33"/>
    <x v="0"/>
    <x v="1"/>
    <x v="3"/>
    <n v="2193313"/>
    <s v="Submitted"/>
    <n v="712"/>
    <x v="1"/>
    <x v="0"/>
    <s v="Submitted"/>
    <x v="0"/>
    <x v="1"/>
    <n v="1779435"/>
    <n v="8.3800000000000008"/>
    <n v="36"/>
    <n v="49428.75"/>
    <n v="1242638.7815090753"/>
    <x v="3"/>
    <x v="3"/>
    <d v="2037-12-23T00:00:00"/>
    <x v="13"/>
    <x v="6"/>
    <x v="1"/>
    <x v="1"/>
    <x v="1"/>
  </r>
  <r>
    <s v="L104935"/>
    <x v="0"/>
    <s v="C204935"/>
    <s v="Pooja Mehta"/>
    <x v="0"/>
    <s v="Male"/>
    <x v="7"/>
    <x v="1"/>
    <x v="1"/>
    <x v="1"/>
    <n v="1881672"/>
    <s v="Submitted"/>
    <n v="814"/>
    <x v="2"/>
    <x v="0"/>
    <s v="Submitted"/>
    <x v="0"/>
    <x v="1"/>
    <n v="976519"/>
    <n v="10.5"/>
    <n v="24"/>
    <n v="40688.29"/>
    <n v="854454.36469465133"/>
    <x v="6"/>
    <x v="6"/>
    <d v="2037-12-24T00:00:00"/>
    <x v="13"/>
    <x v="6"/>
    <x v="2"/>
    <x v="1"/>
    <x v="0"/>
  </r>
  <r>
    <s v="L104936"/>
    <x v="0"/>
    <s v="C204936"/>
    <s v="Anjali Sharma"/>
    <x v="0"/>
    <s v="Male"/>
    <x v="12"/>
    <x v="0"/>
    <x v="1"/>
    <x v="1"/>
    <n v="1712685"/>
    <s v="Submitted"/>
    <n v="337"/>
    <x v="0"/>
    <x v="0"/>
    <s v="Submitted"/>
    <x v="0"/>
    <x v="3"/>
    <n v="3385034"/>
    <n v="15.02"/>
    <n v="36"/>
    <n v="94028.72"/>
    <n v="4236934.2233341979"/>
    <x v="2"/>
    <x v="2"/>
    <d v="2037-12-25T00:00:00"/>
    <x v="13"/>
    <x v="6"/>
    <x v="0"/>
    <x v="1"/>
    <x v="1"/>
  </r>
  <r>
    <s v="L104937"/>
    <x v="0"/>
    <s v="C204937"/>
    <s v="Rahul Gupta"/>
    <x v="0"/>
    <s v="Female"/>
    <x v="36"/>
    <x v="1"/>
    <x v="1"/>
    <x v="3"/>
    <n v="2108639"/>
    <s v="Submitted"/>
    <n v="630"/>
    <x v="1"/>
    <x v="0"/>
    <s v="Submitted"/>
    <x v="0"/>
    <x v="3"/>
    <n v="2351120"/>
    <n v="14.17"/>
    <n v="36"/>
    <n v="65308.89"/>
    <n v="2776280.8666684576"/>
    <x v="0"/>
    <x v="0"/>
    <d v="2037-12-26T00:00:00"/>
    <x v="13"/>
    <x v="6"/>
    <x v="2"/>
    <x v="1"/>
    <x v="1"/>
  </r>
  <r>
    <s v="L104938"/>
    <x v="0"/>
    <s v="C204938"/>
    <s v="Vikas Mehta"/>
    <x v="0"/>
    <s v="Female"/>
    <x v="38"/>
    <x v="0"/>
    <x v="0"/>
    <x v="3"/>
    <n v="1044216"/>
    <s v="Submitted"/>
    <n v="861"/>
    <x v="2"/>
    <x v="0"/>
    <s v="Submitted"/>
    <x v="0"/>
    <x v="0"/>
    <n v="1271158"/>
    <n v="15.72"/>
    <n v="60"/>
    <n v="21185.97"/>
    <n v="1665216.98"/>
    <x v="6"/>
    <x v="6"/>
    <d v="2037-12-27T00:00:00"/>
    <x v="13"/>
    <x v="6"/>
    <x v="0"/>
    <x v="0"/>
    <x v="1"/>
  </r>
  <r>
    <s v="L104939"/>
    <x v="0"/>
    <s v="C204939"/>
    <s v="Anjali Singh"/>
    <x v="0"/>
    <s v="Female"/>
    <x v="7"/>
    <x v="0"/>
    <x v="1"/>
    <x v="2"/>
    <n v="1346591"/>
    <s v="Submitted"/>
    <n v="591"/>
    <x v="0"/>
    <x v="0"/>
    <s v="Submitted"/>
    <x v="0"/>
    <x v="4"/>
    <n v="224964"/>
    <n v="12.69"/>
    <n v="180"/>
    <n v="1249.8"/>
    <n v="237899.42999999996"/>
    <x v="6"/>
    <x v="6"/>
    <d v="2037-12-28T00:00:00"/>
    <x v="13"/>
    <x v="6"/>
    <x v="0"/>
    <x v="1"/>
    <x v="1"/>
  </r>
  <r>
    <s v="L104940"/>
    <x v="0"/>
    <s v="C204940"/>
    <s v="Vikas Patel"/>
    <x v="0"/>
    <s v="Male"/>
    <x v="5"/>
    <x v="0"/>
    <x v="0"/>
    <x v="3"/>
    <n v="1190542"/>
    <s v="Submitted"/>
    <n v="898"/>
    <x v="2"/>
    <x v="0"/>
    <s v="Submitted"/>
    <x v="0"/>
    <x v="2"/>
    <n v="2315872"/>
    <n v="14.33"/>
    <n v="120"/>
    <n v="19298.93"/>
    <n v="2765537.1466666665"/>
    <x v="4"/>
    <x v="4"/>
    <d v="2037-12-29T00:00:00"/>
    <x v="13"/>
    <x v="6"/>
    <x v="2"/>
    <x v="1"/>
    <x v="3"/>
  </r>
  <r>
    <s v="L104941"/>
    <x v="0"/>
    <s v="C204941"/>
    <s v="Rahul Das"/>
    <x v="0"/>
    <s v="Female"/>
    <x v="21"/>
    <x v="0"/>
    <x v="0"/>
    <x v="1"/>
    <n v="1013419"/>
    <s v="Submitted"/>
    <n v="777"/>
    <x v="2"/>
    <x v="0"/>
    <s v="Submitted"/>
    <x v="0"/>
    <x v="2"/>
    <n v="2369960"/>
    <n v="16.66"/>
    <n v="120"/>
    <n v="19749.669999999998"/>
    <n v="3290294.4666666668"/>
    <x v="3"/>
    <x v="3"/>
    <d v="2037-12-30T00:00:00"/>
    <x v="13"/>
    <x v="6"/>
    <x v="0"/>
    <x v="0"/>
    <x v="0"/>
  </r>
  <r>
    <s v="L104942"/>
    <x v="0"/>
    <s v="C204942"/>
    <s v="Sneha Rao"/>
    <x v="0"/>
    <s v="Female"/>
    <x v="22"/>
    <x v="1"/>
    <x v="1"/>
    <x v="2"/>
    <n v="396563"/>
    <s v="Submitted"/>
    <n v="587"/>
    <x v="0"/>
    <x v="0"/>
    <s v="Submitted"/>
    <x v="0"/>
    <x v="3"/>
    <n v="3050980"/>
    <n v="10.49"/>
    <n v="180"/>
    <n v="16949.89"/>
    <n v="2667065.0166666666"/>
    <x v="3"/>
    <x v="3"/>
    <d v="2037-12-31T00:00:00"/>
    <x v="13"/>
    <x v="6"/>
    <x v="0"/>
    <x v="1"/>
    <x v="0"/>
  </r>
  <r>
    <s v="L104943"/>
    <x v="0"/>
    <s v="C204943"/>
    <s v="Pooja Rao"/>
    <x v="0"/>
    <s v="Male"/>
    <x v="38"/>
    <x v="1"/>
    <x v="1"/>
    <x v="3"/>
    <n v="1934178"/>
    <s v="Submitted"/>
    <n v="838"/>
    <x v="2"/>
    <x v="0"/>
    <s v="Submitted"/>
    <x v="0"/>
    <x v="4"/>
    <n v="1770805"/>
    <n v="13.49"/>
    <n v="24"/>
    <n v="73783.539999999994"/>
    <n v="1990679.9821226841"/>
    <x v="4"/>
    <x v="4"/>
    <d v="2038-01-01T00:00:00"/>
    <x v="14"/>
    <x v="7"/>
    <x v="2"/>
    <x v="0"/>
    <x v="0"/>
  </r>
  <r>
    <s v="L104944"/>
    <x v="0"/>
    <s v="C204944"/>
    <s v="Neha Mehta"/>
    <x v="0"/>
    <s v="Male"/>
    <x v="24"/>
    <x v="0"/>
    <x v="1"/>
    <x v="1"/>
    <n v="472103"/>
    <s v="Submitted"/>
    <n v="812"/>
    <x v="2"/>
    <x v="0"/>
    <s v="Submitted"/>
    <x v="0"/>
    <x v="1"/>
    <n v="1951815"/>
    <n v="15.38"/>
    <n v="24"/>
    <n v="81325.62"/>
    <n v="2501576.2313119131"/>
    <x v="6"/>
    <x v="6"/>
    <d v="2038-01-02T00:00:00"/>
    <x v="14"/>
    <x v="7"/>
    <x v="0"/>
    <x v="1"/>
    <x v="2"/>
  </r>
  <r>
    <s v="L104945"/>
    <x v="0"/>
    <s v="C204945"/>
    <s v="Sneha Singh"/>
    <x v="0"/>
    <s v="Female"/>
    <x v="31"/>
    <x v="0"/>
    <x v="1"/>
    <x v="1"/>
    <n v="0"/>
    <s v="Submitted"/>
    <n v="307"/>
    <x v="0"/>
    <x v="0"/>
    <s v="Submitted"/>
    <x v="0"/>
    <x v="3"/>
    <n v="1725428"/>
    <n v="16.52"/>
    <n v="12"/>
    <n v="143785.67000000001"/>
    <n v="2375412.3473974233"/>
    <x v="5"/>
    <x v="5"/>
    <d v="2038-01-03T00:00:00"/>
    <x v="14"/>
    <x v="7"/>
    <x v="2"/>
    <x v="1"/>
    <x v="2"/>
  </r>
  <r>
    <s v="L104946"/>
    <x v="0"/>
    <s v="C204946"/>
    <s v="Priya Verma"/>
    <x v="0"/>
    <s v="Female"/>
    <x v="45"/>
    <x v="0"/>
    <x v="0"/>
    <x v="3"/>
    <n v="695764"/>
    <s v="Submitted"/>
    <n v="582"/>
    <x v="0"/>
    <x v="0"/>
    <s v="Submitted"/>
    <x v="0"/>
    <x v="3"/>
    <n v="1588133"/>
    <n v="12.49"/>
    <n v="180"/>
    <n v="8822.9599999999991"/>
    <n v="1652981.7641666667"/>
    <x v="5"/>
    <x v="5"/>
    <d v="2038-01-04T00:00:00"/>
    <x v="14"/>
    <x v="7"/>
    <x v="0"/>
    <x v="1"/>
    <x v="3"/>
  </r>
  <r>
    <s v="L104947"/>
    <x v="0"/>
    <s v="C204947"/>
    <s v="Pooja Rao"/>
    <x v="0"/>
    <s v="Male"/>
    <x v="10"/>
    <x v="0"/>
    <x v="1"/>
    <x v="2"/>
    <n v="1739178"/>
    <s v="Submitted"/>
    <n v="302"/>
    <x v="0"/>
    <x v="0"/>
    <s v="Submitted"/>
    <x v="0"/>
    <x v="1"/>
    <n v="4486310"/>
    <n v="7.72"/>
    <n v="60"/>
    <n v="74771.83"/>
    <n v="2886192.7666669954"/>
    <x v="2"/>
    <x v="2"/>
    <d v="2038-01-05T00:00:00"/>
    <x v="14"/>
    <x v="7"/>
    <x v="0"/>
    <x v="0"/>
    <x v="2"/>
  </r>
  <r>
    <s v="L104948"/>
    <x v="0"/>
    <s v="C204948"/>
    <s v="Pooja Rao"/>
    <x v="0"/>
    <s v="Male"/>
    <x v="42"/>
    <x v="1"/>
    <x v="0"/>
    <x v="1"/>
    <n v="1904591"/>
    <s v="Submitted"/>
    <n v="385"/>
    <x v="0"/>
    <x v="0"/>
    <s v="Submitted"/>
    <x v="0"/>
    <x v="4"/>
    <n v="3467237"/>
    <n v="11.18"/>
    <n v="36"/>
    <n v="96312.14"/>
    <n v="3230309.1384976516"/>
    <x v="4"/>
    <x v="4"/>
    <d v="2038-01-06T00:00:00"/>
    <x v="14"/>
    <x v="7"/>
    <x v="0"/>
    <x v="0"/>
    <x v="2"/>
  </r>
  <r>
    <s v="L104949"/>
    <x v="0"/>
    <s v="C204949"/>
    <s v="Sneha Mehta"/>
    <x v="0"/>
    <s v="Male"/>
    <x v="26"/>
    <x v="0"/>
    <x v="0"/>
    <x v="3"/>
    <n v="614753"/>
    <s v="Submitted"/>
    <n v="711"/>
    <x v="1"/>
    <x v="0"/>
    <s v="Submitted"/>
    <x v="0"/>
    <x v="3"/>
    <n v="1858493"/>
    <n v="10.89"/>
    <n v="12"/>
    <n v="154874.42000000001"/>
    <n v="1687309.5411280862"/>
    <x v="4"/>
    <x v="4"/>
    <d v="2038-01-07T00:00:00"/>
    <x v="14"/>
    <x v="7"/>
    <x v="2"/>
    <x v="1"/>
    <x v="0"/>
  </r>
  <r>
    <s v="L104950"/>
    <x v="0"/>
    <s v="C204950"/>
    <s v="Neha Mehta"/>
    <x v="0"/>
    <s v="Male"/>
    <x v="12"/>
    <x v="1"/>
    <x v="0"/>
    <x v="0"/>
    <n v="2038268"/>
    <s v="Submitted"/>
    <n v="363"/>
    <x v="0"/>
    <x v="0"/>
    <s v="Submitted"/>
    <x v="0"/>
    <x v="3"/>
    <n v="2725377"/>
    <n v="8.9"/>
    <n v="36"/>
    <n v="75704.92"/>
    <n v="2021321.2792745845"/>
    <x v="2"/>
    <x v="2"/>
    <d v="2038-01-08T00:00:00"/>
    <x v="14"/>
    <x v="7"/>
    <x v="0"/>
    <x v="1"/>
    <x v="0"/>
  </r>
  <r>
    <s v="L104951"/>
    <x v="0"/>
    <s v="C204951"/>
    <s v="Anjali Das"/>
    <x v="0"/>
    <s v="Male"/>
    <x v="31"/>
    <x v="0"/>
    <x v="0"/>
    <x v="2"/>
    <n v="2098324"/>
    <s v="Submitted"/>
    <n v="837"/>
    <x v="2"/>
    <x v="0"/>
    <s v="Submitted"/>
    <x v="0"/>
    <x v="2"/>
    <n v="3390967"/>
    <n v="12.52"/>
    <n v="12"/>
    <n v="282580.58"/>
    <n v="3538576.8749323497"/>
    <x v="6"/>
    <x v="6"/>
    <d v="2038-01-09T00:00:00"/>
    <x v="14"/>
    <x v="7"/>
    <x v="0"/>
    <x v="1"/>
    <x v="1"/>
  </r>
  <r>
    <s v="L104952"/>
    <x v="0"/>
    <s v="C204952"/>
    <s v="Rohit Rao"/>
    <x v="0"/>
    <s v="Male"/>
    <x v="27"/>
    <x v="0"/>
    <x v="1"/>
    <x v="0"/>
    <n v="1194994"/>
    <s v="Submitted"/>
    <n v="880"/>
    <x v="2"/>
    <x v="0"/>
    <s v="Submitted"/>
    <x v="0"/>
    <x v="1"/>
    <n v="3857041"/>
    <n v="12.79"/>
    <n v="60"/>
    <n v="64284.02"/>
    <n v="4110962.8658333328"/>
    <x v="1"/>
    <x v="1"/>
    <d v="2038-01-10T00:00:00"/>
    <x v="14"/>
    <x v="7"/>
    <x v="2"/>
    <x v="1"/>
    <x v="1"/>
  </r>
  <r>
    <s v="L104953"/>
    <x v="0"/>
    <s v="C204953"/>
    <s v="Vikas Gupta"/>
    <x v="0"/>
    <s v="Male"/>
    <x v="37"/>
    <x v="1"/>
    <x v="0"/>
    <x v="2"/>
    <n v="629572"/>
    <s v="Submitted"/>
    <n v="773"/>
    <x v="2"/>
    <x v="0"/>
    <s v="Submitted"/>
    <x v="0"/>
    <x v="0"/>
    <n v="1648691"/>
    <n v="15.12"/>
    <n v="180"/>
    <n v="9159.39"/>
    <n v="2077350.66"/>
    <x v="0"/>
    <x v="0"/>
    <d v="2038-01-11T00:00:00"/>
    <x v="14"/>
    <x v="7"/>
    <x v="0"/>
    <x v="0"/>
    <x v="3"/>
  </r>
  <r>
    <s v="L104954"/>
    <x v="0"/>
    <s v="C204954"/>
    <s v="Vikas Patel"/>
    <x v="0"/>
    <s v="Female"/>
    <x v="21"/>
    <x v="1"/>
    <x v="1"/>
    <x v="3"/>
    <n v="492903"/>
    <s v="Submitted"/>
    <n v="830"/>
    <x v="2"/>
    <x v="0"/>
    <s v="Submitted"/>
    <x v="0"/>
    <x v="1"/>
    <n v="1818140"/>
    <n v="13.49"/>
    <n v="120"/>
    <n v="15151.17"/>
    <n v="2043892.3833333335"/>
    <x v="3"/>
    <x v="3"/>
    <d v="2038-01-12T00:00:00"/>
    <x v="14"/>
    <x v="7"/>
    <x v="0"/>
    <x v="0"/>
    <x v="3"/>
  </r>
  <r>
    <s v="L104955"/>
    <x v="0"/>
    <s v="C204955"/>
    <s v="Anjali Verma"/>
    <x v="0"/>
    <s v="Male"/>
    <x v="46"/>
    <x v="0"/>
    <x v="0"/>
    <x v="0"/>
    <n v="1464058"/>
    <s v="Submitted"/>
    <n v="639"/>
    <x v="1"/>
    <x v="0"/>
    <s v="Submitted"/>
    <x v="0"/>
    <x v="1"/>
    <n v="4515269"/>
    <n v="15.77"/>
    <n v="120"/>
    <n v="37627.24"/>
    <n v="5933816.0108333332"/>
    <x v="6"/>
    <x v="6"/>
    <d v="2038-01-13T00:00:00"/>
    <x v="14"/>
    <x v="7"/>
    <x v="0"/>
    <x v="1"/>
    <x v="3"/>
  </r>
  <r>
    <s v="L104956"/>
    <x v="0"/>
    <s v="C204956"/>
    <s v="Pooja Sharma"/>
    <x v="0"/>
    <s v="Female"/>
    <x v="28"/>
    <x v="0"/>
    <x v="0"/>
    <x v="2"/>
    <n v="460742"/>
    <s v="Submitted"/>
    <n v="723"/>
    <x v="1"/>
    <x v="0"/>
    <s v="Submitted"/>
    <x v="0"/>
    <x v="0"/>
    <n v="2446987"/>
    <n v="11.65"/>
    <n v="180"/>
    <n v="13594.37"/>
    <n v="2375616.5458333334"/>
    <x v="4"/>
    <x v="4"/>
    <d v="2038-01-14T00:00:00"/>
    <x v="14"/>
    <x v="7"/>
    <x v="0"/>
    <x v="0"/>
    <x v="0"/>
  </r>
  <r>
    <s v="L104957"/>
    <x v="0"/>
    <s v="C204957"/>
    <s v="Rohit Sharma"/>
    <x v="0"/>
    <s v="Female"/>
    <x v="14"/>
    <x v="0"/>
    <x v="0"/>
    <x v="1"/>
    <n v="813697"/>
    <s v="Submitted"/>
    <n v="877"/>
    <x v="2"/>
    <x v="0"/>
    <s v="Submitted"/>
    <x v="0"/>
    <x v="3"/>
    <n v="1229823"/>
    <n v="16.489999999999998"/>
    <n v="120"/>
    <n v="10248.52"/>
    <n v="1689981.7724999997"/>
    <x v="4"/>
    <x v="4"/>
    <d v="2038-01-15T00:00:00"/>
    <x v="14"/>
    <x v="7"/>
    <x v="1"/>
    <x v="1"/>
    <x v="1"/>
  </r>
  <r>
    <s v="L104958"/>
    <x v="0"/>
    <s v="C204958"/>
    <s v="Sneha Mehta"/>
    <x v="0"/>
    <s v="Male"/>
    <x v="40"/>
    <x v="0"/>
    <x v="1"/>
    <x v="1"/>
    <n v="2152195"/>
    <s v="Submitted"/>
    <n v="313"/>
    <x v="0"/>
    <x v="0"/>
    <s v="Submitted"/>
    <x v="0"/>
    <x v="4"/>
    <n v="2970616"/>
    <n v="9.6199999999999992"/>
    <n v="60"/>
    <n v="49510.27"/>
    <n v="2381443.8266666676"/>
    <x v="5"/>
    <x v="5"/>
    <d v="2038-01-16T00:00:00"/>
    <x v="14"/>
    <x v="7"/>
    <x v="0"/>
    <x v="1"/>
    <x v="3"/>
  </r>
  <r>
    <s v="L104959"/>
    <x v="0"/>
    <s v="C204959"/>
    <s v="Priya Rao"/>
    <x v="0"/>
    <s v="Female"/>
    <x v="25"/>
    <x v="0"/>
    <x v="0"/>
    <x v="1"/>
    <n v="2384801"/>
    <s v="Submitted"/>
    <n v="316"/>
    <x v="0"/>
    <x v="0"/>
    <s v="Submitted"/>
    <x v="0"/>
    <x v="3"/>
    <n v="1623023"/>
    <n v="17.95"/>
    <n v="36"/>
    <n v="45083.97"/>
    <n v="2427771.9041666789"/>
    <x v="4"/>
    <x v="4"/>
    <d v="2038-01-17T00:00:00"/>
    <x v="14"/>
    <x v="7"/>
    <x v="0"/>
    <x v="1"/>
    <x v="1"/>
  </r>
  <r>
    <s v="L104960"/>
    <x v="0"/>
    <s v="C204960"/>
    <s v="Karan Gupta"/>
    <x v="0"/>
    <s v="Male"/>
    <x v="37"/>
    <x v="0"/>
    <x v="1"/>
    <x v="2"/>
    <n v="633134"/>
    <s v="Submitted"/>
    <n v="592"/>
    <x v="0"/>
    <x v="0"/>
    <s v="Submitted"/>
    <x v="0"/>
    <x v="1"/>
    <n v="4188233"/>
    <n v="12.42"/>
    <n v="60"/>
    <n v="69803.88"/>
    <n v="4334821.1549999993"/>
    <x v="0"/>
    <x v="0"/>
    <d v="2038-01-18T00:00:00"/>
    <x v="14"/>
    <x v="7"/>
    <x v="0"/>
    <x v="0"/>
    <x v="0"/>
  </r>
  <r>
    <s v="L104961"/>
    <x v="0"/>
    <s v="C204961"/>
    <s v="Sneha Mehta"/>
    <x v="0"/>
    <s v="Male"/>
    <x v="27"/>
    <x v="0"/>
    <x v="0"/>
    <x v="2"/>
    <n v="2197922"/>
    <s v="Submitted"/>
    <n v="621"/>
    <x v="1"/>
    <x v="0"/>
    <s v="Submitted"/>
    <x v="0"/>
    <x v="3"/>
    <n v="4311286"/>
    <n v="9.6"/>
    <n v="12"/>
    <n v="359273.83"/>
    <n v="3452012.8241884974"/>
    <x v="4"/>
    <x v="4"/>
    <d v="2038-01-19T00:00:00"/>
    <x v="14"/>
    <x v="7"/>
    <x v="2"/>
    <x v="0"/>
    <x v="2"/>
  </r>
  <r>
    <s v="L104962"/>
    <x v="0"/>
    <s v="C204962"/>
    <s v="Pooja Rao"/>
    <x v="0"/>
    <s v="Female"/>
    <x v="17"/>
    <x v="0"/>
    <x v="1"/>
    <x v="3"/>
    <n v="1525570"/>
    <s v="Submitted"/>
    <n v="649"/>
    <x v="1"/>
    <x v="0"/>
    <s v="Submitted"/>
    <x v="0"/>
    <x v="0"/>
    <n v="1972950"/>
    <n v="13.37"/>
    <n v="180"/>
    <n v="10960.83"/>
    <n v="2198195.1249999995"/>
    <x v="4"/>
    <x v="4"/>
    <d v="2038-01-20T00:00:00"/>
    <x v="14"/>
    <x v="7"/>
    <x v="0"/>
    <x v="0"/>
    <x v="0"/>
  </r>
  <r>
    <s v="L104963"/>
    <x v="0"/>
    <s v="C204963"/>
    <s v="Vikas Mehta"/>
    <x v="0"/>
    <s v="Male"/>
    <x v="0"/>
    <x v="0"/>
    <x v="1"/>
    <x v="2"/>
    <n v="327026"/>
    <s v="Submitted"/>
    <n v="628"/>
    <x v="1"/>
    <x v="0"/>
    <s v="Submitted"/>
    <x v="0"/>
    <x v="0"/>
    <n v="1435232"/>
    <n v="17.850000000000001"/>
    <n v="180"/>
    <n v="7973.51"/>
    <n v="2134907.6"/>
    <x v="1"/>
    <x v="1"/>
    <d v="2038-01-21T00:00:00"/>
    <x v="14"/>
    <x v="7"/>
    <x v="1"/>
    <x v="0"/>
    <x v="3"/>
  </r>
  <r>
    <s v="L104964"/>
    <x v="0"/>
    <s v="C204964"/>
    <s v="Rohit Verma"/>
    <x v="0"/>
    <s v="Female"/>
    <x v="45"/>
    <x v="1"/>
    <x v="1"/>
    <x v="3"/>
    <n v="1329633"/>
    <s v="Submitted"/>
    <n v="565"/>
    <x v="0"/>
    <x v="0"/>
    <s v="Submitted"/>
    <x v="0"/>
    <x v="2"/>
    <n v="1512835"/>
    <n v="9.69"/>
    <n v="36"/>
    <n v="42023.19"/>
    <n v="1221614.2631793835"/>
    <x v="0"/>
    <x v="0"/>
    <d v="2038-01-22T00:00:00"/>
    <x v="14"/>
    <x v="7"/>
    <x v="0"/>
    <x v="0"/>
    <x v="2"/>
  </r>
  <r>
    <s v="L104965"/>
    <x v="0"/>
    <s v="C204965"/>
    <s v="Anjali Sharma"/>
    <x v="0"/>
    <s v="Male"/>
    <x v="0"/>
    <x v="0"/>
    <x v="0"/>
    <x v="3"/>
    <n v="354805"/>
    <s v="Submitted"/>
    <n v="800"/>
    <x v="2"/>
    <x v="0"/>
    <s v="Submitted"/>
    <x v="0"/>
    <x v="4"/>
    <n v="3154566"/>
    <n v="9.77"/>
    <n v="180"/>
    <n v="17525.37"/>
    <n v="2568342.4849999999"/>
    <x v="4"/>
    <x v="4"/>
    <d v="2038-01-23T00:00:00"/>
    <x v="14"/>
    <x v="7"/>
    <x v="0"/>
    <x v="0"/>
    <x v="1"/>
  </r>
  <r>
    <s v="L104966"/>
    <x v="0"/>
    <s v="C204966"/>
    <s v="Amit Singh"/>
    <x v="0"/>
    <s v="Female"/>
    <x v="24"/>
    <x v="1"/>
    <x v="0"/>
    <x v="3"/>
    <n v="879919"/>
    <s v="Submitted"/>
    <n v="445"/>
    <x v="0"/>
    <x v="0"/>
    <s v="Submitted"/>
    <x v="0"/>
    <x v="4"/>
    <n v="2790252"/>
    <n v="12.08"/>
    <n v="60"/>
    <n v="46504.2"/>
    <n v="2808853.6799999997"/>
    <x v="3"/>
    <x v="3"/>
    <d v="2038-01-24T00:00:00"/>
    <x v="14"/>
    <x v="7"/>
    <x v="2"/>
    <x v="0"/>
    <x v="2"/>
  </r>
  <r>
    <s v="L104967"/>
    <x v="0"/>
    <s v="C204967"/>
    <s v="Karan Sharma"/>
    <x v="0"/>
    <s v="Female"/>
    <x v="13"/>
    <x v="0"/>
    <x v="1"/>
    <x v="3"/>
    <n v="0"/>
    <s v="Submitted"/>
    <n v="424"/>
    <x v="0"/>
    <x v="0"/>
    <s v="Submitted"/>
    <x v="0"/>
    <x v="0"/>
    <n v="4628134"/>
    <n v="11.08"/>
    <n v="36"/>
    <n v="128559.28"/>
    <n v="4273310.3935873136"/>
    <x v="2"/>
    <x v="2"/>
    <d v="2038-01-25T00:00:00"/>
    <x v="14"/>
    <x v="7"/>
    <x v="2"/>
    <x v="1"/>
    <x v="3"/>
  </r>
  <r>
    <s v="L104968"/>
    <x v="0"/>
    <s v="C204968"/>
    <s v="Pooja Rao"/>
    <x v="0"/>
    <s v="Male"/>
    <x v="2"/>
    <x v="0"/>
    <x v="1"/>
    <x v="2"/>
    <n v="1051613"/>
    <s v="Submitted"/>
    <n v="746"/>
    <x v="1"/>
    <x v="0"/>
    <s v="Submitted"/>
    <x v="0"/>
    <x v="3"/>
    <n v="2642716"/>
    <n v="14.72"/>
    <n v="60"/>
    <n v="44045.27"/>
    <n v="3241731.6266666669"/>
    <x v="1"/>
    <x v="1"/>
    <d v="2038-01-26T00:00:00"/>
    <x v="14"/>
    <x v="7"/>
    <x v="1"/>
    <x v="0"/>
    <x v="0"/>
  </r>
  <r>
    <s v="L104969"/>
    <x v="0"/>
    <s v="C204969"/>
    <s v="Pooja Sharma"/>
    <x v="0"/>
    <s v="Female"/>
    <x v="37"/>
    <x v="0"/>
    <x v="1"/>
    <x v="2"/>
    <n v="933246"/>
    <s v="Submitted"/>
    <n v="869"/>
    <x v="2"/>
    <x v="0"/>
    <s v="Submitted"/>
    <x v="0"/>
    <x v="4"/>
    <n v="592045"/>
    <n v="17.989999999999998"/>
    <n v="60"/>
    <n v="9867.42"/>
    <n v="887574.12916666653"/>
    <x v="2"/>
    <x v="2"/>
    <d v="2038-01-27T00:00:00"/>
    <x v="14"/>
    <x v="7"/>
    <x v="1"/>
    <x v="1"/>
    <x v="1"/>
  </r>
  <r>
    <s v="L104970"/>
    <x v="0"/>
    <s v="C204970"/>
    <s v="Neha Mehta"/>
    <x v="0"/>
    <s v="Female"/>
    <x v="16"/>
    <x v="1"/>
    <x v="1"/>
    <x v="2"/>
    <n v="1471071"/>
    <s v="Submitted"/>
    <n v="410"/>
    <x v="0"/>
    <x v="0"/>
    <s v="Submitted"/>
    <x v="0"/>
    <x v="1"/>
    <n v="4243886"/>
    <n v="8.36"/>
    <n v="12"/>
    <n v="353657.17"/>
    <n v="2961778.5960415513"/>
    <x v="1"/>
    <x v="1"/>
    <d v="2038-01-28T00:00:00"/>
    <x v="14"/>
    <x v="7"/>
    <x v="2"/>
    <x v="1"/>
    <x v="3"/>
  </r>
  <r>
    <s v="L104971"/>
    <x v="0"/>
    <s v="C204971"/>
    <s v="Anjali Singh"/>
    <x v="0"/>
    <s v="Male"/>
    <x v="44"/>
    <x v="0"/>
    <x v="1"/>
    <x v="2"/>
    <n v="1520783"/>
    <s v="Submitted"/>
    <n v="950"/>
    <x v="2"/>
    <x v="0"/>
    <s v="Submitted"/>
    <x v="1"/>
    <x v="0"/>
    <n v="4412423"/>
    <n v="8.0500000000000007"/>
    <n v="60"/>
    <n v="73540.38"/>
    <n v="2960000.429166791"/>
    <x v="2"/>
    <x v="2"/>
    <d v="2038-01-29T00:00:00"/>
    <x v="14"/>
    <x v="7"/>
    <x v="0"/>
    <x v="1"/>
    <x v="2"/>
  </r>
  <r>
    <s v="L104972"/>
    <x v="0"/>
    <s v="C204972"/>
    <s v="Amit Gupta"/>
    <x v="0"/>
    <s v="Male"/>
    <x v="43"/>
    <x v="1"/>
    <x v="1"/>
    <x v="2"/>
    <n v="2064298"/>
    <s v="Submitted"/>
    <n v="437"/>
    <x v="0"/>
    <x v="0"/>
    <s v="Submitted"/>
    <x v="0"/>
    <x v="3"/>
    <n v="4343292"/>
    <n v="16.34"/>
    <n v="36"/>
    <n v="120647"/>
    <n v="5914115.9400002165"/>
    <x v="6"/>
    <x v="6"/>
    <d v="2038-01-30T00:00:00"/>
    <x v="14"/>
    <x v="7"/>
    <x v="0"/>
    <x v="0"/>
    <x v="3"/>
  </r>
  <r>
    <s v="L104973"/>
    <x v="0"/>
    <s v="C204973"/>
    <n v="0"/>
    <x v="0"/>
    <s v="Female"/>
    <x v="21"/>
    <x v="1"/>
    <x v="0"/>
    <x v="0"/>
    <n v="2450873"/>
    <s v="Submitted"/>
    <n v="950"/>
    <x v="2"/>
    <x v="0"/>
    <s v="Submitted"/>
    <x v="1"/>
    <x v="3"/>
    <n v="1767196"/>
    <n v="18.64"/>
    <n v="36"/>
    <n v="49088.78"/>
    <n v="2745044.4533333397"/>
    <x v="3"/>
    <x v="3"/>
    <d v="2038-01-31T00:00:00"/>
    <x v="14"/>
    <x v="7"/>
    <x v="0"/>
    <x v="1"/>
    <x v="2"/>
  </r>
  <r>
    <s v="L104974"/>
    <x v="0"/>
    <s v="C204974"/>
    <s v="Rohit Das"/>
    <x v="0"/>
    <s v="Female"/>
    <x v="0"/>
    <x v="0"/>
    <x v="0"/>
    <x v="2"/>
    <n v="461408"/>
    <s v="Submitted"/>
    <n v="647"/>
    <x v="1"/>
    <x v="0"/>
    <s v="Submitted"/>
    <x v="0"/>
    <x v="1"/>
    <n v="1353269"/>
    <n v="15.93"/>
    <n v="180"/>
    <n v="7518.16"/>
    <n v="1796464.5974999999"/>
    <x v="1"/>
    <x v="1"/>
    <d v="2038-02-01T00:00:00"/>
    <x v="14"/>
    <x v="8"/>
    <x v="2"/>
    <x v="1"/>
    <x v="0"/>
  </r>
  <r>
    <s v="L104975"/>
    <x v="0"/>
    <s v="C204975"/>
    <s v="Vikas Sharma"/>
    <x v="0"/>
    <s v="Female"/>
    <x v="47"/>
    <x v="1"/>
    <x v="0"/>
    <x v="3"/>
    <n v="1580395"/>
    <s v="Submitted"/>
    <n v="536"/>
    <x v="0"/>
    <x v="0"/>
    <s v="Submitted"/>
    <x v="0"/>
    <x v="0"/>
    <n v="3903895"/>
    <n v="15.94"/>
    <n v="12"/>
    <n v="325324.58"/>
    <n v="5185878.164013207"/>
    <x v="6"/>
    <x v="6"/>
    <d v="2038-02-02T00:00:00"/>
    <x v="14"/>
    <x v="8"/>
    <x v="2"/>
    <x v="1"/>
    <x v="0"/>
  </r>
  <r>
    <s v="L104976"/>
    <x v="0"/>
    <s v="C204976"/>
    <s v="Rahul Singh"/>
    <x v="0"/>
    <s v="Male"/>
    <x v="18"/>
    <x v="0"/>
    <x v="0"/>
    <x v="3"/>
    <n v="655127"/>
    <s v="Submitted"/>
    <n v="508"/>
    <x v="0"/>
    <x v="0"/>
    <s v="Submitted"/>
    <x v="0"/>
    <x v="2"/>
    <n v="3840238"/>
    <n v="17.43"/>
    <n v="24"/>
    <n v="160009.92000000001"/>
    <n v="5577945.6974880425"/>
    <x v="1"/>
    <x v="1"/>
    <d v="2038-02-03T00:00:00"/>
    <x v="14"/>
    <x v="8"/>
    <x v="0"/>
    <x v="1"/>
    <x v="3"/>
  </r>
  <r>
    <s v="L104977"/>
    <x v="0"/>
    <s v="C204977"/>
    <s v="Neha Verma"/>
    <x v="0"/>
    <s v="Female"/>
    <x v="17"/>
    <x v="1"/>
    <x v="0"/>
    <x v="1"/>
    <n v="1007073"/>
    <s v="Submitted"/>
    <n v="528"/>
    <x v="0"/>
    <x v="0"/>
    <s v="Submitted"/>
    <x v="0"/>
    <x v="3"/>
    <n v="1981321"/>
    <n v="12.11"/>
    <n v="24"/>
    <n v="82555.039999999994"/>
    <n v="1999483.2159576579"/>
    <x v="6"/>
    <x v="6"/>
    <d v="2038-02-04T00:00:00"/>
    <x v="14"/>
    <x v="8"/>
    <x v="1"/>
    <x v="1"/>
    <x v="3"/>
  </r>
  <r>
    <s v="L104978"/>
    <x v="0"/>
    <s v="C204978"/>
    <s v="Priya Gupta"/>
    <x v="0"/>
    <s v="Male"/>
    <x v="16"/>
    <x v="1"/>
    <x v="1"/>
    <x v="3"/>
    <n v="1173478"/>
    <s v="Submitted"/>
    <n v="362"/>
    <x v="0"/>
    <x v="0"/>
    <s v="Submitted"/>
    <x v="0"/>
    <x v="0"/>
    <n v="4018289"/>
    <n v="9.11"/>
    <n v="12"/>
    <n v="334857.42"/>
    <n v="3054027.941487567"/>
    <x v="6"/>
    <x v="6"/>
    <d v="2038-02-05T00:00:00"/>
    <x v="14"/>
    <x v="8"/>
    <x v="1"/>
    <x v="1"/>
    <x v="2"/>
  </r>
  <r>
    <s v="L104979"/>
    <x v="0"/>
    <s v="C204979"/>
    <s v="Karan Patel"/>
    <x v="0"/>
    <s v="Male"/>
    <x v="26"/>
    <x v="0"/>
    <x v="1"/>
    <x v="2"/>
    <n v="1412078"/>
    <s v="Submitted"/>
    <n v="482"/>
    <x v="0"/>
    <x v="0"/>
    <s v="Submitted"/>
    <x v="0"/>
    <x v="0"/>
    <n v="3234844"/>
    <n v="12.05"/>
    <n v="36"/>
    <n v="89856.78"/>
    <n v="3248322.516710524"/>
    <x v="4"/>
    <x v="4"/>
    <d v="2038-02-06T00:00:00"/>
    <x v="14"/>
    <x v="8"/>
    <x v="2"/>
    <x v="0"/>
    <x v="1"/>
  </r>
  <r>
    <s v="L104980"/>
    <x v="0"/>
    <s v="C204980"/>
    <s v="Karan Rao"/>
    <x v="0"/>
    <s v="Female"/>
    <x v="43"/>
    <x v="0"/>
    <x v="0"/>
    <x v="2"/>
    <n v="1561572"/>
    <s v="Submitted"/>
    <n v="473"/>
    <x v="0"/>
    <x v="0"/>
    <s v="Submitted"/>
    <x v="0"/>
    <x v="4"/>
    <n v="0"/>
    <n v="12.19"/>
    <n v="120"/>
    <n v="2083.33"/>
    <n v="0"/>
    <x v="6"/>
    <x v="6"/>
    <d v="2038-02-07T00:00:00"/>
    <x v="14"/>
    <x v="8"/>
    <x v="1"/>
    <x v="0"/>
    <x v="2"/>
  </r>
  <r>
    <s v="L104981"/>
    <x v="0"/>
    <s v="C204981"/>
    <n v="0"/>
    <x v="0"/>
    <s v="Male"/>
    <x v="15"/>
    <x v="1"/>
    <x v="1"/>
    <x v="0"/>
    <n v="2037020"/>
    <s v="Submitted"/>
    <n v="648"/>
    <x v="1"/>
    <x v="0"/>
    <s v="Submitted"/>
    <x v="0"/>
    <x v="3"/>
    <n v="0"/>
    <n v="15.5"/>
    <n v="12"/>
    <n v="20833.330000000002"/>
    <n v="0"/>
    <x v="5"/>
    <x v="5"/>
    <d v="2038-02-08T00:00:00"/>
    <x v="14"/>
    <x v="8"/>
    <x v="0"/>
    <x v="1"/>
    <x v="2"/>
  </r>
  <r>
    <s v="L104982"/>
    <x v="0"/>
    <s v="C204982"/>
    <s v="Neha Verma"/>
    <x v="0"/>
    <s v="Male"/>
    <x v="17"/>
    <x v="0"/>
    <x v="1"/>
    <x v="0"/>
    <n v="684100"/>
    <s v="Submitted"/>
    <n v="432"/>
    <x v="0"/>
    <x v="0"/>
    <s v="Submitted"/>
    <x v="0"/>
    <x v="0"/>
    <n v="1549540"/>
    <n v="13.74"/>
    <n v="12"/>
    <n v="129128.33"/>
    <n v="1774410.3365574968"/>
    <x v="5"/>
    <x v="5"/>
    <d v="2038-02-09T00:00:00"/>
    <x v="14"/>
    <x v="8"/>
    <x v="0"/>
    <x v="1"/>
    <x v="0"/>
  </r>
  <r>
    <s v="L104983"/>
    <x v="0"/>
    <s v="C204983"/>
    <s v="Priya Singh"/>
    <x v="0"/>
    <s v="Male"/>
    <x v="30"/>
    <x v="0"/>
    <x v="1"/>
    <x v="2"/>
    <n v="1265195"/>
    <s v="Submitted"/>
    <n v="386"/>
    <x v="0"/>
    <x v="0"/>
    <s v="Submitted"/>
    <x v="0"/>
    <x v="1"/>
    <n v="158438"/>
    <n v="17.71"/>
    <n v="36"/>
    <n v="4401.0600000000004"/>
    <n v="233828.08166666821"/>
    <x v="3"/>
    <x v="3"/>
    <d v="2038-02-10T00:00:00"/>
    <x v="14"/>
    <x v="8"/>
    <x v="2"/>
    <x v="0"/>
    <x v="1"/>
  </r>
  <r>
    <s v="L104984"/>
    <x v="0"/>
    <s v="C204984"/>
    <s v="Sneha Gupta"/>
    <x v="0"/>
    <s v="Male"/>
    <x v="5"/>
    <x v="0"/>
    <x v="0"/>
    <x v="1"/>
    <n v="2415498"/>
    <s v="Submitted"/>
    <n v="835"/>
    <x v="2"/>
    <x v="0"/>
    <s v="Submitted"/>
    <x v="0"/>
    <x v="4"/>
    <n v="4678358"/>
    <n v="10.75"/>
    <n v="24"/>
    <n v="194931.58"/>
    <n v="4191029.9434808167"/>
    <x v="2"/>
    <x v="2"/>
    <d v="2038-02-11T00:00:00"/>
    <x v="14"/>
    <x v="8"/>
    <x v="0"/>
    <x v="0"/>
    <x v="3"/>
  </r>
  <r>
    <s v="L104985"/>
    <x v="0"/>
    <s v="C204985"/>
    <s v="Anjali Patel"/>
    <x v="0"/>
    <s v="Male"/>
    <x v="5"/>
    <x v="1"/>
    <x v="0"/>
    <x v="2"/>
    <n v="2493434"/>
    <s v="Submitted"/>
    <n v="704"/>
    <x v="1"/>
    <x v="0"/>
    <s v="Submitted"/>
    <x v="0"/>
    <x v="1"/>
    <n v="2120596"/>
    <n v="18.48"/>
    <n v="36"/>
    <n v="58905.440000000002"/>
    <n v="3265717.8400000087"/>
    <x v="2"/>
    <x v="2"/>
    <d v="2038-02-12T00:00:00"/>
    <x v="14"/>
    <x v="8"/>
    <x v="0"/>
    <x v="1"/>
    <x v="0"/>
  </r>
  <r>
    <s v="L104986"/>
    <x v="0"/>
    <s v="C204986"/>
    <s v="Rahul Rao"/>
    <x v="0"/>
    <s v="Male"/>
    <x v="25"/>
    <x v="1"/>
    <x v="1"/>
    <x v="1"/>
    <n v="1283907"/>
    <s v="Submitted"/>
    <n v="565"/>
    <x v="0"/>
    <x v="0"/>
    <s v="Submitted"/>
    <x v="0"/>
    <x v="0"/>
    <n v="0"/>
    <n v="10.08"/>
    <n v="24"/>
    <n v="10416.67"/>
    <n v="0"/>
    <x v="2"/>
    <x v="2"/>
    <d v="2038-02-13T00:00:00"/>
    <x v="14"/>
    <x v="8"/>
    <x v="0"/>
    <x v="0"/>
    <x v="2"/>
  </r>
  <r>
    <s v="L104987"/>
    <x v="0"/>
    <s v="C204987"/>
    <s v="Rahul Rao"/>
    <x v="0"/>
    <s v="Female"/>
    <x v="8"/>
    <x v="1"/>
    <x v="0"/>
    <x v="2"/>
    <n v="2415354"/>
    <s v="Submitted"/>
    <n v="371"/>
    <x v="0"/>
    <x v="0"/>
    <s v="Submitted"/>
    <x v="0"/>
    <x v="3"/>
    <n v="335669"/>
    <n v="14.4"/>
    <n v="120"/>
    <n v="2797.24"/>
    <n v="402802.8"/>
    <x v="6"/>
    <x v="6"/>
    <d v="2038-02-14T00:00:00"/>
    <x v="14"/>
    <x v="8"/>
    <x v="1"/>
    <x v="0"/>
    <x v="1"/>
  </r>
  <r>
    <s v="L104988"/>
    <x v="0"/>
    <s v="C204988"/>
    <s v="Amit Patel"/>
    <x v="0"/>
    <s v="Female"/>
    <x v="5"/>
    <x v="0"/>
    <x v="0"/>
    <x v="2"/>
    <n v="2051262"/>
    <s v="Submitted"/>
    <n v="737"/>
    <x v="1"/>
    <x v="0"/>
    <s v="Submitted"/>
    <x v="0"/>
    <x v="2"/>
    <n v="2259765"/>
    <n v="12.17"/>
    <n v="120"/>
    <n v="18831.38"/>
    <n v="2291778.3374999999"/>
    <x v="3"/>
    <x v="3"/>
    <d v="2038-02-15T00:00:00"/>
    <x v="14"/>
    <x v="8"/>
    <x v="0"/>
    <x v="0"/>
    <x v="0"/>
  </r>
  <r>
    <s v="L104989"/>
    <x v="0"/>
    <s v="C204989"/>
    <s v="Rahul Das"/>
    <x v="0"/>
    <s v="Male"/>
    <x v="30"/>
    <x v="0"/>
    <x v="1"/>
    <x v="2"/>
    <n v="617191"/>
    <s v="Submitted"/>
    <n v="348"/>
    <x v="0"/>
    <x v="0"/>
    <s v="Submitted"/>
    <x v="0"/>
    <x v="0"/>
    <n v="4395196"/>
    <n v="14.53"/>
    <n v="180"/>
    <n v="24417.759999999998"/>
    <n v="5321849.8233333323"/>
    <x v="6"/>
    <x v="6"/>
    <d v="2038-02-16T00:00:00"/>
    <x v="14"/>
    <x v="8"/>
    <x v="0"/>
    <x v="0"/>
    <x v="0"/>
  </r>
  <r>
    <s v="L104990"/>
    <x v="0"/>
    <s v="C204990"/>
    <s v="Anjali Das"/>
    <x v="0"/>
    <s v="Male"/>
    <x v="16"/>
    <x v="1"/>
    <x v="0"/>
    <x v="0"/>
    <n v="1431577"/>
    <s v="Submitted"/>
    <n v="684"/>
    <x v="1"/>
    <x v="0"/>
    <s v="Submitted"/>
    <x v="0"/>
    <x v="0"/>
    <n v="1556008"/>
    <n v="7.51"/>
    <n v="120"/>
    <n v="12966.73"/>
    <n v="973801.67333333334"/>
    <x v="2"/>
    <x v="2"/>
    <d v="2038-02-17T00:00:00"/>
    <x v="14"/>
    <x v="8"/>
    <x v="0"/>
    <x v="1"/>
    <x v="1"/>
  </r>
  <r>
    <s v="L104991"/>
    <x v="0"/>
    <s v="C204991"/>
    <s v="Vikas Verma"/>
    <x v="0"/>
    <s v="Male"/>
    <x v="37"/>
    <x v="0"/>
    <x v="1"/>
    <x v="0"/>
    <n v="1579653"/>
    <s v="Submitted"/>
    <n v="372"/>
    <x v="0"/>
    <x v="0"/>
    <s v="Submitted"/>
    <x v="0"/>
    <x v="1"/>
    <n v="552552"/>
    <n v="17.010000000000002"/>
    <n v="36"/>
    <n v="15348.67"/>
    <n v="783242.46000001254"/>
    <x v="3"/>
    <x v="3"/>
    <d v="2038-02-18T00:00:00"/>
    <x v="14"/>
    <x v="8"/>
    <x v="1"/>
    <x v="1"/>
    <x v="0"/>
  </r>
  <r>
    <s v="L104992"/>
    <x v="0"/>
    <s v="C204992"/>
    <s v="Amit Das"/>
    <x v="0"/>
    <s v="Female"/>
    <x v="22"/>
    <x v="0"/>
    <x v="0"/>
    <x v="2"/>
    <n v="1911465"/>
    <s v="Submitted"/>
    <n v="308"/>
    <x v="0"/>
    <x v="0"/>
    <s v="Submitted"/>
    <x v="0"/>
    <x v="2"/>
    <n v="1818351"/>
    <n v="15.01"/>
    <n v="120"/>
    <n v="15152.92"/>
    <n v="2274454.0425"/>
    <x v="2"/>
    <x v="2"/>
    <d v="2038-02-19T00:00:00"/>
    <x v="14"/>
    <x v="8"/>
    <x v="1"/>
    <x v="0"/>
    <x v="2"/>
  </r>
  <r>
    <s v="L104993"/>
    <x v="0"/>
    <s v="C204993"/>
    <s v="Rohit Gupta"/>
    <x v="0"/>
    <s v="Male"/>
    <x v="39"/>
    <x v="1"/>
    <x v="0"/>
    <x v="3"/>
    <n v="562693"/>
    <s v="Submitted"/>
    <n v="488"/>
    <x v="0"/>
    <x v="0"/>
    <s v="Submitted"/>
    <x v="0"/>
    <x v="2"/>
    <n v="368066"/>
    <n v="15.32"/>
    <n v="120"/>
    <n v="3067.22"/>
    <n v="469897.59333333332"/>
    <x v="5"/>
    <x v="5"/>
    <d v="2038-02-20T00:00:00"/>
    <x v="14"/>
    <x v="8"/>
    <x v="2"/>
    <x v="0"/>
    <x v="3"/>
  </r>
  <r>
    <s v="L104994"/>
    <x v="0"/>
    <s v="C204994"/>
    <s v="Amit Mehta"/>
    <x v="0"/>
    <s v="Male"/>
    <x v="36"/>
    <x v="1"/>
    <x v="1"/>
    <x v="0"/>
    <n v="668734"/>
    <s v="Submitted"/>
    <n v="787"/>
    <x v="2"/>
    <x v="0"/>
    <s v="Submitted"/>
    <x v="0"/>
    <x v="0"/>
    <n v="1369020"/>
    <n v="8.36"/>
    <n v="12"/>
    <n v="114085"/>
    <n v="955429.55997234734"/>
    <x v="2"/>
    <x v="2"/>
    <d v="2038-02-21T00:00:00"/>
    <x v="14"/>
    <x v="8"/>
    <x v="2"/>
    <x v="0"/>
    <x v="1"/>
  </r>
  <r>
    <s v="L104995"/>
    <x v="0"/>
    <s v="C204995"/>
    <s v="Neha Sharma"/>
    <x v="0"/>
    <s v="Male"/>
    <x v="24"/>
    <x v="1"/>
    <x v="1"/>
    <x v="3"/>
    <n v="1001662"/>
    <s v="Submitted"/>
    <n v="612"/>
    <x v="1"/>
    <x v="0"/>
    <s v="Submitted"/>
    <x v="0"/>
    <x v="2"/>
    <n v="2539881"/>
    <n v="12.44"/>
    <n v="180"/>
    <n v="14110.45"/>
    <n v="2633009.9699999997"/>
    <x v="8"/>
    <x v="4"/>
    <d v="2038-02-22T00:00:00"/>
    <x v="14"/>
    <x v="8"/>
    <x v="2"/>
    <x v="1"/>
    <x v="2"/>
  </r>
  <r>
    <s v="L104996"/>
    <x v="0"/>
    <s v="C204996"/>
    <s v="Vikas Singh"/>
    <x v="0"/>
    <s v="Male"/>
    <x v="38"/>
    <x v="0"/>
    <x v="0"/>
    <x v="1"/>
    <n v="1114010"/>
    <s v="Submitted"/>
    <n v="601"/>
    <x v="1"/>
    <x v="0"/>
    <s v="Submitted"/>
    <x v="0"/>
    <x v="4"/>
    <n v="3444788"/>
    <n v="10.56"/>
    <n v="36"/>
    <n v="95688.56"/>
    <n v="3031413.4404092254"/>
    <x v="4"/>
    <x v="4"/>
    <d v="2038-02-23T00:00:00"/>
    <x v="14"/>
    <x v="8"/>
    <x v="2"/>
    <x v="1"/>
    <x v="1"/>
  </r>
  <r>
    <s v="L104997"/>
    <x v="0"/>
    <s v="C204997"/>
    <s v="Pooja Patel"/>
    <x v="0"/>
    <s v="Male"/>
    <x v="14"/>
    <x v="1"/>
    <x v="1"/>
    <x v="3"/>
    <n v="932671"/>
    <s v="Submitted"/>
    <n v="577"/>
    <x v="0"/>
    <x v="0"/>
    <s v="Submitted"/>
    <x v="0"/>
    <x v="0"/>
    <n v="1916688"/>
    <n v="12.75"/>
    <n v="24"/>
    <n v="79862"/>
    <n v="2036481.0579996537"/>
    <x v="6"/>
    <x v="6"/>
    <d v="2038-02-24T00:00:00"/>
    <x v="14"/>
    <x v="8"/>
    <x v="0"/>
    <x v="1"/>
    <x v="0"/>
  </r>
  <r>
    <s v="L104998"/>
    <x v="0"/>
    <s v="C204998"/>
    <s v="Anjali Sharma"/>
    <x v="0"/>
    <s v="Female"/>
    <x v="5"/>
    <x v="0"/>
    <x v="0"/>
    <x v="2"/>
    <n v="1917689"/>
    <s v="Submitted"/>
    <n v="646"/>
    <x v="1"/>
    <x v="0"/>
    <s v="Submitted"/>
    <x v="0"/>
    <x v="2"/>
    <n v="2859936"/>
    <n v="14.93"/>
    <n v="60"/>
    <n v="47665.599999999999"/>
    <n v="3558237.04"/>
    <x v="0"/>
    <x v="0"/>
    <d v="2038-02-25T00:00:00"/>
    <x v="14"/>
    <x v="8"/>
    <x v="0"/>
    <x v="0"/>
    <x v="1"/>
  </r>
  <r>
    <s v="L104999"/>
    <x v="0"/>
    <s v="C204999"/>
    <s v="Priya Das"/>
    <x v="0"/>
    <s v="Male"/>
    <x v="8"/>
    <x v="1"/>
    <x v="1"/>
    <x v="3"/>
    <n v="2401355"/>
    <s v="Submitted"/>
    <n v="393"/>
    <x v="0"/>
    <x v="0"/>
    <s v="Submitted"/>
    <x v="0"/>
    <x v="3"/>
    <n v="715097"/>
    <n v="7.75"/>
    <n v="12"/>
    <n v="59591.42"/>
    <n v="463005.55565788032"/>
    <x v="1"/>
    <x v="1"/>
    <d v="2038-02-26T00:00:00"/>
    <x v="14"/>
    <x v="8"/>
    <x v="0"/>
    <x v="0"/>
    <x v="2"/>
  </r>
  <r>
    <s v="L105000"/>
    <x v="0"/>
    <s v="C205000"/>
    <s v="Priya Gupta"/>
    <x v="0"/>
    <s v="Male"/>
    <x v="7"/>
    <x v="0"/>
    <x v="0"/>
    <x v="1"/>
    <n v="1011590"/>
    <s v="Submitted"/>
    <n v="839"/>
    <x v="2"/>
    <x v="1"/>
    <s v="Submitted"/>
    <x v="0"/>
    <x v="2"/>
    <n v="656716"/>
    <n v="10.15"/>
    <n v="24"/>
    <n v="27363.17"/>
    <n v="555472.51034226397"/>
    <x v="5"/>
    <x v="5"/>
    <d v="2038-02-27T00:00:00"/>
    <x v="14"/>
    <x v="8"/>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F42ED0-0CC0-4638-8DE8-7FA42C99045B}" name="average approve rate" cacheId="4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B9" firstHeaderRow="1" firstDataRow="1" firstDataCol="1"/>
  <pivotFields count="3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1"/>
        <item x="0"/>
        <item t="default"/>
      </items>
    </pivotField>
    <pivotField showAll="0"/>
    <pivotField showAll="0"/>
    <pivotField showAll="0"/>
    <pivotField showAll="0"/>
    <pivotField numFmtId="164"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axis="axisRow"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Fields count="1">
    <field x="28"/>
  </rowFields>
  <rowItems count="4">
    <i>
      <x/>
    </i>
    <i>
      <x v="1"/>
    </i>
    <i>
      <x v="2"/>
    </i>
    <i t="grand">
      <x/>
    </i>
  </rowItems>
  <colItems count="1">
    <i/>
  </colItems>
  <dataFields count="1">
    <dataField name="Count of Loan_ID" fld="0" subtotal="count" baseField="0" baseItem="0"/>
  </dataFields>
  <formats count="1">
    <format dxfId="6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2A6D95-5D90-4A56-93F0-67DF9FD7F050}" name="total loan amt"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1"/>
        <item x="0"/>
        <item t="default"/>
      </items>
    </pivotField>
    <pivotField showAll="0"/>
    <pivotField showAll="0"/>
    <pivotField showAll="0"/>
    <pivotField showAll="0"/>
    <pivotField dataField="1" numFmtId="164"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Items count="1">
    <i/>
  </rowItems>
  <colItems count="1">
    <i/>
  </colItems>
  <dataFields count="1">
    <dataField name="Sum of total_loan_amt" fld="2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02F79E-B312-47EF-AAAC-598329125412}" name="count of loan"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1"/>
        <item x="0"/>
        <item t="default"/>
      </items>
    </pivotField>
    <pivotField showAll="0"/>
    <pivotField showAll="0"/>
    <pivotField showAll="0"/>
    <pivotField showAll="0"/>
    <pivotField numFmtId="164"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Items count="1">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DE5B2A-AB42-4D50-83CF-89AE99F33B5F}"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19"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h="1" x="1"/>
        <item x="0"/>
        <item t="default"/>
      </items>
    </pivotField>
    <pivotField showAll="0">
      <items count="6">
        <item x="4"/>
        <item x="3"/>
        <item x="2"/>
        <item x="1"/>
        <item x="0"/>
        <item t="default"/>
      </items>
    </pivotField>
    <pivotField showAll="0"/>
    <pivotField showAll="0"/>
    <pivotField showAll="0"/>
    <pivotField showAll="0"/>
    <pivotField numFmtId="164"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Fields count="1">
    <field x="16"/>
  </rowFields>
  <rowItems count="2">
    <i>
      <x v="1"/>
    </i>
    <i t="grand">
      <x/>
    </i>
  </rowItems>
  <colItems count="1">
    <i/>
  </colItems>
  <dataFields count="1">
    <dataField name="Average of Credit_Score" fld="12" subtotal="average" baseField="15" baseItem="0"/>
  </dataFields>
  <formats count="1">
    <format dxfId="6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5DC7F6-9368-4EA3-AC2C-5335E5490FBF}" name="PivotTable6" cacheId="4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4:A15" firstHeaderRow="1" firstDataRow="1" firstDataCol="0"/>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1"/>
        <item x="0"/>
        <item t="default"/>
      </items>
    </pivotField>
    <pivotField showAll="0"/>
    <pivotField showAll="0"/>
    <pivotField showAll="0"/>
    <pivotField showAll="0"/>
    <pivotField dataField="1" numFmtId="164"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Items count="1">
    <i/>
  </rowItems>
  <colItems count="1">
    <i/>
  </colItems>
  <dataFields count="1">
    <dataField name="Average of total_loan_amt" fld="2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9790BA-79B0-43B8-9DFD-265246DF0473}" name="rejected rate" cacheId="4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D7"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3"/>
        <item x="2"/>
        <item x="1"/>
        <item x="0"/>
        <item t="default"/>
      </items>
    </pivotField>
    <pivotField showAll="0"/>
    <pivotField showAll="0"/>
    <pivotField showAll="0"/>
    <pivotField showAll="0"/>
    <pivotField numFmtId="164"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Fields count="1">
    <field x="17"/>
  </rowFields>
  <rowItems count="6">
    <i>
      <x/>
    </i>
    <i>
      <x v="1"/>
    </i>
    <i>
      <x v="2"/>
    </i>
    <i>
      <x v="3"/>
    </i>
    <i>
      <x v="4"/>
    </i>
    <i t="grand">
      <x/>
    </i>
  </rowItems>
  <colItems count="1">
    <i/>
  </colItems>
  <dataFields count="1">
    <dataField name="Count of Loan_Type"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C9747D-04DD-4144-92DB-7F28F57FDA99}" name="Branch performence"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G6"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1"/>
        <item x="0"/>
        <item t="default"/>
      </items>
    </pivotField>
    <pivotField showAll="0"/>
    <pivotField showAll="0"/>
    <pivotField showAll="0"/>
    <pivotField showAll="0"/>
    <pivotField dataField="1" numFmtId="164"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4">
        <item x="0"/>
        <item x="1"/>
        <item x="2"/>
        <item t="default"/>
      </items>
    </pivotField>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30"/>
  </rowFields>
  <rowItems count="5">
    <i>
      <x v="3"/>
    </i>
    <i>
      <x/>
    </i>
    <i>
      <x v="1"/>
    </i>
    <i>
      <x v="2"/>
    </i>
    <i t="grand">
      <x/>
    </i>
  </rowItems>
  <colItems count="1">
    <i/>
  </colItems>
  <dataFields count="1">
    <dataField name="Sum of total_loan_amt" fld="22"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7D20DC-3D81-4E7C-9507-2712E9D7C7DD}" name="anuual VS loan_amt"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6:E7" firstHeaderRow="0" firstDataRow="1" firstDataCol="0"/>
  <pivotFields count="32">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6">
        <item x="4"/>
        <item x="3"/>
        <item x="2"/>
        <item x="1"/>
        <item x="0"/>
        <item t="default"/>
      </items>
    </pivotField>
    <pivotField dataField="1" showAll="0"/>
    <pivotField showAll="0"/>
    <pivotField showAll="0"/>
    <pivotField showAll="0"/>
    <pivotField numFmtId="164"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Items count="1">
    <i/>
  </rowItems>
  <colFields count="1">
    <field x="-2"/>
  </colFields>
  <colItems count="2">
    <i>
      <x/>
    </i>
    <i i="1">
      <x v="1"/>
    </i>
  </colItems>
  <dataFields count="2">
    <dataField name="Sum of Annual_Income" fld="10" baseField="0" baseItem="0"/>
    <dataField name="Sum of Loan_Amount" fld="18"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78D2CA-DB35-405E-A889-47DEE06E78BE}" name="loan_status"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J5" firstHeaderRow="1" firstDataRow="1" firstDataCol="1"/>
  <pivotFields count="3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1"/>
        <item x="0"/>
        <item t="default"/>
      </items>
    </pivotField>
    <pivotField showAll="0"/>
    <pivotField showAll="0"/>
    <pivotField showAll="0"/>
    <pivotField showAll="0"/>
    <pivotField numFmtId="164"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axis="axisRow"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Fields count="1">
    <field x="28"/>
  </rowFields>
  <rowItems count="4">
    <i>
      <x/>
    </i>
    <i>
      <x v="1"/>
    </i>
    <i>
      <x v="2"/>
    </i>
    <i t="grand">
      <x/>
    </i>
  </rowItems>
  <colItems count="1">
    <i/>
  </colItems>
  <dataFields count="1">
    <dataField name="Count of Loan_ID" fld="0" subtotal="count" baseField="0" baseItem="0"/>
  </dataFields>
  <chartFormats count="1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8" count="1" selected="0">
            <x v="0"/>
          </reference>
        </references>
      </pivotArea>
    </chartFormat>
    <chartFormat chart="4" format="6">
      <pivotArea type="data" outline="0" fieldPosition="0">
        <references count="2">
          <reference field="4294967294" count="1" selected="0">
            <x v="0"/>
          </reference>
          <reference field="28" count="1" selected="0">
            <x v="1"/>
          </reference>
        </references>
      </pivotArea>
    </chartFormat>
    <chartFormat chart="4" format="7">
      <pivotArea type="data" outline="0" fieldPosition="0">
        <references count="2">
          <reference field="4294967294" count="1" selected="0">
            <x v="0"/>
          </reference>
          <reference field="28"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8" count="1" selected="0">
            <x v="0"/>
          </reference>
        </references>
      </pivotArea>
    </chartFormat>
    <chartFormat chart="5" format="10">
      <pivotArea type="data" outline="0" fieldPosition="0">
        <references count="2">
          <reference field="4294967294" count="1" selected="0">
            <x v="0"/>
          </reference>
          <reference field="28" count="1" selected="0">
            <x v="1"/>
          </reference>
        </references>
      </pivotArea>
    </chartFormat>
    <chartFormat chart="5" format="11">
      <pivotArea type="data" outline="0" fieldPosition="0">
        <references count="2">
          <reference field="4294967294" count="1" selected="0">
            <x v="0"/>
          </reference>
          <reference field="28"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8" count="1" selected="0">
            <x v="0"/>
          </reference>
        </references>
      </pivotArea>
    </chartFormat>
    <chartFormat chart="6" format="14">
      <pivotArea type="data" outline="0" fieldPosition="0">
        <references count="2">
          <reference field="4294967294" count="1" selected="0">
            <x v="0"/>
          </reference>
          <reference field="28" count="1" selected="0">
            <x v="1"/>
          </reference>
        </references>
      </pivotArea>
    </chartFormat>
    <chartFormat chart="6" format="15">
      <pivotArea type="data" outline="0" fieldPosition="0">
        <references count="2">
          <reference field="4294967294" count="1" selected="0">
            <x v="0"/>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D14B8D-FE90-480F-9EDA-6A0A4180DF5B}" name="Loan Amount by State" cacheId="4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G9:H18"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1"/>
        <item x="0"/>
        <item t="default"/>
      </items>
    </pivotField>
    <pivotField showAll="0"/>
    <pivotField showAll="0"/>
    <pivotField showAll="0"/>
    <pivotField showAll="0"/>
    <pivotField dataField="1" showAll="0"/>
    <pivotField axis="axisRow" showAll="0" sortType="descending">
      <items count="15">
        <item x="1"/>
        <item h="1" x="10"/>
        <item x="0"/>
        <item h="1" x="13"/>
        <item x="2"/>
        <item h="1" x="12"/>
        <item x="6"/>
        <item h="1" x="11"/>
        <item x="3"/>
        <item x="9"/>
        <item x="4"/>
        <item h="1" x="8"/>
        <item x="5"/>
        <item h="1" x="7"/>
        <item t="default"/>
      </items>
      <autoSortScope>
        <pivotArea dataOnly="0" outline="0" fieldPosition="0">
          <references count="1">
            <reference field="4294967294" count="1" selected="0">
              <x v="0"/>
            </reference>
          </references>
        </pivotArea>
      </autoSortScope>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Fields count="1">
    <field x="23"/>
  </rowFields>
  <rowItems count="9">
    <i>
      <x/>
    </i>
    <i>
      <x v="10"/>
    </i>
    <i>
      <x v="6"/>
    </i>
    <i>
      <x v="8"/>
    </i>
    <i>
      <x v="2"/>
    </i>
    <i>
      <x v="4"/>
    </i>
    <i>
      <x v="12"/>
    </i>
    <i>
      <x v="9"/>
    </i>
    <i t="grand">
      <x/>
    </i>
  </rowItems>
  <colItems count="1">
    <i/>
  </colItems>
  <dataFields count="1">
    <dataField name="Sum of total_loan_amt" fld="22" baseField="16" baseItem="0"/>
  </dataFields>
  <chartFormats count="5">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3" count="1" selected="0">
            <x v="7"/>
          </reference>
        </references>
      </pivotArea>
    </chartFormat>
    <chartFormat chart="13" format="6">
      <pivotArea type="data" outline="0" fieldPosition="0">
        <references count="2">
          <reference field="4294967294" count="1" selected="0">
            <x v="0"/>
          </reference>
          <reference field="23" count="1" selected="0">
            <x v="1"/>
          </reference>
        </references>
      </pivotArea>
    </chartFormat>
    <chartFormat chart="13" format="7">
      <pivotArea type="data" outline="0" fieldPosition="0">
        <references count="2">
          <reference field="4294967294" count="1" selected="0">
            <x v="0"/>
          </reference>
          <reference field="23" count="1" selected="0">
            <x v="9"/>
          </reference>
        </references>
      </pivotArea>
    </chartFormat>
    <chartFormat chart="13" format="8">
      <pivotArea type="data" outline="0" fieldPosition="0">
        <references count="2">
          <reference field="4294967294" count="1" selected="0">
            <x v="0"/>
          </reference>
          <reference field="2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CF539C-3C65-44F7-82FF-45D352F6AD10}" name="max loan by there types"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B15"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Fields count="1">
    <field x="17"/>
  </rowFields>
  <rowItems count="6">
    <i>
      <x v="2"/>
    </i>
    <i>
      <x v="1"/>
    </i>
    <i>
      <x v="3"/>
    </i>
    <i>
      <x/>
    </i>
    <i>
      <x v="4"/>
    </i>
    <i t="grand">
      <x/>
    </i>
  </rowItems>
  <colItems count="1">
    <i/>
  </colItems>
  <dataFields count="1">
    <dataField name="Max of Loan_Amount" fld="18" subtotal="max" baseField="10" baseItem="2"/>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D65E2A-A2D6-4E18-968A-D0A7326FB17C}" name="Default analysis"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12" firstHeaderRow="1" firstDataRow="1" firstDataCol="1"/>
  <pivotFields count="3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1"/>
        <item x="0"/>
        <item t="default"/>
      </items>
    </pivotField>
    <pivotField showAll="0"/>
    <pivotField showAll="0"/>
    <pivotField showAll="0"/>
    <pivotField showAll="0"/>
    <pivotField numFmtId="164"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4">
        <item x="0"/>
        <item x="1"/>
        <item x="2"/>
        <item t="default"/>
      </items>
    </pivotField>
    <pivotField axis="axisRow" showAll="0">
      <items count="3">
        <item x="0"/>
        <item x="1"/>
        <item t="default"/>
      </items>
    </pivotField>
    <pivotField showAll="0">
      <items count="5">
        <item x="3"/>
        <item x="1"/>
        <item x="0"/>
        <item x="2"/>
        <item t="default"/>
      </items>
    </pivotField>
    <pivotField dragToRow="0" dragToCol="0" dragToPage="0" showAll="0" defaultSubtotal="0"/>
  </pivotFields>
  <rowFields count="1">
    <field x="29"/>
  </rowFields>
  <rowItems count="3">
    <i>
      <x/>
    </i>
    <i>
      <x v="1"/>
    </i>
    <i t="grand">
      <x/>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C074860-1775-44C1-9632-306D4C2E385F}" name="montly loan treand"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pplication month">
  <location ref="D14:E27" firstHeaderRow="1" firstDataRow="1" firstDataCol="1"/>
  <pivotFields count="3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1"/>
        <item x="0"/>
        <item t="default"/>
      </items>
    </pivotField>
    <pivotField showAll="0"/>
    <pivotField showAll="0"/>
    <pivotField showAll="0"/>
    <pivotField showAll="0"/>
    <pivotField numFmtId="164"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axis="axisRow" showAll="0" sortType="descending">
      <items count="13">
        <item x="6"/>
        <item x="5"/>
        <item x="4"/>
        <item x="3"/>
        <item x="2"/>
        <item x="1"/>
        <item x="0"/>
        <item x="11"/>
        <item x="10"/>
        <item x="9"/>
        <item x="8"/>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Fields count="1">
    <field x="27"/>
  </rowFields>
  <rowItems count="13">
    <i>
      <x v="5"/>
    </i>
    <i>
      <x v="2"/>
    </i>
    <i>
      <x/>
    </i>
    <i>
      <x v="4"/>
    </i>
    <i>
      <x v="11"/>
    </i>
    <i>
      <x v="3"/>
    </i>
    <i>
      <x v="1"/>
    </i>
    <i>
      <x v="9"/>
    </i>
    <i>
      <x v="6"/>
    </i>
    <i>
      <x v="7"/>
    </i>
    <i>
      <x v="10"/>
    </i>
    <i>
      <x v="8"/>
    </i>
    <i t="grand">
      <x/>
    </i>
  </rowItems>
  <colItems count="1">
    <i/>
  </colItems>
  <dataFields count="1">
    <dataField name="Count of Loan_ID" fld="0"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18B1B8-123A-4E4F-8C0B-8AC3D593F005}" name="credit score analysis"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4" firstHeaderRow="1" firstDataRow="1" firstDataCol="1"/>
  <pivotFields count="3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6">
        <item x="4"/>
        <item x="3"/>
        <item x="2"/>
        <item x="1"/>
        <item x="0"/>
        <item t="default"/>
      </items>
    </pivotField>
    <pivotField showAll="0"/>
    <pivotField showAll="0"/>
    <pivotField showAll="0"/>
    <pivotField showAll="0"/>
    <pivotField showAll="0"/>
    <pivotField showAll="0">
      <items count="15">
        <item x="1"/>
        <item h="1" x="10"/>
        <item x="0"/>
        <item h="1" x="13"/>
        <item x="2"/>
        <item h="1" x="12"/>
        <item x="6"/>
        <item h="1" x="11"/>
        <item x="3"/>
        <item x="9"/>
        <item x="4"/>
        <item h="1" x="8"/>
        <item x="5"/>
        <item h="1" x="7"/>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4">
        <item x="0"/>
        <item x="1"/>
        <item x="2"/>
        <item t="default"/>
      </items>
    </pivotField>
    <pivotField showAll="0"/>
    <pivotField showAll="0">
      <items count="5">
        <item x="3"/>
        <item x="1"/>
        <item x="0"/>
        <item x="2"/>
        <item t="default"/>
      </items>
    </pivotField>
    <pivotField dragToRow="0" dragToCol="0" dragToPage="0" showAll="0" defaultSubtotal="0"/>
  </pivotFields>
  <rowFields count="1">
    <field x="16"/>
  </rowFields>
  <rowItems count="3">
    <i>
      <x/>
    </i>
    <i>
      <x v="1"/>
    </i>
    <i t="grand">
      <x/>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6E1845A-06D4-48A5-B7D4-32B590E51CC2}" name="marital status" cacheId="4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D8:E10" firstHeaderRow="1" firstDataRow="1" firstDataCol="1"/>
  <pivotFields count="32">
    <pivotField showAll="0"/>
    <pivotField showAll="0"/>
    <pivotField showAll="0"/>
    <pivotField showAll="0"/>
    <pivotField showAll="0"/>
    <pivotField showAll="0"/>
    <pivotField showAll="0"/>
    <pivotField axis="axisRow" dataField="1" showAll="0" sortType="descending">
      <items count="3">
        <item x="0"/>
        <item h="1" x="1"/>
        <item t="default"/>
      </items>
      <autoSortScope>
        <pivotArea dataOnly="0" outline="0" fieldPosition="0">
          <references count="1">
            <reference field="4294967294" count="1" selected="0">
              <x v="0"/>
            </reference>
          </references>
        </pivotArea>
      </autoSortScope>
    </pivotField>
    <pivotField showAll="0"/>
    <pivotField showAll="0">
      <items count="5">
        <item x="3"/>
        <item x="1"/>
        <item x="0"/>
        <item x="2"/>
        <item t="default"/>
      </items>
    </pivotField>
    <pivotField numFmtId="164"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7"/>
  </rowFields>
  <rowItems count="2">
    <i>
      <x/>
    </i>
    <i t="grand">
      <x/>
    </i>
  </rowItems>
  <colItems count="1">
    <i/>
  </colItems>
  <dataFields count="1">
    <dataField name="Count of Marital_Status" fld="7"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0"/>
          </reference>
        </references>
      </pivotArea>
    </chartFormat>
    <chartFormat chart="4"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5396306-2770-408D-9A2E-28B619701C50}" name="age group wise loan"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6:H55" firstHeaderRow="1" firstDataRow="1" firstDataCol="1"/>
  <pivotFields count="32">
    <pivotField showAll="0"/>
    <pivotField showAll="0"/>
    <pivotField showAll="0"/>
    <pivotField showAll="0"/>
    <pivotField showAll="0"/>
    <pivotField showAll="0"/>
    <pivotField axis="axisRow" dataField="1" showAll="0" sortType="descending">
      <items count="49">
        <item x="19"/>
        <item x="9"/>
        <item x="44"/>
        <item x="28"/>
        <item x="20"/>
        <item x="15"/>
        <item x="30"/>
        <item x="27"/>
        <item x="33"/>
        <item x="3"/>
        <item x="21"/>
        <item x="0"/>
        <item x="16"/>
        <item x="47"/>
        <item x="39"/>
        <item x="8"/>
        <item x="36"/>
        <item x="41"/>
        <item x="25"/>
        <item x="29"/>
        <item x="7"/>
        <item x="4"/>
        <item x="14"/>
        <item x="2"/>
        <item x="45"/>
        <item x="11"/>
        <item x="23"/>
        <item x="1"/>
        <item x="35"/>
        <item x="31"/>
        <item x="10"/>
        <item x="17"/>
        <item x="32"/>
        <item x="34"/>
        <item x="24"/>
        <item x="40"/>
        <item x="6"/>
        <item x="26"/>
        <item x="5"/>
        <item x="37"/>
        <item x="18"/>
        <item x="38"/>
        <item x="13"/>
        <item x="46"/>
        <item x="12"/>
        <item x="42"/>
        <item x="22"/>
        <item x="43"/>
        <item t="default"/>
      </items>
      <autoSortScope>
        <pivotArea dataOnly="0" outline="0" fieldPosition="0">
          <references count="1">
            <reference field="4294967294" count="1" selected="0">
              <x v="0"/>
            </reference>
          </references>
        </pivotArea>
      </autoSortScope>
    </pivotField>
    <pivotField showAll="0">
      <items count="3">
        <item x="0"/>
        <item h="1" x="1"/>
        <item t="default"/>
      </items>
    </pivotField>
    <pivotField showAll="0"/>
    <pivotField showAll="0">
      <items count="5">
        <item x="3"/>
        <item x="1"/>
        <item x="0"/>
        <item x="2"/>
        <item t="default"/>
      </items>
    </pivotField>
    <pivotField numFmtId="164"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6"/>
  </rowFields>
  <rowItems count="49">
    <i>
      <x v="8"/>
    </i>
    <i>
      <x v="40"/>
    </i>
    <i>
      <x v="31"/>
    </i>
    <i>
      <x v="32"/>
    </i>
    <i>
      <x v="19"/>
    </i>
    <i>
      <x v="47"/>
    </i>
    <i>
      <x v="22"/>
    </i>
    <i>
      <x v="25"/>
    </i>
    <i>
      <x v="1"/>
    </i>
    <i>
      <x v="17"/>
    </i>
    <i>
      <x v="21"/>
    </i>
    <i>
      <x v="5"/>
    </i>
    <i>
      <x v="27"/>
    </i>
    <i>
      <x v="10"/>
    </i>
    <i>
      <x v="18"/>
    </i>
    <i>
      <x v="26"/>
    </i>
    <i>
      <x v="2"/>
    </i>
    <i>
      <x v="13"/>
    </i>
    <i>
      <x v="6"/>
    </i>
    <i>
      <x v="24"/>
    </i>
    <i>
      <x v="39"/>
    </i>
    <i>
      <x v="29"/>
    </i>
    <i>
      <x v="14"/>
    </i>
    <i>
      <x v="11"/>
    </i>
    <i>
      <x v="43"/>
    </i>
    <i>
      <x v="7"/>
    </i>
    <i>
      <x v="36"/>
    </i>
    <i>
      <x v="23"/>
    </i>
    <i>
      <x v="20"/>
    </i>
    <i>
      <x v="38"/>
    </i>
    <i>
      <x/>
    </i>
    <i>
      <x v="9"/>
    </i>
    <i>
      <x v="45"/>
    </i>
    <i>
      <x v="4"/>
    </i>
    <i>
      <x v="12"/>
    </i>
    <i>
      <x v="42"/>
    </i>
    <i>
      <x v="3"/>
    </i>
    <i>
      <x v="41"/>
    </i>
    <i>
      <x v="30"/>
    </i>
    <i>
      <x v="33"/>
    </i>
    <i>
      <x v="35"/>
    </i>
    <i>
      <x v="37"/>
    </i>
    <i>
      <x v="44"/>
    </i>
    <i>
      <x v="16"/>
    </i>
    <i>
      <x v="34"/>
    </i>
    <i>
      <x v="15"/>
    </i>
    <i>
      <x v="46"/>
    </i>
    <i>
      <x v="28"/>
    </i>
    <i t="grand">
      <x/>
    </i>
  </rowItems>
  <colItems count="1">
    <i/>
  </colItems>
  <dataFields count="1">
    <dataField name="Count of Age" fld="6" subtotal="count" baseField="6"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0188025-3B1E-4282-ADF8-31C54337D18A}" name="Emp_type with highest loan amt"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6" firstHeaderRow="1" firstDataRow="1" firstDataCol="1"/>
  <pivotFields count="32">
    <pivotField showAll="0"/>
    <pivotField showAll="0"/>
    <pivotField showAll="0"/>
    <pivotField showAll="0"/>
    <pivotField showAll="0"/>
    <pivotField showAll="0"/>
    <pivotField showAll="0"/>
    <pivotField showAll="0">
      <items count="3">
        <item x="0"/>
        <item h="1" x="1"/>
        <item t="default"/>
      </items>
    </pivotField>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9"/>
  </rowFields>
  <rowItems count="5">
    <i>
      <x/>
    </i>
    <i>
      <x v="1"/>
    </i>
    <i>
      <x v="2"/>
    </i>
    <i>
      <x v="3"/>
    </i>
    <i t="grand">
      <x/>
    </i>
  </rowItems>
  <colItems count="1">
    <i/>
  </colItems>
  <dataFields count="1">
    <dataField name="Sum of total_loan_amt" fld="22" baseField="0" baseItem="0" numFmtId="164"/>
  </dataField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2"/>
          </reference>
        </references>
      </pivotArea>
    </chartFormat>
    <chartFormat chart="4" format="4">
      <pivotArea type="data" outline="0" fieldPosition="0">
        <references count="2">
          <reference field="4294967294" count="1" selected="0">
            <x v="0"/>
          </reference>
          <reference field="9" count="1" selected="0">
            <x v="1"/>
          </reference>
        </references>
      </pivotArea>
    </chartFormat>
    <chartFormat chart="4" format="5">
      <pivotArea type="data" outline="0" fieldPosition="0">
        <references count="2">
          <reference field="4294967294" count="1" selected="0">
            <x v="0"/>
          </reference>
          <reference field="9" count="1" selected="0">
            <x v="3"/>
          </reference>
        </references>
      </pivotArea>
    </chartFormat>
    <chartFormat chart="4" format="6">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D7BAE9A-5469-4FBE-AFE1-365C212A3B5A}" name="top 3 city wise loan_amt" cacheId="4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21:B29" firstHeaderRow="1" firstDataRow="1" firstDataCol="1"/>
  <pivotFields count="32">
    <pivotField showAll="0"/>
    <pivotField showAll="0"/>
    <pivotField showAll="0"/>
    <pivotField showAll="0"/>
    <pivotField showAll="0"/>
    <pivotField showAll="0"/>
    <pivotField showAll="0"/>
    <pivotField showAll="0">
      <items count="3">
        <item x="0"/>
        <item h="1" x="1"/>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axis="axisRow" showAll="0" sortType="descending">
      <items count="8">
        <item x="6"/>
        <item x="0"/>
        <item x="2"/>
        <item x="4"/>
        <item x="3"/>
        <item x="5"/>
        <item x="1"/>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showAll="0"/>
    <pivotField showAll="0"/>
    <pivotField showAll="0"/>
    <pivotField dragToRow="0" dragToCol="0" dragToPage="0" showAll="0" defaultSubtotal="0"/>
  </pivotFields>
  <rowFields count="1">
    <field x="24"/>
  </rowFields>
  <rowItems count="8">
    <i>
      <x v="6"/>
    </i>
    <i>
      <x/>
    </i>
    <i>
      <x v="3"/>
    </i>
    <i>
      <x v="2"/>
    </i>
    <i>
      <x v="1"/>
    </i>
    <i>
      <x v="4"/>
    </i>
    <i>
      <x v="5"/>
    </i>
    <i t="grand">
      <x/>
    </i>
  </rowItems>
  <colItems count="1">
    <i/>
  </colItems>
  <dataFields count="1">
    <dataField name="Sum of total_loan_amt" fld="22" baseField="0" baseItem="0" numFmtId="164"/>
  </dataFields>
  <chartFormats count="4">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4" count="1" selected="0">
            <x v="6"/>
          </reference>
        </references>
      </pivotArea>
    </chartFormat>
    <chartFormat chart="6" format="4">
      <pivotArea type="data" outline="0" fieldPosition="0">
        <references count="2">
          <reference field="4294967294" count="1" selected="0">
            <x v="0"/>
          </reference>
          <reference field="24" count="1" selected="0">
            <x v="3"/>
          </reference>
        </references>
      </pivotArea>
    </chartFormat>
    <chartFormat chart="6" format="5">
      <pivotArea type="data" outline="0" fieldPosition="0">
        <references count="2">
          <reference field="4294967294" count="1" selected="0">
            <x v="0"/>
          </reference>
          <reference field="2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2B49416-D4E5-4ADD-A911-71061E2CE988}"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0" firstHeaderRow="1" firstDataRow="1" firstDataCol="1"/>
  <pivotFields count="32">
    <pivotField showAll="0"/>
    <pivotField showAll="0"/>
    <pivotField showAll="0"/>
    <pivotField showAll="0"/>
    <pivotField axis="axisRow" dataField="1" showAll="0">
      <items count="2">
        <item x="0"/>
        <item t="default"/>
      </items>
    </pivotField>
    <pivotField showAll="0"/>
    <pivotField showAll="0"/>
    <pivotField showAll="0">
      <items count="3">
        <item x="0"/>
        <item h="1" x="1"/>
        <item t="default"/>
      </items>
    </pivotField>
    <pivotField showAll="0"/>
    <pivotField showAll="0">
      <items count="5">
        <item x="3"/>
        <item x="1"/>
        <item x="0"/>
        <item x="2"/>
        <item t="default"/>
      </items>
    </pivotField>
    <pivotField numFmtId="164"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4"/>
  </rowFields>
  <rowItems count="2">
    <i>
      <x/>
    </i>
    <i t="grand">
      <x/>
    </i>
  </rowItems>
  <colItems count="1">
    <i/>
  </colItems>
  <dataFields count="1">
    <dataField name="Count of Customer Name Statu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218D472-8B73-4966-AB5E-4130CFEB0E6D}" name="Emp_type with highest credit score"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E6" firstHeaderRow="1" firstDataRow="1" firstDataCol="1"/>
  <pivotFields count="32">
    <pivotField showAll="0"/>
    <pivotField showAll="0"/>
    <pivotField showAll="0"/>
    <pivotField showAll="0"/>
    <pivotField showAll="0"/>
    <pivotField showAll="0"/>
    <pivotField showAll="0"/>
    <pivotField showAll="0">
      <items count="3">
        <item x="0"/>
        <item h="1" x="1"/>
        <item t="default"/>
      </items>
    </pivotField>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9"/>
  </rowFields>
  <rowItems count="5">
    <i>
      <x/>
    </i>
    <i>
      <x v="1"/>
    </i>
    <i>
      <x v="2"/>
    </i>
    <i>
      <x v="3"/>
    </i>
    <i t="grand">
      <x/>
    </i>
  </rowItems>
  <colItems count="1">
    <i/>
  </colItems>
  <dataFields count="1">
    <dataField name="Count of Credit_Score" fld="12" subtotal="count" baseField="7" baseItem="0"/>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9" count="1" selected="0">
            <x v="0"/>
          </reference>
        </references>
      </pivotArea>
    </chartFormat>
    <chartFormat chart="6" format="12">
      <pivotArea type="data" outline="0" fieldPosition="0">
        <references count="2">
          <reference field="4294967294" count="1" selected="0">
            <x v="0"/>
          </reference>
          <reference field="9" count="1" selected="0">
            <x v="2"/>
          </reference>
        </references>
      </pivotArea>
    </chartFormat>
    <chartFormat chart="6" format="13">
      <pivotArea type="data" outline="0" fieldPosition="0">
        <references count="2">
          <reference field="4294967294" count="1" selected="0">
            <x v="0"/>
          </reference>
          <reference field="9" count="1" selected="0">
            <x v="1"/>
          </reference>
        </references>
      </pivotArea>
    </chartFormat>
    <chartFormat chart="6"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D8952AB-A582-4E1C-81C4-0102ABD6CDD7}" name="education status"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3:E16" firstHeaderRow="1" firstDataRow="1" firstDataCol="1"/>
  <pivotFields count="32">
    <pivotField showAll="0"/>
    <pivotField showAll="0"/>
    <pivotField showAll="0"/>
    <pivotField showAll="0"/>
    <pivotField showAll="0"/>
    <pivotField showAll="0"/>
    <pivotField showAll="0"/>
    <pivotField showAll="0">
      <items count="3">
        <item x="0"/>
        <item h="1" x="1"/>
        <item t="default"/>
      </items>
    </pivotField>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numFmtId="164"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8"/>
  </rowFields>
  <rowItems count="3">
    <i>
      <x v="1"/>
    </i>
    <i>
      <x/>
    </i>
    <i t="grand">
      <x/>
    </i>
  </rowItems>
  <colItems count="1">
    <i/>
  </colItems>
  <dataFields count="1">
    <dataField name="Count of Education" fld="8" subtotal="count" baseField="0" baseItem="0"/>
  </dataField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9A126A4-A647-4499-9362-238E6210F33F}" name="Duplicate status"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6" firstHeaderRow="1" firstDataRow="1" firstDataCol="1"/>
  <pivotFields count="32">
    <pivotField dataField="1" showAll="0"/>
    <pivotField axis="axisRow" showAll="0">
      <items count="2">
        <item x="0"/>
        <item t="default"/>
      </items>
    </pivotField>
    <pivotField showAll="0"/>
    <pivotField showAll="0"/>
    <pivotField showAll="0"/>
    <pivotField showAll="0"/>
    <pivotField showAll="0"/>
    <pivotField showAll="0">
      <items count="3">
        <item x="0"/>
        <item h="1" x="1"/>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1"/>
  </rowFields>
  <rowItems count="2">
    <i>
      <x/>
    </i>
    <i t="grand">
      <x/>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8D80582-BD5B-4DB2-96CC-8FDFB99A253D}" name="Credit Score Category Distribution"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H4" firstHeaderRow="1" firstDataRow="1" firstDataCol="1"/>
  <pivotFields count="32">
    <pivotField showAll="0"/>
    <pivotField showAll="0"/>
    <pivotField showAll="0"/>
    <pivotField showAll="0"/>
    <pivotField showAll="0"/>
    <pivotField showAll="0"/>
    <pivotField showAll="0"/>
    <pivotField showAll="0">
      <items count="3">
        <item x="0"/>
        <item h="1" x="1"/>
        <item t="default"/>
      </items>
    </pivotField>
    <pivotField showAll="0"/>
    <pivotField showAll="0">
      <items count="5">
        <item x="3"/>
        <item x="1"/>
        <item x="0"/>
        <item x="2"/>
        <item t="default"/>
      </items>
    </pivotField>
    <pivotField numFmtId="164" showAll="0"/>
    <pivotField showAll="0"/>
    <pivotField dataField="1" showAll="0"/>
    <pivotField showAll="0"/>
    <pivotField axis="axisRow" showAll="0">
      <items count="3">
        <item x="0"/>
        <item x="1"/>
        <item t="default"/>
      </items>
    </pivotField>
    <pivotField showAll="0"/>
    <pivotField showAll="0"/>
    <pivotField showAll="0"/>
    <pivotField numFmtId="164" showAll="0"/>
    <pivotField showAll="0"/>
    <pivotField showAll="0"/>
    <pivotField showAll="0"/>
    <pivotField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14"/>
  </rowFields>
  <rowItems count="3">
    <i>
      <x/>
    </i>
    <i>
      <x v="1"/>
    </i>
    <i t="grand">
      <x/>
    </i>
  </rowItems>
  <colItems count="1">
    <i/>
  </colItems>
  <dataFields count="1">
    <dataField name="Sum of Credit_Score" fld="1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E683BC5-FF6D-4D60-84F2-2EA71B29BABE}" name="average married customer"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4" firstHeaderRow="1" firstDataRow="1" firstDataCol="1"/>
  <pivotFields count="32">
    <pivotField showAll="0"/>
    <pivotField showAll="0"/>
    <pivotField showAll="0"/>
    <pivotField showAll="0"/>
    <pivotField showAll="0"/>
    <pivotField showAll="0"/>
    <pivotField showAll="0"/>
    <pivotField axis="axisRow" dataField="1" showAll="0">
      <items count="3">
        <item x="0"/>
        <item h="1" x="1"/>
        <item t="default"/>
      </items>
    </pivotField>
    <pivotField showAll="0"/>
    <pivotField showAll="0">
      <items count="5">
        <item x="3"/>
        <item x="1"/>
        <item x="0"/>
        <item x="2"/>
        <item t="default"/>
      </items>
    </pivotField>
    <pivotField numFmtId="164"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7"/>
  </rowFields>
  <rowItems count="2">
    <i>
      <x/>
    </i>
    <i t="grand">
      <x/>
    </i>
  </rowItems>
  <colItems count="1">
    <i/>
  </colItems>
  <dataFields count="1">
    <dataField name="Count of Marital_Status" fld="7"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5584BB2-E27C-463A-9FB3-85A97D05E660}" name="Data quality score" cacheId="4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B12" firstHeaderRow="1" firstDataRow="1" firstDataCol="1"/>
  <pivotFields count="32">
    <pivotField showAll="0"/>
    <pivotField showAll="0"/>
    <pivotField showAll="0"/>
    <pivotField showAll="0"/>
    <pivotField showAll="0"/>
    <pivotField showAll="0"/>
    <pivotField showAll="0"/>
    <pivotField showAll="0">
      <items count="3">
        <item x="0"/>
        <item h="1" x="1"/>
        <item t="default"/>
      </items>
    </pivotField>
    <pivotField showAll="0"/>
    <pivotField showAll="0">
      <items count="5">
        <item x="3"/>
        <item x="1"/>
        <item x="0"/>
        <item x="2"/>
        <item t="default"/>
      </items>
    </pivotField>
    <pivotField numFmtId="164" showAll="0"/>
    <pivotField showAll="0"/>
    <pivotField showAll="0"/>
    <pivotField showAll="0"/>
    <pivotField showAll="0"/>
    <pivotField showAll="0"/>
    <pivotField axis="axisRow" dataField="1" showAll="0">
      <items count="3">
        <item h="1" x="1"/>
        <item x="0"/>
        <item t="default"/>
      </items>
    </pivotField>
    <pivotField showAll="0"/>
    <pivotField numFmtId="164" showAll="0"/>
    <pivotField showAll="0"/>
    <pivotField showAll="0"/>
    <pivotField showAll="0"/>
    <pivotField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16"/>
  </rowFields>
  <rowItems count="2">
    <i>
      <x v="1"/>
    </i>
    <i t="grand">
      <x/>
    </i>
  </rowItems>
  <colItems count="1">
    <i/>
  </colItems>
  <dataFields count="1">
    <dataField name="Count of Valid&amp;invalid credit scor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3C4C55D-5AF4-42CE-9D5A-F0B7ABAF820B}" name="invalid credit score"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 firstHeaderRow="1" firstDataRow="1" firstDataCol="1"/>
  <pivotFields count="32">
    <pivotField showAll="0"/>
    <pivotField showAll="0"/>
    <pivotField showAll="0"/>
    <pivotField showAll="0"/>
    <pivotField showAll="0"/>
    <pivotField showAll="0"/>
    <pivotField showAll="0"/>
    <pivotField showAll="0">
      <items count="3">
        <item x="0"/>
        <item h="1" x="1"/>
        <item t="default"/>
      </items>
    </pivotField>
    <pivotField showAll="0"/>
    <pivotField showAll="0">
      <items count="5">
        <item x="3"/>
        <item x="1"/>
        <item x="0"/>
        <item x="2"/>
        <item t="default"/>
      </items>
    </pivotField>
    <pivotField numFmtId="164" showAll="0"/>
    <pivotField showAll="0"/>
    <pivotField showAll="0"/>
    <pivotField showAll="0"/>
    <pivotField showAll="0"/>
    <pivotField showAll="0"/>
    <pivotField axis="axisRow" dataField="1" showAll="0">
      <items count="3">
        <item x="1"/>
        <item h="1" x="0"/>
        <item t="default"/>
      </items>
    </pivotField>
    <pivotField showAll="0"/>
    <pivotField numFmtId="164" showAll="0"/>
    <pivotField showAll="0"/>
    <pivotField showAll="0"/>
    <pivotField showAll="0"/>
    <pivotField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16"/>
  </rowFields>
  <rowItems count="2">
    <i>
      <x/>
    </i>
    <i t="grand">
      <x/>
    </i>
  </rowItems>
  <colItems count="1">
    <i/>
  </colItems>
  <dataFields count="1">
    <dataField name="Count of Valid&amp;invalid credit scor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2404D3E-B748-4C29-A7A1-8971090C1ABD}" name="total record" cacheId="4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B3" firstHeaderRow="1" firstDataRow="1" firstDataCol="1"/>
  <pivotFields count="3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h="1" x="1"/>
        <item t="default"/>
      </items>
    </pivotField>
    <pivotField compact="0" outline="0" showAll="0"/>
    <pivotField compact="0" outline="0" showAll="0">
      <items count="5">
        <item x="3"/>
        <item x="1"/>
        <item x="0"/>
        <item x="2"/>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numFmtId="164" outline="0" showAll="0"/>
    <pivotField compact="0" outline="0" showAll="0"/>
    <pivotField compact="0" outline="0" showAll="0">
      <items count="8">
        <item x="6"/>
        <item x="0"/>
        <item x="2"/>
        <item x="4"/>
        <item x="3"/>
        <item x="5"/>
        <item x="1"/>
        <item t="default"/>
      </items>
    </pivotField>
    <pivotField compact="0" numFmtId="165"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rowItems count="1">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95435A5-8E03-4598-BED2-382CC3982CD2}"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E9" firstHeaderRow="1" firstDataRow="1" firstDataCol="1"/>
  <pivotFields count="32">
    <pivotField showAll="0"/>
    <pivotField showAll="0"/>
    <pivotField showAll="0"/>
    <pivotField showAll="0"/>
    <pivotField showAll="0"/>
    <pivotField showAll="0"/>
    <pivotField showAll="0"/>
    <pivotField showAll="0">
      <items count="3">
        <item x="0"/>
        <item h="1" x="1"/>
        <item t="default"/>
      </items>
    </pivotField>
    <pivotField axis="axisRow" dataField="1" showAll="0">
      <items count="3">
        <item x="1"/>
        <item x="0"/>
        <item t="default"/>
      </items>
    </pivotField>
    <pivotField showAll="0">
      <items count="5">
        <item x="3"/>
        <item x="1"/>
        <item x="0"/>
        <item x="2"/>
        <item t="default"/>
      </items>
    </pivotField>
    <pivotField numFmtId="164"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items count="8">
        <item x="6"/>
        <item x="0"/>
        <item x="2"/>
        <item x="4"/>
        <item x="3"/>
        <item x="5"/>
        <item x="1"/>
        <item t="default"/>
      </items>
    </pivotField>
    <pivotField numFmtId="165" showAll="0"/>
    <pivotField showAll="0"/>
    <pivotField showAll="0"/>
    <pivotField showAll="0"/>
    <pivotField showAll="0"/>
    <pivotField showAll="0"/>
    <pivotField dragToRow="0" dragToCol="0" dragToPage="0" showAll="0" defaultSubtotal="0"/>
  </pivotFields>
  <rowFields count="1">
    <field x="8"/>
  </rowFields>
  <rowItems count="3">
    <i>
      <x/>
    </i>
    <i>
      <x v="1"/>
    </i>
    <i t="grand">
      <x/>
    </i>
  </rowItems>
  <colItems count="1">
    <i/>
  </colItems>
  <dataFields count="1">
    <dataField name="Count of Education" fld="8"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3E80254-8563-44F6-A4B9-7EACC6EF207E}" name="Interest Rate by Loan Type "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4:E19" firstHeaderRow="1" firstDataRow="1" firstDataCol="1"/>
  <pivotFields count="32">
    <pivotField showAll="0"/>
    <pivotField showAll="0"/>
    <pivotField showAll="0"/>
    <pivotField showAll="0"/>
    <pivotField showAll="0"/>
    <pivotField showAll="0"/>
    <pivotField showAll="0"/>
    <pivotField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pivotField showAll="0">
      <items count="6">
        <item x="4"/>
        <item x="3"/>
        <item x="2"/>
        <item x="1"/>
        <item x="0"/>
        <item t="default"/>
      </items>
    </pivotField>
    <pivotField numFmtId="164" showAll="0"/>
    <pivotField dataField="1" showAll="0"/>
    <pivotField showAll="0"/>
    <pivotField showAll="0"/>
    <pivotField numFmtId="164" showAll="0"/>
    <pivotField showAll="0">
      <items count="15">
        <item x="1"/>
        <item x="10"/>
        <item x="0"/>
        <item x="13"/>
        <item x="2"/>
        <item x="12"/>
        <item x="6"/>
        <item x="11"/>
        <item x="3"/>
        <item x="9"/>
        <item x="4"/>
        <item x="8"/>
        <item x="5"/>
        <item x="7"/>
        <item t="default"/>
      </items>
    </pivotField>
    <pivotField showAll="0"/>
    <pivotField numFmtId="165" showAll="0"/>
    <pivotField showAll="0"/>
    <pivotField showAll="0"/>
    <pivotField showAll="0">
      <items count="4">
        <item h="1" x="0"/>
        <item h="1" x="1"/>
        <item x="2"/>
        <item t="default"/>
      </items>
    </pivotField>
    <pivotField showAll="0"/>
    <pivotField showAll="0">
      <items count="5">
        <item x="3"/>
        <item x="1"/>
        <item x="0"/>
        <item x="2"/>
        <item t="default"/>
      </items>
    </pivotField>
    <pivotField dragToRow="0" dragToCol="0" dragToPage="0" showAll="0" defaultSubtotal="0"/>
  </pivotFields>
  <rowFields count="1">
    <field x="9"/>
  </rowFields>
  <rowItems count="5">
    <i>
      <x/>
    </i>
    <i>
      <x v="3"/>
    </i>
    <i>
      <x v="1"/>
    </i>
    <i>
      <x v="2"/>
    </i>
    <i t="grand">
      <x/>
    </i>
  </rowItems>
  <colItems count="1">
    <i/>
  </colItems>
  <dataFields count="1">
    <dataField name="Sum of Interest_Rate" fld="1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FBBE66D-9DEF-45D4-ABF3-EFB2C0660A12}" name="Default Status Distribution "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12" firstHeaderRow="1" firstDataRow="1" firstDataCol="1"/>
  <pivotFields count="32">
    <pivotField dataField="1" showAll="0"/>
    <pivotField showAll="0"/>
    <pivotField showAll="0"/>
    <pivotField showAll="0"/>
    <pivotField showAll="0"/>
    <pivotField showAll="0"/>
    <pivotField showAll="0"/>
    <pivotField showAll="0"/>
    <pivotField showAll="0"/>
    <pivotField showAll="0">
      <items count="5">
        <item x="3"/>
        <item x="1"/>
        <item x="0"/>
        <item x="2"/>
        <item t="default"/>
      </items>
    </pivotField>
    <pivotField numFmtId="164" showAll="0"/>
    <pivotField showAll="0"/>
    <pivotField showAll="0"/>
    <pivotField showAll="0"/>
    <pivotField showAll="0"/>
    <pivotField showAll="0"/>
    <pivotField showAll="0"/>
    <pivotField showAll="0">
      <items count="6">
        <item x="4"/>
        <item x="3"/>
        <item x="2"/>
        <item x="1"/>
        <item x="0"/>
        <item t="default"/>
      </items>
    </pivotField>
    <pivotField numFmtId="164" showAll="0"/>
    <pivotField showAll="0"/>
    <pivotField showAll="0"/>
    <pivotField showAll="0"/>
    <pivotField numFmtId="164" showAll="0"/>
    <pivotField showAll="0">
      <items count="15">
        <item x="1"/>
        <item x="10"/>
        <item x="0"/>
        <item x="13"/>
        <item x="2"/>
        <item x="12"/>
        <item x="6"/>
        <item x="11"/>
        <item x="3"/>
        <item x="9"/>
        <item x="4"/>
        <item x="8"/>
        <item x="5"/>
        <item x="7"/>
        <item t="default"/>
      </items>
    </pivotField>
    <pivotField showAll="0"/>
    <pivotField numFmtId="165" showAll="0"/>
    <pivotField showAll="0"/>
    <pivotField showAll="0"/>
    <pivotField showAll="0">
      <items count="4">
        <item h="1" x="0"/>
        <item h="1" x="1"/>
        <item x="2"/>
        <item t="default"/>
      </items>
    </pivotField>
    <pivotField axis="axisRow" showAll="0">
      <items count="3">
        <item x="0"/>
        <item x="1"/>
        <item t="default"/>
      </items>
    </pivotField>
    <pivotField showAll="0">
      <items count="5">
        <item x="3"/>
        <item x="1"/>
        <item x="0"/>
        <item x="2"/>
        <item t="default"/>
      </items>
    </pivotField>
    <pivotField dragToRow="0" dragToCol="0" dragToPage="0" showAll="0" defaultSubtotal="0"/>
  </pivotFields>
  <rowFields count="1">
    <field x="29"/>
  </rowFields>
  <rowItems count="3">
    <i>
      <x/>
    </i>
    <i>
      <x v="1"/>
    </i>
    <i t="grand">
      <x/>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9FED6A0-336D-4756-A41E-61145EE62C9E}" name="Credit Score vs Loan Status "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E3"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 numFmtId="164" showAll="0"/>
    <pivotField showAll="0"/>
    <pivotField dataField="1" showAll="0"/>
    <pivotField showAll="0"/>
    <pivotField showAll="0"/>
    <pivotField showAll="0"/>
    <pivotField showAll="0"/>
    <pivotField showAll="0">
      <items count="6">
        <item x="4"/>
        <item x="3"/>
        <item x="2"/>
        <item x="1"/>
        <item x="0"/>
        <item t="default"/>
      </items>
    </pivotField>
    <pivotField numFmtId="164" showAll="0"/>
    <pivotField showAll="0"/>
    <pivotField showAll="0"/>
    <pivotField showAll="0"/>
    <pivotField numFmtId="164" showAll="0"/>
    <pivotField showAll="0">
      <items count="15">
        <item x="1"/>
        <item x="10"/>
        <item x="0"/>
        <item x="13"/>
        <item x="2"/>
        <item x="12"/>
        <item x="6"/>
        <item x="11"/>
        <item x="3"/>
        <item x="9"/>
        <item x="4"/>
        <item x="8"/>
        <item x="5"/>
        <item x="7"/>
        <item t="default"/>
      </items>
    </pivotField>
    <pivotField showAll="0"/>
    <pivotField numFmtId="165" showAll="0"/>
    <pivotField showAll="0"/>
    <pivotField showAll="0"/>
    <pivotField axis="axisRow" showAll="0">
      <items count="4">
        <item h="1" x="0"/>
        <item h="1" x="1"/>
        <item x="2"/>
        <item t="default"/>
      </items>
    </pivotField>
    <pivotField showAll="0"/>
    <pivotField showAll="0">
      <items count="5">
        <item x="3"/>
        <item x="1"/>
        <item x="0"/>
        <item x="2"/>
        <item t="default"/>
      </items>
    </pivotField>
    <pivotField dragToRow="0" dragToCol="0" dragToPage="0" showAll="0" defaultSubtotal="0"/>
  </pivotFields>
  <rowFields count="1">
    <field x="28"/>
  </rowFields>
  <rowItems count="2">
    <i>
      <x v="2"/>
    </i>
    <i t="grand">
      <x/>
    </i>
  </rowItems>
  <colItems count="1">
    <i/>
  </colItems>
  <dataFields count="1">
    <dataField name="Sum of Credit_Score" fld="12"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FAF14DA-A0CB-44D8-94F5-4ED4D67E519E}" name="credit_score summary"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B12" firstHeaderRow="1" firstDataRow="1" firstDataCol="1"/>
  <pivotFields count="32">
    <pivotField dataField="1" showAll="0"/>
    <pivotField showAll="0"/>
    <pivotField showAll="0"/>
    <pivotField showAll="0"/>
    <pivotField showAll="0"/>
    <pivotField showAll="0"/>
    <pivotField showAll="0"/>
    <pivotField showAll="0"/>
    <pivotField showAll="0"/>
    <pivotField showAll="0">
      <items count="5">
        <item x="3"/>
        <item x="1"/>
        <item x="0"/>
        <item x="2"/>
        <item t="default"/>
      </items>
    </pivotField>
    <pivotField numFmtId="164" showAll="0"/>
    <pivotField showAll="0"/>
    <pivotField showAll="0"/>
    <pivotField showAll="0"/>
    <pivotField showAll="0"/>
    <pivotField showAll="0"/>
    <pivotField axis="axisRow" showAll="0">
      <items count="3">
        <item x="1"/>
        <item x="0"/>
        <item t="default"/>
      </items>
    </pivotField>
    <pivotField showAll="0">
      <items count="6">
        <item x="4"/>
        <item x="3"/>
        <item x="2"/>
        <item x="1"/>
        <item x="0"/>
        <item t="default"/>
      </items>
    </pivotField>
    <pivotField numFmtId="164" showAll="0"/>
    <pivotField showAll="0"/>
    <pivotField showAll="0"/>
    <pivotField showAll="0"/>
    <pivotField numFmtId="164" showAll="0"/>
    <pivotField showAll="0">
      <items count="15">
        <item x="1"/>
        <item x="10"/>
        <item x="0"/>
        <item x="13"/>
        <item x="2"/>
        <item x="12"/>
        <item x="6"/>
        <item x="11"/>
        <item x="3"/>
        <item x="9"/>
        <item x="4"/>
        <item x="8"/>
        <item x="5"/>
        <item x="7"/>
        <item t="default"/>
      </items>
    </pivotField>
    <pivotField showAll="0"/>
    <pivotField numFmtId="165" showAll="0"/>
    <pivotField showAll="0"/>
    <pivotField showAll="0"/>
    <pivotField showAll="0">
      <items count="4">
        <item h="1" x="0"/>
        <item h="1" x="1"/>
        <item x="2"/>
        <item t="default"/>
      </items>
    </pivotField>
    <pivotField showAll="0"/>
    <pivotField showAll="0">
      <items count="5">
        <item x="3"/>
        <item x="1"/>
        <item x="0"/>
        <item x="2"/>
        <item t="default"/>
      </items>
    </pivotField>
    <pivotField dragToRow="0" dragToCol="0" dragToPage="0" showAll="0" defaultSubtotal="0"/>
  </pivotFields>
  <rowFields count="1">
    <field x="16"/>
  </rowFields>
  <rowItems count="3">
    <i>
      <x/>
    </i>
    <i>
      <x v="1"/>
    </i>
    <i t="grand">
      <x/>
    </i>
  </rowItems>
  <colItems count="1">
    <i/>
  </colItems>
  <dataFields count="1">
    <dataField name="Count of Loan_ID" fld="0" subtotal="count" baseField="0" baseItem="0"/>
  </dataFields>
  <chartFormats count="3">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6" count="1" selected="0">
            <x v="0"/>
          </reference>
        </references>
      </pivotArea>
    </chartFormat>
    <chartFormat chart="4" format="7">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22E3683C-06C2-4E6B-8679-8EC5ED7CF3FF}" name="Branch-wise Average Credit Score"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8:H13" firstHeaderRow="1" firstDataRow="1" firstDataCol="1"/>
  <pivotFields count="32">
    <pivotField showAll="0"/>
    <pivotField showAll="0"/>
    <pivotField showAll="0"/>
    <pivotField showAll="0"/>
    <pivotField showAll="0"/>
    <pivotField showAll="0"/>
    <pivotField showAll="0"/>
    <pivotField showAll="0"/>
    <pivotField showAll="0"/>
    <pivotField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numFmtId="164" showAll="0"/>
    <pivotField showAll="0"/>
    <pivotField dataField="1" showAll="0"/>
    <pivotField showAll="0"/>
    <pivotField showAll="0"/>
    <pivotField showAll="0"/>
    <pivotField showAll="0"/>
    <pivotField showAll="0">
      <items count="6">
        <item x="4"/>
        <item x="3"/>
        <item x="2"/>
        <item x="1"/>
        <item x="0"/>
        <item t="default"/>
      </items>
    </pivotField>
    <pivotField numFmtId="164" showAll="0"/>
    <pivotField showAll="0"/>
    <pivotField showAll="0"/>
    <pivotField showAll="0"/>
    <pivotField numFmtId="164" showAll="0"/>
    <pivotField showAll="0">
      <items count="15">
        <item x="1"/>
        <item x="10"/>
        <item x="0"/>
        <item x="13"/>
        <item x="2"/>
        <item x="12"/>
        <item x="6"/>
        <item x="11"/>
        <item x="3"/>
        <item x="9"/>
        <item x="4"/>
        <item x="8"/>
        <item x="5"/>
        <item x="7"/>
        <item t="default"/>
      </items>
    </pivotField>
    <pivotField showAll="0"/>
    <pivotField numFmtId="165" showAll="0"/>
    <pivotField showAll="0"/>
    <pivotField showAll="0"/>
    <pivotField showAll="0">
      <items count="4">
        <item h="1" x="0"/>
        <item h="1" x="1"/>
        <item x="2"/>
        <item t="default"/>
      </items>
    </pivotField>
    <pivotField showAll="0"/>
    <pivotField axis="axisRow" showAll="0">
      <items count="5">
        <item x="3"/>
        <item x="1"/>
        <item x="0"/>
        <item x="2"/>
        <item t="default"/>
      </items>
    </pivotField>
    <pivotField dragToRow="0" dragToCol="0" dragToPage="0" showAll="0" defaultSubtotal="0"/>
  </pivotFields>
  <rowFields count="1">
    <field x="30"/>
  </rowFields>
  <rowItems count="5">
    <i>
      <x/>
    </i>
    <i>
      <x v="1"/>
    </i>
    <i>
      <x v="2"/>
    </i>
    <i>
      <x v="3"/>
    </i>
    <i t="grand">
      <x/>
    </i>
  </rowItems>
  <colItems count="1">
    <i/>
  </colItems>
  <dataFields count="1">
    <dataField name="Average of Credit_Score" fld="12" subtotal="average" baseField="30" baseItem="0" numFmtId="2"/>
  </dataFields>
  <formats count="7">
    <format dxfId="26">
      <pivotArea type="all" dataOnly="0" outline="0" fieldPosition="0"/>
    </format>
    <format dxfId="25">
      <pivotArea field="30" type="button" dataOnly="0" labelOnly="1" outline="0" axis="axisRow" fieldPosition="0"/>
    </format>
    <format dxfId="24">
      <pivotArea dataOnly="0" labelOnly="1" fieldPosition="0">
        <references count="1">
          <reference field="30" count="0"/>
        </references>
      </pivotArea>
    </format>
    <format dxfId="23">
      <pivotArea dataOnly="0" labelOnly="1" grandRow="1" outline="0" fieldPosition="0"/>
    </format>
    <format dxfId="22">
      <pivotArea dataOnly="0" labelOnly="1" outline="0" axis="axisValues" fieldPosition="0"/>
    </format>
    <format dxfId="21">
      <pivotArea grandRow="1" outline="0" collapsedLevelsAreSubtotals="1" fieldPosition="0"/>
    </format>
    <format dxfId="2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D4E2D44-142D-4987-8205-F5A4E7AD488F}" name="Employment Type vs Credit Score "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H6" firstHeaderRow="1" firstDataRow="1" firstDataCol="1"/>
  <pivotFields count="32">
    <pivotField showAll="0"/>
    <pivotField showAll="0"/>
    <pivotField showAll="0"/>
    <pivotField showAll="0"/>
    <pivotField showAll="0"/>
    <pivotField showAll="0"/>
    <pivotField showAll="0"/>
    <pivotField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numFmtId="164" showAll="0"/>
    <pivotField showAll="0"/>
    <pivotField dataField="1" showAll="0"/>
    <pivotField showAll="0"/>
    <pivotField showAll="0"/>
    <pivotField showAll="0"/>
    <pivotField showAll="0"/>
    <pivotField showAll="0">
      <items count="6">
        <item x="4"/>
        <item x="3"/>
        <item x="2"/>
        <item x="1"/>
        <item x="0"/>
        <item t="default"/>
      </items>
    </pivotField>
    <pivotField numFmtId="164" showAll="0"/>
    <pivotField showAll="0"/>
    <pivotField showAll="0"/>
    <pivotField showAll="0"/>
    <pivotField numFmtId="164" showAll="0"/>
    <pivotField showAll="0">
      <items count="15">
        <item x="1"/>
        <item x="10"/>
        <item x="0"/>
        <item x="13"/>
        <item x="2"/>
        <item x="12"/>
        <item x="6"/>
        <item x="11"/>
        <item x="3"/>
        <item x="9"/>
        <item x="4"/>
        <item x="8"/>
        <item x="5"/>
        <item x="7"/>
        <item t="default"/>
      </items>
    </pivotField>
    <pivotField showAll="0"/>
    <pivotField numFmtId="165" showAll="0"/>
    <pivotField showAll="0"/>
    <pivotField showAll="0"/>
    <pivotField showAll="0">
      <items count="4">
        <item h="1" x="0"/>
        <item h="1" x="1"/>
        <item x="2"/>
        <item t="default"/>
      </items>
    </pivotField>
    <pivotField showAll="0"/>
    <pivotField showAll="0">
      <items count="5">
        <item x="3"/>
        <item x="1"/>
        <item x="0"/>
        <item x="2"/>
        <item t="default"/>
      </items>
    </pivotField>
    <pivotField dragToRow="0" dragToCol="0" dragToPage="0" showAll="0" defaultSubtotal="0"/>
  </pivotFields>
  <rowFields count="1">
    <field x="9"/>
  </rowFields>
  <rowItems count="5">
    <i>
      <x/>
    </i>
    <i>
      <x v="3"/>
    </i>
    <i>
      <x v="1"/>
    </i>
    <i>
      <x v="2"/>
    </i>
    <i t="grand">
      <x/>
    </i>
  </rowItems>
  <colItems count="1">
    <i/>
  </colItems>
  <dataFields count="1">
    <dataField name="Sum of Credit_Score" fld="12"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2"/>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4"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C3283806-FD15-4358-B85D-24490E080703}" name="Risk_level_managment"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5" firstHeaderRow="1" firstDataRow="1" firstDataCol="1"/>
  <pivotFields count="32">
    <pivotField dataField="1" showAll="0"/>
    <pivotField showAll="0"/>
    <pivotField showAll="0"/>
    <pivotField showAll="0"/>
    <pivotField showAll="0"/>
    <pivotField showAll="0"/>
    <pivotField showAll="0"/>
    <pivotField showAll="0"/>
    <pivotField showAll="0"/>
    <pivotField showAll="0">
      <items count="5">
        <item x="3"/>
        <item x="1"/>
        <item x="0"/>
        <item x="2"/>
        <item t="default"/>
      </items>
    </pivotField>
    <pivotField numFmtId="164" showAll="0"/>
    <pivotField showAll="0"/>
    <pivotField showAll="0"/>
    <pivotField axis="axisRow" showAll="0">
      <items count="4">
        <item x="0"/>
        <item x="1"/>
        <item x="2"/>
        <item t="default"/>
      </items>
    </pivotField>
    <pivotField showAll="0"/>
    <pivotField showAll="0"/>
    <pivotField showAll="0"/>
    <pivotField showAll="0">
      <items count="6">
        <item x="4"/>
        <item x="3"/>
        <item x="2"/>
        <item x="1"/>
        <item x="0"/>
        <item t="default"/>
      </items>
    </pivotField>
    <pivotField numFmtId="164" showAll="0"/>
    <pivotField showAll="0"/>
    <pivotField showAll="0"/>
    <pivotField showAll="0"/>
    <pivotField numFmtId="164" showAll="0"/>
    <pivotField showAll="0">
      <items count="15">
        <item x="1"/>
        <item x="10"/>
        <item x="0"/>
        <item x="13"/>
        <item x="2"/>
        <item x="12"/>
        <item x="6"/>
        <item x="11"/>
        <item x="3"/>
        <item x="9"/>
        <item x="4"/>
        <item x="8"/>
        <item x="5"/>
        <item x="7"/>
        <item t="default"/>
      </items>
    </pivotField>
    <pivotField showAll="0"/>
    <pivotField numFmtId="165" showAll="0"/>
    <pivotField showAll="0"/>
    <pivotField showAll="0"/>
    <pivotField showAll="0">
      <items count="4">
        <item h="1" x="0"/>
        <item h="1" x="1"/>
        <item x="2"/>
        <item t="default"/>
      </items>
    </pivotField>
    <pivotField showAll="0"/>
    <pivotField showAll="0">
      <items count="5">
        <item x="3"/>
        <item x="1"/>
        <item x="0"/>
        <item x="2"/>
        <item t="default"/>
      </items>
    </pivotField>
    <pivotField dragToRow="0" dragToCol="0" dragToPage="0" showAll="0" defaultSubtotal="0"/>
  </pivotFields>
  <rowFields count="1">
    <field x="13"/>
  </rowFields>
  <rowItems count="4">
    <i>
      <x/>
    </i>
    <i>
      <x v="1"/>
    </i>
    <i>
      <x v="2"/>
    </i>
    <i t="grand">
      <x/>
    </i>
  </rowItems>
  <colItems count="1">
    <i/>
  </colItems>
  <dataFields count="1">
    <dataField name="Count of Loan_ID" fld="0" subtotal="count" baseField="0"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9A56D35-5E25-4294-BBFE-BB2BC3BC408E}" name="PivotTable14" cacheId="4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12:F16" firstHeaderRow="2" firstDataRow="2"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0"/>
        <item x="2"/>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4"/>
        <item x="3"/>
        <item x="2"/>
        <item x="1"/>
        <item x="0"/>
        <item t="default"/>
      </items>
    </pivotField>
    <pivotField compact="0" numFmtId="164" outline="0" showAll="0"/>
    <pivotField compact="0" outline="0" showAll="0"/>
    <pivotField compact="0" outline="0" showAll="0"/>
    <pivotField compact="0" outline="0" showAll="0"/>
    <pivotField compact="0" numFmtId="164" outline="0" showAll="0"/>
    <pivotField compact="0" outline="0" showAll="0">
      <items count="15">
        <item x="1"/>
        <item x="10"/>
        <item x="0"/>
        <item x="13"/>
        <item x="2"/>
        <item x="12"/>
        <item x="6"/>
        <item x="11"/>
        <item x="3"/>
        <item x="9"/>
        <item x="4"/>
        <item x="8"/>
        <item x="5"/>
        <item x="7"/>
        <item t="default"/>
      </items>
    </pivotField>
    <pivotField compact="0" outline="0" showAll="0"/>
    <pivotField compact="0" numFmtId="165" outline="0" showAll="0"/>
    <pivotField compact="0" outline="0" showAll="0"/>
    <pivotField compact="0" outline="0" showAll="0"/>
    <pivotField compact="0" outline="0" showAll="0">
      <items count="4">
        <item h="1" x="0"/>
        <item h="1" x="1"/>
        <item x="2"/>
        <item t="default"/>
      </items>
    </pivotField>
    <pivotField axis="axisRow" dataField="1" compact="0" outline="0" showAll="0">
      <items count="3">
        <item x="0"/>
        <item x="1"/>
        <item t="default"/>
      </items>
    </pivotField>
    <pivotField compact="0" outline="0" showAll="0">
      <items count="5">
        <item x="3"/>
        <item x="1"/>
        <item x="0"/>
        <item x="2"/>
        <item t="default"/>
      </items>
    </pivotField>
    <pivotField compact="0" outline="0" dragToRow="0" dragToCol="0" dragToPage="0" showAll="0" defaultSubtotal="0"/>
  </pivotFields>
  <rowFields count="1">
    <field x="29"/>
  </rowFields>
  <rowItems count="3">
    <i>
      <x/>
    </i>
    <i>
      <x v="1"/>
    </i>
    <i t="grand">
      <x/>
    </i>
  </rowItems>
  <colItems count="1">
    <i/>
  </colItems>
  <dataFields count="1">
    <dataField name="Count of Default_Status" fld="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607BE400-9E01-4717-84F8-4D8C2ED2BFD0}" name="PivotTable12" cacheId="4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8:F9" firstHeaderRow="1" firstDataRow="1"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0"/>
        <item x="2"/>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4"/>
        <item x="3"/>
        <item x="2"/>
        <item x="1"/>
        <item x="0"/>
        <item t="default"/>
      </items>
    </pivotField>
    <pivotField compact="0" numFmtId="164" outline="0" showAll="0"/>
    <pivotField dataField="1" compact="0" outline="0" showAll="0"/>
    <pivotField compact="0" outline="0" showAll="0"/>
    <pivotField compact="0" outline="0" showAll="0"/>
    <pivotField compact="0" numFmtId="164" outline="0" showAll="0"/>
    <pivotField compact="0" outline="0" showAll="0">
      <items count="15">
        <item x="1"/>
        <item x="10"/>
        <item x="0"/>
        <item x="13"/>
        <item x="2"/>
        <item x="12"/>
        <item x="6"/>
        <item x="11"/>
        <item x="3"/>
        <item x="9"/>
        <item x="4"/>
        <item x="8"/>
        <item x="5"/>
        <item x="7"/>
        <item t="default"/>
      </items>
    </pivotField>
    <pivotField compact="0" outline="0" showAll="0"/>
    <pivotField compact="0" numFmtId="165" outline="0" showAll="0"/>
    <pivotField compact="0" outline="0" showAll="0"/>
    <pivotField compact="0" outline="0" showAll="0"/>
    <pivotField compact="0" outline="0" showAll="0">
      <items count="4">
        <item h="1" x="0"/>
        <item h="1" x="1"/>
        <item x="2"/>
        <item t="default"/>
      </items>
    </pivotField>
    <pivotField compact="0" outline="0" showAll="0"/>
    <pivotField compact="0" outline="0" showAll="0">
      <items count="5">
        <item x="3"/>
        <item x="1"/>
        <item x="0"/>
        <item x="2"/>
        <item t="default"/>
      </items>
    </pivotField>
    <pivotField compact="0" outline="0" dragToRow="0" dragToCol="0" dragToPage="0" showAll="0" defaultSubtotal="0"/>
  </pivotFields>
  <rowItems count="1">
    <i/>
  </rowItems>
  <colItems count="1">
    <i/>
  </colItems>
  <dataFields count="1">
    <dataField name="Average of Interest_Rat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721C65D6-B762-4B5F-8D60-C70ED27AC024}" name="PivotTable11" cacheId="4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1:F5" firstHeaderRow="2" firstDataRow="2"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0"/>
        <item x="2"/>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items count="6">
        <item x="4"/>
        <item x="3"/>
        <item x="2"/>
        <item x="1"/>
        <item x="0"/>
        <item t="default"/>
      </items>
    </pivotField>
    <pivotField compact="0" numFmtId="164" outline="0" showAll="0"/>
    <pivotField compact="0" outline="0" showAll="0"/>
    <pivotField compact="0" outline="0" showAll="0"/>
    <pivotField compact="0" outline="0" showAll="0"/>
    <pivotField compact="0" numFmtId="164" outline="0" showAll="0"/>
    <pivotField compact="0" outline="0" showAll="0">
      <items count="15">
        <item x="1"/>
        <item x="10"/>
        <item x="0"/>
        <item x="13"/>
        <item x="2"/>
        <item x="12"/>
        <item x="6"/>
        <item x="11"/>
        <item x="3"/>
        <item x="9"/>
        <item x="4"/>
        <item x="8"/>
        <item x="5"/>
        <item x="7"/>
        <item t="default"/>
      </items>
    </pivotField>
    <pivotField compact="0" outline="0" showAll="0"/>
    <pivotField compact="0" numFmtId="165" outline="0" showAll="0"/>
    <pivotField compact="0" outline="0" showAll="0"/>
    <pivotField compact="0" outline="0" showAll="0"/>
    <pivotField compact="0" outline="0" showAll="0">
      <items count="4">
        <item h="1" x="0"/>
        <item h="1" x="1"/>
        <item x="2"/>
        <item t="default"/>
      </items>
    </pivotField>
    <pivotField compact="0" outline="0" showAll="0"/>
    <pivotField compact="0" outline="0" showAll="0">
      <items count="5">
        <item x="3"/>
        <item x="1"/>
        <item x="0"/>
        <item x="2"/>
        <item t="default"/>
      </items>
    </pivotField>
    <pivotField compact="0" outline="0" dragToRow="0" dragToCol="0" dragToPage="0" showAll="0" defaultSubtotal="0"/>
  </pivotFields>
  <rowFields count="1">
    <field x="16"/>
  </rowFields>
  <rowItems count="3">
    <i>
      <x/>
    </i>
    <i>
      <x v="1"/>
    </i>
    <i t="grand">
      <x/>
    </i>
  </rowItems>
  <colItems count="1">
    <i/>
  </colItems>
  <dataFields count="1">
    <dataField name="Count of Valid&amp;invalid credit scor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4767BEA2-972F-4612-87DB-E86592C42943}" name="PivotTable10" cacheId="4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B11" firstHeaderRow="2" firstDataRow="2"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0"/>
        <item x="2"/>
        <item t="default"/>
      </items>
    </pivotField>
    <pivotField compact="0" numFmtId="164" outline="0" showAll="0"/>
    <pivotField compact="0" outline="0" showAll="0"/>
    <pivotField compact="0" outline="0" showAll="0"/>
    <pivotField axis="axisRow" dataField="1" compact="0" outline="0" showAll="0">
      <items count="4">
        <item x="0"/>
        <item x="1"/>
        <item x="2"/>
        <item t="default"/>
      </items>
    </pivotField>
    <pivotField compact="0" outline="0" showAll="0"/>
    <pivotField compact="0" outline="0" showAll="0"/>
    <pivotField compact="0" outline="0" showAll="0"/>
    <pivotField compact="0" outline="0" showAll="0">
      <items count="6">
        <item x="4"/>
        <item x="3"/>
        <item x="2"/>
        <item x="1"/>
        <item x="0"/>
        <item t="default"/>
      </items>
    </pivotField>
    <pivotField compact="0" numFmtId="164" outline="0" showAll="0"/>
    <pivotField compact="0" outline="0" showAll="0"/>
    <pivotField compact="0" outline="0" showAll="0"/>
    <pivotField compact="0" outline="0" showAll="0"/>
    <pivotField compact="0" numFmtId="164" outline="0" showAll="0"/>
    <pivotField compact="0" outline="0" showAll="0">
      <items count="15">
        <item x="1"/>
        <item x="10"/>
        <item x="0"/>
        <item x="13"/>
        <item x="2"/>
        <item x="12"/>
        <item x="6"/>
        <item x="11"/>
        <item x="3"/>
        <item x="9"/>
        <item x="4"/>
        <item x="8"/>
        <item x="5"/>
        <item x="7"/>
        <item t="default"/>
      </items>
    </pivotField>
    <pivotField compact="0" outline="0" showAll="0"/>
    <pivotField compact="0" numFmtId="165" outline="0" showAll="0"/>
    <pivotField compact="0" outline="0" showAll="0"/>
    <pivotField compact="0" outline="0" showAll="0"/>
    <pivotField compact="0" outline="0" showAll="0">
      <items count="4">
        <item h="1" x="0"/>
        <item h="1" x="1"/>
        <item x="2"/>
        <item t="default"/>
      </items>
    </pivotField>
    <pivotField compact="0" outline="0" showAll="0"/>
    <pivotField compact="0" outline="0" showAll="0">
      <items count="5">
        <item x="3"/>
        <item x="1"/>
        <item x="0"/>
        <item x="2"/>
        <item t="default"/>
      </items>
    </pivotField>
    <pivotField compact="0" outline="0" dragToRow="0" dragToCol="0" dragToPage="0" showAll="0" defaultSubtotal="0"/>
  </pivotFields>
  <rowFields count="1">
    <field x="13"/>
  </rowFields>
  <rowItems count="4">
    <i>
      <x/>
    </i>
    <i>
      <x v="1"/>
    </i>
    <i>
      <x v="2"/>
    </i>
    <i t="grand">
      <x/>
    </i>
  </rowItems>
  <colItems count="1">
    <i/>
  </colItems>
  <dataFields count="1">
    <dataField name="Count of Risk_level"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ACC5E38E-C14C-4073-97A1-37A4E7E8B41C}" name="PivotTable9" cacheId="4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B2" firstHeaderRow="1" firstDataRow="1"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0"/>
        <item x="2"/>
        <item t="default"/>
      </items>
    </pivotField>
    <pivotField compact="0" numFmtId="164"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6">
        <item x="4"/>
        <item x="3"/>
        <item x="2"/>
        <item x="1"/>
        <item x="0"/>
        <item t="default"/>
      </items>
    </pivotField>
    <pivotField compact="0" numFmtId="164" outline="0" showAll="0"/>
    <pivotField compact="0" outline="0" showAll="0"/>
    <pivotField compact="0" outline="0" showAll="0"/>
    <pivotField compact="0" outline="0" showAll="0"/>
    <pivotField compact="0" numFmtId="164" outline="0" showAll="0"/>
    <pivotField compact="0" outline="0" showAll="0">
      <items count="15">
        <item x="1"/>
        <item x="10"/>
        <item x="0"/>
        <item x="13"/>
        <item x="2"/>
        <item x="12"/>
        <item x="6"/>
        <item x="11"/>
        <item x="3"/>
        <item x="9"/>
        <item x="4"/>
        <item x="8"/>
        <item x="5"/>
        <item x="7"/>
        <item t="default"/>
      </items>
    </pivotField>
    <pivotField compact="0" outline="0" showAll="0"/>
    <pivotField compact="0" numFmtId="165" outline="0" showAll="0"/>
    <pivotField compact="0" outline="0" showAll="0"/>
    <pivotField compact="0" outline="0" showAll="0"/>
    <pivotField compact="0" outline="0" showAll="0">
      <items count="4">
        <item h="1" x="0"/>
        <item h="1" x="1"/>
        <item x="2"/>
        <item t="default"/>
      </items>
    </pivotField>
    <pivotField compact="0" outline="0" showAll="0"/>
    <pivotField compact="0" outline="0" showAll="0">
      <items count="5">
        <item x="3"/>
        <item x="1"/>
        <item x="0"/>
        <item x="2"/>
        <item t="default"/>
      </items>
    </pivotField>
    <pivotField compact="0" outline="0" dragToRow="0" dragToCol="0" dragToPage="0" showAll="0" defaultSubtotal="0"/>
  </pivotFields>
  <rowItems count="1">
    <i/>
  </rowItems>
  <colItems count="1">
    <i/>
  </colItems>
  <dataFields count="1">
    <dataField name="Average of Credit_Score"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Checklist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7EBF7211-FCB8-4ADC-B111-68198F1CB69C}" sourceName="Loan_Type">
  <pivotTables>
    <pivotTable tabId="2" name="Loan Amount by State"/>
    <pivotTable tabId="3" name="average approve rate"/>
    <pivotTable tabId="3" name="count of loan"/>
    <pivotTable tabId="3" name="PivotTable6"/>
    <pivotTable tabId="3" name="PivotTable7"/>
    <pivotTable tabId="3" name="rejected rate"/>
    <pivotTable tabId="3" name="total loan amt"/>
    <pivotTable tabId="2" name="anuual VS loan_amt"/>
    <pivotTable tabId="2" name="Branch performence"/>
    <pivotTable tabId="2" name="credit score analysis"/>
    <pivotTable tabId="2" name="Default analysis"/>
    <pivotTable tabId="2" name="loan_status"/>
    <pivotTable tabId="2" name="max loan by there types"/>
    <pivotTable tabId="2" name="montly loan treand"/>
  </pivotTables>
  <data>
    <tabular pivotCacheId="1780803828">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359C5E6-3E3F-4916-8007-6DE197A8DB9E}" sourceName="State">
  <pivotTables>
    <pivotTable tabId="2" name="Loan Amount by State"/>
    <pivotTable tabId="3" name="average approve rate"/>
    <pivotTable tabId="3" name="count of loan"/>
    <pivotTable tabId="3" name="PivotTable6"/>
    <pivotTable tabId="3" name="PivotTable7"/>
    <pivotTable tabId="3" name="rejected rate"/>
    <pivotTable tabId="3" name="total loan amt"/>
    <pivotTable tabId="2" name="anuual VS loan_amt"/>
    <pivotTable tabId="2" name="Branch performence"/>
    <pivotTable tabId="2" name="credit score analysis"/>
    <pivotTable tabId="2" name="Default analysis"/>
    <pivotTable tabId="2" name="loan_status"/>
    <pivotTable tabId="2" name="max loan by there types"/>
    <pivotTable tabId="2" name="montly loan treand"/>
  </pivotTables>
  <data>
    <tabular pivotCacheId="1780803828">
      <items count="14">
        <i x="1" s="1"/>
        <i x="10"/>
        <i x="0" s="1"/>
        <i x="13"/>
        <i x="2" s="1"/>
        <i x="12"/>
        <i x="6" s="1"/>
        <i x="11"/>
        <i x="3" s="1"/>
        <i x="9" s="1"/>
        <i x="4" s="1"/>
        <i x="8"/>
        <i x="5" s="1"/>
        <i x="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C270661A-CD68-48F8-AAE1-9E5E3801CC0E}" sourceName="Loan_Status">
  <pivotTables>
    <pivotTable tabId="2" name="Loan Amount by State"/>
    <pivotTable tabId="3" name="average approve rate"/>
    <pivotTable tabId="3" name="count of loan"/>
    <pivotTable tabId="3" name="PivotTable6"/>
    <pivotTable tabId="3" name="PivotTable7"/>
    <pivotTable tabId="3" name="rejected rate"/>
    <pivotTable tabId="3" name="total loan amt"/>
    <pivotTable tabId="2" name="anuual VS loan_amt"/>
    <pivotTable tabId="2" name="Branch performence"/>
    <pivotTable tabId="2" name="credit score analysis"/>
    <pivotTable tabId="2" name="Default analysis"/>
    <pivotTable tabId="2" name="loan_status"/>
    <pivotTable tabId="2" name="max loan by there types"/>
    <pivotTable tabId="2" name="montly loan treand"/>
  </pivotTables>
  <data>
    <tabular pivotCacheId="178080382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853BEFB2-9DD9-4152-8F33-2E3878DC19AC}" sourceName="Branch">
  <pivotTables>
    <pivotTable tabId="2" name="Loan Amount by State"/>
    <pivotTable tabId="3" name="average approve rate"/>
    <pivotTable tabId="3" name="count of loan"/>
    <pivotTable tabId="3" name="PivotTable6"/>
    <pivotTable tabId="3" name="PivotTable7"/>
    <pivotTable tabId="3" name="rejected rate"/>
    <pivotTable tabId="3" name="total loan amt"/>
    <pivotTable tabId="2" name="anuual VS loan_amt"/>
    <pivotTable tabId="2" name="Branch performence"/>
    <pivotTable tabId="2" name="credit score analysis"/>
    <pivotTable tabId="2" name="Default analysis"/>
    <pivotTable tabId="2" name="loan_status"/>
    <pivotTable tabId="2" name="max loan by there types"/>
    <pivotTable tabId="2" name="montly loan treand"/>
  </pivotTables>
  <data>
    <tabular pivotCacheId="1780803828">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year" xr10:uid="{E236CAC0-7C2C-4AEE-99F7-E6ADF236FA84}" sourceName="application year">
  <pivotTables>
    <pivotTable tabId="2" name="Loan Amount by State"/>
    <pivotTable tabId="3" name="average approve rate"/>
    <pivotTable tabId="3" name="count of loan"/>
    <pivotTable tabId="3" name="PivotTable6"/>
    <pivotTable tabId="3" name="PivotTable7"/>
    <pivotTable tabId="3" name="rejected rate"/>
    <pivotTable tabId="3" name="total loan amt"/>
    <pivotTable tabId="2" name="anuual VS loan_amt"/>
    <pivotTable tabId="2" name="Branch performence"/>
    <pivotTable tabId="2" name="credit score analysis"/>
    <pivotTable tabId="2" name="Default analysis"/>
    <pivotTable tabId="2" name="loan_status"/>
    <pivotTable tabId="2" name="max loan by there types"/>
    <pivotTable tabId="2" name="montly loan treand"/>
  </pivotTables>
  <data>
    <tabular pivotCacheId="1780803828">
      <items count="15">
        <i x="0" s="1"/>
        <i x="1" s="1"/>
        <i x="2" s="1"/>
        <i x="3" s="1"/>
        <i x="4" s="1"/>
        <i x="5" s="1"/>
        <i x="6" s="1"/>
        <i x="7" s="1"/>
        <i x="8" s="1"/>
        <i x="9" s="1"/>
        <i x="10" s="1"/>
        <i x="11" s="1"/>
        <i x="12" s="1"/>
        <i x="13" s="1"/>
        <i x="1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CA7239C-073B-462A-B379-5260B1D415FA}" sourceName="Marital_Status">
  <pivotTables>
    <pivotTable tabId="4" name="Emp_type with highest loan amt"/>
    <pivotTable tabId="7" name="average married customer"/>
    <pivotTable tabId="7" name="Data quality score"/>
    <pivotTable tabId="7" name="invalid credit score"/>
    <pivotTable tabId="7" name="PivotTable5"/>
    <pivotTable tabId="7" name="total record"/>
    <pivotTable tabId="4" name="age group wise loan"/>
    <pivotTable tabId="4" name="Credit Score Category Distribution"/>
    <pivotTable tabId="4" name="Duplicate status"/>
    <pivotTable tabId="4" name="education status"/>
    <pivotTable tabId="4" name="Emp_type with highest credit score"/>
    <pivotTable tabId="4" name="marital status"/>
    <pivotTable tabId="4" name="PivotTable5"/>
    <pivotTable tabId="4" name="top 3 city wise loan_amt"/>
  </pivotTables>
  <data>
    <tabular pivotCacheId="1780803828">
      <items count="2">
        <i x="0" s="1"/>
        <i x="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ECA0AB8E-5050-4CB4-B0E1-0341D725C2A7}" sourceName="Employment_Type">
  <pivotTables>
    <pivotTable tabId="4" name="Emp_type with highest loan amt"/>
    <pivotTable tabId="7" name="average married customer"/>
    <pivotTable tabId="7" name="Data quality score"/>
    <pivotTable tabId="7" name="invalid credit score"/>
    <pivotTable tabId="7" name="PivotTable5"/>
    <pivotTable tabId="7" name="total record"/>
    <pivotTable tabId="4" name="age group wise loan"/>
    <pivotTable tabId="4" name="Credit Score Category Distribution"/>
    <pivotTable tabId="4" name="Duplicate status"/>
    <pivotTable tabId="4" name="education status"/>
    <pivotTable tabId="4" name="Emp_type with highest credit score"/>
    <pivotTable tabId="4" name="marital status"/>
    <pivotTable tabId="4" name="PivotTable5"/>
    <pivotTable tabId="4" name="top 3 city wise loan_amt"/>
  </pivotTables>
  <data>
    <tabular pivotCacheId="1780803828">
      <items count="4">
        <i x="3" s="1"/>
        <i x="1"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9F9664B-EE39-462D-B873-0BC48B031968}" sourceName="City">
  <pivotTables>
    <pivotTable tabId="4" name="Emp_type with highest loan amt"/>
    <pivotTable tabId="7" name="average married customer"/>
    <pivotTable tabId="7" name="Data quality score"/>
    <pivotTable tabId="7" name="invalid credit score"/>
    <pivotTable tabId="7" name="PivotTable5"/>
    <pivotTable tabId="7" name="total record"/>
    <pivotTable tabId="4" name="age group wise loan"/>
    <pivotTable tabId="4" name="Credit Score Category Distribution"/>
    <pivotTable tabId="4" name="Duplicate status"/>
    <pivotTable tabId="4" name="education status"/>
    <pivotTable tabId="4" name="Emp_type with highest credit score"/>
    <pivotTable tabId="4" name="marital status"/>
    <pivotTable tabId="4" name="PivotTable5"/>
    <pivotTable tabId="4" name="top 3 city wise loan_amt"/>
  </pivotTables>
  <data>
    <tabular pivotCacheId="1780803828">
      <items count="7">
        <i x="6" s="1"/>
        <i x="0" s="1"/>
        <i x="2" s="1"/>
        <i x="4" s="1"/>
        <i x="3" s="1"/>
        <i x="5"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1" xr10:uid="{7F1C8D48-5287-41FC-96D9-4B92360217EF}" sourceName="Employment_Type">
  <pivotTables>
    <pivotTable tabId="9" name="Risk_level_managment"/>
    <pivotTable tabId="11" name="PivotTable10"/>
    <pivotTable tabId="11" name="PivotTable11"/>
    <pivotTable tabId="11" name="PivotTable12"/>
    <pivotTable tabId="11" name="PivotTable14"/>
    <pivotTable tabId="11" name="PivotTable9"/>
    <pivotTable tabId="9" name="Branch-wise Average Credit Score"/>
    <pivotTable tabId="9" name="Credit Score vs Loan Status "/>
    <pivotTable tabId="9" name="credit_score summary"/>
    <pivotTable tabId="9" name="Default Status Distribution "/>
    <pivotTable tabId="9" name="Employment Type vs Credit Score "/>
    <pivotTable tabId="9" name="Interest Rate by Loan Type "/>
  </pivotTables>
  <data>
    <tabular pivotCacheId="1780803828">
      <items count="4">
        <i x="3" s="1"/>
        <i x="1"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1" xr10:uid="{AC2FDD57-6AD8-499A-883A-852CB059DDBD}" sourceName="Loan_Type">
  <pivotTables>
    <pivotTable tabId="9" name="Risk_level_managment"/>
    <pivotTable tabId="11" name="PivotTable10"/>
    <pivotTable tabId="11" name="PivotTable11"/>
    <pivotTable tabId="11" name="PivotTable12"/>
    <pivotTable tabId="11" name="PivotTable14"/>
    <pivotTable tabId="11" name="PivotTable9"/>
    <pivotTable tabId="9" name="Branch-wise Average Credit Score"/>
    <pivotTable tabId="9" name="Credit Score vs Loan Status "/>
    <pivotTable tabId="9" name="credit_score summary"/>
    <pivotTable tabId="9" name="Default Status Distribution "/>
    <pivotTable tabId="9" name="Employment Type vs Credit Score "/>
    <pivotTable tabId="9" name="Interest Rate by Loan Type "/>
  </pivotTables>
  <data>
    <tabular pivotCacheId="1780803828">
      <items count="5">
        <i x="4" s="1"/>
        <i x="3" s="1"/>
        <i x="2" s="1"/>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6FCDBECA-C779-449B-BE90-1BB35F746221}" sourceName="State">
  <pivotTables>
    <pivotTable tabId="9" name="Risk_level_managment"/>
    <pivotTable tabId="11" name="PivotTable10"/>
    <pivotTable tabId="11" name="PivotTable11"/>
    <pivotTable tabId="11" name="PivotTable12"/>
    <pivotTable tabId="11" name="PivotTable14"/>
    <pivotTable tabId="11" name="PivotTable9"/>
    <pivotTable tabId="9" name="Branch-wise Average Credit Score"/>
    <pivotTable tabId="9" name="Credit Score vs Loan Status "/>
    <pivotTable tabId="9" name="credit_score summary"/>
    <pivotTable tabId="9" name="Default Status Distribution "/>
    <pivotTable tabId="9" name="Employment Type vs Credit Score "/>
    <pivotTable tabId="9" name="Interest Rate by Loan Type "/>
  </pivotTables>
  <data>
    <tabular pivotCacheId="1780803828">
      <items count="14">
        <i x="1" s="1"/>
        <i x="10" s="1"/>
        <i x="0" s="1"/>
        <i x="13" s="1"/>
        <i x="2" s="1"/>
        <i x="12" s="1"/>
        <i x="6" s="1"/>
        <i x="11" s="1"/>
        <i x="3" s="1"/>
        <i x="9" s="1"/>
        <i x="4" s="1"/>
        <i x="8" s="1"/>
        <i x="5" s="1"/>
        <i x="7"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1" xr10:uid="{BA51AF4F-462A-4330-9A66-A898DF7D04E2}" sourceName="Loan_Status">
  <pivotTables>
    <pivotTable tabId="9" name="Risk_level_managment"/>
    <pivotTable tabId="11" name="PivotTable10"/>
    <pivotTable tabId="11" name="PivotTable11"/>
    <pivotTable tabId="11" name="PivotTable12"/>
    <pivotTable tabId="11" name="PivotTable14"/>
    <pivotTable tabId="11" name="PivotTable9"/>
    <pivotTable tabId="9" name="Branch-wise Average Credit Score"/>
    <pivotTable tabId="9" name="Credit Score vs Loan Status "/>
    <pivotTable tabId="9" name="credit_score summary"/>
    <pivotTable tabId="9" name="Default Status Distribution "/>
    <pivotTable tabId="9" name="Employment Type vs Credit Score "/>
    <pivotTable tabId="9" name="Interest Rate by Loan Type "/>
  </pivotTables>
  <data>
    <tabular pivotCacheId="1780803828">
      <items count="3">
        <i x="0"/>
        <i x="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027CC88A-E17B-4730-9C3C-EE2D54317E96}" sourceName="Branch">
  <pivotTables>
    <pivotTable tabId="9" name="Risk_level_managment"/>
    <pivotTable tabId="11" name="PivotTable10"/>
    <pivotTable tabId="11" name="PivotTable11"/>
    <pivotTable tabId="11" name="PivotTable12"/>
    <pivotTable tabId="11" name="PivotTable14"/>
    <pivotTable tabId="11" name="PivotTable9"/>
    <pivotTable tabId="9" name="Branch-wise Average Credit Score"/>
    <pivotTable tabId="9" name="Credit Score vs Loan Status "/>
    <pivotTable tabId="9" name="credit_score summary"/>
    <pivotTable tabId="9" name="Default Status Distribution "/>
    <pivotTable tabId="9" name="Employment Type vs Credit Score "/>
    <pivotTable tabId="9" name="Interest Rate by Loan Type "/>
  </pivotTables>
  <data>
    <tabular pivotCacheId="1780803828">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xr10:uid="{513976B5-A371-4EF4-9864-EECA4CB2A9B2}" cache="Slicer_Loan_Type" caption="Loan_Type" columnCount="2" style="SlicerStyleLight6" rowHeight="241300"/>
  <slicer name="State" xr10:uid="{189071EB-AB77-4F53-900D-5BEA7334AA4F}" cache="Slicer_State" caption="State" columnCount="2" style="SlicerStyleLight6" rowHeight="241300"/>
  <slicer name="Loan_Status" xr10:uid="{3C6F2377-EB77-41A5-A158-0E09D0D5B200}" cache="Slicer_Loan_Status" caption="Loan_Status" columnCount="2" style="SlicerStyleLight6" rowHeight="241300"/>
  <slicer name="Branch" xr10:uid="{21441293-32C6-4D2F-A3C0-441913C479A2}" cache="Slicer_Branch" caption="Branch" columnCount="2" style="SlicerStyleLight6" rowHeight="241300"/>
  <slicer name="application year" xr10:uid="{7F32A333-8BE3-49F3-AE33-42819F7357F9}" cache="Slicer_application_year" caption="application year" columnCount="3"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_Status" xr10:uid="{E79C0681-EF72-45A7-BB80-7D86F1BCC98E}" cache="Slicer_Marital_Status" caption="Marital_Status" columnCount="2" style="SlicerStyleLight5" rowHeight="241300"/>
  <slicer name="Employment_Type" xr10:uid="{54773F7D-FF06-4202-A7B5-1E23E4268BCA}" cache="Slicer_Employment_Type" caption="Employment_Type" columnCount="2" style="SlicerStyleLight5" rowHeight="241300"/>
  <slicer name="City" xr10:uid="{08871357-10CC-4218-ABDA-3F038C19D74E}" cache="Slicer_City" caption="City" columnCount="2" style="SlicerStyleLight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_Type 1" xr10:uid="{85029636-02AF-4B10-BAEE-5949DADB0093}" cache="Slicer_Employment_Type1" caption="Employment_Type" columnCount="2" style="SlicerStyleLight4" rowHeight="432000"/>
  <slicer name="Loan_Type 1" xr10:uid="{C98C9329-98F1-4993-81B7-B6C36EAA46DE}" cache="Slicer_Loan_Type1" caption="Loan_Type" columnCount="2" style="SlicerStyleLight4" rowHeight="432000"/>
  <slicer name="State 1" xr10:uid="{D2D9BBDB-8F2C-4EFA-A27D-E320480A3421}" cache="Slicer_State1" caption="State" startItem="6" columnCount="2" style="SlicerStyleLight4" rowHeight="432000"/>
  <slicer name="Loan_Status 1" xr10:uid="{952C7E41-D2CC-45B7-913D-20EAE8A5E494}" cache="Slicer_Loan_Status1" caption="Loan_Status" columnCount="2" style="SlicerStyleLight4" rowHeight="432000"/>
  <slicer name="Branch 1" xr10:uid="{09765A58-16FE-4AEF-B7B7-219E62D6EA0A}" cache="Slicer_Branch1" caption="Branch" columnCount="2" style="SlicerStyleLight4"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972C14-DADC-452F-81C7-6ECE42078C5F}" name="Table2" displayName="Table2" ref="A1:AE5001" totalsRowShown="0" headerRowDxfId="59" dataDxfId="58">
  <autoFilter ref="A1:AE5001" xr:uid="{79972C14-DADC-452F-81C7-6ECE42078C5F}"/>
  <tableColumns count="31">
    <tableColumn id="1" xr3:uid="{9072AD78-0A56-4491-AD00-1CD150A7331E}" name="Loan_ID" dataDxfId="57"/>
    <tableColumn id="29" xr3:uid="{D5E9E515-17EA-4F6F-BCA5-EEB0A382882F}" name="Duplicate status" dataDxfId="56">
      <calculatedColumnFormula>IF(COUNTIF($A$2:A2,A2)&gt;1,"Duplicate","Unique")</calculatedColumnFormula>
    </tableColumn>
    <tableColumn id="2" xr3:uid="{3B0C5DD4-C228-439E-83C8-05F9A5391F53}" name="Customer_ID" dataDxfId="55"/>
    <tableColumn id="3" xr3:uid="{1E27B390-11A3-46D4-A296-4D8CFE3FB8C5}" name="Customer_Name" dataDxfId="54"/>
    <tableColumn id="26" xr3:uid="{34BCF08B-0DED-404A-ABE6-CB27C7A9C84E}" name="Customer Name Status" dataDxfId="53">
      <calculatedColumnFormula>IF(C2="","Missing","Submitted")</calculatedColumnFormula>
    </tableColumn>
    <tableColumn id="4" xr3:uid="{001A0AA8-DE54-49E0-B2FB-F7A8271AB899}" name="Gender" dataDxfId="52"/>
    <tableColumn id="5" xr3:uid="{D0FA3323-07F1-4E33-8E6E-C8258B0ECAC9}" name="Age" dataDxfId="51"/>
    <tableColumn id="6" xr3:uid="{D2F2AA3F-CA89-4B75-93F0-93134A025378}" name="Marital_Status" dataDxfId="50"/>
    <tableColumn id="7" xr3:uid="{129D57A9-45F6-4C9A-BFFF-2B4ED3A205D9}" name="Education" dataDxfId="49"/>
    <tableColumn id="8" xr3:uid="{7A41D18D-88A6-4C99-884F-745BB5D1D488}" name="Employment_Type" dataDxfId="48"/>
    <tableColumn id="9" xr3:uid="{A296A471-D414-4789-BC0A-B667E9AB0EAC}" name="Annual_Income" dataDxfId="47"/>
    <tableColumn id="27" xr3:uid="{1E0D34E1-AA8D-4B13-A855-7A0F3A71F90A}" name="income status" dataDxfId="46">
      <calculatedColumnFormula>IF(K2="","Missing","Submitted")</calculatedColumnFormula>
    </tableColumn>
    <tableColumn id="10" xr3:uid="{4D2FA531-D1D8-4727-8601-A059892EFD9F}" name="Credit_Score" dataDxfId="45"/>
    <tableColumn id="31" xr3:uid="{139CC7EB-C1EC-4016-B501-24EEA7569572}" name="Risk_level" dataDxfId="44">
      <calculatedColumnFormula>IF(M2&lt;600,"High_risk",IF(M2&gt;=750,"medium_risk","low_risk"))</calculatedColumnFormula>
    </tableColumn>
    <tableColumn id="30" xr3:uid="{5369420C-CB10-4507-A319-4C9B4037EE85}" name="Credit_Score cetogery" dataDxfId="43">
      <calculatedColumnFormula>IF(J3&lt;503,"Poor",IF(J3&lt;=550,"Fair",IF(J3&lt;=750,"Good","Excellent")))</calculatedColumnFormula>
    </tableColumn>
    <tableColumn id="28" xr3:uid="{C9ADC306-1A43-4D11-9605-B4350CAF2F38}" name="Loan Amount Status" dataDxfId="42">
      <calculatedColumnFormula>IF(S2="","Missing","Submitted")</calculatedColumnFormula>
    </tableColumn>
    <tableColumn id="23" xr3:uid="{2B16E05D-462D-4DDF-ACE6-51F5B626683B}" name="Valid&amp;invalid credit score" dataDxfId="41">
      <calculatedColumnFormula>IF(AND(M2&gt;=300,M2&lt;=900),"Valid","Invalid")</calculatedColumnFormula>
    </tableColumn>
    <tableColumn id="11" xr3:uid="{7E9270D9-41E5-4839-9F64-34EF0CD8153D}" name="Loan_Type" dataDxfId="40"/>
    <tableColumn id="12" xr3:uid="{E4A60F0F-2F71-4F7C-AA8D-C99F0A7C007A}" name="Loan_Amount" dataDxfId="39"/>
    <tableColumn id="13" xr3:uid="{483124A6-AC42-437B-892E-1A4FD9C1156F}" name="Interest_Rate" dataDxfId="38"/>
    <tableColumn id="14" xr3:uid="{D10B3AD0-782E-4EE9-9AF7-2A02D85AC58B}" name="Loan_Term_Months" dataDxfId="37"/>
    <tableColumn id="15" xr3:uid="{4AA2A5B0-6994-4EA5-B1EC-47D76F2735AB}" name="EMI" dataDxfId="36"/>
    <tableColumn id="22" xr3:uid="{8A376BD0-393A-4BDA-93C7-D3B9E1B1F4A1}" name="total_loan_amt" dataDxfId="35">
      <calculatedColumnFormula>PMT(T2/12,U2,-S2)</calculatedColumnFormula>
    </tableColumn>
    <tableColumn id="16" xr3:uid="{9FE11048-86F5-4205-A3B7-CDBE53F80E9D}" name="State" dataDxfId="34"/>
    <tableColumn id="17" xr3:uid="{00C1C688-8089-433C-8E4D-AAD89068433E}" name="City" dataDxfId="33"/>
    <tableColumn id="18" xr3:uid="{25616B94-9EC3-4993-AA94-20A996502B1B}" name="Application_Date" dataDxfId="32"/>
    <tableColumn id="25" xr3:uid="{B06834D0-85E1-43A2-A0AF-B18FEFFCC257}" name="application year" dataDxfId="31">
      <calculatedColumnFormula>TEXT(Table2[[#This Row],[Application_Date]],"yyy")</calculatedColumnFormula>
    </tableColumn>
    <tableColumn id="24" xr3:uid="{6523E2A7-13C6-4ED2-954F-79A7B78EB883}" name="Application month" dataDxfId="30">
      <calculatedColumnFormula>TEXT(Table2[[#This Row],[Application_Date]],"mmmm")</calculatedColumnFormula>
    </tableColumn>
    <tableColumn id="19" xr3:uid="{B1D1F22D-1685-456B-B883-1BB04568D43A}" name="Loan_Status" dataDxfId="29"/>
    <tableColumn id="20" xr3:uid="{7F70B77F-C2FC-4C46-BC11-2F6F5289AAEE}" name="Default_Status" dataDxfId="28"/>
    <tableColumn id="21" xr3:uid="{8914D796-9171-4C56-AEC3-9F463855070A}" name="Branch" dataDxfId="2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2.xml"/><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 Id="rId9" Type="http://schemas.openxmlformats.org/officeDocument/2006/relationships/pivotTable" Target="../pivotTables/pivotTable2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6.xml"/><Relationship Id="rId7" Type="http://schemas.openxmlformats.org/officeDocument/2006/relationships/vmlDrawing" Target="../drawings/vmlDrawing2.v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drawing" Target="../drawings/drawing2.xml"/><Relationship Id="rId5" Type="http://schemas.openxmlformats.org/officeDocument/2006/relationships/pivotTable" Target="../pivotTables/pivotTable28.xml"/><Relationship Id="rId4" Type="http://schemas.openxmlformats.org/officeDocument/2006/relationships/pivotTable" Target="../pivotTables/pivotTable27.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1.xml"/><Relationship Id="rId7" Type="http://schemas.openxmlformats.org/officeDocument/2006/relationships/pivotTable" Target="../pivotTables/pivotTable35.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pivotTable" Target="../pivotTables/pivotTable34.xml"/><Relationship Id="rId5" Type="http://schemas.openxmlformats.org/officeDocument/2006/relationships/pivotTable" Target="../pivotTables/pivotTable33.xml"/><Relationship Id="rId4" Type="http://schemas.openxmlformats.org/officeDocument/2006/relationships/pivotTable" Target="../pivotTables/pivotTable3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8.xml"/><Relationship Id="rId2" Type="http://schemas.openxmlformats.org/officeDocument/2006/relationships/pivotTable" Target="../pivotTables/pivotTable37.xml"/><Relationship Id="rId1" Type="http://schemas.openxmlformats.org/officeDocument/2006/relationships/pivotTable" Target="../pivotTables/pivotTable36.xml"/><Relationship Id="rId5" Type="http://schemas.openxmlformats.org/officeDocument/2006/relationships/pivotTable" Target="../pivotTables/pivotTable40.xml"/><Relationship Id="rId4" Type="http://schemas.openxmlformats.org/officeDocument/2006/relationships/pivotTable" Target="../pivotTables/pivotTable39.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0676F-0B2B-4A11-B7EF-A153A5ECD537}">
  <dimension ref="A1:J19"/>
  <sheetViews>
    <sheetView workbookViewId="0">
      <selection activeCell="A23" sqref="A23"/>
    </sheetView>
  </sheetViews>
  <sheetFormatPr defaultRowHeight="15" x14ac:dyDescent="0.25"/>
  <cols>
    <col min="1" max="1" width="21.42578125" bestFit="1" customWidth="1"/>
    <col min="2" max="2" width="22.7109375" bestFit="1" customWidth="1"/>
    <col min="3" max="3" width="21.42578125" bestFit="1" customWidth="1"/>
    <col min="5" max="5" width="18.28515625" bestFit="1" customWidth="1"/>
    <col min="8" max="8" width="17.28515625" bestFit="1" customWidth="1"/>
    <col min="10" max="10" width="20.85546875" bestFit="1" customWidth="1"/>
  </cols>
  <sheetData>
    <row r="1" spans="1:10" x14ac:dyDescent="0.25">
      <c r="A1" t="s">
        <v>10154</v>
      </c>
      <c r="C1" s="5" t="s">
        <v>10145</v>
      </c>
      <c r="D1" t="s">
        <v>10177</v>
      </c>
    </row>
    <row r="2" spans="1:10" x14ac:dyDescent="0.25">
      <c r="A2" s="44">
        <v>4919</v>
      </c>
      <c r="C2" s="6" t="s">
        <v>70</v>
      </c>
      <c r="D2" s="44">
        <v>973</v>
      </c>
      <c r="J2" s="9" t="s">
        <v>10148</v>
      </c>
    </row>
    <row r="3" spans="1:10" x14ac:dyDescent="0.25">
      <c r="A3" t="s">
        <v>10153</v>
      </c>
      <c r="C3" s="6" t="s">
        <v>82</v>
      </c>
      <c r="D3" s="44">
        <v>1021</v>
      </c>
      <c r="J3" s="13">
        <f>COUNTA(Table2[Loan_ID])</f>
        <v>5000</v>
      </c>
    </row>
    <row r="4" spans="1:10" x14ac:dyDescent="0.25">
      <c r="A4" s="7">
        <v>12955311792.58881</v>
      </c>
      <c r="C4" s="6" t="s">
        <v>6</v>
      </c>
      <c r="D4" s="44">
        <v>963</v>
      </c>
    </row>
    <row r="5" spans="1:10" x14ac:dyDescent="0.25">
      <c r="A5" s="5" t="s">
        <v>10145</v>
      </c>
      <c r="B5" t="s">
        <v>10154</v>
      </c>
      <c r="C5" s="6" t="s">
        <v>38</v>
      </c>
      <c r="D5" s="44">
        <v>972</v>
      </c>
      <c r="J5" s="10" t="s">
        <v>10149</v>
      </c>
    </row>
    <row r="6" spans="1:10" x14ac:dyDescent="0.25">
      <c r="A6" s="6" t="s">
        <v>61</v>
      </c>
      <c r="B6" s="44">
        <v>2903</v>
      </c>
      <c r="C6" s="6" t="s">
        <v>27</v>
      </c>
      <c r="D6" s="44">
        <v>990</v>
      </c>
      <c r="J6" s="11">
        <f>SUM(Table2[total_loan_amt])</f>
        <v>13152813770.808826</v>
      </c>
    </row>
    <row r="7" spans="1:10" x14ac:dyDescent="0.25">
      <c r="A7" s="6" t="s">
        <v>41</v>
      </c>
      <c r="B7" s="44">
        <v>997</v>
      </c>
      <c r="C7" s="6" t="s">
        <v>10146</v>
      </c>
      <c r="D7" s="44">
        <v>4919</v>
      </c>
    </row>
    <row r="8" spans="1:10" x14ac:dyDescent="0.25">
      <c r="A8" s="6" t="s">
        <v>52</v>
      </c>
      <c r="B8" s="44">
        <v>1019</v>
      </c>
      <c r="J8" s="10" t="s">
        <v>10150</v>
      </c>
    </row>
    <row r="9" spans="1:10" x14ac:dyDescent="0.25">
      <c r="A9" s="6" t="s">
        <v>10146</v>
      </c>
      <c r="B9" s="18">
        <v>4919</v>
      </c>
      <c r="J9" s="12">
        <f>COUNTIF(Table2[Loan_Status],"approved")/COUNTA(Table2[Loan_ID])</f>
        <v>0.58919999999999995</v>
      </c>
    </row>
    <row r="11" spans="1:10" x14ac:dyDescent="0.25">
      <c r="J11" s="9" t="s">
        <v>10151</v>
      </c>
    </row>
    <row r="12" spans="1:10" x14ac:dyDescent="0.25">
      <c r="J12" s="15">
        <f>COUNTA(Table2[Loan_Status],"Rejected")/COUNTA(Table2[Loan_ID])</f>
        <v>1.0002</v>
      </c>
    </row>
    <row r="14" spans="1:10" x14ac:dyDescent="0.25">
      <c r="A14" t="s">
        <v>10174</v>
      </c>
      <c r="J14" s="10" t="s">
        <v>10152</v>
      </c>
    </row>
    <row r="15" spans="1:10" x14ac:dyDescent="0.25">
      <c r="A15" s="7">
        <v>2633728.764502706</v>
      </c>
      <c r="J15" s="14">
        <f>AVERAGE(Table2[Loan_Amount])</f>
        <v>2449227.8862000001</v>
      </c>
    </row>
    <row r="17" spans="1:10" x14ac:dyDescent="0.25">
      <c r="A17" s="5" t="s">
        <v>10145</v>
      </c>
      <c r="B17" t="s">
        <v>10175</v>
      </c>
      <c r="J17" s="10" t="s">
        <v>10173</v>
      </c>
    </row>
    <row r="18" spans="1:10" x14ac:dyDescent="0.25">
      <c r="A18" s="6" t="s">
        <v>10155</v>
      </c>
      <c r="B18" s="44">
        <v>601.18881264296112</v>
      </c>
      <c r="J18" s="14">
        <f>AVERAGE(Table2[Credit_Score])</f>
        <v>609.04499999999996</v>
      </c>
    </row>
    <row r="19" spans="1:10" x14ac:dyDescent="0.25">
      <c r="A19" s="6" t="s">
        <v>10146</v>
      </c>
      <c r="B19" s="20">
        <v>601.18881264296112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142C-C9AA-4589-B052-D997C3F89934}">
  <dimension ref="A1:K46"/>
  <sheetViews>
    <sheetView showGridLines="0" topLeftCell="A9" zoomScale="51" workbookViewId="0">
      <selection activeCell="P6" sqref="P6"/>
    </sheetView>
  </sheetViews>
  <sheetFormatPr defaultRowHeight="15" x14ac:dyDescent="0.25"/>
  <cols>
    <col min="1" max="1" width="20.85546875" style="1" bestFit="1" customWidth="1"/>
    <col min="8" max="8" width="46.7109375" bestFit="1" customWidth="1"/>
    <col min="9" max="9" width="42.42578125" bestFit="1" customWidth="1"/>
    <col min="10" max="10" width="24.5703125" customWidth="1"/>
  </cols>
  <sheetData>
    <row r="1" spans="1:11" s="17" customFormat="1" ht="29.25" x14ac:dyDescent="0.25">
      <c r="H1" s="21" t="s">
        <v>10192</v>
      </c>
    </row>
    <row r="2" spans="1:11" s="16" customFormat="1" ht="15" customHeight="1" x14ac:dyDescent="0.25">
      <c r="K2" s="17"/>
    </row>
    <row r="3" spans="1:11" s="16" customFormat="1" ht="15" customHeight="1" x14ac:dyDescent="0.25">
      <c r="A3" s="10" t="s">
        <v>10148</v>
      </c>
      <c r="K3" s="17"/>
    </row>
    <row r="4" spans="1:11" ht="29.25" x14ac:dyDescent="0.25">
      <c r="A4" s="13"/>
      <c r="K4" s="17"/>
    </row>
    <row r="5" spans="1:11" ht="29.25" x14ac:dyDescent="0.25">
      <c r="K5" s="17"/>
    </row>
    <row r="6" spans="1:11" ht="29.25" x14ac:dyDescent="0.25">
      <c r="A6" s="10" t="s">
        <v>10149</v>
      </c>
      <c r="K6" s="17"/>
    </row>
    <row r="7" spans="1:11" ht="29.25" x14ac:dyDescent="0.25">
      <c r="A7" s="11"/>
      <c r="K7" s="17"/>
    </row>
    <row r="8" spans="1:11" ht="29.25" x14ac:dyDescent="0.25">
      <c r="K8" s="17"/>
    </row>
    <row r="9" spans="1:11" ht="29.25" x14ac:dyDescent="0.25">
      <c r="A9" s="10" t="s">
        <v>10150</v>
      </c>
      <c r="K9" s="17"/>
    </row>
    <row r="10" spans="1:11" ht="29.25" x14ac:dyDescent="0.25">
      <c r="A10" s="19"/>
      <c r="K10" s="17"/>
    </row>
    <row r="11" spans="1:11" ht="29.25" x14ac:dyDescent="0.25">
      <c r="K11" s="17"/>
    </row>
    <row r="12" spans="1:11" ht="29.25" x14ac:dyDescent="0.25">
      <c r="A12" s="10" t="s">
        <v>10151</v>
      </c>
      <c r="K12" s="17"/>
    </row>
    <row r="13" spans="1:11" ht="29.25" x14ac:dyDescent="0.25">
      <c r="A13" s="19">
        <v>1038</v>
      </c>
      <c r="K13" s="17"/>
    </row>
    <row r="14" spans="1:11" ht="29.25" x14ac:dyDescent="0.25">
      <c r="K14" s="17"/>
    </row>
    <row r="15" spans="1:11" ht="29.25" x14ac:dyDescent="0.25">
      <c r="A15" s="10" t="s">
        <v>10152</v>
      </c>
      <c r="K15" s="17"/>
    </row>
    <row r="16" spans="1:11" ht="29.25" x14ac:dyDescent="0.25">
      <c r="A16" s="14"/>
      <c r="K16" s="17"/>
    </row>
    <row r="17" spans="1:11" ht="29.25" x14ac:dyDescent="0.25">
      <c r="K17" s="17"/>
    </row>
    <row r="18" spans="1:11" ht="29.25" x14ac:dyDescent="0.25">
      <c r="A18" s="10" t="s">
        <v>10173</v>
      </c>
      <c r="K18" s="17"/>
    </row>
    <row r="19" spans="1:11" ht="29.25" x14ac:dyDescent="0.25">
      <c r="A19" s="14"/>
      <c r="K19" s="17"/>
    </row>
    <row r="20" spans="1:11" ht="29.25" x14ac:dyDescent="0.25">
      <c r="K20" s="17"/>
    </row>
    <row r="21" spans="1:11" ht="29.25" x14ac:dyDescent="0.25">
      <c r="K21" s="17"/>
    </row>
    <row r="22" spans="1:11" ht="29.25" x14ac:dyDescent="0.25">
      <c r="K22" s="17"/>
    </row>
    <row r="23" spans="1:11" ht="29.25" x14ac:dyDescent="0.25">
      <c r="K23" s="17"/>
    </row>
    <row r="24" spans="1:11" ht="29.25" x14ac:dyDescent="0.25">
      <c r="K24" s="17"/>
    </row>
    <row r="25" spans="1:11" ht="29.25" x14ac:dyDescent="0.25">
      <c r="K25" s="17"/>
    </row>
    <row r="26" spans="1:11" ht="29.25" x14ac:dyDescent="0.25">
      <c r="K26" s="17"/>
    </row>
    <row r="27" spans="1:11" ht="29.25" x14ac:dyDescent="0.25">
      <c r="K27" s="17"/>
    </row>
    <row r="28" spans="1:11" ht="29.25" x14ac:dyDescent="0.25">
      <c r="K28" s="17"/>
    </row>
    <row r="29" spans="1:11" ht="29.25" x14ac:dyDescent="0.25">
      <c r="K29" s="17"/>
    </row>
    <row r="30" spans="1:11" ht="29.25" x14ac:dyDescent="0.25">
      <c r="K30" s="17"/>
    </row>
    <row r="31" spans="1:11" ht="29.25" x14ac:dyDescent="0.25">
      <c r="K31" s="17"/>
    </row>
    <row r="32" spans="1:11" ht="29.25" x14ac:dyDescent="0.25">
      <c r="K32" s="17"/>
    </row>
    <row r="33" spans="1:11" ht="29.25" x14ac:dyDescent="0.25">
      <c r="K33" s="17"/>
    </row>
    <row r="34" spans="1:11" ht="29.25" x14ac:dyDescent="0.25">
      <c r="K34" s="17"/>
    </row>
    <row r="35" spans="1:11" ht="29.25" x14ac:dyDescent="0.25">
      <c r="K35" s="17"/>
    </row>
    <row r="36" spans="1:11" ht="29.25" x14ac:dyDescent="0.25">
      <c r="K36" s="17"/>
    </row>
    <row r="37" spans="1:11" ht="29.25" x14ac:dyDescent="0.25">
      <c r="K37" s="17"/>
    </row>
    <row r="38" spans="1:11" ht="29.25" x14ac:dyDescent="0.25">
      <c r="K38" s="17"/>
    </row>
    <row r="39" spans="1:11" ht="29.25" x14ac:dyDescent="0.25">
      <c r="K39" s="17"/>
    </row>
    <row r="40" spans="1:11" ht="29.25" x14ac:dyDescent="0.25">
      <c r="K40" s="17"/>
    </row>
    <row r="41" spans="1:11" ht="29.25" x14ac:dyDescent="0.25">
      <c r="K41" s="17"/>
    </row>
    <row r="42" spans="1:11" ht="29.25" x14ac:dyDescent="0.25">
      <c r="K42" s="17"/>
    </row>
    <row r="43" spans="1:11" ht="29.25" x14ac:dyDescent="0.25">
      <c r="K43" s="17"/>
    </row>
    <row r="44" spans="1:11" ht="29.25" x14ac:dyDescent="0.25">
      <c r="A44" s="17"/>
      <c r="B44" s="17"/>
      <c r="C44" s="17"/>
      <c r="D44" s="17"/>
      <c r="E44" s="17"/>
      <c r="F44" s="17"/>
      <c r="G44" s="17"/>
      <c r="H44" s="17"/>
      <c r="I44" s="17"/>
      <c r="J44" s="17"/>
      <c r="K44" s="17"/>
    </row>
    <row r="45" spans="1:11" ht="29.25" x14ac:dyDescent="0.25">
      <c r="K45" s="52"/>
    </row>
    <row r="46" spans="1:11" ht="29.25" x14ac:dyDescent="0.25">
      <c r="K46" s="5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7C07-9F91-4A27-8B04-0159FE46A6C1}">
  <dimension ref="A1:J27"/>
  <sheetViews>
    <sheetView workbookViewId="0">
      <selection activeCell="G10" sqref="G10"/>
    </sheetView>
  </sheetViews>
  <sheetFormatPr defaultRowHeight="15" x14ac:dyDescent="0.25"/>
  <cols>
    <col min="1" max="1" width="13.140625" bestFit="1" customWidth="1"/>
    <col min="2" max="2" width="20.140625" bestFit="1" customWidth="1"/>
    <col min="3" max="3" width="5.7109375" customWidth="1"/>
    <col min="4" max="4" width="20" bestFit="1" customWidth="1"/>
    <col min="5" max="5" width="16.140625" bestFit="1" customWidth="1"/>
    <col min="6" max="6" width="13.140625" bestFit="1" customWidth="1"/>
    <col min="7" max="8" width="21.42578125" bestFit="1" customWidth="1"/>
    <col min="9" max="9" width="13.140625" bestFit="1" customWidth="1"/>
    <col min="10" max="10" width="16.140625" bestFit="1" customWidth="1"/>
  </cols>
  <sheetData>
    <row r="1" spans="1:10" x14ac:dyDescent="0.25">
      <c r="C1" s="1"/>
      <c r="D1" s="5" t="s">
        <v>10145</v>
      </c>
      <c r="E1" t="s">
        <v>10154</v>
      </c>
      <c r="F1" s="5" t="s">
        <v>10145</v>
      </c>
      <c r="G1" t="s">
        <v>10153</v>
      </c>
      <c r="I1" s="5" t="s">
        <v>10145</v>
      </c>
      <c r="J1" t="s">
        <v>10154</v>
      </c>
    </row>
    <row r="2" spans="1:10" x14ac:dyDescent="0.25">
      <c r="C2" s="1"/>
      <c r="D2" s="6" t="s">
        <v>10157</v>
      </c>
      <c r="E2" s="44">
        <v>110</v>
      </c>
      <c r="F2" s="6" t="s">
        <v>62</v>
      </c>
      <c r="G2" s="7">
        <v>3314602027.0526009</v>
      </c>
      <c r="I2" s="6" t="s">
        <v>61</v>
      </c>
      <c r="J2" s="44">
        <v>2903</v>
      </c>
    </row>
    <row r="3" spans="1:10" x14ac:dyDescent="0.25">
      <c r="C3" s="1"/>
      <c r="D3" s="6" t="s">
        <v>10155</v>
      </c>
      <c r="E3" s="44">
        <v>4809</v>
      </c>
      <c r="F3" s="6" t="s">
        <v>66</v>
      </c>
      <c r="G3" s="7">
        <v>3236125116.0132947</v>
      </c>
      <c r="I3" s="6" t="s">
        <v>41</v>
      </c>
      <c r="J3" s="44">
        <v>997</v>
      </c>
    </row>
    <row r="4" spans="1:10" x14ac:dyDescent="0.25">
      <c r="C4" s="1"/>
      <c r="D4" s="6" t="s">
        <v>10146</v>
      </c>
      <c r="E4" s="44">
        <v>4919</v>
      </c>
      <c r="F4" s="6" t="s">
        <v>43</v>
      </c>
      <c r="G4" s="7">
        <v>3216179438.4308314</v>
      </c>
      <c r="I4" s="6" t="s">
        <v>52</v>
      </c>
      <c r="J4" s="44">
        <v>1019</v>
      </c>
    </row>
    <row r="5" spans="1:10" x14ac:dyDescent="0.25">
      <c r="C5" s="1"/>
      <c r="F5" s="6" t="s">
        <v>31</v>
      </c>
      <c r="G5" s="7">
        <v>3188405211.0920606</v>
      </c>
      <c r="I5" s="6" t="s">
        <v>10146</v>
      </c>
      <c r="J5" s="44">
        <v>4919</v>
      </c>
    </row>
    <row r="6" spans="1:10" x14ac:dyDescent="0.25">
      <c r="C6" s="1"/>
      <c r="D6" t="s">
        <v>10158</v>
      </c>
      <c r="E6" t="s">
        <v>10159</v>
      </c>
      <c r="F6" s="6" t="s">
        <v>10146</v>
      </c>
      <c r="G6" s="7">
        <v>12955311792.588787</v>
      </c>
    </row>
    <row r="7" spans="1:10" x14ac:dyDescent="0.25">
      <c r="C7" s="1"/>
      <c r="D7" s="44">
        <v>6493829528</v>
      </c>
      <c r="E7" s="44">
        <v>12066518216</v>
      </c>
    </row>
    <row r="8" spans="1:10" x14ac:dyDescent="0.25">
      <c r="C8" s="1"/>
    </row>
    <row r="9" spans="1:10" x14ac:dyDescent="0.25">
      <c r="A9" s="5" t="s">
        <v>10145</v>
      </c>
      <c r="B9" t="s">
        <v>10147</v>
      </c>
      <c r="C9" s="1"/>
      <c r="D9" s="5" t="s">
        <v>10145</v>
      </c>
      <c r="E9" t="s">
        <v>10154</v>
      </c>
      <c r="G9" s="5" t="s">
        <v>10145</v>
      </c>
      <c r="H9" t="s">
        <v>10153</v>
      </c>
    </row>
    <row r="10" spans="1:10" x14ac:dyDescent="0.25">
      <c r="A10" s="6" t="s">
        <v>6</v>
      </c>
      <c r="B10" s="44">
        <v>4999426</v>
      </c>
      <c r="C10" s="1"/>
      <c r="D10" s="6" t="s">
        <v>30</v>
      </c>
      <c r="E10" s="44">
        <v>2446</v>
      </c>
      <c r="G10" s="6" t="s">
        <v>39</v>
      </c>
      <c r="H10" s="44">
        <v>1992706816.9146762</v>
      </c>
    </row>
    <row r="11" spans="1:10" x14ac:dyDescent="0.25">
      <c r="A11" s="6" t="s">
        <v>82</v>
      </c>
      <c r="B11" s="44">
        <v>4997699</v>
      </c>
      <c r="C11" s="1"/>
      <c r="D11" s="6" t="s">
        <v>42</v>
      </c>
      <c r="E11" s="44">
        <v>2473</v>
      </c>
      <c r="G11" s="6" t="s">
        <v>85</v>
      </c>
      <c r="H11" s="44">
        <v>1946888120.2610161</v>
      </c>
    </row>
    <row r="12" spans="1:10" x14ac:dyDescent="0.25">
      <c r="A12" s="6" t="s">
        <v>38</v>
      </c>
      <c r="B12" s="44">
        <v>4994995</v>
      </c>
      <c r="C12" s="1"/>
      <c r="D12" s="6" t="s">
        <v>10146</v>
      </c>
      <c r="E12" s="44">
        <v>4919</v>
      </c>
      <c r="G12" s="6" t="s">
        <v>105</v>
      </c>
      <c r="H12" s="44">
        <v>1945228478.3216047</v>
      </c>
    </row>
    <row r="13" spans="1:10" x14ac:dyDescent="0.25">
      <c r="A13" s="6" t="s">
        <v>70</v>
      </c>
      <c r="B13" s="44">
        <v>4992857</v>
      </c>
      <c r="C13" s="1"/>
      <c r="G13" s="6" t="s">
        <v>59</v>
      </c>
      <c r="H13" s="44">
        <v>1834291545.245873</v>
      </c>
    </row>
    <row r="14" spans="1:10" x14ac:dyDescent="0.25">
      <c r="A14" s="6" t="s">
        <v>27</v>
      </c>
      <c r="B14" s="44">
        <v>4978015</v>
      </c>
      <c r="C14" s="1"/>
      <c r="D14" s="5" t="s">
        <v>10160</v>
      </c>
      <c r="E14" t="s">
        <v>10154</v>
      </c>
      <c r="G14" s="6" t="s">
        <v>28</v>
      </c>
      <c r="H14" s="44">
        <v>1825782037.8248153</v>
      </c>
    </row>
    <row r="15" spans="1:10" x14ac:dyDescent="0.25">
      <c r="A15" s="6" t="s">
        <v>10146</v>
      </c>
      <c r="B15" s="44">
        <v>4999426</v>
      </c>
      <c r="D15" s="6" t="s">
        <v>10167</v>
      </c>
      <c r="E15" s="44">
        <v>429</v>
      </c>
      <c r="G15" s="6" t="s">
        <v>50</v>
      </c>
      <c r="H15" s="44">
        <v>1695802086.0543194</v>
      </c>
    </row>
    <row r="16" spans="1:10" x14ac:dyDescent="0.25">
      <c r="D16" s="6" t="s">
        <v>10170</v>
      </c>
      <c r="E16" s="44">
        <v>427</v>
      </c>
      <c r="G16" s="6" t="s">
        <v>95</v>
      </c>
      <c r="H16" s="44">
        <v>1686832043.9224563</v>
      </c>
    </row>
    <row r="17" spans="4:8" x14ac:dyDescent="0.25">
      <c r="D17" s="6" t="s">
        <v>10172</v>
      </c>
      <c r="E17" s="44">
        <v>427</v>
      </c>
      <c r="G17" s="6" t="s">
        <v>576</v>
      </c>
      <c r="H17" s="44">
        <v>27780664.044022687</v>
      </c>
    </row>
    <row r="18" spans="4:8" x14ac:dyDescent="0.25">
      <c r="D18" s="6" t="s">
        <v>10168</v>
      </c>
      <c r="E18" s="44">
        <v>427</v>
      </c>
      <c r="G18" s="6" t="s">
        <v>10146</v>
      </c>
      <c r="H18" s="44">
        <v>12955311792.588785</v>
      </c>
    </row>
    <row r="19" spans="4:8" x14ac:dyDescent="0.25">
      <c r="D19" s="6" t="s">
        <v>10161</v>
      </c>
      <c r="E19" s="44">
        <v>426</v>
      </c>
    </row>
    <row r="20" spans="4:8" x14ac:dyDescent="0.25">
      <c r="D20" s="6" t="s">
        <v>10169</v>
      </c>
      <c r="E20" s="44">
        <v>413</v>
      </c>
    </row>
    <row r="21" spans="4:8" x14ac:dyDescent="0.25">
      <c r="D21" s="6" t="s">
        <v>10171</v>
      </c>
      <c r="E21" s="44">
        <v>412</v>
      </c>
    </row>
    <row r="22" spans="4:8" x14ac:dyDescent="0.25">
      <c r="D22" s="6" t="s">
        <v>10163</v>
      </c>
      <c r="E22" s="44">
        <v>399</v>
      </c>
    </row>
    <row r="23" spans="4:8" x14ac:dyDescent="0.25">
      <c r="D23" s="6" t="s">
        <v>10166</v>
      </c>
      <c r="E23" s="44">
        <v>397</v>
      </c>
    </row>
    <row r="24" spans="4:8" x14ac:dyDescent="0.25">
      <c r="D24" s="6" t="s">
        <v>10165</v>
      </c>
      <c r="E24" s="44">
        <v>395</v>
      </c>
    </row>
    <row r="25" spans="4:8" x14ac:dyDescent="0.25">
      <c r="D25" s="6" t="s">
        <v>10162</v>
      </c>
      <c r="E25" s="44">
        <v>387</v>
      </c>
    </row>
    <row r="26" spans="4:8" x14ac:dyDescent="0.25">
      <c r="D26" s="6" t="s">
        <v>10164</v>
      </c>
      <c r="E26" s="44">
        <v>380</v>
      </c>
    </row>
    <row r="27" spans="4:8" x14ac:dyDescent="0.25">
      <c r="D27" s="6" t="s">
        <v>10146</v>
      </c>
      <c r="E27" s="44">
        <v>4919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571CA-CE79-4379-84BC-8F45FF44B623}">
  <dimension ref="A1:H55"/>
  <sheetViews>
    <sheetView topLeftCell="A41" workbookViewId="0">
      <selection activeCell="E6" sqref="E6"/>
      <pivotSelection pane="bottomRight" extendable="1" activeRow="5" activeCol="4" previousRow="5" previousCol="4" click="1" r:id="rId6">
        <pivotArea type="data" grandRow="1" outline="0" fieldPosition="0"/>
      </pivotSelection>
    </sheetView>
  </sheetViews>
  <sheetFormatPr defaultRowHeight="15" x14ac:dyDescent="0.25"/>
  <cols>
    <col min="1" max="1" width="13.140625" bestFit="1" customWidth="1"/>
    <col min="2" max="2" width="29.85546875" bestFit="1" customWidth="1"/>
    <col min="3" max="3" width="21.42578125" bestFit="1" customWidth="1"/>
    <col min="4" max="4" width="14.140625" bestFit="1" customWidth="1"/>
    <col min="5" max="5" width="20.5703125" bestFit="1" customWidth="1"/>
    <col min="6" max="6" width="18" bestFit="1" customWidth="1"/>
    <col min="7" max="7" width="13.140625" bestFit="1" customWidth="1"/>
    <col min="8" max="8" width="19.140625" bestFit="1" customWidth="1"/>
    <col min="9" max="9" width="20.140625" bestFit="1" customWidth="1"/>
  </cols>
  <sheetData>
    <row r="1" spans="1:8" x14ac:dyDescent="0.25">
      <c r="A1" s="5" t="s">
        <v>10145</v>
      </c>
      <c r="B1" t="s">
        <v>10153</v>
      </c>
      <c r="D1" s="5" t="s">
        <v>10145</v>
      </c>
      <c r="E1" t="s">
        <v>10182</v>
      </c>
      <c r="G1" s="5" t="s">
        <v>10145</v>
      </c>
      <c r="H1" t="s">
        <v>10181</v>
      </c>
    </row>
    <row r="2" spans="1:8" x14ac:dyDescent="0.25">
      <c r="A2" s="6" t="s">
        <v>70</v>
      </c>
      <c r="B2" s="7">
        <v>1685991332.5879986</v>
      </c>
      <c r="D2" s="6" t="s">
        <v>70</v>
      </c>
      <c r="E2" s="44">
        <v>638</v>
      </c>
      <c r="G2" s="6" t="s">
        <v>10188</v>
      </c>
      <c r="H2" s="44">
        <v>1533111</v>
      </c>
    </row>
    <row r="3" spans="1:8" x14ac:dyDescent="0.25">
      <c r="A3" s="6" t="s">
        <v>37</v>
      </c>
      <c r="B3" s="7">
        <v>1674588409.1096349</v>
      </c>
      <c r="D3" s="6" t="s">
        <v>37</v>
      </c>
      <c r="E3" s="44">
        <v>634</v>
      </c>
      <c r="G3" s="6" t="s">
        <v>10201</v>
      </c>
      <c r="H3" s="44">
        <v>839</v>
      </c>
    </row>
    <row r="4" spans="1:8" x14ac:dyDescent="0.25">
      <c r="A4" s="6" t="s">
        <v>26</v>
      </c>
      <c r="B4" s="7">
        <v>1705449240.0615249</v>
      </c>
      <c r="D4" s="6" t="s">
        <v>26</v>
      </c>
      <c r="E4" s="44">
        <v>629</v>
      </c>
      <c r="G4" s="6" t="s">
        <v>10146</v>
      </c>
      <c r="H4" s="44">
        <v>1533950</v>
      </c>
    </row>
    <row r="5" spans="1:8" x14ac:dyDescent="0.25">
      <c r="A5" s="6" t="s">
        <v>49</v>
      </c>
      <c r="B5" s="7">
        <v>1593190236.5962002</v>
      </c>
      <c r="D5" s="6" t="s">
        <v>49</v>
      </c>
      <c r="E5" s="44">
        <v>604</v>
      </c>
    </row>
    <row r="6" spans="1:8" x14ac:dyDescent="0.25">
      <c r="A6" s="6" t="s">
        <v>10146</v>
      </c>
      <c r="B6" s="7">
        <v>6659219218.3553591</v>
      </c>
      <c r="D6" s="6" t="s">
        <v>10146</v>
      </c>
      <c r="E6" s="44">
        <v>2505</v>
      </c>
      <c r="G6" s="5" t="s">
        <v>10145</v>
      </c>
      <c r="H6" t="s">
        <v>10189</v>
      </c>
    </row>
    <row r="7" spans="1:8" x14ac:dyDescent="0.25">
      <c r="G7" s="6">
        <v>26</v>
      </c>
      <c r="H7" s="44">
        <v>66</v>
      </c>
    </row>
    <row r="8" spans="1:8" x14ac:dyDescent="0.25">
      <c r="D8" s="5" t="s">
        <v>10145</v>
      </c>
      <c r="E8" t="s">
        <v>10190</v>
      </c>
      <c r="G8" s="6">
        <v>58</v>
      </c>
      <c r="H8" s="44">
        <v>62</v>
      </c>
    </row>
    <row r="9" spans="1:8" x14ac:dyDescent="0.25">
      <c r="D9" s="6" t="s">
        <v>24</v>
      </c>
      <c r="E9" s="44">
        <v>2505</v>
      </c>
      <c r="G9" s="6">
        <v>49</v>
      </c>
      <c r="H9" s="44">
        <v>62</v>
      </c>
    </row>
    <row r="10" spans="1:8" x14ac:dyDescent="0.25">
      <c r="D10" s="6" t="s">
        <v>10146</v>
      </c>
      <c r="E10" s="44">
        <v>2505</v>
      </c>
      <c r="G10" s="6">
        <v>50</v>
      </c>
      <c r="H10" s="44">
        <v>61</v>
      </c>
    </row>
    <row r="11" spans="1:8" x14ac:dyDescent="0.25">
      <c r="G11" s="6">
        <v>37</v>
      </c>
      <c r="H11" s="44">
        <v>61</v>
      </c>
    </row>
    <row r="12" spans="1:8" x14ac:dyDescent="0.25">
      <c r="G12" s="6">
        <v>65</v>
      </c>
      <c r="H12" s="44">
        <v>58</v>
      </c>
    </row>
    <row r="13" spans="1:8" x14ac:dyDescent="0.25">
      <c r="D13" s="5" t="s">
        <v>10145</v>
      </c>
      <c r="E13" t="s">
        <v>10191</v>
      </c>
      <c r="G13" s="6">
        <v>40</v>
      </c>
      <c r="H13" s="44">
        <v>58</v>
      </c>
    </row>
    <row r="14" spans="1:8" x14ac:dyDescent="0.25">
      <c r="A14" s="5" t="s">
        <v>10145</v>
      </c>
      <c r="B14" t="s">
        <v>10154</v>
      </c>
      <c r="D14" s="6" t="s">
        <v>25</v>
      </c>
      <c r="E14" s="44">
        <v>1258</v>
      </c>
      <c r="G14" s="6">
        <v>43</v>
      </c>
      <c r="H14" s="44">
        <v>57</v>
      </c>
    </row>
    <row r="15" spans="1:8" x14ac:dyDescent="0.25">
      <c r="A15" s="6" t="s">
        <v>10184</v>
      </c>
      <c r="B15" s="44">
        <v>2505</v>
      </c>
      <c r="D15" s="6" t="s">
        <v>48</v>
      </c>
      <c r="E15" s="44">
        <v>1247</v>
      </c>
      <c r="G15" s="6">
        <v>19</v>
      </c>
      <c r="H15" s="44">
        <v>57</v>
      </c>
    </row>
    <row r="16" spans="1:8" x14ac:dyDescent="0.25">
      <c r="A16" s="6" t="s">
        <v>10146</v>
      </c>
      <c r="B16" s="44">
        <v>2505</v>
      </c>
      <c r="D16" s="6" t="s">
        <v>10146</v>
      </c>
      <c r="E16" s="44">
        <v>2505</v>
      </c>
      <c r="G16" s="6">
        <v>35</v>
      </c>
      <c r="H16" s="44">
        <v>57</v>
      </c>
    </row>
    <row r="17" spans="1:8" x14ac:dyDescent="0.25">
      <c r="G17" s="6">
        <v>39</v>
      </c>
      <c r="H17" s="44">
        <v>57</v>
      </c>
    </row>
    <row r="18" spans="1:8" x14ac:dyDescent="0.25">
      <c r="A18" s="5" t="s">
        <v>10145</v>
      </c>
      <c r="B18" t="s">
        <v>10186</v>
      </c>
      <c r="G18" s="6">
        <v>23</v>
      </c>
      <c r="H18" s="44">
        <v>56</v>
      </c>
    </row>
    <row r="19" spans="1:8" x14ac:dyDescent="0.25">
      <c r="A19" s="6" t="s">
        <v>10185</v>
      </c>
      <c r="B19" s="44">
        <v>2505</v>
      </c>
      <c r="G19" s="6">
        <v>45</v>
      </c>
      <c r="H19" s="44">
        <v>56</v>
      </c>
    </row>
    <row r="20" spans="1:8" x14ac:dyDescent="0.25">
      <c r="A20" s="6" t="s">
        <v>10146</v>
      </c>
      <c r="B20" s="44">
        <v>2505</v>
      </c>
      <c r="G20" s="6">
        <v>28</v>
      </c>
      <c r="H20" s="44">
        <v>56</v>
      </c>
    </row>
    <row r="21" spans="1:8" x14ac:dyDescent="0.25">
      <c r="A21" s="5" t="s">
        <v>10145</v>
      </c>
      <c r="B21" t="s">
        <v>10153</v>
      </c>
      <c r="G21" s="6">
        <v>36</v>
      </c>
      <c r="H21" s="44">
        <v>56</v>
      </c>
    </row>
    <row r="22" spans="1:8" x14ac:dyDescent="0.25">
      <c r="A22" s="6" t="s">
        <v>40</v>
      </c>
      <c r="B22" s="7">
        <v>1078379577.6179376</v>
      </c>
      <c r="G22" s="6">
        <v>44</v>
      </c>
      <c r="H22" s="44">
        <v>55</v>
      </c>
    </row>
    <row r="23" spans="1:8" x14ac:dyDescent="0.25">
      <c r="A23" s="6" t="s">
        <v>106</v>
      </c>
      <c r="B23" s="7">
        <v>1039858659.9443085</v>
      </c>
      <c r="G23" s="6">
        <v>20</v>
      </c>
      <c r="H23" s="44">
        <v>54</v>
      </c>
    </row>
    <row r="24" spans="1:8" x14ac:dyDescent="0.25">
      <c r="A24" s="6" t="s">
        <v>86</v>
      </c>
      <c r="B24" s="7">
        <v>978090310.39359224</v>
      </c>
      <c r="G24" s="6">
        <v>31</v>
      </c>
      <c r="H24" s="44">
        <v>54</v>
      </c>
    </row>
    <row r="25" spans="1:8" x14ac:dyDescent="0.25">
      <c r="A25" s="6" t="s">
        <v>51</v>
      </c>
      <c r="B25" s="7">
        <v>926289977.52103126</v>
      </c>
      <c r="G25" s="6">
        <v>24</v>
      </c>
      <c r="H25" s="44">
        <v>54</v>
      </c>
    </row>
    <row r="26" spans="1:8" x14ac:dyDescent="0.25">
      <c r="A26" s="6" t="s">
        <v>29</v>
      </c>
      <c r="B26" s="7">
        <v>913110906.60604966</v>
      </c>
      <c r="G26" s="6">
        <v>42</v>
      </c>
      <c r="H26" s="44">
        <v>54</v>
      </c>
    </row>
    <row r="27" spans="1:8" x14ac:dyDescent="0.25">
      <c r="A27" s="6" t="s">
        <v>60</v>
      </c>
      <c r="B27" s="7">
        <v>870063362.97753382</v>
      </c>
      <c r="G27" s="6">
        <v>57</v>
      </c>
      <c r="H27" s="44">
        <v>53</v>
      </c>
    </row>
    <row r="28" spans="1:8" x14ac:dyDescent="0.25">
      <c r="A28" s="6" t="s">
        <v>96</v>
      </c>
      <c r="B28" s="7">
        <v>853426423.29490745</v>
      </c>
      <c r="G28" s="6">
        <v>47</v>
      </c>
      <c r="H28" s="44">
        <v>53</v>
      </c>
    </row>
    <row r="29" spans="1:8" x14ac:dyDescent="0.25">
      <c r="A29" s="6" t="s">
        <v>10146</v>
      </c>
      <c r="B29" s="7">
        <v>6659219218.3553619</v>
      </c>
      <c r="G29" s="6">
        <v>32</v>
      </c>
      <c r="H29" s="44">
        <v>53</v>
      </c>
    </row>
    <row r="30" spans="1:8" x14ac:dyDescent="0.25">
      <c r="G30" s="6">
        <v>29</v>
      </c>
      <c r="H30" s="44">
        <v>52</v>
      </c>
    </row>
    <row r="31" spans="1:8" x14ac:dyDescent="0.25">
      <c r="G31" s="6">
        <v>61</v>
      </c>
      <c r="H31" s="44">
        <v>52</v>
      </c>
    </row>
    <row r="32" spans="1:8" x14ac:dyDescent="0.25">
      <c r="G32" s="6">
        <v>25</v>
      </c>
      <c r="H32" s="44">
        <v>52</v>
      </c>
    </row>
    <row r="33" spans="7:8" x14ac:dyDescent="0.25">
      <c r="G33" s="6">
        <v>54</v>
      </c>
      <c r="H33" s="44">
        <v>52</v>
      </c>
    </row>
    <row r="34" spans="7:8" x14ac:dyDescent="0.25">
      <c r="G34" s="6">
        <v>41</v>
      </c>
      <c r="H34" s="44">
        <v>52</v>
      </c>
    </row>
    <row r="35" spans="7:8" x14ac:dyDescent="0.25">
      <c r="G35" s="6">
        <v>38</v>
      </c>
      <c r="H35" s="44">
        <v>51</v>
      </c>
    </row>
    <row r="36" spans="7:8" x14ac:dyDescent="0.25">
      <c r="G36" s="6">
        <v>56</v>
      </c>
      <c r="H36" s="44">
        <v>51</v>
      </c>
    </row>
    <row r="37" spans="7:8" x14ac:dyDescent="0.25">
      <c r="G37" s="6">
        <v>18</v>
      </c>
      <c r="H37" s="44">
        <v>51</v>
      </c>
    </row>
    <row r="38" spans="7:8" x14ac:dyDescent="0.25">
      <c r="G38" s="6">
        <v>27</v>
      </c>
      <c r="H38" s="44">
        <v>50</v>
      </c>
    </row>
    <row r="39" spans="7:8" x14ac:dyDescent="0.25">
      <c r="G39" s="6">
        <v>63</v>
      </c>
      <c r="H39" s="44">
        <v>50</v>
      </c>
    </row>
    <row r="40" spans="7:8" x14ac:dyDescent="0.25">
      <c r="G40" s="6">
        <v>22</v>
      </c>
      <c r="H40" s="44">
        <v>50</v>
      </c>
    </row>
    <row r="41" spans="7:8" x14ac:dyDescent="0.25">
      <c r="G41" s="6">
        <v>30</v>
      </c>
      <c r="H41" s="44">
        <v>48</v>
      </c>
    </row>
    <row r="42" spans="7:8" x14ac:dyDescent="0.25">
      <c r="G42" s="6">
        <v>60</v>
      </c>
      <c r="H42" s="44">
        <v>48</v>
      </c>
    </row>
    <row r="43" spans="7:8" x14ac:dyDescent="0.25">
      <c r="G43" s="6">
        <v>21</v>
      </c>
      <c r="H43" s="44">
        <v>48</v>
      </c>
    </row>
    <row r="44" spans="7:8" x14ac:dyDescent="0.25">
      <c r="G44" s="6">
        <v>59</v>
      </c>
      <c r="H44" s="44">
        <v>48</v>
      </c>
    </row>
    <row r="45" spans="7:8" x14ac:dyDescent="0.25">
      <c r="G45" s="6">
        <v>48</v>
      </c>
      <c r="H45" s="44">
        <v>48</v>
      </c>
    </row>
    <row r="46" spans="7:8" x14ac:dyDescent="0.25">
      <c r="G46" s="6">
        <v>51</v>
      </c>
      <c r="H46" s="44">
        <v>47</v>
      </c>
    </row>
    <row r="47" spans="7:8" x14ac:dyDescent="0.25">
      <c r="G47" s="6">
        <v>53</v>
      </c>
      <c r="H47" s="44">
        <v>47</v>
      </c>
    </row>
    <row r="48" spans="7:8" x14ac:dyDescent="0.25">
      <c r="G48" s="6">
        <v>55</v>
      </c>
      <c r="H48" s="44">
        <v>47</v>
      </c>
    </row>
    <row r="49" spans="7:8" x14ac:dyDescent="0.25">
      <c r="G49" s="6">
        <v>62</v>
      </c>
      <c r="H49" s="44">
        <v>46</v>
      </c>
    </row>
    <row r="50" spans="7:8" x14ac:dyDescent="0.25">
      <c r="G50" s="6">
        <v>34</v>
      </c>
      <c r="H50" s="44">
        <v>43</v>
      </c>
    </row>
    <row r="51" spans="7:8" x14ac:dyDescent="0.25">
      <c r="G51" s="6">
        <v>52</v>
      </c>
      <c r="H51" s="44">
        <v>43</v>
      </c>
    </row>
    <row r="52" spans="7:8" x14ac:dyDescent="0.25">
      <c r="G52" s="6">
        <v>33</v>
      </c>
      <c r="H52" s="44">
        <v>41</v>
      </c>
    </row>
    <row r="53" spans="7:8" x14ac:dyDescent="0.25">
      <c r="G53" s="6">
        <v>64</v>
      </c>
      <c r="H53" s="44">
        <v>40</v>
      </c>
    </row>
    <row r="54" spans="7:8" x14ac:dyDescent="0.25">
      <c r="G54" s="6">
        <v>46</v>
      </c>
      <c r="H54" s="44">
        <v>38</v>
      </c>
    </row>
    <row r="55" spans="7:8" x14ac:dyDescent="0.25">
      <c r="G55" s="6" t="s">
        <v>10146</v>
      </c>
      <c r="H55" s="44">
        <v>2505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FCC8-831F-44B4-B633-24C97F0EF9C2}">
  <dimension ref="A2:E14"/>
  <sheetViews>
    <sheetView topLeftCell="A2" workbookViewId="0">
      <selection activeCell="D14" sqref="D14"/>
    </sheetView>
  </sheetViews>
  <sheetFormatPr defaultRowHeight="15" x14ac:dyDescent="0.25"/>
  <cols>
    <col min="1" max="1" width="16.140625" bestFit="1" customWidth="1"/>
    <col min="2" max="2" width="5.42578125" bestFit="1" customWidth="1"/>
    <col min="4" max="4" width="13.7109375" bestFit="1" customWidth="1"/>
    <col min="5" max="5" width="18" bestFit="1" customWidth="1"/>
  </cols>
  <sheetData>
    <row r="2" spans="1:5" x14ac:dyDescent="0.25">
      <c r="A2" s="5" t="s">
        <v>10154</v>
      </c>
      <c r="B2" t="s">
        <v>10195</v>
      </c>
      <c r="D2" s="5" t="s">
        <v>10145</v>
      </c>
      <c r="E2" t="s">
        <v>10190</v>
      </c>
    </row>
    <row r="3" spans="1:5" x14ac:dyDescent="0.25">
      <c r="A3" t="s">
        <v>10195</v>
      </c>
      <c r="B3" s="44">
        <v>2505</v>
      </c>
      <c r="D3" s="6" t="s">
        <v>24</v>
      </c>
      <c r="E3" s="44">
        <v>2505</v>
      </c>
    </row>
    <row r="4" spans="1:5" x14ac:dyDescent="0.25">
      <c r="D4" s="6" t="s">
        <v>10146</v>
      </c>
      <c r="E4" s="44">
        <v>2505</v>
      </c>
    </row>
    <row r="5" spans="1:5" x14ac:dyDescent="0.25">
      <c r="A5" s="5" t="s">
        <v>10145</v>
      </c>
      <c r="B5" t="s">
        <v>10193</v>
      </c>
    </row>
    <row r="6" spans="1:5" x14ac:dyDescent="0.25">
      <c r="A6" s="6" t="s">
        <v>10157</v>
      </c>
      <c r="B6" s="44">
        <v>53</v>
      </c>
      <c r="D6" s="5" t="s">
        <v>10145</v>
      </c>
      <c r="E6" t="s">
        <v>10191</v>
      </c>
    </row>
    <row r="7" spans="1:5" x14ac:dyDescent="0.25">
      <c r="A7" s="6" t="s">
        <v>10146</v>
      </c>
      <c r="B7" s="44">
        <v>53</v>
      </c>
      <c r="D7" s="6" t="s">
        <v>48</v>
      </c>
      <c r="E7" s="44">
        <v>1247</v>
      </c>
    </row>
    <row r="8" spans="1:5" x14ac:dyDescent="0.25">
      <c r="D8" s="6" t="s">
        <v>25</v>
      </c>
      <c r="E8" s="44">
        <v>1258</v>
      </c>
    </row>
    <row r="9" spans="1:5" x14ac:dyDescent="0.25">
      <c r="D9" s="6" t="s">
        <v>10146</v>
      </c>
      <c r="E9" s="44">
        <v>2505</v>
      </c>
    </row>
    <row r="10" spans="1:5" x14ac:dyDescent="0.25">
      <c r="A10" s="5" t="s">
        <v>10145</v>
      </c>
      <c r="B10" t="s">
        <v>10193</v>
      </c>
    </row>
    <row r="11" spans="1:5" x14ac:dyDescent="0.25">
      <c r="A11" s="6" t="s">
        <v>10155</v>
      </c>
      <c r="B11" s="44">
        <v>2452</v>
      </c>
    </row>
    <row r="12" spans="1:5" x14ac:dyDescent="0.25">
      <c r="A12" s="6" t="s">
        <v>10146</v>
      </c>
      <c r="B12" s="44">
        <v>2452</v>
      </c>
    </row>
    <row r="13" spans="1:5" x14ac:dyDescent="0.25">
      <c r="D13" s="23">
        <f>$D$14</f>
        <v>1</v>
      </c>
    </row>
    <row r="14" spans="1:5" x14ac:dyDescent="0.25">
      <c r="D14" s="22">
        <f>GETPIVOTDATA("Valid&amp;invalid credit score",$A$10,"Valid&amp;invalid credit score","valid")/GETPIVOTDATA("Valid&amp;invalid credit score",$A$10)</f>
        <v>1</v>
      </c>
    </row>
  </sheetData>
  <pageMargins left="0.7" right="0.7" top="0.75" bottom="0.75" header="0.3" footer="0.3"/>
  <drawing r:id="rId6"/>
  <legacy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72F87-53B5-44EF-AA58-92E874DF2BFD}">
  <dimension ref="A1:S68"/>
  <sheetViews>
    <sheetView showGridLines="0" topLeftCell="A11" zoomScale="44" zoomScaleNormal="104" workbookViewId="0">
      <selection activeCell="W49" sqref="W49"/>
    </sheetView>
  </sheetViews>
  <sheetFormatPr defaultRowHeight="15" x14ac:dyDescent="0.25"/>
  <cols>
    <col min="1" max="1" width="9.140625" style="26"/>
    <col min="2" max="2" width="16.7109375" style="26" bestFit="1" customWidth="1"/>
    <col min="3" max="19" width="9.140625" style="26"/>
    <col min="20" max="16384" width="9.140625" style="50"/>
  </cols>
  <sheetData>
    <row r="1" spans="1:19" s="43" customFormat="1" x14ac:dyDescent="0.25">
      <c r="A1" s="24"/>
      <c r="B1" s="24"/>
      <c r="C1" s="24"/>
      <c r="D1" s="24"/>
      <c r="E1" s="24"/>
      <c r="F1" s="24"/>
      <c r="G1" s="24"/>
      <c r="H1" s="24"/>
      <c r="I1" s="24"/>
      <c r="J1" s="24"/>
      <c r="K1" s="24"/>
      <c r="L1" s="24"/>
      <c r="M1" s="24"/>
      <c r="N1" s="24"/>
      <c r="O1" s="24"/>
      <c r="P1" s="24"/>
      <c r="Q1" s="24"/>
      <c r="R1" s="24"/>
      <c r="S1" s="24"/>
    </row>
    <row r="2" spans="1:19" s="43" customFormat="1" ht="23.25" x14ac:dyDescent="0.35">
      <c r="A2" s="24"/>
      <c r="B2" s="24"/>
      <c r="C2" s="24"/>
      <c r="D2" s="24"/>
      <c r="E2" s="24"/>
      <c r="F2" s="24"/>
      <c r="G2" s="24" t="e" vm="1">
        <v>#VALUE!</v>
      </c>
      <c r="H2" s="25" t="s">
        <v>10194</v>
      </c>
      <c r="I2" s="24"/>
      <c r="J2" s="24"/>
      <c r="K2" s="24"/>
      <c r="L2" s="24"/>
      <c r="M2" s="24"/>
      <c r="N2" s="24"/>
      <c r="O2" s="24"/>
      <c r="P2" s="24"/>
      <c r="Q2" s="24"/>
      <c r="R2" s="24"/>
      <c r="S2" s="24"/>
    </row>
    <row r="3" spans="1:19" s="43" customFormat="1" x14ac:dyDescent="0.25">
      <c r="A3" s="24"/>
      <c r="B3" s="24"/>
      <c r="C3" s="24"/>
      <c r="D3" s="24"/>
      <c r="E3" s="24"/>
      <c r="F3" s="24"/>
      <c r="G3" s="24"/>
      <c r="H3" s="24"/>
      <c r="I3" s="24"/>
      <c r="J3" s="24"/>
      <c r="K3" s="24"/>
      <c r="L3" s="24"/>
      <c r="M3" s="24"/>
      <c r="N3" s="24"/>
      <c r="O3" s="24"/>
      <c r="P3" s="24"/>
      <c r="Q3" s="24"/>
      <c r="R3" s="24"/>
      <c r="S3" s="24"/>
    </row>
    <row r="4" spans="1:19" ht="12.75" customHeight="1" x14ac:dyDescent="0.25">
      <c r="S4" s="24"/>
    </row>
    <row r="5" spans="1:19" s="51" customFormat="1" ht="21" x14ac:dyDescent="0.35">
      <c r="A5" s="27"/>
      <c r="B5" s="33" t="s">
        <v>10196</v>
      </c>
      <c r="C5" s="27"/>
      <c r="D5" s="34"/>
      <c r="E5" s="33" t="s">
        <v>10197</v>
      </c>
      <c r="F5" s="34"/>
      <c r="G5" s="27"/>
      <c r="H5" s="34"/>
      <c r="I5" s="33" t="s">
        <v>10198</v>
      </c>
      <c r="J5" s="34"/>
      <c r="K5" s="27"/>
      <c r="L5" s="34"/>
      <c r="M5" s="33" t="s">
        <v>10199</v>
      </c>
      <c r="N5" s="34"/>
      <c r="O5" s="27"/>
      <c r="P5" s="34"/>
      <c r="Q5" s="33" t="s">
        <v>10200</v>
      </c>
      <c r="R5" s="34"/>
      <c r="S5" s="24"/>
    </row>
    <row r="6" spans="1:19" x14ac:dyDescent="0.25">
      <c r="B6" s="28">
        <f>'KPI2'!$B$3</f>
        <v>2505</v>
      </c>
      <c r="D6" s="29"/>
      <c r="E6" s="28">
        <f>'KPI2'!$B$7</f>
        <v>53</v>
      </c>
      <c r="F6" s="29"/>
      <c r="H6" s="30"/>
      <c r="I6" s="31">
        <f>'KPI2'!$D$14</f>
        <v>1</v>
      </c>
      <c r="J6" s="30"/>
      <c r="L6" s="29"/>
      <c r="M6" s="28">
        <f>'KPI2'!$E$4</f>
        <v>2505</v>
      </c>
      <c r="N6" s="29"/>
      <c r="P6" s="29"/>
      <c r="Q6" s="32">
        <f>'KPI2'!$E$9</f>
        <v>2505</v>
      </c>
      <c r="R6" s="29"/>
      <c r="S6" s="24"/>
    </row>
    <row r="7" spans="1:19" x14ac:dyDescent="0.25">
      <c r="B7" s="29"/>
      <c r="D7" s="29"/>
      <c r="E7" s="29"/>
      <c r="F7" s="29"/>
      <c r="H7" s="30"/>
      <c r="I7" s="30"/>
      <c r="J7" s="30"/>
      <c r="L7" s="29"/>
      <c r="M7" s="29"/>
      <c r="N7" s="29"/>
      <c r="P7" s="29"/>
      <c r="Q7" s="29"/>
      <c r="R7" s="29"/>
      <c r="S7" s="24"/>
    </row>
    <row r="8" spans="1:19" x14ac:dyDescent="0.25">
      <c r="S8" s="24"/>
    </row>
    <row r="9" spans="1:19" x14ac:dyDescent="0.25">
      <c r="S9" s="24"/>
    </row>
    <row r="10" spans="1:19" x14ac:dyDescent="0.25">
      <c r="S10" s="24"/>
    </row>
    <row r="11" spans="1:19" x14ac:dyDescent="0.25">
      <c r="S11" s="24"/>
    </row>
    <row r="12" spans="1:19" x14ac:dyDescent="0.25">
      <c r="S12" s="24"/>
    </row>
    <row r="13" spans="1:19" x14ac:dyDescent="0.25">
      <c r="S13" s="24"/>
    </row>
    <row r="14" spans="1:19" x14ac:dyDescent="0.25">
      <c r="S14" s="24"/>
    </row>
    <row r="15" spans="1:19" x14ac:dyDescent="0.25">
      <c r="S15" s="24"/>
    </row>
    <row r="16" spans="1:19" x14ac:dyDescent="0.25">
      <c r="S16" s="24"/>
    </row>
    <row r="17" spans="19:19" x14ac:dyDescent="0.25">
      <c r="S17" s="24"/>
    </row>
    <row r="18" spans="19:19" x14ac:dyDescent="0.25">
      <c r="S18" s="24"/>
    </row>
    <row r="19" spans="19:19" x14ac:dyDescent="0.25">
      <c r="S19" s="24"/>
    </row>
    <row r="20" spans="19:19" x14ac:dyDescent="0.25">
      <c r="S20" s="24"/>
    </row>
    <row r="21" spans="19:19" x14ac:dyDescent="0.25">
      <c r="S21" s="24"/>
    </row>
    <row r="22" spans="19:19" x14ac:dyDescent="0.25">
      <c r="S22" s="24"/>
    </row>
    <row r="23" spans="19:19" x14ac:dyDescent="0.25">
      <c r="S23" s="24"/>
    </row>
    <row r="24" spans="19:19" x14ac:dyDescent="0.25">
      <c r="S24" s="24"/>
    </row>
    <row r="25" spans="19:19" x14ac:dyDescent="0.25">
      <c r="S25" s="24"/>
    </row>
    <row r="26" spans="19:19" x14ac:dyDescent="0.25">
      <c r="S26" s="24"/>
    </row>
    <row r="27" spans="19:19" x14ac:dyDescent="0.25">
      <c r="S27" s="24"/>
    </row>
    <row r="28" spans="19:19" x14ac:dyDescent="0.25">
      <c r="S28" s="24"/>
    </row>
    <row r="29" spans="19:19" x14ac:dyDescent="0.25">
      <c r="S29" s="24"/>
    </row>
    <row r="30" spans="19:19" x14ac:dyDescent="0.25">
      <c r="S30" s="24"/>
    </row>
    <row r="31" spans="19:19" x14ac:dyDescent="0.25">
      <c r="S31" s="24"/>
    </row>
    <row r="32" spans="19:19" x14ac:dyDescent="0.25">
      <c r="S32" s="24"/>
    </row>
    <row r="33" spans="19:19" x14ac:dyDescent="0.25">
      <c r="S33" s="24"/>
    </row>
    <row r="34" spans="19:19" x14ac:dyDescent="0.25">
      <c r="S34" s="24"/>
    </row>
    <row r="35" spans="19:19" x14ac:dyDescent="0.25">
      <c r="S35" s="24"/>
    </row>
    <row r="36" spans="19:19" x14ac:dyDescent="0.25">
      <c r="S36" s="24"/>
    </row>
    <row r="37" spans="19:19" x14ac:dyDescent="0.25">
      <c r="S37" s="24"/>
    </row>
    <row r="38" spans="19:19" x14ac:dyDescent="0.25">
      <c r="S38" s="24"/>
    </row>
    <row r="39" spans="19:19" x14ac:dyDescent="0.25">
      <c r="S39" s="24"/>
    </row>
    <row r="40" spans="19:19" x14ac:dyDescent="0.25">
      <c r="S40" s="24"/>
    </row>
    <row r="41" spans="19:19" x14ac:dyDescent="0.25">
      <c r="S41" s="24"/>
    </row>
    <row r="42" spans="19:19" x14ac:dyDescent="0.25">
      <c r="S42" s="24"/>
    </row>
    <row r="43" spans="19:19" x14ac:dyDescent="0.25">
      <c r="S43" s="24"/>
    </row>
    <row r="44" spans="19:19" x14ac:dyDescent="0.25">
      <c r="S44" s="24"/>
    </row>
    <row r="45" spans="19:19" x14ac:dyDescent="0.25">
      <c r="S45" s="24"/>
    </row>
    <row r="46" spans="19:19" x14ac:dyDescent="0.25">
      <c r="S46" s="24"/>
    </row>
    <row r="47" spans="19:19" x14ac:dyDescent="0.25">
      <c r="S47" s="24"/>
    </row>
    <row r="48" spans="19:19" x14ac:dyDescent="0.25">
      <c r="S48" s="24"/>
    </row>
    <row r="49" spans="19:19" x14ac:dyDescent="0.25">
      <c r="S49" s="24"/>
    </row>
    <row r="50" spans="19:19" x14ac:dyDescent="0.25">
      <c r="S50" s="24"/>
    </row>
    <row r="51" spans="19:19" x14ac:dyDescent="0.25">
      <c r="S51" s="24"/>
    </row>
    <row r="52" spans="19:19" x14ac:dyDescent="0.25">
      <c r="S52" s="24"/>
    </row>
    <row r="53" spans="19:19" x14ac:dyDescent="0.25">
      <c r="S53" s="24"/>
    </row>
    <row r="54" spans="19:19" x14ac:dyDescent="0.25">
      <c r="S54" s="24"/>
    </row>
    <row r="55" spans="19:19" x14ac:dyDescent="0.25">
      <c r="S55" s="24"/>
    </row>
    <row r="56" spans="19:19" x14ac:dyDescent="0.25">
      <c r="S56" s="24"/>
    </row>
    <row r="57" spans="19:19" x14ac:dyDescent="0.25">
      <c r="S57" s="24"/>
    </row>
    <row r="58" spans="19:19" x14ac:dyDescent="0.25">
      <c r="S58" s="24"/>
    </row>
    <row r="59" spans="19:19" x14ac:dyDescent="0.25">
      <c r="S59" s="24"/>
    </row>
    <row r="60" spans="19:19" x14ac:dyDescent="0.25">
      <c r="S60" s="24"/>
    </row>
    <row r="61" spans="19:19" x14ac:dyDescent="0.25">
      <c r="S61" s="24"/>
    </row>
    <row r="62" spans="19:19" x14ac:dyDescent="0.25">
      <c r="S62" s="24"/>
    </row>
    <row r="63" spans="19:19" x14ac:dyDescent="0.25">
      <c r="S63" s="24"/>
    </row>
    <row r="64" spans="19:19" x14ac:dyDescent="0.25">
      <c r="S64" s="24"/>
    </row>
    <row r="65" spans="1:19" x14ac:dyDescent="0.25">
      <c r="S65" s="24"/>
    </row>
    <row r="66" spans="1:19" x14ac:dyDescent="0.25">
      <c r="S66" s="24"/>
    </row>
    <row r="67" spans="1:19" x14ac:dyDescent="0.25">
      <c r="A67" s="49"/>
      <c r="B67" s="49"/>
      <c r="C67" s="49"/>
      <c r="D67" s="49"/>
      <c r="E67" s="49"/>
      <c r="F67" s="49"/>
      <c r="G67" s="49"/>
      <c r="H67" s="49"/>
      <c r="I67" s="49"/>
      <c r="J67" s="49"/>
      <c r="K67" s="49"/>
      <c r="L67" s="49"/>
      <c r="M67" s="49"/>
      <c r="N67" s="49"/>
      <c r="O67" s="49"/>
      <c r="P67" s="49"/>
      <c r="Q67" s="49"/>
      <c r="R67" s="49"/>
      <c r="S67" s="24"/>
    </row>
    <row r="68" spans="1:19" x14ac:dyDescent="0.25">
      <c r="A68" s="49"/>
      <c r="B68" s="49"/>
      <c r="C68" s="49"/>
      <c r="D68" s="49"/>
      <c r="E68" s="49"/>
      <c r="F68" s="49"/>
      <c r="G68" s="49"/>
      <c r="H68" s="49"/>
      <c r="I68" s="49"/>
      <c r="J68" s="49"/>
      <c r="K68" s="49"/>
      <c r="L68" s="49"/>
      <c r="M68" s="49"/>
      <c r="N68" s="49"/>
      <c r="O68" s="49"/>
      <c r="P68" s="49"/>
      <c r="Q68" s="49"/>
      <c r="R68" s="49"/>
      <c r="S68" s="4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001"/>
  <sheetViews>
    <sheetView topLeftCell="A721" zoomScale="84" workbookViewId="0">
      <selection activeCell="H572" sqref="H572"/>
    </sheetView>
  </sheetViews>
  <sheetFormatPr defaultRowHeight="15" x14ac:dyDescent="0.25"/>
  <cols>
    <col min="1" max="1" width="10.140625" style="1" customWidth="1"/>
    <col min="2" max="2" width="14.5703125" style="1" customWidth="1"/>
    <col min="3" max="3" width="18" style="1" customWidth="1"/>
    <col min="4" max="5" width="26.28515625" style="1" bestFit="1" customWidth="1"/>
    <col min="6" max="6" width="16" style="1" customWidth="1"/>
    <col min="7" max="7" width="13.7109375" style="1" bestFit="1" customWidth="1"/>
    <col min="8" max="8" width="19.7109375" style="1" customWidth="1"/>
    <col min="9" max="9" width="17" style="4" customWidth="1"/>
    <col min="10" max="10" width="14.42578125" style="1" customWidth="1"/>
    <col min="11" max="11" width="19.7109375" style="1" bestFit="1" customWidth="1"/>
    <col min="12" max="12" width="18.140625" style="1" bestFit="1" customWidth="1"/>
    <col min="13" max="14" width="18.140625" style="1" customWidth="1"/>
    <col min="15" max="15" width="15.140625" style="4" customWidth="1"/>
    <col min="16" max="16" width="20.7109375" style="1" customWidth="1"/>
    <col min="17" max="17" width="23.5703125" style="1" bestFit="1" customWidth="1"/>
    <col min="18" max="18" width="19.140625" style="4" bestFit="1" customWidth="1"/>
    <col min="19" max="19" width="19.7109375" style="1" bestFit="1" customWidth="1"/>
    <col min="20" max="20" width="11.7109375" style="1" bestFit="1" customWidth="1"/>
    <col min="21" max="21" width="18.42578125" style="2" customWidth="1"/>
    <col min="22" max="22" width="21.28515625" style="1" bestFit="1" customWidth="1"/>
    <col min="23" max="23" width="21.28515625" style="1" customWidth="1"/>
    <col min="24" max="24" width="22.28515625" style="1" bestFit="1" customWidth="1"/>
    <col min="25" max="25" width="16.85546875" style="1" bestFit="1" customWidth="1"/>
    <col min="26" max="26" width="19.42578125" style="1" bestFit="1" customWidth="1"/>
    <col min="27" max="27" width="12.42578125" style="1" bestFit="1" customWidth="1"/>
    <col min="28" max="29" width="9.140625" style="1"/>
    <col min="30" max="30" width="18.7109375" style="1" bestFit="1" customWidth="1"/>
    <col min="31" max="16384" width="9.140625" style="1"/>
  </cols>
  <sheetData>
    <row r="1" spans="1:36" x14ac:dyDescent="0.25">
      <c r="A1" s="1" t="s">
        <v>0</v>
      </c>
      <c r="B1" s="1" t="s">
        <v>10183</v>
      </c>
      <c r="C1" s="1" t="s">
        <v>1</v>
      </c>
      <c r="D1" s="1" t="s">
        <v>2</v>
      </c>
      <c r="E1" s="1" t="s">
        <v>10178</v>
      </c>
      <c r="F1" s="1" t="s">
        <v>3</v>
      </c>
      <c r="G1" s="1" t="s">
        <v>4</v>
      </c>
      <c r="H1" s="1" t="s">
        <v>5</v>
      </c>
      <c r="I1" s="1" t="s">
        <v>6</v>
      </c>
      <c r="J1" s="1" t="s">
        <v>7</v>
      </c>
      <c r="K1" s="4" t="s">
        <v>8</v>
      </c>
      <c r="L1" s="4" t="s">
        <v>10179</v>
      </c>
      <c r="M1" s="1" t="s">
        <v>9</v>
      </c>
      <c r="N1" s="1" t="s">
        <v>10202</v>
      </c>
      <c r="O1" s="1" t="s">
        <v>10187</v>
      </c>
      <c r="P1" s="1" t="s">
        <v>10180</v>
      </c>
      <c r="Q1" s="1" t="s">
        <v>10156</v>
      </c>
      <c r="R1" s="1" t="s">
        <v>10</v>
      </c>
      <c r="S1" s="4" t="s">
        <v>11</v>
      </c>
      <c r="T1" s="1" t="s">
        <v>12</v>
      </c>
      <c r="U1" s="1" t="s">
        <v>13</v>
      </c>
      <c r="V1" s="1" t="s">
        <v>14</v>
      </c>
      <c r="W1" s="4" t="s">
        <v>10144</v>
      </c>
      <c r="X1" s="1" t="s">
        <v>15</v>
      </c>
      <c r="Y1" s="1" t="s">
        <v>16</v>
      </c>
      <c r="Z1" s="2" t="s">
        <v>17</v>
      </c>
      <c r="AA1" s="2" t="s">
        <v>10176</v>
      </c>
      <c r="AB1" s="2" t="s">
        <v>10160</v>
      </c>
      <c r="AC1" s="1" t="s">
        <v>18</v>
      </c>
      <c r="AD1" s="1" t="s">
        <v>19</v>
      </c>
      <c r="AE1" s="1" t="s">
        <v>20</v>
      </c>
    </row>
    <row r="2" spans="1:36" x14ac:dyDescent="0.25">
      <c r="A2" s="1" t="s">
        <v>21</v>
      </c>
      <c r="B2" s="1" t="str">
        <f>IF(COUNTIF($A$2:A2,A2)&gt;1,"Duplicate","Unique")</f>
        <v>Unique</v>
      </c>
      <c r="C2" s="1" t="s">
        <v>22</v>
      </c>
      <c r="D2" s="1" t="s">
        <v>23</v>
      </c>
      <c r="E2" s="1" t="str">
        <f>IF(C2="","Missing","Submitted")</f>
        <v>Submitted</v>
      </c>
      <c r="F2" s="1" t="s">
        <v>35</v>
      </c>
      <c r="G2" s="1">
        <v>29</v>
      </c>
      <c r="H2" s="1" t="s">
        <v>24</v>
      </c>
      <c r="I2" s="1" t="s">
        <v>25</v>
      </c>
      <c r="J2" s="1" t="s">
        <v>26</v>
      </c>
      <c r="K2" s="4">
        <v>543962</v>
      </c>
      <c r="L2" s="4" t="str">
        <f>IF(K2="","Missing","Submitted")</f>
        <v>Submitted</v>
      </c>
      <c r="M2" s="1">
        <v>503</v>
      </c>
      <c r="N2" s="1" t="str">
        <f t="shared" ref="N2:N65" si="0">IF(M2&lt;600,"High_risk",IF(M2&gt;=750,"medium_risk","low_risk"))</f>
        <v>High_risk</v>
      </c>
      <c r="O2" s="1" t="str">
        <f t="shared" ref="O2:O65" si="1">IF(J3&lt;503,"Poor",IF(J3&lt;=550,"Fair",IF(J3&lt;=750,"Good","Excellent")))</f>
        <v>Excellent</v>
      </c>
      <c r="P2" s="1" t="str">
        <f t="shared" ref="P2:P65" si="2">IF(S2="","Missing","Submitted")</f>
        <v>Submitted</v>
      </c>
      <c r="Q2" s="1" t="str">
        <f t="shared" ref="Q2:Q65" si="3">IF(AND(M2&gt;=300,M2&lt;=900),"Valid","Invalid")</f>
        <v>Valid</v>
      </c>
      <c r="R2" s="1" t="s">
        <v>27</v>
      </c>
      <c r="S2" s="4">
        <v>541353</v>
      </c>
      <c r="T2" s="1">
        <v>7.87</v>
      </c>
      <c r="U2" s="1">
        <v>180</v>
      </c>
      <c r="V2" s="1">
        <v>3007.52</v>
      </c>
      <c r="W2" s="4">
        <f>PMT(T2/12,U2,-S2)</f>
        <v>355037.34250000003</v>
      </c>
      <c r="X2" s="1" t="s">
        <v>28</v>
      </c>
      <c r="Y2" s="1" t="s">
        <v>29</v>
      </c>
      <c r="Z2" s="8">
        <v>45464</v>
      </c>
      <c r="AA2" s="8" t="str">
        <f>TEXT(Table2[[#This Row],[Application_Date]],"yyy")</f>
        <v>2024</v>
      </c>
      <c r="AB2" s="8" t="str">
        <f>TEXT(Table2[[#This Row],[Application_Date]],"mmmm")</f>
        <v>June</v>
      </c>
      <c r="AC2" s="1" t="s">
        <v>61</v>
      </c>
      <c r="AD2" s="1" t="s">
        <v>30</v>
      </c>
      <c r="AE2" s="1" t="s">
        <v>31</v>
      </c>
    </row>
    <row r="3" spans="1:36" x14ac:dyDescent="0.25">
      <c r="A3" s="1" t="s">
        <v>32</v>
      </c>
      <c r="B3" s="1" t="str">
        <f>IF(COUNTIF($A$2:A3,A3)&gt;1,"Duplicate","Unique")</f>
        <v>Unique</v>
      </c>
      <c r="C3" s="1" t="s">
        <v>33</v>
      </c>
      <c r="D3" s="1" t="s">
        <v>34</v>
      </c>
      <c r="E3" s="1" t="str">
        <f t="shared" ref="E3:E65" si="4">IF(C3="","Missing","Submitted")</f>
        <v>Submitted</v>
      </c>
      <c r="F3" s="1" t="s">
        <v>35</v>
      </c>
      <c r="G3" s="1">
        <v>45</v>
      </c>
      <c r="H3" s="1" t="s">
        <v>36</v>
      </c>
      <c r="I3" s="1" t="s">
        <v>25</v>
      </c>
      <c r="J3" s="1" t="s">
        <v>37</v>
      </c>
      <c r="K3" s="4">
        <v>1588760</v>
      </c>
      <c r="L3" s="4" t="str">
        <f t="shared" ref="L3:L65" si="5">IF(K3="","Missing","Submitted")</f>
        <v>Submitted</v>
      </c>
      <c r="M3" s="1">
        <v>538</v>
      </c>
      <c r="N3" s="1" t="str">
        <f t="shared" si="0"/>
        <v>High_risk</v>
      </c>
      <c r="O3" s="1" t="str">
        <f t="shared" si="1"/>
        <v>Excellent</v>
      </c>
      <c r="P3" s="1" t="str">
        <f>IF(S3="","Missing","Submitted")</f>
        <v>Submitted</v>
      </c>
      <c r="Q3" s="1" t="str">
        <f t="shared" si="3"/>
        <v>Valid</v>
      </c>
      <c r="R3" s="1" t="s">
        <v>38</v>
      </c>
      <c r="S3" s="4">
        <v>2682403</v>
      </c>
      <c r="T3" s="1">
        <v>8.24</v>
      </c>
      <c r="U3" s="1">
        <v>24</v>
      </c>
      <c r="V3" s="1">
        <v>111766.79</v>
      </c>
      <c r="W3" s="4">
        <f>PMT(T3/12,U3,-S3)</f>
        <v>1841923.2816146007</v>
      </c>
      <c r="X3" s="1" t="s">
        <v>39</v>
      </c>
      <c r="Y3" s="1" t="s">
        <v>40</v>
      </c>
      <c r="Z3" s="8">
        <v>45465</v>
      </c>
      <c r="AA3" s="8" t="str">
        <f>TEXT(Table2[[#This Row],[Application_Date]],"yyy")</f>
        <v>2024</v>
      </c>
      <c r="AB3" s="8" t="str">
        <f>TEXT(Table2[[#This Row],[Application_Date]],"mmmm")</f>
        <v>June</v>
      </c>
      <c r="AC3" s="1" t="s">
        <v>41</v>
      </c>
      <c r="AD3" s="1" t="s">
        <v>42</v>
      </c>
      <c r="AE3" s="1" t="s">
        <v>43</v>
      </c>
    </row>
    <row r="4" spans="1:36" x14ac:dyDescent="0.25">
      <c r="A4" s="1" t="s">
        <v>44</v>
      </c>
      <c r="B4" s="1" t="str">
        <f>IF(COUNTIF($A$2:A4,A4)&gt;1,"Duplicate","Unique")</f>
        <v>Unique</v>
      </c>
      <c r="C4" s="1" t="s">
        <v>45</v>
      </c>
      <c r="D4" s="1" t="s">
        <v>46</v>
      </c>
      <c r="E4" s="1" t="str">
        <f t="shared" si="4"/>
        <v>Submitted</v>
      </c>
      <c r="F4" s="1" t="s">
        <v>47</v>
      </c>
      <c r="G4" s="1">
        <v>41</v>
      </c>
      <c r="H4" s="1" t="s">
        <v>24</v>
      </c>
      <c r="I4" s="1" t="s">
        <v>48</v>
      </c>
      <c r="J4" s="1" t="s">
        <v>49</v>
      </c>
      <c r="K4" s="4">
        <v>570200</v>
      </c>
      <c r="L4" s="4" t="str">
        <f t="shared" si="5"/>
        <v>Submitted</v>
      </c>
      <c r="M4" s="1">
        <v>705</v>
      </c>
      <c r="N4" s="1" t="str">
        <f t="shared" si="0"/>
        <v>low_risk</v>
      </c>
      <c r="O4" s="1" t="str">
        <f t="shared" si="1"/>
        <v>Excellent</v>
      </c>
      <c r="P4" s="1" t="str">
        <f t="shared" si="2"/>
        <v>Submitted</v>
      </c>
      <c r="Q4" s="1" t="str">
        <f t="shared" si="3"/>
        <v>Valid</v>
      </c>
      <c r="R4" s="1" t="s">
        <v>38</v>
      </c>
      <c r="S4" s="4">
        <v>2555459</v>
      </c>
      <c r="T4" s="1">
        <v>12.79</v>
      </c>
      <c r="U4" s="1">
        <v>60</v>
      </c>
      <c r="V4" s="1">
        <v>42590.98</v>
      </c>
      <c r="W4" s="4">
        <f t="shared" ref="W4:W66" si="6">PMT(T4/12,U4,-S4)</f>
        <v>2723693.3841666663</v>
      </c>
      <c r="X4" s="1" t="s">
        <v>50</v>
      </c>
      <c r="Y4" s="1" t="s">
        <v>51</v>
      </c>
      <c r="Z4" s="8">
        <v>45466</v>
      </c>
      <c r="AA4" s="8" t="str">
        <f>TEXT(Table2[[#This Row],[Application_Date]],"yyy")</f>
        <v>2024</v>
      </c>
      <c r="AB4" s="8" t="str">
        <f>TEXT(Table2[[#This Row],[Application_Date]],"mmmm")</f>
        <v>June</v>
      </c>
      <c r="AC4" s="1" t="s">
        <v>52</v>
      </c>
      <c r="AD4" s="1" t="s">
        <v>42</v>
      </c>
      <c r="AE4" s="1" t="s">
        <v>31</v>
      </c>
      <c r="AJ4" s="1">
        <f>COUNTIF(AC2:AC5001,"approved")/COUNTA(A2:A5001)</f>
        <v>0.58919999999999995</v>
      </c>
    </row>
    <row r="5" spans="1:36" x14ac:dyDescent="0.25">
      <c r="A5" s="1" t="s">
        <v>53</v>
      </c>
      <c r="B5" s="1" t="str">
        <f>IF(COUNTIF($A$2:A5,A5)&gt;1,"Duplicate","Unique")</f>
        <v>Unique</v>
      </c>
      <c r="C5" s="1" t="s">
        <v>54</v>
      </c>
      <c r="D5" s="1" t="s">
        <v>55</v>
      </c>
      <c r="E5" s="1" t="str">
        <f t="shared" si="4"/>
        <v>Submitted</v>
      </c>
      <c r="F5" s="1" t="s">
        <v>35</v>
      </c>
      <c r="G5" s="1">
        <v>27</v>
      </c>
      <c r="H5" s="1" t="s">
        <v>24</v>
      </c>
      <c r="I5" s="1" t="s">
        <v>48</v>
      </c>
      <c r="J5" s="1" t="s">
        <v>37</v>
      </c>
      <c r="K5" s="4">
        <v>2479594</v>
      </c>
      <c r="L5" s="4" t="str">
        <f t="shared" si="5"/>
        <v>Submitted</v>
      </c>
      <c r="M5" s="1">
        <v>779</v>
      </c>
      <c r="N5" s="1" t="str">
        <f t="shared" si="0"/>
        <v>medium_risk</v>
      </c>
      <c r="O5" s="1" t="str">
        <f t="shared" si="1"/>
        <v>Excellent</v>
      </c>
      <c r="P5" s="1" t="str">
        <f t="shared" si="2"/>
        <v>Submitted</v>
      </c>
      <c r="Q5" s="1" t="str">
        <f t="shared" si="3"/>
        <v>Valid</v>
      </c>
      <c r="R5" s="1" t="s">
        <v>6</v>
      </c>
      <c r="S5" s="4">
        <v>2909690</v>
      </c>
      <c r="T5" s="1">
        <v>9.14</v>
      </c>
      <c r="U5" s="1">
        <v>180</v>
      </c>
      <c r="V5" s="1">
        <v>16164.94</v>
      </c>
      <c r="W5" s="4">
        <f t="shared" si="6"/>
        <v>2216213.8833333333</v>
      </c>
      <c r="X5" s="1" t="s">
        <v>50</v>
      </c>
      <c r="Y5" s="1" t="s">
        <v>51</v>
      </c>
      <c r="Z5" s="8">
        <v>45467</v>
      </c>
      <c r="AA5" s="8" t="str">
        <f>TEXT(Table2[[#This Row],[Application_Date]],"yyy")</f>
        <v>2024</v>
      </c>
      <c r="AB5" s="8" t="str">
        <f>TEXT(Table2[[#This Row],[Application_Date]],"mmmm")</f>
        <v>June</v>
      </c>
      <c r="AC5" s="1" t="s">
        <v>61</v>
      </c>
      <c r="AD5" s="1" t="s">
        <v>30</v>
      </c>
      <c r="AE5" s="1" t="s">
        <v>43</v>
      </c>
      <c r="AJ5" s="3"/>
    </row>
    <row r="6" spans="1:36" x14ac:dyDescent="0.25">
      <c r="A6" s="1" t="s">
        <v>56</v>
      </c>
      <c r="B6" s="1" t="str">
        <f>IF(COUNTIF($A$2:A6,A6)&gt;1,"Duplicate","Unique")</f>
        <v>Unique</v>
      </c>
      <c r="C6" s="1" t="s">
        <v>57</v>
      </c>
      <c r="D6" s="1" t="s">
        <v>58</v>
      </c>
      <c r="E6" s="1" t="str">
        <f t="shared" si="4"/>
        <v>Submitted</v>
      </c>
      <c r="F6" s="1" t="s">
        <v>35</v>
      </c>
      <c r="G6" s="1">
        <v>39</v>
      </c>
      <c r="H6" s="1" t="s">
        <v>24</v>
      </c>
      <c r="I6" s="1" t="s">
        <v>48</v>
      </c>
      <c r="J6" s="1" t="s">
        <v>37</v>
      </c>
      <c r="K6" s="4">
        <v>878508</v>
      </c>
      <c r="L6" s="4" t="str">
        <f t="shared" si="5"/>
        <v>Submitted</v>
      </c>
      <c r="M6" s="1">
        <v>499</v>
      </c>
      <c r="N6" s="1" t="str">
        <f t="shared" si="0"/>
        <v>High_risk</v>
      </c>
      <c r="O6" s="1" t="str">
        <f t="shared" si="1"/>
        <v>Excellent</v>
      </c>
      <c r="P6" s="1" t="str">
        <f t="shared" si="2"/>
        <v>Submitted</v>
      </c>
      <c r="Q6" s="1" t="str">
        <f t="shared" si="3"/>
        <v>Valid</v>
      </c>
      <c r="R6" s="1" t="s">
        <v>6</v>
      </c>
      <c r="S6" s="4">
        <v>2353555</v>
      </c>
      <c r="T6" s="1">
        <v>11.07</v>
      </c>
      <c r="U6" s="1">
        <v>24</v>
      </c>
      <c r="V6" s="1">
        <v>98064.79</v>
      </c>
      <c r="W6" s="4">
        <f t="shared" si="6"/>
        <v>2171154.8216168899</v>
      </c>
      <c r="X6" s="1" t="s">
        <v>59</v>
      </c>
      <c r="Y6" s="1" t="s">
        <v>60</v>
      </c>
      <c r="Z6" s="8">
        <v>45468</v>
      </c>
      <c r="AA6" s="8" t="str">
        <f>TEXT(Table2[[#This Row],[Application_Date]],"yyy")</f>
        <v>2024</v>
      </c>
      <c r="AB6" s="8" t="str">
        <f>TEXT(Table2[[#This Row],[Application_Date]],"mmmm")</f>
        <v>June</v>
      </c>
      <c r="AC6" s="1" t="s">
        <v>61</v>
      </c>
      <c r="AD6" s="1" t="s">
        <v>42</v>
      </c>
      <c r="AE6" s="1" t="s">
        <v>62</v>
      </c>
    </row>
    <row r="7" spans="1:36" x14ac:dyDescent="0.25">
      <c r="A7" s="1" t="s">
        <v>63</v>
      </c>
      <c r="B7" s="1" t="str">
        <f>IF(COUNTIF($A$2:A7,A7)&gt;1,"Duplicate","Unique")</f>
        <v>Unique</v>
      </c>
      <c r="C7" s="1" t="s">
        <v>64</v>
      </c>
      <c r="D7" s="1" t="s">
        <v>65</v>
      </c>
      <c r="E7" s="1" t="str">
        <f t="shared" si="4"/>
        <v>Submitted</v>
      </c>
      <c r="F7" s="1" t="s">
        <v>35</v>
      </c>
      <c r="G7" s="1">
        <v>56</v>
      </c>
      <c r="H7" s="1" t="s">
        <v>24</v>
      </c>
      <c r="I7" s="1" t="s">
        <v>48</v>
      </c>
      <c r="J7" s="1" t="s">
        <v>37</v>
      </c>
      <c r="K7" s="4">
        <v>2149153</v>
      </c>
      <c r="L7" s="4" t="str">
        <f t="shared" si="5"/>
        <v>Submitted</v>
      </c>
      <c r="M7" s="1">
        <v>811</v>
      </c>
      <c r="N7" s="1" t="str">
        <f t="shared" si="0"/>
        <v>medium_risk</v>
      </c>
      <c r="O7" s="1" t="str">
        <f t="shared" si="1"/>
        <v>Excellent</v>
      </c>
      <c r="P7" s="1" t="str">
        <f t="shared" si="2"/>
        <v>Submitted</v>
      </c>
      <c r="Q7" s="1" t="str">
        <f t="shared" si="3"/>
        <v>Valid</v>
      </c>
      <c r="R7" s="1" t="s">
        <v>38</v>
      </c>
      <c r="S7" s="4">
        <v>3177522</v>
      </c>
      <c r="T7" s="1">
        <v>13.73</v>
      </c>
      <c r="U7" s="1">
        <v>12</v>
      </c>
      <c r="V7" s="1">
        <v>264793.5</v>
      </c>
      <c r="W7" s="4">
        <f t="shared" si="6"/>
        <v>3635999.8087610449</v>
      </c>
      <c r="X7" s="1" t="s">
        <v>28</v>
      </c>
      <c r="Y7" s="1" t="s">
        <v>29</v>
      </c>
      <c r="Z7" s="8">
        <v>45469</v>
      </c>
      <c r="AA7" s="8" t="str">
        <f>TEXT(Table2[[#This Row],[Application_Date]],"yyy")</f>
        <v>2024</v>
      </c>
      <c r="AB7" s="8" t="str">
        <f>TEXT(Table2[[#This Row],[Application_Date]],"mmmm")</f>
        <v>June</v>
      </c>
      <c r="AC7" s="1" t="s">
        <v>61</v>
      </c>
      <c r="AD7" s="1" t="s">
        <v>42</v>
      </c>
      <c r="AE7" s="1" t="s">
        <v>66</v>
      </c>
    </row>
    <row r="8" spans="1:36" x14ac:dyDescent="0.25">
      <c r="A8" s="1" t="s">
        <v>67</v>
      </c>
      <c r="B8" s="1" t="str">
        <f>IF(COUNTIF($A$2:A8,A8)&gt;1,"Duplicate","Unique")</f>
        <v>Unique</v>
      </c>
      <c r="C8" s="1" t="s">
        <v>68</v>
      </c>
      <c r="D8" s="1" t="s">
        <v>69</v>
      </c>
      <c r="E8" s="1" t="str">
        <f t="shared" si="4"/>
        <v>Submitted</v>
      </c>
      <c r="F8" s="1" t="s">
        <v>35</v>
      </c>
      <c r="G8" s="1">
        <v>39</v>
      </c>
      <c r="H8" s="1" t="s">
        <v>36</v>
      </c>
      <c r="I8" s="1" t="s">
        <v>48</v>
      </c>
      <c r="J8" s="1" t="s">
        <v>70</v>
      </c>
      <c r="K8" s="4">
        <v>1851665</v>
      </c>
      <c r="L8" s="4" t="str">
        <f t="shared" si="5"/>
        <v>Submitted</v>
      </c>
      <c r="M8" s="1">
        <v>382</v>
      </c>
      <c r="N8" s="1" t="str">
        <f t="shared" si="0"/>
        <v>High_risk</v>
      </c>
      <c r="O8" s="1" t="str">
        <f t="shared" si="1"/>
        <v>Excellent</v>
      </c>
      <c r="P8" s="1" t="str">
        <f t="shared" si="2"/>
        <v>Submitted</v>
      </c>
      <c r="Q8" s="1" t="str">
        <f t="shared" si="3"/>
        <v>Valid</v>
      </c>
      <c r="R8" s="1" t="s">
        <v>6</v>
      </c>
      <c r="S8" s="4">
        <v>4982726</v>
      </c>
      <c r="T8" s="1">
        <v>10.76</v>
      </c>
      <c r="U8" s="1">
        <v>60</v>
      </c>
      <c r="V8" s="1">
        <v>83045.429999999993</v>
      </c>
      <c r="W8" s="4">
        <f t="shared" si="6"/>
        <v>4467844.3133333335</v>
      </c>
      <c r="X8" s="1" t="s">
        <v>28</v>
      </c>
      <c r="Y8" s="1" t="s">
        <v>29</v>
      </c>
      <c r="Z8" s="8">
        <v>45470</v>
      </c>
      <c r="AA8" s="8" t="str">
        <f>TEXT(Table2[[#This Row],[Application_Date]],"yyy")</f>
        <v>2024</v>
      </c>
      <c r="AB8" s="8" t="str">
        <f>TEXT(Table2[[#This Row],[Application_Date]],"mmmm")</f>
        <v>June</v>
      </c>
      <c r="AC8" s="1" t="s">
        <v>41</v>
      </c>
      <c r="AD8" s="1" t="s">
        <v>42</v>
      </c>
      <c r="AE8" s="1" t="s">
        <v>43</v>
      </c>
    </row>
    <row r="9" spans="1:36" x14ac:dyDescent="0.25">
      <c r="A9" s="1" t="s">
        <v>71</v>
      </c>
      <c r="B9" s="1" t="str">
        <f>IF(COUNTIF($A$2:A9,A9)&gt;1,"Duplicate","Unique")</f>
        <v>Unique</v>
      </c>
      <c r="C9" s="1" t="s">
        <v>72</v>
      </c>
      <c r="D9" s="1" t="s">
        <v>23</v>
      </c>
      <c r="E9" s="1" t="str">
        <f t="shared" si="4"/>
        <v>Submitted</v>
      </c>
      <c r="F9" s="1" t="s">
        <v>35</v>
      </c>
      <c r="G9" s="1">
        <v>27</v>
      </c>
      <c r="H9" s="1" t="s">
        <v>36</v>
      </c>
      <c r="I9" s="1" t="s">
        <v>48</v>
      </c>
      <c r="J9" s="1" t="s">
        <v>70</v>
      </c>
      <c r="K9" s="4">
        <v>0</v>
      </c>
      <c r="L9" s="4" t="str">
        <f t="shared" si="5"/>
        <v>Submitted</v>
      </c>
      <c r="M9" s="1">
        <v>493</v>
      </c>
      <c r="N9" s="1" t="str">
        <f t="shared" si="0"/>
        <v>High_risk</v>
      </c>
      <c r="O9" s="1" t="str">
        <f t="shared" si="1"/>
        <v>Excellent</v>
      </c>
      <c r="P9" s="1" t="str">
        <f t="shared" si="2"/>
        <v>Submitted</v>
      </c>
      <c r="Q9" s="1" t="str">
        <f t="shared" si="3"/>
        <v>Valid</v>
      </c>
      <c r="R9" s="1" t="s">
        <v>6</v>
      </c>
      <c r="S9" s="4">
        <v>595443</v>
      </c>
      <c r="T9" s="1">
        <v>18.989999999999998</v>
      </c>
      <c r="U9" s="1">
        <v>36</v>
      </c>
      <c r="V9" s="1">
        <v>16540.080000000002</v>
      </c>
      <c r="W9" s="4">
        <f t="shared" si="6"/>
        <v>942288.54750000115</v>
      </c>
      <c r="X9" s="1" t="s">
        <v>50</v>
      </c>
      <c r="Y9" s="1" t="s">
        <v>51</v>
      </c>
      <c r="Z9" s="8">
        <v>45471</v>
      </c>
      <c r="AA9" s="8" t="str">
        <f>TEXT(Table2[[#This Row],[Application_Date]],"yyy")</f>
        <v>2024</v>
      </c>
      <c r="AB9" s="8" t="str">
        <f>TEXT(Table2[[#This Row],[Application_Date]],"mmmm")</f>
        <v>June</v>
      </c>
      <c r="AC9" s="1" t="s">
        <v>52</v>
      </c>
      <c r="AD9" s="1" t="s">
        <v>42</v>
      </c>
      <c r="AE9" s="1" t="s">
        <v>62</v>
      </c>
    </row>
    <row r="10" spans="1:36" x14ac:dyDescent="0.25">
      <c r="A10" s="1" t="s">
        <v>73</v>
      </c>
      <c r="B10" s="1" t="str">
        <f>IF(COUNTIF($A$2:A10,A10)&gt;1,"Duplicate","Unique")</f>
        <v>Unique</v>
      </c>
      <c r="C10" s="1" t="s">
        <v>74</v>
      </c>
      <c r="D10" s="1" t="s">
        <v>75</v>
      </c>
      <c r="E10" s="1" t="str">
        <f t="shared" si="4"/>
        <v>Submitted</v>
      </c>
      <c r="F10" s="1" t="s">
        <v>35</v>
      </c>
      <c r="G10" s="1">
        <v>54</v>
      </c>
      <c r="H10" s="1" t="s">
        <v>36</v>
      </c>
      <c r="I10" s="1" t="s">
        <v>25</v>
      </c>
      <c r="J10" s="1" t="s">
        <v>49</v>
      </c>
      <c r="K10" s="4">
        <v>1294948</v>
      </c>
      <c r="L10" s="4" t="str">
        <f t="shared" si="5"/>
        <v>Submitted</v>
      </c>
      <c r="M10" s="1">
        <v>386</v>
      </c>
      <c r="N10" s="1" t="str">
        <f t="shared" si="0"/>
        <v>High_risk</v>
      </c>
      <c r="O10" s="1" t="str">
        <f t="shared" si="1"/>
        <v>Excellent</v>
      </c>
      <c r="P10" s="1" t="str">
        <f t="shared" si="2"/>
        <v>Submitted</v>
      </c>
      <c r="Q10" s="1" t="str">
        <f t="shared" si="3"/>
        <v>Valid</v>
      </c>
      <c r="R10" s="1" t="s">
        <v>6</v>
      </c>
      <c r="S10" s="4">
        <v>415846</v>
      </c>
      <c r="T10" s="1">
        <v>15.08</v>
      </c>
      <c r="U10" s="1">
        <v>60</v>
      </c>
      <c r="V10" s="1">
        <v>6930.77</v>
      </c>
      <c r="W10" s="4">
        <f t="shared" si="6"/>
        <v>522579.80666666664</v>
      </c>
      <c r="X10" s="1" t="s">
        <v>28</v>
      </c>
      <c r="Y10" s="1" t="s">
        <v>29</v>
      </c>
      <c r="Z10" s="8">
        <v>45472</v>
      </c>
      <c r="AA10" s="8" t="str">
        <f>TEXT(Table2[[#This Row],[Application_Date]],"yyy")</f>
        <v>2024</v>
      </c>
      <c r="AB10" s="8" t="str">
        <f>TEXT(Table2[[#This Row],[Application_Date]],"mmmm")</f>
        <v>June</v>
      </c>
      <c r="AC10" s="1" t="s">
        <v>52</v>
      </c>
      <c r="AD10" s="1" t="s">
        <v>30</v>
      </c>
      <c r="AE10" s="1" t="s">
        <v>62</v>
      </c>
    </row>
    <row r="11" spans="1:36" x14ac:dyDescent="0.25">
      <c r="A11" s="1" t="s">
        <v>76</v>
      </c>
      <c r="B11" s="1" t="str">
        <f>IF(COUNTIF($A$2:A11,A11)&gt;1,"Duplicate","Unique")</f>
        <v>Unique</v>
      </c>
      <c r="C11" s="1" t="s">
        <v>77</v>
      </c>
      <c r="D11" s="1" t="s">
        <v>78</v>
      </c>
      <c r="E11" s="1" t="str">
        <f t="shared" si="4"/>
        <v>Submitted</v>
      </c>
      <c r="F11" s="1" t="s">
        <v>47</v>
      </c>
      <c r="G11" s="1">
        <v>27</v>
      </c>
      <c r="H11" s="1" t="s">
        <v>36</v>
      </c>
      <c r="I11" s="1" t="s">
        <v>25</v>
      </c>
      <c r="J11" s="1" t="s">
        <v>37</v>
      </c>
      <c r="K11" s="4">
        <v>696488</v>
      </c>
      <c r="L11" s="4" t="str">
        <f t="shared" si="5"/>
        <v>Submitted</v>
      </c>
      <c r="M11" s="1">
        <v>650</v>
      </c>
      <c r="N11" s="1" t="str">
        <f t="shared" si="0"/>
        <v>low_risk</v>
      </c>
      <c r="O11" s="1" t="str">
        <f t="shared" si="1"/>
        <v>Excellent</v>
      </c>
      <c r="P11" s="1" t="str">
        <f t="shared" si="2"/>
        <v>Submitted</v>
      </c>
      <c r="Q11" s="1" t="str">
        <f t="shared" si="3"/>
        <v>Valid</v>
      </c>
      <c r="R11" s="1" t="s">
        <v>6</v>
      </c>
      <c r="S11" s="4">
        <v>4215189</v>
      </c>
      <c r="T11" s="1">
        <v>9.02</v>
      </c>
      <c r="U11" s="1">
        <v>36</v>
      </c>
      <c r="V11" s="1">
        <v>117088.58</v>
      </c>
      <c r="W11" s="4">
        <f t="shared" si="6"/>
        <v>3168417.0704524228</v>
      </c>
      <c r="X11" s="1" t="s">
        <v>50</v>
      </c>
      <c r="Y11" s="1" t="s">
        <v>51</v>
      </c>
      <c r="Z11" s="8">
        <v>45473</v>
      </c>
      <c r="AA11" s="8" t="str">
        <f>TEXT(Table2[[#This Row],[Application_Date]],"yyy")</f>
        <v>2024</v>
      </c>
      <c r="AB11" s="8" t="str">
        <f>TEXT(Table2[[#This Row],[Application_Date]],"mmmm")</f>
        <v>June</v>
      </c>
      <c r="AC11" s="1" t="s">
        <v>41</v>
      </c>
      <c r="AD11" s="1" t="s">
        <v>42</v>
      </c>
      <c r="AE11" s="1" t="s">
        <v>31</v>
      </c>
    </row>
    <row r="12" spans="1:36" x14ac:dyDescent="0.25">
      <c r="A12" s="1" t="s">
        <v>79</v>
      </c>
      <c r="B12" s="1" t="str">
        <f>IF(COUNTIF($A$2:A12,A12)&gt;1,"Duplicate","Unique")</f>
        <v>Unique</v>
      </c>
      <c r="C12" s="1" t="s">
        <v>80</v>
      </c>
      <c r="D12" s="1" t="s">
        <v>81</v>
      </c>
      <c r="E12" s="1" t="str">
        <f t="shared" si="4"/>
        <v>Submitted</v>
      </c>
      <c r="F12" s="1" t="s">
        <v>47</v>
      </c>
      <c r="G12" s="1">
        <v>38</v>
      </c>
      <c r="H12" s="1" t="s">
        <v>36</v>
      </c>
      <c r="I12" s="1" t="s">
        <v>25</v>
      </c>
      <c r="J12" s="1" t="s">
        <v>70</v>
      </c>
      <c r="K12" s="4">
        <v>1736558</v>
      </c>
      <c r="L12" s="4" t="str">
        <f t="shared" si="5"/>
        <v>Submitted</v>
      </c>
      <c r="M12" s="1">
        <v>359</v>
      </c>
      <c r="N12" s="1" t="str">
        <f t="shared" si="0"/>
        <v>High_risk</v>
      </c>
      <c r="O12" s="1" t="str">
        <f t="shared" si="1"/>
        <v>Excellent</v>
      </c>
      <c r="P12" s="1" t="str">
        <f t="shared" si="2"/>
        <v>Submitted</v>
      </c>
      <c r="Q12" s="1" t="str">
        <f t="shared" si="3"/>
        <v>Valid</v>
      </c>
      <c r="R12" s="1" t="s">
        <v>82</v>
      </c>
      <c r="S12" s="4">
        <v>2579162</v>
      </c>
      <c r="T12" s="1">
        <v>15.09</v>
      </c>
      <c r="U12" s="1">
        <v>36</v>
      </c>
      <c r="V12" s="1">
        <v>71643.39</v>
      </c>
      <c r="W12" s="4">
        <f t="shared" si="6"/>
        <v>3243296.2150006033</v>
      </c>
      <c r="X12" s="1" t="s">
        <v>50</v>
      </c>
      <c r="Y12" s="1" t="s">
        <v>51</v>
      </c>
      <c r="Z12" s="8">
        <v>45474</v>
      </c>
      <c r="AA12" s="8" t="str">
        <f>TEXT(Table2[[#This Row],[Application_Date]],"yyy")</f>
        <v>2024</v>
      </c>
      <c r="AB12" s="8" t="str">
        <f>TEXT(Table2[[#This Row],[Application_Date]],"mmmm")</f>
        <v>July</v>
      </c>
      <c r="AC12" s="1" t="s">
        <v>52</v>
      </c>
      <c r="AD12" s="1" t="s">
        <v>30</v>
      </c>
      <c r="AE12" s="1" t="s">
        <v>66</v>
      </c>
    </row>
    <row r="13" spans="1:36" x14ac:dyDescent="0.25">
      <c r="A13" s="1" t="s">
        <v>83</v>
      </c>
      <c r="B13" s="1" t="str">
        <f>IF(COUNTIF($A$2:A13,A13)&gt;1,"Duplicate","Unique")</f>
        <v>Unique</v>
      </c>
      <c r="C13" s="1" t="s">
        <v>84</v>
      </c>
      <c r="D13" s="1">
        <v>0</v>
      </c>
      <c r="E13" s="1" t="str">
        <f t="shared" si="4"/>
        <v>Submitted</v>
      </c>
      <c r="F13" s="1" t="s">
        <v>47</v>
      </c>
      <c r="G13" s="1">
        <v>33</v>
      </c>
      <c r="H13" s="1" t="s">
        <v>36</v>
      </c>
      <c r="I13" s="1" t="s">
        <v>48</v>
      </c>
      <c r="J13" s="1" t="s">
        <v>49</v>
      </c>
      <c r="K13" s="4">
        <v>1242862</v>
      </c>
      <c r="L13" s="4" t="str">
        <f t="shared" si="5"/>
        <v>Submitted</v>
      </c>
      <c r="M13" s="1">
        <v>306</v>
      </c>
      <c r="N13" s="1" t="str">
        <f t="shared" si="0"/>
        <v>High_risk</v>
      </c>
      <c r="O13" s="1" t="str">
        <f t="shared" si="1"/>
        <v>Excellent</v>
      </c>
      <c r="P13" s="1" t="str">
        <f t="shared" si="2"/>
        <v>Submitted</v>
      </c>
      <c r="Q13" s="1" t="str">
        <f t="shared" si="3"/>
        <v>Valid</v>
      </c>
      <c r="R13" s="1" t="s">
        <v>70</v>
      </c>
      <c r="S13" s="4">
        <v>2324907</v>
      </c>
      <c r="T13" s="1">
        <v>16.73</v>
      </c>
      <c r="U13" s="1">
        <v>36</v>
      </c>
      <c r="V13" s="1">
        <v>64580.75</v>
      </c>
      <c r="W13" s="4">
        <f t="shared" si="6"/>
        <v>3241307.8425000729</v>
      </c>
      <c r="X13" s="1" t="s">
        <v>85</v>
      </c>
      <c r="Y13" s="1" t="s">
        <v>86</v>
      </c>
      <c r="Z13" s="8">
        <v>45475</v>
      </c>
      <c r="AA13" s="8" t="str">
        <f>TEXT(Table2[[#This Row],[Application_Date]],"yyy")</f>
        <v>2024</v>
      </c>
      <c r="AB13" s="8" t="str">
        <f>TEXT(Table2[[#This Row],[Application_Date]],"mmmm")</f>
        <v>July</v>
      </c>
      <c r="AC13" s="1" t="s">
        <v>61</v>
      </c>
      <c r="AD13" s="1" t="s">
        <v>30</v>
      </c>
      <c r="AE13" s="1" t="s">
        <v>62</v>
      </c>
    </row>
    <row r="14" spans="1:36" x14ac:dyDescent="0.25">
      <c r="A14" s="1" t="s">
        <v>87</v>
      </c>
      <c r="B14" s="1" t="str">
        <f>IF(COUNTIF($A$2:A14,A14)&gt;1,"Duplicate","Unique")</f>
        <v>Unique</v>
      </c>
      <c r="C14" s="1" t="s">
        <v>88</v>
      </c>
      <c r="D14" s="1" t="s">
        <v>89</v>
      </c>
      <c r="E14" s="1" t="str">
        <f t="shared" si="4"/>
        <v>Submitted</v>
      </c>
      <c r="F14" s="1" t="s">
        <v>47</v>
      </c>
      <c r="G14" s="1">
        <v>19</v>
      </c>
      <c r="H14" s="1" t="s">
        <v>24</v>
      </c>
      <c r="I14" s="1" t="s">
        <v>25</v>
      </c>
      <c r="J14" s="1" t="s">
        <v>26</v>
      </c>
      <c r="K14" s="4">
        <v>397582</v>
      </c>
      <c r="L14" s="4" t="str">
        <f t="shared" si="5"/>
        <v>Submitted</v>
      </c>
      <c r="M14" s="1">
        <v>472</v>
      </c>
      <c r="N14" s="1" t="str">
        <f t="shared" si="0"/>
        <v>High_risk</v>
      </c>
      <c r="O14" s="1" t="str">
        <f t="shared" si="1"/>
        <v>Excellent</v>
      </c>
      <c r="P14" s="1" t="str">
        <f t="shared" si="2"/>
        <v>Submitted</v>
      </c>
      <c r="Q14" s="1" t="str">
        <f t="shared" si="3"/>
        <v>Valid</v>
      </c>
      <c r="R14" s="1" t="s">
        <v>27</v>
      </c>
      <c r="S14" s="4">
        <v>3727101</v>
      </c>
      <c r="T14" s="1">
        <v>7.83</v>
      </c>
      <c r="U14" s="1">
        <v>60</v>
      </c>
      <c r="V14" s="1">
        <v>62118.35</v>
      </c>
      <c r="W14" s="4">
        <f t="shared" si="6"/>
        <v>2431933.4025001982</v>
      </c>
      <c r="X14" s="1" t="s">
        <v>50</v>
      </c>
      <c r="Y14" s="1" t="s">
        <v>51</v>
      </c>
      <c r="Z14" s="8">
        <v>45476</v>
      </c>
      <c r="AA14" s="8" t="str">
        <f>TEXT(Table2[[#This Row],[Application_Date]],"yyy")</f>
        <v>2024</v>
      </c>
      <c r="AB14" s="8" t="str">
        <f>TEXT(Table2[[#This Row],[Application_Date]],"mmmm")</f>
        <v>July</v>
      </c>
      <c r="AC14" s="1" t="s">
        <v>52</v>
      </c>
      <c r="AD14" s="1" t="s">
        <v>30</v>
      </c>
      <c r="AE14" s="1" t="s">
        <v>43</v>
      </c>
    </row>
    <row r="15" spans="1:36" x14ac:dyDescent="0.25">
      <c r="A15" s="1" t="s">
        <v>90</v>
      </c>
      <c r="B15" s="1" t="str">
        <f>IF(COUNTIF($A$2:A15,A15)&gt;1,"Duplicate","Unique")</f>
        <v>Unique</v>
      </c>
      <c r="C15" s="1" t="s">
        <v>91</v>
      </c>
      <c r="D15" s="1" t="s">
        <v>78</v>
      </c>
      <c r="E15" s="1" t="str">
        <f t="shared" si="4"/>
        <v>Submitted</v>
      </c>
      <c r="F15" s="1" t="s">
        <v>35</v>
      </c>
      <c r="G15" s="1">
        <v>48</v>
      </c>
      <c r="H15" s="1" t="s">
        <v>36</v>
      </c>
      <c r="I15" s="1" t="s">
        <v>48</v>
      </c>
      <c r="J15" s="1" t="s">
        <v>70</v>
      </c>
      <c r="K15" s="4">
        <v>805721</v>
      </c>
      <c r="L15" s="4" t="str">
        <f t="shared" si="5"/>
        <v>Submitted</v>
      </c>
      <c r="M15" s="1">
        <v>681</v>
      </c>
      <c r="N15" s="1" t="str">
        <f t="shared" si="0"/>
        <v>low_risk</v>
      </c>
      <c r="O15" s="1" t="str">
        <f t="shared" si="1"/>
        <v>Excellent</v>
      </c>
      <c r="P15" s="1" t="str">
        <f t="shared" si="2"/>
        <v>Submitted</v>
      </c>
      <c r="Q15" s="1" t="str">
        <f t="shared" si="3"/>
        <v>Valid</v>
      </c>
      <c r="R15" s="1" t="s">
        <v>38</v>
      </c>
      <c r="S15" s="4">
        <v>2156689</v>
      </c>
      <c r="T15" s="1">
        <v>10.67</v>
      </c>
      <c r="U15" s="1">
        <v>120</v>
      </c>
      <c r="V15" s="1">
        <v>17972.41</v>
      </c>
      <c r="W15" s="4">
        <f t="shared" si="6"/>
        <v>1917655.9691666667</v>
      </c>
      <c r="X15" s="1" t="s">
        <v>50</v>
      </c>
      <c r="Y15" s="1" t="s">
        <v>51</v>
      </c>
      <c r="Z15" s="8">
        <v>45477</v>
      </c>
      <c r="AA15" s="8" t="str">
        <f>TEXT(Table2[[#This Row],[Application_Date]],"yyy")</f>
        <v>2024</v>
      </c>
      <c r="AB15" s="8" t="str">
        <f>TEXT(Table2[[#This Row],[Application_Date]],"mmmm")</f>
        <v>July</v>
      </c>
      <c r="AC15" s="1" t="s">
        <v>61</v>
      </c>
      <c r="AD15" s="1" t="s">
        <v>30</v>
      </c>
      <c r="AE15" s="1" t="s">
        <v>66</v>
      </c>
    </row>
    <row r="16" spans="1:36" x14ac:dyDescent="0.25">
      <c r="A16" s="1" t="s">
        <v>92</v>
      </c>
      <c r="B16" s="1" t="str">
        <f>IF(COUNTIF($A$2:A16,A16)&gt;1,"Duplicate","Unique")</f>
        <v>Unique</v>
      </c>
      <c r="C16" s="1" t="s">
        <v>93</v>
      </c>
      <c r="D16" s="1" t="s">
        <v>94</v>
      </c>
      <c r="E16" s="1" t="str">
        <f t="shared" si="4"/>
        <v>Submitted</v>
      </c>
      <c r="F16" s="1" t="s">
        <v>35</v>
      </c>
      <c r="G16" s="1">
        <v>43</v>
      </c>
      <c r="H16" s="1" t="s">
        <v>24</v>
      </c>
      <c r="I16" s="1" t="s">
        <v>25</v>
      </c>
      <c r="J16" s="1" t="s">
        <v>37</v>
      </c>
      <c r="K16" s="4">
        <v>1901274</v>
      </c>
      <c r="L16" s="4" t="str">
        <f t="shared" si="5"/>
        <v>Submitted</v>
      </c>
      <c r="M16" s="1">
        <v>543</v>
      </c>
      <c r="N16" s="1" t="str">
        <f t="shared" si="0"/>
        <v>High_risk</v>
      </c>
      <c r="O16" s="1" t="str">
        <f t="shared" si="1"/>
        <v>Excellent</v>
      </c>
      <c r="P16" s="1" t="str">
        <f t="shared" si="2"/>
        <v>Submitted</v>
      </c>
      <c r="Q16" s="1" t="str">
        <f t="shared" si="3"/>
        <v>Valid</v>
      </c>
      <c r="R16" s="1" t="s">
        <v>70</v>
      </c>
      <c r="S16" s="4">
        <v>3081251</v>
      </c>
      <c r="T16" s="1">
        <v>7.24</v>
      </c>
      <c r="U16" s="1">
        <v>24</v>
      </c>
      <c r="V16" s="1">
        <v>128385.46</v>
      </c>
      <c r="W16" s="4">
        <f t="shared" si="6"/>
        <v>1859043.7578848482</v>
      </c>
      <c r="X16" s="1" t="s">
        <v>95</v>
      </c>
      <c r="Y16" s="1" t="s">
        <v>96</v>
      </c>
      <c r="Z16" s="8">
        <v>45478</v>
      </c>
      <c r="AA16" s="8" t="str">
        <f>TEXT(Table2[[#This Row],[Application_Date]],"yyy")</f>
        <v>2024</v>
      </c>
      <c r="AB16" s="8" t="str">
        <f>TEXT(Table2[[#This Row],[Application_Date]],"mmmm")</f>
        <v>July</v>
      </c>
      <c r="AC16" s="1" t="s">
        <v>41</v>
      </c>
      <c r="AD16" s="1" t="s">
        <v>30</v>
      </c>
      <c r="AE16" s="1" t="s">
        <v>62</v>
      </c>
    </row>
    <row r="17" spans="1:31" x14ac:dyDescent="0.25">
      <c r="A17" s="1" t="s">
        <v>97</v>
      </c>
      <c r="B17" s="1" t="str">
        <f>IF(COUNTIF($A$2:A17,A17)&gt;1,"Duplicate","Unique")</f>
        <v>Unique</v>
      </c>
      <c r="C17" s="1" t="s">
        <v>98</v>
      </c>
      <c r="D17" s="1" t="s">
        <v>99</v>
      </c>
      <c r="E17" s="1" t="str">
        <f t="shared" si="4"/>
        <v>Submitted</v>
      </c>
      <c r="F17" s="1" t="s">
        <v>47</v>
      </c>
      <c r="G17" s="1">
        <v>62</v>
      </c>
      <c r="H17" s="1" t="s">
        <v>24</v>
      </c>
      <c r="I17" s="1" t="s">
        <v>48</v>
      </c>
      <c r="J17" s="1" t="s">
        <v>37</v>
      </c>
      <c r="K17" s="4">
        <v>1697572</v>
      </c>
      <c r="L17" s="4" t="str">
        <f t="shared" si="5"/>
        <v>Submitted</v>
      </c>
      <c r="M17" s="1">
        <v>559</v>
      </c>
      <c r="N17" s="1" t="str">
        <f t="shared" si="0"/>
        <v>High_risk</v>
      </c>
      <c r="O17" s="1" t="str">
        <f t="shared" si="1"/>
        <v>Excellent</v>
      </c>
      <c r="P17" s="1" t="str">
        <f t="shared" si="2"/>
        <v>Submitted</v>
      </c>
      <c r="Q17" s="1" t="str">
        <f t="shared" si="3"/>
        <v>Valid</v>
      </c>
      <c r="R17" s="1" t="s">
        <v>70</v>
      </c>
      <c r="S17" s="4">
        <v>141450</v>
      </c>
      <c r="T17" s="1">
        <v>17.38</v>
      </c>
      <c r="U17" s="1">
        <v>120</v>
      </c>
      <c r="V17" s="1">
        <v>1178.75</v>
      </c>
      <c r="W17" s="4">
        <f t="shared" si="6"/>
        <v>204866.75</v>
      </c>
      <c r="X17" s="1" t="s">
        <v>59</v>
      </c>
      <c r="Y17" s="1" t="s">
        <v>60</v>
      </c>
      <c r="Z17" s="8">
        <v>45479</v>
      </c>
      <c r="AA17" s="8" t="str">
        <f>TEXT(Table2[[#This Row],[Application_Date]],"yyy")</f>
        <v>2024</v>
      </c>
      <c r="AB17" s="8" t="str">
        <f>TEXT(Table2[[#This Row],[Application_Date]],"mmmm")</f>
        <v>July</v>
      </c>
      <c r="AC17" s="1" t="s">
        <v>52</v>
      </c>
      <c r="AD17" s="1" t="s">
        <v>42</v>
      </c>
      <c r="AE17" s="1" t="s">
        <v>31</v>
      </c>
    </row>
    <row r="18" spans="1:31" x14ac:dyDescent="0.25">
      <c r="A18" s="1" t="s">
        <v>100</v>
      </c>
      <c r="B18" s="1" t="str">
        <f>IF(COUNTIF($A$2:A18,A18)&gt;1,"Duplicate","Unique")</f>
        <v>Unique</v>
      </c>
      <c r="C18" s="1" t="s">
        <v>101</v>
      </c>
      <c r="D18" s="1" t="s">
        <v>102</v>
      </c>
      <c r="E18" s="1" t="str">
        <f t="shared" si="4"/>
        <v>Submitted</v>
      </c>
      <c r="F18" s="1" t="s">
        <v>35</v>
      </c>
      <c r="G18" s="1">
        <v>60</v>
      </c>
      <c r="H18" s="1" t="s">
        <v>24</v>
      </c>
      <c r="I18" s="1" t="s">
        <v>48</v>
      </c>
      <c r="J18" s="1" t="s">
        <v>70</v>
      </c>
      <c r="K18" s="4">
        <v>1213000</v>
      </c>
      <c r="L18" s="4" t="str">
        <f t="shared" si="5"/>
        <v>Submitted</v>
      </c>
      <c r="M18" s="1">
        <v>873</v>
      </c>
      <c r="N18" s="1" t="str">
        <f t="shared" si="0"/>
        <v>medium_risk</v>
      </c>
      <c r="O18" s="1" t="str">
        <f t="shared" si="1"/>
        <v>Excellent</v>
      </c>
      <c r="P18" s="1" t="str">
        <f t="shared" si="2"/>
        <v>Submitted</v>
      </c>
      <c r="Q18" s="1" t="str">
        <f t="shared" si="3"/>
        <v>Valid</v>
      </c>
      <c r="R18" s="1" t="s">
        <v>6</v>
      </c>
      <c r="S18" s="4">
        <v>1208080</v>
      </c>
      <c r="T18" s="1">
        <v>18.64</v>
      </c>
      <c r="U18" s="1">
        <v>180</v>
      </c>
      <c r="V18" s="1">
        <v>6711.56</v>
      </c>
      <c r="W18" s="4">
        <f t="shared" si="6"/>
        <v>1876550.9333333336</v>
      </c>
      <c r="X18" s="1" t="s">
        <v>39</v>
      </c>
      <c r="Y18" s="1" t="s">
        <v>40</v>
      </c>
      <c r="Z18" s="8">
        <v>45480</v>
      </c>
      <c r="AA18" s="8" t="str">
        <f>TEXT(Table2[[#This Row],[Application_Date]],"yyy")</f>
        <v>2024</v>
      </c>
      <c r="AB18" s="8" t="str">
        <f>TEXT(Table2[[#This Row],[Application_Date]],"mmmm")</f>
        <v>July</v>
      </c>
      <c r="AC18" s="1" t="s">
        <v>41</v>
      </c>
      <c r="AD18" s="1" t="s">
        <v>42</v>
      </c>
      <c r="AE18" s="1" t="s">
        <v>31</v>
      </c>
    </row>
    <row r="19" spans="1:31" x14ac:dyDescent="0.25">
      <c r="A19" s="1" t="s">
        <v>103</v>
      </c>
      <c r="B19" s="1" t="str">
        <f>IF(COUNTIF($A$2:A19,A19)&gt;1,"Duplicate","Unique")</f>
        <v>Unique</v>
      </c>
      <c r="C19" s="1" t="s">
        <v>104</v>
      </c>
      <c r="D19" s="1" t="s">
        <v>23</v>
      </c>
      <c r="E19" s="1" t="str">
        <f t="shared" si="4"/>
        <v>Submitted</v>
      </c>
      <c r="F19" s="1" t="s">
        <v>35</v>
      </c>
      <c r="G19" s="1">
        <v>40</v>
      </c>
      <c r="H19" s="1" t="s">
        <v>24</v>
      </c>
      <c r="I19" s="1" t="s">
        <v>25</v>
      </c>
      <c r="J19" s="1" t="s">
        <v>49</v>
      </c>
      <c r="K19" s="4">
        <v>1551295</v>
      </c>
      <c r="L19" s="4" t="str">
        <f t="shared" si="5"/>
        <v>Submitted</v>
      </c>
      <c r="M19" s="1">
        <v>539</v>
      </c>
      <c r="N19" s="1" t="str">
        <f t="shared" si="0"/>
        <v>High_risk</v>
      </c>
      <c r="O19" s="1" t="str">
        <f t="shared" si="1"/>
        <v>Excellent</v>
      </c>
      <c r="P19" s="1" t="str">
        <f t="shared" si="2"/>
        <v>Submitted</v>
      </c>
      <c r="Q19" s="1" t="str">
        <f t="shared" si="3"/>
        <v>Valid</v>
      </c>
      <c r="R19" s="1" t="s">
        <v>27</v>
      </c>
      <c r="S19" s="4">
        <v>2922324</v>
      </c>
      <c r="T19" s="1">
        <v>11.19</v>
      </c>
      <c r="U19" s="1">
        <v>36</v>
      </c>
      <c r="V19" s="1">
        <v>81175.67</v>
      </c>
      <c r="W19" s="4">
        <f t="shared" si="6"/>
        <v>2725067.1301364815</v>
      </c>
      <c r="X19" s="1" t="s">
        <v>105</v>
      </c>
      <c r="Y19" s="1" t="s">
        <v>106</v>
      </c>
      <c r="Z19" s="8">
        <v>45481</v>
      </c>
      <c r="AA19" s="8" t="str">
        <f>TEXT(Table2[[#This Row],[Application_Date]],"yyy")</f>
        <v>2024</v>
      </c>
      <c r="AB19" s="8" t="str">
        <f>TEXT(Table2[[#This Row],[Application_Date]],"mmmm")</f>
        <v>July</v>
      </c>
      <c r="AC19" s="1" t="s">
        <v>61</v>
      </c>
      <c r="AD19" s="1" t="s">
        <v>30</v>
      </c>
      <c r="AE19" s="1" t="s">
        <v>31</v>
      </c>
    </row>
    <row r="20" spans="1:31" x14ac:dyDescent="0.25">
      <c r="A20" s="1" t="s">
        <v>107</v>
      </c>
      <c r="B20" s="1" t="str">
        <f>IF(COUNTIF($A$2:A20,A20)&gt;1,"Duplicate","Unique")</f>
        <v>Unique</v>
      </c>
      <c r="C20" s="1" t="s">
        <v>108</v>
      </c>
      <c r="D20" s="1" t="s">
        <v>109</v>
      </c>
      <c r="E20" s="1" t="str">
        <f t="shared" si="4"/>
        <v>Submitted</v>
      </c>
      <c r="F20" s="1" t="s">
        <v>47</v>
      </c>
      <c r="G20" s="1">
        <v>23</v>
      </c>
      <c r="H20" s="1" t="s">
        <v>36</v>
      </c>
      <c r="I20" s="1" t="s">
        <v>25</v>
      </c>
      <c r="J20" s="1" t="s">
        <v>37</v>
      </c>
      <c r="K20" s="4">
        <v>367239</v>
      </c>
      <c r="L20" s="4" t="str">
        <f t="shared" si="5"/>
        <v>Submitted</v>
      </c>
      <c r="M20" s="1">
        <v>317</v>
      </c>
      <c r="N20" s="1" t="str">
        <f t="shared" si="0"/>
        <v>High_risk</v>
      </c>
      <c r="O20" s="1" t="str">
        <f t="shared" si="1"/>
        <v>Excellent</v>
      </c>
      <c r="P20" s="1" t="str">
        <f t="shared" si="2"/>
        <v>Submitted</v>
      </c>
      <c r="Q20" s="1" t="str">
        <f t="shared" si="3"/>
        <v>Valid</v>
      </c>
      <c r="R20" s="1" t="s">
        <v>70</v>
      </c>
      <c r="S20" s="4">
        <v>1780928</v>
      </c>
      <c r="T20" s="1">
        <v>12.2</v>
      </c>
      <c r="U20" s="1">
        <v>60</v>
      </c>
      <c r="V20" s="1">
        <v>29682.13</v>
      </c>
      <c r="W20" s="4">
        <f t="shared" si="6"/>
        <v>1810610.1333333333</v>
      </c>
      <c r="X20" s="1" t="s">
        <v>105</v>
      </c>
      <c r="Y20" s="1" t="s">
        <v>106</v>
      </c>
      <c r="Z20" s="8">
        <v>45482</v>
      </c>
      <c r="AA20" s="8" t="str">
        <f>TEXT(Table2[[#This Row],[Application_Date]],"yyy")</f>
        <v>2024</v>
      </c>
      <c r="AB20" s="8" t="str">
        <f>TEXT(Table2[[#This Row],[Application_Date]],"mmmm")</f>
        <v>July</v>
      </c>
      <c r="AC20" s="1" t="s">
        <v>41</v>
      </c>
      <c r="AD20" s="1" t="s">
        <v>30</v>
      </c>
      <c r="AE20" s="1" t="s">
        <v>66</v>
      </c>
    </row>
    <row r="21" spans="1:31" x14ac:dyDescent="0.25">
      <c r="A21" s="1" t="s">
        <v>110</v>
      </c>
      <c r="B21" s="1" t="str">
        <f>IF(COUNTIF($A$2:A21,A21)&gt;1,"Duplicate","Unique")</f>
        <v>Unique</v>
      </c>
      <c r="C21" s="1" t="s">
        <v>111</v>
      </c>
      <c r="D21" s="1" t="s">
        <v>112</v>
      </c>
      <c r="E21" s="1" t="str">
        <f t="shared" si="4"/>
        <v>Submitted</v>
      </c>
      <c r="F21" s="1" t="s">
        <v>47</v>
      </c>
      <c r="G21" s="1">
        <v>30</v>
      </c>
      <c r="H21" s="1" t="s">
        <v>24</v>
      </c>
      <c r="I21" s="1" t="s">
        <v>25</v>
      </c>
      <c r="J21" s="1" t="s">
        <v>70</v>
      </c>
      <c r="K21" s="4">
        <v>346667</v>
      </c>
      <c r="L21" s="4" t="str">
        <f t="shared" si="5"/>
        <v>Submitted</v>
      </c>
      <c r="M21" s="1">
        <v>588</v>
      </c>
      <c r="N21" s="1" t="str">
        <f t="shared" si="0"/>
        <v>High_risk</v>
      </c>
      <c r="O21" s="1" t="str">
        <f t="shared" si="1"/>
        <v>Excellent</v>
      </c>
      <c r="P21" s="1" t="str">
        <f t="shared" si="2"/>
        <v>Submitted</v>
      </c>
      <c r="Q21" s="1" t="str">
        <f t="shared" si="3"/>
        <v>Valid</v>
      </c>
      <c r="R21" s="1" t="s">
        <v>38</v>
      </c>
      <c r="S21" s="4">
        <v>3794465</v>
      </c>
      <c r="T21" s="1">
        <v>12.72</v>
      </c>
      <c r="U21" s="1">
        <v>12</v>
      </c>
      <c r="V21" s="1">
        <v>316205.42</v>
      </c>
      <c r="W21" s="4">
        <f t="shared" si="6"/>
        <v>4022821.7491788277</v>
      </c>
      <c r="X21" s="1" t="s">
        <v>95</v>
      </c>
      <c r="Y21" s="1" t="s">
        <v>96</v>
      </c>
      <c r="Z21" s="8">
        <v>45483</v>
      </c>
      <c r="AA21" s="8" t="str">
        <f>TEXT(Table2[[#This Row],[Application_Date]],"yyy")</f>
        <v>2024</v>
      </c>
      <c r="AB21" s="8" t="str">
        <f>TEXT(Table2[[#This Row],[Application_Date]],"mmmm")</f>
        <v>July</v>
      </c>
      <c r="AC21" s="1" t="s">
        <v>41</v>
      </c>
      <c r="AD21" s="1" t="s">
        <v>30</v>
      </c>
      <c r="AE21" s="1" t="s">
        <v>43</v>
      </c>
    </row>
    <row r="22" spans="1:31" x14ac:dyDescent="0.25">
      <c r="A22" s="1" t="s">
        <v>113</v>
      </c>
      <c r="B22" s="1" t="str">
        <f>IF(COUNTIF($A$2:A22,A22)&gt;1,"Duplicate","Unique")</f>
        <v>Unique</v>
      </c>
      <c r="C22" s="1" t="s">
        <v>114</v>
      </c>
      <c r="D22" s="1" t="s">
        <v>115</v>
      </c>
      <c r="E22" s="1" t="str">
        <f t="shared" si="4"/>
        <v>Submitted</v>
      </c>
      <c r="F22" s="1" t="s">
        <v>35</v>
      </c>
      <c r="G22" s="1">
        <v>27</v>
      </c>
      <c r="H22" s="1" t="s">
        <v>24</v>
      </c>
      <c r="I22" s="1" t="s">
        <v>48</v>
      </c>
      <c r="J22" s="1" t="s">
        <v>70</v>
      </c>
      <c r="K22" s="4">
        <v>1126432</v>
      </c>
      <c r="L22" s="4" t="str">
        <f t="shared" si="5"/>
        <v>Submitted</v>
      </c>
      <c r="M22" s="1">
        <v>538</v>
      </c>
      <c r="N22" s="1" t="str">
        <f t="shared" si="0"/>
        <v>High_risk</v>
      </c>
      <c r="O22" s="1" t="str">
        <f t="shared" si="1"/>
        <v>Excellent</v>
      </c>
      <c r="P22" s="1" t="str">
        <f t="shared" si="2"/>
        <v>Submitted</v>
      </c>
      <c r="Q22" s="1" t="str">
        <f t="shared" si="3"/>
        <v>Valid</v>
      </c>
      <c r="R22" s="1" t="s">
        <v>6</v>
      </c>
      <c r="S22" s="4">
        <v>729043</v>
      </c>
      <c r="T22" s="1">
        <v>18.8</v>
      </c>
      <c r="U22" s="1">
        <v>36</v>
      </c>
      <c r="V22" s="1">
        <v>20251.189999999999</v>
      </c>
      <c r="W22" s="4">
        <f t="shared" si="6"/>
        <v>1142167.3666666686</v>
      </c>
      <c r="X22" s="1" t="s">
        <v>105</v>
      </c>
      <c r="Y22" s="1" t="s">
        <v>106</v>
      </c>
      <c r="Z22" s="8">
        <v>45484</v>
      </c>
      <c r="AA22" s="8" t="str">
        <f>TEXT(Table2[[#This Row],[Application_Date]],"yyy")</f>
        <v>2024</v>
      </c>
      <c r="AB22" s="8" t="str">
        <f>TEXT(Table2[[#This Row],[Application_Date]],"mmmm")</f>
        <v>July</v>
      </c>
      <c r="AC22" s="1" t="s">
        <v>61</v>
      </c>
      <c r="AD22" s="1" t="s">
        <v>42</v>
      </c>
      <c r="AE22" s="1" t="s">
        <v>62</v>
      </c>
    </row>
    <row r="23" spans="1:31" x14ac:dyDescent="0.25">
      <c r="A23" s="1" t="s">
        <v>116</v>
      </c>
      <c r="B23" s="1" t="str">
        <f>IF(COUNTIF($A$2:A23,A23)&gt;1,"Duplicate","Unique")</f>
        <v>Unique</v>
      </c>
      <c r="C23" s="1" t="s">
        <v>117</v>
      </c>
      <c r="D23" s="1" t="s">
        <v>118</v>
      </c>
      <c r="E23" s="1" t="str">
        <f t="shared" si="4"/>
        <v>Submitted</v>
      </c>
      <c r="F23" s="1" t="s">
        <v>35</v>
      </c>
      <c r="G23" s="1">
        <v>49</v>
      </c>
      <c r="H23" s="1" t="s">
        <v>36</v>
      </c>
      <c r="I23" s="1" t="s">
        <v>48</v>
      </c>
      <c r="J23" s="1" t="s">
        <v>37</v>
      </c>
      <c r="K23" s="4">
        <v>279137</v>
      </c>
      <c r="L23" s="4" t="str">
        <f t="shared" si="5"/>
        <v>Submitted</v>
      </c>
      <c r="M23" s="1">
        <v>552</v>
      </c>
      <c r="N23" s="1" t="str">
        <f t="shared" si="0"/>
        <v>High_risk</v>
      </c>
      <c r="O23" s="1" t="str">
        <f t="shared" si="1"/>
        <v>Excellent</v>
      </c>
      <c r="P23" s="1" t="str">
        <f t="shared" si="2"/>
        <v>Submitted</v>
      </c>
      <c r="Q23" s="1" t="str">
        <f t="shared" si="3"/>
        <v>Valid</v>
      </c>
      <c r="R23" s="1" t="s">
        <v>82</v>
      </c>
      <c r="S23" s="4">
        <v>1018554</v>
      </c>
      <c r="T23" s="1">
        <v>8.77</v>
      </c>
      <c r="U23" s="1">
        <v>180</v>
      </c>
      <c r="V23" s="1">
        <v>5658.63</v>
      </c>
      <c r="W23" s="4">
        <f t="shared" si="6"/>
        <v>744393.21499999997</v>
      </c>
      <c r="X23" s="1" t="s">
        <v>28</v>
      </c>
      <c r="Y23" s="1" t="s">
        <v>29</v>
      </c>
      <c r="Z23" s="8">
        <v>45485</v>
      </c>
      <c r="AA23" s="8" t="str">
        <f>TEXT(Table2[[#This Row],[Application_Date]],"yyy")</f>
        <v>2024</v>
      </c>
      <c r="AB23" s="8" t="str">
        <f>TEXT(Table2[[#This Row],[Application_Date]],"mmmm")</f>
        <v>July</v>
      </c>
      <c r="AC23" s="1" t="s">
        <v>41</v>
      </c>
      <c r="AD23" s="1" t="s">
        <v>42</v>
      </c>
      <c r="AE23" s="1" t="s">
        <v>62</v>
      </c>
    </row>
    <row r="24" spans="1:31" x14ac:dyDescent="0.25">
      <c r="A24" s="1" t="s">
        <v>119</v>
      </c>
      <c r="B24" s="1" t="str">
        <f>IF(COUNTIF($A$2:A24,A24)&gt;1,"Duplicate","Unique")</f>
        <v>Unique</v>
      </c>
      <c r="C24" s="1" t="s">
        <v>120</v>
      </c>
      <c r="D24" s="1" t="s">
        <v>121</v>
      </c>
      <c r="E24" s="1" t="str">
        <f t="shared" si="4"/>
        <v>Submitted</v>
      </c>
      <c r="F24" s="1" t="s">
        <v>47</v>
      </c>
      <c r="G24" s="1">
        <v>27</v>
      </c>
      <c r="H24" s="1" t="s">
        <v>36</v>
      </c>
      <c r="I24" s="1" t="s">
        <v>48</v>
      </c>
      <c r="J24" s="1" t="s">
        <v>49</v>
      </c>
      <c r="K24" s="4">
        <v>869257</v>
      </c>
      <c r="L24" s="4" t="str">
        <f t="shared" si="5"/>
        <v>Submitted</v>
      </c>
      <c r="M24" s="1">
        <v>669</v>
      </c>
      <c r="N24" s="1" t="str">
        <f t="shared" si="0"/>
        <v>low_risk</v>
      </c>
      <c r="O24" s="1" t="str">
        <f t="shared" si="1"/>
        <v>Excellent</v>
      </c>
      <c r="P24" s="1" t="str">
        <f t="shared" si="2"/>
        <v>Submitted</v>
      </c>
      <c r="Q24" s="1" t="str">
        <f t="shared" si="3"/>
        <v>Valid</v>
      </c>
      <c r="R24" s="1" t="s">
        <v>70</v>
      </c>
      <c r="S24" s="4">
        <v>761014</v>
      </c>
      <c r="T24" s="1">
        <v>9.39</v>
      </c>
      <c r="U24" s="1">
        <v>24</v>
      </c>
      <c r="V24" s="1">
        <v>31708.92</v>
      </c>
      <c r="W24" s="4">
        <f t="shared" si="6"/>
        <v>595494.01755951974</v>
      </c>
      <c r="X24" s="1" t="s">
        <v>85</v>
      </c>
      <c r="Y24" s="1" t="s">
        <v>86</v>
      </c>
      <c r="Z24" s="8">
        <v>45486</v>
      </c>
      <c r="AA24" s="8" t="str">
        <f>TEXT(Table2[[#This Row],[Application_Date]],"yyy")</f>
        <v>2024</v>
      </c>
      <c r="AB24" s="8" t="str">
        <f>TEXT(Table2[[#This Row],[Application_Date]],"mmmm")</f>
        <v>July</v>
      </c>
      <c r="AC24" s="1" t="s">
        <v>52</v>
      </c>
      <c r="AD24" s="1" t="s">
        <v>42</v>
      </c>
      <c r="AE24" s="1" t="s">
        <v>66</v>
      </c>
    </row>
    <row r="25" spans="1:31" x14ac:dyDescent="0.25">
      <c r="A25" s="1" t="s">
        <v>122</v>
      </c>
      <c r="B25" s="1" t="str">
        <f>IF(COUNTIF($A$2:A25,A25)&gt;1,"Duplicate","Unique")</f>
        <v>Unique</v>
      </c>
      <c r="C25" s="1" t="s">
        <v>123</v>
      </c>
      <c r="D25" s="1" t="s">
        <v>124</v>
      </c>
      <c r="E25" s="1" t="str">
        <f t="shared" si="4"/>
        <v>Submitted</v>
      </c>
      <c r="F25" s="1" t="s">
        <v>35</v>
      </c>
      <c r="G25" s="1">
        <v>29</v>
      </c>
      <c r="H25" s="1" t="s">
        <v>24</v>
      </c>
      <c r="I25" s="1" t="s">
        <v>48</v>
      </c>
      <c r="J25" s="1" t="s">
        <v>70</v>
      </c>
      <c r="K25" s="4">
        <v>2462493</v>
      </c>
      <c r="L25" s="4" t="str">
        <f t="shared" si="5"/>
        <v>Submitted</v>
      </c>
      <c r="M25" s="1">
        <v>389</v>
      </c>
      <c r="N25" s="1" t="str">
        <f t="shared" si="0"/>
        <v>High_risk</v>
      </c>
      <c r="O25" s="1" t="str">
        <f t="shared" si="1"/>
        <v>Excellent</v>
      </c>
      <c r="P25" s="1" t="str">
        <f t="shared" si="2"/>
        <v>Submitted</v>
      </c>
      <c r="Q25" s="1" t="str">
        <f t="shared" si="3"/>
        <v>Valid</v>
      </c>
      <c r="R25" s="1" t="s">
        <v>27</v>
      </c>
      <c r="S25" s="4">
        <v>4207835</v>
      </c>
      <c r="T25" s="1">
        <v>15.6</v>
      </c>
      <c r="U25" s="1">
        <v>120</v>
      </c>
      <c r="V25" s="1">
        <v>35065.29</v>
      </c>
      <c r="W25" s="4">
        <f t="shared" si="6"/>
        <v>5470185.5</v>
      </c>
      <c r="X25" s="1" t="s">
        <v>125</v>
      </c>
      <c r="Y25" s="1" t="s">
        <v>96</v>
      </c>
      <c r="Z25" s="8">
        <v>45487</v>
      </c>
      <c r="AA25" s="8" t="str">
        <f>TEXT(Table2[[#This Row],[Application_Date]],"yyy")</f>
        <v>2024</v>
      </c>
      <c r="AB25" s="8" t="str">
        <f>TEXT(Table2[[#This Row],[Application_Date]],"mmmm")</f>
        <v>July</v>
      </c>
      <c r="AC25" s="1" t="s">
        <v>41</v>
      </c>
      <c r="AD25" s="1" t="s">
        <v>30</v>
      </c>
      <c r="AE25" s="1" t="s">
        <v>31</v>
      </c>
    </row>
    <row r="26" spans="1:31" x14ac:dyDescent="0.25">
      <c r="A26" s="1" t="s">
        <v>126</v>
      </c>
      <c r="B26" s="1" t="str">
        <f>IF(COUNTIF($A$2:A26,A26)&gt;1,"Duplicate","Unique")</f>
        <v>Unique</v>
      </c>
      <c r="C26" s="1" t="s">
        <v>127</v>
      </c>
      <c r="D26" s="1" t="s">
        <v>81</v>
      </c>
      <c r="E26" s="1" t="str">
        <f t="shared" si="4"/>
        <v>Submitted</v>
      </c>
      <c r="F26" s="1" t="s">
        <v>35</v>
      </c>
      <c r="G26" s="1">
        <v>58</v>
      </c>
      <c r="H26" s="1" t="s">
        <v>36</v>
      </c>
      <c r="I26" s="1" t="s">
        <v>25</v>
      </c>
      <c r="J26" s="1" t="s">
        <v>49</v>
      </c>
      <c r="K26" s="4">
        <v>1833023</v>
      </c>
      <c r="L26" s="4" t="str">
        <f t="shared" si="5"/>
        <v>Submitted</v>
      </c>
      <c r="M26" s="1">
        <v>601</v>
      </c>
      <c r="N26" s="1" t="str">
        <f t="shared" si="0"/>
        <v>low_risk</v>
      </c>
      <c r="O26" s="1" t="str">
        <f t="shared" si="1"/>
        <v>Excellent</v>
      </c>
      <c r="P26" s="1" t="str">
        <f t="shared" si="2"/>
        <v>Submitted</v>
      </c>
      <c r="Q26" s="1" t="str">
        <f t="shared" si="3"/>
        <v>Valid</v>
      </c>
      <c r="R26" s="1" t="s">
        <v>70</v>
      </c>
      <c r="S26" s="4">
        <v>2676183</v>
      </c>
      <c r="T26" s="1">
        <v>15.52</v>
      </c>
      <c r="U26" s="1">
        <v>180</v>
      </c>
      <c r="V26" s="1">
        <v>14867.68</v>
      </c>
      <c r="W26" s="4">
        <f t="shared" si="6"/>
        <v>3461196.6799999997</v>
      </c>
      <c r="X26" s="1" t="s">
        <v>28</v>
      </c>
      <c r="Y26" s="1" t="s">
        <v>29</v>
      </c>
      <c r="Z26" s="8">
        <v>45488</v>
      </c>
      <c r="AA26" s="8" t="str">
        <f>TEXT(Table2[[#This Row],[Application_Date]],"yyy")</f>
        <v>2024</v>
      </c>
      <c r="AB26" s="8" t="str">
        <f>TEXT(Table2[[#This Row],[Application_Date]],"mmmm")</f>
        <v>July</v>
      </c>
      <c r="AC26" s="1" t="s">
        <v>41</v>
      </c>
      <c r="AD26" s="1" t="s">
        <v>42</v>
      </c>
      <c r="AE26" s="1" t="s">
        <v>66</v>
      </c>
    </row>
    <row r="27" spans="1:31" x14ac:dyDescent="0.25">
      <c r="A27" s="1" t="s">
        <v>128</v>
      </c>
      <c r="B27" s="1" t="str">
        <f>IF(COUNTIF($A$2:A27,A27)&gt;1,"Duplicate","Unique")</f>
        <v>Unique</v>
      </c>
      <c r="C27" s="1" t="s">
        <v>129</v>
      </c>
      <c r="D27" s="1" t="s">
        <v>130</v>
      </c>
      <c r="E27" s="1" t="str">
        <f t="shared" si="4"/>
        <v>Submitted</v>
      </c>
      <c r="F27" s="1" t="s">
        <v>47</v>
      </c>
      <c r="G27" s="1">
        <v>56</v>
      </c>
      <c r="H27" s="1" t="s">
        <v>36</v>
      </c>
      <c r="I27" s="1" t="s">
        <v>25</v>
      </c>
      <c r="J27" s="1" t="s">
        <v>49</v>
      </c>
      <c r="K27" s="4">
        <v>2389370</v>
      </c>
      <c r="L27" s="4" t="str">
        <f t="shared" si="5"/>
        <v>Submitted</v>
      </c>
      <c r="M27" s="1">
        <v>495</v>
      </c>
      <c r="N27" s="1" t="str">
        <f t="shared" si="0"/>
        <v>High_risk</v>
      </c>
      <c r="O27" s="1" t="str">
        <f t="shared" si="1"/>
        <v>Excellent</v>
      </c>
      <c r="P27" s="1" t="str">
        <f t="shared" si="2"/>
        <v>Submitted</v>
      </c>
      <c r="Q27" s="1" t="str">
        <f t="shared" si="3"/>
        <v>Valid</v>
      </c>
      <c r="R27" s="1" t="s">
        <v>70</v>
      </c>
      <c r="S27" s="4">
        <v>3902212</v>
      </c>
      <c r="T27" s="1">
        <v>16.04</v>
      </c>
      <c r="U27" s="1">
        <v>12</v>
      </c>
      <c r="V27" s="1">
        <v>325184.33</v>
      </c>
      <c r="W27" s="4">
        <f t="shared" si="6"/>
        <v>5216153.5810501054</v>
      </c>
      <c r="X27" s="1" t="s">
        <v>59</v>
      </c>
      <c r="Y27" s="1" t="s">
        <v>60</v>
      </c>
      <c r="Z27" s="8">
        <v>45489</v>
      </c>
      <c r="AA27" s="8" t="str">
        <f>TEXT(Table2[[#This Row],[Application_Date]],"yyy")</f>
        <v>2024</v>
      </c>
      <c r="AB27" s="8" t="str">
        <f>TEXT(Table2[[#This Row],[Application_Date]],"mmmm")</f>
        <v>July</v>
      </c>
      <c r="AC27" s="1" t="s">
        <v>61</v>
      </c>
      <c r="AD27" s="1" t="s">
        <v>42</v>
      </c>
      <c r="AE27" s="1" t="s">
        <v>31</v>
      </c>
    </row>
    <row r="28" spans="1:31" x14ac:dyDescent="0.25">
      <c r="A28" s="1" t="s">
        <v>131</v>
      </c>
      <c r="B28" s="1" t="str">
        <f>IF(COUNTIF($A$2:A28,A28)&gt;1,"Duplicate","Unique")</f>
        <v>Unique</v>
      </c>
      <c r="C28" s="1" t="s">
        <v>132</v>
      </c>
      <c r="D28" s="1" t="s">
        <v>133</v>
      </c>
      <c r="E28" s="1" t="str">
        <f t="shared" si="4"/>
        <v>Submitted</v>
      </c>
      <c r="F28" s="1" t="s">
        <v>35</v>
      </c>
      <c r="G28" s="1">
        <v>18</v>
      </c>
      <c r="H28" s="1" t="s">
        <v>24</v>
      </c>
      <c r="I28" s="1" t="s">
        <v>25</v>
      </c>
      <c r="J28" s="1" t="s">
        <v>70</v>
      </c>
      <c r="K28" s="4">
        <v>288427</v>
      </c>
      <c r="L28" s="4" t="str">
        <f t="shared" si="5"/>
        <v>Submitted</v>
      </c>
      <c r="M28" s="1">
        <v>682</v>
      </c>
      <c r="N28" s="1" t="str">
        <f t="shared" si="0"/>
        <v>low_risk</v>
      </c>
      <c r="O28" s="1" t="str">
        <f t="shared" si="1"/>
        <v>Excellent</v>
      </c>
      <c r="P28" s="1" t="str">
        <f t="shared" si="2"/>
        <v>Submitted</v>
      </c>
      <c r="Q28" s="1" t="str">
        <f t="shared" si="3"/>
        <v>Valid</v>
      </c>
      <c r="R28" s="1" t="s">
        <v>27</v>
      </c>
      <c r="S28" s="4">
        <v>4696164</v>
      </c>
      <c r="T28" s="1">
        <v>7.79</v>
      </c>
      <c r="U28" s="1">
        <v>24</v>
      </c>
      <c r="V28" s="1">
        <v>195673.5</v>
      </c>
      <c r="W28" s="4">
        <f t="shared" si="6"/>
        <v>3048611.7402823414</v>
      </c>
      <c r="X28" s="1" t="s">
        <v>39</v>
      </c>
      <c r="Y28" s="1" t="s">
        <v>40</v>
      </c>
      <c r="Z28" s="8">
        <v>45490</v>
      </c>
      <c r="AA28" s="8" t="str">
        <f>TEXT(Table2[[#This Row],[Application_Date]],"yyy")</f>
        <v>2024</v>
      </c>
      <c r="AB28" s="8" t="str">
        <f>TEXT(Table2[[#This Row],[Application_Date]],"mmmm")</f>
        <v>July</v>
      </c>
      <c r="AC28" s="1" t="s">
        <v>61</v>
      </c>
      <c r="AD28" s="1" t="s">
        <v>42</v>
      </c>
      <c r="AE28" s="1" t="s">
        <v>31</v>
      </c>
    </row>
    <row r="29" spans="1:31" x14ac:dyDescent="0.25">
      <c r="A29" s="1" t="s">
        <v>134</v>
      </c>
      <c r="B29" s="1" t="str">
        <f>IF(COUNTIF($A$2:A29,A29)&gt;1,"Duplicate","Unique")</f>
        <v>Unique</v>
      </c>
      <c r="C29" s="1" t="s">
        <v>135</v>
      </c>
      <c r="D29" s="1" t="s">
        <v>136</v>
      </c>
      <c r="E29" s="1" t="str">
        <f t="shared" si="4"/>
        <v>Submitted</v>
      </c>
      <c r="F29" s="1" t="s">
        <v>47</v>
      </c>
      <c r="G29" s="1">
        <v>41</v>
      </c>
      <c r="H29" s="1" t="s">
        <v>36</v>
      </c>
      <c r="I29" s="1" t="s">
        <v>25</v>
      </c>
      <c r="J29" s="1" t="s">
        <v>37</v>
      </c>
      <c r="K29" s="4">
        <v>0</v>
      </c>
      <c r="L29" s="4" t="str">
        <f t="shared" si="5"/>
        <v>Submitted</v>
      </c>
      <c r="M29" s="1">
        <v>892</v>
      </c>
      <c r="N29" s="1" t="str">
        <f t="shared" si="0"/>
        <v>medium_risk</v>
      </c>
      <c r="O29" s="1" t="str">
        <f t="shared" si="1"/>
        <v>Excellent</v>
      </c>
      <c r="P29" s="1" t="str">
        <f t="shared" si="2"/>
        <v>Submitted</v>
      </c>
      <c r="Q29" s="1" t="str">
        <f t="shared" si="3"/>
        <v>Valid</v>
      </c>
      <c r="R29" s="1" t="s">
        <v>70</v>
      </c>
      <c r="S29" s="4">
        <v>206186</v>
      </c>
      <c r="T29" s="1">
        <v>8.86</v>
      </c>
      <c r="U29" s="1">
        <v>120</v>
      </c>
      <c r="V29" s="1">
        <v>1718.22</v>
      </c>
      <c r="W29" s="4">
        <f t="shared" si="6"/>
        <v>152233.99666666664</v>
      </c>
      <c r="X29" s="1" t="s">
        <v>59</v>
      </c>
      <c r="Y29" s="1" t="s">
        <v>60</v>
      </c>
      <c r="Z29" s="8">
        <v>45491</v>
      </c>
      <c r="AA29" s="8" t="str">
        <f>TEXT(Table2[[#This Row],[Application_Date]],"yyy")</f>
        <v>2024</v>
      </c>
      <c r="AB29" s="8" t="str">
        <f>TEXT(Table2[[#This Row],[Application_Date]],"mmmm")</f>
        <v>July</v>
      </c>
      <c r="AC29" s="1" t="s">
        <v>61</v>
      </c>
      <c r="AD29" s="1" t="s">
        <v>42</v>
      </c>
      <c r="AE29" s="1" t="s">
        <v>43</v>
      </c>
    </row>
    <row r="30" spans="1:31" x14ac:dyDescent="0.25">
      <c r="A30" s="1" t="s">
        <v>137</v>
      </c>
      <c r="B30" s="1" t="str">
        <f>IF(COUNTIF($A$2:A30,A30)&gt;1,"Duplicate","Unique")</f>
        <v>Unique</v>
      </c>
      <c r="C30" s="1" t="s">
        <v>138</v>
      </c>
      <c r="D30" s="1" t="s">
        <v>139</v>
      </c>
      <c r="E30" s="1" t="str">
        <f t="shared" si="4"/>
        <v>Submitted</v>
      </c>
      <c r="F30" s="1" t="s">
        <v>35</v>
      </c>
      <c r="G30" s="1">
        <v>54</v>
      </c>
      <c r="H30" s="1" t="s">
        <v>24</v>
      </c>
      <c r="I30" s="1" t="s">
        <v>48</v>
      </c>
      <c r="J30" s="1" t="s">
        <v>26</v>
      </c>
      <c r="K30" s="4">
        <v>2339664</v>
      </c>
      <c r="L30" s="4" t="str">
        <f t="shared" si="5"/>
        <v>Submitted</v>
      </c>
      <c r="M30" s="1">
        <v>738</v>
      </c>
      <c r="N30" s="1" t="str">
        <f t="shared" si="0"/>
        <v>low_risk</v>
      </c>
      <c r="O30" s="1" t="str">
        <f t="shared" si="1"/>
        <v>Excellent</v>
      </c>
      <c r="P30" s="1" t="str">
        <f t="shared" si="2"/>
        <v>Submitted</v>
      </c>
      <c r="Q30" s="1" t="str">
        <f t="shared" si="3"/>
        <v>Valid</v>
      </c>
      <c r="R30" s="1" t="s">
        <v>38</v>
      </c>
      <c r="S30" s="4">
        <v>3704125</v>
      </c>
      <c r="T30" s="1">
        <v>17.12</v>
      </c>
      <c r="U30" s="1">
        <v>60</v>
      </c>
      <c r="V30" s="1">
        <v>61735.42</v>
      </c>
      <c r="W30" s="4">
        <f t="shared" si="6"/>
        <v>5284551.666666667</v>
      </c>
      <c r="X30" s="1" t="s">
        <v>105</v>
      </c>
      <c r="Y30" s="1" t="s">
        <v>106</v>
      </c>
      <c r="Z30" s="8">
        <v>45492</v>
      </c>
      <c r="AA30" s="8" t="str">
        <f>TEXT(Table2[[#This Row],[Application_Date]],"yyy")</f>
        <v>2024</v>
      </c>
      <c r="AB30" s="8" t="str">
        <f>TEXT(Table2[[#This Row],[Application_Date]],"mmmm")</f>
        <v>July</v>
      </c>
      <c r="AC30" s="1" t="s">
        <v>52</v>
      </c>
      <c r="AD30" s="1" t="s">
        <v>30</v>
      </c>
      <c r="AE30" s="1" t="s">
        <v>43</v>
      </c>
    </row>
    <row r="31" spans="1:31" x14ac:dyDescent="0.25">
      <c r="A31" s="1" t="s">
        <v>140</v>
      </c>
      <c r="B31" s="1" t="str">
        <f>IF(COUNTIF($A$2:A31,A31)&gt;1,"Duplicate","Unique")</f>
        <v>Unique</v>
      </c>
      <c r="C31" s="1" t="s">
        <v>141</v>
      </c>
      <c r="D31" s="1" t="s">
        <v>142</v>
      </c>
      <c r="E31" s="1" t="str">
        <f t="shared" si="4"/>
        <v>Submitted</v>
      </c>
      <c r="F31" s="1" t="s">
        <v>47</v>
      </c>
      <c r="G31" s="1">
        <v>22</v>
      </c>
      <c r="H31" s="1" t="s">
        <v>24</v>
      </c>
      <c r="I31" s="1" t="s">
        <v>25</v>
      </c>
      <c r="J31" s="1" t="s">
        <v>49</v>
      </c>
      <c r="K31" s="4">
        <v>785434</v>
      </c>
      <c r="L31" s="4" t="str">
        <f t="shared" si="5"/>
        <v>Submitted</v>
      </c>
      <c r="M31" s="1">
        <v>851</v>
      </c>
      <c r="N31" s="1" t="str">
        <f t="shared" si="0"/>
        <v>medium_risk</v>
      </c>
      <c r="O31" s="1" t="str">
        <f t="shared" si="1"/>
        <v>Excellent</v>
      </c>
      <c r="P31" s="1" t="str">
        <f t="shared" si="2"/>
        <v>Submitted</v>
      </c>
      <c r="Q31" s="1" t="str">
        <f t="shared" si="3"/>
        <v>Valid</v>
      </c>
      <c r="R31" s="1" t="s">
        <v>70</v>
      </c>
      <c r="S31" s="4">
        <v>4529813</v>
      </c>
      <c r="T31" s="1">
        <v>16.2</v>
      </c>
      <c r="U31" s="1">
        <v>36</v>
      </c>
      <c r="V31" s="1">
        <v>125828.14</v>
      </c>
      <c r="W31" s="4">
        <f t="shared" si="6"/>
        <v>6115247.5500002671</v>
      </c>
      <c r="X31" s="1" t="s">
        <v>39</v>
      </c>
      <c r="Y31" s="1" t="s">
        <v>40</v>
      </c>
      <c r="Z31" s="8">
        <v>45493</v>
      </c>
      <c r="AA31" s="8" t="str">
        <f>TEXT(Table2[[#This Row],[Application_Date]],"yyy")</f>
        <v>2024</v>
      </c>
      <c r="AB31" s="8" t="str">
        <f>TEXT(Table2[[#This Row],[Application_Date]],"mmmm")</f>
        <v>July</v>
      </c>
      <c r="AC31" s="1" t="s">
        <v>61</v>
      </c>
      <c r="AD31" s="1" t="s">
        <v>30</v>
      </c>
      <c r="AE31" s="1" t="s">
        <v>31</v>
      </c>
    </row>
    <row r="32" spans="1:31" x14ac:dyDescent="0.25">
      <c r="A32" s="1" t="s">
        <v>143</v>
      </c>
      <c r="B32" s="1" t="str">
        <f>IF(COUNTIF($A$2:A32,A32)&gt;1,"Duplicate","Unique")</f>
        <v>Unique</v>
      </c>
      <c r="C32" s="1" t="s">
        <v>144</v>
      </c>
      <c r="D32" s="1" t="s">
        <v>145</v>
      </c>
      <c r="E32" s="1" t="str">
        <f t="shared" si="4"/>
        <v>Submitted</v>
      </c>
      <c r="F32" s="1" t="s">
        <v>35</v>
      </c>
      <c r="G32" s="1">
        <v>23</v>
      </c>
      <c r="H32" s="1" t="s">
        <v>24</v>
      </c>
      <c r="I32" s="1" t="s">
        <v>48</v>
      </c>
      <c r="J32" s="1" t="s">
        <v>37</v>
      </c>
      <c r="K32" s="4">
        <v>1013017</v>
      </c>
      <c r="L32" s="4" t="str">
        <f t="shared" si="5"/>
        <v>Submitted</v>
      </c>
      <c r="M32" s="1">
        <v>784</v>
      </c>
      <c r="N32" s="1" t="str">
        <f t="shared" si="0"/>
        <v>medium_risk</v>
      </c>
      <c r="O32" s="1" t="str">
        <f t="shared" si="1"/>
        <v>Excellent</v>
      </c>
      <c r="P32" s="1" t="str">
        <f t="shared" si="2"/>
        <v>Submitted</v>
      </c>
      <c r="Q32" s="1" t="str">
        <f t="shared" si="3"/>
        <v>Valid</v>
      </c>
      <c r="R32" s="1" t="s">
        <v>38</v>
      </c>
      <c r="S32" s="4">
        <v>4502940</v>
      </c>
      <c r="T32" s="1">
        <v>13.82</v>
      </c>
      <c r="U32" s="1">
        <v>24</v>
      </c>
      <c r="V32" s="1">
        <v>187622.5</v>
      </c>
      <c r="W32" s="4">
        <f t="shared" si="6"/>
        <v>5185885.9534839112</v>
      </c>
      <c r="X32" s="1" t="s">
        <v>39</v>
      </c>
      <c r="Y32" s="1" t="s">
        <v>40</v>
      </c>
      <c r="Z32" s="8">
        <v>45494</v>
      </c>
      <c r="AA32" s="8" t="str">
        <f>TEXT(Table2[[#This Row],[Application_Date]],"yyy")</f>
        <v>2024</v>
      </c>
      <c r="AB32" s="8" t="str">
        <f>TEXT(Table2[[#This Row],[Application_Date]],"mmmm")</f>
        <v>July</v>
      </c>
      <c r="AC32" s="1" t="s">
        <v>61</v>
      </c>
      <c r="AD32" s="1" t="s">
        <v>30</v>
      </c>
      <c r="AE32" s="1" t="s">
        <v>31</v>
      </c>
    </row>
    <row r="33" spans="1:31" x14ac:dyDescent="0.25">
      <c r="A33" s="1" t="s">
        <v>146</v>
      </c>
      <c r="B33" s="1" t="str">
        <f>IF(COUNTIF($A$2:A33,A33)&gt;1,"Duplicate","Unique")</f>
        <v>Unique</v>
      </c>
      <c r="C33" s="1" t="s">
        <v>147</v>
      </c>
      <c r="D33" s="1" t="s">
        <v>148</v>
      </c>
      <c r="E33" s="1" t="str">
        <f t="shared" si="4"/>
        <v>Submitted</v>
      </c>
      <c r="F33" s="1" t="s">
        <v>47</v>
      </c>
      <c r="G33" s="1">
        <v>28</v>
      </c>
      <c r="H33" s="1" t="s">
        <v>24</v>
      </c>
      <c r="I33" s="1" t="s">
        <v>48</v>
      </c>
      <c r="J33" s="1" t="s">
        <v>49</v>
      </c>
      <c r="K33" s="4">
        <v>502348</v>
      </c>
      <c r="L33" s="4" t="str">
        <f t="shared" si="5"/>
        <v>Submitted</v>
      </c>
      <c r="M33" s="1">
        <v>850</v>
      </c>
      <c r="N33" s="1" t="str">
        <f t="shared" si="0"/>
        <v>medium_risk</v>
      </c>
      <c r="O33" s="1" t="str">
        <f t="shared" si="1"/>
        <v>Excellent</v>
      </c>
      <c r="P33" s="1" t="str">
        <f t="shared" si="2"/>
        <v>Submitted</v>
      </c>
      <c r="Q33" s="1" t="str">
        <f t="shared" si="3"/>
        <v>Valid</v>
      </c>
      <c r="R33" s="1" t="s">
        <v>70</v>
      </c>
      <c r="S33" s="4">
        <v>4362473</v>
      </c>
      <c r="T33" s="1">
        <v>10.029999999999999</v>
      </c>
      <c r="U33" s="1">
        <v>36</v>
      </c>
      <c r="V33" s="1">
        <v>121179.81</v>
      </c>
      <c r="W33" s="4">
        <f t="shared" si="6"/>
        <v>3646300.3503250582</v>
      </c>
      <c r="X33" s="1" t="s">
        <v>28</v>
      </c>
      <c r="Y33" s="1" t="s">
        <v>29</v>
      </c>
      <c r="Z33" s="8">
        <v>45495</v>
      </c>
      <c r="AA33" s="8" t="str">
        <f>TEXT(Table2[[#This Row],[Application_Date]],"yyy")</f>
        <v>2024</v>
      </c>
      <c r="AB33" s="8" t="str">
        <f>TEXT(Table2[[#This Row],[Application_Date]],"mmmm")</f>
        <v>July</v>
      </c>
      <c r="AC33" s="1" t="s">
        <v>61</v>
      </c>
      <c r="AD33" s="1" t="s">
        <v>30</v>
      </c>
      <c r="AE33" s="1" t="s">
        <v>62</v>
      </c>
    </row>
    <row r="34" spans="1:31" x14ac:dyDescent="0.25">
      <c r="A34" s="1" t="s">
        <v>149</v>
      </c>
      <c r="B34" s="1" t="str">
        <f>IF(COUNTIF($A$2:A34,A34)&gt;1,"Duplicate","Unique")</f>
        <v>Unique</v>
      </c>
      <c r="C34" s="1" t="s">
        <v>150</v>
      </c>
      <c r="D34" s="1" t="s">
        <v>151</v>
      </c>
      <c r="E34" s="1" t="str">
        <f t="shared" si="4"/>
        <v>Submitted</v>
      </c>
      <c r="F34" s="1" t="s">
        <v>35</v>
      </c>
      <c r="G34" s="1">
        <v>64</v>
      </c>
      <c r="H34" s="1" t="s">
        <v>24</v>
      </c>
      <c r="I34" s="1" t="s">
        <v>48</v>
      </c>
      <c r="J34" s="1" t="s">
        <v>49</v>
      </c>
      <c r="K34" s="4">
        <v>1224427</v>
      </c>
      <c r="L34" s="4" t="str">
        <f t="shared" si="5"/>
        <v>Submitted</v>
      </c>
      <c r="M34" s="1">
        <v>776</v>
      </c>
      <c r="N34" s="1" t="str">
        <f t="shared" si="0"/>
        <v>medium_risk</v>
      </c>
      <c r="O34" s="1" t="str">
        <f t="shared" si="1"/>
        <v>Excellent</v>
      </c>
      <c r="P34" s="1" t="str">
        <f t="shared" si="2"/>
        <v>Submitted</v>
      </c>
      <c r="Q34" s="1" t="str">
        <f t="shared" si="3"/>
        <v>Valid</v>
      </c>
      <c r="R34" s="1" t="s">
        <v>70</v>
      </c>
      <c r="S34" s="4">
        <v>3058422</v>
      </c>
      <c r="T34" s="1">
        <v>10.23</v>
      </c>
      <c r="U34" s="1">
        <v>24</v>
      </c>
      <c r="V34" s="1">
        <v>127434.25</v>
      </c>
      <c r="W34" s="4">
        <f t="shared" si="6"/>
        <v>2607305.7322254297</v>
      </c>
      <c r="X34" s="1" t="s">
        <v>28</v>
      </c>
      <c r="Y34" s="1" t="s">
        <v>29</v>
      </c>
      <c r="Z34" s="8">
        <v>45496</v>
      </c>
      <c r="AA34" s="8" t="str">
        <f>TEXT(Table2[[#This Row],[Application_Date]],"yyy")</f>
        <v>2024</v>
      </c>
      <c r="AB34" s="8" t="str">
        <f>TEXT(Table2[[#This Row],[Application_Date]],"mmmm")</f>
        <v>July</v>
      </c>
      <c r="AC34" s="1" t="s">
        <v>61</v>
      </c>
      <c r="AD34" s="1" t="s">
        <v>30</v>
      </c>
      <c r="AE34" s="1" t="s">
        <v>43</v>
      </c>
    </row>
    <row r="35" spans="1:31" x14ac:dyDescent="0.25">
      <c r="A35" s="1" t="s">
        <v>152</v>
      </c>
      <c r="B35" s="1" t="str">
        <f>IF(COUNTIF($A$2:A35,A35)&gt;1,"Duplicate","Unique")</f>
        <v>Unique</v>
      </c>
      <c r="C35" s="1" t="s">
        <v>153</v>
      </c>
      <c r="D35" s="1" t="s">
        <v>154</v>
      </c>
      <c r="E35" s="1" t="str">
        <f t="shared" si="4"/>
        <v>Submitted</v>
      </c>
      <c r="F35" s="1" t="s">
        <v>35</v>
      </c>
      <c r="G35" s="1">
        <v>44</v>
      </c>
      <c r="H35" s="1" t="s">
        <v>24</v>
      </c>
      <c r="I35" s="1" t="s">
        <v>48</v>
      </c>
      <c r="J35" s="1" t="s">
        <v>37</v>
      </c>
      <c r="K35" s="4">
        <v>1622416</v>
      </c>
      <c r="L35" s="4" t="str">
        <f t="shared" si="5"/>
        <v>Submitted</v>
      </c>
      <c r="M35" s="1">
        <v>710</v>
      </c>
      <c r="N35" s="1" t="str">
        <f t="shared" si="0"/>
        <v>low_risk</v>
      </c>
      <c r="O35" s="1" t="str">
        <f t="shared" si="1"/>
        <v>Excellent</v>
      </c>
      <c r="P35" s="1" t="str">
        <f t="shared" si="2"/>
        <v>Submitted</v>
      </c>
      <c r="Q35" s="1" t="str">
        <f t="shared" si="3"/>
        <v>Valid</v>
      </c>
      <c r="R35" s="1" t="s">
        <v>6</v>
      </c>
      <c r="S35" s="4">
        <v>2846850</v>
      </c>
      <c r="T35" s="1">
        <v>11.22</v>
      </c>
      <c r="U35" s="1">
        <v>36</v>
      </c>
      <c r="V35" s="1">
        <v>79079.17</v>
      </c>
      <c r="W35" s="4">
        <f t="shared" si="6"/>
        <v>2661804.7501272513</v>
      </c>
      <c r="X35" s="1" t="s">
        <v>50</v>
      </c>
      <c r="Y35" s="1" t="s">
        <v>51</v>
      </c>
      <c r="Z35" s="8">
        <v>45497</v>
      </c>
      <c r="AA35" s="8" t="str">
        <f>TEXT(Table2[[#This Row],[Application_Date]],"yyy")</f>
        <v>2024</v>
      </c>
      <c r="AB35" s="8" t="str">
        <f>TEXT(Table2[[#This Row],[Application_Date]],"mmmm")</f>
        <v>July</v>
      </c>
      <c r="AC35" s="1" t="s">
        <v>41</v>
      </c>
      <c r="AD35" s="1" t="s">
        <v>42</v>
      </c>
      <c r="AE35" s="1" t="s">
        <v>43</v>
      </c>
    </row>
    <row r="36" spans="1:31" x14ac:dyDescent="0.25">
      <c r="A36" s="1" t="s">
        <v>155</v>
      </c>
      <c r="B36" s="1" t="str">
        <f>IF(COUNTIF($A$2:A36,A36)&gt;1,"Duplicate","Unique")</f>
        <v>Unique</v>
      </c>
      <c r="C36" s="1" t="s">
        <v>156</v>
      </c>
      <c r="D36" s="1" t="s">
        <v>157</v>
      </c>
      <c r="E36" s="1" t="str">
        <f t="shared" si="4"/>
        <v>Submitted</v>
      </c>
      <c r="F36" s="1" t="s">
        <v>35</v>
      </c>
      <c r="G36" s="1">
        <v>52</v>
      </c>
      <c r="H36" s="1" t="s">
        <v>36</v>
      </c>
      <c r="I36" s="1" t="s">
        <v>48</v>
      </c>
      <c r="J36" s="1" t="s">
        <v>49</v>
      </c>
      <c r="K36" s="4">
        <v>1740340</v>
      </c>
      <c r="L36" s="4" t="str">
        <f t="shared" si="5"/>
        <v>Submitted</v>
      </c>
      <c r="M36" s="1">
        <v>435</v>
      </c>
      <c r="N36" s="1" t="str">
        <f t="shared" si="0"/>
        <v>High_risk</v>
      </c>
      <c r="O36" s="1" t="str">
        <f t="shared" si="1"/>
        <v>Excellent</v>
      </c>
      <c r="P36" s="1" t="str">
        <f t="shared" si="2"/>
        <v>Submitted</v>
      </c>
      <c r="Q36" s="1" t="str">
        <f t="shared" si="3"/>
        <v>Valid</v>
      </c>
      <c r="R36" s="1" t="s">
        <v>82</v>
      </c>
      <c r="S36" s="4">
        <v>1473773</v>
      </c>
      <c r="T36" s="1">
        <v>7.22</v>
      </c>
      <c r="U36" s="1">
        <v>180</v>
      </c>
      <c r="V36" s="1">
        <v>8187.63</v>
      </c>
      <c r="W36" s="4">
        <f t="shared" si="6"/>
        <v>886720.08833333338</v>
      </c>
      <c r="X36" s="1" t="s">
        <v>50</v>
      </c>
      <c r="Y36" s="1" t="s">
        <v>51</v>
      </c>
      <c r="Z36" s="8">
        <v>45498</v>
      </c>
      <c r="AA36" s="8" t="str">
        <f>TEXT(Table2[[#This Row],[Application_Date]],"yyy")</f>
        <v>2024</v>
      </c>
      <c r="AB36" s="8" t="str">
        <f>TEXT(Table2[[#This Row],[Application_Date]],"mmmm")</f>
        <v>July</v>
      </c>
      <c r="AC36" s="1" t="s">
        <v>52</v>
      </c>
      <c r="AD36" s="1" t="s">
        <v>30</v>
      </c>
      <c r="AE36" s="1" t="s">
        <v>66</v>
      </c>
    </row>
    <row r="37" spans="1:31" x14ac:dyDescent="0.25">
      <c r="A37" s="1" t="s">
        <v>158</v>
      </c>
      <c r="B37" s="1" t="str">
        <f>IF(COUNTIF($A$2:A37,A37)&gt;1,"Duplicate","Unique")</f>
        <v>Unique</v>
      </c>
      <c r="C37" s="1" t="s">
        <v>159</v>
      </c>
      <c r="D37" s="1" t="s">
        <v>160</v>
      </c>
      <c r="E37" s="1" t="str">
        <f t="shared" si="4"/>
        <v>Submitted</v>
      </c>
      <c r="F37" s="1" t="s">
        <v>35</v>
      </c>
      <c r="G37" s="1">
        <v>36</v>
      </c>
      <c r="H37" s="1" t="s">
        <v>36</v>
      </c>
      <c r="I37" s="1" t="s">
        <v>48</v>
      </c>
      <c r="J37" s="1" t="s">
        <v>49</v>
      </c>
      <c r="K37" s="4">
        <v>2161500</v>
      </c>
      <c r="L37" s="4" t="str">
        <f t="shared" si="5"/>
        <v>Submitted</v>
      </c>
      <c r="M37" s="1">
        <v>442</v>
      </c>
      <c r="N37" s="1" t="str">
        <f t="shared" si="0"/>
        <v>High_risk</v>
      </c>
      <c r="O37" s="1" t="str">
        <f t="shared" si="1"/>
        <v>Excellent</v>
      </c>
      <c r="P37" s="1" t="str">
        <f t="shared" si="2"/>
        <v>Submitted</v>
      </c>
      <c r="Q37" s="1" t="str">
        <f t="shared" si="3"/>
        <v>Valid</v>
      </c>
      <c r="R37" s="1" t="s">
        <v>82</v>
      </c>
      <c r="S37" s="4">
        <v>4851998</v>
      </c>
      <c r="T37" s="1">
        <v>17.05</v>
      </c>
      <c r="U37" s="1">
        <v>180</v>
      </c>
      <c r="V37" s="1">
        <v>26955.54</v>
      </c>
      <c r="W37" s="4">
        <f t="shared" si="6"/>
        <v>6893880.4916666672</v>
      </c>
      <c r="X37" s="1" t="s">
        <v>85</v>
      </c>
      <c r="Y37" s="1" t="s">
        <v>86</v>
      </c>
      <c r="Z37" s="8">
        <v>45499</v>
      </c>
      <c r="AA37" s="8" t="str">
        <f>TEXT(Table2[[#This Row],[Application_Date]],"yyy")</f>
        <v>2024</v>
      </c>
      <c r="AB37" s="8" t="str">
        <f>TEXT(Table2[[#This Row],[Application_Date]],"mmmm")</f>
        <v>July</v>
      </c>
      <c r="AC37" s="1" t="s">
        <v>61</v>
      </c>
      <c r="AD37" s="1" t="s">
        <v>30</v>
      </c>
      <c r="AE37" s="1" t="s">
        <v>66</v>
      </c>
    </row>
    <row r="38" spans="1:31" x14ac:dyDescent="0.25">
      <c r="A38" s="1" t="s">
        <v>161</v>
      </c>
      <c r="B38" s="1" t="str">
        <f>IF(COUNTIF($A$2:A38,A38)&gt;1,"Duplicate","Unique")</f>
        <v>Unique</v>
      </c>
      <c r="C38" s="1" t="s">
        <v>162</v>
      </c>
      <c r="D38" s="1" t="s">
        <v>163</v>
      </c>
      <c r="E38" s="1" t="str">
        <f t="shared" si="4"/>
        <v>Submitted</v>
      </c>
      <c r="F38" s="1" t="s">
        <v>47</v>
      </c>
      <c r="G38" s="1">
        <v>55</v>
      </c>
      <c r="H38" s="1" t="s">
        <v>36</v>
      </c>
      <c r="I38" s="1" t="s">
        <v>48</v>
      </c>
      <c r="J38" s="1" t="s">
        <v>70</v>
      </c>
      <c r="K38" s="4">
        <v>1341126</v>
      </c>
      <c r="L38" s="4" t="str">
        <f t="shared" si="5"/>
        <v>Submitted</v>
      </c>
      <c r="M38" s="1">
        <v>409</v>
      </c>
      <c r="N38" s="1" t="str">
        <f t="shared" si="0"/>
        <v>High_risk</v>
      </c>
      <c r="O38" s="1" t="str">
        <f t="shared" si="1"/>
        <v>Excellent</v>
      </c>
      <c r="P38" s="1" t="str">
        <f t="shared" si="2"/>
        <v>Submitted</v>
      </c>
      <c r="Q38" s="1" t="str">
        <f t="shared" si="3"/>
        <v>Valid</v>
      </c>
      <c r="R38" s="1" t="s">
        <v>38</v>
      </c>
      <c r="S38" s="4">
        <v>821703</v>
      </c>
      <c r="T38" s="1">
        <v>9.7100000000000009</v>
      </c>
      <c r="U38" s="1">
        <v>120</v>
      </c>
      <c r="V38" s="1">
        <v>6847.52</v>
      </c>
      <c r="W38" s="4">
        <f t="shared" si="6"/>
        <v>664894.67749999999</v>
      </c>
      <c r="X38" s="1" t="s">
        <v>85</v>
      </c>
      <c r="Y38" s="1" t="s">
        <v>86</v>
      </c>
      <c r="Z38" s="8">
        <v>45500</v>
      </c>
      <c r="AA38" s="8" t="str">
        <f>TEXT(Table2[[#This Row],[Application_Date]],"yyy")</f>
        <v>2024</v>
      </c>
      <c r="AB38" s="8" t="str">
        <f>TEXT(Table2[[#This Row],[Application_Date]],"mmmm")</f>
        <v>July</v>
      </c>
      <c r="AC38" s="1" t="s">
        <v>41</v>
      </c>
      <c r="AD38" s="1" t="s">
        <v>30</v>
      </c>
      <c r="AE38" s="1" t="s">
        <v>62</v>
      </c>
    </row>
    <row r="39" spans="1:31" x14ac:dyDescent="0.25">
      <c r="A39" s="1" t="s">
        <v>164</v>
      </c>
      <c r="B39" s="1" t="str">
        <f>IF(COUNTIF($A$2:A39,A39)&gt;1,"Duplicate","Unique")</f>
        <v>Unique</v>
      </c>
      <c r="C39" s="1" t="s">
        <v>165</v>
      </c>
      <c r="D39" s="1" t="s">
        <v>166</v>
      </c>
      <c r="E39" s="1" t="str">
        <f t="shared" si="4"/>
        <v>Submitted</v>
      </c>
      <c r="F39" s="1" t="s">
        <v>47</v>
      </c>
      <c r="G39" s="1">
        <v>39</v>
      </c>
      <c r="H39" s="1" t="s">
        <v>36</v>
      </c>
      <c r="I39" s="1" t="s">
        <v>48</v>
      </c>
      <c r="J39" s="1" t="s">
        <v>49</v>
      </c>
      <c r="K39" s="4">
        <v>1803772</v>
      </c>
      <c r="L39" s="4" t="str">
        <f t="shared" si="5"/>
        <v>Submitted</v>
      </c>
      <c r="M39" s="1">
        <v>838</v>
      </c>
      <c r="N39" s="1" t="str">
        <f t="shared" si="0"/>
        <v>medium_risk</v>
      </c>
      <c r="O39" s="1" t="str">
        <f t="shared" si="1"/>
        <v>Excellent</v>
      </c>
      <c r="P39" s="1" t="str">
        <f t="shared" si="2"/>
        <v>Submitted</v>
      </c>
      <c r="Q39" s="1" t="str">
        <f t="shared" si="3"/>
        <v>Valid</v>
      </c>
      <c r="R39" s="1" t="s">
        <v>70</v>
      </c>
      <c r="S39" s="4">
        <v>1493388</v>
      </c>
      <c r="T39" s="1">
        <v>16.239999999999998</v>
      </c>
      <c r="U39" s="1">
        <v>12</v>
      </c>
      <c r="V39" s="1">
        <v>124449</v>
      </c>
      <c r="W39" s="4">
        <f t="shared" si="6"/>
        <v>2021121.8072567924</v>
      </c>
      <c r="X39" s="1" t="s">
        <v>50</v>
      </c>
      <c r="Y39" s="1" t="s">
        <v>51</v>
      </c>
      <c r="Z39" s="8">
        <v>45501</v>
      </c>
      <c r="AA39" s="8" t="str">
        <f>TEXT(Table2[[#This Row],[Application_Date]],"yyy")</f>
        <v>2024</v>
      </c>
      <c r="AB39" s="8" t="str">
        <f>TEXT(Table2[[#This Row],[Application_Date]],"mmmm")</f>
        <v>July</v>
      </c>
      <c r="AC39" s="1" t="s">
        <v>61</v>
      </c>
      <c r="AD39" s="1" t="s">
        <v>30</v>
      </c>
      <c r="AE39" s="1" t="s">
        <v>31</v>
      </c>
    </row>
    <row r="40" spans="1:31" x14ac:dyDescent="0.25">
      <c r="A40" s="1" t="s">
        <v>167</v>
      </c>
      <c r="B40" s="1" t="str">
        <f>IF(COUNTIF($A$2:A40,A40)&gt;1,"Duplicate","Unique")</f>
        <v>Unique</v>
      </c>
      <c r="C40" s="1" t="s">
        <v>168</v>
      </c>
      <c r="D40" s="1" t="s">
        <v>169</v>
      </c>
      <c r="E40" s="1" t="str">
        <f t="shared" si="4"/>
        <v>Submitted</v>
      </c>
      <c r="F40" s="1" t="s">
        <v>35</v>
      </c>
      <c r="G40" s="1">
        <v>38</v>
      </c>
      <c r="H40" s="1" t="s">
        <v>24</v>
      </c>
      <c r="I40" s="1" t="s">
        <v>25</v>
      </c>
      <c r="J40" s="1" t="s">
        <v>70</v>
      </c>
      <c r="K40" s="4">
        <v>1707985</v>
      </c>
      <c r="L40" s="4" t="str">
        <f t="shared" si="5"/>
        <v>Submitted</v>
      </c>
      <c r="M40" s="1">
        <v>771</v>
      </c>
      <c r="N40" s="1" t="str">
        <f t="shared" si="0"/>
        <v>medium_risk</v>
      </c>
      <c r="O40" s="1" t="str">
        <f t="shared" si="1"/>
        <v>Excellent</v>
      </c>
      <c r="P40" s="1" t="str">
        <f t="shared" si="2"/>
        <v>Submitted</v>
      </c>
      <c r="Q40" s="1" t="str">
        <f t="shared" si="3"/>
        <v>Valid</v>
      </c>
      <c r="R40" s="1" t="s">
        <v>6</v>
      </c>
      <c r="S40" s="4">
        <v>4735614</v>
      </c>
      <c r="T40" s="1">
        <v>9.57</v>
      </c>
      <c r="U40" s="1">
        <v>36</v>
      </c>
      <c r="V40" s="1">
        <v>131544.82999999999</v>
      </c>
      <c r="W40" s="4">
        <f t="shared" si="6"/>
        <v>3776652.1675646412</v>
      </c>
      <c r="X40" s="1" t="s">
        <v>105</v>
      </c>
      <c r="Y40" s="1" t="s">
        <v>106</v>
      </c>
      <c r="Z40" s="8">
        <v>45502</v>
      </c>
      <c r="AA40" s="8" t="str">
        <f>TEXT(Table2[[#This Row],[Application_Date]],"yyy")</f>
        <v>2024</v>
      </c>
      <c r="AB40" s="8" t="str">
        <f>TEXT(Table2[[#This Row],[Application_Date]],"mmmm")</f>
        <v>July</v>
      </c>
      <c r="AC40" s="1" t="s">
        <v>41</v>
      </c>
      <c r="AD40" s="1" t="s">
        <v>42</v>
      </c>
      <c r="AE40" s="1" t="s">
        <v>43</v>
      </c>
    </row>
    <row r="41" spans="1:31" x14ac:dyDescent="0.25">
      <c r="A41" s="1" t="s">
        <v>170</v>
      </c>
      <c r="B41" s="1" t="str">
        <f>IF(COUNTIF($A$2:A41,A41)&gt;1,"Duplicate","Unique")</f>
        <v>Unique</v>
      </c>
      <c r="C41" s="1" t="s">
        <v>171</v>
      </c>
      <c r="D41" s="1" t="s">
        <v>172</v>
      </c>
      <c r="E41" s="1" t="str">
        <f t="shared" si="4"/>
        <v>Submitted</v>
      </c>
      <c r="F41" s="1" t="s">
        <v>35</v>
      </c>
      <c r="G41" s="1">
        <v>28</v>
      </c>
      <c r="H41" s="1" t="s">
        <v>36</v>
      </c>
      <c r="I41" s="1" t="s">
        <v>25</v>
      </c>
      <c r="J41" s="1" t="s">
        <v>70</v>
      </c>
      <c r="K41" s="4">
        <v>2361652</v>
      </c>
      <c r="L41" s="4" t="str">
        <f t="shared" si="5"/>
        <v>Submitted</v>
      </c>
      <c r="M41" s="1">
        <v>499</v>
      </c>
      <c r="N41" s="1" t="str">
        <f t="shared" si="0"/>
        <v>High_risk</v>
      </c>
      <c r="O41" s="1" t="str">
        <f t="shared" si="1"/>
        <v>Excellent</v>
      </c>
      <c r="P41" s="1" t="str">
        <f t="shared" si="2"/>
        <v>Submitted</v>
      </c>
      <c r="Q41" s="1" t="str">
        <f t="shared" si="3"/>
        <v>Valid</v>
      </c>
      <c r="R41" s="1" t="s">
        <v>82</v>
      </c>
      <c r="S41" s="4">
        <v>1881214</v>
      </c>
      <c r="T41" s="1">
        <v>13.82</v>
      </c>
      <c r="U41" s="1">
        <v>120</v>
      </c>
      <c r="V41" s="1">
        <v>15676.78</v>
      </c>
      <c r="W41" s="4">
        <f t="shared" si="6"/>
        <v>2166531.4566666665</v>
      </c>
      <c r="X41" s="1" t="s">
        <v>59</v>
      </c>
      <c r="Y41" s="1" t="s">
        <v>60</v>
      </c>
      <c r="Z41" s="8">
        <v>45503</v>
      </c>
      <c r="AA41" s="8" t="str">
        <f>TEXT(Table2[[#This Row],[Application_Date]],"yyy")</f>
        <v>2024</v>
      </c>
      <c r="AB41" s="8" t="str">
        <f>TEXT(Table2[[#This Row],[Application_Date]],"mmmm")</f>
        <v>July</v>
      </c>
      <c r="AC41" s="1" t="s">
        <v>61</v>
      </c>
      <c r="AD41" s="1" t="s">
        <v>30</v>
      </c>
      <c r="AE41" s="1" t="s">
        <v>62</v>
      </c>
    </row>
    <row r="42" spans="1:31" x14ac:dyDescent="0.25">
      <c r="A42" s="1" t="s">
        <v>173</v>
      </c>
      <c r="B42" s="1" t="str">
        <f>IF(COUNTIF($A$2:A42,A42)&gt;1,"Duplicate","Unique")</f>
        <v>Unique</v>
      </c>
      <c r="C42" s="1" t="s">
        <v>174</v>
      </c>
      <c r="D42" s="1" t="s">
        <v>124</v>
      </c>
      <c r="E42" s="1" t="str">
        <f t="shared" si="4"/>
        <v>Submitted</v>
      </c>
      <c r="F42" s="1" t="s">
        <v>47</v>
      </c>
      <c r="G42" s="1">
        <v>25</v>
      </c>
      <c r="H42" s="1" t="s">
        <v>36</v>
      </c>
      <c r="I42" s="1" t="s">
        <v>48</v>
      </c>
      <c r="J42" s="1" t="s">
        <v>70</v>
      </c>
      <c r="K42" s="4">
        <v>502956</v>
      </c>
      <c r="L42" s="4" t="str">
        <f t="shared" si="5"/>
        <v>Submitted</v>
      </c>
      <c r="M42" s="1">
        <v>795</v>
      </c>
      <c r="N42" s="1" t="str">
        <f t="shared" si="0"/>
        <v>medium_risk</v>
      </c>
      <c r="O42" s="1" t="str">
        <f t="shared" si="1"/>
        <v>Excellent</v>
      </c>
      <c r="P42" s="1" t="str">
        <f t="shared" si="2"/>
        <v>Submitted</v>
      </c>
      <c r="Q42" s="1" t="str">
        <f t="shared" si="3"/>
        <v>Valid</v>
      </c>
      <c r="R42" s="1" t="s">
        <v>38</v>
      </c>
      <c r="S42" s="4">
        <v>879027</v>
      </c>
      <c r="T42" s="1">
        <v>18.170000000000002</v>
      </c>
      <c r="U42" s="1">
        <v>180</v>
      </c>
      <c r="V42" s="1">
        <v>4883.4799999999996</v>
      </c>
      <c r="W42" s="4">
        <f t="shared" si="6"/>
        <v>1330993.3825000003</v>
      </c>
      <c r="X42" s="1" t="s">
        <v>95</v>
      </c>
      <c r="Y42" s="1" t="s">
        <v>96</v>
      </c>
      <c r="Z42" s="8">
        <v>45504</v>
      </c>
      <c r="AA42" s="8" t="str">
        <f>TEXT(Table2[[#This Row],[Application_Date]],"yyy")</f>
        <v>2024</v>
      </c>
      <c r="AB42" s="8" t="str">
        <f>TEXT(Table2[[#This Row],[Application_Date]],"mmmm")</f>
        <v>July</v>
      </c>
      <c r="AC42" s="1" t="s">
        <v>61</v>
      </c>
      <c r="AD42" s="1" t="s">
        <v>30</v>
      </c>
      <c r="AE42" s="1" t="s">
        <v>31</v>
      </c>
    </row>
    <row r="43" spans="1:31" x14ac:dyDescent="0.25">
      <c r="A43" s="1" t="s">
        <v>175</v>
      </c>
      <c r="B43" s="1" t="str">
        <f>IF(COUNTIF($A$2:A43,A43)&gt;1,"Duplicate","Unique")</f>
        <v>Unique</v>
      </c>
      <c r="C43" s="1" t="s">
        <v>176</v>
      </c>
      <c r="D43" s="1" t="s">
        <v>177</v>
      </c>
      <c r="E43" s="1" t="str">
        <f t="shared" si="4"/>
        <v>Submitted</v>
      </c>
      <c r="F43" s="1" t="s">
        <v>35</v>
      </c>
      <c r="G43" s="1">
        <v>19</v>
      </c>
      <c r="H43" s="1" t="s">
        <v>24</v>
      </c>
      <c r="I43" s="1" t="s">
        <v>25</v>
      </c>
      <c r="J43" s="1" t="s">
        <v>70</v>
      </c>
      <c r="K43" s="4">
        <v>1075440</v>
      </c>
      <c r="L43" s="4" t="str">
        <f t="shared" si="5"/>
        <v>Submitted</v>
      </c>
      <c r="M43" s="1">
        <v>682</v>
      </c>
      <c r="N43" s="1" t="str">
        <f t="shared" si="0"/>
        <v>low_risk</v>
      </c>
      <c r="O43" s="1" t="str">
        <f t="shared" si="1"/>
        <v>Excellent</v>
      </c>
      <c r="P43" s="1" t="str">
        <f t="shared" si="2"/>
        <v>Submitted</v>
      </c>
      <c r="Q43" s="1" t="str">
        <f t="shared" si="3"/>
        <v>Valid</v>
      </c>
      <c r="R43" s="1" t="s">
        <v>38</v>
      </c>
      <c r="S43" s="4">
        <v>1005407</v>
      </c>
      <c r="T43" s="1">
        <v>9.7200000000000006</v>
      </c>
      <c r="U43" s="1">
        <v>120</v>
      </c>
      <c r="V43" s="1">
        <v>8378.39</v>
      </c>
      <c r="W43" s="4">
        <f t="shared" si="6"/>
        <v>814379.67</v>
      </c>
      <c r="X43" s="1" t="s">
        <v>105</v>
      </c>
      <c r="Y43" s="1" t="s">
        <v>106</v>
      </c>
      <c r="Z43" s="8">
        <v>45505</v>
      </c>
      <c r="AA43" s="8" t="str">
        <f>TEXT(Table2[[#This Row],[Application_Date]],"yyy")</f>
        <v>2024</v>
      </c>
      <c r="AB43" s="8" t="str">
        <f>TEXT(Table2[[#This Row],[Application_Date]],"mmmm")</f>
        <v>August</v>
      </c>
      <c r="AC43" s="1" t="s">
        <v>61</v>
      </c>
      <c r="AD43" s="1" t="s">
        <v>30</v>
      </c>
      <c r="AE43" s="1" t="s">
        <v>43</v>
      </c>
    </row>
    <row r="44" spans="1:31" x14ac:dyDescent="0.25">
      <c r="A44" s="1" t="s">
        <v>178</v>
      </c>
      <c r="B44" s="1" t="str">
        <f>IF(COUNTIF($A$2:A44,A44)&gt;1,"Duplicate","Unique")</f>
        <v>Unique</v>
      </c>
      <c r="C44" s="1" t="s">
        <v>179</v>
      </c>
      <c r="D44" s="1" t="s">
        <v>180</v>
      </c>
      <c r="E44" s="1" t="str">
        <f t="shared" si="4"/>
        <v>Submitted</v>
      </c>
      <c r="F44" s="1" t="s">
        <v>35</v>
      </c>
      <c r="G44" s="1">
        <v>21</v>
      </c>
      <c r="H44" s="1" t="s">
        <v>36</v>
      </c>
      <c r="I44" s="1" t="s">
        <v>48</v>
      </c>
      <c r="J44" s="1" t="s">
        <v>70</v>
      </c>
      <c r="K44" s="4">
        <v>1440081</v>
      </c>
      <c r="L44" s="4" t="str">
        <f t="shared" si="5"/>
        <v>Submitted</v>
      </c>
      <c r="M44" s="1">
        <v>751</v>
      </c>
      <c r="N44" s="1" t="str">
        <f t="shared" si="0"/>
        <v>medium_risk</v>
      </c>
      <c r="O44" s="1" t="str">
        <f t="shared" si="1"/>
        <v>Excellent</v>
      </c>
      <c r="P44" s="1" t="str">
        <f t="shared" si="2"/>
        <v>Submitted</v>
      </c>
      <c r="Q44" s="1" t="str">
        <f t="shared" si="3"/>
        <v>Valid</v>
      </c>
      <c r="R44" s="1" t="s">
        <v>82</v>
      </c>
      <c r="S44" s="4">
        <v>1878722</v>
      </c>
      <c r="T44" s="1">
        <v>8.8699999999999992</v>
      </c>
      <c r="U44" s="1">
        <v>60</v>
      </c>
      <c r="V44" s="1">
        <v>31312.03</v>
      </c>
      <c r="W44" s="4">
        <f t="shared" si="6"/>
        <v>1388688.6783333384</v>
      </c>
      <c r="X44" s="1" t="s">
        <v>59</v>
      </c>
      <c r="Y44" s="1" t="s">
        <v>60</v>
      </c>
      <c r="Z44" s="8">
        <v>45506</v>
      </c>
      <c r="AA44" s="8" t="str">
        <f>TEXT(Table2[[#This Row],[Application_Date]],"yyy")</f>
        <v>2024</v>
      </c>
      <c r="AB44" s="8" t="str">
        <f>TEXT(Table2[[#This Row],[Application_Date]],"mmmm")</f>
        <v>August</v>
      </c>
      <c r="AC44" s="1" t="s">
        <v>52</v>
      </c>
      <c r="AD44" s="1" t="s">
        <v>42</v>
      </c>
      <c r="AE44" s="1" t="s">
        <v>62</v>
      </c>
    </row>
    <row r="45" spans="1:31" x14ac:dyDescent="0.25">
      <c r="A45" s="1" t="s">
        <v>181</v>
      </c>
      <c r="B45" s="1" t="str">
        <f>IF(COUNTIF($A$2:A45,A45)&gt;1,"Duplicate","Unique")</f>
        <v>Unique</v>
      </c>
      <c r="C45" s="1" t="s">
        <v>182</v>
      </c>
      <c r="D45" s="1" t="s">
        <v>183</v>
      </c>
      <c r="E45" s="1" t="str">
        <f t="shared" si="4"/>
        <v>Submitted</v>
      </c>
      <c r="F45" s="1" t="s">
        <v>35</v>
      </c>
      <c r="G45" s="1">
        <v>23</v>
      </c>
      <c r="H45" s="1" t="s">
        <v>36</v>
      </c>
      <c r="I45" s="1" t="s">
        <v>25</v>
      </c>
      <c r="J45" s="1" t="s">
        <v>70</v>
      </c>
      <c r="K45" s="4">
        <v>1688556</v>
      </c>
      <c r="L45" s="4" t="str">
        <f t="shared" si="5"/>
        <v>Submitted</v>
      </c>
      <c r="M45" s="1">
        <v>781</v>
      </c>
      <c r="N45" s="1" t="str">
        <f t="shared" si="0"/>
        <v>medium_risk</v>
      </c>
      <c r="O45" s="1" t="str">
        <f t="shared" si="1"/>
        <v>Excellent</v>
      </c>
      <c r="P45" s="1" t="str">
        <f t="shared" si="2"/>
        <v>Submitted</v>
      </c>
      <c r="Q45" s="1" t="str">
        <f t="shared" si="3"/>
        <v>Valid</v>
      </c>
      <c r="R45" s="1" t="s">
        <v>27</v>
      </c>
      <c r="S45" s="4">
        <v>3262337</v>
      </c>
      <c r="T45" s="1">
        <v>15.26</v>
      </c>
      <c r="U45" s="1">
        <v>60</v>
      </c>
      <c r="V45" s="1">
        <v>54372.28</v>
      </c>
      <c r="W45" s="4">
        <f t="shared" si="6"/>
        <v>4148605.2183333337</v>
      </c>
      <c r="X45" s="1" t="s">
        <v>50</v>
      </c>
      <c r="Y45" s="1" t="s">
        <v>51</v>
      </c>
      <c r="Z45" s="8">
        <v>45507</v>
      </c>
      <c r="AA45" s="8" t="str">
        <f>TEXT(Table2[[#This Row],[Application_Date]],"yyy")</f>
        <v>2024</v>
      </c>
      <c r="AB45" s="8" t="str">
        <f>TEXT(Table2[[#This Row],[Application_Date]],"mmmm")</f>
        <v>August</v>
      </c>
      <c r="AC45" s="1" t="s">
        <v>61</v>
      </c>
      <c r="AD45" s="1" t="s">
        <v>42</v>
      </c>
      <c r="AE45" s="1" t="s">
        <v>43</v>
      </c>
    </row>
    <row r="46" spans="1:31" x14ac:dyDescent="0.25">
      <c r="A46" s="1" t="s">
        <v>184</v>
      </c>
      <c r="B46" s="1" t="str">
        <f>IF(COUNTIF($A$2:A46,A46)&gt;1,"Duplicate","Unique")</f>
        <v>Unique</v>
      </c>
      <c r="C46" s="1" t="s">
        <v>185</v>
      </c>
      <c r="D46" s="1" t="s">
        <v>139</v>
      </c>
      <c r="E46" s="1" t="str">
        <f t="shared" si="4"/>
        <v>Submitted</v>
      </c>
      <c r="F46" s="1" t="s">
        <v>47</v>
      </c>
      <c r="G46" s="1">
        <v>40</v>
      </c>
      <c r="H46" s="1" t="s">
        <v>24</v>
      </c>
      <c r="I46" s="1" t="s">
        <v>48</v>
      </c>
      <c r="J46" s="1" t="s">
        <v>37</v>
      </c>
      <c r="K46" s="4">
        <v>1656792</v>
      </c>
      <c r="L46" s="4" t="str">
        <f t="shared" si="5"/>
        <v>Submitted</v>
      </c>
      <c r="M46" s="1">
        <v>590</v>
      </c>
      <c r="N46" s="1" t="str">
        <f t="shared" si="0"/>
        <v>High_risk</v>
      </c>
      <c r="O46" s="1" t="str">
        <f t="shared" si="1"/>
        <v>Excellent</v>
      </c>
      <c r="P46" s="1" t="str">
        <f t="shared" si="2"/>
        <v>Submitted</v>
      </c>
      <c r="Q46" s="1" t="str">
        <f t="shared" si="3"/>
        <v>Valid</v>
      </c>
      <c r="R46" s="1" t="s">
        <v>38</v>
      </c>
      <c r="S46" s="4">
        <v>2754592</v>
      </c>
      <c r="T46" s="1">
        <v>13.84</v>
      </c>
      <c r="U46" s="1">
        <v>12</v>
      </c>
      <c r="V46" s="1">
        <v>229549.33</v>
      </c>
      <c r="W46" s="4">
        <f t="shared" si="6"/>
        <v>3177282.4571603108</v>
      </c>
      <c r="X46" s="1" t="s">
        <v>39</v>
      </c>
      <c r="Y46" s="1" t="s">
        <v>40</v>
      </c>
      <c r="Z46" s="8">
        <v>45508</v>
      </c>
      <c r="AA46" s="8" t="str">
        <f>TEXT(Table2[[#This Row],[Application_Date]],"yyy")</f>
        <v>2024</v>
      </c>
      <c r="AB46" s="8" t="str">
        <f>TEXT(Table2[[#This Row],[Application_Date]],"mmmm")</f>
        <v>August</v>
      </c>
      <c r="AC46" s="1" t="s">
        <v>52</v>
      </c>
      <c r="AD46" s="1" t="s">
        <v>42</v>
      </c>
      <c r="AE46" s="1" t="s">
        <v>31</v>
      </c>
    </row>
    <row r="47" spans="1:31" x14ac:dyDescent="0.25">
      <c r="A47" s="1" t="s">
        <v>186</v>
      </c>
      <c r="B47" s="1" t="str">
        <f>IF(COUNTIF($A$2:A47,A47)&gt;1,"Duplicate","Unique")</f>
        <v>Unique</v>
      </c>
      <c r="C47" s="1" t="s">
        <v>187</v>
      </c>
      <c r="D47" s="1" t="s">
        <v>46</v>
      </c>
      <c r="E47" s="1" t="str">
        <f t="shared" si="4"/>
        <v>Submitted</v>
      </c>
      <c r="F47" s="1" t="s">
        <v>35</v>
      </c>
      <c r="G47" s="1">
        <v>37</v>
      </c>
      <c r="H47" s="1" t="s">
        <v>36</v>
      </c>
      <c r="I47" s="1" t="s">
        <v>25</v>
      </c>
      <c r="J47" s="1" t="s">
        <v>26</v>
      </c>
      <c r="K47" s="4">
        <v>1442712</v>
      </c>
      <c r="L47" s="4" t="str">
        <f t="shared" si="5"/>
        <v>Submitted</v>
      </c>
      <c r="M47" s="1">
        <v>656</v>
      </c>
      <c r="N47" s="1" t="str">
        <f t="shared" si="0"/>
        <v>low_risk</v>
      </c>
      <c r="O47" s="1" t="str">
        <f t="shared" si="1"/>
        <v>Excellent</v>
      </c>
      <c r="P47" s="1" t="str">
        <f t="shared" si="2"/>
        <v>Submitted</v>
      </c>
      <c r="Q47" s="1" t="str">
        <f t="shared" si="3"/>
        <v>Valid</v>
      </c>
      <c r="R47" s="1" t="s">
        <v>27</v>
      </c>
      <c r="S47" s="4">
        <v>2315069</v>
      </c>
      <c r="T47" s="1">
        <v>15.38</v>
      </c>
      <c r="U47" s="1">
        <v>24</v>
      </c>
      <c r="V47" s="1">
        <v>96461.21</v>
      </c>
      <c r="W47" s="4">
        <f t="shared" si="6"/>
        <v>2967146.7758199619</v>
      </c>
      <c r="X47" s="1" t="s">
        <v>59</v>
      </c>
      <c r="Y47" s="1" t="s">
        <v>60</v>
      </c>
      <c r="Z47" s="8">
        <v>45509</v>
      </c>
      <c r="AA47" s="8" t="str">
        <f>TEXT(Table2[[#This Row],[Application_Date]],"yyy")</f>
        <v>2024</v>
      </c>
      <c r="AB47" s="8" t="str">
        <f>TEXT(Table2[[#This Row],[Application_Date]],"mmmm")</f>
        <v>August</v>
      </c>
      <c r="AC47" s="1" t="s">
        <v>61</v>
      </c>
      <c r="AD47" s="1" t="s">
        <v>42</v>
      </c>
      <c r="AE47" s="1" t="s">
        <v>62</v>
      </c>
    </row>
    <row r="48" spans="1:31" x14ac:dyDescent="0.25">
      <c r="A48" s="1" t="s">
        <v>188</v>
      </c>
      <c r="B48" s="1" t="str">
        <f>IF(COUNTIF($A$2:A48,A48)&gt;1,"Duplicate","Unique")</f>
        <v>Unique</v>
      </c>
      <c r="C48" s="1" t="s">
        <v>189</v>
      </c>
      <c r="D48" s="1" t="s">
        <v>94</v>
      </c>
      <c r="E48" s="1" t="str">
        <f t="shared" si="4"/>
        <v>Submitted</v>
      </c>
      <c r="F48" s="1" t="s">
        <v>35</v>
      </c>
      <c r="G48" s="1">
        <v>24</v>
      </c>
      <c r="H48" s="1" t="s">
        <v>36</v>
      </c>
      <c r="I48" s="1" t="s">
        <v>48</v>
      </c>
      <c r="J48" s="1" t="s">
        <v>49</v>
      </c>
      <c r="K48" s="4">
        <v>2205523</v>
      </c>
      <c r="L48" s="4" t="str">
        <f t="shared" si="5"/>
        <v>Submitted</v>
      </c>
      <c r="M48" s="1">
        <v>409</v>
      </c>
      <c r="N48" s="1" t="str">
        <f t="shared" si="0"/>
        <v>High_risk</v>
      </c>
      <c r="O48" s="1" t="str">
        <f t="shared" si="1"/>
        <v>Excellent</v>
      </c>
      <c r="P48" s="1" t="str">
        <f t="shared" si="2"/>
        <v>Submitted</v>
      </c>
      <c r="Q48" s="1" t="str">
        <f t="shared" si="3"/>
        <v>Valid</v>
      </c>
      <c r="R48" s="1" t="s">
        <v>38</v>
      </c>
      <c r="S48" s="4">
        <v>3638386</v>
      </c>
      <c r="T48" s="1">
        <v>16.82</v>
      </c>
      <c r="U48" s="1">
        <v>36</v>
      </c>
      <c r="V48" s="1">
        <v>101066.28</v>
      </c>
      <c r="W48" s="4">
        <f t="shared" si="6"/>
        <v>5099804.3766667685</v>
      </c>
      <c r="X48" s="1" t="s">
        <v>50</v>
      </c>
      <c r="Y48" s="1" t="s">
        <v>51</v>
      </c>
      <c r="Z48" s="8">
        <v>45510</v>
      </c>
      <c r="AA48" s="8" t="str">
        <f>TEXT(Table2[[#This Row],[Application_Date]],"yyy")</f>
        <v>2024</v>
      </c>
      <c r="AB48" s="8" t="str">
        <f>TEXT(Table2[[#This Row],[Application_Date]],"mmmm")</f>
        <v>August</v>
      </c>
      <c r="AC48" s="1" t="s">
        <v>61</v>
      </c>
      <c r="AD48" s="1" t="s">
        <v>30</v>
      </c>
      <c r="AE48" s="1" t="s">
        <v>66</v>
      </c>
    </row>
    <row r="49" spans="1:31" x14ac:dyDescent="0.25">
      <c r="A49" s="1" t="s">
        <v>190</v>
      </c>
      <c r="B49" s="1" t="str">
        <f>IF(COUNTIF($A$2:A49,A49)&gt;1,"Duplicate","Unique")</f>
        <v>Unique</v>
      </c>
      <c r="C49" s="1" t="s">
        <v>191</v>
      </c>
      <c r="D49" s="1" t="s">
        <v>177</v>
      </c>
      <c r="E49" s="1" t="str">
        <f t="shared" si="4"/>
        <v>Submitted</v>
      </c>
      <c r="F49" s="1" t="s">
        <v>47</v>
      </c>
      <c r="G49" s="1">
        <v>47</v>
      </c>
      <c r="H49" s="1" t="s">
        <v>24</v>
      </c>
      <c r="I49" s="1" t="s">
        <v>48</v>
      </c>
      <c r="J49" s="1" t="s">
        <v>49</v>
      </c>
      <c r="K49" s="4">
        <v>2211514</v>
      </c>
      <c r="L49" s="4" t="str">
        <f t="shared" si="5"/>
        <v>Submitted</v>
      </c>
      <c r="M49" s="1">
        <v>816</v>
      </c>
      <c r="N49" s="1" t="str">
        <f t="shared" si="0"/>
        <v>medium_risk</v>
      </c>
      <c r="O49" s="1" t="str">
        <f t="shared" si="1"/>
        <v>Excellent</v>
      </c>
      <c r="P49" s="1" t="str">
        <f t="shared" si="2"/>
        <v>Submitted</v>
      </c>
      <c r="Q49" s="1" t="str">
        <f t="shared" si="3"/>
        <v>Valid</v>
      </c>
      <c r="R49" s="1" t="s">
        <v>38</v>
      </c>
      <c r="S49" s="4">
        <v>889577</v>
      </c>
      <c r="T49" s="1">
        <v>11.28</v>
      </c>
      <c r="U49" s="1">
        <v>120</v>
      </c>
      <c r="V49" s="1">
        <v>7413.14</v>
      </c>
      <c r="W49" s="4">
        <f t="shared" si="6"/>
        <v>836202.38</v>
      </c>
      <c r="X49" s="1" t="s">
        <v>50</v>
      </c>
      <c r="Y49" s="1" t="s">
        <v>51</v>
      </c>
      <c r="Z49" s="8">
        <v>45511</v>
      </c>
      <c r="AA49" s="8" t="str">
        <f>TEXT(Table2[[#This Row],[Application_Date]],"yyy")</f>
        <v>2024</v>
      </c>
      <c r="AB49" s="8" t="str">
        <f>TEXT(Table2[[#This Row],[Application_Date]],"mmmm")</f>
        <v>August</v>
      </c>
      <c r="AC49" s="1" t="s">
        <v>61</v>
      </c>
      <c r="AD49" s="1" t="s">
        <v>42</v>
      </c>
      <c r="AE49" s="1" t="s">
        <v>66</v>
      </c>
    </row>
    <row r="50" spans="1:31" x14ac:dyDescent="0.25">
      <c r="A50" s="1" t="s">
        <v>192</v>
      </c>
      <c r="B50" s="1" t="str">
        <f>IF(COUNTIF($A$2:A50,A50)&gt;1,"Duplicate","Unique")</f>
        <v>Unique</v>
      </c>
      <c r="C50" s="1" t="s">
        <v>193</v>
      </c>
      <c r="D50" s="1" t="s">
        <v>148</v>
      </c>
      <c r="E50" s="1" t="str">
        <f t="shared" si="4"/>
        <v>Submitted</v>
      </c>
      <c r="F50" s="1" t="s">
        <v>35</v>
      </c>
      <c r="G50" s="1">
        <v>50</v>
      </c>
      <c r="H50" s="1" t="s">
        <v>36</v>
      </c>
      <c r="I50" s="1" t="s">
        <v>25</v>
      </c>
      <c r="J50" s="1" t="s">
        <v>37</v>
      </c>
      <c r="K50" s="4">
        <v>551658</v>
      </c>
      <c r="L50" s="4" t="str">
        <f t="shared" si="5"/>
        <v>Submitted</v>
      </c>
      <c r="M50" s="1">
        <v>603</v>
      </c>
      <c r="N50" s="1" t="str">
        <f t="shared" si="0"/>
        <v>low_risk</v>
      </c>
      <c r="O50" s="1" t="str">
        <f t="shared" si="1"/>
        <v>Excellent</v>
      </c>
      <c r="P50" s="1" t="str">
        <f t="shared" si="2"/>
        <v>Submitted</v>
      </c>
      <c r="Q50" s="1" t="str">
        <f t="shared" si="3"/>
        <v>Valid</v>
      </c>
      <c r="R50" s="1" t="s">
        <v>70</v>
      </c>
      <c r="S50" s="4">
        <v>72999</v>
      </c>
      <c r="T50" s="1">
        <v>12.4</v>
      </c>
      <c r="U50" s="1">
        <v>12</v>
      </c>
      <c r="V50" s="1">
        <v>6083.25</v>
      </c>
      <c r="W50" s="4">
        <f t="shared" si="6"/>
        <v>75447.405717119342</v>
      </c>
      <c r="X50" s="1" t="s">
        <v>59</v>
      </c>
      <c r="Y50" s="1" t="s">
        <v>60</v>
      </c>
      <c r="Z50" s="8">
        <v>45512</v>
      </c>
      <c r="AA50" s="8" t="str">
        <f>TEXT(Table2[[#This Row],[Application_Date]],"yyy")</f>
        <v>2024</v>
      </c>
      <c r="AB50" s="8" t="str">
        <f>TEXT(Table2[[#This Row],[Application_Date]],"mmmm")</f>
        <v>August</v>
      </c>
      <c r="AC50" s="1" t="s">
        <v>61</v>
      </c>
      <c r="AD50" s="1" t="s">
        <v>30</v>
      </c>
      <c r="AE50" s="1" t="s">
        <v>31</v>
      </c>
    </row>
    <row r="51" spans="1:31" x14ac:dyDescent="0.25">
      <c r="A51" s="1" t="s">
        <v>194</v>
      </c>
      <c r="B51" s="1" t="str">
        <f>IF(COUNTIF($A$2:A51,A51)&gt;1,"Duplicate","Unique")</f>
        <v>Unique</v>
      </c>
      <c r="C51" s="1" t="s">
        <v>195</v>
      </c>
      <c r="D51" s="1" t="s">
        <v>196</v>
      </c>
      <c r="E51" s="1" t="str">
        <f t="shared" si="4"/>
        <v>Submitted</v>
      </c>
      <c r="F51" s="1" t="s">
        <v>35</v>
      </c>
      <c r="G51" s="1">
        <v>26</v>
      </c>
      <c r="H51" s="1" t="s">
        <v>24</v>
      </c>
      <c r="I51" s="1" t="s">
        <v>25</v>
      </c>
      <c r="J51" s="1" t="s">
        <v>70</v>
      </c>
      <c r="K51" s="4">
        <v>2370038</v>
      </c>
      <c r="L51" s="4" t="str">
        <f t="shared" si="5"/>
        <v>Submitted</v>
      </c>
      <c r="M51" s="1">
        <v>366</v>
      </c>
      <c r="N51" s="1" t="str">
        <f t="shared" si="0"/>
        <v>High_risk</v>
      </c>
      <c r="O51" s="1" t="str">
        <f t="shared" si="1"/>
        <v>Excellent</v>
      </c>
      <c r="P51" s="1" t="str">
        <f t="shared" si="2"/>
        <v>Submitted</v>
      </c>
      <c r="Q51" s="1" t="str">
        <f t="shared" si="3"/>
        <v>Valid</v>
      </c>
      <c r="R51" s="1" t="s">
        <v>6</v>
      </c>
      <c r="S51" s="4">
        <v>3576121</v>
      </c>
      <c r="T51" s="1">
        <v>17.23</v>
      </c>
      <c r="U51" s="1">
        <v>24</v>
      </c>
      <c r="V51" s="1">
        <v>149005.04</v>
      </c>
      <c r="W51" s="4">
        <f t="shared" si="6"/>
        <v>5134713.7385309152</v>
      </c>
      <c r="X51" s="1" t="s">
        <v>39</v>
      </c>
      <c r="Y51" s="1" t="s">
        <v>40</v>
      </c>
      <c r="Z51" s="8">
        <v>45513</v>
      </c>
      <c r="AA51" s="8" t="str">
        <f>TEXT(Table2[[#This Row],[Application_Date]],"yyy")</f>
        <v>2024</v>
      </c>
      <c r="AB51" s="8" t="str">
        <f>TEXT(Table2[[#This Row],[Application_Date]],"mmmm")</f>
        <v>August</v>
      </c>
      <c r="AC51" s="1" t="s">
        <v>61</v>
      </c>
      <c r="AD51" s="1" t="s">
        <v>30</v>
      </c>
      <c r="AE51" s="1" t="s">
        <v>31</v>
      </c>
    </row>
    <row r="52" spans="1:31" x14ac:dyDescent="0.25">
      <c r="A52" s="1" t="s">
        <v>197</v>
      </c>
      <c r="B52" s="1" t="str">
        <f>IF(COUNTIF($A$2:A52,A52)&gt;1,"Duplicate","Unique")</f>
        <v>Unique</v>
      </c>
      <c r="C52" s="1" t="s">
        <v>198</v>
      </c>
      <c r="D52" s="1" t="s">
        <v>199</v>
      </c>
      <c r="E52" s="1" t="str">
        <f t="shared" si="4"/>
        <v>Submitted</v>
      </c>
      <c r="F52" s="1" t="s">
        <v>47</v>
      </c>
      <c r="G52" s="1">
        <v>62</v>
      </c>
      <c r="H52" s="1" t="s">
        <v>36</v>
      </c>
      <c r="I52" s="1" t="s">
        <v>48</v>
      </c>
      <c r="J52" s="1" t="s">
        <v>37</v>
      </c>
      <c r="K52" s="4">
        <v>2452519</v>
      </c>
      <c r="L52" s="4" t="str">
        <f t="shared" si="5"/>
        <v>Submitted</v>
      </c>
      <c r="M52" s="1">
        <v>367</v>
      </c>
      <c r="N52" s="1" t="str">
        <f t="shared" si="0"/>
        <v>High_risk</v>
      </c>
      <c r="O52" s="1" t="str">
        <f t="shared" si="1"/>
        <v>Excellent</v>
      </c>
      <c r="P52" s="1" t="str">
        <f t="shared" si="2"/>
        <v>Submitted</v>
      </c>
      <c r="Q52" s="1" t="str">
        <f t="shared" si="3"/>
        <v>Valid</v>
      </c>
      <c r="R52" s="1" t="s">
        <v>82</v>
      </c>
      <c r="S52" s="4">
        <v>828591</v>
      </c>
      <c r="T52" s="1">
        <v>18.57</v>
      </c>
      <c r="U52" s="1">
        <v>12</v>
      </c>
      <c r="V52" s="1">
        <v>69049.25</v>
      </c>
      <c r="W52" s="4">
        <f t="shared" si="6"/>
        <v>1282261.7360203997</v>
      </c>
      <c r="X52" s="1" t="s">
        <v>95</v>
      </c>
      <c r="Y52" s="1" t="s">
        <v>96</v>
      </c>
      <c r="Z52" s="8">
        <v>45514</v>
      </c>
      <c r="AA52" s="8" t="str">
        <f>TEXT(Table2[[#This Row],[Application_Date]],"yyy")</f>
        <v>2024</v>
      </c>
      <c r="AB52" s="8" t="str">
        <f>TEXT(Table2[[#This Row],[Application_Date]],"mmmm")</f>
        <v>August</v>
      </c>
      <c r="AC52" s="1" t="s">
        <v>41</v>
      </c>
      <c r="AD52" s="1" t="s">
        <v>42</v>
      </c>
      <c r="AE52" s="1" t="s">
        <v>66</v>
      </c>
    </row>
    <row r="53" spans="1:31" x14ac:dyDescent="0.25">
      <c r="A53" s="1" t="s">
        <v>200</v>
      </c>
      <c r="B53" s="1" t="str">
        <f>IF(COUNTIF($A$2:A53,A53)&gt;1,"Duplicate","Unique")</f>
        <v>Unique</v>
      </c>
      <c r="C53" s="1" t="s">
        <v>201</v>
      </c>
      <c r="D53" s="1" t="s">
        <v>94</v>
      </c>
      <c r="E53" s="1" t="str">
        <f t="shared" si="4"/>
        <v>Submitted</v>
      </c>
      <c r="F53" s="1" t="s">
        <v>35</v>
      </c>
      <c r="G53" s="1">
        <v>62</v>
      </c>
      <c r="H53" s="1" t="s">
        <v>36</v>
      </c>
      <c r="I53" s="1" t="s">
        <v>25</v>
      </c>
      <c r="J53" s="1" t="s">
        <v>70</v>
      </c>
      <c r="K53" s="4">
        <v>1453643</v>
      </c>
      <c r="L53" s="4" t="str">
        <f t="shared" si="5"/>
        <v>Submitted</v>
      </c>
      <c r="M53" s="1">
        <v>555</v>
      </c>
      <c r="N53" s="1" t="str">
        <f t="shared" si="0"/>
        <v>High_risk</v>
      </c>
      <c r="O53" s="1" t="str">
        <f t="shared" si="1"/>
        <v>Excellent</v>
      </c>
      <c r="P53" s="1" t="str">
        <f t="shared" si="2"/>
        <v>Submitted</v>
      </c>
      <c r="Q53" s="1" t="str">
        <f t="shared" si="3"/>
        <v>Valid</v>
      </c>
      <c r="R53" s="1" t="s">
        <v>6</v>
      </c>
      <c r="S53" s="4">
        <v>3795633</v>
      </c>
      <c r="T53" s="1">
        <v>13.27</v>
      </c>
      <c r="U53" s="1">
        <v>24</v>
      </c>
      <c r="V53" s="1">
        <v>158151.38</v>
      </c>
      <c r="W53" s="4">
        <f t="shared" si="6"/>
        <v>4197337.5650768299</v>
      </c>
      <c r="X53" s="1" t="s">
        <v>28</v>
      </c>
      <c r="Y53" s="1" t="s">
        <v>29</v>
      </c>
      <c r="Z53" s="8">
        <v>45515</v>
      </c>
      <c r="AA53" s="8" t="str">
        <f>TEXT(Table2[[#This Row],[Application_Date]],"yyy")</f>
        <v>2024</v>
      </c>
      <c r="AB53" s="8" t="str">
        <f>TEXT(Table2[[#This Row],[Application_Date]],"mmmm")</f>
        <v>August</v>
      </c>
      <c r="AC53" s="1" t="s">
        <v>52</v>
      </c>
      <c r="AD53" s="1" t="s">
        <v>42</v>
      </c>
      <c r="AE53" s="1" t="s">
        <v>43</v>
      </c>
    </row>
    <row r="54" spans="1:31" x14ac:dyDescent="0.25">
      <c r="A54" s="1" t="s">
        <v>202</v>
      </c>
      <c r="B54" s="1" t="str">
        <f>IF(COUNTIF($A$2:A54,A54)&gt;1,"Duplicate","Unique")</f>
        <v>Unique</v>
      </c>
      <c r="C54" s="1" t="s">
        <v>203</v>
      </c>
      <c r="D54" s="1" t="s">
        <v>204</v>
      </c>
      <c r="E54" s="1" t="str">
        <f t="shared" si="4"/>
        <v>Submitted</v>
      </c>
      <c r="F54" s="1" t="s">
        <v>47</v>
      </c>
      <c r="G54" s="1">
        <v>47</v>
      </c>
      <c r="H54" s="1" t="s">
        <v>36</v>
      </c>
      <c r="I54" s="1" t="s">
        <v>25</v>
      </c>
      <c r="J54" s="1" t="s">
        <v>70</v>
      </c>
      <c r="K54" s="4">
        <v>2431293</v>
      </c>
      <c r="L54" s="4" t="str">
        <f t="shared" si="5"/>
        <v>Submitted</v>
      </c>
      <c r="M54" s="1">
        <v>758</v>
      </c>
      <c r="N54" s="1" t="str">
        <f t="shared" si="0"/>
        <v>medium_risk</v>
      </c>
      <c r="O54" s="1" t="str">
        <f t="shared" si="1"/>
        <v>Excellent</v>
      </c>
      <c r="P54" s="1" t="str">
        <f t="shared" si="2"/>
        <v>Submitted</v>
      </c>
      <c r="Q54" s="1" t="str">
        <f t="shared" si="3"/>
        <v>Valid</v>
      </c>
      <c r="R54" s="1" t="s">
        <v>27</v>
      </c>
      <c r="S54" s="4">
        <v>4109065</v>
      </c>
      <c r="T54" s="1">
        <v>16.149999999999999</v>
      </c>
      <c r="U54" s="1">
        <v>120</v>
      </c>
      <c r="V54" s="1">
        <v>34242.21</v>
      </c>
      <c r="W54" s="4">
        <f t="shared" si="6"/>
        <v>5530116.645833333</v>
      </c>
      <c r="X54" s="1" t="s">
        <v>39</v>
      </c>
      <c r="Y54" s="1" t="s">
        <v>40</v>
      </c>
      <c r="Z54" s="8">
        <v>45516</v>
      </c>
      <c r="AA54" s="8" t="str">
        <f>TEXT(Table2[[#This Row],[Application_Date]],"yyy")</f>
        <v>2024</v>
      </c>
      <c r="AB54" s="8" t="str">
        <f>TEXT(Table2[[#This Row],[Application_Date]],"mmmm")</f>
        <v>August</v>
      </c>
      <c r="AC54" s="1" t="s">
        <v>61</v>
      </c>
      <c r="AD54" s="1" t="s">
        <v>30</v>
      </c>
      <c r="AE54" s="1" t="s">
        <v>62</v>
      </c>
    </row>
    <row r="55" spans="1:31" x14ac:dyDescent="0.25">
      <c r="A55" s="1" t="s">
        <v>205</v>
      </c>
      <c r="B55" s="1" t="str">
        <f>IF(COUNTIF($A$2:A55,A55)&gt;1,"Duplicate","Unique")</f>
        <v>Unique</v>
      </c>
      <c r="C55" s="1" t="s">
        <v>206</v>
      </c>
      <c r="D55" s="1" t="s">
        <v>207</v>
      </c>
      <c r="E55" s="1" t="str">
        <f t="shared" si="4"/>
        <v>Submitted</v>
      </c>
      <c r="F55" s="1" t="s">
        <v>47</v>
      </c>
      <c r="G55" s="1">
        <v>39</v>
      </c>
      <c r="H55" s="1" t="s">
        <v>36</v>
      </c>
      <c r="I55" s="1" t="s">
        <v>48</v>
      </c>
      <c r="J55" s="1" t="s">
        <v>70</v>
      </c>
      <c r="K55" s="4">
        <v>1439818</v>
      </c>
      <c r="L55" s="4" t="str">
        <f t="shared" si="5"/>
        <v>Submitted</v>
      </c>
      <c r="M55" s="1">
        <v>603</v>
      </c>
      <c r="N55" s="1" t="str">
        <f t="shared" si="0"/>
        <v>low_risk</v>
      </c>
      <c r="O55" s="1" t="str">
        <f t="shared" si="1"/>
        <v>Excellent</v>
      </c>
      <c r="P55" s="1" t="str">
        <f t="shared" si="2"/>
        <v>Submitted</v>
      </c>
      <c r="Q55" s="1" t="str">
        <f t="shared" si="3"/>
        <v>Valid</v>
      </c>
      <c r="R55" s="1" t="s">
        <v>6</v>
      </c>
      <c r="S55" s="4">
        <v>852261</v>
      </c>
      <c r="T55" s="1">
        <v>7.09</v>
      </c>
      <c r="U55" s="1">
        <v>12</v>
      </c>
      <c r="V55" s="1">
        <v>71021.75</v>
      </c>
      <c r="W55" s="4">
        <f t="shared" si="6"/>
        <v>505468.17454306147</v>
      </c>
      <c r="X55" s="1" t="s">
        <v>85</v>
      </c>
      <c r="Y55" s="1" t="s">
        <v>86</v>
      </c>
      <c r="Z55" s="8">
        <v>45517</v>
      </c>
      <c r="AA55" s="8" t="str">
        <f>TEXT(Table2[[#This Row],[Application_Date]],"yyy")</f>
        <v>2024</v>
      </c>
      <c r="AB55" s="8" t="str">
        <f>TEXT(Table2[[#This Row],[Application_Date]],"mmmm")</f>
        <v>August</v>
      </c>
      <c r="AC55" s="1" t="s">
        <v>61</v>
      </c>
      <c r="AD55" s="1" t="s">
        <v>42</v>
      </c>
      <c r="AE55" s="1" t="s">
        <v>43</v>
      </c>
    </row>
    <row r="56" spans="1:31" x14ac:dyDescent="0.25">
      <c r="A56" s="1" t="s">
        <v>208</v>
      </c>
      <c r="B56" s="1" t="str">
        <f>IF(COUNTIF($A$2:A56,A56)&gt;1,"Duplicate","Unique")</f>
        <v>Unique</v>
      </c>
      <c r="C56" s="1" t="s">
        <v>209</v>
      </c>
      <c r="D56" s="1" t="s">
        <v>124</v>
      </c>
      <c r="E56" s="1" t="str">
        <f t="shared" si="4"/>
        <v>Submitted</v>
      </c>
      <c r="F56" s="1" t="s">
        <v>47</v>
      </c>
      <c r="G56" s="1">
        <v>27</v>
      </c>
      <c r="H56" s="1" t="s">
        <v>36</v>
      </c>
      <c r="I56" s="1" t="s">
        <v>25</v>
      </c>
      <c r="J56" s="1" t="s">
        <v>49</v>
      </c>
      <c r="K56" s="4">
        <v>2279386</v>
      </c>
      <c r="L56" s="4" t="str">
        <f t="shared" si="5"/>
        <v>Submitted</v>
      </c>
      <c r="M56" s="1">
        <v>340</v>
      </c>
      <c r="N56" s="1" t="str">
        <f t="shared" si="0"/>
        <v>High_risk</v>
      </c>
      <c r="O56" s="1" t="str">
        <f t="shared" si="1"/>
        <v>Excellent</v>
      </c>
      <c r="P56" s="1" t="str">
        <f t="shared" si="2"/>
        <v>Submitted</v>
      </c>
      <c r="Q56" s="1" t="str">
        <f t="shared" si="3"/>
        <v>Valid</v>
      </c>
      <c r="R56" s="1" t="s">
        <v>82</v>
      </c>
      <c r="S56" s="4">
        <v>1330846</v>
      </c>
      <c r="T56" s="1">
        <v>9.43</v>
      </c>
      <c r="U56" s="1">
        <v>12</v>
      </c>
      <c r="V56" s="1">
        <v>110903.83</v>
      </c>
      <c r="W56" s="4">
        <f t="shared" si="6"/>
        <v>1046818.049871876</v>
      </c>
      <c r="X56" s="1" t="s">
        <v>105</v>
      </c>
      <c r="Y56" s="1" t="s">
        <v>106</v>
      </c>
      <c r="Z56" s="8">
        <v>45518</v>
      </c>
      <c r="AA56" s="8" t="str">
        <f>TEXT(Table2[[#This Row],[Application_Date]],"yyy")</f>
        <v>2024</v>
      </c>
      <c r="AB56" s="8" t="str">
        <f>TEXT(Table2[[#This Row],[Application_Date]],"mmmm")</f>
        <v>August</v>
      </c>
      <c r="AC56" s="1" t="s">
        <v>52</v>
      </c>
      <c r="AD56" s="1" t="s">
        <v>30</v>
      </c>
      <c r="AE56" s="1" t="s">
        <v>66</v>
      </c>
    </row>
    <row r="57" spans="1:31" x14ac:dyDescent="0.25">
      <c r="A57" s="1" t="s">
        <v>210</v>
      </c>
      <c r="B57" s="1" t="str">
        <f>IF(COUNTIF($A$2:A57,A57)&gt;1,"Duplicate","Unique")</f>
        <v>Unique</v>
      </c>
      <c r="C57" s="1" t="s">
        <v>211</v>
      </c>
      <c r="D57" s="1" t="s">
        <v>23</v>
      </c>
      <c r="E57" s="1" t="str">
        <f t="shared" si="4"/>
        <v>Submitted</v>
      </c>
      <c r="F57" s="1" t="s">
        <v>47</v>
      </c>
      <c r="G57" s="1">
        <v>51</v>
      </c>
      <c r="H57" s="1" t="s">
        <v>36</v>
      </c>
      <c r="I57" s="1" t="s">
        <v>25</v>
      </c>
      <c r="J57" s="1" t="s">
        <v>49</v>
      </c>
      <c r="K57" s="4">
        <v>2012247</v>
      </c>
      <c r="L57" s="4" t="str">
        <f t="shared" si="5"/>
        <v>Submitted</v>
      </c>
      <c r="M57" s="1">
        <v>950</v>
      </c>
      <c r="N57" s="1" t="str">
        <f t="shared" si="0"/>
        <v>medium_risk</v>
      </c>
      <c r="O57" s="1" t="str">
        <f t="shared" si="1"/>
        <v>Excellent</v>
      </c>
      <c r="P57" s="1" t="str">
        <f t="shared" si="2"/>
        <v>Submitted</v>
      </c>
      <c r="Q57" s="1" t="str">
        <f t="shared" si="3"/>
        <v>Invalid</v>
      </c>
      <c r="R57" s="1" t="s">
        <v>38</v>
      </c>
      <c r="S57" s="4">
        <v>126846</v>
      </c>
      <c r="T57" s="1">
        <v>10.65</v>
      </c>
      <c r="U57" s="1">
        <v>12</v>
      </c>
      <c r="V57" s="1">
        <v>10570.5</v>
      </c>
      <c r="W57" s="4">
        <f t="shared" si="6"/>
        <v>112630.90755286743</v>
      </c>
      <c r="X57" s="1" t="s">
        <v>39</v>
      </c>
      <c r="Y57" s="1" t="s">
        <v>40</v>
      </c>
      <c r="Z57" s="8">
        <v>45519</v>
      </c>
      <c r="AA57" s="8" t="str">
        <f>TEXT(Table2[[#This Row],[Application_Date]],"yyy")</f>
        <v>2024</v>
      </c>
      <c r="AB57" s="8" t="str">
        <f>TEXT(Table2[[#This Row],[Application_Date]],"mmmm")</f>
        <v>August</v>
      </c>
      <c r="AC57" s="1" t="s">
        <v>41</v>
      </c>
      <c r="AD57" s="1" t="s">
        <v>30</v>
      </c>
      <c r="AE57" s="1" t="s">
        <v>66</v>
      </c>
    </row>
    <row r="58" spans="1:31" x14ac:dyDescent="0.25">
      <c r="A58" s="1" t="s">
        <v>212</v>
      </c>
      <c r="B58" s="1" t="str">
        <f>IF(COUNTIF($A$2:A58,A58)&gt;1,"Duplicate","Unique")</f>
        <v>Unique</v>
      </c>
      <c r="C58" s="1" t="s">
        <v>213</v>
      </c>
      <c r="D58" s="1" t="s">
        <v>214</v>
      </c>
      <c r="E58" s="1" t="str">
        <f t="shared" si="4"/>
        <v>Submitted</v>
      </c>
      <c r="F58" s="1" t="s">
        <v>47</v>
      </c>
      <c r="G58" s="1">
        <v>46</v>
      </c>
      <c r="H58" s="1" t="s">
        <v>24</v>
      </c>
      <c r="I58" s="1" t="s">
        <v>25</v>
      </c>
      <c r="J58" s="1" t="s">
        <v>49</v>
      </c>
      <c r="K58" s="4">
        <v>2107326</v>
      </c>
      <c r="L58" s="4" t="str">
        <f t="shared" si="5"/>
        <v>Submitted</v>
      </c>
      <c r="M58" s="1">
        <v>805</v>
      </c>
      <c r="N58" s="1" t="str">
        <f t="shared" si="0"/>
        <v>medium_risk</v>
      </c>
      <c r="O58" s="1" t="str">
        <f t="shared" si="1"/>
        <v>Excellent</v>
      </c>
      <c r="P58" s="1" t="str">
        <f t="shared" si="2"/>
        <v>Submitted</v>
      </c>
      <c r="Q58" s="1" t="str">
        <f t="shared" si="3"/>
        <v>Valid</v>
      </c>
      <c r="R58" s="1" t="s">
        <v>6</v>
      </c>
      <c r="S58" s="4">
        <v>514222</v>
      </c>
      <c r="T58" s="1">
        <v>7.93</v>
      </c>
      <c r="U58" s="1">
        <v>24</v>
      </c>
      <c r="V58" s="1">
        <v>21425.919999999998</v>
      </c>
      <c r="W58" s="4">
        <f t="shared" si="6"/>
        <v>339816.78987135511</v>
      </c>
      <c r="X58" s="1" t="s">
        <v>95</v>
      </c>
      <c r="Y58" s="1" t="s">
        <v>96</v>
      </c>
      <c r="Z58" s="8">
        <v>45520</v>
      </c>
      <c r="AA58" s="8" t="str">
        <f>TEXT(Table2[[#This Row],[Application_Date]],"yyy")</f>
        <v>2024</v>
      </c>
      <c r="AB58" s="8" t="str">
        <f>TEXT(Table2[[#This Row],[Application_Date]],"mmmm")</f>
        <v>August</v>
      </c>
      <c r="AC58" s="1" t="s">
        <v>61</v>
      </c>
      <c r="AD58" s="1" t="s">
        <v>30</v>
      </c>
      <c r="AE58" s="1" t="s">
        <v>43</v>
      </c>
    </row>
    <row r="59" spans="1:31" x14ac:dyDescent="0.25">
      <c r="A59" s="1" t="s">
        <v>215</v>
      </c>
      <c r="B59" s="1" t="str">
        <f>IF(COUNTIF($A$2:A59,A59)&gt;1,"Duplicate","Unique")</f>
        <v>Unique</v>
      </c>
      <c r="C59" s="1" t="s">
        <v>216</v>
      </c>
      <c r="D59" s="1" t="s">
        <v>217</v>
      </c>
      <c r="E59" s="1" t="str">
        <f t="shared" si="4"/>
        <v>Submitted</v>
      </c>
      <c r="F59" s="1" t="s">
        <v>47</v>
      </c>
      <c r="G59" s="1">
        <v>45</v>
      </c>
      <c r="H59" s="1" t="s">
        <v>36</v>
      </c>
      <c r="I59" s="1" t="s">
        <v>48</v>
      </c>
      <c r="J59" s="1" t="s">
        <v>49</v>
      </c>
      <c r="K59" s="4">
        <v>1913082</v>
      </c>
      <c r="L59" s="4" t="str">
        <f t="shared" si="5"/>
        <v>Submitted</v>
      </c>
      <c r="M59" s="1">
        <v>427</v>
      </c>
      <c r="N59" s="1" t="str">
        <f t="shared" si="0"/>
        <v>High_risk</v>
      </c>
      <c r="O59" s="1" t="str">
        <f t="shared" si="1"/>
        <v>Excellent</v>
      </c>
      <c r="P59" s="1" t="str">
        <f t="shared" si="2"/>
        <v>Submitted</v>
      </c>
      <c r="Q59" s="1" t="str">
        <f t="shared" si="3"/>
        <v>Valid</v>
      </c>
      <c r="R59" s="1" t="s">
        <v>82</v>
      </c>
      <c r="S59" s="4">
        <v>860705</v>
      </c>
      <c r="T59" s="1">
        <v>11.7</v>
      </c>
      <c r="U59" s="1">
        <v>36</v>
      </c>
      <c r="V59" s="1">
        <v>23908.47</v>
      </c>
      <c r="W59" s="4">
        <f t="shared" si="6"/>
        <v>839187.37501920632</v>
      </c>
      <c r="X59" s="1" t="s">
        <v>85</v>
      </c>
      <c r="Y59" s="1" t="s">
        <v>86</v>
      </c>
      <c r="Z59" s="8">
        <v>45521</v>
      </c>
      <c r="AA59" s="8" t="str">
        <f>TEXT(Table2[[#This Row],[Application_Date]],"yyy")</f>
        <v>2024</v>
      </c>
      <c r="AB59" s="8" t="str">
        <f>TEXT(Table2[[#This Row],[Application_Date]],"mmmm")</f>
        <v>August</v>
      </c>
      <c r="AC59" s="1" t="s">
        <v>61</v>
      </c>
      <c r="AD59" s="1" t="s">
        <v>42</v>
      </c>
      <c r="AE59" s="1" t="s">
        <v>62</v>
      </c>
    </row>
    <row r="60" spans="1:31" x14ac:dyDescent="0.25">
      <c r="A60" s="1" t="s">
        <v>218</v>
      </c>
      <c r="B60" s="1" t="str">
        <f>IF(COUNTIF($A$2:A60,A60)&gt;1,"Duplicate","Unique")</f>
        <v>Unique</v>
      </c>
      <c r="C60" s="1" t="s">
        <v>219</v>
      </c>
      <c r="D60" s="1" t="s">
        <v>163</v>
      </c>
      <c r="E60" s="1" t="str">
        <f t="shared" si="4"/>
        <v>Submitted</v>
      </c>
      <c r="F60" s="1" t="s">
        <v>47</v>
      </c>
      <c r="G60" s="1">
        <v>60</v>
      </c>
      <c r="H60" s="1" t="s">
        <v>24</v>
      </c>
      <c r="I60" s="1" t="s">
        <v>48</v>
      </c>
      <c r="J60" s="1" t="s">
        <v>49</v>
      </c>
      <c r="K60" s="4">
        <v>2416303</v>
      </c>
      <c r="L60" s="4" t="str">
        <f t="shared" si="5"/>
        <v>Submitted</v>
      </c>
      <c r="M60" s="1">
        <v>602</v>
      </c>
      <c r="N60" s="1" t="str">
        <f t="shared" si="0"/>
        <v>low_risk</v>
      </c>
      <c r="O60" s="1" t="str">
        <f t="shared" si="1"/>
        <v>Excellent</v>
      </c>
      <c r="P60" s="1" t="str">
        <f t="shared" si="2"/>
        <v>Submitted</v>
      </c>
      <c r="Q60" s="1" t="str">
        <f t="shared" si="3"/>
        <v>Valid</v>
      </c>
      <c r="R60" s="1" t="s">
        <v>27</v>
      </c>
      <c r="S60" s="4">
        <v>2597185</v>
      </c>
      <c r="T60" s="1">
        <v>9.99</v>
      </c>
      <c r="U60" s="1">
        <v>24</v>
      </c>
      <c r="V60" s="1">
        <v>108216.04</v>
      </c>
      <c r="W60" s="4">
        <f t="shared" si="6"/>
        <v>2162157.5640543876</v>
      </c>
      <c r="X60" s="1" t="s">
        <v>28</v>
      </c>
      <c r="Y60" s="1" t="s">
        <v>29</v>
      </c>
      <c r="Z60" s="8">
        <v>45522</v>
      </c>
      <c r="AA60" s="8" t="str">
        <f>TEXT(Table2[[#This Row],[Application_Date]],"yyy")</f>
        <v>2024</v>
      </c>
      <c r="AB60" s="8" t="str">
        <f>TEXT(Table2[[#This Row],[Application_Date]],"mmmm")</f>
        <v>August</v>
      </c>
      <c r="AC60" s="1" t="s">
        <v>61</v>
      </c>
      <c r="AD60" s="1" t="s">
        <v>42</v>
      </c>
      <c r="AE60" s="1" t="s">
        <v>62</v>
      </c>
    </row>
    <row r="61" spans="1:31" x14ac:dyDescent="0.25">
      <c r="A61" s="1" t="s">
        <v>220</v>
      </c>
      <c r="B61" s="1" t="str">
        <f>IF(COUNTIF($A$2:A61,A61)&gt;1,"Duplicate","Unique")</f>
        <v>Unique</v>
      </c>
      <c r="C61" s="1" t="s">
        <v>221</v>
      </c>
      <c r="D61" s="1" t="s">
        <v>55</v>
      </c>
      <c r="E61" s="1" t="str">
        <f t="shared" si="4"/>
        <v>Submitted</v>
      </c>
      <c r="F61" s="1" t="s">
        <v>35</v>
      </c>
      <c r="G61" s="1">
        <v>22</v>
      </c>
      <c r="H61" s="1" t="s">
        <v>24</v>
      </c>
      <c r="I61" s="1" t="s">
        <v>48</v>
      </c>
      <c r="J61" s="1" t="s">
        <v>49</v>
      </c>
      <c r="K61" s="4">
        <v>1210130</v>
      </c>
      <c r="L61" s="4" t="str">
        <f t="shared" si="5"/>
        <v>Submitted</v>
      </c>
      <c r="M61" s="1">
        <v>865</v>
      </c>
      <c r="N61" s="1" t="str">
        <f t="shared" si="0"/>
        <v>medium_risk</v>
      </c>
      <c r="O61" s="1" t="str">
        <f t="shared" si="1"/>
        <v>Excellent</v>
      </c>
      <c r="P61" s="1" t="str">
        <f t="shared" si="2"/>
        <v>Submitted</v>
      </c>
      <c r="Q61" s="1" t="str">
        <f t="shared" si="3"/>
        <v>Valid</v>
      </c>
      <c r="R61" s="1" t="s">
        <v>6</v>
      </c>
      <c r="S61" s="4">
        <v>4863993</v>
      </c>
      <c r="T61" s="1">
        <v>12.74</v>
      </c>
      <c r="U61" s="1">
        <v>12</v>
      </c>
      <c r="V61" s="1">
        <v>405332.75</v>
      </c>
      <c r="W61" s="4">
        <f t="shared" si="6"/>
        <v>5164815.0923661571</v>
      </c>
      <c r="X61" s="1" t="s">
        <v>105</v>
      </c>
      <c r="Y61" s="1" t="s">
        <v>106</v>
      </c>
      <c r="Z61" s="8">
        <v>45523</v>
      </c>
      <c r="AA61" s="8" t="str">
        <f>TEXT(Table2[[#This Row],[Application_Date]],"yyy")</f>
        <v>2024</v>
      </c>
      <c r="AB61" s="8" t="str">
        <f>TEXT(Table2[[#This Row],[Application_Date]],"mmmm")</f>
        <v>August</v>
      </c>
      <c r="AC61" s="1" t="s">
        <v>61</v>
      </c>
      <c r="AD61" s="1" t="s">
        <v>42</v>
      </c>
      <c r="AE61" s="1" t="s">
        <v>66</v>
      </c>
    </row>
    <row r="62" spans="1:31" x14ac:dyDescent="0.25">
      <c r="A62" s="1" t="s">
        <v>222</v>
      </c>
      <c r="B62" s="1" t="str">
        <f>IF(COUNTIF($A$2:A62,A62)&gt;1,"Duplicate","Unique")</f>
        <v>Unique</v>
      </c>
      <c r="C62" s="1" t="s">
        <v>223</v>
      </c>
      <c r="D62" s="1" t="s">
        <v>89</v>
      </c>
      <c r="E62" s="1" t="str">
        <f t="shared" si="4"/>
        <v>Submitted</v>
      </c>
      <c r="F62" s="1" t="s">
        <v>35</v>
      </c>
      <c r="G62" s="1">
        <v>49</v>
      </c>
      <c r="H62" s="1" t="s">
        <v>36</v>
      </c>
      <c r="I62" s="1" t="s">
        <v>48</v>
      </c>
      <c r="J62" s="1" t="s">
        <v>70</v>
      </c>
      <c r="K62" s="4">
        <v>1972514</v>
      </c>
      <c r="L62" s="4" t="str">
        <f t="shared" si="5"/>
        <v>Submitted</v>
      </c>
      <c r="M62" s="1">
        <v>784</v>
      </c>
      <c r="N62" s="1" t="str">
        <f t="shared" si="0"/>
        <v>medium_risk</v>
      </c>
      <c r="O62" s="1" t="str">
        <f t="shared" si="1"/>
        <v>Excellent</v>
      </c>
      <c r="P62" s="1" t="str">
        <f t="shared" si="2"/>
        <v>Submitted</v>
      </c>
      <c r="Q62" s="1" t="str">
        <f t="shared" si="3"/>
        <v>Valid</v>
      </c>
      <c r="R62" s="1" t="s">
        <v>38</v>
      </c>
      <c r="S62" s="4">
        <v>1408298</v>
      </c>
      <c r="T62" s="1">
        <v>7.05</v>
      </c>
      <c r="U62" s="1">
        <v>120</v>
      </c>
      <c r="V62" s="1">
        <v>11735.82</v>
      </c>
      <c r="W62" s="4">
        <f t="shared" si="6"/>
        <v>827375.07500000007</v>
      </c>
      <c r="X62" s="1" t="s">
        <v>50</v>
      </c>
      <c r="Y62" s="1" t="s">
        <v>51</v>
      </c>
      <c r="Z62" s="8">
        <v>45524</v>
      </c>
      <c r="AA62" s="8" t="str">
        <f>TEXT(Table2[[#This Row],[Application_Date]],"yyy")</f>
        <v>2024</v>
      </c>
      <c r="AB62" s="8" t="str">
        <f>TEXT(Table2[[#This Row],[Application_Date]],"mmmm")</f>
        <v>August</v>
      </c>
      <c r="AC62" s="1" t="s">
        <v>52</v>
      </c>
      <c r="AD62" s="1" t="s">
        <v>30</v>
      </c>
      <c r="AE62" s="1" t="s">
        <v>43</v>
      </c>
    </row>
    <row r="63" spans="1:31" x14ac:dyDescent="0.25">
      <c r="A63" s="1" t="s">
        <v>224</v>
      </c>
      <c r="B63" s="1" t="str">
        <f>IF(COUNTIF($A$2:A63,A63)&gt;1,"Duplicate","Unique")</f>
        <v>Unique</v>
      </c>
      <c r="C63" s="1" t="s">
        <v>225</v>
      </c>
      <c r="D63" s="1" t="s">
        <v>226</v>
      </c>
      <c r="E63" s="1" t="str">
        <f t="shared" si="4"/>
        <v>Submitted</v>
      </c>
      <c r="F63" s="1" t="s">
        <v>35</v>
      </c>
      <c r="G63" s="1">
        <v>48</v>
      </c>
      <c r="H63" s="1" t="s">
        <v>24</v>
      </c>
      <c r="I63" s="1" t="s">
        <v>25</v>
      </c>
      <c r="J63" s="1" t="s">
        <v>70</v>
      </c>
      <c r="K63" s="4">
        <v>1987847</v>
      </c>
      <c r="L63" s="4" t="str">
        <f t="shared" si="5"/>
        <v>Submitted</v>
      </c>
      <c r="M63" s="1">
        <v>897</v>
      </c>
      <c r="N63" s="1" t="str">
        <f t="shared" si="0"/>
        <v>medium_risk</v>
      </c>
      <c r="O63" s="1" t="str">
        <f t="shared" si="1"/>
        <v>Excellent</v>
      </c>
      <c r="P63" s="1" t="str">
        <f t="shared" si="2"/>
        <v>Submitted</v>
      </c>
      <c r="Q63" s="1" t="str">
        <f t="shared" si="3"/>
        <v>Valid</v>
      </c>
      <c r="R63" s="1" t="s">
        <v>82</v>
      </c>
      <c r="S63" s="4">
        <v>4994395</v>
      </c>
      <c r="T63" s="1">
        <v>9</v>
      </c>
      <c r="U63" s="1">
        <v>120</v>
      </c>
      <c r="V63" s="1">
        <v>41619.96</v>
      </c>
      <c r="W63" s="4">
        <f t="shared" si="6"/>
        <v>3745796.25</v>
      </c>
      <c r="X63" s="1" t="s">
        <v>39</v>
      </c>
      <c r="Y63" s="1" t="s">
        <v>40</v>
      </c>
      <c r="Z63" s="8">
        <v>45525</v>
      </c>
      <c r="AA63" s="8" t="str">
        <f>TEXT(Table2[[#This Row],[Application_Date]],"yyy")</f>
        <v>2024</v>
      </c>
      <c r="AB63" s="8" t="str">
        <f>TEXT(Table2[[#This Row],[Application_Date]],"mmmm")</f>
        <v>August</v>
      </c>
      <c r="AC63" s="1" t="s">
        <v>41</v>
      </c>
      <c r="AD63" s="1" t="s">
        <v>42</v>
      </c>
      <c r="AE63" s="1" t="s">
        <v>66</v>
      </c>
    </row>
    <row r="64" spans="1:31" x14ac:dyDescent="0.25">
      <c r="A64" s="1" t="s">
        <v>227</v>
      </c>
      <c r="B64" s="1" t="str">
        <f>IF(COUNTIF($A$2:A64,A64)&gt;1,"Duplicate","Unique")</f>
        <v>Unique</v>
      </c>
      <c r="C64" s="1" t="s">
        <v>228</v>
      </c>
      <c r="D64" s="1" t="s">
        <v>229</v>
      </c>
      <c r="E64" s="1" t="str">
        <f t="shared" si="4"/>
        <v>Submitted</v>
      </c>
      <c r="F64" s="1" t="s">
        <v>35</v>
      </c>
      <c r="G64" s="1">
        <v>52</v>
      </c>
      <c r="H64" s="1" t="s">
        <v>36</v>
      </c>
      <c r="I64" s="1" t="s">
        <v>25</v>
      </c>
      <c r="J64" s="1" t="s">
        <v>26</v>
      </c>
      <c r="K64" s="4">
        <v>2474454</v>
      </c>
      <c r="L64" s="4" t="str">
        <f t="shared" si="5"/>
        <v>Submitted</v>
      </c>
      <c r="M64" s="1">
        <v>592</v>
      </c>
      <c r="N64" s="1" t="str">
        <f t="shared" si="0"/>
        <v>High_risk</v>
      </c>
      <c r="O64" s="1" t="str">
        <f t="shared" si="1"/>
        <v>Excellent</v>
      </c>
      <c r="P64" s="1" t="str">
        <f t="shared" si="2"/>
        <v>Submitted</v>
      </c>
      <c r="Q64" s="1" t="str">
        <f t="shared" si="3"/>
        <v>Valid</v>
      </c>
      <c r="R64" s="1" t="s">
        <v>82</v>
      </c>
      <c r="S64" s="4">
        <v>2807551</v>
      </c>
      <c r="T64" s="1">
        <v>12.56</v>
      </c>
      <c r="U64" s="1">
        <v>36</v>
      </c>
      <c r="V64" s="1">
        <v>77987.53</v>
      </c>
      <c r="W64" s="4">
        <f t="shared" si="6"/>
        <v>2938570.0466853064</v>
      </c>
      <c r="X64" s="1" t="s">
        <v>28</v>
      </c>
      <c r="Y64" s="1" t="s">
        <v>29</v>
      </c>
      <c r="Z64" s="8">
        <v>45526</v>
      </c>
      <c r="AA64" s="8" t="str">
        <f>TEXT(Table2[[#This Row],[Application_Date]],"yyy")</f>
        <v>2024</v>
      </c>
      <c r="AB64" s="8" t="str">
        <f>TEXT(Table2[[#This Row],[Application_Date]],"mmmm")</f>
        <v>August</v>
      </c>
      <c r="AC64" s="1" t="s">
        <v>61</v>
      </c>
      <c r="AD64" s="1" t="s">
        <v>42</v>
      </c>
      <c r="AE64" s="1" t="s">
        <v>62</v>
      </c>
    </row>
    <row r="65" spans="1:31" x14ac:dyDescent="0.25">
      <c r="A65" s="1" t="s">
        <v>230</v>
      </c>
      <c r="B65" s="1" t="str">
        <f>IF(COUNTIF($A$2:A65,A65)&gt;1,"Duplicate","Unique")</f>
        <v>Unique</v>
      </c>
      <c r="C65" s="1" t="s">
        <v>231</v>
      </c>
      <c r="D65" s="1" t="s">
        <v>172</v>
      </c>
      <c r="E65" s="1" t="str">
        <f t="shared" si="4"/>
        <v>Submitted</v>
      </c>
      <c r="F65" s="1" t="s">
        <v>47</v>
      </c>
      <c r="G65" s="1">
        <v>54</v>
      </c>
      <c r="H65" s="1" t="s">
        <v>24</v>
      </c>
      <c r="I65" s="1" t="s">
        <v>25</v>
      </c>
      <c r="J65" s="1" t="s">
        <v>70</v>
      </c>
      <c r="K65" s="4">
        <v>1861958</v>
      </c>
      <c r="L65" s="4" t="str">
        <f t="shared" si="5"/>
        <v>Submitted</v>
      </c>
      <c r="M65" s="1">
        <v>609</v>
      </c>
      <c r="N65" s="1" t="str">
        <f t="shared" si="0"/>
        <v>low_risk</v>
      </c>
      <c r="O65" s="1" t="str">
        <f t="shared" si="1"/>
        <v>Excellent</v>
      </c>
      <c r="P65" s="1" t="str">
        <f t="shared" si="2"/>
        <v>Submitted</v>
      </c>
      <c r="Q65" s="1" t="str">
        <f t="shared" si="3"/>
        <v>Valid</v>
      </c>
      <c r="R65" s="1" t="s">
        <v>38</v>
      </c>
      <c r="S65" s="4">
        <v>2456387</v>
      </c>
      <c r="T65" s="1">
        <v>11.02</v>
      </c>
      <c r="U65" s="1">
        <v>60</v>
      </c>
      <c r="V65" s="1">
        <v>40939.78</v>
      </c>
      <c r="W65" s="4">
        <f t="shared" si="6"/>
        <v>2255782.0616666665</v>
      </c>
      <c r="X65" s="1" t="s">
        <v>28</v>
      </c>
      <c r="Y65" s="1" t="s">
        <v>29</v>
      </c>
      <c r="Z65" s="8">
        <v>45527</v>
      </c>
      <c r="AA65" s="8" t="str">
        <f>TEXT(Table2[[#This Row],[Application_Date]],"yyy")</f>
        <v>2024</v>
      </c>
      <c r="AB65" s="8" t="str">
        <f>TEXT(Table2[[#This Row],[Application_Date]],"mmmm")</f>
        <v>August</v>
      </c>
      <c r="AC65" s="1" t="s">
        <v>61</v>
      </c>
      <c r="AD65" s="1" t="s">
        <v>42</v>
      </c>
      <c r="AE65" s="1" t="s">
        <v>31</v>
      </c>
    </row>
    <row r="66" spans="1:31" x14ac:dyDescent="0.25">
      <c r="A66" s="1" t="s">
        <v>232</v>
      </c>
      <c r="B66" s="1" t="str">
        <f>IF(COUNTIF($A$2:A66,A66)&gt;1,"Duplicate","Unique")</f>
        <v>Unique</v>
      </c>
      <c r="C66" s="1" t="s">
        <v>233</v>
      </c>
      <c r="D66" s="1" t="s">
        <v>234</v>
      </c>
      <c r="E66" s="1" t="str">
        <f t="shared" ref="E66:E129" si="7">IF(C66="","Missing","Submitted")</f>
        <v>Submitted</v>
      </c>
      <c r="F66" s="1" t="s">
        <v>35</v>
      </c>
      <c r="G66" s="1">
        <v>34</v>
      </c>
      <c r="H66" s="1" t="s">
        <v>36</v>
      </c>
      <c r="I66" s="1" t="s">
        <v>48</v>
      </c>
      <c r="J66" s="1" t="s">
        <v>37</v>
      </c>
      <c r="K66" s="4">
        <v>651595</v>
      </c>
      <c r="L66" s="4" t="str">
        <f t="shared" ref="L66:L129" si="8">IF(K66="","Missing","Submitted")</f>
        <v>Submitted</v>
      </c>
      <c r="M66" s="1">
        <v>492</v>
      </c>
      <c r="N66" s="1" t="str">
        <f t="shared" ref="N66:N129" si="9">IF(M66&lt;600,"High_risk",IF(M66&gt;=750,"medium_risk","low_risk"))</f>
        <v>High_risk</v>
      </c>
      <c r="O66" s="1" t="str">
        <f t="shared" ref="O66:O129" si="10">IF(J67&lt;503,"Poor",IF(J67&lt;=550,"Fair",IF(J67&lt;=750,"Good","Excellent")))</f>
        <v>Excellent</v>
      </c>
      <c r="P66" s="1" t="str">
        <f t="shared" ref="P66:P129" si="11">IF(S66="","Missing","Submitted")</f>
        <v>Submitted</v>
      </c>
      <c r="Q66" s="1" t="str">
        <f t="shared" ref="Q66:Q129" si="12">IF(AND(M66&gt;=300,M66&lt;=900),"Valid","Invalid")</f>
        <v>Valid</v>
      </c>
      <c r="R66" s="1" t="s">
        <v>70</v>
      </c>
      <c r="S66" s="4">
        <v>867789</v>
      </c>
      <c r="T66" s="1">
        <v>13.86</v>
      </c>
      <c r="U66" s="1">
        <v>120</v>
      </c>
      <c r="V66" s="1">
        <v>7231.57</v>
      </c>
      <c r="W66" s="4">
        <f t="shared" si="6"/>
        <v>1002296.295</v>
      </c>
      <c r="X66" s="1" t="s">
        <v>50</v>
      </c>
      <c r="Y66" s="1" t="s">
        <v>51</v>
      </c>
      <c r="Z66" s="8">
        <v>45528</v>
      </c>
      <c r="AA66" s="8" t="str">
        <f>TEXT(Table2[[#This Row],[Application_Date]],"yyy")</f>
        <v>2024</v>
      </c>
      <c r="AB66" s="8" t="str">
        <f>TEXT(Table2[[#This Row],[Application_Date]],"mmmm")</f>
        <v>August</v>
      </c>
      <c r="AC66" s="1" t="s">
        <v>61</v>
      </c>
      <c r="AD66" s="1" t="s">
        <v>30</v>
      </c>
      <c r="AE66" s="1" t="s">
        <v>43</v>
      </c>
    </row>
    <row r="67" spans="1:31" x14ac:dyDescent="0.25">
      <c r="A67" s="1" t="s">
        <v>235</v>
      </c>
      <c r="B67" s="1" t="str">
        <f>IF(COUNTIF($A$2:A67,A67)&gt;1,"Duplicate","Unique")</f>
        <v>Unique</v>
      </c>
      <c r="C67" s="1" t="s">
        <v>236</v>
      </c>
      <c r="D67" s="1" t="s">
        <v>234</v>
      </c>
      <c r="E67" s="1" t="str">
        <f t="shared" si="7"/>
        <v>Submitted</v>
      </c>
      <c r="F67" s="1" t="s">
        <v>35</v>
      </c>
      <c r="G67" s="1">
        <v>24</v>
      </c>
      <c r="H67" s="1" t="s">
        <v>36</v>
      </c>
      <c r="I67" s="1" t="s">
        <v>48</v>
      </c>
      <c r="J67" s="1" t="s">
        <v>26</v>
      </c>
      <c r="K67" s="4">
        <v>1387240</v>
      </c>
      <c r="L67" s="4" t="str">
        <f t="shared" si="8"/>
        <v>Submitted</v>
      </c>
      <c r="M67" s="1">
        <v>506</v>
      </c>
      <c r="N67" s="1" t="str">
        <f t="shared" si="9"/>
        <v>High_risk</v>
      </c>
      <c r="O67" s="1" t="str">
        <f t="shared" si="10"/>
        <v>Excellent</v>
      </c>
      <c r="P67" s="1" t="str">
        <f t="shared" si="11"/>
        <v>Submitted</v>
      </c>
      <c r="Q67" s="1" t="str">
        <f t="shared" si="12"/>
        <v>Valid</v>
      </c>
      <c r="R67" s="1" t="s">
        <v>27</v>
      </c>
      <c r="S67" s="4">
        <v>3130428</v>
      </c>
      <c r="T67" s="1">
        <v>16</v>
      </c>
      <c r="U67" s="1">
        <v>120</v>
      </c>
      <c r="V67" s="1">
        <v>26086.9</v>
      </c>
      <c r="W67" s="4">
        <f t="shared" ref="W67:W80" si="13">PMT(T67/12,U67,-S67)</f>
        <v>4173904</v>
      </c>
      <c r="X67" s="1" t="s">
        <v>85</v>
      </c>
      <c r="Y67" s="1" t="s">
        <v>86</v>
      </c>
      <c r="Z67" s="8">
        <v>45529</v>
      </c>
      <c r="AA67" s="8" t="str">
        <f>TEXT(Table2[[#This Row],[Application_Date]],"yyy")</f>
        <v>2024</v>
      </c>
      <c r="AB67" s="8" t="str">
        <f>TEXT(Table2[[#This Row],[Application_Date]],"mmmm")</f>
        <v>August</v>
      </c>
      <c r="AC67" s="1" t="s">
        <v>61</v>
      </c>
      <c r="AD67" s="1" t="s">
        <v>30</v>
      </c>
      <c r="AE67" s="1" t="s">
        <v>66</v>
      </c>
    </row>
    <row r="68" spans="1:31" x14ac:dyDescent="0.25">
      <c r="A68" s="1" t="s">
        <v>237</v>
      </c>
      <c r="B68" s="1" t="str">
        <f>IF(COUNTIF($A$2:A68,A68)&gt;1,"Duplicate","Unique")</f>
        <v>Unique</v>
      </c>
      <c r="C68" s="1" t="s">
        <v>238</v>
      </c>
      <c r="D68" s="1" t="s">
        <v>239</v>
      </c>
      <c r="E68" s="1" t="str">
        <f t="shared" si="7"/>
        <v>Submitted</v>
      </c>
      <c r="F68" s="1" t="s">
        <v>47</v>
      </c>
      <c r="G68" s="1">
        <v>51</v>
      </c>
      <c r="H68" s="1" t="s">
        <v>24</v>
      </c>
      <c r="I68" s="1" t="s">
        <v>48</v>
      </c>
      <c r="J68" s="1" t="s">
        <v>49</v>
      </c>
      <c r="K68" s="4">
        <v>2381262</v>
      </c>
      <c r="L68" s="4" t="str">
        <f t="shared" si="8"/>
        <v>Submitted</v>
      </c>
      <c r="M68" s="1">
        <v>497</v>
      </c>
      <c r="N68" s="1" t="str">
        <f t="shared" si="9"/>
        <v>High_risk</v>
      </c>
      <c r="O68" s="1" t="str">
        <f t="shared" si="10"/>
        <v>Excellent</v>
      </c>
      <c r="P68" s="1" t="str">
        <f t="shared" si="11"/>
        <v>Submitted</v>
      </c>
      <c r="Q68" s="1" t="str">
        <f t="shared" si="12"/>
        <v>Valid</v>
      </c>
      <c r="R68" s="1" t="s">
        <v>6</v>
      </c>
      <c r="S68" s="4">
        <v>3154934</v>
      </c>
      <c r="T68" s="1">
        <v>14.3</v>
      </c>
      <c r="U68" s="1">
        <v>12</v>
      </c>
      <c r="V68" s="1">
        <v>262911.17</v>
      </c>
      <c r="W68" s="4">
        <f t="shared" si="13"/>
        <v>3759935.7995943921</v>
      </c>
      <c r="X68" s="1" t="s">
        <v>59</v>
      </c>
      <c r="Y68" s="1" t="s">
        <v>60</v>
      </c>
      <c r="Z68" s="8">
        <v>45530</v>
      </c>
      <c r="AA68" s="8" t="str">
        <f>TEXT(Table2[[#This Row],[Application_Date]],"yyy")</f>
        <v>2024</v>
      </c>
      <c r="AB68" s="8" t="str">
        <f>TEXT(Table2[[#This Row],[Application_Date]],"mmmm")</f>
        <v>August</v>
      </c>
      <c r="AC68" s="1" t="s">
        <v>61</v>
      </c>
      <c r="AD68" s="1" t="s">
        <v>42</v>
      </c>
      <c r="AE68" s="1" t="s">
        <v>31</v>
      </c>
    </row>
    <row r="69" spans="1:31" x14ac:dyDescent="0.25">
      <c r="A69" s="1" t="s">
        <v>240</v>
      </c>
      <c r="B69" s="1" t="str">
        <f>IF(COUNTIF($A$2:A69,A69)&gt;1,"Duplicate","Unique")</f>
        <v>Unique</v>
      </c>
      <c r="C69" s="1" t="s">
        <v>241</v>
      </c>
      <c r="D69" s="1" t="s">
        <v>242</v>
      </c>
      <c r="E69" s="1" t="str">
        <f t="shared" si="7"/>
        <v>Submitted</v>
      </c>
      <c r="F69" s="1" t="s">
        <v>47</v>
      </c>
      <c r="G69" s="1">
        <v>19</v>
      </c>
      <c r="H69" s="1" t="s">
        <v>24</v>
      </c>
      <c r="I69" s="1" t="s">
        <v>48</v>
      </c>
      <c r="J69" s="1" t="s">
        <v>26</v>
      </c>
      <c r="K69" s="4">
        <v>968569</v>
      </c>
      <c r="L69" s="4" t="str">
        <f t="shared" si="8"/>
        <v>Submitted</v>
      </c>
      <c r="M69" s="1">
        <v>418</v>
      </c>
      <c r="N69" s="1" t="str">
        <f t="shared" si="9"/>
        <v>High_risk</v>
      </c>
      <c r="O69" s="1" t="str">
        <f t="shared" si="10"/>
        <v>Excellent</v>
      </c>
      <c r="P69" s="1" t="str">
        <f t="shared" si="11"/>
        <v>Submitted</v>
      </c>
      <c r="Q69" s="1" t="str">
        <f t="shared" si="12"/>
        <v>Valid</v>
      </c>
      <c r="R69" s="1" t="s">
        <v>27</v>
      </c>
      <c r="S69" s="4">
        <v>4053293</v>
      </c>
      <c r="T69" s="1">
        <v>13.88</v>
      </c>
      <c r="U69" s="1">
        <v>12</v>
      </c>
      <c r="V69" s="1">
        <v>337774.42</v>
      </c>
      <c r="W69" s="4">
        <f t="shared" si="13"/>
        <v>4688771.990560662</v>
      </c>
      <c r="X69" s="1" t="s">
        <v>39</v>
      </c>
      <c r="Y69" s="1" t="s">
        <v>40</v>
      </c>
      <c r="Z69" s="8">
        <v>45531</v>
      </c>
      <c r="AA69" s="8" t="str">
        <f>TEXT(Table2[[#This Row],[Application_Date]],"yyy")</f>
        <v>2024</v>
      </c>
      <c r="AB69" s="8" t="str">
        <f>TEXT(Table2[[#This Row],[Application_Date]],"mmmm")</f>
        <v>August</v>
      </c>
      <c r="AC69" s="1" t="s">
        <v>61</v>
      </c>
      <c r="AD69" s="1" t="s">
        <v>30</v>
      </c>
      <c r="AE69" s="1" t="s">
        <v>31</v>
      </c>
    </row>
    <row r="70" spans="1:31" x14ac:dyDescent="0.25">
      <c r="A70" s="1" t="s">
        <v>243</v>
      </c>
      <c r="B70" s="1" t="str">
        <f>IF(COUNTIF($A$2:A70,A70)&gt;1,"Duplicate","Unique")</f>
        <v>Unique</v>
      </c>
      <c r="C70" s="1" t="s">
        <v>244</v>
      </c>
      <c r="D70" s="1" t="s">
        <v>148</v>
      </c>
      <c r="E70" s="1" t="str">
        <f t="shared" si="7"/>
        <v>Submitted</v>
      </c>
      <c r="F70" s="1" t="s">
        <v>47</v>
      </c>
      <c r="G70" s="1">
        <v>41</v>
      </c>
      <c r="H70" s="1" t="s">
        <v>36</v>
      </c>
      <c r="I70" s="1" t="s">
        <v>48</v>
      </c>
      <c r="J70" s="1" t="s">
        <v>26</v>
      </c>
      <c r="K70" s="4">
        <v>1018129</v>
      </c>
      <c r="L70" s="4" t="str">
        <f t="shared" si="8"/>
        <v>Submitted</v>
      </c>
      <c r="M70" s="1">
        <v>888</v>
      </c>
      <c r="N70" s="1" t="str">
        <f t="shared" si="9"/>
        <v>medium_risk</v>
      </c>
      <c r="O70" s="1" t="str">
        <f t="shared" si="10"/>
        <v>Excellent</v>
      </c>
      <c r="P70" s="1" t="str">
        <f t="shared" si="11"/>
        <v>Submitted</v>
      </c>
      <c r="Q70" s="1" t="str">
        <f t="shared" si="12"/>
        <v>Valid</v>
      </c>
      <c r="R70" s="1" t="s">
        <v>27</v>
      </c>
      <c r="S70" s="4">
        <v>4472286</v>
      </c>
      <c r="T70" s="1">
        <v>10.06</v>
      </c>
      <c r="U70" s="1">
        <v>24</v>
      </c>
      <c r="V70" s="1">
        <v>186345.25</v>
      </c>
      <c r="W70" s="4">
        <f t="shared" si="13"/>
        <v>3749268.1195233939</v>
      </c>
      <c r="X70" s="1" t="s">
        <v>59</v>
      </c>
      <c r="Y70" s="1" t="s">
        <v>60</v>
      </c>
      <c r="Z70" s="8">
        <v>45532</v>
      </c>
      <c r="AA70" s="8" t="str">
        <f>TEXT(Table2[[#This Row],[Application_Date]],"yyy")</f>
        <v>2024</v>
      </c>
      <c r="AB70" s="8" t="str">
        <f>TEXT(Table2[[#This Row],[Application_Date]],"mmmm")</f>
        <v>August</v>
      </c>
      <c r="AC70" s="1" t="s">
        <v>52</v>
      </c>
      <c r="AD70" s="1" t="s">
        <v>42</v>
      </c>
      <c r="AE70" s="1" t="s">
        <v>62</v>
      </c>
    </row>
    <row r="71" spans="1:31" x14ac:dyDescent="0.25">
      <c r="A71" s="1" t="s">
        <v>245</v>
      </c>
      <c r="B71" s="1" t="str">
        <f>IF(COUNTIF($A$2:A71,A71)&gt;1,"Duplicate","Unique")</f>
        <v>Unique</v>
      </c>
      <c r="C71" s="1" t="s">
        <v>246</v>
      </c>
      <c r="D71" s="1" t="s">
        <v>34</v>
      </c>
      <c r="E71" s="1" t="str">
        <f t="shared" si="7"/>
        <v>Submitted</v>
      </c>
      <c r="F71" s="1" t="s">
        <v>47</v>
      </c>
      <c r="G71" s="1">
        <v>27</v>
      </c>
      <c r="H71" s="1" t="s">
        <v>36</v>
      </c>
      <c r="I71" s="1" t="s">
        <v>25</v>
      </c>
      <c r="J71" s="1" t="s">
        <v>37</v>
      </c>
      <c r="K71" s="4">
        <v>290181</v>
      </c>
      <c r="L71" s="4" t="str">
        <f t="shared" si="8"/>
        <v>Submitted</v>
      </c>
      <c r="M71" s="1">
        <v>597</v>
      </c>
      <c r="N71" s="1" t="str">
        <f t="shared" si="9"/>
        <v>High_risk</v>
      </c>
      <c r="O71" s="1" t="str">
        <f t="shared" si="10"/>
        <v>Excellent</v>
      </c>
      <c r="P71" s="1" t="str">
        <f t="shared" si="11"/>
        <v>Submitted</v>
      </c>
      <c r="Q71" s="1" t="str">
        <f t="shared" si="12"/>
        <v>Valid</v>
      </c>
      <c r="R71" s="1" t="s">
        <v>70</v>
      </c>
      <c r="S71" s="4">
        <v>2655914</v>
      </c>
      <c r="T71" s="1">
        <v>14.82</v>
      </c>
      <c r="U71" s="1">
        <v>180</v>
      </c>
      <c r="V71" s="1">
        <v>14755.08</v>
      </c>
      <c r="W71" s="4">
        <f t="shared" si="13"/>
        <v>3280053.79</v>
      </c>
      <c r="X71" s="1" t="s">
        <v>95</v>
      </c>
      <c r="Y71" s="1" t="s">
        <v>96</v>
      </c>
      <c r="Z71" s="8">
        <v>45533</v>
      </c>
      <c r="AA71" s="8" t="str">
        <f>TEXT(Table2[[#This Row],[Application_Date]],"yyy")</f>
        <v>2024</v>
      </c>
      <c r="AB71" s="8" t="str">
        <f>TEXT(Table2[[#This Row],[Application_Date]],"mmmm")</f>
        <v>August</v>
      </c>
      <c r="AC71" s="1" t="s">
        <v>61</v>
      </c>
      <c r="AD71" s="1" t="s">
        <v>30</v>
      </c>
      <c r="AE71" s="1" t="s">
        <v>66</v>
      </c>
    </row>
    <row r="72" spans="1:31" x14ac:dyDescent="0.25">
      <c r="A72" s="1" t="s">
        <v>247</v>
      </c>
      <c r="B72" s="1" t="str">
        <f>IF(COUNTIF($A$2:A72,A72)&gt;1,"Duplicate","Unique")</f>
        <v>Unique</v>
      </c>
      <c r="C72" s="1" t="s">
        <v>248</v>
      </c>
      <c r="D72" s="1" t="s">
        <v>249</v>
      </c>
      <c r="E72" s="1" t="str">
        <f t="shared" si="7"/>
        <v>Submitted</v>
      </c>
      <c r="F72" s="1" t="s">
        <v>35</v>
      </c>
      <c r="G72" s="1">
        <v>45</v>
      </c>
      <c r="H72" s="1" t="s">
        <v>36</v>
      </c>
      <c r="I72" s="1" t="s">
        <v>48</v>
      </c>
      <c r="J72" s="1" t="s">
        <v>49</v>
      </c>
      <c r="K72" s="4">
        <v>1291273</v>
      </c>
      <c r="L72" s="4" t="str">
        <f t="shared" si="8"/>
        <v>Submitted</v>
      </c>
      <c r="M72" s="1">
        <v>756</v>
      </c>
      <c r="N72" s="1" t="str">
        <f t="shared" si="9"/>
        <v>medium_risk</v>
      </c>
      <c r="O72" s="1" t="str">
        <f t="shared" si="10"/>
        <v>Excellent</v>
      </c>
      <c r="P72" s="1" t="str">
        <f t="shared" si="11"/>
        <v>Submitted</v>
      </c>
      <c r="Q72" s="1" t="str">
        <f t="shared" si="12"/>
        <v>Valid</v>
      </c>
      <c r="R72" s="1" t="s">
        <v>70</v>
      </c>
      <c r="S72" s="4">
        <v>3686176</v>
      </c>
      <c r="T72" s="1">
        <v>14.62</v>
      </c>
      <c r="U72" s="1">
        <v>24</v>
      </c>
      <c r="V72" s="1">
        <v>153590.67000000001</v>
      </c>
      <c r="W72" s="4">
        <f t="shared" si="13"/>
        <v>4490991.115602239</v>
      </c>
      <c r="X72" s="1" t="s">
        <v>39</v>
      </c>
      <c r="Y72" s="1" t="s">
        <v>40</v>
      </c>
      <c r="Z72" s="8">
        <v>45534</v>
      </c>
      <c r="AA72" s="8" t="str">
        <f>TEXT(Table2[[#This Row],[Application_Date]],"yyy")</f>
        <v>2024</v>
      </c>
      <c r="AB72" s="8" t="str">
        <f>TEXT(Table2[[#This Row],[Application_Date]],"mmmm")</f>
        <v>August</v>
      </c>
      <c r="AC72" s="1" t="s">
        <v>52</v>
      </c>
      <c r="AD72" s="1" t="s">
        <v>30</v>
      </c>
      <c r="AE72" s="1" t="s">
        <v>62</v>
      </c>
    </row>
    <row r="73" spans="1:31" x14ac:dyDescent="0.25">
      <c r="A73" s="1" t="s">
        <v>250</v>
      </c>
      <c r="B73" s="1" t="str">
        <f>IF(COUNTIF($A$2:A73,A73)&gt;1,"Duplicate","Unique")</f>
        <v>Unique</v>
      </c>
      <c r="C73" s="1" t="s">
        <v>251</v>
      </c>
      <c r="D73" s="1" t="s">
        <v>234</v>
      </c>
      <c r="E73" s="1" t="str">
        <f t="shared" si="7"/>
        <v>Submitted</v>
      </c>
      <c r="F73" s="1" t="s">
        <v>35</v>
      </c>
      <c r="G73" s="1">
        <v>57</v>
      </c>
      <c r="H73" s="1" t="s">
        <v>36</v>
      </c>
      <c r="I73" s="1" t="s">
        <v>48</v>
      </c>
      <c r="J73" s="1" t="s">
        <v>70</v>
      </c>
      <c r="K73" s="4">
        <v>2055350</v>
      </c>
      <c r="L73" s="4" t="str">
        <f t="shared" si="8"/>
        <v>Submitted</v>
      </c>
      <c r="M73" s="1">
        <v>511</v>
      </c>
      <c r="N73" s="1" t="str">
        <f t="shared" si="9"/>
        <v>High_risk</v>
      </c>
      <c r="O73" s="1" t="str">
        <f t="shared" si="10"/>
        <v>Excellent</v>
      </c>
      <c r="P73" s="1" t="str">
        <f t="shared" si="11"/>
        <v>Submitted</v>
      </c>
      <c r="Q73" s="1" t="str">
        <f t="shared" si="12"/>
        <v>Valid</v>
      </c>
      <c r="R73" s="1" t="s">
        <v>38</v>
      </c>
      <c r="S73" s="4">
        <v>1924654</v>
      </c>
      <c r="T73" s="1">
        <v>11.32</v>
      </c>
      <c r="U73" s="1">
        <v>180</v>
      </c>
      <c r="V73" s="1">
        <v>10692.52</v>
      </c>
      <c r="W73" s="4">
        <f t="shared" si="13"/>
        <v>1815590.2733333334</v>
      </c>
      <c r="X73" s="1" t="s">
        <v>95</v>
      </c>
      <c r="Y73" s="1" t="s">
        <v>96</v>
      </c>
      <c r="Z73" s="8">
        <v>45535</v>
      </c>
      <c r="AA73" s="8" t="str">
        <f>TEXT(Table2[[#This Row],[Application_Date]],"yyy")</f>
        <v>2024</v>
      </c>
      <c r="AB73" s="8" t="str">
        <f>TEXT(Table2[[#This Row],[Application_Date]],"mmmm")</f>
        <v>August</v>
      </c>
      <c r="AC73" s="1" t="s">
        <v>61</v>
      </c>
      <c r="AD73" s="1" t="s">
        <v>42</v>
      </c>
      <c r="AE73" s="1" t="s">
        <v>66</v>
      </c>
    </row>
    <row r="74" spans="1:31" x14ac:dyDescent="0.25">
      <c r="A74" s="1" t="s">
        <v>252</v>
      </c>
      <c r="B74" s="1" t="str">
        <f>IF(COUNTIF($A$2:A74,A74)&gt;1,"Duplicate","Unique")</f>
        <v>Unique</v>
      </c>
      <c r="C74" s="1" t="s">
        <v>253</v>
      </c>
      <c r="D74" s="1" t="s">
        <v>46</v>
      </c>
      <c r="E74" s="1" t="str">
        <f t="shared" si="7"/>
        <v>Submitted</v>
      </c>
      <c r="F74" s="1" t="s">
        <v>35</v>
      </c>
      <c r="G74" s="1">
        <v>50</v>
      </c>
      <c r="H74" s="1" t="s">
        <v>24</v>
      </c>
      <c r="I74" s="1" t="s">
        <v>25</v>
      </c>
      <c r="J74" s="1" t="s">
        <v>26</v>
      </c>
      <c r="K74" s="4">
        <v>2397862</v>
      </c>
      <c r="L74" s="4" t="str">
        <f t="shared" si="8"/>
        <v>Submitted</v>
      </c>
      <c r="M74" s="1">
        <v>658</v>
      </c>
      <c r="N74" s="1" t="str">
        <f t="shared" si="9"/>
        <v>low_risk</v>
      </c>
      <c r="O74" s="1" t="str">
        <f t="shared" si="10"/>
        <v>Excellent</v>
      </c>
      <c r="P74" s="1" t="str">
        <f t="shared" si="11"/>
        <v>Submitted</v>
      </c>
      <c r="Q74" s="1" t="str">
        <f t="shared" si="12"/>
        <v>Valid</v>
      </c>
      <c r="R74" s="1" t="s">
        <v>6</v>
      </c>
      <c r="S74" s="4">
        <v>4364588</v>
      </c>
      <c r="T74" s="1">
        <v>13.25</v>
      </c>
      <c r="U74" s="1">
        <v>120</v>
      </c>
      <c r="V74" s="1">
        <v>36371.57</v>
      </c>
      <c r="W74" s="4">
        <f t="shared" si="13"/>
        <v>4819232.583333334</v>
      </c>
      <c r="X74" s="1" t="s">
        <v>39</v>
      </c>
      <c r="Y74" s="1" t="s">
        <v>40</v>
      </c>
      <c r="Z74" s="8">
        <v>45536</v>
      </c>
      <c r="AA74" s="8" t="str">
        <f>TEXT(Table2[[#This Row],[Application_Date]],"yyy")</f>
        <v>2024</v>
      </c>
      <c r="AB74" s="8" t="str">
        <f>TEXT(Table2[[#This Row],[Application_Date]],"mmmm")</f>
        <v>September</v>
      </c>
      <c r="AC74" s="1" t="s">
        <v>41</v>
      </c>
      <c r="AD74" s="1" t="s">
        <v>30</v>
      </c>
      <c r="AE74" s="1" t="s">
        <v>66</v>
      </c>
    </row>
    <row r="75" spans="1:31" x14ac:dyDescent="0.25">
      <c r="A75" s="1" t="s">
        <v>254</v>
      </c>
      <c r="B75" s="1" t="str">
        <f>IF(COUNTIF($A$2:A75,A75)&gt;1,"Duplicate","Unique")</f>
        <v>Unique</v>
      </c>
      <c r="C75" s="1" t="s">
        <v>255</v>
      </c>
      <c r="D75" s="1" t="s">
        <v>148</v>
      </c>
      <c r="E75" s="1" t="str">
        <f t="shared" si="7"/>
        <v>Submitted</v>
      </c>
      <c r="F75" s="1" t="s">
        <v>47</v>
      </c>
      <c r="G75" s="1">
        <v>29</v>
      </c>
      <c r="H75" s="1" t="s">
        <v>36</v>
      </c>
      <c r="I75" s="1" t="s">
        <v>25</v>
      </c>
      <c r="J75" s="1" t="s">
        <v>26</v>
      </c>
      <c r="K75" s="4">
        <v>-50000</v>
      </c>
      <c r="L75" s="4" t="str">
        <f t="shared" si="8"/>
        <v>Submitted</v>
      </c>
      <c r="M75" s="1">
        <v>570</v>
      </c>
      <c r="N75" s="1" t="str">
        <f t="shared" si="9"/>
        <v>High_risk</v>
      </c>
      <c r="O75" s="1" t="str">
        <f t="shared" si="10"/>
        <v>Excellent</v>
      </c>
      <c r="P75" s="1" t="str">
        <f t="shared" si="11"/>
        <v>Submitted</v>
      </c>
      <c r="Q75" s="1" t="str">
        <f t="shared" si="12"/>
        <v>Valid</v>
      </c>
      <c r="R75" s="1" t="s">
        <v>82</v>
      </c>
      <c r="S75" s="4">
        <v>2622767</v>
      </c>
      <c r="T75" s="1">
        <v>15.65</v>
      </c>
      <c r="U75" s="1">
        <v>60</v>
      </c>
      <c r="V75" s="1">
        <v>43712.78</v>
      </c>
      <c r="W75" s="4">
        <f t="shared" si="13"/>
        <v>3420525.2958333334</v>
      </c>
      <c r="X75" s="1" t="s">
        <v>59</v>
      </c>
      <c r="Y75" s="1" t="s">
        <v>60</v>
      </c>
      <c r="Z75" s="8">
        <v>45537</v>
      </c>
      <c r="AA75" s="8" t="str">
        <f>TEXT(Table2[[#This Row],[Application_Date]],"yyy")</f>
        <v>2024</v>
      </c>
      <c r="AB75" s="8" t="str">
        <f>TEXT(Table2[[#This Row],[Application_Date]],"mmmm")</f>
        <v>September</v>
      </c>
      <c r="AC75" s="1" t="s">
        <v>61</v>
      </c>
      <c r="AD75" s="1" t="s">
        <v>42</v>
      </c>
      <c r="AE75" s="1" t="s">
        <v>31</v>
      </c>
    </row>
    <row r="76" spans="1:31" x14ac:dyDescent="0.25">
      <c r="A76" s="1" t="s">
        <v>256</v>
      </c>
      <c r="B76" s="1" t="str">
        <f>IF(COUNTIF($A$2:A76,A76)&gt;1,"Duplicate","Unique")</f>
        <v>Unique</v>
      </c>
      <c r="C76" s="1" t="s">
        <v>257</v>
      </c>
      <c r="D76" s="1" t="s">
        <v>99</v>
      </c>
      <c r="E76" s="1" t="str">
        <f t="shared" si="7"/>
        <v>Submitted</v>
      </c>
      <c r="F76" s="1" t="s">
        <v>35</v>
      </c>
      <c r="G76" s="1">
        <v>59</v>
      </c>
      <c r="H76" s="1" t="s">
        <v>36</v>
      </c>
      <c r="I76" s="1" t="s">
        <v>25</v>
      </c>
      <c r="J76" s="1" t="s">
        <v>49</v>
      </c>
      <c r="K76" s="4">
        <v>329482</v>
      </c>
      <c r="L76" s="4" t="str">
        <f t="shared" si="8"/>
        <v>Submitted</v>
      </c>
      <c r="M76" s="1">
        <v>800</v>
      </c>
      <c r="N76" s="1" t="str">
        <f t="shared" si="9"/>
        <v>medium_risk</v>
      </c>
      <c r="O76" s="1" t="str">
        <f t="shared" si="10"/>
        <v>Excellent</v>
      </c>
      <c r="P76" s="1" t="str">
        <f t="shared" si="11"/>
        <v>Submitted</v>
      </c>
      <c r="Q76" s="1" t="str">
        <f t="shared" si="12"/>
        <v>Valid</v>
      </c>
      <c r="R76" s="1" t="s">
        <v>27</v>
      </c>
      <c r="S76" s="4">
        <v>2905501</v>
      </c>
      <c r="T76" s="1">
        <v>12.27</v>
      </c>
      <c r="U76" s="1">
        <v>120</v>
      </c>
      <c r="V76" s="1">
        <v>24212.51</v>
      </c>
      <c r="W76" s="4">
        <f t="shared" si="13"/>
        <v>2970874.7725</v>
      </c>
      <c r="X76" s="1" t="s">
        <v>95</v>
      </c>
      <c r="Y76" s="1" t="s">
        <v>96</v>
      </c>
      <c r="Z76" s="8">
        <v>45538</v>
      </c>
      <c r="AA76" s="8" t="str">
        <f>TEXT(Table2[[#This Row],[Application_Date]],"yyy")</f>
        <v>2024</v>
      </c>
      <c r="AB76" s="8" t="str">
        <f>TEXT(Table2[[#This Row],[Application_Date]],"mmmm")</f>
        <v>September</v>
      </c>
      <c r="AC76" s="1" t="s">
        <v>61</v>
      </c>
      <c r="AD76" s="1" t="s">
        <v>42</v>
      </c>
      <c r="AE76" s="1" t="s">
        <v>62</v>
      </c>
    </row>
    <row r="77" spans="1:31" x14ac:dyDescent="0.25">
      <c r="A77" s="1" t="s">
        <v>258</v>
      </c>
      <c r="B77" s="1" t="str">
        <f>IF(COUNTIF($A$2:A77,A77)&gt;1,"Duplicate","Unique")</f>
        <v>Unique</v>
      </c>
      <c r="C77" s="1" t="s">
        <v>259</v>
      </c>
      <c r="D77" s="1" t="s">
        <v>177</v>
      </c>
      <c r="E77" s="1" t="str">
        <f t="shared" si="7"/>
        <v>Submitted</v>
      </c>
      <c r="F77" s="1" t="s">
        <v>35</v>
      </c>
      <c r="G77" s="1">
        <v>49</v>
      </c>
      <c r="H77" s="1" t="s">
        <v>36</v>
      </c>
      <c r="I77" s="1" t="s">
        <v>25</v>
      </c>
      <c r="J77" s="1" t="s">
        <v>26</v>
      </c>
      <c r="K77" s="4">
        <v>1367370</v>
      </c>
      <c r="L77" s="4" t="str">
        <f t="shared" si="8"/>
        <v>Submitted</v>
      </c>
      <c r="M77" s="1">
        <v>676</v>
      </c>
      <c r="N77" s="1" t="str">
        <f t="shared" si="9"/>
        <v>low_risk</v>
      </c>
      <c r="O77" s="1" t="str">
        <f t="shared" si="10"/>
        <v>Excellent</v>
      </c>
      <c r="P77" s="1" t="str">
        <f t="shared" si="11"/>
        <v>Submitted</v>
      </c>
      <c r="Q77" s="1" t="str">
        <f t="shared" si="12"/>
        <v>Valid</v>
      </c>
      <c r="R77" s="1" t="s">
        <v>27</v>
      </c>
      <c r="S77" s="4">
        <v>3482238</v>
      </c>
      <c r="T77" s="1">
        <v>12.19</v>
      </c>
      <c r="U77" s="1">
        <v>36</v>
      </c>
      <c r="V77" s="1">
        <v>96728.83</v>
      </c>
      <c r="W77" s="4">
        <f t="shared" si="13"/>
        <v>3537373.4350387538</v>
      </c>
      <c r="X77" s="1" t="s">
        <v>59</v>
      </c>
      <c r="Y77" s="1" t="s">
        <v>60</v>
      </c>
      <c r="Z77" s="8">
        <v>45539</v>
      </c>
      <c r="AA77" s="8" t="str">
        <f>TEXT(Table2[[#This Row],[Application_Date]],"yyy")</f>
        <v>2024</v>
      </c>
      <c r="AB77" s="8" t="str">
        <f>TEXT(Table2[[#This Row],[Application_Date]],"mmmm")</f>
        <v>September</v>
      </c>
      <c r="AC77" s="1" t="s">
        <v>61</v>
      </c>
      <c r="AD77" s="1" t="s">
        <v>30</v>
      </c>
      <c r="AE77" s="1" t="s">
        <v>31</v>
      </c>
    </row>
    <row r="78" spans="1:31" x14ac:dyDescent="0.25">
      <c r="A78" s="1" t="s">
        <v>260</v>
      </c>
      <c r="B78" s="1" t="str">
        <f>IF(COUNTIF($A$2:A78,A78)&gt;1,"Duplicate","Unique")</f>
        <v>Unique</v>
      </c>
      <c r="C78" s="1" t="s">
        <v>261</v>
      </c>
      <c r="D78" s="1" t="s">
        <v>262</v>
      </c>
      <c r="E78" s="1" t="str">
        <f t="shared" si="7"/>
        <v>Submitted</v>
      </c>
      <c r="F78" s="1" t="s">
        <v>47</v>
      </c>
      <c r="G78" s="1">
        <v>52</v>
      </c>
      <c r="H78" s="1" t="s">
        <v>24</v>
      </c>
      <c r="I78" s="1" t="s">
        <v>25</v>
      </c>
      <c r="J78" s="1" t="s">
        <v>26</v>
      </c>
      <c r="K78" s="4">
        <v>1786445</v>
      </c>
      <c r="L78" s="4" t="str">
        <f t="shared" si="8"/>
        <v>Submitted</v>
      </c>
      <c r="M78" s="1">
        <v>623</v>
      </c>
      <c r="N78" s="1" t="str">
        <f t="shared" si="9"/>
        <v>low_risk</v>
      </c>
      <c r="O78" s="1" t="str">
        <f t="shared" si="10"/>
        <v>Excellent</v>
      </c>
      <c r="P78" s="1" t="str">
        <f t="shared" si="11"/>
        <v>Submitted</v>
      </c>
      <c r="Q78" s="1" t="str">
        <f t="shared" si="12"/>
        <v>Valid</v>
      </c>
      <c r="R78" s="1" t="s">
        <v>82</v>
      </c>
      <c r="S78" s="4">
        <v>1096462</v>
      </c>
      <c r="T78" s="1">
        <v>15.7</v>
      </c>
      <c r="U78" s="1">
        <v>12</v>
      </c>
      <c r="V78" s="1">
        <v>91371.83</v>
      </c>
      <c r="W78" s="4">
        <f t="shared" si="13"/>
        <v>1434600.4661771441</v>
      </c>
      <c r="X78" s="1" t="s">
        <v>85</v>
      </c>
      <c r="Y78" s="1" t="s">
        <v>86</v>
      </c>
      <c r="Z78" s="8">
        <v>45540</v>
      </c>
      <c r="AA78" s="8" t="str">
        <f>TEXT(Table2[[#This Row],[Application_Date]],"yyy")</f>
        <v>2024</v>
      </c>
      <c r="AB78" s="8" t="str">
        <f>TEXT(Table2[[#This Row],[Application_Date]],"mmmm")</f>
        <v>September</v>
      </c>
      <c r="AC78" s="1" t="s">
        <v>61</v>
      </c>
      <c r="AD78" s="1" t="s">
        <v>42</v>
      </c>
      <c r="AE78" s="1" t="s">
        <v>31</v>
      </c>
    </row>
    <row r="79" spans="1:31" x14ac:dyDescent="0.25">
      <c r="A79" s="1" t="s">
        <v>263</v>
      </c>
      <c r="B79" s="1" t="str">
        <f>IF(COUNTIF($A$2:A79,A79)&gt;1,"Duplicate","Unique")</f>
        <v>Unique</v>
      </c>
      <c r="C79" s="1" t="s">
        <v>264</v>
      </c>
      <c r="D79" s="1" t="s">
        <v>265</v>
      </c>
      <c r="E79" s="1" t="str">
        <f t="shared" si="7"/>
        <v>Submitted</v>
      </c>
      <c r="F79" s="1" t="s">
        <v>47</v>
      </c>
      <c r="G79" s="1">
        <v>49</v>
      </c>
      <c r="H79" s="1" t="s">
        <v>24</v>
      </c>
      <c r="I79" s="1" t="s">
        <v>25</v>
      </c>
      <c r="J79" s="1" t="s">
        <v>26</v>
      </c>
      <c r="K79" s="4">
        <v>552381</v>
      </c>
      <c r="L79" s="4" t="str">
        <f t="shared" si="8"/>
        <v>Submitted</v>
      </c>
      <c r="M79" s="1">
        <v>652</v>
      </c>
      <c r="N79" s="1" t="str">
        <f t="shared" si="9"/>
        <v>low_risk</v>
      </c>
      <c r="O79" s="1" t="str">
        <f t="shared" si="10"/>
        <v>Excellent</v>
      </c>
      <c r="P79" s="1" t="str">
        <f t="shared" si="11"/>
        <v>Submitted</v>
      </c>
      <c r="Q79" s="1" t="str">
        <f t="shared" si="12"/>
        <v>Valid</v>
      </c>
      <c r="R79" s="1" t="s">
        <v>6</v>
      </c>
      <c r="S79" s="4">
        <v>2148485</v>
      </c>
      <c r="T79" s="1">
        <v>16.27</v>
      </c>
      <c r="U79" s="1">
        <v>60</v>
      </c>
      <c r="V79" s="1">
        <v>35808.080000000002</v>
      </c>
      <c r="W79" s="4">
        <f t="shared" si="13"/>
        <v>2912987.5791666666</v>
      </c>
      <c r="X79" s="1" t="s">
        <v>39</v>
      </c>
      <c r="Y79" s="1" t="s">
        <v>40</v>
      </c>
      <c r="Z79" s="8">
        <v>45541</v>
      </c>
      <c r="AA79" s="8" t="str">
        <f>TEXT(Table2[[#This Row],[Application_Date]],"yyy")</f>
        <v>2024</v>
      </c>
      <c r="AB79" s="8" t="str">
        <f>TEXT(Table2[[#This Row],[Application_Date]],"mmmm")</f>
        <v>September</v>
      </c>
      <c r="AC79" s="1" t="s">
        <v>61</v>
      </c>
      <c r="AD79" s="1" t="s">
        <v>42</v>
      </c>
      <c r="AE79" s="1" t="s">
        <v>66</v>
      </c>
    </row>
    <row r="80" spans="1:31" x14ac:dyDescent="0.25">
      <c r="A80" s="1" t="s">
        <v>266</v>
      </c>
      <c r="B80" s="1" t="str">
        <f>IF(COUNTIF($A$2:A80,A80)&gt;1,"Duplicate","Unique")</f>
        <v>Unique</v>
      </c>
      <c r="C80" s="1" t="s">
        <v>267</v>
      </c>
      <c r="D80" s="1" t="s">
        <v>102</v>
      </c>
      <c r="E80" s="1" t="str">
        <f t="shared" si="7"/>
        <v>Submitted</v>
      </c>
      <c r="F80" s="1" t="s">
        <v>35</v>
      </c>
      <c r="G80" s="1">
        <v>27</v>
      </c>
      <c r="H80" s="1" t="s">
        <v>24</v>
      </c>
      <c r="I80" s="1" t="s">
        <v>48</v>
      </c>
      <c r="J80" s="1" t="s">
        <v>26</v>
      </c>
      <c r="K80" s="4">
        <v>607040</v>
      </c>
      <c r="L80" s="4" t="str">
        <f t="shared" si="8"/>
        <v>Submitted</v>
      </c>
      <c r="M80" s="1">
        <v>893</v>
      </c>
      <c r="N80" s="1" t="str">
        <f t="shared" si="9"/>
        <v>medium_risk</v>
      </c>
      <c r="O80" s="1" t="str">
        <f t="shared" si="10"/>
        <v>Excellent</v>
      </c>
      <c r="P80" s="1" t="str">
        <f t="shared" si="11"/>
        <v>Submitted</v>
      </c>
      <c r="Q80" s="1" t="str">
        <f t="shared" si="12"/>
        <v>Valid</v>
      </c>
      <c r="R80" s="1" t="s">
        <v>6</v>
      </c>
      <c r="S80" s="4">
        <v>598985</v>
      </c>
      <c r="T80" s="1">
        <v>7.33</v>
      </c>
      <c r="U80" s="1">
        <v>24</v>
      </c>
      <c r="V80" s="1">
        <v>24957.71</v>
      </c>
      <c r="W80" s="4">
        <f t="shared" si="13"/>
        <v>365883.931780182</v>
      </c>
      <c r="X80" s="1" t="s">
        <v>50</v>
      </c>
      <c r="Y80" s="1" t="s">
        <v>51</v>
      </c>
      <c r="Z80" s="8">
        <v>45542</v>
      </c>
      <c r="AA80" s="8" t="str">
        <f>TEXT(Table2[[#This Row],[Application_Date]],"yyy")</f>
        <v>2024</v>
      </c>
      <c r="AB80" s="8" t="str">
        <f>TEXT(Table2[[#This Row],[Application_Date]],"mmmm")</f>
        <v>September</v>
      </c>
      <c r="AC80" s="1" t="s">
        <v>41</v>
      </c>
      <c r="AD80" s="1" t="s">
        <v>42</v>
      </c>
      <c r="AE80" s="1" t="s">
        <v>43</v>
      </c>
    </row>
    <row r="81" spans="1:31" x14ac:dyDescent="0.25">
      <c r="A81" s="1" t="s">
        <v>268</v>
      </c>
      <c r="B81" s="1" t="str">
        <f>IF(COUNTIF($A$2:A81,A81)&gt;1,"Duplicate","Unique")</f>
        <v>Unique</v>
      </c>
      <c r="C81" s="1" t="s">
        <v>269</v>
      </c>
      <c r="D81" s="1" t="s">
        <v>270</v>
      </c>
      <c r="E81" s="1" t="str">
        <f t="shared" si="7"/>
        <v>Submitted</v>
      </c>
      <c r="F81" s="1" t="s">
        <v>47</v>
      </c>
      <c r="G81" s="1">
        <v>50</v>
      </c>
      <c r="H81" s="1" t="s">
        <v>36</v>
      </c>
      <c r="I81" s="1" t="s">
        <v>25</v>
      </c>
      <c r="J81" s="1" t="s">
        <v>49</v>
      </c>
      <c r="K81" s="4">
        <v>1206795</v>
      </c>
      <c r="L81" s="4" t="str">
        <f t="shared" si="8"/>
        <v>Submitted</v>
      </c>
      <c r="M81" s="1">
        <v>400</v>
      </c>
      <c r="N81" s="1" t="str">
        <f t="shared" si="9"/>
        <v>High_risk</v>
      </c>
      <c r="O81" s="1" t="str">
        <f t="shared" si="10"/>
        <v>Excellent</v>
      </c>
      <c r="P81" s="1" t="str">
        <f t="shared" si="11"/>
        <v>Submitted</v>
      </c>
      <c r="Q81" s="1" t="str">
        <f t="shared" si="12"/>
        <v>Valid</v>
      </c>
      <c r="R81" s="1" t="s">
        <v>6</v>
      </c>
      <c r="S81" s="4">
        <v>0</v>
      </c>
      <c r="T81" s="1">
        <v>14.8</v>
      </c>
      <c r="U81" s="1">
        <v>120</v>
      </c>
      <c r="V81" s="1">
        <v>2083.33</v>
      </c>
      <c r="W81" s="4">
        <v>0</v>
      </c>
      <c r="X81" s="1" t="s">
        <v>59</v>
      </c>
      <c r="Y81" s="1" t="s">
        <v>60</v>
      </c>
      <c r="Z81" s="8">
        <v>45543</v>
      </c>
      <c r="AA81" s="8" t="str">
        <f>TEXT(Table2[[#This Row],[Application_Date]],"yyy")</f>
        <v>2024</v>
      </c>
      <c r="AB81" s="8" t="str">
        <f>TEXT(Table2[[#This Row],[Application_Date]],"mmmm")</f>
        <v>September</v>
      </c>
      <c r="AC81" s="1" t="s">
        <v>52</v>
      </c>
      <c r="AD81" s="1" t="s">
        <v>42</v>
      </c>
      <c r="AE81" s="1" t="s">
        <v>43</v>
      </c>
    </row>
    <row r="82" spans="1:31" x14ac:dyDescent="0.25">
      <c r="A82" s="1" t="s">
        <v>271</v>
      </c>
      <c r="B82" s="1" t="str">
        <f>IF(COUNTIF($A$2:A82,A82)&gt;1,"Duplicate","Unique")</f>
        <v>Unique</v>
      </c>
      <c r="C82" s="1" t="s">
        <v>272</v>
      </c>
      <c r="D82" s="1">
        <v>0</v>
      </c>
      <c r="E82" s="1" t="str">
        <f t="shared" si="7"/>
        <v>Submitted</v>
      </c>
      <c r="F82" s="1" t="s">
        <v>47</v>
      </c>
      <c r="G82" s="1">
        <v>41</v>
      </c>
      <c r="H82" s="1" t="s">
        <v>24</v>
      </c>
      <c r="I82" s="1" t="s">
        <v>25</v>
      </c>
      <c r="J82" s="1" t="s">
        <v>26</v>
      </c>
      <c r="K82" s="4">
        <v>2292556</v>
      </c>
      <c r="L82" s="4" t="str">
        <f t="shared" si="8"/>
        <v>Submitted</v>
      </c>
      <c r="M82" s="1">
        <v>788</v>
      </c>
      <c r="N82" s="1" t="str">
        <f t="shared" si="9"/>
        <v>medium_risk</v>
      </c>
      <c r="O82" s="1" t="str">
        <f t="shared" si="10"/>
        <v>Excellent</v>
      </c>
      <c r="P82" s="1" t="str">
        <f t="shared" si="11"/>
        <v>Submitted</v>
      </c>
      <c r="Q82" s="1" t="str">
        <f t="shared" si="12"/>
        <v>Valid</v>
      </c>
      <c r="R82" s="1" t="s">
        <v>38</v>
      </c>
      <c r="S82" s="4">
        <v>1620729</v>
      </c>
      <c r="T82" s="1">
        <v>7.79</v>
      </c>
      <c r="U82" s="1">
        <v>60</v>
      </c>
      <c r="V82" s="1">
        <v>27012.15</v>
      </c>
      <c r="W82" s="4">
        <f t="shared" ref="W82:W129" si="14">PMT(T82/12,U82,-S82)</f>
        <v>1052123.2425000968</v>
      </c>
      <c r="X82" s="1" t="s">
        <v>39</v>
      </c>
      <c r="Y82" s="1" t="s">
        <v>40</v>
      </c>
      <c r="Z82" s="8">
        <v>45544</v>
      </c>
      <c r="AA82" s="8" t="str">
        <f>TEXT(Table2[[#This Row],[Application_Date]],"yyy")</f>
        <v>2024</v>
      </c>
      <c r="AB82" s="8" t="str">
        <f>TEXT(Table2[[#This Row],[Application_Date]],"mmmm")</f>
        <v>September</v>
      </c>
      <c r="AC82" s="1" t="s">
        <v>41</v>
      </c>
      <c r="AD82" s="1" t="s">
        <v>30</v>
      </c>
      <c r="AE82" s="1" t="s">
        <v>31</v>
      </c>
    </row>
    <row r="83" spans="1:31" x14ac:dyDescent="0.25">
      <c r="A83" s="1" t="s">
        <v>273</v>
      </c>
      <c r="B83" s="1" t="str">
        <f>IF(COUNTIF($A$2:A83,A83)&gt;1,"Duplicate","Unique")</f>
        <v>Unique</v>
      </c>
      <c r="C83" s="1" t="s">
        <v>274</v>
      </c>
      <c r="D83" s="1" t="s">
        <v>89</v>
      </c>
      <c r="E83" s="1" t="str">
        <f t="shared" si="7"/>
        <v>Submitted</v>
      </c>
      <c r="F83" s="1" t="s">
        <v>47</v>
      </c>
      <c r="G83" s="1">
        <v>21</v>
      </c>
      <c r="H83" s="1" t="s">
        <v>36</v>
      </c>
      <c r="I83" s="1" t="s">
        <v>25</v>
      </c>
      <c r="J83" s="1" t="s">
        <v>37</v>
      </c>
      <c r="K83" s="4">
        <v>1588219</v>
      </c>
      <c r="L83" s="4" t="str">
        <f t="shared" si="8"/>
        <v>Submitted</v>
      </c>
      <c r="M83" s="1">
        <v>330</v>
      </c>
      <c r="N83" s="1" t="str">
        <f t="shared" si="9"/>
        <v>High_risk</v>
      </c>
      <c r="O83" s="1" t="str">
        <f t="shared" si="10"/>
        <v>Excellent</v>
      </c>
      <c r="P83" s="1" t="str">
        <f t="shared" si="11"/>
        <v>Submitted</v>
      </c>
      <c r="Q83" s="1" t="str">
        <f t="shared" si="12"/>
        <v>Valid</v>
      </c>
      <c r="R83" s="1" t="s">
        <v>70</v>
      </c>
      <c r="S83" s="4">
        <v>2701587</v>
      </c>
      <c r="T83" s="1">
        <v>8.77</v>
      </c>
      <c r="U83" s="1">
        <v>36</v>
      </c>
      <c r="V83" s="1">
        <v>75044.08</v>
      </c>
      <c r="W83" s="4">
        <f t="shared" si="14"/>
        <v>1974409.8377269492</v>
      </c>
      <c r="X83" s="1" t="s">
        <v>28</v>
      </c>
      <c r="Y83" s="1" t="s">
        <v>29</v>
      </c>
      <c r="Z83" s="8">
        <v>45545</v>
      </c>
      <c r="AA83" s="8" t="str">
        <f>TEXT(Table2[[#This Row],[Application_Date]],"yyy")</f>
        <v>2024</v>
      </c>
      <c r="AB83" s="8" t="str">
        <f>TEXT(Table2[[#This Row],[Application_Date]],"mmmm")</f>
        <v>September</v>
      </c>
      <c r="AC83" s="1" t="s">
        <v>61</v>
      </c>
      <c r="AD83" s="1" t="s">
        <v>30</v>
      </c>
      <c r="AE83" s="1" t="s">
        <v>31</v>
      </c>
    </row>
    <row r="84" spans="1:31" x14ac:dyDescent="0.25">
      <c r="A84" s="1" t="s">
        <v>275</v>
      </c>
      <c r="B84" s="1" t="str">
        <f>IF(COUNTIF($A$2:A84,A84)&gt;1,"Duplicate","Unique")</f>
        <v>Unique</v>
      </c>
      <c r="C84" s="1" t="s">
        <v>276</v>
      </c>
      <c r="D84" s="1" t="s">
        <v>99</v>
      </c>
      <c r="E84" s="1" t="str">
        <f t="shared" si="7"/>
        <v>Submitted</v>
      </c>
      <c r="F84" s="1" t="s">
        <v>35</v>
      </c>
      <c r="G84" s="1">
        <v>47</v>
      </c>
      <c r="H84" s="1" t="s">
        <v>36</v>
      </c>
      <c r="I84" s="1" t="s">
        <v>25</v>
      </c>
      <c r="J84" s="1" t="s">
        <v>49</v>
      </c>
      <c r="K84" s="4">
        <v>2384219</v>
      </c>
      <c r="L84" s="4" t="str">
        <f t="shared" si="8"/>
        <v>Submitted</v>
      </c>
      <c r="M84" s="1">
        <v>454</v>
      </c>
      <c r="N84" s="1" t="str">
        <f t="shared" si="9"/>
        <v>High_risk</v>
      </c>
      <c r="O84" s="1" t="str">
        <f t="shared" si="10"/>
        <v>Excellent</v>
      </c>
      <c r="P84" s="1" t="str">
        <f t="shared" si="11"/>
        <v>Submitted</v>
      </c>
      <c r="Q84" s="1" t="str">
        <f t="shared" si="12"/>
        <v>Valid</v>
      </c>
      <c r="R84" s="1" t="s">
        <v>27</v>
      </c>
      <c r="S84" s="4">
        <v>3231120</v>
      </c>
      <c r="T84" s="1">
        <v>10.69</v>
      </c>
      <c r="U84" s="1">
        <v>180</v>
      </c>
      <c r="V84" s="1">
        <v>17950.669999999998</v>
      </c>
      <c r="W84" s="4">
        <f t="shared" si="14"/>
        <v>2878389.4</v>
      </c>
      <c r="X84" s="1" t="s">
        <v>85</v>
      </c>
      <c r="Y84" s="1" t="s">
        <v>86</v>
      </c>
      <c r="Z84" s="8">
        <v>45546</v>
      </c>
      <c r="AA84" s="8" t="str">
        <f>TEXT(Table2[[#This Row],[Application_Date]],"yyy")</f>
        <v>2024</v>
      </c>
      <c r="AB84" s="8" t="str">
        <f>TEXT(Table2[[#This Row],[Application_Date]],"mmmm")</f>
        <v>September</v>
      </c>
      <c r="AC84" s="1" t="s">
        <v>41</v>
      </c>
      <c r="AD84" s="1" t="s">
        <v>30</v>
      </c>
      <c r="AE84" s="1" t="s">
        <v>62</v>
      </c>
    </row>
    <row r="85" spans="1:31" x14ac:dyDescent="0.25">
      <c r="A85" s="1" t="s">
        <v>277</v>
      </c>
      <c r="B85" s="1" t="str">
        <f>IF(COUNTIF($A$2:A85,A85)&gt;1,"Duplicate","Unique")</f>
        <v>Unique</v>
      </c>
      <c r="C85" s="1" t="s">
        <v>278</v>
      </c>
      <c r="D85" s="1" t="s">
        <v>279</v>
      </c>
      <c r="E85" s="1" t="str">
        <f t="shared" si="7"/>
        <v>Submitted</v>
      </c>
      <c r="F85" s="1" t="s">
        <v>47</v>
      </c>
      <c r="G85" s="1">
        <v>32</v>
      </c>
      <c r="H85" s="1" t="s">
        <v>24</v>
      </c>
      <c r="I85" s="1" t="s">
        <v>25</v>
      </c>
      <c r="J85" s="1" t="s">
        <v>37</v>
      </c>
      <c r="K85" s="4">
        <v>347913</v>
      </c>
      <c r="L85" s="4" t="str">
        <f t="shared" si="8"/>
        <v>Submitted</v>
      </c>
      <c r="M85" s="1">
        <v>805</v>
      </c>
      <c r="N85" s="1" t="str">
        <f t="shared" si="9"/>
        <v>medium_risk</v>
      </c>
      <c r="O85" s="1" t="str">
        <f t="shared" si="10"/>
        <v>Excellent</v>
      </c>
      <c r="P85" s="1" t="str">
        <f t="shared" si="11"/>
        <v>Submitted</v>
      </c>
      <c r="Q85" s="1" t="str">
        <f t="shared" si="12"/>
        <v>Valid</v>
      </c>
      <c r="R85" s="1" t="s">
        <v>82</v>
      </c>
      <c r="S85" s="4">
        <v>1193879</v>
      </c>
      <c r="T85" s="1">
        <v>11.69</v>
      </c>
      <c r="U85" s="1">
        <v>120</v>
      </c>
      <c r="V85" s="1">
        <v>9948.99</v>
      </c>
      <c r="W85" s="4">
        <f t="shared" si="14"/>
        <v>1163037.1258333332</v>
      </c>
      <c r="X85" s="1" t="s">
        <v>50</v>
      </c>
      <c r="Y85" s="1" t="s">
        <v>51</v>
      </c>
      <c r="Z85" s="8">
        <v>45547</v>
      </c>
      <c r="AA85" s="8" t="str">
        <f>TEXT(Table2[[#This Row],[Application_Date]],"yyy")</f>
        <v>2024</v>
      </c>
      <c r="AB85" s="8" t="str">
        <f>TEXT(Table2[[#This Row],[Application_Date]],"mmmm")</f>
        <v>September</v>
      </c>
      <c r="AC85" s="1" t="s">
        <v>61</v>
      </c>
      <c r="AD85" s="1" t="s">
        <v>42</v>
      </c>
      <c r="AE85" s="1" t="s">
        <v>43</v>
      </c>
    </row>
    <row r="86" spans="1:31" x14ac:dyDescent="0.25">
      <c r="A86" s="1" t="s">
        <v>280</v>
      </c>
      <c r="B86" s="1" t="str">
        <f>IF(COUNTIF($A$2:A86,A86)&gt;1,"Duplicate","Unique")</f>
        <v>Unique</v>
      </c>
      <c r="C86" s="1" t="s">
        <v>281</v>
      </c>
      <c r="D86" s="1" t="s">
        <v>34</v>
      </c>
      <c r="E86" s="1" t="str">
        <f t="shared" si="7"/>
        <v>Submitted</v>
      </c>
      <c r="F86" s="1" t="s">
        <v>35</v>
      </c>
      <c r="G86" s="1">
        <v>50</v>
      </c>
      <c r="H86" s="1" t="s">
        <v>36</v>
      </c>
      <c r="I86" s="1" t="s">
        <v>48</v>
      </c>
      <c r="J86" s="1" t="s">
        <v>49</v>
      </c>
      <c r="K86" s="4">
        <v>718717</v>
      </c>
      <c r="L86" s="4" t="str">
        <f t="shared" si="8"/>
        <v>Submitted</v>
      </c>
      <c r="M86" s="1">
        <v>821</v>
      </c>
      <c r="N86" s="1" t="str">
        <f t="shared" si="9"/>
        <v>medium_risk</v>
      </c>
      <c r="O86" s="1" t="str">
        <f t="shared" si="10"/>
        <v>Excellent</v>
      </c>
      <c r="P86" s="1" t="str">
        <f t="shared" si="11"/>
        <v>Submitted</v>
      </c>
      <c r="Q86" s="1" t="str">
        <f t="shared" si="12"/>
        <v>Valid</v>
      </c>
      <c r="R86" s="1" t="s">
        <v>27</v>
      </c>
      <c r="S86" s="4">
        <v>1111283</v>
      </c>
      <c r="T86" s="1">
        <v>7.46</v>
      </c>
      <c r="U86" s="1">
        <v>120</v>
      </c>
      <c r="V86" s="1">
        <v>9260.69</v>
      </c>
      <c r="W86" s="4">
        <f t="shared" si="14"/>
        <v>690847.59833333339</v>
      </c>
      <c r="X86" s="1" t="s">
        <v>50</v>
      </c>
      <c r="Y86" s="1" t="s">
        <v>51</v>
      </c>
      <c r="Z86" s="8">
        <v>45548</v>
      </c>
      <c r="AA86" s="8" t="str">
        <f>TEXT(Table2[[#This Row],[Application_Date]],"yyy")</f>
        <v>2024</v>
      </c>
      <c r="AB86" s="8" t="str">
        <f>TEXT(Table2[[#This Row],[Application_Date]],"mmmm")</f>
        <v>September</v>
      </c>
      <c r="AC86" s="1" t="s">
        <v>61</v>
      </c>
      <c r="AD86" s="1" t="s">
        <v>30</v>
      </c>
      <c r="AE86" s="1" t="s">
        <v>62</v>
      </c>
    </row>
    <row r="87" spans="1:31" x14ac:dyDescent="0.25">
      <c r="A87" s="1" t="s">
        <v>282</v>
      </c>
      <c r="B87" s="1" t="str">
        <f>IF(COUNTIF($A$2:A87,A87)&gt;1,"Duplicate","Unique")</f>
        <v>Unique</v>
      </c>
      <c r="C87" s="1" t="s">
        <v>283</v>
      </c>
      <c r="D87" s="1" t="s">
        <v>284</v>
      </c>
      <c r="E87" s="1" t="str">
        <f t="shared" si="7"/>
        <v>Submitted</v>
      </c>
      <c r="F87" s="1" t="s">
        <v>35</v>
      </c>
      <c r="G87" s="1">
        <v>37</v>
      </c>
      <c r="H87" s="1" t="s">
        <v>24</v>
      </c>
      <c r="I87" s="1" t="s">
        <v>48</v>
      </c>
      <c r="J87" s="1" t="s">
        <v>49</v>
      </c>
      <c r="K87" s="4">
        <v>1127775</v>
      </c>
      <c r="L87" s="4" t="str">
        <f t="shared" si="8"/>
        <v>Submitted</v>
      </c>
      <c r="M87" s="1">
        <v>460</v>
      </c>
      <c r="N87" s="1" t="str">
        <f t="shared" si="9"/>
        <v>High_risk</v>
      </c>
      <c r="O87" s="1" t="str">
        <f t="shared" si="10"/>
        <v>Excellent</v>
      </c>
      <c r="P87" s="1" t="str">
        <f t="shared" si="11"/>
        <v>Submitted</v>
      </c>
      <c r="Q87" s="1" t="str">
        <f t="shared" si="12"/>
        <v>Valid</v>
      </c>
      <c r="R87" s="1" t="s">
        <v>82</v>
      </c>
      <c r="S87" s="4">
        <v>4346593</v>
      </c>
      <c r="T87" s="1">
        <v>18.190000000000001</v>
      </c>
      <c r="U87" s="1">
        <v>180</v>
      </c>
      <c r="V87" s="1">
        <v>24147.74</v>
      </c>
      <c r="W87" s="4">
        <f t="shared" si="14"/>
        <v>6588710.5558333332</v>
      </c>
      <c r="X87" s="1" t="s">
        <v>105</v>
      </c>
      <c r="Y87" s="1" t="s">
        <v>106</v>
      </c>
      <c r="Z87" s="8">
        <v>45549</v>
      </c>
      <c r="AA87" s="8" t="str">
        <f>TEXT(Table2[[#This Row],[Application_Date]],"yyy")</f>
        <v>2024</v>
      </c>
      <c r="AB87" s="8" t="str">
        <f>TEXT(Table2[[#This Row],[Application_Date]],"mmmm")</f>
        <v>September</v>
      </c>
      <c r="AC87" s="1" t="s">
        <v>52</v>
      </c>
      <c r="AD87" s="1" t="s">
        <v>30</v>
      </c>
      <c r="AE87" s="1" t="s">
        <v>62</v>
      </c>
    </row>
    <row r="88" spans="1:31" x14ac:dyDescent="0.25">
      <c r="A88" s="1" t="s">
        <v>285</v>
      </c>
      <c r="B88" s="1" t="str">
        <f>IF(COUNTIF($A$2:A88,A88)&gt;1,"Duplicate","Unique")</f>
        <v>Unique</v>
      </c>
      <c r="C88" s="1" t="s">
        <v>286</v>
      </c>
      <c r="D88" s="1" t="s">
        <v>34</v>
      </c>
      <c r="E88" s="1" t="str">
        <f t="shared" si="7"/>
        <v>Submitted</v>
      </c>
      <c r="F88" s="1" t="s">
        <v>47</v>
      </c>
      <c r="G88" s="1">
        <v>53</v>
      </c>
      <c r="H88" s="1" t="s">
        <v>36</v>
      </c>
      <c r="I88" s="1" t="s">
        <v>25</v>
      </c>
      <c r="J88" s="1" t="s">
        <v>37</v>
      </c>
      <c r="K88" s="4">
        <v>2488256</v>
      </c>
      <c r="L88" s="4" t="str">
        <f t="shared" si="8"/>
        <v>Submitted</v>
      </c>
      <c r="M88" s="1">
        <v>412</v>
      </c>
      <c r="N88" s="1" t="str">
        <f t="shared" si="9"/>
        <v>High_risk</v>
      </c>
      <c r="O88" s="1" t="str">
        <f t="shared" si="10"/>
        <v>Excellent</v>
      </c>
      <c r="P88" s="1" t="str">
        <f t="shared" si="11"/>
        <v>Submitted</v>
      </c>
      <c r="Q88" s="1" t="str">
        <f t="shared" si="12"/>
        <v>Valid</v>
      </c>
      <c r="R88" s="1" t="s">
        <v>27</v>
      </c>
      <c r="S88" s="4">
        <v>3214653</v>
      </c>
      <c r="T88" s="1">
        <v>15.68</v>
      </c>
      <c r="U88" s="1">
        <v>12</v>
      </c>
      <c r="V88" s="1">
        <v>267887.75</v>
      </c>
      <c r="W88" s="4">
        <f t="shared" si="14"/>
        <v>4200665.0598798683</v>
      </c>
      <c r="X88" s="1" t="s">
        <v>59</v>
      </c>
      <c r="Y88" s="1" t="s">
        <v>60</v>
      </c>
      <c r="Z88" s="8">
        <v>45550</v>
      </c>
      <c r="AA88" s="8" t="str">
        <f>TEXT(Table2[[#This Row],[Application_Date]],"yyy")</f>
        <v>2024</v>
      </c>
      <c r="AB88" s="8" t="str">
        <f>TEXT(Table2[[#This Row],[Application_Date]],"mmmm")</f>
        <v>September</v>
      </c>
      <c r="AC88" s="1" t="s">
        <v>41</v>
      </c>
      <c r="AD88" s="1" t="s">
        <v>42</v>
      </c>
      <c r="AE88" s="1" t="s">
        <v>31</v>
      </c>
    </row>
    <row r="89" spans="1:31" x14ac:dyDescent="0.25">
      <c r="A89" s="1" t="s">
        <v>287</v>
      </c>
      <c r="B89" s="1" t="str">
        <f>IF(COUNTIF($A$2:A89,A89)&gt;1,"Duplicate","Unique")</f>
        <v>Unique</v>
      </c>
      <c r="C89" s="1" t="s">
        <v>288</v>
      </c>
      <c r="D89" s="1" t="s">
        <v>115</v>
      </c>
      <c r="E89" s="1" t="str">
        <f t="shared" si="7"/>
        <v>Submitted</v>
      </c>
      <c r="F89" s="1" t="s">
        <v>47</v>
      </c>
      <c r="G89" s="1">
        <v>33</v>
      </c>
      <c r="H89" s="1" t="s">
        <v>24</v>
      </c>
      <c r="I89" s="1" t="s">
        <v>48</v>
      </c>
      <c r="J89" s="1" t="s">
        <v>37</v>
      </c>
      <c r="K89" s="4">
        <v>1737389</v>
      </c>
      <c r="L89" s="4" t="str">
        <f t="shared" si="8"/>
        <v>Submitted</v>
      </c>
      <c r="M89" s="1">
        <v>467</v>
      </c>
      <c r="N89" s="1" t="str">
        <f t="shared" si="9"/>
        <v>High_risk</v>
      </c>
      <c r="O89" s="1" t="str">
        <f t="shared" si="10"/>
        <v>Excellent</v>
      </c>
      <c r="P89" s="1" t="str">
        <f t="shared" si="11"/>
        <v>Submitted</v>
      </c>
      <c r="Q89" s="1" t="str">
        <f t="shared" si="12"/>
        <v>Valid</v>
      </c>
      <c r="R89" s="1" t="s">
        <v>38</v>
      </c>
      <c r="S89" s="4">
        <v>4175081</v>
      </c>
      <c r="T89" s="1">
        <v>16.079999999999998</v>
      </c>
      <c r="U89" s="1">
        <v>12</v>
      </c>
      <c r="V89" s="1">
        <v>347923.42</v>
      </c>
      <c r="W89" s="4">
        <f t="shared" si="14"/>
        <v>5594816.1247899663</v>
      </c>
      <c r="X89" s="1" t="s">
        <v>95</v>
      </c>
      <c r="Y89" s="1" t="s">
        <v>96</v>
      </c>
      <c r="Z89" s="8">
        <v>45551</v>
      </c>
      <c r="AA89" s="8" t="str">
        <f>TEXT(Table2[[#This Row],[Application_Date]],"yyy")</f>
        <v>2024</v>
      </c>
      <c r="AB89" s="8" t="str">
        <f>TEXT(Table2[[#This Row],[Application_Date]],"mmmm")</f>
        <v>September</v>
      </c>
      <c r="AC89" s="1" t="s">
        <v>61</v>
      </c>
      <c r="AD89" s="1" t="s">
        <v>30</v>
      </c>
      <c r="AE89" s="1" t="s">
        <v>31</v>
      </c>
    </row>
    <row r="90" spans="1:31" x14ac:dyDescent="0.25">
      <c r="A90" s="1" t="s">
        <v>289</v>
      </c>
      <c r="B90" s="1" t="str">
        <f>IF(COUNTIF($A$2:A90,A90)&gt;1,"Duplicate","Unique")</f>
        <v>Unique</v>
      </c>
      <c r="C90" s="1" t="s">
        <v>290</v>
      </c>
      <c r="D90" s="1" t="s">
        <v>163</v>
      </c>
      <c r="E90" s="1" t="str">
        <f t="shared" si="7"/>
        <v>Submitted</v>
      </c>
      <c r="F90" s="1" t="s">
        <v>35</v>
      </c>
      <c r="G90" s="1">
        <v>52</v>
      </c>
      <c r="H90" s="1" t="s">
        <v>24</v>
      </c>
      <c r="I90" s="1" t="s">
        <v>48</v>
      </c>
      <c r="J90" s="1" t="s">
        <v>49</v>
      </c>
      <c r="K90" s="4">
        <v>1302308</v>
      </c>
      <c r="L90" s="4" t="str">
        <f t="shared" si="8"/>
        <v>Submitted</v>
      </c>
      <c r="M90" s="1">
        <v>772</v>
      </c>
      <c r="N90" s="1" t="str">
        <f t="shared" si="9"/>
        <v>medium_risk</v>
      </c>
      <c r="O90" s="1" t="str">
        <f t="shared" si="10"/>
        <v>Excellent</v>
      </c>
      <c r="P90" s="1" t="str">
        <f t="shared" si="11"/>
        <v>Submitted</v>
      </c>
      <c r="Q90" s="1" t="str">
        <f t="shared" si="12"/>
        <v>Valid</v>
      </c>
      <c r="R90" s="1" t="s">
        <v>82</v>
      </c>
      <c r="S90" s="4">
        <v>879878</v>
      </c>
      <c r="T90" s="1">
        <v>17.100000000000001</v>
      </c>
      <c r="U90" s="1">
        <v>180</v>
      </c>
      <c r="V90" s="1">
        <v>4888.21</v>
      </c>
      <c r="W90" s="4">
        <f t="shared" si="14"/>
        <v>1253826.1500000001</v>
      </c>
      <c r="X90" s="1" t="s">
        <v>59</v>
      </c>
      <c r="Y90" s="1" t="s">
        <v>60</v>
      </c>
      <c r="Z90" s="8">
        <v>45552</v>
      </c>
      <c r="AA90" s="8" t="str">
        <f>TEXT(Table2[[#This Row],[Application_Date]],"yyy")</f>
        <v>2024</v>
      </c>
      <c r="AB90" s="8" t="str">
        <f>TEXT(Table2[[#This Row],[Application_Date]],"mmmm")</f>
        <v>September</v>
      </c>
      <c r="AC90" s="1" t="s">
        <v>61</v>
      </c>
      <c r="AD90" s="1" t="s">
        <v>42</v>
      </c>
      <c r="AE90" s="1" t="s">
        <v>62</v>
      </c>
    </row>
    <row r="91" spans="1:31" x14ac:dyDescent="0.25">
      <c r="A91" s="1" t="s">
        <v>291</v>
      </c>
      <c r="B91" s="1" t="str">
        <f>IF(COUNTIF($A$2:A91,A91)&gt;1,"Duplicate","Unique")</f>
        <v>Unique</v>
      </c>
      <c r="C91" s="1" t="s">
        <v>292</v>
      </c>
      <c r="D91" s="1" t="s">
        <v>293</v>
      </c>
      <c r="E91" s="1" t="str">
        <f t="shared" si="7"/>
        <v>Submitted</v>
      </c>
      <c r="F91" s="1" t="s">
        <v>47</v>
      </c>
      <c r="G91" s="1">
        <v>40</v>
      </c>
      <c r="H91" s="1" t="s">
        <v>36</v>
      </c>
      <c r="I91" s="1" t="s">
        <v>48</v>
      </c>
      <c r="J91" s="1" t="s">
        <v>49</v>
      </c>
      <c r="K91" s="4">
        <v>2005467</v>
      </c>
      <c r="L91" s="4" t="str">
        <f t="shared" si="8"/>
        <v>Submitted</v>
      </c>
      <c r="M91" s="1">
        <v>406</v>
      </c>
      <c r="N91" s="1" t="str">
        <f t="shared" si="9"/>
        <v>High_risk</v>
      </c>
      <c r="O91" s="1" t="str">
        <f t="shared" si="10"/>
        <v>Excellent</v>
      </c>
      <c r="P91" s="1" t="str">
        <f t="shared" si="11"/>
        <v>Submitted</v>
      </c>
      <c r="Q91" s="1" t="str">
        <f t="shared" si="12"/>
        <v>Valid</v>
      </c>
      <c r="R91" s="1" t="s">
        <v>82</v>
      </c>
      <c r="S91" s="4">
        <v>3824443</v>
      </c>
      <c r="T91" s="1">
        <v>18.38</v>
      </c>
      <c r="U91" s="1">
        <v>120</v>
      </c>
      <c r="V91" s="1">
        <v>31870.36</v>
      </c>
      <c r="W91" s="4">
        <f t="shared" si="14"/>
        <v>5857771.8616666663</v>
      </c>
      <c r="X91" s="1" t="s">
        <v>105</v>
      </c>
      <c r="Y91" s="1" t="s">
        <v>106</v>
      </c>
      <c r="Z91" s="8">
        <v>45553</v>
      </c>
      <c r="AA91" s="8" t="str">
        <f>TEXT(Table2[[#This Row],[Application_Date]],"yyy")</f>
        <v>2024</v>
      </c>
      <c r="AB91" s="8" t="str">
        <f>TEXT(Table2[[#This Row],[Application_Date]],"mmmm")</f>
        <v>September</v>
      </c>
      <c r="AC91" s="1" t="s">
        <v>61</v>
      </c>
      <c r="AD91" s="1" t="s">
        <v>30</v>
      </c>
      <c r="AE91" s="1" t="s">
        <v>66</v>
      </c>
    </row>
    <row r="92" spans="1:31" x14ac:dyDescent="0.25">
      <c r="A92" s="1" t="s">
        <v>294</v>
      </c>
      <c r="B92" s="1" t="str">
        <f>IF(COUNTIF($A$2:A92,A92)&gt;1,"Duplicate","Unique")</f>
        <v>Unique</v>
      </c>
      <c r="C92" s="1" t="s">
        <v>295</v>
      </c>
      <c r="D92" s="1" t="s">
        <v>296</v>
      </c>
      <c r="E92" s="1" t="str">
        <f t="shared" si="7"/>
        <v>Submitted</v>
      </c>
      <c r="F92" s="1" t="s">
        <v>35</v>
      </c>
      <c r="G92" s="1">
        <v>35</v>
      </c>
      <c r="H92" s="1" t="s">
        <v>36</v>
      </c>
      <c r="I92" s="1" t="s">
        <v>48</v>
      </c>
      <c r="J92" s="1" t="s">
        <v>70</v>
      </c>
      <c r="K92" s="4">
        <v>494632</v>
      </c>
      <c r="L92" s="4" t="str">
        <f t="shared" si="8"/>
        <v>Submitted</v>
      </c>
      <c r="M92" s="1">
        <v>588</v>
      </c>
      <c r="N92" s="1" t="str">
        <f t="shared" si="9"/>
        <v>High_risk</v>
      </c>
      <c r="O92" s="1" t="str">
        <f t="shared" si="10"/>
        <v>Excellent</v>
      </c>
      <c r="P92" s="1" t="str">
        <f t="shared" si="11"/>
        <v>Submitted</v>
      </c>
      <c r="Q92" s="1" t="str">
        <f t="shared" si="12"/>
        <v>Valid</v>
      </c>
      <c r="R92" s="1" t="s">
        <v>70</v>
      </c>
      <c r="S92" s="4">
        <v>2796215</v>
      </c>
      <c r="T92" s="1">
        <v>10.82</v>
      </c>
      <c r="U92" s="1">
        <v>60</v>
      </c>
      <c r="V92" s="1">
        <v>46603.58</v>
      </c>
      <c r="W92" s="4">
        <f t="shared" si="14"/>
        <v>2521253.8583333334</v>
      </c>
      <c r="X92" s="1" t="s">
        <v>59</v>
      </c>
      <c r="Y92" s="1" t="s">
        <v>60</v>
      </c>
      <c r="Z92" s="8">
        <v>45554</v>
      </c>
      <c r="AA92" s="8" t="str">
        <f>TEXT(Table2[[#This Row],[Application_Date]],"yyy")</f>
        <v>2024</v>
      </c>
      <c r="AB92" s="8" t="str">
        <f>TEXT(Table2[[#This Row],[Application_Date]],"mmmm")</f>
        <v>September</v>
      </c>
      <c r="AC92" s="1" t="s">
        <v>61</v>
      </c>
      <c r="AD92" s="1" t="s">
        <v>42</v>
      </c>
      <c r="AE92" s="1" t="s">
        <v>62</v>
      </c>
    </row>
    <row r="93" spans="1:31" x14ac:dyDescent="0.25">
      <c r="A93" s="1" t="s">
        <v>297</v>
      </c>
      <c r="B93" s="1" t="str">
        <f>IF(COUNTIF($A$2:A93,A93)&gt;1,"Duplicate","Unique")</f>
        <v>Unique</v>
      </c>
      <c r="C93" s="1" t="s">
        <v>298</v>
      </c>
      <c r="D93" s="1" t="s">
        <v>23</v>
      </c>
      <c r="E93" s="1" t="str">
        <f t="shared" si="7"/>
        <v>Submitted</v>
      </c>
      <c r="F93" s="1" t="s">
        <v>47</v>
      </c>
      <c r="G93" s="1">
        <v>64</v>
      </c>
      <c r="H93" s="1" t="s">
        <v>24</v>
      </c>
      <c r="I93" s="1" t="s">
        <v>25</v>
      </c>
      <c r="J93" s="1" t="s">
        <v>37</v>
      </c>
      <c r="K93" s="4">
        <v>1131033</v>
      </c>
      <c r="L93" s="4" t="str">
        <f t="shared" si="8"/>
        <v>Submitted</v>
      </c>
      <c r="M93" s="1">
        <v>541</v>
      </c>
      <c r="N93" s="1" t="str">
        <f t="shared" si="9"/>
        <v>High_risk</v>
      </c>
      <c r="O93" s="1" t="str">
        <f t="shared" si="10"/>
        <v>Excellent</v>
      </c>
      <c r="P93" s="1" t="str">
        <f t="shared" si="11"/>
        <v>Submitted</v>
      </c>
      <c r="Q93" s="1" t="str">
        <f t="shared" si="12"/>
        <v>Valid</v>
      </c>
      <c r="R93" s="1" t="s">
        <v>70</v>
      </c>
      <c r="S93" s="4">
        <v>2783334</v>
      </c>
      <c r="T93" s="1">
        <v>17.86</v>
      </c>
      <c r="U93" s="1">
        <v>12</v>
      </c>
      <c r="V93" s="1">
        <v>231944.5</v>
      </c>
      <c r="W93" s="4">
        <f t="shared" si="14"/>
        <v>4142602.2840843368</v>
      </c>
      <c r="X93" s="1" t="s">
        <v>105</v>
      </c>
      <c r="Y93" s="1" t="s">
        <v>106</v>
      </c>
      <c r="Z93" s="8">
        <v>45555</v>
      </c>
      <c r="AA93" s="8" t="str">
        <f>TEXT(Table2[[#This Row],[Application_Date]],"yyy")</f>
        <v>2024</v>
      </c>
      <c r="AB93" s="8" t="str">
        <f>TEXT(Table2[[#This Row],[Application_Date]],"mmmm")</f>
        <v>September</v>
      </c>
      <c r="AC93" s="1" t="s">
        <v>61</v>
      </c>
      <c r="AD93" s="1" t="s">
        <v>42</v>
      </c>
      <c r="AE93" s="1" t="s">
        <v>43</v>
      </c>
    </row>
    <row r="94" spans="1:31" x14ac:dyDescent="0.25">
      <c r="A94" s="1" t="s">
        <v>299</v>
      </c>
      <c r="B94" s="1" t="str">
        <f>IF(COUNTIF($A$2:A94,A94)&gt;1,"Duplicate","Unique")</f>
        <v>Unique</v>
      </c>
      <c r="C94" s="1" t="s">
        <v>300</v>
      </c>
      <c r="D94" s="1" t="s">
        <v>204</v>
      </c>
      <c r="E94" s="1" t="str">
        <f t="shared" si="7"/>
        <v>Submitted</v>
      </c>
      <c r="F94" s="1" t="s">
        <v>47</v>
      </c>
      <c r="G94" s="1">
        <v>21</v>
      </c>
      <c r="H94" s="1" t="s">
        <v>24</v>
      </c>
      <c r="I94" s="1" t="s">
        <v>25</v>
      </c>
      <c r="J94" s="1" t="s">
        <v>70</v>
      </c>
      <c r="K94" s="4">
        <v>1983929</v>
      </c>
      <c r="L94" s="4" t="str">
        <f t="shared" si="8"/>
        <v>Submitted</v>
      </c>
      <c r="M94" s="1">
        <v>750</v>
      </c>
      <c r="N94" s="1" t="str">
        <f t="shared" si="9"/>
        <v>medium_risk</v>
      </c>
      <c r="O94" s="1" t="str">
        <f t="shared" si="10"/>
        <v>Excellent</v>
      </c>
      <c r="P94" s="1" t="str">
        <f t="shared" si="11"/>
        <v>Submitted</v>
      </c>
      <c r="Q94" s="1" t="str">
        <f t="shared" si="12"/>
        <v>Valid</v>
      </c>
      <c r="R94" s="1" t="s">
        <v>6</v>
      </c>
      <c r="S94" s="4">
        <v>2647438</v>
      </c>
      <c r="T94" s="1">
        <v>17.3</v>
      </c>
      <c r="U94" s="1">
        <v>180</v>
      </c>
      <c r="V94" s="1">
        <v>14707.99</v>
      </c>
      <c r="W94" s="4">
        <f t="shared" si="14"/>
        <v>3816723.1166666667</v>
      </c>
      <c r="X94" s="1" t="s">
        <v>50</v>
      </c>
      <c r="Y94" s="1" t="s">
        <v>51</v>
      </c>
      <c r="Z94" s="8">
        <v>45556</v>
      </c>
      <c r="AA94" s="8" t="str">
        <f>TEXT(Table2[[#This Row],[Application_Date]],"yyy")</f>
        <v>2024</v>
      </c>
      <c r="AB94" s="8" t="str">
        <f>TEXT(Table2[[#This Row],[Application_Date]],"mmmm")</f>
        <v>September</v>
      </c>
      <c r="AC94" s="1" t="s">
        <v>41</v>
      </c>
      <c r="AD94" s="1" t="s">
        <v>30</v>
      </c>
      <c r="AE94" s="1" t="s">
        <v>62</v>
      </c>
    </row>
    <row r="95" spans="1:31" x14ac:dyDescent="0.25">
      <c r="A95" s="1" t="s">
        <v>301</v>
      </c>
      <c r="B95" s="1" t="str">
        <f>IF(COUNTIF($A$2:A95,A95)&gt;1,"Duplicate","Unique")</f>
        <v>Unique</v>
      </c>
      <c r="C95" s="1" t="s">
        <v>302</v>
      </c>
      <c r="D95" s="1" t="s">
        <v>130</v>
      </c>
      <c r="E95" s="1" t="str">
        <f t="shared" si="7"/>
        <v>Submitted</v>
      </c>
      <c r="F95" s="1" t="s">
        <v>35</v>
      </c>
      <c r="G95" s="1">
        <v>63</v>
      </c>
      <c r="H95" s="1" t="s">
        <v>36</v>
      </c>
      <c r="I95" s="1" t="s">
        <v>25</v>
      </c>
      <c r="J95" s="1" t="s">
        <v>26</v>
      </c>
      <c r="K95" s="4">
        <v>570074</v>
      </c>
      <c r="L95" s="4" t="str">
        <f t="shared" si="8"/>
        <v>Submitted</v>
      </c>
      <c r="M95" s="1">
        <v>537</v>
      </c>
      <c r="N95" s="1" t="str">
        <f t="shared" si="9"/>
        <v>High_risk</v>
      </c>
      <c r="O95" s="1" t="str">
        <f t="shared" si="10"/>
        <v>Excellent</v>
      </c>
      <c r="P95" s="1" t="str">
        <f t="shared" si="11"/>
        <v>Submitted</v>
      </c>
      <c r="Q95" s="1" t="str">
        <f t="shared" si="12"/>
        <v>Valid</v>
      </c>
      <c r="R95" s="1" t="s">
        <v>82</v>
      </c>
      <c r="S95" s="4">
        <v>273745</v>
      </c>
      <c r="T95" s="1">
        <v>10.33</v>
      </c>
      <c r="U95" s="1">
        <v>120</v>
      </c>
      <c r="V95" s="1">
        <v>2281.21</v>
      </c>
      <c r="W95" s="4">
        <f t="shared" si="14"/>
        <v>235648.82083333333</v>
      </c>
      <c r="X95" s="1" t="s">
        <v>95</v>
      </c>
      <c r="Y95" s="1" t="s">
        <v>96</v>
      </c>
      <c r="Z95" s="8">
        <v>45557</v>
      </c>
      <c r="AA95" s="8" t="str">
        <f>TEXT(Table2[[#This Row],[Application_Date]],"yyy")</f>
        <v>2024</v>
      </c>
      <c r="AB95" s="8" t="str">
        <f>TEXT(Table2[[#This Row],[Application_Date]],"mmmm")</f>
        <v>September</v>
      </c>
      <c r="AC95" s="1" t="s">
        <v>61</v>
      </c>
      <c r="AD95" s="1" t="s">
        <v>42</v>
      </c>
      <c r="AE95" s="1" t="s">
        <v>66</v>
      </c>
    </row>
    <row r="96" spans="1:31" x14ac:dyDescent="0.25">
      <c r="A96" s="1" t="s">
        <v>303</v>
      </c>
      <c r="B96" s="1" t="str">
        <f>IF(COUNTIF($A$2:A96,A96)&gt;1,"Duplicate","Unique")</f>
        <v>Unique</v>
      </c>
      <c r="C96" s="1" t="s">
        <v>304</v>
      </c>
      <c r="D96" s="1" t="s">
        <v>183</v>
      </c>
      <c r="E96" s="1" t="str">
        <f t="shared" si="7"/>
        <v>Submitted</v>
      </c>
      <c r="F96" s="1" t="s">
        <v>35</v>
      </c>
      <c r="G96" s="1">
        <v>35</v>
      </c>
      <c r="H96" s="1" t="s">
        <v>24</v>
      </c>
      <c r="I96" s="1" t="s">
        <v>48</v>
      </c>
      <c r="J96" s="1" t="s">
        <v>70</v>
      </c>
      <c r="K96" s="4">
        <v>1669250</v>
      </c>
      <c r="L96" s="4" t="str">
        <f t="shared" si="8"/>
        <v>Submitted</v>
      </c>
      <c r="M96" s="1">
        <v>578</v>
      </c>
      <c r="N96" s="1" t="str">
        <f t="shared" si="9"/>
        <v>High_risk</v>
      </c>
      <c r="O96" s="1" t="str">
        <f t="shared" si="10"/>
        <v>Excellent</v>
      </c>
      <c r="P96" s="1" t="str">
        <f t="shared" si="11"/>
        <v>Submitted</v>
      </c>
      <c r="Q96" s="1" t="str">
        <f t="shared" si="12"/>
        <v>Valid</v>
      </c>
      <c r="R96" s="1" t="s">
        <v>6</v>
      </c>
      <c r="S96" s="4">
        <v>3983392</v>
      </c>
      <c r="T96" s="1">
        <v>15.61</v>
      </c>
      <c r="U96" s="1">
        <v>12</v>
      </c>
      <c r="V96" s="1">
        <v>331949.33</v>
      </c>
      <c r="W96" s="4">
        <f t="shared" si="14"/>
        <v>5181964.5291371923</v>
      </c>
      <c r="X96" s="1" t="s">
        <v>59</v>
      </c>
      <c r="Y96" s="1" t="s">
        <v>60</v>
      </c>
      <c r="Z96" s="8">
        <v>45558</v>
      </c>
      <c r="AA96" s="8" t="str">
        <f>TEXT(Table2[[#This Row],[Application_Date]],"yyy")</f>
        <v>2024</v>
      </c>
      <c r="AB96" s="8" t="str">
        <f>TEXT(Table2[[#This Row],[Application_Date]],"mmmm")</f>
        <v>September</v>
      </c>
      <c r="AC96" s="1" t="s">
        <v>41</v>
      </c>
      <c r="AD96" s="1" t="s">
        <v>42</v>
      </c>
      <c r="AE96" s="1" t="s">
        <v>62</v>
      </c>
    </row>
    <row r="97" spans="1:31" x14ac:dyDescent="0.25">
      <c r="A97" s="1" t="s">
        <v>305</v>
      </c>
      <c r="B97" s="1" t="str">
        <f>IF(COUNTIF($A$2:A97,A97)&gt;1,"Duplicate","Unique")</f>
        <v>Unique</v>
      </c>
      <c r="C97" s="1" t="s">
        <v>306</v>
      </c>
      <c r="D97" s="1" t="s">
        <v>23</v>
      </c>
      <c r="E97" s="1" t="str">
        <f t="shared" si="7"/>
        <v>Submitted</v>
      </c>
      <c r="F97" s="1" t="s">
        <v>35</v>
      </c>
      <c r="G97" s="1">
        <v>38</v>
      </c>
      <c r="H97" s="1" t="s">
        <v>36</v>
      </c>
      <c r="I97" s="1" t="s">
        <v>25</v>
      </c>
      <c r="J97" s="1" t="s">
        <v>49</v>
      </c>
      <c r="K97" s="4">
        <v>2336703</v>
      </c>
      <c r="L97" s="4" t="str">
        <f t="shared" si="8"/>
        <v>Submitted</v>
      </c>
      <c r="M97" s="1">
        <v>514</v>
      </c>
      <c r="N97" s="1" t="str">
        <f t="shared" si="9"/>
        <v>High_risk</v>
      </c>
      <c r="O97" s="1" t="str">
        <f t="shared" si="10"/>
        <v>Excellent</v>
      </c>
      <c r="P97" s="1" t="str">
        <f t="shared" si="11"/>
        <v>Submitted</v>
      </c>
      <c r="Q97" s="1" t="str">
        <f t="shared" si="12"/>
        <v>Valid</v>
      </c>
      <c r="R97" s="1" t="s">
        <v>70</v>
      </c>
      <c r="S97" s="4">
        <v>3052635</v>
      </c>
      <c r="T97" s="1">
        <v>17.399999999999999</v>
      </c>
      <c r="U97" s="1">
        <v>24</v>
      </c>
      <c r="V97" s="1">
        <v>127193.12</v>
      </c>
      <c r="W97" s="4">
        <f t="shared" si="14"/>
        <v>4426320.7520232843</v>
      </c>
      <c r="X97" s="1" t="s">
        <v>95</v>
      </c>
      <c r="Y97" s="1" t="s">
        <v>96</v>
      </c>
      <c r="Z97" s="8">
        <v>45559</v>
      </c>
      <c r="AA97" s="8" t="str">
        <f>TEXT(Table2[[#This Row],[Application_Date]],"yyy")</f>
        <v>2024</v>
      </c>
      <c r="AB97" s="8" t="str">
        <f>TEXT(Table2[[#This Row],[Application_Date]],"mmmm")</f>
        <v>September</v>
      </c>
      <c r="AC97" s="1" t="s">
        <v>61</v>
      </c>
      <c r="AD97" s="1" t="s">
        <v>30</v>
      </c>
      <c r="AE97" s="1" t="s">
        <v>31</v>
      </c>
    </row>
    <row r="98" spans="1:31" x14ac:dyDescent="0.25">
      <c r="A98" s="1" t="s">
        <v>307</v>
      </c>
      <c r="B98" s="1" t="str">
        <f>IF(COUNTIF($A$2:A98,A98)&gt;1,"Duplicate","Unique")</f>
        <v>Unique</v>
      </c>
      <c r="C98" s="1" t="s">
        <v>308</v>
      </c>
      <c r="D98" s="1" t="s">
        <v>309</v>
      </c>
      <c r="E98" s="1" t="str">
        <f t="shared" si="7"/>
        <v>Submitted</v>
      </c>
      <c r="F98" s="1" t="s">
        <v>35</v>
      </c>
      <c r="G98" s="1">
        <v>32</v>
      </c>
      <c r="H98" s="1" t="s">
        <v>24</v>
      </c>
      <c r="I98" s="1" t="s">
        <v>48</v>
      </c>
      <c r="J98" s="1" t="s">
        <v>70</v>
      </c>
      <c r="K98" s="4">
        <v>1013316</v>
      </c>
      <c r="L98" s="4" t="str">
        <f t="shared" si="8"/>
        <v>Submitted</v>
      </c>
      <c r="M98" s="1">
        <v>673</v>
      </c>
      <c r="N98" s="1" t="str">
        <f t="shared" si="9"/>
        <v>low_risk</v>
      </c>
      <c r="O98" s="1" t="str">
        <f t="shared" si="10"/>
        <v>Excellent</v>
      </c>
      <c r="P98" s="1" t="str">
        <f t="shared" si="11"/>
        <v>Submitted</v>
      </c>
      <c r="Q98" s="1" t="str">
        <f t="shared" si="12"/>
        <v>Valid</v>
      </c>
      <c r="R98" s="1" t="s">
        <v>70</v>
      </c>
      <c r="S98" s="4">
        <v>4458293</v>
      </c>
      <c r="T98" s="1">
        <v>11.63</v>
      </c>
      <c r="U98" s="1">
        <v>36</v>
      </c>
      <c r="V98" s="1">
        <v>123841.47</v>
      </c>
      <c r="W98" s="4">
        <f t="shared" si="14"/>
        <v>4320828.9659433356</v>
      </c>
      <c r="X98" s="1" t="s">
        <v>50</v>
      </c>
      <c r="Y98" s="1" t="s">
        <v>51</v>
      </c>
      <c r="Z98" s="8">
        <v>45560</v>
      </c>
      <c r="AA98" s="8" t="str">
        <f>TEXT(Table2[[#This Row],[Application_Date]],"yyy")</f>
        <v>2024</v>
      </c>
      <c r="AB98" s="8" t="str">
        <f>TEXT(Table2[[#This Row],[Application_Date]],"mmmm")</f>
        <v>September</v>
      </c>
      <c r="AC98" s="1" t="s">
        <v>61</v>
      </c>
      <c r="AD98" s="1" t="s">
        <v>30</v>
      </c>
      <c r="AE98" s="1" t="s">
        <v>62</v>
      </c>
    </row>
    <row r="99" spans="1:31" x14ac:dyDescent="0.25">
      <c r="A99" s="1" t="s">
        <v>310</v>
      </c>
      <c r="B99" s="1" t="str">
        <f>IF(COUNTIF($A$2:A99,A99)&gt;1,"Duplicate","Unique")</f>
        <v>Unique</v>
      </c>
      <c r="C99" s="1" t="s">
        <v>311</v>
      </c>
      <c r="D99" s="1" t="s">
        <v>284</v>
      </c>
      <c r="E99" s="1" t="str">
        <f t="shared" si="7"/>
        <v>Submitted</v>
      </c>
      <c r="F99" s="1" t="s">
        <v>35</v>
      </c>
      <c r="G99" s="1">
        <v>37</v>
      </c>
      <c r="H99" s="1" t="s">
        <v>36</v>
      </c>
      <c r="I99" s="1" t="s">
        <v>25</v>
      </c>
      <c r="J99" s="1" t="s">
        <v>37</v>
      </c>
      <c r="K99" s="4">
        <v>1637410</v>
      </c>
      <c r="L99" s="4" t="str">
        <f t="shared" si="8"/>
        <v>Submitted</v>
      </c>
      <c r="M99" s="1">
        <v>538</v>
      </c>
      <c r="N99" s="1" t="str">
        <f t="shared" si="9"/>
        <v>High_risk</v>
      </c>
      <c r="O99" s="1" t="str">
        <f t="shared" si="10"/>
        <v>Excellent</v>
      </c>
      <c r="P99" s="1" t="str">
        <f t="shared" si="11"/>
        <v>Submitted</v>
      </c>
      <c r="Q99" s="1" t="str">
        <f t="shared" si="12"/>
        <v>Valid</v>
      </c>
      <c r="R99" s="1" t="s">
        <v>82</v>
      </c>
      <c r="S99" s="4">
        <v>3905006</v>
      </c>
      <c r="T99" s="1">
        <v>18.059999999999999</v>
      </c>
      <c r="U99" s="1">
        <v>120</v>
      </c>
      <c r="V99" s="1">
        <v>32541.72</v>
      </c>
      <c r="W99" s="4">
        <f t="shared" si="14"/>
        <v>5877034.0299999993</v>
      </c>
      <c r="X99" s="1" t="s">
        <v>59</v>
      </c>
      <c r="Y99" s="1" t="s">
        <v>60</v>
      </c>
      <c r="Z99" s="8">
        <v>45561</v>
      </c>
      <c r="AA99" s="8" t="str">
        <f>TEXT(Table2[[#This Row],[Application_Date]],"yyy")</f>
        <v>2024</v>
      </c>
      <c r="AB99" s="8" t="str">
        <f>TEXT(Table2[[#This Row],[Application_Date]],"mmmm")</f>
        <v>September</v>
      </c>
      <c r="AC99" s="1" t="s">
        <v>52</v>
      </c>
      <c r="AD99" s="1" t="s">
        <v>42</v>
      </c>
      <c r="AE99" s="1" t="s">
        <v>66</v>
      </c>
    </row>
    <row r="100" spans="1:31" x14ac:dyDescent="0.25">
      <c r="A100" s="1" t="s">
        <v>312</v>
      </c>
      <c r="B100" s="1" t="str">
        <f>IF(COUNTIF($A$2:A100,A100)&gt;1,"Duplicate","Unique")</f>
        <v>Unique</v>
      </c>
      <c r="C100" s="1" t="s">
        <v>313</v>
      </c>
      <c r="D100" s="1" t="s">
        <v>314</v>
      </c>
      <c r="E100" s="1" t="str">
        <f t="shared" si="7"/>
        <v>Submitted</v>
      </c>
      <c r="F100" s="1" t="s">
        <v>35</v>
      </c>
      <c r="G100" s="1">
        <v>18</v>
      </c>
      <c r="H100" s="1" t="s">
        <v>24</v>
      </c>
      <c r="I100" s="1" t="s">
        <v>48</v>
      </c>
      <c r="J100" s="1" t="s">
        <v>26</v>
      </c>
      <c r="K100" s="4">
        <v>1259911</v>
      </c>
      <c r="L100" s="4" t="str">
        <f t="shared" si="8"/>
        <v>Submitted</v>
      </c>
      <c r="M100" s="1">
        <v>458</v>
      </c>
      <c r="N100" s="1" t="str">
        <f t="shared" si="9"/>
        <v>High_risk</v>
      </c>
      <c r="O100" s="1" t="str">
        <f t="shared" si="10"/>
        <v>Excellent</v>
      </c>
      <c r="P100" s="1" t="str">
        <f t="shared" si="11"/>
        <v>Submitted</v>
      </c>
      <c r="Q100" s="1" t="str">
        <f t="shared" si="12"/>
        <v>Valid</v>
      </c>
      <c r="R100" s="1" t="s">
        <v>38</v>
      </c>
      <c r="S100" s="4">
        <v>2225605</v>
      </c>
      <c r="T100" s="1">
        <v>8.93</v>
      </c>
      <c r="U100" s="1">
        <v>24</v>
      </c>
      <c r="V100" s="1">
        <v>92733.54</v>
      </c>
      <c r="W100" s="4">
        <f t="shared" si="14"/>
        <v>1656223.69054308</v>
      </c>
      <c r="X100" s="1" t="s">
        <v>28</v>
      </c>
      <c r="Y100" s="1" t="s">
        <v>29</v>
      </c>
      <c r="Z100" s="8">
        <v>45562</v>
      </c>
      <c r="AA100" s="8" t="str">
        <f>TEXT(Table2[[#This Row],[Application_Date]],"yyy")</f>
        <v>2024</v>
      </c>
      <c r="AB100" s="8" t="str">
        <f>TEXT(Table2[[#This Row],[Application_Date]],"mmmm")</f>
        <v>September</v>
      </c>
      <c r="AC100" s="1" t="s">
        <v>52</v>
      </c>
      <c r="AD100" s="1" t="s">
        <v>42</v>
      </c>
      <c r="AE100" s="1" t="s">
        <v>31</v>
      </c>
    </row>
    <row r="101" spans="1:31" x14ac:dyDescent="0.25">
      <c r="A101" s="1" t="s">
        <v>315</v>
      </c>
      <c r="B101" s="1" t="str">
        <f>IF(COUNTIF($A$2:A101,A101)&gt;1,"Duplicate","Unique")</f>
        <v>Unique</v>
      </c>
      <c r="C101" s="1" t="s">
        <v>316</v>
      </c>
      <c r="D101" s="1" t="s">
        <v>172</v>
      </c>
      <c r="E101" s="1" t="str">
        <f t="shared" si="7"/>
        <v>Submitted</v>
      </c>
      <c r="F101" s="1" t="s">
        <v>47</v>
      </c>
      <c r="G101" s="1">
        <v>21</v>
      </c>
      <c r="H101" s="1" t="s">
        <v>24</v>
      </c>
      <c r="I101" s="1" t="s">
        <v>48</v>
      </c>
      <c r="J101" s="1" t="s">
        <v>49</v>
      </c>
      <c r="K101" s="4">
        <v>2444282</v>
      </c>
      <c r="L101" s="4" t="str">
        <f t="shared" si="8"/>
        <v>Submitted</v>
      </c>
      <c r="M101" s="1">
        <v>605</v>
      </c>
      <c r="N101" s="1" t="str">
        <f t="shared" si="9"/>
        <v>low_risk</v>
      </c>
      <c r="O101" s="1" t="str">
        <f t="shared" si="10"/>
        <v>Excellent</v>
      </c>
      <c r="P101" s="1" t="str">
        <f t="shared" si="11"/>
        <v>Submitted</v>
      </c>
      <c r="Q101" s="1" t="str">
        <f t="shared" si="12"/>
        <v>Valid</v>
      </c>
      <c r="R101" s="1" t="s">
        <v>6</v>
      </c>
      <c r="S101" s="4">
        <v>1404894</v>
      </c>
      <c r="T101" s="1">
        <v>10.050000000000001</v>
      </c>
      <c r="U101" s="1">
        <v>36</v>
      </c>
      <c r="V101" s="1">
        <v>39024.83</v>
      </c>
      <c r="W101" s="4">
        <f t="shared" si="14"/>
        <v>1176598.7253617793</v>
      </c>
      <c r="X101" s="1" t="s">
        <v>28</v>
      </c>
      <c r="Y101" s="1" t="s">
        <v>29</v>
      </c>
      <c r="Z101" s="8">
        <v>45563</v>
      </c>
      <c r="AA101" s="8" t="str">
        <f>TEXT(Table2[[#This Row],[Application_Date]],"yyy")</f>
        <v>2024</v>
      </c>
      <c r="AB101" s="8" t="str">
        <f>TEXT(Table2[[#This Row],[Application_Date]],"mmmm")</f>
        <v>September</v>
      </c>
      <c r="AC101" s="1" t="s">
        <v>52</v>
      </c>
      <c r="AD101" s="1" t="s">
        <v>42</v>
      </c>
      <c r="AE101" s="1" t="s">
        <v>43</v>
      </c>
    </row>
    <row r="102" spans="1:31" x14ac:dyDescent="0.25">
      <c r="A102" s="1" t="s">
        <v>317</v>
      </c>
      <c r="B102" s="1" t="str">
        <f>IF(COUNTIF($A$2:A102,A102)&gt;1,"Duplicate","Unique")</f>
        <v>Unique</v>
      </c>
      <c r="C102" s="1" t="s">
        <v>318</v>
      </c>
      <c r="D102" s="1" t="s">
        <v>46</v>
      </c>
      <c r="E102" s="1" t="str">
        <f t="shared" si="7"/>
        <v>Submitted</v>
      </c>
      <c r="F102" s="1" t="s">
        <v>35</v>
      </c>
      <c r="G102" s="1">
        <v>65</v>
      </c>
      <c r="H102" s="1" t="s">
        <v>24</v>
      </c>
      <c r="I102" s="1" t="s">
        <v>48</v>
      </c>
      <c r="J102" s="1" t="s">
        <v>26</v>
      </c>
      <c r="K102" s="4">
        <v>1528199</v>
      </c>
      <c r="L102" s="4" t="str">
        <f t="shared" si="8"/>
        <v>Submitted</v>
      </c>
      <c r="M102" s="1">
        <v>352</v>
      </c>
      <c r="N102" s="1" t="str">
        <f t="shared" si="9"/>
        <v>High_risk</v>
      </c>
      <c r="O102" s="1" t="str">
        <f t="shared" si="10"/>
        <v>Excellent</v>
      </c>
      <c r="P102" s="1" t="str">
        <f t="shared" si="11"/>
        <v>Submitted</v>
      </c>
      <c r="Q102" s="1" t="str">
        <f t="shared" si="12"/>
        <v>Valid</v>
      </c>
      <c r="R102" s="1" t="s">
        <v>27</v>
      </c>
      <c r="S102" s="4">
        <v>3896510</v>
      </c>
      <c r="T102" s="1">
        <v>9.18</v>
      </c>
      <c r="U102" s="1">
        <v>12</v>
      </c>
      <c r="V102" s="1">
        <v>324709.17</v>
      </c>
      <c r="W102" s="4">
        <f t="shared" si="14"/>
        <v>2984095.0970501252</v>
      </c>
      <c r="X102" s="1" t="s">
        <v>95</v>
      </c>
      <c r="Y102" s="1" t="s">
        <v>96</v>
      </c>
      <c r="Z102" s="8">
        <v>45564</v>
      </c>
      <c r="AA102" s="8" t="str">
        <f>TEXT(Table2[[#This Row],[Application_Date]],"yyy")</f>
        <v>2024</v>
      </c>
      <c r="AB102" s="8" t="str">
        <f>TEXT(Table2[[#This Row],[Application_Date]],"mmmm")</f>
        <v>September</v>
      </c>
      <c r="AC102" s="1" t="s">
        <v>41</v>
      </c>
      <c r="AD102" s="1" t="s">
        <v>42</v>
      </c>
      <c r="AE102" s="1" t="s">
        <v>31</v>
      </c>
    </row>
    <row r="103" spans="1:31" x14ac:dyDescent="0.25">
      <c r="A103" s="1" t="s">
        <v>319</v>
      </c>
      <c r="B103" s="1" t="str">
        <f>IF(COUNTIF($A$2:A103,A103)&gt;1,"Duplicate","Unique")</f>
        <v>Unique</v>
      </c>
      <c r="C103" s="1" t="s">
        <v>320</v>
      </c>
      <c r="D103" s="1" t="s">
        <v>124</v>
      </c>
      <c r="E103" s="1" t="str">
        <f t="shared" si="7"/>
        <v>Submitted</v>
      </c>
      <c r="F103" s="1" t="s">
        <v>47</v>
      </c>
      <c r="G103" s="1">
        <v>20</v>
      </c>
      <c r="H103" s="1" t="s">
        <v>36</v>
      </c>
      <c r="I103" s="1" t="s">
        <v>48</v>
      </c>
      <c r="J103" s="1" t="s">
        <v>70</v>
      </c>
      <c r="K103" s="4">
        <v>429082</v>
      </c>
      <c r="L103" s="4" t="str">
        <f t="shared" si="8"/>
        <v>Submitted</v>
      </c>
      <c r="M103" s="1">
        <v>473</v>
      </c>
      <c r="N103" s="1" t="str">
        <f t="shared" si="9"/>
        <v>High_risk</v>
      </c>
      <c r="O103" s="1" t="str">
        <f t="shared" si="10"/>
        <v>Excellent</v>
      </c>
      <c r="P103" s="1" t="str">
        <f t="shared" si="11"/>
        <v>Submitted</v>
      </c>
      <c r="Q103" s="1" t="str">
        <f t="shared" si="12"/>
        <v>Valid</v>
      </c>
      <c r="R103" s="1" t="s">
        <v>6</v>
      </c>
      <c r="S103" s="4">
        <v>2130052</v>
      </c>
      <c r="T103" s="1">
        <v>10.43</v>
      </c>
      <c r="U103" s="1">
        <v>180</v>
      </c>
      <c r="V103" s="1">
        <v>11833.62</v>
      </c>
      <c r="W103" s="4">
        <f t="shared" si="14"/>
        <v>1851370.1966666665</v>
      </c>
      <c r="X103" s="1" t="s">
        <v>59</v>
      </c>
      <c r="Y103" s="1" t="s">
        <v>60</v>
      </c>
      <c r="Z103" s="8">
        <v>45565</v>
      </c>
      <c r="AA103" s="8" t="str">
        <f>TEXT(Table2[[#This Row],[Application_Date]],"yyy")</f>
        <v>2024</v>
      </c>
      <c r="AB103" s="8" t="str">
        <f>TEXT(Table2[[#This Row],[Application_Date]],"mmmm")</f>
        <v>September</v>
      </c>
      <c r="AC103" s="1" t="s">
        <v>52</v>
      </c>
      <c r="AD103" s="1" t="s">
        <v>42</v>
      </c>
      <c r="AE103" s="1" t="s">
        <v>66</v>
      </c>
    </row>
    <row r="104" spans="1:31" x14ac:dyDescent="0.25">
      <c r="A104" s="1" t="s">
        <v>321</v>
      </c>
      <c r="B104" s="1" t="str">
        <f>IF(COUNTIF($A$2:A104,A104)&gt;1,"Duplicate","Unique")</f>
        <v>Unique</v>
      </c>
      <c r="C104" s="1" t="s">
        <v>322</v>
      </c>
      <c r="D104" s="1" t="s">
        <v>81</v>
      </c>
      <c r="E104" s="1" t="str">
        <f t="shared" si="7"/>
        <v>Submitted</v>
      </c>
      <c r="F104" s="1" t="s">
        <v>47</v>
      </c>
      <c r="G104" s="1">
        <v>36</v>
      </c>
      <c r="H104" s="1" t="s">
        <v>36</v>
      </c>
      <c r="I104" s="1" t="s">
        <v>48</v>
      </c>
      <c r="J104" s="1" t="s">
        <v>70</v>
      </c>
      <c r="K104" s="4">
        <v>1868816</v>
      </c>
      <c r="L104" s="4" t="str">
        <f t="shared" si="8"/>
        <v>Submitted</v>
      </c>
      <c r="M104" s="1">
        <v>328</v>
      </c>
      <c r="N104" s="1" t="str">
        <f t="shared" si="9"/>
        <v>High_risk</v>
      </c>
      <c r="O104" s="1" t="str">
        <f t="shared" si="10"/>
        <v>Excellent</v>
      </c>
      <c r="P104" s="1" t="str">
        <f t="shared" si="11"/>
        <v>Submitted</v>
      </c>
      <c r="Q104" s="1" t="str">
        <f t="shared" si="12"/>
        <v>Valid</v>
      </c>
      <c r="R104" s="1" t="s">
        <v>38</v>
      </c>
      <c r="S104" s="4">
        <v>53466</v>
      </c>
      <c r="T104" s="1">
        <v>7.9</v>
      </c>
      <c r="U104" s="1">
        <v>120</v>
      </c>
      <c r="V104" s="1">
        <v>445.55</v>
      </c>
      <c r="W104" s="4">
        <f t="shared" si="14"/>
        <v>35198.449999999997</v>
      </c>
      <c r="X104" s="1" t="s">
        <v>50</v>
      </c>
      <c r="Y104" s="1" t="s">
        <v>51</v>
      </c>
      <c r="Z104" s="8">
        <v>45566</v>
      </c>
      <c r="AA104" s="8" t="str">
        <f>TEXT(Table2[[#This Row],[Application_Date]],"yyy")</f>
        <v>2024</v>
      </c>
      <c r="AB104" s="8" t="str">
        <f>TEXT(Table2[[#This Row],[Application_Date]],"mmmm")</f>
        <v>October</v>
      </c>
      <c r="AC104" s="1" t="s">
        <v>61</v>
      </c>
      <c r="AD104" s="1" t="s">
        <v>30</v>
      </c>
      <c r="AE104" s="1" t="s">
        <v>43</v>
      </c>
    </row>
    <row r="105" spans="1:31" x14ac:dyDescent="0.25">
      <c r="A105" s="1" t="s">
        <v>323</v>
      </c>
      <c r="B105" s="1" t="str">
        <f>IF(COUNTIF($A$2:A105,A105)&gt;1,"Duplicate","Unique")</f>
        <v>Unique</v>
      </c>
      <c r="C105" s="1" t="s">
        <v>324</v>
      </c>
      <c r="D105" s="1" t="s">
        <v>325</v>
      </c>
      <c r="E105" s="1" t="str">
        <f t="shared" si="7"/>
        <v>Submitted</v>
      </c>
      <c r="F105" s="1" t="s">
        <v>47</v>
      </c>
      <c r="G105" s="1">
        <v>44</v>
      </c>
      <c r="H105" s="1" t="s">
        <v>36</v>
      </c>
      <c r="I105" s="1" t="s">
        <v>48</v>
      </c>
      <c r="J105" s="1" t="s">
        <v>49</v>
      </c>
      <c r="K105" s="4">
        <v>1132447</v>
      </c>
      <c r="L105" s="4" t="str">
        <f t="shared" si="8"/>
        <v>Submitted</v>
      </c>
      <c r="M105" s="1">
        <v>436</v>
      </c>
      <c r="N105" s="1" t="str">
        <f t="shared" si="9"/>
        <v>High_risk</v>
      </c>
      <c r="O105" s="1" t="str">
        <f t="shared" si="10"/>
        <v>Excellent</v>
      </c>
      <c r="P105" s="1" t="str">
        <f t="shared" si="11"/>
        <v>Submitted</v>
      </c>
      <c r="Q105" s="1" t="str">
        <f t="shared" si="12"/>
        <v>Valid</v>
      </c>
      <c r="R105" s="1" t="s">
        <v>70</v>
      </c>
      <c r="S105" s="4">
        <v>1914068</v>
      </c>
      <c r="T105" s="1">
        <v>7.11</v>
      </c>
      <c r="U105" s="1">
        <v>120</v>
      </c>
      <c r="V105" s="1">
        <v>15950.57</v>
      </c>
      <c r="W105" s="4">
        <f t="shared" si="14"/>
        <v>1134085.29</v>
      </c>
      <c r="X105" s="1" t="s">
        <v>95</v>
      </c>
      <c r="Y105" s="1" t="s">
        <v>96</v>
      </c>
      <c r="Z105" s="8">
        <v>45567</v>
      </c>
      <c r="AA105" s="8" t="str">
        <f>TEXT(Table2[[#This Row],[Application_Date]],"yyy")</f>
        <v>2024</v>
      </c>
      <c r="AB105" s="8" t="str">
        <f>TEXT(Table2[[#This Row],[Application_Date]],"mmmm")</f>
        <v>October</v>
      </c>
      <c r="AC105" s="1" t="s">
        <v>52</v>
      </c>
      <c r="AD105" s="1" t="s">
        <v>30</v>
      </c>
      <c r="AE105" s="1" t="s">
        <v>43</v>
      </c>
    </row>
    <row r="106" spans="1:31" x14ac:dyDescent="0.25">
      <c r="A106" s="1" t="s">
        <v>326</v>
      </c>
      <c r="B106" s="1" t="str">
        <f>IF(COUNTIF($A$2:A106,A106)&gt;1,"Duplicate","Unique")</f>
        <v>Unique</v>
      </c>
      <c r="C106" s="1" t="s">
        <v>327</v>
      </c>
      <c r="D106" s="1" t="s">
        <v>328</v>
      </c>
      <c r="E106" s="1" t="str">
        <f t="shared" si="7"/>
        <v>Submitted</v>
      </c>
      <c r="F106" s="1" t="s">
        <v>47</v>
      </c>
      <c r="G106" s="1">
        <v>36</v>
      </c>
      <c r="H106" s="1" t="s">
        <v>36</v>
      </c>
      <c r="I106" s="1" t="s">
        <v>48</v>
      </c>
      <c r="J106" s="1" t="s">
        <v>70</v>
      </c>
      <c r="K106" s="4">
        <v>261240</v>
      </c>
      <c r="L106" s="4" t="str">
        <f t="shared" si="8"/>
        <v>Submitted</v>
      </c>
      <c r="M106" s="1">
        <v>464</v>
      </c>
      <c r="N106" s="1" t="str">
        <f t="shared" si="9"/>
        <v>High_risk</v>
      </c>
      <c r="O106" s="1" t="str">
        <f t="shared" si="10"/>
        <v>Excellent</v>
      </c>
      <c r="P106" s="1" t="str">
        <f t="shared" si="11"/>
        <v>Submitted</v>
      </c>
      <c r="Q106" s="1" t="str">
        <f t="shared" si="12"/>
        <v>Valid</v>
      </c>
      <c r="R106" s="1" t="s">
        <v>27</v>
      </c>
      <c r="S106" s="4">
        <v>784977</v>
      </c>
      <c r="T106" s="1">
        <v>15.04</v>
      </c>
      <c r="U106" s="1">
        <v>120</v>
      </c>
      <c r="V106" s="1">
        <v>6541.48</v>
      </c>
      <c r="W106" s="4">
        <f t="shared" si="14"/>
        <v>983837.83999999985</v>
      </c>
      <c r="X106" s="1" t="s">
        <v>95</v>
      </c>
      <c r="Y106" s="1" t="s">
        <v>96</v>
      </c>
      <c r="Z106" s="8">
        <v>45568</v>
      </c>
      <c r="AA106" s="8" t="str">
        <f>TEXT(Table2[[#This Row],[Application_Date]],"yyy")</f>
        <v>2024</v>
      </c>
      <c r="AB106" s="8" t="str">
        <f>TEXT(Table2[[#This Row],[Application_Date]],"mmmm")</f>
        <v>October</v>
      </c>
      <c r="AC106" s="1" t="s">
        <v>52</v>
      </c>
      <c r="AD106" s="1" t="s">
        <v>42</v>
      </c>
      <c r="AE106" s="1" t="s">
        <v>31</v>
      </c>
    </row>
    <row r="107" spans="1:31" x14ac:dyDescent="0.25">
      <c r="A107" s="1" t="s">
        <v>329</v>
      </c>
      <c r="B107" s="1" t="str">
        <f>IF(COUNTIF($A$2:A107,A107)&gt;1,"Duplicate","Unique")</f>
        <v>Unique</v>
      </c>
      <c r="C107" s="1" t="s">
        <v>330</v>
      </c>
      <c r="D107" s="1" t="s">
        <v>234</v>
      </c>
      <c r="E107" s="1" t="str">
        <f t="shared" si="7"/>
        <v>Submitted</v>
      </c>
      <c r="F107" s="1" t="s">
        <v>35</v>
      </c>
      <c r="G107" s="1">
        <v>37</v>
      </c>
      <c r="H107" s="1" t="s">
        <v>36</v>
      </c>
      <c r="I107" s="1" t="s">
        <v>25</v>
      </c>
      <c r="J107" s="1" t="s">
        <v>37</v>
      </c>
      <c r="K107" s="4">
        <v>828451</v>
      </c>
      <c r="L107" s="4" t="str">
        <f t="shared" si="8"/>
        <v>Submitted</v>
      </c>
      <c r="M107" s="1">
        <v>723</v>
      </c>
      <c r="N107" s="1" t="str">
        <f t="shared" si="9"/>
        <v>low_risk</v>
      </c>
      <c r="O107" s="1" t="str">
        <f t="shared" si="10"/>
        <v>Excellent</v>
      </c>
      <c r="P107" s="1" t="str">
        <f t="shared" si="11"/>
        <v>Submitted</v>
      </c>
      <c r="Q107" s="1" t="str">
        <f t="shared" si="12"/>
        <v>Valid</v>
      </c>
      <c r="R107" s="1" t="s">
        <v>70</v>
      </c>
      <c r="S107" s="4">
        <v>2494624</v>
      </c>
      <c r="T107" s="1">
        <v>17.27</v>
      </c>
      <c r="U107" s="1">
        <v>24</v>
      </c>
      <c r="V107" s="1">
        <v>103942.67</v>
      </c>
      <c r="W107" s="4">
        <f t="shared" si="14"/>
        <v>3590179.7084919098</v>
      </c>
      <c r="X107" s="1" t="s">
        <v>59</v>
      </c>
      <c r="Y107" s="1" t="s">
        <v>60</v>
      </c>
      <c r="Z107" s="8">
        <v>45569</v>
      </c>
      <c r="AA107" s="8" t="str">
        <f>TEXT(Table2[[#This Row],[Application_Date]],"yyy")</f>
        <v>2024</v>
      </c>
      <c r="AB107" s="8" t="str">
        <f>TEXT(Table2[[#This Row],[Application_Date]],"mmmm")</f>
        <v>October</v>
      </c>
      <c r="AC107" s="1" t="s">
        <v>61</v>
      </c>
      <c r="AD107" s="1" t="s">
        <v>42</v>
      </c>
      <c r="AE107" s="1" t="s">
        <v>62</v>
      </c>
    </row>
    <row r="108" spans="1:31" x14ac:dyDescent="0.25">
      <c r="A108" s="1" t="s">
        <v>331</v>
      </c>
      <c r="B108" s="1" t="str">
        <f>IF(COUNTIF($A$2:A108,A108)&gt;1,"Duplicate","Unique")</f>
        <v>Unique</v>
      </c>
      <c r="C108" s="1" t="s">
        <v>332</v>
      </c>
      <c r="D108" s="1" t="s">
        <v>333</v>
      </c>
      <c r="E108" s="1" t="str">
        <f t="shared" si="7"/>
        <v>Submitted</v>
      </c>
      <c r="F108" s="1" t="s">
        <v>35</v>
      </c>
      <c r="G108" s="1">
        <v>34</v>
      </c>
      <c r="H108" s="1" t="s">
        <v>36</v>
      </c>
      <c r="I108" s="1" t="s">
        <v>48</v>
      </c>
      <c r="J108" s="1" t="s">
        <v>49</v>
      </c>
      <c r="K108" s="4">
        <v>1510147</v>
      </c>
      <c r="L108" s="4" t="str">
        <f t="shared" si="8"/>
        <v>Submitted</v>
      </c>
      <c r="M108" s="1">
        <v>555</v>
      </c>
      <c r="N108" s="1" t="str">
        <f t="shared" si="9"/>
        <v>High_risk</v>
      </c>
      <c r="O108" s="1" t="str">
        <f t="shared" si="10"/>
        <v>Excellent</v>
      </c>
      <c r="P108" s="1" t="str">
        <f t="shared" si="11"/>
        <v>Submitted</v>
      </c>
      <c r="Q108" s="1" t="str">
        <f t="shared" si="12"/>
        <v>Valid</v>
      </c>
      <c r="R108" s="1" t="s">
        <v>27</v>
      </c>
      <c r="S108" s="4">
        <v>3151727</v>
      </c>
      <c r="T108" s="1">
        <v>13.66</v>
      </c>
      <c r="U108" s="1">
        <v>36</v>
      </c>
      <c r="V108" s="1">
        <v>87547.97</v>
      </c>
      <c r="W108" s="4">
        <f t="shared" si="14"/>
        <v>3587715.9016713672</v>
      </c>
      <c r="X108" s="1" t="s">
        <v>59</v>
      </c>
      <c r="Y108" s="1" t="s">
        <v>60</v>
      </c>
      <c r="Z108" s="8">
        <v>45570</v>
      </c>
      <c r="AA108" s="8" t="str">
        <f>TEXT(Table2[[#This Row],[Application_Date]],"yyy")</f>
        <v>2024</v>
      </c>
      <c r="AB108" s="8" t="str">
        <f>TEXT(Table2[[#This Row],[Application_Date]],"mmmm")</f>
        <v>October</v>
      </c>
      <c r="AC108" s="1" t="s">
        <v>61</v>
      </c>
      <c r="AD108" s="1" t="s">
        <v>30</v>
      </c>
      <c r="AE108" s="1" t="s">
        <v>31</v>
      </c>
    </row>
    <row r="109" spans="1:31" x14ac:dyDescent="0.25">
      <c r="A109" s="1" t="s">
        <v>334</v>
      </c>
      <c r="B109" s="1" t="str">
        <f>IF(COUNTIF($A$2:A109,A109)&gt;1,"Duplicate","Unique")</f>
        <v>Unique</v>
      </c>
      <c r="C109" s="1" t="s">
        <v>335</v>
      </c>
      <c r="D109" s="1">
        <v>0</v>
      </c>
      <c r="E109" s="1" t="str">
        <f t="shared" si="7"/>
        <v>Submitted</v>
      </c>
      <c r="F109" s="1" t="s">
        <v>35</v>
      </c>
      <c r="G109" s="1">
        <v>20</v>
      </c>
      <c r="H109" s="1" t="s">
        <v>36</v>
      </c>
      <c r="I109" s="1" t="s">
        <v>48</v>
      </c>
      <c r="J109" s="1" t="s">
        <v>26</v>
      </c>
      <c r="K109" s="4">
        <v>1019444</v>
      </c>
      <c r="L109" s="4" t="str">
        <f t="shared" si="8"/>
        <v>Submitted</v>
      </c>
      <c r="M109" s="1">
        <v>343</v>
      </c>
      <c r="N109" s="1" t="str">
        <f t="shared" si="9"/>
        <v>High_risk</v>
      </c>
      <c r="O109" s="1" t="str">
        <f t="shared" si="10"/>
        <v>Excellent</v>
      </c>
      <c r="P109" s="1" t="str">
        <f t="shared" si="11"/>
        <v>Submitted</v>
      </c>
      <c r="Q109" s="1" t="str">
        <f t="shared" si="12"/>
        <v>Valid</v>
      </c>
      <c r="R109" s="1" t="s">
        <v>6</v>
      </c>
      <c r="S109" s="4">
        <v>4557919</v>
      </c>
      <c r="T109" s="1">
        <v>15.84</v>
      </c>
      <c r="U109" s="1">
        <v>24</v>
      </c>
      <c r="V109" s="1">
        <v>189913.29</v>
      </c>
      <c r="W109" s="4">
        <f t="shared" si="14"/>
        <v>6016453.0901772147</v>
      </c>
      <c r="X109" s="1" t="s">
        <v>105</v>
      </c>
      <c r="Y109" s="1" t="s">
        <v>106</v>
      </c>
      <c r="Z109" s="8">
        <v>45571</v>
      </c>
      <c r="AA109" s="8" t="str">
        <f>TEXT(Table2[[#This Row],[Application_Date]],"yyy")</f>
        <v>2024</v>
      </c>
      <c r="AB109" s="8" t="str">
        <f>TEXT(Table2[[#This Row],[Application_Date]],"mmmm")</f>
        <v>October</v>
      </c>
      <c r="AC109" s="1" t="s">
        <v>61</v>
      </c>
      <c r="AD109" s="1" t="s">
        <v>42</v>
      </c>
      <c r="AE109" s="1" t="s">
        <v>43</v>
      </c>
    </row>
    <row r="110" spans="1:31" x14ac:dyDescent="0.25">
      <c r="A110" s="1" t="s">
        <v>336</v>
      </c>
      <c r="B110" s="1" t="str">
        <f>IF(COUNTIF($A$2:A110,A110)&gt;1,"Duplicate","Unique")</f>
        <v>Unique</v>
      </c>
      <c r="C110" s="1" t="s">
        <v>337</v>
      </c>
      <c r="D110" s="1" t="s">
        <v>309</v>
      </c>
      <c r="E110" s="1" t="str">
        <f t="shared" si="7"/>
        <v>Submitted</v>
      </c>
      <c r="F110" s="1" t="s">
        <v>47</v>
      </c>
      <c r="G110" s="1">
        <v>50</v>
      </c>
      <c r="H110" s="1" t="s">
        <v>36</v>
      </c>
      <c r="I110" s="1" t="s">
        <v>25</v>
      </c>
      <c r="J110" s="1" t="s">
        <v>26</v>
      </c>
      <c r="K110" s="4">
        <v>732550</v>
      </c>
      <c r="L110" s="4" t="str">
        <f t="shared" si="8"/>
        <v>Submitted</v>
      </c>
      <c r="M110" s="1">
        <v>751</v>
      </c>
      <c r="N110" s="1" t="str">
        <f t="shared" si="9"/>
        <v>medium_risk</v>
      </c>
      <c r="O110" s="1" t="str">
        <f t="shared" si="10"/>
        <v>Excellent</v>
      </c>
      <c r="P110" s="1" t="str">
        <f t="shared" si="11"/>
        <v>Submitted</v>
      </c>
      <c r="Q110" s="1" t="str">
        <f t="shared" si="12"/>
        <v>Valid</v>
      </c>
      <c r="R110" s="1" t="s">
        <v>82</v>
      </c>
      <c r="S110" s="4">
        <v>4148290</v>
      </c>
      <c r="T110" s="1">
        <v>15.92</v>
      </c>
      <c r="U110" s="1">
        <v>60</v>
      </c>
      <c r="V110" s="1">
        <v>69138.17</v>
      </c>
      <c r="W110" s="4">
        <f t="shared" si="14"/>
        <v>5503398.0666666664</v>
      </c>
      <c r="X110" s="1" t="s">
        <v>28</v>
      </c>
      <c r="Y110" s="1" t="s">
        <v>29</v>
      </c>
      <c r="Z110" s="8">
        <v>45572</v>
      </c>
      <c r="AA110" s="8" t="str">
        <f>TEXT(Table2[[#This Row],[Application_Date]],"yyy")</f>
        <v>2024</v>
      </c>
      <c r="AB110" s="8" t="str">
        <f>TEXT(Table2[[#This Row],[Application_Date]],"mmmm")</f>
        <v>October</v>
      </c>
      <c r="AC110" s="1" t="s">
        <v>41</v>
      </c>
      <c r="AD110" s="1" t="s">
        <v>30</v>
      </c>
      <c r="AE110" s="1" t="s">
        <v>31</v>
      </c>
    </row>
    <row r="111" spans="1:31" x14ac:dyDescent="0.25">
      <c r="A111" s="1" t="s">
        <v>338</v>
      </c>
      <c r="B111" s="1" t="str">
        <f>IF(COUNTIF($A$2:A111,A111)&gt;1,"Duplicate","Unique")</f>
        <v>Unique</v>
      </c>
      <c r="C111" s="1" t="s">
        <v>339</v>
      </c>
      <c r="D111" s="1" t="s">
        <v>214</v>
      </c>
      <c r="E111" s="1" t="str">
        <f t="shared" si="7"/>
        <v>Submitted</v>
      </c>
      <c r="F111" s="1" t="s">
        <v>35</v>
      </c>
      <c r="G111" s="1">
        <v>53</v>
      </c>
      <c r="H111" s="1" t="s">
        <v>36</v>
      </c>
      <c r="I111" s="1" t="s">
        <v>48</v>
      </c>
      <c r="J111" s="1" t="s">
        <v>49</v>
      </c>
      <c r="K111" s="4">
        <v>2465099</v>
      </c>
      <c r="L111" s="4" t="str">
        <f t="shared" si="8"/>
        <v>Submitted</v>
      </c>
      <c r="M111" s="1">
        <v>853</v>
      </c>
      <c r="N111" s="1" t="str">
        <f t="shared" si="9"/>
        <v>medium_risk</v>
      </c>
      <c r="O111" s="1" t="str">
        <f t="shared" si="10"/>
        <v>Excellent</v>
      </c>
      <c r="P111" s="1" t="str">
        <f t="shared" si="11"/>
        <v>Submitted</v>
      </c>
      <c r="Q111" s="1" t="str">
        <f t="shared" si="12"/>
        <v>Valid</v>
      </c>
      <c r="R111" s="1" t="s">
        <v>6</v>
      </c>
      <c r="S111" s="4">
        <v>340080</v>
      </c>
      <c r="T111" s="1">
        <v>13.17</v>
      </c>
      <c r="U111" s="1">
        <v>36</v>
      </c>
      <c r="V111" s="1">
        <v>9446.67</v>
      </c>
      <c r="W111" s="4">
        <f t="shared" si="14"/>
        <v>373237.80000097881</v>
      </c>
      <c r="X111" s="1" t="s">
        <v>28</v>
      </c>
      <c r="Y111" s="1" t="s">
        <v>29</v>
      </c>
      <c r="Z111" s="8">
        <v>45573</v>
      </c>
      <c r="AA111" s="8" t="str">
        <f>TEXT(Table2[[#This Row],[Application_Date]],"yyy")</f>
        <v>2024</v>
      </c>
      <c r="AB111" s="8" t="str">
        <f>TEXT(Table2[[#This Row],[Application_Date]],"mmmm")</f>
        <v>October</v>
      </c>
      <c r="AC111" s="1" t="s">
        <v>52</v>
      </c>
      <c r="AD111" s="1" t="s">
        <v>42</v>
      </c>
      <c r="AE111" s="1" t="s">
        <v>62</v>
      </c>
    </row>
    <row r="112" spans="1:31" x14ac:dyDescent="0.25">
      <c r="A112" s="1" t="s">
        <v>340</v>
      </c>
      <c r="B112" s="1" t="str">
        <f>IF(COUNTIF($A$2:A112,A112)&gt;1,"Duplicate","Unique")</f>
        <v>Unique</v>
      </c>
      <c r="C112" s="1" t="s">
        <v>341</v>
      </c>
      <c r="D112" s="1" t="s">
        <v>293</v>
      </c>
      <c r="E112" s="1" t="str">
        <f t="shared" si="7"/>
        <v>Submitted</v>
      </c>
      <c r="F112" s="1" t="s">
        <v>35</v>
      </c>
      <c r="G112" s="1">
        <v>20</v>
      </c>
      <c r="H112" s="1" t="s">
        <v>24</v>
      </c>
      <c r="I112" s="1" t="s">
        <v>48</v>
      </c>
      <c r="J112" s="1" t="s">
        <v>70</v>
      </c>
      <c r="K112" s="4">
        <v>1279404</v>
      </c>
      <c r="L112" s="4" t="str">
        <f t="shared" si="8"/>
        <v>Submitted</v>
      </c>
      <c r="M112" s="1">
        <v>614</v>
      </c>
      <c r="N112" s="1" t="str">
        <f t="shared" si="9"/>
        <v>low_risk</v>
      </c>
      <c r="O112" s="1" t="str">
        <f t="shared" si="10"/>
        <v>Excellent</v>
      </c>
      <c r="P112" s="1" t="str">
        <f t="shared" si="11"/>
        <v>Submitted</v>
      </c>
      <c r="Q112" s="1" t="str">
        <f t="shared" si="12"/>
        <v>Valid</v>
      </c>
      <c r="R112" s="1" t="s">
        <v>6</v>
      </c>
      <c r="S112" s="4">
        <v>53300</v>
      </c>
      <c r="T112" s="1">
        <v>8.49</v>
      </c>
      <c r="U112" s="1">
        <v>180</v>
      </c>
      <c r="V112" s="1">
        <v>296.11</v>
      </c>
      <c r="W112" s="4">
        <f t="shared" si="14"/>
        <v>37709.75</v>
      </c>
      <c r="X112" s="1" t="s">
        <v>342</v>
      </c>
      <c r="Y112" s="1" t="s">
        <v>86</v>
      </c>
      <c r="Z112" s="8">
        <v>45574</v>
      </c>
      <c r="AA112" s="8" t="str">
        <f>TEXT(Table2[[#This Row],[Application_Date]],"yyy")</f>
        <v>2024</v>
      </c>
      <c r="AB112" s="8" t="str">
        <f>TEXT(Table2[[#This Row],[Application_Date]],"mmmm")</f>
        <v>October</v>
      </c>
      <c r="AC112" s="1" t="s">
        <v>41</v>
      </c>
      <c r="AD112" s="1" t="s">
        <v>30</v>
      </c>
      <c r="AE112" s="1" t="s">
        <v>31</v>
      </c>
    </row>
    <row r="113" spans="1:31" x14ac:dyDescent="0.25">
      <c r="A113" s="1" t="s">
        <v>343</v>
      </c>
      <c r="B113" s="1" t="str">
        <f>IF(COUNTIF($A$2:A113,A113)&gt;1,"Duplicate","Unique")</f>
        <v>Unique</v>
      </c>
      <c r="C113" s="1" t="s">
        <v>344</v>
      </c>
      <c r="D113" s="1" t="s">
        <v>242</v>
      </c>
      <c r="E113" s="1" t="str">
        <f t="shared" si="7"/>
        <v>Submitted</v>
      </c>
      <c r="F113" s="1" t="s">
        <v>47</v>
      </c>
      <c r="G113" s="1">
        <v>37</v>
      </c>
      <c r="H113" s="1" t="s">
        <v>36</v>
      </c>
      <c r="I113" s="1" t="s">
        <v>48</v>
      </c>
      <c r="J113" s="1" t="s">
        <v>70</v>
      </c>
      <c r="K113" s="4">
        <v>569011</v>
      </c>
      <c r="L113" s="4" t="str">
        <f t="shared" si="8"/>
        <v>Submitted</v>
      </c>
      <c r="M113" s="1">
        <v>803</v>
      </c>
      <c r="N113" s="1" t="str">
        <f t="shared" si="9"/>
        <v>medium_risk</v>
      </c>
      <c r="O113" s="1" t="str">
        <f t="shared" si="10"/>
        <v>Excellent</v>
      </c>
      <c r="P113" s="1" t="str">
        <f t="shared" si="11"/>
        <v>Submitted</v>
      </c>
      <c r="Q113" s="1" t="str">
        <f t="shared" si="12"/>
        <v>Valid</v>
      </c>
      <c r="R113" s="1" t="s">
        <v>38</v>
      </c>
      <c r="S113" s="4">
        <v>4191427</v>
      </c>
      <c r="T113" s="1">
        <v>8.77</v>
      </c>
      <c r="U113" s="1">
        <v>180</v>
      </c>
      <c r="V113" s="1">
        <v>23285.71</v>
      </c>
      <c r="W113" s="4">
        <f t="shared" si="14"/>
        <v>3063234.5658333334</v>
      </c>
      <c r="X113" s="1" t="s">
        <v>28</v>
      </c>
      <c r="Y113" s="1" t="s">
        <v>29</v>
      </c>
      <c r="Z113" s="8">
        <v>45575</v>
      </c>
      <c r="AA113" s="8" t="str">
        <f>TEXT(Table2[[#This Row],[Application_Date]],"yyy")</f>
        <v>2024</v>
      </c>
      <c r="AB113" s="8" t="str">
        <f>TEXT(Table2[[#This Row],[Application_Date]],"mmmm")</f>
        <v>October</v>
      </c>
      <c r="AC113" s="1" t="s">
        <v>52</v>
      </c>
      <c r="AD113" s="1" t="s">
        <v>30</v>
      </c>
      <c r="AE113" s="1" t="s">
        <v>43</v>
      </c>
    </row>
    <row r="114" spans="1:31" x14ac:dyDescent="0.25">
      <c r="A114" s="1" t="s">
        <v>345</v>
      </c>
      <c r="B114" s="1" t="str">
        <f>IF(COUNTIF($A$2:A114,A114)&gt;1,"Duplicate","Unique")</f>
        <v>Unique</v>
      </c>
      <c r="C114" s="1" t="s">
        <v>346</v>
      </c>
      <c r="D114" s="1" t="s">
        <v>265</v>
      </c>
      <c r="E114" s="1" t="str">
        <f t="shared" si="7"/>
        <v>Submitted</v>
      </c>
      <c r="F114" s="1" t="s">
        <v>47</v>
      </c>
      <c r="G114" s="1">
        <v>28</v>
      </c>
      <c r="H114" s="1" t="s">
        <v>36</v>
      </c>
      <c r="I114" s="1" t="s">
        <v>48</v>
      </c>
      <c r="J114" s="1" t="s">
        <v>37</v>
      </c>
      <c r="K114" s="4">
        <v>512332</v>
      </c>
      <c r="L114" s="4" t="str">
        <f t="shared" si="8"/>
        <v>Submitted</v>
      </c>
      <c r="M114" s="1">
        <v>789</v>
      </c>
      <c r="N114" s="1" t="str">
        <f t="shared" si="9"/>
        <v>medium_risk</v>
      </c>
      <c r="O114" s="1" t="str">
        <f t="shared" si="10"/>
        <v>Excellent</v>
      </c>
      <c r="P114" s="1" t="str">
        <f t="shared" si="11"/>
        <v>Submitted</v>
      </c>
      <c r="Q114" s="1" t="str">
        <f t="shared" si="12"/>
        <v>Valid</v>
      </c>
      <c r="R114" s="1" t="s">
        <v>27</v>
      </c>
      <c r="S114" s="4">
        <v>3222195</v>
      </c>
      <c r="T114" s="1">
        <v>14.19</v>
      </c>
      <c r="U114" s="1">
        <v>60</v>
      </c>
      <c r="V114" s="1">
        <v>53703.25</v>
      </c>
      <c r="W114" s="4">
        <f t="shared" si="14"/>
        <v>3810245.5874999994</v>
      </c>
      <c r="X114" s="1" t="s">
        <v>85</v>
      </c>
      <c r="Y114" s="1" t="s">
        <v>86</v>
      </c>
      <c r="Z114" s="8">
        <v>45576</v>
      </c>
      <c r="AA114" s="8" t="str">
        <f>TEXT(Table2[[#This Row],[Application_Date]],"yyy")</f>
        <v>2024</v>
      </c>
      <c r="AB114" s="8" t="str">
        <f>TEXT(Table2[[#This Row],[Application_Date]],"mmmm")</f>
        <v>October</v>
      </c>
      <c r="AC114" s="1" t="s">
        <v>52</v>
      </c>
      <c r="AD114" s="1" t="s">
        <v>30</v>
      </c>
      <c r="AE114" s="1" t="s">
        <v>62</v>
      </c>
    </row>
    <row r="115" spans="1:31" x14ac:dyDescent="0.25">
      <c r="A115" s="1" t="s">
        <v>347</v>
      </c>
      <c r="B115" s="1" t="str">
        <f>IF(COUNTIF($A$2:A115,A115)&gt;1,"Duplicate","Unique")</f>
        <v>Unique</v>
      </c>
      <c r="C115" s="1" t="s">
        <v>348</v>
      </c>
      <c r="D115" s="1" t="s">
        <v>166</v>
      </c>
      <c r="E115" s="1" t="str">
        <f t="shared" si="7"/>
        <v>Submitted</v>
      </c>
      <c r="F115" s="1" t="s">
        <v>47</v>
      </c>
      <c r="G115" s="1">
        <v>43</v>
      </c>
      <c r="H115" s="1" t="s">
        <v>36</v>
      </c>
      <c r="I115" s="1" t="s">
        <v>48</v>
      </c>
      <c r="J115" s="1" t="s">
        <v>26</v>
      </c>
      <c r="K115" s="4">
        <v>1965976</v>
      </c>
      <c r="L115" s="4" t="str">
        <f t="shared" si="8"/>
        <v>Submitted</v>
      </c>
      <c r="M115" s="1">
        <v>564</v>
      </c>
      <c r="N115" s="1" t="str">
        <f t="shared" si="9"/>
        <v>High_risk</v>
      </c>
      <c r="O115" s="1" t="str">
        <f t="shared" si="10"/>
        <v>Excellent</v>
      </c>
      <c r="P115" s="1" t="str">
        <f t="shared" si="11"/>
        <v>Submitted</v>
      </c>
      <c r="Q115" s="1" t="str">
        <f t="shared" si="12"/>
        <v>Valid</v>
      </c>
      <c r="R115" s="1" t="s">
        <v>82</v>
      </c>
      <c r="S115" s="4">
        <v>3092187</v>
      </c>
      <c r="T115" s="1">
        <v>18.989999999999998</v>
      </c>
      <c r="U115" s="1">
        <v>120</v>
      </c>
      <c r="V115" s="1">
        <v>25768.22</v>
      </c>
      <c r="W115" s="4">
        <f t="shared" si="14"/>
        <v>4893385.9274999993</v>
      </c>
      <c r="X115" s="1" t="s">
        <v>50</v>
      </c>
      <c r="Y115" s="1" t="s">
        <v>51</v>
      </c>
      <c r="Z115" s="8">
        <v>45577</v>
      </c>
      <c r="AA115" s="8" t="str">
        <f>TEXT(Table2[[#This Row],[Application_Date]],"yyy")</f>
        <v>2024</v>
      </c>
      <c r="AB115" s="8" t="str">
        <f>TEXT(Table2[[#This Row],[Application_Date]],"mmmm")</f>
        <v>October</v>
      </c>
      <c r="AC115" s="1" t="s">
        <v>61</v>
      </c>
      <c r="AD115" s="1" t="s">
        <v>42</v>
      </c>
      <c r="AE115" s="1" t="s">
        <v>31</v>
      </c>
    </row>
    <row r="116" spans="1:31" x14ac:dyDescent="0.25">
      <c r="A116" s="1" t="s">
        <v>349</v>
      </c>
      <c r="B116" s="1" t="str">
        <f>IF(COUNTIF($A$2:A116,A116)&gt;1,"Duplicate","Unique")</f>
        <v>Unique</v>
      </c>
      <c r="C116" s="1" t="s">
        <v>350</v>
      </c>
      <c r="D116" s="1" t="s">
        <v>78</v>
      </c>
      <c r="E116" s="1" t="str">
        <f t="shared" si="7"/>
        <v>Submitted</v>
      </c>
      <c r="F116" s="1" t="s">
        <v>47</v>
      </c>
      <c r="G116" s="1">
        <v>34</v>
      </c>
      <c r="H116" s="1" t="s">
        <v>24</v>
      </c>
      <c r="I116" s="1" t="s">
        <v>48</v>
      </c>
      <c r="J116" s="1" t="s">
        <v>37</v>
      </c>
      <c r="K116" s="4">
        <v>2128128</v>
      </c>
      <c r="L116" s="4" t="str">
        <f t="shared" si="8"/>
        <v>Submitted</v>
      </c>
      <c r="M116" s="1">
        <v>483</v>
      </c>
      <c r="N116" s="1" t="str">
        <f t="shared" si="9"/>
        <v>High_risk</v>
      </c>
      <c r="O116" s="1" t="str">
        <f t="shared" si="10"/>
        <v>Excellent</v>
      </c>
      <c r="P116" s="1" t="str">
        <f t="shared" si="11"/>
        <v>Submitted</v>
      </c>
      <c r="Q116" s="1" t="str">
        <f t="shared" si="12"/>
        <v>Valid</v>
      </c>
      <c r="R116" s="1" t="s">
        <v>38</v>
      </c>
      <c r="S116" s="4">
        <v>4601773</v>
      </c>
      <c r="T116" s="1">
        <v>9.5500000000000007</v>
      </c>
      <c r="U116" s="1">
        <v>60</v>
      </c>
      <c r="V116" s="1">
        <v>76696.22</v>
      </c>
      <c r="W116" s="4">
        <f t="shared" si="14"/>
        <v>3662244.345833336</v>
      </c>
      <c r="X116" s="1" t="s">
        <v>95</v>
      </c>
      <c r="Y116" s="1" t="s">
        <v>96</v>
      </c>
      <c r="Z116" s="8">
        <v>45578</v>
      </c>
      <c r="AA116" s="8" t="str">
        <f>TEXT(Table2[[#This Row],[Application_Date]],"yyy")</f>
        <v>2024</v>
      </c>
      <c r="AB116" s="8" t="str">
        <f>TEXT(Table2[[#This Row],[Application_Date]],"mmmm")</f>
        <v>October</v>
      </c>
      <c r="AC116" s="1" t="s">
        <v>61</v>
      </c>
      <c r="AD116" s="1" t="s">
        <v>30</v>
      </c>
      <c r="AE116" s="1" t="s">
        <v>31</v>
      </c>
    </row>
    <row r="117" spans="1:31" x14ac:dyDescent="0.25">
      <c r="A117" s="1" t="s">
        <v>351</v>
      </c>
      <c r="B117" s="1" t="str">
        <f>IF(COUNTIF($A$2:A117,A117)&gt;1,"Duplicate","Unique")</f>
        <v>Unique</v>
      </c>
      <c r="C117" s="1" t="s">
        <v>352</v>
      </c>
      <c r="D117" s="1" t="s">
        <v>133</v>
      </c>
      <c r="E117" s="1" t="str">
        <f t="shared" si="7"/>
        <v>Submitted</v>
      </c>
      <c r="F117" s="1" t="s">
        <v>47</v>
      </c>
      <c r="G117" s="1">
        <v>34</v>
      </c>
      <c r="H117" s="1" t="s">
        <v>24</v>
      </c>
      <c r="I117" s="1" t="s">
        <v>25</v>
      </c>
      <c r="J117" s="1" t="s">
        <v>49</v>
      </c>
      <c r="K117" s="4">
        <v>564854</v>
      </c>
      <c r="L117" s="4" t="str">
        <f t="shared" si="8"/>
        <v>Submitted</v>
      </c>
      <c r="M117" s="1">
        <v>391</v>
      </c>
      <c r="N117" s="1" t="str">
        <f t="shared" si="9"/>
        <v>High_risk</v>
      </c>
      <c r="O117" s="1" t="str">
        <f t="shared" si="10"/>
        <v>Excellent</v>
      </c>
      <c r="P117" s="1" t="str">
        <f t="shared" si="11"/>
        <v>Submitted</v>
      </c>
      <c r="Q117" s="1" t="str">
        <f t="shared" si="12"/>
        <v>Valid</v>
      </c>
      <c r="R117" s="1" t="s">
        <v>6</v>
      </c>
      <c r="S117" s="4">
        <v>2615904</v>
      </c>
      <c r="T117" s="1">
        <v>12.85</v>
      </c>
      <c r="U117" s="1">
        <v>120</v>
      </c>
      <c r="V117" s="1">
        <v>21799.200000000001</v>
      </c>
      <c r="W117" s="4">
        <f t="shared" si="14"/>
        <v>2801197.1999999997</v>
      </c>
      <c r="X117" s="1" t="s">
        <v>95</v>
      </c>
      <c r="Y117" s="1" t="s">
        <v>96</v>
      </c>
      <c r="Z117" s="8">
        <v>45579</v>
      </c>
      <c r="AA117" s="8" t="str">
        <f>TEXT(Table2[[#This Row],[Application_Date]],"yyy")</f>
        <v>2024</v>
      </c>
      <c r="AB117" s="8" t="str">
        <f>TEXT(Table2[[#This Row],[Application_Date]],"mmmm")</f>
        <v>October</v>
      </c>
      <c r="AC117" s="1" t="s">
        <v>52</v>
      </c>
      <c r="AD117" s="1" t="s">
        <v>30</v>
      </c>
      <c r="AE117" s="1" t="s">
        <v>66</v>
      </c>
    </row>
    <row r="118" spans="1:31" x14ac:dyDescent="0.25">
      <c r="A118" s="1" t="s">
        <v>353</v>
      </c>
      <c r="B118" s="1" t="str">
        <f>IF(COUNTIF($A$2:A118,A118)&gt;1,"Duplicate","Unique")</f>
        <v>Unique</v>
      </c>
      <c r="C118" s="1" t="s">
        <v>354</v>
      </c>
      <c r="D118" s="1" t="s">
        <v>183</v>
      </c>
      <c r="E118" s="1" t="str">
        <f t="shared" si="7"/>
        <v>Submitted</v>
      </c>
      <c r="F118" s="1" t="s">
        <v>35</v>
      </c>
      <c r="G118" s="1">
        <v>54</v>
      </c>
      <c r="H118" s="1" t="s">
        <v>36</v>
      </c>
      <c r="I118" s="1" t="s">
        <v>48</v>
      </c>
      <c r="J118" s="1" t="s">
        <v>49</v>
      </c>
      <c r="K118" s="4">
        <v>1745298</v>
      </c>
      <c r="L118" s="4" t="str">
        <f t="shared" si="8"/>
        <v>Submitted</v>
      </c>
      <c r="M118" s="1">
        <v>950</v>
      </c>
      <c r="N118" s="1" t="str">
        <f t="shared" si="9"/>
        <v>medium_risk</v>
      </c>
      <c r="O118" s="1" t="str">
        <f t="shared" si="10"/>
        <v>Excellent</v>
      </c>
      <c r="P118" s="1" t="str">
        <f t="shared" si="11"/>
        <v>Submitted</v>
      </c>
      <c r="Q118" s="1" t="str">
        <f t="shared" si="12"/>
        <v>Invalid</v>
      </c>
      <c r="R118" s="1" t="s">
        <v>27</v>
      </c>
      <c r="S118" s="4">
        <v>4194800</v>
      </c>
      <c r="T118" s="1">
        <v>10.28</v>
      </c>
      <c r="U118" s="1">
        <v>120</v>
      </c>
      <c r="V118" s="1">
        <v>34956.67</v>
      </c>
      <c r="W118" s="4">
        <f t="shared" si="14"/>
        <v>3593545.333333333</v>
      </c>
      <c r="X118" s="1" t="s">
        <v>50</v>
      </c>
      <c r="Y118" s="1" t="s">
        <v>51</v>
      </c>
      <c r="Z118" s="8">
        <v>45580</v>
      </c>
      <c r="AA118" s="8" t="str">
        <f>TEXT(Table2[[#This Row],[Application_Date]],"yyy")</f>
        <v>2024</v>
      </c>
      <c r="AB118" s="8" t="str">
        <f>TEXT(Table2[[#This Row],[Application_Date]],"mmmm")</f>
        <v>October</v>
      </c>
      <c r="AC118" s="1" t="s">
        <v>61</v>
      </c>
      <c r="AD118" s="1" t="s">
        <v>42</v>
      </c>
      <c r="AE118" s="1" t="s">
        <v>62</v>
      </c>
    </row>
    <row r="119" spans="1:31" x14ac:dyDescent="0.25">
      <c r="A119" s="1" t="s">
        <v>355</v>
      </c>
      <c r="B119" s="1" t="str">
        <f>IF(COUNTIF($A$2:A119,A119)&gt;1,"Duplicate","Unique")</f>
        <v>Unique</v>
      </c>
      <c r="C119" s="1" t="s">
        <v>356</v>
      </c>
      <c r="D119" s="1" t="s">
        <v>249</v>
      </c>
      <c r="E119" s="1" t="str">
        <f t="shared" si="7"/>
        <v>Submitted</v>
      </c>
      <c r="F119" s="1" t="s">
        <v>47</v>
      </c>
      <c r="G119" s="1">
        <v>36</v>
      </c>
      <c r="H119" s="1" t="s">
        <v>24</v>
      </c>
      <c r="I119" s="1" t="s">
        <v>48</v>
      </c>
      <c r="J119" s="1" t="s">
        <v>26</v>
      </c>
      <c r="K119" s="4">
        <v>1496187</v>
      </c>
      <c r="L119" s="4" t="str">
        <f t="shared" si="8"/>
        <v>Submitted</v>
      </c>
      <c r="M119" s="1">
        <v>679</v>
      </c>
      <c r="N119" s="1" t="str">
        <f t="shared" si="9"/>
        <v>low_risk</v>
      </c>
      <c r="O119" s="1" t="str">
        <f t="shared" si="10"/>
        <v>Excellent</v>
      </c>
      <c r="P119" s="1" t="str">
        <f t="shared" si="11"/>
        <v>Submitted</v>
      </c>
      <c r="Q119" s="1" t="str">
        <f t="shared" si="12"/>
        <v>Valid</v>
      </c>
      <c r="R119" s="1" t="s">
        <v>38</v>
      </c>
      <c r="S119" s="4">
        <v>3952100</v>
      </c>
      <c r="T119" s="1">
        <v>10.86</v>
      </c>
      <c r="U119" s="1">
        <v>36</v>
      </c>
      <c r="V119" s="1">
        <v>109780.56</v>
      </c>
      <c r="W119" s="4">
        <f t="shared" si="14"/>
        <v>3576650.5003000936</v>
      </c>
      <c r="X119" s="1" t="s">
        <v>95</v>
      </c>
      <c r="Y119" s="1" t="s">
        <v>96</v>
      </c>
      <c r="Z119" s="8">
        <v>45581</v>
      </c>
      <c r="AA119" s="8" t="str">
        <f>TEXT(Table2[[#This Row],[Application_Date]],"yyy")</f>
        <v>2024</v>
      </c>
      <c r="AB119" s="8" t="str">
        <f>TEXT(Table2[[#This Row],[Application_Date]],"mmmm")</f>
        <v>October</v>
      </c>
      <c r="AC119" s="1" t="s">
        <v>61</v>
      </c>
      <c r="AD119" s="1" t="s">
        <v>42</v>
      </c>
      <c r="AE119" s="1" t="s">
        <v>31</v>
      </c>
    </row>
    <row r="120" spans="1:31" x14ac:dyDescent="0.25">
      <c r="A120" s="1" t="s">
        <v>357</v>
      </c>
      <c r="B120" s="1" t="str">
        <f>IF(COUNTIF($A$2:A120,A120)&gt;1,"Duplicate","Unique")</f>
        <v>Unique</v>
      </c>
      <c r="C120" s="1" t="s">
        <v>358</v>
      </c>
      <c r="D120" s="1" t="s">
        <v>199</v>
      </c>
      <c r="E120" s="1" t="str">
        <f t="shared" si="7"/>
        <v>Submitted</v>
      </c>
      <c r="F120" s="1" t="s">
        <v>47</v>
      </c>
      <c r="G120" s="1">
        <v>42</v>
      </c>
      <c r="H120" s="1" t="s">
        <v>24</v>
      </c>
      <c r="I120" s="1" t="s">
        <v>25</v>
      </c>
      <c r="J120" s="1" t="s">
        <v>26</v>
      </c>
      <c r="K120" s="4">
        <v>2332600</v>
      </c>
      <c r="L120" s="4" t="str">
        <f t="shared" si="8"/>
        <v>Submitted</v>
      </c>
      <c r="M120" s="1">
        <v>457</v>
      </c>
      <c r="N120" s="1" t="str">
        <f t="shared" si="9"/>
        <v>High_risk</v>
      </c>
      <c r="O120" s="1" t="str">
        <f t="shared" si="10"/>
        <v>Excellent</v>
      </c>
      <c r="P120" s="1" t="str">
        <f t="shared" si="11"/>
        <v>Submitted</v>
      </c>
      <c r="Q120" s="1" t="str">
        <f t="shared" si="12"/>
        <v>Valid</v>
      </c>
      <c r="R120" s="1" t="s">
        <v>27</v>
      </c>
      <c r="S120" s="4">
        <v>2099694</v>
      </c>
      <c r="T120" s="1">
        <v>15.39</v>
      </c>
      <c r="U120" s="1">
        <v>120</v>
      </c>
      <c r="V120" s="1">
        <v>17497.45</v>
      </c>
      <c r="W120" s="4">
        <f t="shared" si="14"/>
        <v>2692857.5550000002</v>
      </c>
      <c r="X120" s="1" t="s">
        <v>39</v>
      </c>
      <c r="Y120" s="1" t="s">
        <v>40</v>
      </c>
      <c r="Z120" s="8">
        <v>45582</v>
      </c>
      <c r="AA120" s="8" t="str">
        <f>TEXT(Table2[[#This Row],[Application_Date]],"yyy")</f>
        <v>2024</v>
      </c>
      <c r="AB120" s="8" t="str">
        <f>TEXT(Table2[[#This Row],[Application_Date]],"mmmm")</f>
        <v>October</v>
      </c>
      <c r="AC120" s="1" t="s">
        <v>52</v>
      </c>
      <c r="AD120" s="1" t="s">
        <v>42</v>
      </c>
      <c r="AE120" s="1" t="s">
        <v>66</v>
      </c>
    </row>
    <row r="121" spans="1:31" x14ac:dyDescent="0.25">
      <c r="A121" s="1" t="s">
        <v>359</v>
      </c>
      <c r="B121" s="1" t="str">
        <f>IF(COUNTIF($A$2:A121,A121)&gt;1,"Duplicate","Unique")</f>
        <v>Unique</v>
      </c>
      <c r="C121" s="1" t="s">
        <v>360</v>
      </c>
      <c r="D121" s="1" t="s">
        <v>361</v>
      </c>
      <c r="E121" s="1" t="str">
        <f t="shared" si="7"/>
        <v>Submitted</v>
      </c>
      <c r="F121" s="1" t="s">
        <v>47</v>
      </c>
      <c r="G121" s="1">
        <v>33</v>
      </c>
      <c r="H121" s="1" t="s">
        <v>24</v>
      </c>
      <c r="I121" s="1" t="s">
        <v>25</v>
      </c>
      <c r="J121" s="1" t="s">
        <v>70</v>
      </c>
      <c r="K121" s="4">
        <v>1016618</v>
      </c>
      <c r="L121" s="4" t="str">
        <f t="shared" si="8"/>
        <v>Submitted</v>
      </c>
      <c r="M121" s="1">
        <v>727</v>
      </c>
      <c r="N121" s="1" t="str">
        <f t="shared" si="9"/>
        <v>low_risk</v>
      </c>
      <c r="O121" s="1" t="str">
        <f t="shared" si="10"/>
        <v>Excellent</v>
      </c>
      <c r="P121" s="1" t="str">
        <f t="shared" si="11"/>
        <v>Submitted</v>
      </c>
      <c r="Q121" s="1" t="str">
        <f t="shared" si="12"/>
        <v>Valid</v>
      </c>
      <c r="R121" s="1" t="s">
        <v>70</v>
      </c>
      <c r="S121" s="4">
        <v>3845671</v>
      </c>
      <c r="T121" s="1">
        <v>9.36</v>
      </c>
      <c r="U121" s="1">
        <v>120</v>
      </c>
      <c r="V121" s="1">
        <v>32047.26</v>
      </c>
      <c r="W121" s="4">
        <f t="shared" si="14"/>
        <v>2999623.38</v>
      </c>
      <c r="X121" s="1" t="s">
        <v>59</v>
      </c>
      <c r="Y121" s="1" t="s">
        <v>60</v>
      </c>
      <c r="Z121" s="8">
        <v>45583</v>
      </c>
      <c r="AA121" s="8" t="str">
        <f>TEXT(Table2[[#This Row],[Application_Date]],"yyy")</f>
        <v>2024</v>
      </c>
      <c r="AB121" s="8" t="str">
        <f>TEXT(Table2[[#This Row],[Application_Date]],"mmmm")</f>
        <v>October</v>
      </c>
      <c r="AC121" s="1" t="s">
        <v>41</v>
      </c>
      <c r="AD121" s="1" t="s">
        <v>30</v>
      </c>
      <c r="AE121" s="1" t="s">
        <v>66</v>
      </c>
    </row>
    <row r="122" spans="1:31" x14ac:dyDescent="0.25">
      <c r="A122" s="1" t="s">
        <v>362</v>
      </c>
      <c r="B122" s="1" t="str">
        <f>IF(COUNTIF($A$2:A122,A122)&gt;1,"Duplicate","Unique")</f>
        <v>Unique</v>
      </c>
      <c r="C122" s="1" t="s">
        <v>363</v>
      </c>
      <c r="D122" s="1" t="s">
        <v>293</v>
      </c>
      <c r="E122" s="1" t="str">
        <f t="shared" si="7"/>
        <v>Submitted</v>
      </c>
      <c r="F122" s="1" t="s">
        <v>35</v>
      </c>
      <c r="G122" s="1">
        <v>44</v>
      </c>
      <c r="H122" s="1" t="s">
        <v>36</v>
      </c>
      <c r="I122" s="1" t="s">
        <v>25</v>
      </c>
      <c r="J122" s="1" t="s">
        <v>37</v>
      </c>
      <c r="K122" s="4">
        <v>557028</v>
      </c>
      <c r="L122" s="4" t="str">
        <f t="shared" si="8"/>
        <v>Submitted</v>
      </c>
      <c r="M122" s="1">
        <v>867</v>
      </c>
      <c r="N122" s="1" t="str">
        <f t="shared" si="9"/>
        <v>medium_risk</v>
      </c>
      <c r="O122" s="1" t="str">
        <f t="shared" si="10"/>
        <v>Excellent</v>
      </c>
      <c r="P122" s="1" t="str">
        <f t="shared" si="11"/>
        <v>Submitted</v>
      </c>
      <c r="Q122" s="1" t="str">
        <f t="shared" si="12"/>
        <v>Valid</v>
      </c>
      <c r="R122" s="1" t="s">
        <v>82</v>
      </c>
      <c r="S122" s="4">
        <v>2082876</v>
      </c>
      <c r="T122" s="1">
        <v>18.96</v>
      </c>
      <c r="U122" s="1">
        <v>120</v>
      </c>
      <c r="V122" s="1">
        <v>17357.3</v>
      </c>
      <c r="W122" s="4">
        <f t="shared" si="14"/>
        <v>3290944.08</v>
      </c>
      <c r="X122" s="1" t="s">
        <v>39</v>
      </c>
      <c r="Y122" s="1" t="s">
        <v>40</v>
      </c>
      <c r="Z122" s="8">
        <v>45584</v>
      </c>
      <c r="AA122" s="8" t="str">
        <f>TEXT(Table2[[#This Row],[Application_Date]],"yyy")</f>
        <v>2024</v>
      </c>
      <c r="AB122" s="8" t="str">
        <f>TEXT(Table2[[#This Row],[Application_Date]],"mmmm")</f>
        <v>October</v>
      </c>
      <c r="AC122" s="1" t="s">
        <v>61</v>
      </c>
      <c r="AD122" s="1" t="s">
        <v>30</v>
      </c>
      <c r="AE122" s="1" t="s">
        <v>66</v>
      </c>
    </row>
    <row r="123" spans="1:31" x14ac:dyDescent="0.25">
      <c r="A123" s="1" t="s">
        <v>364</v>
      </c>
      <c r="B123" s="1" t="str">
        <f>IF(COUNTIF($A$2:A123,A123)&gt;1,"Duplicate","Unique")</f>
        <v>Unique</v>
      </c>
      <c r="C123" s="1" t="s">
        <v>365</v>
      </c>
      <c r="D123" s="1" t="s">
        <v>366</v>
      </c>
      <c r="E123" s="1" t="str">
        <f t="shared" si="7"/>
        <v>Submitted</v>
      </c>
      <c r="F123" s="1" t="s">
        <v>35</v>
      </c>
      <c r="G123" s="1">
        <v>24</v>
      </c>
      <c r="H123" s="1" t="s">
        <v>36</v>
      </c>
      <c r="I123" s="1" t="s">
        <v>48</v>
      </c>
      <c r="J123" s="1" t="s">
        <v>49</v>
      </c>
      <c r="K123" s="4">
        <v>1963666</v>
      </c>
      <c r="L123" s="4" t="str">
        <f t="shared" si="8"/>
        <v>Submitted</v>
      </c>
      <c r="M123" s="1">
        <v>811</v>
      </c>
      <c r="N123" s="1" t="str">
        <f t="shared" si="9"/>
        <v>medium_risk</v>
      </c>
      <c r="O123" s="1" t="str">
        <f t="shared" si="10"/>
        <v>Excellent</v>
      </c>
      <c r="P123" s="1" t="str">
        <f t="shared" si="11"/>
        <v>Submitted</v>
      </c>
      <c r="Q123" s="1" t="str">
        <f t="shared" si="12"/>
        <v>Valid</v>
      </c>
      <c r="R123" s="1" t="s">
        <v>6</v>
      </c>
      <c r="S123" s="4">
        <v>4404187</v>
      </c>
      <c r="T123" s="1">
        <v>9.23</v>
      </c>
      <c r="U123" s="1">
        <v>12</v>
      </c>
      <c r="V123" s="1">
        <v>367015.58</v>
      </c>
      <c r="W123" s="4">
        <f t="shared" si="14"/>
        <v>3391160.6451718076</v>
      </c>
      <c r="X123" s="1" t="s">
        <v>50</v>
      </c>
      <c r="Y123" s="1" t="s">
        <v>51</v>
      </c>
      <c r="Z123" s="8">
        <v>45585</v>
      </c>
      <c r="AA123" s="8" t="str">
        <f>TEXT(Table2[[#This Row],[Application_Date]],"yyy")</f>
        <v>2024</v>
      </c>
      <c r="AB123" s="8" t="str">
        <f>TEXT(Table2[[#This Row],[Application_Date]],"mmmm")</f>
        <v>October</v>
      </c>
      <c r="AC123" s="1" t="s">
        <v>61</v>
      </c>
      <c r="AD123" s="1" t="s">
        <v>42</v>
      </c>
      <c r="AE123" s="1" t="s">
        <v>31</v>
      </c>
    </row>
    <row r="124" spans="1:31" x14ac:dyDescent="0.25">
      <c r="A124" s="1" t="s">
        <v>367</v>
      </c>
      <c r="B124" s="1" t="str">
        <f>IF(COUNTIF($A$2:A124,A124)&gt;1,"Duplicate","Unique")</f>
        <v>Unique</v>
      </c>
      <c r="C124" s="1" t="s">
        <v>368</v>
      </c>
      <c r="D124" s="1" t="s">
        <v>207</v>
      </c>
      <c r="E124" s="1" t="str">
        <f t="shared" si="7"/>
        <v>Submitted</v>
      </c>
      <c r="F124" s="1" t="s">
        <v>47</v>
      </c>
      <c r="G124" s="1">
        <v>35</v>
      </c>
      <c r="H124" s="1" t="s">
        <v>36</v>
      </c>
      <c r="I124" s="1" t="s">
        <v>25</v>
      </c>
      <c r="J124" s="1" t="s">
        <v>26</v>
      </c>
      <c r="K124" s="4">
        <v>1837055</v>
      </c>
      <c r="L124" s="4" t="str">
        <f t="shared" si="8"/>
        <v>Submitted</v>
      </c>
      <c r="M124" s="1">
        <v>788</v>
      </c>
      <c r="N124" s="1" t="str">
        <f t="shared" si="9"/>
        <v>medium_risk</v>
      </c>
      <c r="O124" s="1" t="str">
        <f t="shared" si="10"/>
        <v>Excellent</v>
      </c>
      <c r="P124" s="1" t="str">
        <f t="shared" si="11"/>
        <v>Submitted</v>
      </c>
      <c r="Q124" s="1" t="str">
        <f t="shared" si="12"/>
        <v>Valid</v>
      </c>
      <c r="R124" s="1" t="s">
        <v>6</v>
      </c>
      <c r="S124" s="4">
        <v>2021962</v>
      </c>
      <c r="T124" s="1">
        <v>18.87</v>
      </c>
      <c r="U124" s="1">
        <v>60</v>
      </c>
      <c r="V124" s="1">
        <v>33699.370000000003</v>
      </c>
      <c r="W124" s="4">
        <f t="shared" si="14"/>
        <v>3179535.2450000001</v>
      </c>
      <c r="X124" s="1" t="s">
        <v>39</v>
      </c>
      <c r="Y124" s="1" t="s">
        <v>40</v>
      </c>
      <c r="Z124" s="8">
        <v>45586</v>
      </c>
      <c r="AA124" s="8" t="str">
        <f>TEXT(Table2[[#This Row],[Application_Date]],"yyy")</f>
        <v>2024</v>
      </c>
      <c r="AB124" s="8" t="str">
        <f>TEXT(Table2[[#This Row],[Application_Date]],"mmmm")</f>
        <v>October</v>
      </c>
      <c r="AC124" s="1" t="s">
        <v>61</v>
      </c>
      <c r="AD124" s="1" t="s">
        <v>42</v>
      </c>
      <c r="AE124" s="1" t="s">
        <v>31</v>
      </c>
    </row>
    <row r="125" spans="1:31" x14ac:dyDescent="0.25">
      <c r="A125" s="1" t="s">
        <v>369</v>
      </c>
      <c r="B125" s="1" t="str">
        <f>IF(COUNTIF($A$2:A125,A125)&gt;1,"Duplicate","Unique")</f>
        <v>Unique</v>
      </c>
      <c r="C125" s="1" t="s">
        <v>370</v>
      </c>
      <c r="D125" s="1" t="s">
        <v>234</v>
      </c>
      <c r="E125" s="1" t="str">
        <f t="shared" si="7"/>
        <v>Submitted</v>
      </c>
      <c r="F125" s="1" t="s">
        <v>47</v>
      </c>
      <c r="G125" s="1">
        <v>58</v>
      </c>
      <c r="H125" s="1" t="s">
        <v>36</v>
      </c>
      <c r="I125" s="1" t="s">
        <v>25</v>
      </c>
      <c r="J125" s="1" t="s">
        <v>49</v>
      </c>
      <c r="K125" s="4">
        <v>567510</v>
      </c>
      <c r="L125" s="4" t="str">
        <f t="shared" si="8"/>
        <v>Submitted</v>
      </c>
      <c r="M125" s="1">
        <v>843</v>
      </c>
      <c r="N125" s="1" t="str">
        <f t="shared" si="9"/>
        <v>medium_risk</v>
      </c>
      <c r="O125" s="1" t="str">
        <f t="shared" si="10"/>
        <v>Excellent</v>
      </c>
      <c r="P125" s="1" t="str">
        <f t="shared" si="11"/>
        <v>Submitted</v>
      </c>
      <c r="Q125" s="1" t="str">
        <f t="shared" si="12"/>
        <v>Valid</v>
      </c>
      <c r="R125" s="1" t="s">
        <v>82</v>
      </c>
      <c r="S125" s="4">
        <v>2796175</v>
      </c>
      <c r="T125" s="1">
        <v>7.41</v>
      </c>
      <c r="U125" s="1">
        <v>12</v>
      </c>
      <c r="V125" s="1">
        <v>233014.58</v>
      </c>
      <c r="W125" s="4">
        <f t="shared" si="14"/>
        <v>1732038.4641373549</v>
      </c>
      <c r="X125" s="1" t="s">
        <v>95</v>
      </c>
      <c r="Y125" s="1" t="s">
        <v>96</v>
      </c>
      <c r="Z125" s="8">
        <v>45587</v>
      </c>
      <c r="AA125" s="8" t="str">
        <f>TEXT(Table2[[#This Row],[Application_Date]],"yyy")</f>
        <v>2024</v>
      </c>
      <c r="AB125" s="8" t="str">
        <f>TEXT(Table2[[#This Row],[Application_Date]],"mmmm")</f>
        <v>October</v>
      </c>
      <c r="AC125" s="1" t="s">
        <v>61</v>
      </c>
      <c r="AD125" s="1" t="s">
        <v>30</v>
      </c>
      <c r="AE125" s="1" t="s">
        <v>31</v>
      </c>
    </row>
    <row r="126" spans="1:31" x14ac:dyDescent="0.25">
      <c r="A126" s="1" t="s">
        <v>371</v>
      </c>
      <c r="B126" s="1" t="str">
        <f>IF(COUNTIF($A$2:A126,A126)&gt;1,"Duplicate","Unique")</f>
        <v>Unique</v>
      </c>
      <c r="C126" s="1" t="s">
        <v>372</v>
      </c>
      <c r="D126" s="1" t="s">
        <v>373</v>
      </c>
      <c r="E126" s="1" t="str">
        <f t="shared" si="7"/>
        <v>Submitted</v>
      </c>
      <c r="F126" s="1" t="s">
        <v>35</v>
      </c>
      <c r="G126" s="1">
        <v>55</v>
      </c>
      <c r="H126" s="1" t="s">
        <v>36</v>
      </c>
      <c r="I126" s="1" t="s">
        <v>48</v>
      </c>
      <c r="J126" s="1" t="s">
        <v>37</v>
      </c>
      <c r="K126" s="4">
        <v>1263843</v>
      </c>
      <c r="L126" s="4" t="str">
        <f t="shared" si="8"/>
        <v>Submitted</v>
      </c>
      <c r="M126" s="1">
        <v>853</v>
      </c>
      <c r="N126" s="1" t="str">
        <f t="shared" si="9"/>
        <v>medium_risk</v>
      </c>
      <c r="O126" s="1" t="str">
        <f t="shared" si="10"/>
        <v>Excellent</v>
      </c>
      <c r="P126" s="1" t="str">
        <f t="shared" si="11"/>
        <v>Submitted</v>
      </c>
      <c r="Q126" s="1" t="str">
        <f t="shared" si="12"/>
        <v>Valid</v>
      </c>
      <c r="R126" s="1" t="s">
        <v>38</v>
      </c>
      <c r="S126" s="4">
        <v>536919</v>
      </c>
      <c r="T126" s="1">
        <v>8.1999999999999993</v>
      </c>
      <c r="U126" s="1">
        <v>60</v>
      </c>
      <c r="V126" s="1">
        <v>8948.65</v>
      </c>
      <c r="W126" s="4">
        <f t="shared" si="14"/>
        <v>366894.6500000098</v>
      </c>
      <c r="X126" s="1" t="s">
        <v>59</v>
      </c>
      <c r="Y126" s="1" t="s">
        <v>60</v>
      </c>
      <c r="Z126" s="8">
        <v>45588</v>
      </c>
      <c r="AA126" s="8" t="str">
        <f>TEXT(Table2[[#This Row],[Application_Date]],"yyy")</f>
        <v>2024</v>
      </c>
      <c r="AB126" s="8" t="str">
        <f>TEXT(Table2[[#This Row],[Application_Date]],"mmmm")</f>
        <v>October</v>
      </c>
      <c r="AC126" s="1" t="s">
        <v>61</v>
      </c>
      <c r="AD126" s="1" t="s">
        <v>30</v>
      </c>
      <c r="AE126" s="1" t="s">
        <v>31</v>
      </c>
    </row>
    <row r="127" spans="1:31" x14ac:dyDescent="0.25">
      <c r="A127" s="1" t="s">
        <v>374</v>
      </c>
      <c r="B127" s="1" t="str">
        <f>IF(COUNTIF($A$2:A127,A127)&gt;1,"Duplicate","Unique")</f>
        <v>Unique</v>
      </c>
      <c r="C127" s="1" t="s">
        <v>375</v>
      </c>
      <c r="D127" s="1" t="s">
        <v>242</v>
      </c>
      <c r="E127" s="1" t="str">
        <f t="shared" si="7"/>
        <v>Submitted</v>
      </c>
      <c r="F127" s="1" t="s">
        <v>35</v>
      </c>
      <c r="G127" s="1">
        <v>62</v>
      </c>
      <c r="H127" s="1" t="s">
        <v>24</v>
      </c>
      <c r="I127" s="1" t="s">
        <v>25</v>
      </c>
      <c r="J127" s="1" t="s">
        <v>49</v>
      </c>
      <c r="K127" s="4">
        <v>2477545</v>
      </c>
      <c r="L127" s="4" t="str">
        <f t="shared" si="8"/>
        <v>Submitted</v>
      </c>
      <c r="M127" s="1">
        <v>639</v>
      </c>
      <c r="N127" s="1" t="str">
        <f t="shared" si="9"/>
        <v>low_risk</v>
      </c>
      <c r="O127" s="1" t="str">
        <f t="shared" si="10"/>
        <v>Excellent</v>
      </c>
      <c r="P127" s="1" t="str">
        <f t="shared" si="11"/>
        <v>Submitted</v>
      </c>
      <c r="Q127" s="1" t="str">
        <f t="shared" si="12"/>
        <v>Valid</v>
      </c>
      <c r="R127" s="1" t="s">
        <v>82</v>
      </c>
      <c r="S127" s="4">
        <v>3414932</v>
      </c>
      <c r="T127" s="1">
        <v>18.14</v>
      </c>
      <c r="U127" s="1">
        <v>12</v>
      </c>
      <c r="V127" s="1">
        <v>284577.67</v>
      </c>
      <c r="W127" s="4">
        <f t="shared" si="14"/>
        <v>5162320.776551039</v>
      </c>
      <c r="X127" s="1" t="s">
        <v>59</v>
      </c>
      <c r="Y127" s="1" t="s">
        <v>60</v>
      </c>
      <c r="Z127" s="8">
        <v>45589</v>
      </c>
      <c r="AA127" s="8" t="str">
        <f>TEXT(Table2[[#This Row],[Application_Date]],"yyy")</f>
        <v>2024</v>
      </c>
      <c r="AB127" s="8" t="str">
        <f>TEXT(Table2[[#This Row],[Application_Date]],"mmmm")</f>
        <v>October</v>
      </c>
      <c r="AC127" s="1" t="s">
        <v>61</v>
      </c>
      <c r="AD127" s="1" t="s">
        <v>42</v>
      </c>
      <c r="AE127" s="1" t="s">
        <v>62</v>
      </c>
    </row>
    <row r="128" spans="1:31" x14ac:dyDescent="0.25">
      <c r="A128" s="1" t="s">
        <v>376</v>
      </c>
      <c r="B128" s="1" t="str">
        <f>IF(COUNTIF($A$2:A128,A128)&gt;1,"Duplicate","Unique")</f>
        <v>Unique</v>
      </c>
      <c r="C128" s="1" t="s">
        <v>377</v>
      </c>
      <c r="D128" s="1" t="s">
        <v>234</v>
      </c>
      <c r="E128" s="1" t="str">
        <f t="shared" si="7"/>
        <v>Submitted</v>
      </c>
      <c r="F128" s="1" t="s">
        <v>35</v>
      </c>
      <c r="G128" s="1">
        <v>42</v>
      </c>
      <c r="H128" s="1" t="s">
        <v>24</v>
      </c>
      <c r="I128" s="1" t="s">
        <v>25</v>
      </c>
      <c r="J128" s="1" t="s">
        <v>70</v>
      </c>
      <c r="K128" s="4">
        <v>1389886</v>
      </c>
      <c r="L128" s="4" t="str">
        <f t="shared" si="8"/>
        <v>Submitted</v>
      </c>
      <c r="M128" s="1">
        <v>646</v>
      </c>
      <c r="N128" s="1" t="str">
        <f t="shared" si="9"/>
        <v>low_risk</v>
      </c>
      <c r="O128" s="1" t="str">
        <f t="shared" si="10"/>
        <v>Excellent</v>
      </c>
      <c r="P128" s="1" t="str">
        <f t="shared" si="11"/>
        <v>Submitted</v>
      </c>
      <c r="Q128" s="1" t="str">
        <f t="shared" si="12"/>
        <v>Valid</v>
      </c>
      <c r="R128" s="1" t="s">
        <v>6</v>
      </c>
      <c r="S128" s="4">
        <v>4400443</v>
      </c>
      <c r="T128" s="1">
        <v>13.28</v>
      </c>
      <c r="U128" s="1">
        <v>24</v>
      </c>
      <c r="V128" s="1">
        <v>183351.79</v>
      </c>
      <c r="W128" s="4">
        <f t="shared" si="14"/>
        <v>4869823.6700757733</v>
      </c>
      <c r="X128" s="1" t="s">
        <v>105</v>
      </c>
      <c r="Y128" s="1" t="s">
        <v>106</v>
      </c>
      <c r="Z128" s="8">
        <v>45590</v>
      </c>
      <c r="AA128" s="8" t="str">
        <f>TEXT(Table2[[#This Row],[Application_Date]],"yyy")</f>
        <v>2024</v>
      </c>
      <c r="AB128" s="8" t="str">
        <f>TEXT(Table2[[#This Row],[Application_Date]],"mmmm")</f>
        <v>October</v>
      </c>
      <c r="AC128" s="1" t="s">
        <v>61</v>
      </c>
      <c r="AD128" s="1" t="s">
        <v>30</v>
      </c>
      <c r="AE128" s="1" t="s">
        <v>66</v>
      </c>
    </row>
    <row r="129" spans="1:31" x14ac:dyDescent="0.25">
      <c r="A129" s="1" t="s">
        <v>378</v>
      </c>
      <c r="B129" s="1" t="str">
        <f>IF(COUNTIF($A$2:A129,A129)&gt;1,"Duplicate","Unique")</f>
        <v>Unique</v>
      </c>
      <c r="C129" s="1" t="s">
        <v>379</v>
      </c>
      <c r="D129" s="1" t="s">
        <v>177</v>
      </c>
      <c r="E129" s="1" t="str">
        <f t="shared" si="7"/>
        <v>Submitted</v>
      </c>
      <c r="F129" s="1" t="s">
        <v>35</v>
      </c>
      <c r="G129" s="1">
        <v>35</v>
      </c>
      <c r="H129" s="1" t="s">
        <v>24</v>
      </c>
      <c r="I129" s="1" t="s">
        <v>48</v>
      </c>
      <c r="J129" s="1" t="s">
        <v>49</v>
      </c>
      <c r="K129" s="4">
        <v>-50000</v>
      </c>
      <c r="L129" s="4" t="str">
        <f t="shared" si="8"/>
        <v>Submitted</v>
      </c>
      <c r="M129" s="1">
        <v>449</v>
      </c>
      <c r="N129" s="1" t="str">
        <f t="shared" si="9"/>
        <v>High_risk</v>
      </c>
      <c r="O129" s="1" t="str">
        <f t="shared" si="10"/>
        <v>Excellent</v>
      </c>
      <c r="P129" s="1" t="str">
        <f t="shared" si="11"/>
        <v>Submitted</v>
      </c>
      <c r="Q129" s="1" t="str">
        <f t="shared" si="12"/>
        <v>Valid</v>
      </c>
      <c r="R129" s="1" t="s">
        <v>70</v>
      </c>
      <c r="S129" s="4">
        <v>1042764</v>
      </c>
      <c r="T129" s="1">
        <v>18.45</v>
      </c>
      <c r="U129" s="1">
        <v>60</v>
      </c>
      <c r="V129" s="1">
        <v>17379.400000000001</v>
      </c>
      <c r="W129" s="4">
        <f t="shared" si="14"/>
        <v>1603249.65</v>
      </c>
      <c r="X129" s="1" t="s">
        <v>50</v>
      </c>
      <c r="Y129" s="1" t="s">
        <v>51</v>
      </c>
      <c r="Z129" s="8">
        <v>45591</v>
      </c>
      <c r="AA129" s="8" t="str">
        <f>TEXT(Table2[[#This Row],[Application_Date]],"yyy")</f>
        <v>2024</v>
      </c>
      <c r="AB129" s="8" t="str">
        <f>TEXT(Table2[[#This Row],[Application_Date]],"mmmm")</f>
        <v>October</v>
      </c>
      <c r="AC129" s="1" t="s">
        <v>52</v>
      </c>
      <c r="AD129" s="1" t="s">
        <v>30</v>
      </c>
      <c r="AE129" s="1" t="s">
        <v>62</v>
      </c>
    </row>
    <row r="130" spans="1:31" x14ac:dyDescent="0.25">
      <c r="A130" s="1" t="s">
        <v>380</v>
      </c>
      <c r="B130" s="1" t="str">
        <f>IF(COUNTIF($A$2:A130,A130)&gt;1,"Duplicate","Unique")</f>
        <v>Unique</v>
      </c>
      <c r="C130" s="1" t="s">
        <v>381</v>
      </c>
      <c r="D130" s="1" t="s">
        <v>265</v>
      </c>
      <c r="E130" s="1" t="str">
        <f t="shared" ref="E130:E193" si="15">IF(C130="","Missing","Submitted")</f>
        <v>Submitted</v>
      </c>
      <c r="F130" s="1" t="s">
        <v>47</v>
      </c>
      <c r="G130" s="1">
        <v>45</v>
      </c>
      <c r="H130" s="1" t="s">
        <v>36</v>
      </c>
      <c r="I130" s="1" t="s">
        <v>25</v>
      </c>
      <c r="J130" s="1" t="s">
        <v>70</v>
      </c>
      <c r="K130" s="4">
        <v>1885244</v>
      </c>
      <c r="L130" s="4" t="str">
        <f t="shared" ref="L130:L193" si="16">IF(K130="","Missing","Submitted")</f>
        <v>Submitted</v>
      </c>
      <c r="M130" s="1">
        <v>402</v>
      </c>
      <c r="N130" s="1" t="str">
        <f t="shared" ref="N130:N193" si="17">IF(M130&lt;600,"High_risk",IF(M130&gt;=750,"medium_risk","low_risk"))</f>
        <v>High_risk</v>
      </c>
      <c r="O130" s="1" t="str">
        <f t="shared" ref="O130:O193" si="18">IF(J131&lt;503,"Poor",IF(J131&lt;=550,"Fair",IF(J131&lt;=750,"Good","Excellent")))</f>
        <v>Excellent</v>
      </c>
      <c r="P130" s="1" t="str">
        <f t="shared" ref="P130:P193" si="19">IF(S130="","Missing","Submitted")</f>
        <v>Submitted</v>
      </c>
      <c r="Q130" s="1" t="str">
        <f t="shared" ref="Q130:Q193" si="20">IF(AND(M130&gt;=300,M130&lt;=900),"Valid","Invalid")</f>
        <v>Valid</v>
      </c>
      <c r="R130" s="1" t="s">
        <v>70</v>
      </c>
      <c r="S130" s="4">
        <v>4246421</v>
      </c>
      <c r="T130" s="1">
        <v>15.16</v>
      </c>
      <c r="U130" s="1">
        <v>24</v>
      </c>
      <c r="V130" s="1">
        <v>176934.21</v>
      </c>
      <c r="W130" s="4">
        <f t="shared" ref="W130:W193" si="21">PMT(T130/12,U130,-S130)</f>
        <v>5364645.2130943583</v>
      </c>
      <c r="X130" s="1" t="s">
        <v>50</v>
      </c>
      <c r="Y130" s="1" t="s">
        <v>51</v>
      </c>
      <c r="Z130" s="8">
        <v>45592</v>
      </c>
      <c r="AA130" s="8" t="str">
        <f>TEXT(Table2[[#This Row],[Application_Date]],"yyy")</f>
        <v>2024</v>
      </c>
      <c r="AB130" s="8" t="str">
        <f>TEXT(Table2[[#This Row],[Application_Date]],"mmmm")</f>
        <v>October</v>
      </c>
      <c r="AC130" s="1" t="s">
        <v>52</v>
      </c>
      <c r="AD130" s="1" t="s">
        <v>42</v>
      </c>
      <c r="AE130" s="1" t="s">
        <v>43</v>
      </c>
    </row>
    <row r="131" spans="1:31" x14ac:dyDescent="0.25">
      <c r="A131" s="1" t="s">
        <v>382</v>
      </c>
      <c r="B131" s="1" t="str">
        <f>IF(COUNTIF($A$2:A131,A131)&gt;1,"Duplicate","Unique")</f>
        <v>Unique</v>
      </c>
      <c r="C131" s="1" t="s">
        <v>383</v>
      </c>
      <c r="D131" s="1" t="s">
        <v>328</v>
      </c>
      <c r="E131" s="1" t="str">
        <f t="shared" si="15"/>
        <v>Submitted</v>
      </c>
      <c r="F131" s="1" t="s">
        <v>47</v>
      </c>
      <c r="G131" s="1">
        <v>61</v>
      </c>
      <c r="H131" s="1" t="s">
        <v>36</v>
      </c>
      <c r="I131" s="1" t="s">
        <v>25</v>
      </c>
      <c r="J131" s="1" t="s">
        <v>49</v>
      </c>
      <c r="K131" s="4">
        <v>2102098</v>
      </c>
      <c r="L131" s="4" t="str">
        <f t="shared" si="16"/>
        <v>Submitted</v>
      </c>
      <c r="M131" s="1">
        <v>372</v>
      </c>
      <c r="N131" s="1" t="str">
        <f t="shared" si="17"/>
        <v>High_risk</v>
      </c>
      <c r="O131" s="1" t="str">
        <f t="shared" si="18"/>
        <v>Excellent</v>
      </c>
      <c r="P131" s="1" t="str">
        <f t="shared" si="19"/>
        <v>Submitted</v>
      </c>
      <c r="Q131" s="1" t="str">
        <f t="shared" si="20"/>
        <v>Valid</v>
      </c>
      <c r="R131" s="1" t="s">
        <v>82</v>
      </c>
      <c r="S131" s="4">
        <v>4193966</v>
      </c>
      <c r="T131" s="1">
        <v>9.82</v>
      </c>
      <c r="U131" s="1">
        <v>120</v>
      </c>
      <c r="V131" s="1">
        <v>34949.72</v>
      </c>
      <c r="W131" s="4">
        <f t="shared" si="21"/>
        <v>3432062.1766666668</v>
      </c>
      <c r="X131" s="1" t="s">
        <v>85</v>
      </c>
      <c r="Y131" s="1" t="s">
        <v>86</v>
      </c>
      <c r="Z131" s="8">
        <v>45593</v>
      </c>
      <c r="AA131" s="8" t="str">
        <f>TEXT(Table2[[#This Row],[Application_Date]],"yyy")</f>
        <v>2024</v>
      </c>
      <c r="AB131" s="8" t="str">
        <f>TEXT(Table2[[#This Row],[Application_Date]],"mmmm")</f>
        <v>October</v>
      </c>
      <c r="AC131" s="1" t="s">
        <v>41</v>
      </c>
      <c r="AD131" s="1" t="s">
        <v>30</v>
      </c>
      <c r="AE131" s="1" t="s">
        <v>62</v>
      </c>
    </row>
    <row r="132" spans="1:31" x14ac:dyDescent="0.25">
      <c r="A132" s="1" t="s">
        <v>384</v>
      </c>
      <c r="B132" s="1" t="str">
        <f>IF(COUNTIF($A$2:A132,A132)&gt;1,"Duplicate","Unique")</f>
        <v>Unique</v>
      </c>
      <c r="C132" s="1" t="s">
        <v>385</v>
      </c>
      <c r="D132" s="1" t="s">
        <v>366</v>
      </c>
      <c r="E132" s="1" t="str">
        <f t="shared" si="15"/>
        <v>Submitted</v>
      </c>
      <c r="F132" s="1" t="s">
        <v>35</v>
      </c>
      <c r="G132" s="1">
        <v>65</v>
      </c>
      <c r="H132" s="1" t="s">
        <v>36</v>
      </c>
      <c r="I132" s="1" t="s">
        <v>48</v>
      </c>
      <c r="J132" s="1" t="s">
        <v>37</v>
      </c>
      <c r="K132" s="4">
        <v>2259183</v>
      </c>
      <c r="L132" s="4" t="str">
        <f t="shared" si="16"/>
        <v>Submitted</v>
      </c>
      <c r="M132" s="1">
        <v>500</v>
      </c>
      <c r="N132" s="1" t="str">
        <f t="shared" si="17"/>
        <v>High_risk</v>
      </c>
      <c r="O132" s="1" t="str">
        <f t="shared" si="18"/>
        <v>Excellent</v>
      </c>
      <c r="P132" s="1" t="str">
        <f t="shared" si="19"/>
        <v>Submitted</v>
      </c>
      <c r="Q132" s="1" t="str">
        <f t="shared" si="20"/>
        <v>Valid</v>
      </c>
      <c r="R132" s="1" t="s">
        <v>38</v>
      </c>
      <c r="S132" s="4">
        <v>1826418</v>
      </c>
      <c r="T132" s="1">
        <v>7.35</v>
      </c>
      <c r="U132" s="1">
        <v>180</v>
      </c>
      <c r="V132" s="1">
        <v>10146.77</v>
      </c>
      <c r="W132" s="4">
        <f t="shared" si="21"/>
        <v>1118681.0249999999</v>
      </c>
      <c r="X132" s="1" t="s">
        <v>95</v>
      </c>
      <c r="Y132" s="1" t="s">
        <v>96</v>
      </c>
      <c r="Z132" s="8">
        <v>45594</v>
      </c>
      <c r="AA132" s="8" t="str">
        <f>TEXT(Table2[[#This Row],[Application_Date]],"yyy")</f>
        <v>2024</v>
      </c>
      <c r="AB132" s="8" t="str">
        <f>TEXT(Table2[[#This Row],[Application_Date]],"mmmm")</f>
        <v>October</v>
      </c>
      <c r="AC132" s="1" t="s">
        <v>61</v>
      </c>
      <c r="AD132" s="1" t="s">
        <v>30</v>
      </c>
      <c r="AE132" s="1" t="s">
        <v>66</v>
      </c>
    </row>
    <row r="133" spans="1:31" x14ac:dyDescent="0.25">
      <c r="A133" s="1" t="s">
        <v>386</v>
      </c>
      <c r="B133" s="1" t="str">
        <f>IF(COUNTIF($A$2:A133,A133)&gt;1,"Duplicate","Unique")</f>
        <v>Unique</v>
      </c>
      <c r="C133" s="1" t="s">
        <v>387</v>
      </c>
      <c r="D133" s="1" t="s">
        <v>115</v>
      </c>
      <c r="E133" s="1" t="str">
        <f t="shared" si="15"/>
        <v>Submitted</v>
      </c>
      <c r="F133" s="1" t="s">
        <v>47</v>
      </c>
      <c r="G133" s="1">
        <v>45</v>
      </c>
      <c r="H133" s="1" t="s">
        <v>36</v>
      </c>
      <c r="I133" s="1" t="s">
        <v>48</v>
      </c>
      <c r="J133" s="1" t="s">
        <v>26</v>
      </c>
      <c r="K133" s="4">
        <v>491334</v>
      </c>
      <c r="L133" s="4" t="str">
        <f t="shared" si="16"/>
        <v>Submitted</v>
      </c>
      <c r="M133" s="1">
        <v>675</v>
      </c>
      <c r="N133" s="1" t="str">
        <f t="shared" si="17"/>
        <v>low_risk</v>
      </c>
      <c r="O133" s="1" t="str">
        <f t="shared" si="18"/>
        <v>Excellent</v>
      </c>
      <c r="P133" s="1" t="str">
        <f t="shared" si="19"/>
        <v>Submitted</v>
      </c>
      <c r="Q133" s="1" t="str">
        <f t="shared" si="20"/>
        <v>Valid</v>
      </c>
      <c r="R133" s="1" t="s">
        <v>27</v>
      </c>
      <c r="S133" s="4">
        <v>3711711</v>
      </c>
      <c r="T133" s="1">
        <v>13.97</v>
      </c>
      <c r="U133" s="1">
        <v>36</v>
      </c>
      <c r="V133" s="1">
        <v>103103.08</v>
      </c>
      <c r="W133" s="4">
        <f t="shared" si="21"/>
        <v>4321050.2225036742</v>
      </c>
      <c r="X133" s="1" t="s">
        <v>59</v>
      </c>
      <c r="Y133" s="1" t="s">
        <v>60</v>
      </c>
      <c r="Z133" s="8">
        <v>45595</v>
      </c>
      <c r="AA133" s="8" t="str">
        <f>TEXT(Table2[[#This Row],[Application_Date]],"yyy")</f>
        <v>2024</v>
      </c>
      <c r="AB133" s="8" t="str">
        <f>TEXT(Table2[[#This Row],[Application_Date]],"mmmm")</f>
        <v>October</v>
      </c>
      <c r="AC133" s="1" t="s">
        <v>61</v>
      </c>
      <c r="AD133" s="1" t="s">
        <v>42</v>
      </c>
      <c r="AE133" s="1" t="s">
        <v>62</v>
      </c>
    </row>
    <row r="134" spans="1:31" x14ac:dyDescent="0.25">
      <c r="A134" s="1" t="s">
        <v>388</v>
      </c>
      <c r="B134" s="1" t="str">
        <f>IF(COUNTIF($A$2:A134,A134)&gt;1,"Duplicate","Unique")</f>
        <v>Unique</v>
      </c>
      <c r="C134" s="1" t="s">
        <v>389</v>
      </c>
      <c r="D134" s="1" t="s">
        <v>333</v>
      </c>
      <c r="E134" s="1" t="str">
        <f t="shared" si="15"/>
        <v>Submitted</v>
      </c>
      <c r="F134" s="1" t="s">
        <v>47</v>
      </c>
      <c r="G134" s="1">
        <v>21</v>
      </c>
      <c r="H134" s="1" t="s">
        <v>36</v>
      </c>
      <c r="I134" s="1" t="s">
        <v>25</v>
      </c>
      <c r="J134" s="1" t="s">
        <v>37</v>
      </c>
      <c r="K134" s="4">
        <v>1824471</v>
      </c>
      <c r="L134" s="4" t="str">
        <f t="shared" si="16"/>
        <v>Submitted</v>
      </c>
      <c r="M134" s="1">
        <v>742</v>
      </c>
      <c r="N134" s="1" t="str">
        <f t="shared" si="17"/>
        <v>low_risk</v>
      </c>
      <c r="O134" s="1" t="str">
        <f t="shared" si="18"/>
        <v>Excellent</v>
      </c>
      <c r="P134" s="1" t="str">
        <f t="shared" si="19"/>
        <v>Submitted</v>
      </c>
      <c r="Q134" s="1" t="str">
        <f t="shared" si="20"/>
        <v>Valid</v>
      </c>
      <c r="R134" s="1" t="s">
        <v>38</v>
      </c>
      <c r="S134" s="4">
        <v>4841705</v>
      </c>
      <c r="T134" s="1">
        <v>17.72</v>
      </c>
      <c r="U134" s="1">
        <v>60</v>
      </c>
      <c r="V134" s="1">
        <v>80695.08</v>
      </c>
      <c r="W134" s="4">
        <f t="shared" si="21"/>
        <v>7149584.3833333328</v>
      </c>
      <c r="X134" s="1" t="s">
        <v>39</v>
      </c>
      <c r="Y134" s="1" t="s">
        <v>40</v>
      </c>
      <c r="Z134" s="8">
        <v>45596</v>
      </c>
      <c r="AA134" s="8" t="str">
        <f>TEXT(Table2[[#This Row],[Application_Date]],"yyy")</f>
        <v>2024</v>
      </c>
      <c r="AB134" s="8" t="str">
        <f>TEXT(Table2[[#This Row],[Application_Date]],"mmmm")</f>
        <v>October</v>
      </c>
      <c r="AC134" s="1" t="s">
        <v>61</v>
      </c>
      <c r="AD134" s="1" t="s">
        <v>42</v>
      </c>
      <c r="AE134" s="1" t="s">
        <v>43</v>
      </c>
    </row>
    <row r="135" spans="1:31" x14ac:dyDescent="0.25">
      <c r="A135" s="1" t="s">
        <v>390</v>
      </c>
      <c r="B135" s="1" t="str">
        <f>IF(COUNTIF($A$2:A135,A135)&gt;1,"Duplicate","Unique")</f>
        <v>Unique</v>
      </c>
      <c r="C135" s="1" t="s">
        <v>391</v>
      </c>
      <c r="D135" s="1" t="s">
        <v>392</v>
      </c>
      <c r="E135" s="1" t="str">
        <f t="shared" si="15"/>
        <v>Submitted</v>
      </c>
      <c r="F135" s="1" t="s">
        <v>47</v>
      </c>
      <c r="G135" s="1">
        <v>47</v>
      </c>
      <c r="H135" s="1" t="s">
        <v>36</v>
      </c>
      <c r="I135" s="1" t="s">
        <v>25</v>
      </c>
      <c r="J135" s="1" t="s">
        <v>26</v>
      </c>
      <c r="K135" s="4">
        <v>1825969</v>
      </c>
      <c r="L135" s="4" t="str">
        <f t="shared" si="16"/>
        <v>Submitted</v>
      </c>
      <c r="M135" s="1">
        <v>722</v>
      </c>
      <c r="N135" s="1" t="str">
        <f t="shared" si="17"/>
        <v>low_risk</v>
      </c>
      <c r="O135" s="1" t="str">
        <f t="shared" si="18"/>
        <v>Excellent</v>
      </c>
      <c r="P135" s="1" t="str">
        <f t="shared" si="19"/>
        <v>Submitted</v>
      </c>
      <c r="Q135" s="1" t="str">
        <f t="shared" si="20"/>
        <v>Valid</v>
      </c>
      <c r="R135" s="1" t="s">
        <v>38</v>
      </c>
      <c r="S135" s="4">
        <v>259449</v>
      </c>
      <c r="T135" s="1">
        <v>15.49</v>
      </c>
      <c r="U135" s="1">
        <v>60</v>
      </c>
      <c r="V135" s="1">
        <v>4324.1499999999996</v>
      </c>
      <c r="W135" s="4">
        <f t="shared" si="21"/>
        <v>334905.41749999998</v>
      </c>
      <c r="X135" s="1" t="s">
        <v>105</v>
      </c>
      <c r="Y135" s="1" t="s">
        <v>106</v>
      </c>
      <c r="Z135" s="8">
        <v>45597</v>
      </c>
      <c r="AA135" s="8" t="str">
        <f>TEXT(Table2[[#This Row],[Application_Date]],"yyy")</f>
        <v>2024</v>
      </c>
      <c r="AB135" s="8" t="str">
        <f>TEXT(Table2[[#This Row],[Application_Date]],"mmmm")</f>
        <v>November</v>
      </c>
      <c r="AC135" s="1" t="s">
        <v>61</v>
      </c>
      <c r="AD135" s="1" t="s">
        <v>42</v>
      </c>
      <c r="AE135" s="1" t="s">
        <v>31</v>
      </c>
    </row>
    <row r="136" spans="1:31" x14ac:dyDescent="0.25">
      <c r="A136" s="1" t="s">
        <v>393</v>
      </c>
      <c r="B136" s="1" t="str">
        <f>IF(COUNTIF($A$2:A136,A136)&gt;1,"Duplicate","Unique")</f>
        <v>Unique</v>
      </c>
      <c r="C136" s="1" t="s">
        <v>394</v>
      </c>
      <c r="D136" s="1" t="s">
        <v>81</v>
      </c>
      <c r="E136" s="1" t="str">
        <f t="shared" si="15"/>
        <v>Submitted</v>
      </c>
      <c r="F136" s="1" t="s">
        <v>47</v>
      </c>
      <c r="G136" s="1">
        <v>60</v>
      </c>
      <c r="H136" s="1" t="s">
        <v>36</v>
      </c>
      <c r="I136" s="1" t="s">
        <v>25</v>
      </c>
      <c r="J136" s="1" t="s">
        <v>26</v>
      </c>
      <c r="K136" s="4">
        <v>2142740</v>
      </c>
      <c r="L136" s="4" t="str">
        <f t="shared" si="16"/>
        <v>Submitted</v>
      </c>
      <c r="M136" s="1">
        <v>617</v>
      </c>
      <c r="N136" s="1" t="str">
        <f t="shared" si="17"/>
        <v>low_risk</v>
      </c>
      <c r="O136" s="1" t="str">
        <f t="shared" si="18"/>
        <v>Excellent</v>
      </c>
      <c r="P136" s="1" t="str">
        <f t="shared" si="19"/>
        <v>Submitted</v>
      </c>
      <c r="Q136" s="1" t="str">
        <f t="shared" si="20"/>
        <v>Valid</v>
      </c>
      <c r="R136" s="1" t="s">
        <v>82</v>
      </c>
      <c r="S136" s="4">
        <v>873503</v>
      </c>
      <c r="T136" s="1">
        <v>14.9</v>
      </c>
      <c r="U136" s="1">
        <v>12</v>
      </c>
      <c r="V136" s="1">
        <v>72791.92</v>
      </c>
      <c r="W136" s="4">
        <f t="shared" si="21"/>
        <v>1084666.9248341792</v>
      </c>
      <c r="X136" s="1" t="s">
        <v>59</v>
      </c>
      <c r="Y136" s="1" t="s">
        <v>60</v>
      </c>
      <c r="Z136" s="8">
        <v>45598</v>
      </c>
      <c r="AA136" s="8" t="str">
        <f>TEXT(Table2[[#This Row],[Application_Date]],"yyy")</f>
        <v>2024</v>
      </c>
      <c r="AB136" s="8" t="str">
        <f>TEXT(Table2[[#This Row],[Application_Date]],"mmmm")</f>
        <v>November</v>
      </c>
      <c r="AC136" s="1" t="s">
        <v>41</v>
      </c>
      <c r="AD136" s="1" t="s">
        <v>30</v>
      </c>
      <c r="AE136" s="1" t="s">
        <v>31</v>
      </c>
    </row>
    <row r="137" spans="1:31" x14ac:dyDescent="0.25">
      <c r="A137" s="1" t="s">
        <v>395</v>
      </c>
      <c r="B137" s="1" t="str">
        <f>IF(COUNTIF($A$2:A137,A137)&gt;1,"Duplicate","Unique")</f>
        <v>Unique</v>
      </c>
      <c r="C137" s="1" t="s">
        <v>396</v>
      </c>
      <c r="D137" s="1" t="s">
        <v>279</v>
      </c>
      <c r="E137" s="1" t="str">
        <f t="shared" si="15"/>
        <v>Submitted</v>
      </c>
      <c r="F137" s="1" t="s">
        <v>35</v>
      </c>
      <c r="G137" s="1">
        <v>25</v>
      </c>
      <c r="H137" s="1" t="s">
        <v>24</v>
      </c>
      <c r="I137" s="1" t="s">
        <v>25</v>
      </c>
      <c r="J137" s="1" t="s">
        <v>49</v>
      </c>
      <c r="K137" s="4">
        <v>1226475</v>
      </c>
      <c r="L137" s="4" t="str">
        <f t="shared" si="16"/>
        <v>Submitted</v>
      </c>
      <c r="M137" s="1">
        <v>542</v>
      </c>
      <c r="N137" s="1" t="str">
        <f t="shared" si="17"/>
        <v>High_risk</v>
      </c>
      <c r="O137" s="1" t="str">
        <f t="shared" si="18"/>
        <v>Excellent</v>
      </c>
      <c r="P137" s="1" t="str">
        <f t="shared" si="19"/>
        <v>Submitted</v>
      </c>
      <c r="Q137" s="1" t="str">
        <f t="shared" si="20"/>
        <v>Valid</v>
      </c>
      <c r="R137" s="1" t="s">
        <v>82</v>
      </c>
      <c r="S137" s="4">
        <v>4947535</v>
      </c>
      <c r="T137" s="1">
        <v>16.39</v>
      </c>
      <c r="U137" s="1">
        <v>120</v>
      </c>
      <c r="V137" s="1">
        <v>41229.46</v>
      </c>
      <c r="W137" s="4">
        <f t="shared" si="21"/>
        <v>6757508.2208333341</v>
      </c>
      <c r="X137" s="1" t="s">
        <v>95</v>
      </c>
      <c r="Y137" s="1" t="s">
        <v>96</v>
      </c>
      <c r="Z137" s="8">
        <v>45599</v>
      </c>
      <c r="AA137" s="8" t="str">
        <f>TEXT(Table2[[#This Row],[Application_Date]],"yyy")</f>
        <v>2024</v>
      </c>
      <c r="AB137" s="8" t="str">
        <f>TEXT(Table2[[#This Row],[Application_Date]],"mmmm")</f>
        <v>November</v>
      </c>
      <c r="AC137" s="1" t="s">
        <v>41</v>
      </c>
      <c r="AD137" s="1" t="s">
        <v>42</v>
      </c>
      <c r="AE137" s="1" t="s">
        <v>31</v>
      </c>
    </row>
    <row r="138" spans="1:31" x14ac:dyDescent="0.25">
      <c r="A138" s="1" t="s">
        <v>397</v>
      </c>
      <c r="B138" s="1" t="str">
        <f>IF(COUNTIF($A$2:A138,A138)&gt;1,"Duplicate","Unique")</f>
        <v>Unique</v>
      </c>
      <c r="C138" s="1" t="s">
        <v>398</v>
      </c>
      <c r="D138" s="1" t="s">
        <v>166</v>
      </c>
      <c r="E138" s="1" t="str">
        <f t="shared" si="15"/>
        <v>Submitted</v>
      </c>
      <c r="F138" s="1" t="s">
        <v>35</v>
      </c>
      <c r="G138" s="1">
        <v>28</v>
      </c>
      <c r="H138" s="1" t="s">
        <v>36</v>
      </c>
      <c r="I138" s="1" t="s">
        <v>25</v>
      </c>
      <c r="J138" s="1" t="s">
        <v>26</v>
      </c>
      <c r="K138" s="4">
        <v>807247</v>
      </c>
      <c r="L138" s="4" t="str">
        <f t="shared" si="16"/>
        <v>Submitted</v>
      </c>
      <c r="M138" s="1">
        <v>845</v>
      </c>
      <c r="N138" s="1" t="str">
        <f t="shared" si="17"/>
        <v>medium_risk</v>
      </c>
      <c r="O138" s="1" t="str">
        <f t="shared" si="18"/>
        <v>Excellent</v>
      </c>
      <c r="P138" s="1" t="str">
        <f t="shared" si="19"/>
        <v>Submitted</v>
      </c>
      <c r="Q138" s="1" t="str">
        <f t="shared" si="20"/>
        <v>Valid</v>
      </c>
      <c r="R138" s="1" t="s">
        <v>82</v>
      </c>
      <c r="S138" s="4">
        <v>3475206</v>
      </c>
      <c r="T138" s="1">
        <v>14.34</v>
      </c>
      <c r="U138" s="1">
        <v>12</v>
      </c>
      <c r="V138" s="1">
        <v>289600.5</v>
      </c>
      <c r="W138" s="4">
        <f t="shared" si="21"/>
        <v>4153203.1935466416</v>
      </c>
      <c r="X138" s="1" t="s">
        <v>59</v>
      </c>
      <c r="Y138" s="1" t="s">
        <v>60</v>
      </c>
      <c r="Z138" s="8">
        <v>45600</v>
      </c>
      <c r="AA138" s="8" t="str">
        <f>TEXT(Table2[[#This Row],[Application_Date]],"yyy")</f>
        <v>2024</v>
      </c>
      <c r="AB138" s="8" t="str">
        <f>TEXT(Table2[[#This Row],[Application_Date]],"mmmm")</f>
        <v>November</v>
      </c>
      <c r="AC138" s="1" t="s">
        <v>61</v>
      </c>
      <c r="AD138" s="1" t="s">
        <v>30</v>
      </c>
      <c r="AE138" s="1" t="s">
        <v>66</v>
      </c>
    </row>
    <row r="139" spans="1:31" x14ac:dyDescent="0.25">
      <c r="A139" s="1" t="s">
        <v>399</v>
      </c>
      <c r="B139" s="1" t="str">
        <f>IF(COUNTIF($A$2:A139,A139)&gt;1,"Duplicate","Unique")</f>
        <v>Unique</v>
      </c>
      <c r="C139" s="1" t="s">
        <v>400</v>
      </c>
      <c r="D139" s="1" t="s">
        <v>166</v>
      </c>
      <c r="E139" s="1" t="str">
        <f t="shared" si="15"/>
        <v>Submitted</v>
      </c>
      <c r="F139" s="1" t="s">
        <v>47</v>
      </c>
      <c r="G139" s="1">
        <v>49</v>
      </c>
      <c r="H139" s="1" t="s">
        <v>36</v>
      </c>
      <c r="I139" s="1" t="s">
        <v>48</v>
      </c>
      <c r="J139" s="1" t="s">
        <v>26</v>
      </c>
      <c r="K139" s="4">
        <v>2041899</v>
      </c>
      <c r="L139" s="4" t="str">
        <f t="shared" si="16"/>
        <v>Submitted</v>
      </c>
      <c r="M139" s="1">
        <v>574</v>
      </c>
      <c r="N139" s="1" t="str">
        <f t="shared" si="17"/>
        <v>High_risk</v>
      </c>
      <c r="O139" s="1" t="str">
        <f t="shared" si="18"/>
        <v>Excellent</v>
      </c>
      <c r="P139" s="1" t="str">
        <f t="shared" si="19"/>
        <v>Submitted</v>
      </c>
      <c r="Q139" s="1" t="str">
        <f t="shared" si="20"/>
        <v>Valid</v>
      </c>
      <c r="R139" s="1" t="s">
        <v>27</v>
      </c>
      <c r="S139" s="4">
        <v>56521</v>
      </c>
      <c r="T139" s="1">
        <v>17.52</v>
      </c>
      <c r="U139" s="1">
        <v>24</v>
      </c>
      <c r="V139" s="1">
        <v>2355.04</v>
      </c>
      <c r="W139" s="4">
        <f t="shared" si="21"/>
        <v>82520.660034207409</v>
      </c>
      <c r="X139" s="1" t="s">
        <v>39</v>
      </c>
      <c r="Y139" s="1" t="s">
        <v>40</v>
      </c>
      <c r="Z139" s="8">
        <v>45601</v>
      </c>
      <c r="AA139" s="8" t="str">
        <f>TEXT(Table2[[#This Row],[Application_Date]],"yyy")</f>
        <v>2024</v>
      </c>
      <c r="AB139" s="8" t="str">
        <f>TEXT(Table2[[#This Row],[Application_Date]],"mmmm")</f>
        <v>November</v>
      </c>
      <c r="AC139" s="1" t="s">
        <v>61</v>
      </c>
      <c r="AD139" s="1" t="s">
        <v>42</v>
      </c>
      <c r="AE139" s="1" t="s">
        <v>62</v>
      </c>
    </row>
    <row r="140" spans="1:31" x14ac:dyDescent="0.25">
      <c r="A140" s="1" t="s">
        <v>401</v>
      </c>
      <c r="B140" s="1" t="str">
        <f>IF(COUNTIF($A$2:A140,A140)&gt;1,"Duplicate","Unique")</f>
        <v>Unique</v>
      </c>
      <c r="C140" s="1" t="s">
        <v>402</v>
      </c>
      <c r="D140" s="1" t="s">
        <v>403</v>
      </c>
      <c r="E140" s="1" t="str">
        <f t="shared" si="15"/>
        <v>Submitted</v>
      </c>
      <c r="F140" s="1" t="s">
        <v>35</v>
      </c>
      <c r="G140" s="1">
        <v>39</v>
      </c>
      <c r="H140" s="1" t="s">
        <v>24</v>
      </c>
      <c r="I140" s="1" t="s">
        <v>48</v>
      </c>
      <c r="J140" s="1" t="s">
        <v>70</v>
      </c>
      <c r="K140" s="4">
        <v>1315043</v>
      </c>
      <c r="L140" s="4" t="str">
        <f t="shared" si="16"/>
        <v>Submitted</v>
      </c>
      <c r="M140" s="1">
        <v>818</v>
      </c>
      <c r="N140" s="1" t="str">
        <f t="shared" si="17"/>
        <v>medium_risk</v>
      </c>
      <c r="O140" s="1" t="str">
        <f t="shared" si="18"/>
        <v>Excellent</v>
      </c>
      <c r="P140" s="1" t="str">
        <f t="shared" si="19"/>
        <v>Submitted</v>
      </c>
      <c r="Q140" s="1" t="str">
        <f t="shared" si="20"/>
        <v>Valid</v>
      </c>
      <c r="R140" s="1" t="s">
        <v>6</v>
      </c>
      <c r="S140" s="4">
        <v>3456033</v>
      </c>
      <c r="T140" s="1">
        <v>11.91</v>
      </c>
      <c r="U140" s="1">
        <v>180</v>
      </c>
      <c r="V140" s="1">
        <v>19200.18</v>
      </c>
      <c r="W140" s="4">
        <f t="shared" si="21"/>
        <v>3430112.7524999999</v>
      </c>
      <c r="X140" s="1" t="s">
        <v>50</v>
      </c>
      <c r="Y140" s="1" t="s">
        <v>51</v>
      </c>
      <c r="Z140" s="8">
        <v>45602</v>
      </c>
      <c r="AA140" s="8" t="str">
        <f>TEXT(Table2[[#This Row],[Application_Date]],"yyy")</f>
        <v>2024</v>
      </c>
      <c r="AB140" s="8" t="str">
        <f>TEXT(Table2[[#This Row],[Application_Date]],"mmmm")</f>
        <v>November</v>
      </c>
      <c r="AC140" s="1" t="s">
        <v>61</v>
      </c>
      <c r="AD140" s="1" t="s">
        <v>30</v>
      </c>
      <c r="AE140" s="1" t="s">
        <v>43</v>
      </c>
    </row>
    <row r="141" spans="1:31" x14ac:dyDescent="0.25">
      <c r="A141" s="1" t="s">
        <v>404</v>
      </c>
      <c r="B141" s="1" t="str">
        <f>IF(COUNTIF($A$2:A141,A141)&gt;1,"Duplicate","Unique")</f>
        <v>Unique</v>
      </c>
      <c r="C141" s="1" t="s">
        <v>405</v>
      </c>
      <c r="D141" s="1" t="s">
        <v>406</v>
      </c>
      <c r="E141" s="1" t="str">
        <f t="shared" si="15"/>
        <v>Submitted</v>
      </c>
      <c r="F141" s="1" t="s">
        <v>47</v>
      </c>
      <c r="G141" s="1">
        <v>50</v>
      </c>
      <c r="H141" s="1" t="s">
        <v>36</v>
      </c>
      <c r="I141" s="1" t="s">
        <v>48</v>
      </c>
      <c r="J141" s="1" t="s">
        <v>26</v>
      </c>
      <c r="K141" s="4">
        <v>2411653</v>
      </c>
      <c r="L141" s="4" t="str">
        <f t="shared" si="16"/>
        <v>Submitted</v>
      </c>
      <c r="M141" s="1">
        <v>884</v>
      </c>
      <c r="N141" s="1" t="str">
        <f t="shared" si="17"/>
        <v>medium_risk</v>
      </c>
      <c r="O141" s="1" t="str">
        <f t="shared" si="18"/>
        <v>Excellent</v>
      </c>
      <c r="P141" s="1" t="str">
        <f t="shared" si="19"/>
        <v>Submitted</v>
      </c>
      <c r="Q141" s="1" t="str">
        <f t="shared" si="20"/>
        <v>Valid</v>
      </c>
      <c r="R141" s="1" t="s">
        <v>70</v>
      </c>
      <c r="S141" s="4">
        <v>541179</v>
      </c>
      <c r="T141" s="1">
        <v>13.67</v>
      </c>
      <c r="U141" s="1">
        <v>120</v>
      </c>
      <c r="V141" s="1">
        <v>4509.82</v>
      </c>
      <c r="W141" s="4">
        <f t="shared" si="21"/>
        <v>616493.07750000001</v>
      </c>
      <c r="X141" s="1" t="s">
        <v>105</v>
      </c>
      <c r="Y141" s="1" t="s">
        <v>106</v>
      </c>
      <c r="Z141" s="8">
        <v>45603</v>
      </c>
      <c r="AA141" s="8" t="str">
        <f>TEXT(Table2[[#This Row],[Application_Date]],"yyy")</f>
        <v>2024</v>
      </c>
      <c r="AB141" s="8" t="str">
        <f>TEXT(Table2[[#This Row],[Application_Date]],"mmmm")</f>
        <v>November</v>
      </c>
      <c r="AC141" s="1" t="s">
        <v>61</v>
      </c>
      <c r="AD141" s="1" t="s">
        <v>42</v>
      </c>
      <c r="AE141" s="1" t="s">
        <v>62</v>
      </c>
    </row>
    <row r="142" spans="1:31" x14ac:dyDescent="0.25">
      <c r="A142" s="1" t="s">
        <v>407</v>
      </c>
      <c r="B142" s="1" t="str">
        <f>IF(COUNTIF($A$2:A142,A142)&gt;1,"Duplicate","Unique")</f>
        <v>Unique</v>
      </c>
      <c r="C142" s="1" t="s">
        <v>408</v>
      </c>
      <c r="D142" s="1" t="s">
        <v>23</v>
      </c>
      <c r="E142" s="1" t="str">
        <f t="shared" si="15"/>
        <v>Submitted</v>
      </c>
      <c r="F142" s="1" t="s">
        <v>35</v>
      </c>
      <c r="G142" s="1">
        <v>53</v>
      </c>
      <c r="H142" s="1" t="s">
        <v>24</v>
      </c>
      <c r="I142" s="1" t="s">
        <v>48</v>
      </c>
      <c r="J142" s="1" t="s">
        <v>37</v>
      </c>
      <c r="K142" s="4">
        <v>688200</v>
      </c>
      <c r="L142" s="4" t="str">
        <f t="shared" si="16"/>
        <v>Submitted</v>
      </c>
      <c r="M142" s="1">
        <v>696</v>
      </c>
      <c r="N142" s="1" t="str">
        <f t="shared" si="17"/>
        <v>low_risk</v>
      </c>
      <c r="O142" s="1" t="str">
        <f t="shared" si="18"/>
        <v>Excellent</v>
      </c>
      <c r="P142" s="1" t="str">
        <f t="shared" si="19"/>
        <v>Submitted</v>
      </c>
      <c r="Q142" s="1" t="str">
        <f t="shared" si="20"/>
        <v>Valid</v>
      </c>
      <c r="R142" s="1" t="s">
        <v>82</v>
      </c>
      <c r="S142" s="4">
        <v>4295519</v>
      </c>
      <c r="T142" s="1">
        <v>9.1999999999999993</v>
      </c>
      <c r="U142" s="1">
        <v>36</v>
      </c>
      <c r="V142" s="1">
        <v>119319.97</v>
      </c>
      <c r="W142" s="4">
        <f t="shared" si="21"/>
        <v>3293231.2375025651</v>
      </c>
      <c r="X142" s="1" t="s">
        <v>39</v>
      </c>
      <c r="Y142" s="1" t="s">
        <v>40</v>
      </c>
      <c r="Z142" s="8">
        <v>45604</v>
      </c>
      <c r="AA142" s="8" t="str">
        <f>TEXT(Table2[[#This Row],[Application_Date]],"yyy")</f>
        <v>2024</v>
      </c>
      <c r="AB142" s="8" t="str">
        <f>TEXT(Table2[[#This Row],[Application_Date]],"mmmm")</f>
        <v>November</v>
      </c>
      <c r="AC142" s="1" t="s">
        <v>61</v>
      </c>
      <c r="AD142" s="1" t="s">
        <v>42</v>
      </c>
      <c r="AE142" s="1" t="s">
        <v>43</v>
      </c>
    </row>
    <row r="143" spans="1:31" x14ac:dyDescent="0.25">
      <c r="A143" s="1" t="s">
        <v>409</v>
      </c>
      <c r="B143" s="1" t="str">
        <f>IF(COUNTIF($A$2:A143,A143)&gt;1,"Duplicate","Unique")</f>
        <v>Unique</v>
      </c>
      <c r="C143" s="1" t="s">
        <v>410</v>
      </c>
      <c r="D143" s="1" t="s">
        <v>151</v>
      </c>
      <c r="E143" s="1" t="str">
        <f t="shared" si="15"/>
        <v>Submitted</v>
      </c>
      <c r="F143" s="1" t="s">
        <v>47</v>
      </c>
      <c r="G143" s="1">
        <v>52</v>
      </c>
      <c r="H143" s="1" t="s">
        <v>36</v>
      </c>
      <c r="I143" s="1" t="s">
        <v>25</v>
      </c>
      <c r="J143" s="1" t="s">
        <v>70</v>
      </c>
      <c r="K143" s="4">
        <v>1845094</v>
      </c>
      <c r="L143" s="4" t="str">
        <f t="shared" si="16"/>
        <v>Submitted</v>
      </c>
      <c r="M143" s="1">
        <v>342</v>
      </c>
      <c r="N143" s="1" t="str">
        <f t="shared" si="17"/>
        <v>High_risk</v>
      </c>
      <c r="O143" s="1" t="str">
        <f t="shared" si="18"/>
        <v>Excellent</v>
      </c>
      <c r="P143" s="1" t="str">
        <f t="shared" si="19"/>
        <v>Submitted</v>
      </c>
      <c r="Q143" s="1" t="str">
        <f t="shared" si="20"/>
        <v>Valid</v>
      </c>
      <c r="R143" s="1" t="s">
        <v>6</v>
      </c>
      <c r="S143" s="4">
        <v>4532402</v>
      </c>
      <c r="T143" s="1">
        <v>13.3</v>
      </c>
      <c r="U143" s="1">
        <v>12</v>
      </c>
      <c r="V143" s="1">
        <v>377700.17</v>
      </c>
      <c r="W143" s="4">
        <f t="shared" si="21"/>
        <v>5024063.5207787398</v>
      </c>
      <c r="X143" s="1" t="s">
        <v>28</v>
      </c>
      <c r="Y143" s="1" t="s">
        <v>29</v>
      </c>
      <c r="Z143" s="8">
        <v>45605</v>
      </c>
      <c r="AA143" s="8" t="str">
        <f>TEXT(Table2[[#This Row],[Application_Date]],"yyy")</f>
        <v>2024</v>
      </c>
      <c r="AB143" s="8" t="str">
        <f>TEXT(Table2[[#This Row],[Application_Date]],"mmmm")</f>
        <v>November</v>
      </c>
      <c r="AC143" s="1" t="s">
        <v>61</v>
      </c>
      <c r="AD143" s="1" t="s">
        <v>30</v>
      </c>
      <c r="AE143" s="1" t="s">
        <v>66</v>
      </c>
    </row>
    <row r="144" spans="1:31" x14ac:dyDescent="0.25">
      <c r="A144" s="1" t="s">
        <v>411</v>
      </c>
      <c r="B144" s="1" t="str">
        <f>IF(COUNTIF($A$2:A144,A144)&gt;1,"Duplicate","Unique")</f>
        <v>Unique</v>
      </c>
      <c r="C144" s="1" t="s">
        <v>412</v>
      </c>
      <c r="D144" s="1" t="s">
        <v>177</v>
      </c>
      <c r="E144" s="1" t="str">
        <f t="shared" si="15"/>
        <v>Submitted</v>
      </c>
      <c r="F144" s="1" t="s">
        <v>47</v>
      </c>
      <c r="G144" s="1">
        <v>41</v>
      </c>
      <c r="H144" s="1" t="s">
        <v>36</v>
      </c>
      <c r="I144" s="1" t="s">
        <v>48</v>
      </c>
      <c r="J144" s="1" t="s">
        <v>37</v>
      </c>
      <c r="K144" s="4">
        <v>259981</v>
      </c>
      <c r="L144" s="4" t="str">
        <f t="shared" si="16"/>
        <v>Submitted</v>
      </c>
      <c r="M144" s="1">
        <v>845</v>
      </c>
      <c r="N144" s="1" t="str">
        <f t="shared" si="17"/>
        <v>medium_risk</v>
      </c>
      <c r="O144" s="1" t="str">
        <f t="shared" si="18"/>
        <v>Excellent</v>
      </c>
      <c r="P144" s="1" t="str">
        <f t="shared" si="19"/>
        <v>Submitted</v>
      </c>
      <c r="Q144" s="1" t="str">
        <f t="shared" si="20"/>
        <v>Valid</v>
      </c>
      <c r="R144" s="1" t="s">
        <v>38</v>
      </c>
      <c r="S144" s="4">
        <v>1279078</v>
      </c>
      <c r="T144" s="1">
        <v>16.52</v>
      </c>
      <c r="U144" s="1">
        <v>180</v>
      </c>
      <c r="V144" s="1">
        <v>7105.99</v>
      </c>
      <c r="W144" s="4">
        <f t="shared" si="21"/>
        <v>1760864.0466666666</v>
      </c>
      <c r="X144" s="1" t="s">
        <v>50</v>
      </c>
      <c r="Y144" s="1" t="s">
        <v>51</v>
      </c>
      <c r="Z144" s="8">
        <v>45606</v>
      </c>
      <c r="AA144" s="8" t="str">
        <f>TEXT(Table2[[#This Row],[Application_Date]],"yyy")</f>
        <v>2024</v>
      </c>
      <c r="AB144" s="8" t="str">
        <f>TEXT(Table2[[#This Row],[Application_Date]],"mmmm")</f>
        <v>November</v>
      </c>
      <c r="AC144" s="1" t="s">
        <v>61</v>
      </c>
      <c r="AD144" s="1" t="s">
        <v>42</v>
      </c>
      <c r="AE144" s="1" t="s">
        <v>66</v>
      </c>
    </row>
    <row r="145" spans="1:31" x14ac:dyDescent="0.25">
      <c r="A145" s="1" t="s">
        <v>413</v>
      </c>
      <c r="B145" s="1" t="str">
        <f>IF(COUNTIF($A$2:A145,A145)&gt;1,"Duplicate","Unique")</f>
        <v>Unique</v>
      </c>
      <c r="C145" s="1" t="s">
        <v>414</v>
      </c>
      <c r="D145" s="1" t="s">
        <v>172</v>
      </c>
      <c r="E145" s="1" t="str">
        <f t="shared" si="15"/>
        <v>Submitted</v>
      </c>
      <c r="F145" s="1" t="s">
        <v>35</v>
      </c>
      <c r="G145" s="1">
        <v>22</v>
      </c>
      <c r="H145" s="1" t="s">
        <v>24</v>
      </c>
      <c r="I145" s="1" t="s">
        <v>25</v>
      </c>
      <c r="J145" s="1" t="s">
        <v>37</v>
      </c>
      <c r="K145" s="4">
        <v>831847</v>
      </c>
      <c r="L145" s="4" t="str">
        <f t="shared" si="16"/>
        <v>Submitted</v>
      </c>
      <c r="M145" s="1">
        <v>682</v>
      </c>
      <c r="N145" s="1" t="str">
        <f t="shared" si="17"/>
        <v>low_risk</v>
      </c>
      <c r="O145" s="1" t="str">
        <f t="shared" si="18"/>
        <v>Excellent</v>
      </c>
      <c r="P145" s="1" t="str">
        <f t="shared" si="19"/>
        <v>Submitted</v>
      </c>
      <c r="Q145" s="1" t="str">
        <f t="shared" si="20"/>
        <v>Valid</v>
      </c>
      <c r="R145" s="1" t="s">
        <v>82</v>
      </c>
      <c r="S145" s="4">
        <v>2920618</v>
      </c>
      <c r="T145" s="1">
        <v>12.33</v>
      </c>
      <c r="U145" s="1">
        <v>180</v>
      </c>
      <c r="V145" s="1">
        <v>16225.66</v>
      </c>
      <c r="W145" s="4">
        <f t="shared" si="21"/>
        <v>3000934.9950000001</v>
      </c>
      <c r="X145" s="1" t="s">
        <v>39</v>
      </c>
      <c r="Y145" s="1" t="s">
        <v>40</v>
      </c>
      <c r="Z145" s="8">
        <v>45607</v>
      </c>
      <c r="AA145" s="8" t="str">
        <f>TEXT(Table2[[#This Row],[Application_Date]],"yyy")</f>
        <v>2024</v>
      </c>
      <c r="AB145" s="8" t="str">
        <f>TEXT(Table2[[#This Row],[Application_Date]],"mmmm")</f>
        <v>November</v>
      </c>
      <c r="AC145" s="1" t="s">
        <v>52</v>
      </c>
      <c r="AD145" s="1" t="s">
        <v>30</v>
      </c>
      <c r="AE145" s="1" t="s">
        <v>31</v>
      </c>
    </row>
    <row r="146" spans="1:31" x14ac:dyDescent="0.25">
      <c r="A146" s="1" t="s">
        <v>415</v>
      </c>
      <c r="B146" s="1" t="str">
        <f>IF(COUNTIF($A$2:A146,A146)&gt;1,"Duplicate","Unique")</f>
        <v>Unique</v>
      </c>
      <c r="C146" s="1" t="s">
        <v>416</v>
      </c>
      <c r="D146" s="1" t="s">
        <v>270</v>
      </c>
      <c r="E146" s="1" t="str">
        <f t="shared" si="15"/>
        <v>Submitted</v>
      </c>
      <c r="F146" s="1" t="s">
        <v>47</v>
      </c>
      <c r="G146" s="1">
        <v>55</v>
      </c>
      <c r="H146" s="1" t="s">
        <v>24</v>
      </c>
      <c r="I146" s="1" t="s">
        <v>48</v>
      </c>
      <c r="J146" s="1" t="s">
        <v>49</v>
      </c>
      <c r="K146" s="4">
        <v>1020763</v>
      </c>
      <c r="L146" s="4" t="str">
        <f t="shared" si="16"/>
        <v>Submitted</v>
      </c>
      <c r="M146" s="1">
        <v>387</v>
      </c>
      <c r="N146" s="1" t="str">
        <f t="shared" si="17"/>
        <v>High_risk</v>
      </c>
      <c r="O146" s="1" t="str">
        <f t="shared" si="18"/>
        <v>Excellent</v>
      </c>
      <c r="P146" s="1" t="str">
        <f t="shared" si="19"/>
        <v>Submitted</v>
      </c>
      <c r="Q146" s="1" t="str">
        <f t="shared" si="20"/>
        <v>Valid</v>
      </c>
      <c r="R146" s="1" t="s">
        <v>27</v>
      </c>
      <c r="S146" s="4">
        <v>508011</v>
      </c>
      <c r="T146" s="1">
        <v>10.26</v>
      </c>
      <c r="U146" s="1">
        <v>12</v>
      </c>
      <c r="V146" s="1">
        <v>42334.25</v>
      </c>
      <c r="W146" s="4">
        <f t="shared" si="21"/>
        <v>434611.20759931847</v>
      </c>
      <c r="X146" s="1" t="s">
        <v>85</v>
      </c>
      <c r="Y146" s="1" t="s">
        <v>86</v>
      </c>
      <c r="Z146" s="8">
        <v>45608</v>
      </c>
      <c r="AA146" s="8" t="str">
        <f>TEXT(Table2[[#This Row],[Application_Date]],"yyy")</f>
        <v>2024</v>
      </c>
      <c r="AB146" s="8" t="str">
        <f>TEXT(Table2[[#This Row],[Application_Date]],"mmmm")</f>
        <v>November</v>
      </c>
      <c r="AC146" s="1" t="s">
        <v>61</v>
      </c>
      <c r="AD146" s="1" t="s">
        <v>42</v>
      </c>
      <c r="AE146" s="1" t="s">
        <v>31</v>
      </c>
    </row>
    <row r="147" spans="1:31" x14ac:dyDescent="0.25">
      <c r="A147" s="1" t="s">
        <v>417</v>
      </c>
      <c r="B147" s="1" t="str">
        <f>IF(COUNTIF($A$2:A147,A147)&gt;1,"Duplicate","Unique")</f>
        <v>Unique</v>
      </c>
      <c r="C147" s="1" t="s">
        <v>418</v>
      </c>
      <c r="D147" s="1" t="s">
        <v>325</v>
      </c>
      <c r="E147" s="1" t="str">
        <f t="shared" si="15"/>
        <v>Submitted</v>
      </c>
      <c r="F147" s="1" t="s">
        <v>47</v>
      </c>
      <c r="G147" s="1">
        <v>39</v>
      </c>
      <c r="H147" s="1" t="s">
        <v>36</v>
      </c>
      <c r="I147" s="1" t="s">
        <v>25</v>
      </c>
      <c r="J147" s="1" t="s">
        <v>70</v>
      </c>
      <c r="K147" s="4">
        <v>378664</v>
      </c>
      <c r="L147" s="4" t="str">
        <f t="shared" si="16"/>
        <v>Submitted</v>
      </c>
      <c r="M147" s="1">
        <v>517</v>
      </c>
      <c r="N147" s="1" t="str">
        <f t="shared" si="17"/>
        <v>High_risk</v>
      </c>
      <c r="O147" s="1" t="str">
        <f t="shared" si="18"/>
        <v>Excellent</v>
      </c>
      <c r="P147" s="1" t="str">
        <f t="shared" si="19"/>
        <v>Submitted</v>
      </c>
      <c r="Q147" s="1" t="str">
        <f t="shared" si="20"/>
        <v>Valid</v>
      </c>
      <c r="R147" s="1" t="s">
        <v>82</v>
      </c>
      <c r="S147" s="4">
        <v>1601240</v>
      </c>
      <c r="T147" s="1">
        <v>12.2</v>
      </c>
      <c r="U147" s="1">
        <v>24</v>
      </c>
      <c r="V147" s="1">
        <v>66718.33</v>
      </c>
      <c r="W147" s="4">
        <f t="shared" si="21"/>
        <v>1627927.4128423089</v>
      </c>
      <c r="X147" s="1" t="s">
        <v>95</v>
      </c>
      <c r="Y147" s="1" t="s">
        <v>96</v>
      </c>
      <c r="Z147" s="8">
        <v>45609</v>
      </c>
      <c r="AA147" s="8" t="str">
        <f>TEXT(Table2[[#This Row],[Application_Date]],"yyy")</f>
        <v>2024</v>
      </c>
      <c r="AB147" s="8" t="str">
        <f>TEXT(Table2[[#This Row],[Application_Date]],"mmmm")</f>
        <v>November</v>
      </c>
      <c r="AC147" s="1" t="s">
        <v>61</v>
      </c>
      <c r="AD147" s="1" t="s">
        <v>30</v>
      </c>
      <c r="AE147" s="1" t="s">
        <v>31</v>
      </c>
    </row>
    <row r="148" spans="1:31" x14ac:dyDescent="0.25">
      <c r="A148" s="1" t="s">
        <v>419</v>
      </c>
      <c r="B148" s="1" t="str">
        <f>IF(COUNTIF($A$2:A148,A148)&gt;1,"Duplicate","Unique")</f>
        <v>Unique</v>
      </c>
      <c r="C148" s="1" t="s">
        <v>420</v>
      </c>
      <c r="D148" s="1" t="s">
        <v>142</v>
      </c>
      <c r="E148" s="1" t="str">
        <f t="shared" si="15"/>
        <v>Submitted</v>
      </c>
      <c r="F148" s="1" t="s">
        <v>35</v>
      </c>
      <c r="G148" s="1">
        <v>21</v>
      </c>
      <c r="H148" s="1" t="s">
        <v>36</v>
      </c>
      <c r="I148" s="1" t="s">
        <v>48</v>
      </c>
      <c r="J148" s="1" t="s">
        <v>70</v>
      </c>
      <c r="K148" s="4">
        <v>541537</v>
      </c>
      <c r="L148" s="4" t="str">
        <f t="shared" si="16"/>
        <v>Submitted</v>
      </c>
      <c r="M148" s="1">
        <v>859</v>
      </c>
      <c r="N148" s="1" t="str">
        <f t="shared" si="17"/>
        <v>medium_risk</v>
      </c>
      <c r="O148" s="1" t="str">
        <f t="shared" si="18"/>
        <v>Excellent</v>
      </c>
      <c r="P148" s="1" t="str">
        <f t="shared" si="19"/>
        <v>Submitted</v>
      </c>
      <c r="Q148" s="1" t="str">
        <f t="shared" si="20"/>
        <v>Valid</v>
      </c>
      <c r="R148" s="1" t="s">
        <v>38</v>
      </c>
      <c r="S148" s="4">
        <v>1866779</v>
      </c>
      <c r="T148" s="1">
        <v>16.760000000000002</v>
      </c>
      <c r="U148" s="1">
        <v>24</v>
      </c>
      <c r="V148" s="1">
        <v>77782.460000000006</v>
      </c>
      <c r="W148" s="4">
        <f t="shared" si="21"/>
        <v>2607268.0053545013</v>
      </c>
      <c r="X148" s="1" t="s">
        <v>39</v>
      </c>
      <c r="Y148" s="1" t="s">
        <v>40</v>
      </c>
      <c r="Z148" s="8">
        <v>45610</v>
      </c>
      <c r="AA148" s="8" t="str">
        <f>TEXT(Table2[[#This Row],[Application_Date]],"yyy")</f>
        <v>2024</v>
      </c>
      <c r="AB148" s="8" t="str">
        <f>TEXT(Table2[[#This Row],[Application_Date]],"mmmm")</f>
        <v>November</v>
      </c>
      <c r="AC148" s="1" t="s">
        <v>61</v>
      </c>
      <c r="AD148" s="1" t="s">
        <v>42</v>
      </c>
      <c r="AE148" s="1" t="s">
        <v>31</v>
      </c>
    </row>
    <row r="149" spans="1:31" x14ac:dyDescent="0.25">
      <c r="A149" s="1" t="s">
        <v>421</v>
      </c>
      <c r="B149" s="1" t="str">
        <f>IF(COUNTIF($A$2:A149,A149)&gt;1,"Duplicate","Unique")</f>
        <v>Unique</v>
      </c>
      <c r="C149" s="1" t="s">
        <v>422</v>
      </c>
      <c r="D149" s="1" t="s">
        <v>265</v>
      </c>
      <c r="E149" s="1" t="str">
        <f t="shared" si="15"/>
        <v>Submitted</v>
      </c>
      <c r="F149" s="1" t="s">
        <v>35</v>
      </c>
      <c r="G149" s="1">
        <v>46</v>
      </c>
      <c r="H149" s="1" t="s">
        <v>36</v>
      </c>
      <c r="I149" s="1" t="s">
        <v>25</v>
      </c>
      <c r="J149" s="1" t="s">
        <v>26</v>
      </c>
      <c r="K149" s="4">
        <v>2330508</v>
      </c>
      <c r="L149" s="4" t="str">
        <f t="shared" si="16"/>
        <v>Submitted</v>
      </c>
      <c r="M149" s="1">
        <v>660</v>
      </c>
      <c r="N149" s="1" t="str">
        <f t="shared" si="17"/>
        <v>low_risk</v>
      </c>
      <c r="O149" s="1" t="str">
        <f t="shared" si="18"/>
        <v>Excellent</v>
      </c>
      <c r="P149" s="1" t="str">
        <f t="shared" si="19"/>
        <v>Submitted</v>
      </c>
      <c r="Q149" s="1" t="str">
        <f t="shared" si="20"/>
        <v>Valid</v>
      </c>
      <c r="R149" s="1" t="s">
        <v>27</v>
      </c>
      <c r="S149" s="4">
        <v>77830</v>
      </c>
      <c r="T149" s="1">
        <v>16.28</v>
      </c>
      <c r="U149" s="1">
        <v>60</v>
      </c>
      <c r="V149" s="1">
        <v>1297.17</v>
      </c>
      <c r="W149" s="4">
        <f t="shared" si="21"/>
        <v>105589.36666666667</v>
      </c>
      <c r="X149" s="1" t="s">
        <v>95</v>
      </c>
      <c r="Y149" s="1" t="s">
        <v>96</v>
      </c>
      <c r="Z149" s="8">
        <v>45611</v>
      </c>
      <c r="AA149" s="8" t="str">
        <f>TEXT(Table2[[#This Row],[Application_Date]],"yyy")</f>
        <v>2024</v>
      </c>
      <c r="AB149" s="8" t="str">
        <f>TEXT(Table2[[#This Row],[Application_Date]],"mmmm")</f>
        <v>November</v>
      </c>
      <c r="AC149" s="1" t="s">
        <v>41</v>
      </c>
      <c r="AD149" s="1" t="s">
        <v>30</v>
      </c>
      <c r="AE149" s="1" t="s">
        <v>43</v>
      </c>
    </row>
    <row r="150" spans="1:31" x14ac:dyDescent="0.25">
      <c r="A150" s="1" t="s">
        <v>423</v>
      </c>
      <c r="B150" s="1" t="str">
        <f>IF(COUNTIF($A$2:A150,A150)&gt;1,"Duplicate","Unique")</f>
        <v>Unique</v>
      </c>
      <c r="C150" s="1" t="s">
        <v>424</v>
      </c>
      <c r="D150" s="1" t="s">
        <v>58</v>
      </c>
      <c r="E150" s="1" t="str">
        <f t="shared" si="15"/>
        <v>Submitted</v>
      </c>
      <c r="F150" s="1" t="s">
        <v>47</v>
      </c>
      <c r="G150" s="1">
        <v>26</v>
      </c>
      <c r="H150" s="1" t="s">
        <v>24</v>
      </c>
      <c r="I150" s="1" t="s">
        <v>25</v>
      </c>
      <c r="J150" s="1" t="s">
        <v>49</v>
      </c>
      <c r="K150" s="4">
        <v>1899861</v>
      </c>
      <c r="L150" s="4" t="str">
        <f t="shared" si="16"/>
        <v>Submitted</v>
      </c>
      <c r="M150" s="1">
        <v>852</v>
      </c>
      <c r="N150" s="1" t="str">
        <f t="shared" si="17"/>
        <v>medium_risk</v>
      </c>
      <c r="O150" s="1" t="str">
        <f t="shared" si="18"/>
        <v>Excellent</v>
      </c>
      <c r="P150" s="1" t="str">
        <f t="shared" si="19"/>
        <v>Submitted</v>
      </c>
      <c r="Q150" s="1" t="str">
        <f t="shared" si="20"/>
        <v>Valid</v>
      </c>
      <c r="R150" s="1" t="s">
        <v>70</v>
      </c>
      <c r="S150" s="4">
        <v>3031083</v>
      </c>
      <c r="T150" s="1">
        <v>9.39</v>
      </c>
      <c r="U150" s="1">
        <v>120</v>
      </c>
      <c r="V150" s="1">
        <v>25259.03</v>
      </c>
      <c r="W150" s="4">
        <f t="shared" si="21"/>
        <v>2371822.4475000002</v>
      </c>
      <c r="X150" s="1" t="s">
        <v>28</v>
      </c>
      <c r="Y150" s="1" t="s">
        <v>29</v>
      </c>
      <c r="Z150" s="8">
        <v>45612</v>
      </c>
      <c r="AA150" s="8" t="str">
        <f>TEXT(Table2[[#This Row],[Application_Date]],"yyy")</f>
        <v>2024</v>
      </c>
      <c r="AB150" s="8" t="str">
        <f>TEXT(Table2[[#This Row],[Application_Date]],"mmmm")</f>
        <v>November</v>
      </c>
      <c r="AC150" s="1" t="s">
        <v>61</v>
      </c>
      <c r="AD150" s="1" t="s">
        <v>30</v>
      </c>
      <c r="AE150" s="1" t="s">
        <v>31</v>
      </c>
    </row>
    <row r="151" spans="1:31" x14ac:dyDescent="0.25">
      <c r="A151" s="1" t="s">
        <v>425</v>
      </c>
      <c r="B151" s="1" t="str">
        <f>IF(COUNTIF($A$2:A151,A151)&gt;1,"Duplicate","Unique")</f>
        <v>Unique</v>
      </c>
      <c r="C151" s="1" t="s">
        <v>426</v>
      </c>
      <c r="D151" s="1" t="s">
        <v>130</v>
      </c>
      <c r="E151" s="1" t="str">
        <f t="shared" si="15"/>
        <v>Submitted</v>
      </c>
      <c r="F151" s="1" t="s">
        <v>35</v>
      </c>
      <c r="G151" s="1">
        <v>38</v>
      </c>
      <c r="H151" s="1" t="s">
        <v>24</v>
      </c>
      <c r="I151" s="1" t="s">
        <v>48</v>
      </c>
      <c r="J151" s="1" t="s">
        <v>26</v>
      </c>
      <c r="K151" s="4">
        <v>2152580</v>
      </c>
      <c r="L151" s="4" t="str">
        <f t="shared" si="16"/>
        <v>Submitted</v>
      </c>
      <c r="M151" s="1">
        <v>900</v>
      </c>
      <c r="N151" s="1" t="str">
        <f t="shared" si="17"/>
        <v>medium_risk</v>
      </c>
      <c r="O151" s="1" t="str">
        <f t="shared" si="18"/>
        <v>Excellent</v>
      </c>
      <c r="P151" s="1" t="str">
        <f t="shared" si="19"/>
        <v>Submitted</v>
      </c>
      <c r="Q151" s="1" t="str">
        <f t="shared" si="20"/>
        <v>Valid</v>
      </c>
      <c r="R151" s="1" t="s">
        <v>82</v>
      </c>
      <c r="S151" s="4">
        <v>2785823</v>
      </c>
      <c r="T151" s="1">
        <v>18.170000000000002</v>
      </c>
      <c r="U151" s="1">
        <v>36</v>
      </c>
      <c r="V151" s="1">
        <v>77383.97</v>
      </c>
      <c r="W151" s="4">
        <f t="shared" si="21"/>
        <v>4218200.3258333504</v>
      </c>
      <c r="X151" s="1" t="s">
        <v>105</v>
      </c>
      <c r="Y151" s="1" t="s">
        <v>106</v>
      </c>
      <c r="Z151" s="8">
        <v>45613</v>
      </c>
      <c r="AA151" s="8" t="str">
        <f>TEXT(Table2[[#This Row],[Application_Date]],"yyy")</f>
        <v>2024</v>
      </c>
      <c r="AB151" s="8" t="str">
        <f>TEXT(Table2[[#This Row],[Application_Date]],"mmmm")</f>
        <v>November</v>
      </c>
      <c r="AC151" s="1" t="s">
        <v>61</v>
      </c>
      <c r="AD151" s="1" t="s">
        <v>30</v>
      </c>
      <c r="AE151" s="1" t="s">
        <v>66</v>
      </c>
    </row>
    <row r="152" spans="1:31" x14ac:dyDescent="0.25">
      <c r="A152" s="1" t="s">
        <v>427</v>
      </c>
      <c r="B152" s="1" t="str">
        <f>IF(COUNTIF($A$2:A152,A152)&gt;1,"Duplicate","Unique")</f>
        <v>Unique</v>
      </c>
      <c r="C152" s="1" t="s">
        <v>428</v>
      </c>
      <c r="D152" s="1" t="s">
        <v>81</v>
      </c>
      <c r="E152" s="1" t="str">
        <f t="shared" si="15"/>
        <v>Submitted</v>
      </c>
      <c r="F152" s="1" t="s">
        <v>35</v>
      </c>
      <c r="G152" s="1">
        <v>35</v>
      </c>
      <c r="H152" s="1" t="s">
        <v>24</v>
      </c>
      <c r="I152" s="1" t="s">
        <v>25</v>
      </c>
      <c r="J152" s="1" t="s">
        <v>26</v>
      </c>
      <c r="K152" s="4">
        <v>-50000</v>
      </c>
      <c r="L152" s="4" t="str">
        <f t="shared" si="16"/>
        <v>Submitted</v>
      </c>
      <c r="M152" s="1">
        <v>603</v>
      </c>
      <c r="N152" s="1" t="str">
        <f t="shared" si="17"/>
        <v>low_risk</v>
      </c>
      <c r="O152" s="1" t="str">
        <f t="shared" si="18"/>
        <v>Excellent</v>
      </c>
      <c r="P152" s="1" t="str">
        <f t="shared" si="19"/>
        <v>Submitted</v>
      </c>
      <c r="Q152" s="1" t="str">
        <f t="shared" si="20"/>
        <v>Valid</v>
      </c>
      <c r="R152" s="1" t="s">
        <v>82</v>
      </c>
      <c r="S152" s="4">
        <v>3501675</v>
      </c>
      <c r="T152" s="1">
        <v>10.97</v>
      </c>
      <c r="U152" s="1">
        <v>120</v>
      </c>
      <c r="V152" s="1">
        <v>29180.62</v>
      </c>
      <c r="W152" s="4">
        <f t="shared" si="21"/>
        <v>3201114.5625</v>
      </c>
      <c r="X152" s="1" t="s">
        <v>105</v>
      </c>
      <c r="Y152" s="1" t="s">
        <v>106</v>
      </c>
      <c r="Z152" s="8">
        <v>45614</v>
      </c>
      <c r="AA152" s="8" t="str">
        <f>TEXT(Table2[[#This Row],[Application_Date]],"yyy")</f>
        <v>2024</v>
      </c>
      <c r="AB152" s="8" t="str">
        <f>TEXT(Table2[[#This Row],[Application_Date]],"mmmm")</f>
        <v>November</v>
      </c>
      <c r="AC152" s="1" t="s">
        <v>61</v>
      </c>
      <c r="AD152" s="1" t="s">
        <v>42</v>
      </c>
      <c r="AE152" s="1" t="s">
        <v>43</v>
      </c>
    </row>
    <row r="153" spans="1:31" x14ac:dyDescent="0.25">
      <c r="A153" s="1" t="s">
        <v>429</v>
      </c>
      <c r="B153" s="1" t="str">
        <f>IF(COUNTIF($A$2:A153,A153)&gt;1,"Duplicate","Unique")</f>
        <v>Unique</v>
      </c>
      <c r="C153" s="1" t="s">
        <v>430</v>
      </c>
      <c r="D153" s="1" t="s">
        <v>217</v>
      </c>
      <c r="E153" s="1" t="str">
        <f t="shared" si="15"/>
        <v>Submitted</v>
      </c>
      <c r="F153" s="1" t="s">
        <v>47</v>
      </c>
      <c r="G153" s="1">
        <v>24</v>
      </c>
      <c r="H153" s="1" t="s">
        <v>36</v>
      </c>
      <c r="I153" s="1" t="s">
        <v>48</v>
      </c>
      <c r="J153" s="1" t="s">
        <v>26</v>
      </c>
      <c r="K153" s="4">
        <v>1738263</v>
      </c>
      <c r="L153" s="4" t="str">
        <f t="shared" si="16"/>
        <v>Submitted</v>
      </c>
      <c r="M153" s="1">
        <v>637</v>
      </c>
      <c r="N153" s="1" t="str">
        <f t="shared" si="17"/>
        <v>low_risk</v>
      </c>
      <c r="O153" s="1" t="str">
        <f t="shared" si="18"/>
        <v>Excellent</v>
      </c>
      <c r="P153" s="1" t="str">
        <f t="shared" si="19"/>
        <v>Submitted</v>
      </c>
      <c r="Q153" s="1" t="str">
        <f t="shared" si="20"/>
        <v>Valid</v>
      </c>
      <c r="R153" s="1" t="s">
        <v>27</v>
      </c>
      <c r="S153" s="4">
        <v>2917817</v>
      </c>
      <c r="T153" s="1">
        <v>11.27</v>
      </c>
      <c r="U153" s="1">
        <v>24</v>
      </c>
      <c r="V153" s="1">
        <v>121575.71</v>
      </c>
      <c r="W153" s="4">
        <f t="shared" si="21"/>
        <v>2740316.8086307026</v>
      </c>
      <c r="X153" s="1" t="s">
        <v>59</v>
      </c>
      <c r="Y153" s="1" t="s">
        <v>60</v>
      </c>
      <c r="Z153" s="8">
        <v>45615</v>
      </c>
      <c r="AA153" s="8" t="str">
        <f>TEXT(Table2[[#This Row],[Application_Date]],"yyy")</f>
        <v>2024</v>
      </c>
      <c r="AB153" s="8" t="str">
        <f>TEXT(Table2[[#This Row],[Application_Date]],"mmmm")</f>
        <v>November</v>
      </c>
      <c r="AC153" s="1" t="s">
        <v>61</v>
      </c>
      <c r="AD153" s="1" t="s">
        <v>30</v>
      </c>
      <c r="AE153" s="1" t="s">
        <v>43</v>
      </c>
    </row>
    <row r="154" spans="1:31" x14ac:dyDescent="0.25">
      <c r="A154" s="1" t="s">
        <v>431</v>
      </c>
      <c r="B154" s="1" t="str">
        <f>IF(COUNTIF($A$2:A154,A154)&gt;1,"Duplicate","Unique")</f>
        <v>Unique</v>
      </c>
      <c r="C154" s="1" t="s">
        <v>432</v>
      </c>
      <c r="D154" s="1" t="s">
        <v>433</v>
      </c>
      <c r="E154" s="1" t="str">
        <f t="shared" si="15"/>
        <v>Submitted</v>
      </c>
      <c r="F154" s="1" t="s">
        <v>47</v>
      </c>
      <c r="G154" s="1">
        <v>55</v>
      </c>
      <c r="H154" s="1" t="s">
        <v>24</v>
      </c>
      <c r="I154" s="1" t="s">
        <v>48</v>
      </c>
      <c r="J154" s="1" t="s">
        <v>26</v>
      </c>
      <c r="K154" s="4">
        <v>397343</v>
      </c>
      <c r="L154" s="4" t="str">
        <f t="shared" si="16"/>
        <v>Submitted</v>
      </c>
      <c r="M154" s="1">
        <v>383</v>
      </c>
      <c r="N154" s="1" t="str">
        <f t="shared" si="17"/>
        <v>High_risk</v>
      </c>
      <c r="O154" s="1" t="str">
        <f t="shared" si="18"/>
        <v>Excellent</v>
      </c>
      <c r="P154" s="1" t="str">
        <f t="shared" si="19"/>
        <v>Submitted</v>
      </c>
      <c r="Q154" s="1" t="str">
        <f t="shared" si="20"/>
        <v>Valid</v>
      </c>
      <c r="R154" s="1" t="s">
        <v>82</v>
      </c>
      <c r="S154" s="4">
        <v>2520155</v>
      </c>
      <c r="T154" s="1">
        <v>14.66</v>
      </c>
      <c r="U154" s="1">
        <v>120</v>
      </c>
      <c r="V154" s="1">
        <v>21001.29</v>
      </c>
      <c r="W154" s="4">
        <f t="shared" si="21"/>
        <v>3078789.3583333334</v>
      </c>
      <c r="X154" s="1" t="s">
        <v>39</v>
      </c>
      <c r="Y154" s="1" t="s">
        <v>40</v>
      </c>
      <c r="Z154" s="8">
        <v>45616</v>
      </c>
      <c r="AA154" s="8" t="str">
        <f>TEXT(Table2[[#This Row],[Application_Date]],"yyy")</f>
        <v>2024</v>
      </c>
      <c r="AB154" s="8" t="str">
        <f>TEXT(Table2[[#This Row],[Application_Date]],"mmmm")</f>
        <v>November</v>
      </c>
      <c r="AC154" s="1" t="s">
        <v>61</v>
      </c>
      <c r="AD154" s="1" t="s">
        <v>42</v>
      </c>
      <c r="AE154" s="1" t="s">
        <v>62</v>
      </c>
    </row>
    <row r="155" spans="1:31" x14ac:dyDescent="0.25">
      <c r="A155" s="1" t="s">
        <v>434</v>
      </c>
      <c r="B155" s="1" t="str">
        <f>IF(COUNTIF($A$2:A155,A155)&gt;1,"Duplicate","Unique")</f>
        <v>Unique</v>
      </c>
      <c r="C155" s="1" t="s">
        <v>435</v>
      </c>
      <c r="D155" s="1" t="s">
        <v>361</v>
      </c>
      <c r="E155" s="1" t="str">
        <f t="shared" si="15"/>
        <v>Submitted</v>
      </c>
      <c r="F155" s="1" t="s">
        <v>47</v>
      </c>
      <c r="G155" s="1">
        <v>19</v>
      </c>
      <c r="H155" s="1" t="s">
        <v>24</v>
      </c>
      <c r="I155" s="1" t="s">
        <v>48</v>
      </c>
      <c r="J155" s="1" t="s">
        <v>49</v>
      </c>
      <c r="K155" s="4">
        <v>1574127</v>
      </c>
      <c r="L155" s="4" t="str">
        <f t="shared" si="16"/>
        <v>Submitted</v>
      </c>
      <c r="M155" s="1">
        <v>865</v>
      </c>
      <c r="N155" s="1" t="str">
        <f t="shared" si="17"/>
        <v>medium_risk</v>
      </c>
      <c r="O155" s="1" t="str">
        <f t="shared" si="18"/>
        <v>Excellent</v>
      </c>
      <c r="P155" s="1" t="str">
        <f t="shared" si="19"/>
        <v>Submitted</v>
      </c>
      <c r="Q155" s="1" t="str">
        <f t="shared" si="20"/>
        <v>Valid</v>
      </c>
      <c r="R155" s="1" t="s">
        <v>82</v>
      </c>
      <c r="S155" s="4">
        <v>360599</v>
      </c>
      <c r="T155" s="1">
        <v>13.33</v>
      </c>
      <c r="U155" s="1">
        <v>24</v>
      </c>
      <c r="V155" s="1">
        <v>15024.96</v>
      </c>
      <c r="W155" s="4">
        <f t="shared" si="21"/>
        <v>400565.39570969465</v>
      </c>
      <c r="X155" s="1" t="s">
        <v>85</v>
      </c>
      <c r="Y155" s="1" t="s">
        <v>86</v>
      </c>
      <c r="Z155" s="8">
        <v>45617</v>
      </c>
      <c r="AA155" s="8" t="str">
        <f>TEXT(Table2[[#This Row],[Application_Date]],"yyy")</f>
        <v>2024</v>
      </c>
      <c r="AB155" s="8" t="str">
        <f>TEXT(Table2[[#This Row],[Application_Date]],"mmmm")</f>
        <v>November</v>
      </c>
      <c r="AC155" s="1" t="s">
        <v>61</v>
      </c>
      <c r="AD155" s="1" t="s">
        <v>42</v>
      </c>
      <c r="AE155" s="1" t="s">
        <v>43</v>
      </c>
    </row>
    <row r="156" spans="1:31" x14ac:dyDescent="0.25">
      <c r="A156" s="1" t="s">
        <v>436</v>
      </c>
      <c r="B156" s="1" t="str">
        <f>IF(COUNTIF($A$2:A156,A156)&gt;1,"Duplicate","Unique")</f>
        <v>Unique</v>
      </c>
      <c r="C156" s="1" t="s">
        <v>437</v>
      </c>
      <c r="D156" s="1" t="s">
        <v>207</v>
      </c>
      <c r="E156" s="1" t="str">
        <f t="shared" si="15"/>
        <v>Submitted</v>
      </c>
      <c r="F156" s="1" t="s">
        <v>47</v>
      </c>
      <c r="G156" s="1">
        <v>38</v>
      </c>
      <c r="H156" s="1" t="s">
        <v>36</v>
      </c>
      <c r="I156" s="1" t="s">
        <v>48</v>
      </c>
      <c r="J156" s="1" t="s">
        <v>70</v>
      </c>
      <c r="K156" s="4">
        <v>1869415</v>
      </c>
      <c r="L156" s="4" t="str">
        <f t="shared" si="16"/>
        <v>Submitted</v>
      </c>
      <c r="M156" s="1">
        <v>819</v>
      </c>
      <c r="N156" s="1" t="str">
        <f t="shared" si="17"/>
        <v>medium_risk</v>
      </c>
      <c r="O156" s="1" t="str">
        <f t="shared" si="18"/>
        <v>Excellent</v>
      </c>
      <c r="P156" s="1" t="str">
        <f t="shared" si="19"/>
        <v>Submitted</v>
      </c>
      <c r="Q156" s="1" t="str">
        <f t="shared" si="20"/>
        <v>Valid</v>
      </c>
      <c r="R156" s="1" t="s">
        <v>70</v>
      </c>
      <c r="S156" s="4">
        <v>2828688</v>
      </c>
      <c r="T156" s="1">
        <v>17.309999999999999</v>
      </c>
      <c r="U156" s="1">
        <v>60</v>
      </c>
      <c r="V156" s="1">
        <v>47144.800000000003</v>
      </c>
      <c r="W156" s="4">
        <f t="shared" si="21"/>
        <v>4080382.4399999995</v>
      </c>
      <c r="X156" s="1" t="s">
        <v>85</v>
      </c>
      <c r="Y156" s="1" t="s">
        <v>86</v>
      </c>
      <c r="Z156" s="8">
        <v>45618</v>
      </c>
      <c r="AA156" s="8" t="str">
        <f>TEXT(Table2[[#This Row],[Application_Date]],"yyy")</f>
        <v>2024</v>
      </c>
      <c r="AB156" s="8" t="str">
        <f>TEXT(Table2[[#This Row],[Application_Date]],"mmmm")</f>
        <v>November</v>
      </c>
      <c r="AC156" s="1" t="s">
        <v>61</v>
      </c>
      <c r="AD156" s="1" t="s">
        <v>30</v>
      </c>
      <c r="AE156" s="1" t="s">
        <v>66</v>
      </c>
    </row>
    <row r="157" spans="1:31" x14ac:dyDescent="0.25">
      <c r="A157" s="1" t="s">
        <v>438</v>
      </c>
      <c r="B157" s="1" t="str">
        <f>IF(COUNTIF($A$2:A157,A157)&gt;1,"Duplicate","Unique")</f>
        <v>Unique</v>
      </c>
      <c r="C157" s="1" t="s">
        <v>439</v>
      </c>
      <c r="D157" s="1" t="s">
        <v>166</v>
      </c>
      <c r="E157" s="1" t="str">
        <f t="shared" si="15"/>
        <v>Submitted</v>
      </c>
      <c r="F157" s="1" t="s">
        <v>35</v>
      </c>
      <c r="G157" s="1">
        <v>24</v>
      </c>
      <c r="H157" s="1" t="s">
        <v>36</v>
      </c>
      <c r="I157" s="1" t="s">
        <v>48</v>
      </c>
      <c r="J157" s="1" t="s">
        <v>37</v>
      </c>
      <c r="K157" s="4">
        <v>1070788</v>
      </c>
      <c r="L157" s="4" t="str">
        <f t="shared" si="16"/>
        <v>Submitted</v>
      </c>
      <c r="M157" s="1">
        <v>523</v>
      </c>
      <c r="N157" s="1" t="str">
        <f t="shared" si="17"/>
        <v>High_risk</v>
      </c>
      <c r="O157" s="1" t="str">
        <f t="shared" si="18"/>
        <v>Excellent</v>
      </c>
      <c r="P157" s="1" t="str">
        <f t="shared" si="19"/>
        <v>Submitted</v>
      </c>
      <c r="Q157" s="1" t="str">
        <f t="shared" si="20"/>
        <v>Valid</v>
      </c>
      <c r="R157" s="1" t="s">
        <v>38</v>
      </c>
      <c r="S157" s="4">
        <v>524807</v>
      </c>
      <c r="T157" s="1">
        <v>9.57</v>
      </c>
      <c r="U157" s="1">
        <v>36</v>
      </c>
      <c r="V157" s="1">
        <v>14577.97</v>
      </c>
      <c r="W157" s="4">
        <f t="shared" si="21"/>
        <v>418533.58278421685</v>
      </c>
      <c r="X157" s="1" t="s">
        <v>105</v>
      </c>
      <c r="Y157" s="1" t="s">
        <v>106</v>
      </c>
      <c r="Z157" s="8">
        <v>45619</v>
      </c>
      <c r="AA157" s="8" t="str">
        <f>TEXT(Table2[[#This Row],[Application_Date]],"yyy")</f>
        <v>2024</v>
      </c>
      <c r="AB157" s="8" t="str">
        <f>TEXT(Table2[[#This Row],[Application_Date]],"mmmm")</f>
        <v>November</v>
      </c>
      <c r="AC157" s="1" t="s">
        <v>41</v>
      </c>
      <c r="AD157" s="1" t="s">
        <v>42</v>
      </c>
      <c r="AE157" s="1" t="s">
        <v>31</v>
      </c>
    </row>
    <row r="158" spans="1:31" x14ac:dyDescent="0.25">
      <c r="A158" s="1" t="s">
        <v>440</v>
      </c>
      <c r="B158" s="1" t="str">
        <f>IF(COUNTIF($A$2:A158,A158)&gt;1,"Duplicate","Unique")</f>
        <v>Unique</v>
      </c>
      <c r="C158" s="1" t="s">
        <v>441</v>
      </c>
      <c r="D158" s="1" t="s">
        <v>151</v>
      </c>
      <c r="E158" s="1" t="str">
        <f t="shared" si="15"/>
        <v>Submitted</v>
      </c>
      <c r="F158" s="1" t="s">
        <v>35</v>
      </c>
      <c r="G158" s="1">
        <v>63</v>
      </c>
      <c r="H158" s="1" t="s">
        <v>36</v>
      </c>
      <c r="I158" s="1" t="s">
        <v>48</v>
      </c>
      <c r="J158" s="1" t="s">
        <v>70</v>
      </c>
      <c r="K158" s="4">
        <v>558922</v>
      </c>
      <c r="L158" s="4" t="str">
        <f t="shared" si="16"/>
        <v>Submitted</v>
      </c>
      <c r="M158" s="1">
        <v>486</v>
      </c>
      <c r="N158" s="1" t="str">
        <f t="shared" si="17"/>
        <v>High_risk</v>
      </c>
      <c r="O158" s="1" t="str">
        <f t="shared" si="18"/>
        <v>Excellent</v>
      </c>
      <c r="P158" s="1" t="str">
        <f t="shared" si="19"/>
        <v>Submitted</v>
      </c>
      <c r="Q158" s="1" t="str">
        <f t="shared" si="20"/>
        <v>Valid</v>
      </c>
      <c r="R158" s="1" t="s">
        <v>38</v>
      </c>
      <c r="S158" s="4">
        <v>2620165</v>
      </c>
      <c r="T158" s="1">
        <v>9.6300000000000008</v>
      </c>
      <c r="U158" s="1">
        <v>24</v>
      </c>
      <c r="V158" s="1">
        <v>109173.54</v>
      </c>
      <c r="W158" s="4">
        <f t="shared" si="21"/>
        <v>2102683.9322334924</v>
      </c>
      <c r="X158" s="1" t="s">
        <v>105</v>
      </c>
      <c r="Y158" s="1" t="s">
        <v>106</v>
      </c>
      <c r="Z158" s="8">
        <v>45620</v>
      </c>
      <c r="AA158" s="8" t="str">
        <f>TEXT(Table2[[#This Row],[Application_Date]],"yyy")</f>
        <v>2024</v>
      </c>
      <c r="AB158" s="8" t="str">
        <f>TEXT(Table2[[#This Row],[Application_Date]],"mmmm")</f>
        <v>November</v>
      </c>
      <c r="AC158" s="1" t="s">
        <v>61</v>
      </c>
      <c r="AD158" s="1" t="s">
        <v>30</v>
      </c>
      <c r="AE158" s="1" t="s">
        <v>66</v>
      </c>
    </row>
    <row r="159" spans="1:31" x14ac:dyDescent="0.25">
      <c r="A159" s="1" t="s">
        <v>442</v>
      </c>
      <c r="B159" s="1" t="str">
        <f>IF(COUNTIF($A$2:A159,A159)&gt;1,"Duplicate","Unique")</f>
        <v>Unique</v>
      </c>
      <c r="C159" s="1" t="s">
        <v>443</v>
      </c>
      <c r="D159" s="1" t="s">
        <v>112</v>
      </c>
      <c r="E159" s="1" t="str">
        <f t="shared" si="15"/>
        <v>Submitted</v>
      </c>
      <c r="F159" s="1" t="s">
        <v>35</v>
      </c>
      <c r="G159" s="1">
        <v>35</v>
      </c>
      <c r="H159" s="1" t="s">
        <v>24</v>
      </c>
      <c r="I159" s="1" t="s">
        <v>48</v>
      </c>
      <c r="J159" s="1" t="s">
        <v>70</v>
      </c>
      <c r="K159" s="4">
        <v>2258884</v>
      </c>
      <c r="L159" s="4" t="str">
        <f t="shared" si="16"/>
        <v>Submitted</v>
      </c>
      <c r="M159" s="1">
        <v>672</v>
      </c>
      <c r="N159" s="1" t="str">
        <f t="shared" si="17"/>
        <v>low_risk</v>
      </c>
      <c r="O159" s="1" t="str">
        <f t="shared" si="18"/>
        <v>Excellent</v>
      </c>
      <c r="P159" s="1" t="str">
        <f t="shared" si="19"/>
        <v>Submitted</v>
      </c>
      <c r="Q159" s="1" t="str">
        <f t="shared" si="20"/>
        <v>Valid</v>
      </c>
      <c r="R159" s="1" t="s">
        <v>38</v>
      </c>
      <c r="S159" s="4">
        <v>4581866</v>
      </c>
      <c r="T159" s="1">
        <v>11.17</v>
      </c>
      <c r="U159" s="1">
        <v>12</v>
      </c>
      <c r="V159" s="1">
        <v>381822.17</v>
      </c>
      <c r="W159" s="4">
        <f t="shared" si="21"/>
        <v>4266542.6556050666</v>
      </c>
      <c r="X159" s="1" t="s">
        <v>39</v>
      </c>
      <c r="Y159" s="1" t="s">
        <v>40</v>
      </c>
      <c r="Z159" s="8">
        <v>45621</v>
      </c>
      <c r="AA159" s="8" t="str">
        <f>TEXT(Table2[[#This Row],[Application_Date]],"yyy")</f>
        <v>2024</v>
      </c>
      <c r="AB159" s="8" t="str">
        <f>TEXT(Table2[[#This Row],[Application_Date]],"mmmm")</f>
        <v>November</v>
      </c>
      <c r="AC159" s="1" t="s">
        <v>61</v>
      </c>
      <c r="AD159" s="1" t="s">
        <v>42</v>
      </c>
      <c r="AE159" s="1" t="s">
        <v>43</v>
      </c>
    </row>
    <row r="160" spans="1:31" x14ac:dyDescent="0.25">
      <c r="A160" s="1" t="s">
        <v>444</v>
      </c>
      <c r="B160" s="1" t="str">
        <f>IF(COUNTIF($A$2:A160,A160)&gt;1,"Duplicate","Unique")</f>
        <v>Unique</v>
      </c>
      <c r="C160" s="1" t="s">
        <v>445</v>
      </c>
      <c r="D160" s="1" t="s">
        <v>109</v>
      </c>
      <c r="E160" s="1" t="str">
        <f t="shared" si="15"/>
        <v>Submitted</v>
      </c>
      <c r="F160" s="1" t="s">
        <v>47</v>
      </c>
      <c r="G160" s="1">
        <v>45</v>
      </c>
      <c r="H160" s="1" t="s">
        <v>36</v>
      </c>
      <c r="I160" s="1" t="s">
        <v>25</v>
      </c>
      <c r="J160" s="1" t="s">
        <v>37</v>
      </c>
      <c r="K160" s="4">
        <v>295994</v>
      </c>
      <c r="L160" s="4" t="str">
        <f t="shared" si="16"/>
        <v>Submitted</v>
      </c>
      <c r="M160" s="1">
        <v>304</v>
      </c>
      <c r="N160" s="1" t="str">
        <f t="shared" si="17"/>
        <v>High_risk</v>
      </c>
      <c r="O160" s="1" t="str">
        <f t="shared" si="18"/>
        <v>Excellent</v>
      </c>
      <c r="P160" s="1" t="str">
        <f t="shared" si="19"/>
        <v>Submitted</v>
      </c>
      <c r="Q160" s="1" t="str">
        <f t="shared" si="20"/>
        <v>Valid</v>
      </c>
      <c r="R160" s="1" t="s">
        <v>70</v>
      </c>
      <c r="S160" s="4">
        <v>1650486</v>
      </c>
      <c r="T160" s="1">
        <v>13.47</v>
      </c>
      <c r="U160" s="1">
        <v>12</v>
      </c>
      <c r="V160" s="1">
        <v>137540.5</v>
      </c>
      <c r="W160" s="4">
        <f t="shared" si="21"/>
        <v>1852892.1901181084</v>
      </c>
      <c r="X160" s="1" t="s">
        <v>59</v>
      </c>
      <c r="Y160" s="1" t="s">
        <v>60</v>
      </c>
      <c r="Z160" s="8">
        <v>45622</v>
      </c>
      <c r="AA160" s="8" t="str">
        <f>TEXT(Table2[[#This Row],[Application_Date]],"yyy")</f>
        <v>2024</v>
      </c>
      <c r="AB160" s="8" t="str">
        <f>TEXT(Table2[[#This Row],[Application_Date]],"mmmm")</f>
        <v>November</v>
      </c>
      <c r="AC160" s="1" t="s">
        <v>61</v>
      </c>
      <c r="AD160" s="1" t="s">
        <v>42</v>
      </c>
      <c r="AE160" s="1" t="s">
        <v>62</v>
      </c>
    </row>
    <row r="161" spans="1:31" x14ac:dyDescent="0.25">
      <c r="A161" s="1" t="s">
        <v>446</v>
      </c>
      <c r="B161" s="1" t="str">
        <f>IF(COUNTIF($A$2:A161,A161)&gt;1,"Duplicate","Unique")</f>
        <v>Unique</v>
      </c>
      <c r="C161" s="1" t="s">
        <v>447</v>
      </c>
      <c r="D161" s="1" t="s">
        <v>130</v>
      </c>
      <c r="E161" s="1" t="str">
        <f t="shared" si="15"/>
        <v>Submitted</v>
      </c>
      <c r="F161" s="1" t="s">
        <v>35</v>
      </c>
      <c r="G161" s="1">
        <v>65</v>
      </c>
      <c r="H161" s="1" t="s">
        <v>36</v>
      </c>
      <c r="I161" s="1" t="s">
        <v>25</v>
      </c>
      <c r="J161" s="1" t="s">
        <v>37</v>
      </c>
      <c r="K161" s="4">
        <v>841249</v>
      </c>
      <c r="L161" s="4" t="str">
        <f t="shared" si="16"/>
        <v>Submitted</v>
      </c>
      <c r="M161" s="1">
        <v>819</v>
      </c>
      <c r="N161" s="1" t="str">
        <f t="shared" si="17"/>
        <v>medium_risk</v>
      </c>
      <c r="O161" s="1" t="str">
        <f t="shared" si="18"/>
        <v>Excellent</v>
      </c>
      <c r="P161" s="1" t="str">
        <f t="shared" si="19"/>
        <v>Submitted</v>
      </c>
      <c r="Q161" s="1" t="str">
        <f t="shared" si="20"/>
        <v>Valid</v>
      </c>
      <c r="R161" s="1" t="s">
        <v>6</v>
      </c>
      <c r="S161" s="4">
        <v>800440</v>
      </c>
      <c r="T161" s="1">
        <v>10.4</v>
      </c>
      <c r="U161" s="1">
        <v>24</v>
      </c>
      <c r="V161" s="1">
        <v>33351.67</v>
      </c>
      <c r="W161" s="4">
        <f t="shared" si="21"/>
        <v>693714.8832267836</v>
      </c>
      <c r="X161" s="1" t="s">
        <v>39</v>
      </c>
      <c r="Y161" s="1" t="s">
        <v>40</v>
      </c>
      <c r="Z161" s="8">
        <v>45623</v>
      </c>
      <c r="AA161" s="8" t="str">
        <f>TEXT(Table2[[#This Row],[Application_Date]],"yyy")</f>
        <v>2024</v>
      </c>
      <c r="AB161" s="8" t="str">
        <f>TEXT(Table2[[#This Row],[Application_Date]],"mmmm")</f>
        <v>November</v>
      </c>
      <c r="AC161" s="1" t="s">
        <v>61</v>
      </c>
      <c r="AD161" s="1" t="s">
        <v>30</v>
      </c>
      <c r="AE161" s="1" t="s">
        <v>66</v>
      </c>
    </row>
    <row r="162" spans="1:31" x14ac:dyDescent="0.25">
      <c r="A162" s="1" t="s">
        <v>448</v>
      </c>
      <c r="B162" s="1" t="str">
        <f>IF(COUNTIF($A$2:A162,A162)&gt;1,"Duplicate","Unique")</f>
        <v>Unique</v>
      </c>
      <c r="C162" s="1" t="s">
        <v>449</v>
      </c>
      <c r="D162" s="1" t="s">
        <v>112</v>
      </c>
      <c r="E162" s="1" t="str">
        <f t="shared" si="15"/>
        <v>Submitted</v>
      </c>
      <c r="F162" s="1" t="s">
        <v>47</v>
      </c>
      <c r="G162" s="1">
        <v>54</v>
      </c>
      <c r="H162" s="1" t="s">
        <v>24</v>
      </c>
      <c r="I162" s="1" t="s">
        <v>48</v>
      </c>
      <c r="J162" s="1" t="s">
        <v>37</v>
      </c>
      <c r="K162" s="4">
        <v>1686988</v>
      </c>
      <c r="L162" s="4" t="str">
        <f t="shared" si="16"/>
        <v>Submitted</v>
      </c>
      <c r="M162" s="1">
        <v>648</v>
      </c>
      <c r="N162" s="1" t="str">
        <f t="shared" si="17"/>
        <v>low_risk</v>
      </c>
      <c r="O162" s="1" t="str">
        <f t="shared" si="18"/>
        <v>Excellent</v>
      </c>
      <c r="P162" s="1" t="str">
        <f t="shared" si="19"/>
        <v>Submitted</v>
      </c>
      <c r="Q162" s="1" t="str">
        <f t="shared" si="20"/>
        <v>Valid</v>
      </c>
      <c r="R162" s="1" t="s">
        <v>6</v>
      </c>
      <c r="S162" s="4">
        <v>2526214</v>
      </c>
      <c r="T162" s="1">
        <v>14.43</v>
      </c>
      <c r="U162" s="1">
        <v>36</v>
      </c>
      <c r="V162" s="1">
        <v>70172.61</v>
      </c>
      <c r="W162" s="4">
        <f t="shared" si="21"/>
        <v>3037772.3350013723</v>
      </c>
      <c r="X162" s="1" t="s">
        <v>28</v>
      </c>
      <c r="Y162" s="1" t="s">
        <v>29</v>
      </c>
      <c r="Z162" s="8">
        <v>45624</v>
      </c>
      <c r="AA162" s="8" t="str">
        <f>TEXT(Table2[[#This Row],[Application_Date]],"yyy")</f>
        <v>2024</v>
      </c>
      <c r="AB162" s="8" t="str">
        <f>TEXT(Table2[[#This Row],[Application_Date]],"mmmm")</f>
        <v>November</v>
      </c>
      <c r="AC162" s="1" t="s">
        <v>61</v>
      </c>
      <c r="AD162" s="1" t="s">
        <v>30</v>
      </c>
      <c r="AE162" s="1" t="s">
        <v>66</v>
      </c>
    </row>
    <row r="163" spans="1:31" x14ac:dyDescent="0.25">
      <c r="A163" s="1" t="s">
        <v>450</v>
      </c>
      <c r="B163" s="1" t="str">
        <f>IF(COUNTIF($A$2:A163,A163)&gt;1,"Duplicate","Unique")</f>
        <v>Unique</v>
      </c>
      <c r="C163" s="1" t="s">
        <v>451</v>
      </c>
      <c r="D163" s="1" t="s">
        <v>34</v>
      </c>
      <c r="E163" s="1" t="str">
        <f t="shared" si="15"/>
        <v>Submitted</v>
      </c>
      <c r="F163" s="1" t="s">
        <v>47</v>
      </c>
      <c r="G163" s="1">
        <v>36</v>
      </c>
      <c r="H163" s="1" t="s">
        <v>36</v>
      </c>
      <c r="I163" s="1" t="s">
        <v>25</v>
      </c>
      <c r="J163" s="1" t="s">
        <v>49</v>
      </c>
      <c r="K163" s="4">
        <v>1086194</v>
      </c>
      <c r="L163" s="4" t="str">
        <f t="shared" si="16"/>
        <v>Submitted</v>
      </c>
      <c r="M163" s="1">
        <v>313</v>
      </c>
      <c r="N163" s="1" t="str">
        <f t="shared" si="17"/>
        <v>High_risk</v>
      </c>
      <c r="O163" s="1" t="str">
        <f t="shared" si="18"/>
        <v>Excellent</v>
      </c>
      <c r="P163" s="1" t="str">
        <f t="shared" si="19"/>
        <v>Submitted</v>
      </c>
      <c r="Q163" s="1" t="str">
        <f t="shared" si="20"/>
        <v>Valid</v>
      </c>
      <c r="R163" s="1" t="s">
        <v>70</v>
      </c>
      <c r="S163" s="4">
        <v>2932707</v>
      </c>
      <c r="T163" s="1">
        <v>18.2</v>
      </c>
      <c r="U163" s="1">
        <v>120</v>
      </c>
      <c r="V163" s="1">
        <v>24439.22</v>
      </c>
      <c r="W163" s="4">
        <f t="shared" si="21"/>
        <v>4447938.95</v>
      </c>
      <c r="X163" s="1" t="s">
        <v>85</v>
      </c>
      <c r="Y163" s="1" t="s">
        <v>86</v>
      </c>
      <c r="Z163" s="8">
        <v>45625</v>
      </c>
      <c r="AA163" s="8" t="str">
        <f>TEXT(Table2[[#This Row],[Application_Date]],"yyy")</f>
        <v>2024</v>
      </c>
      <c r="AB163" s="8" t="str">
        <f>TEXT(Table2[[#This Row],[Application_Date]],"mmmm")</f>
        <v>November</v>
      </c>
      <c r="AC163" s="1" t="s">
        <v>61</v>
      </c>
      <c r="AD163" s="1" t="s">
        <v>42</v>
      </c>
      <c r="AE163" s="1" t="s">
        <v>31</v>
      </c>
    </row>
    <row r="164" spans="1:31" x14ac:dyDescent="0.25">
      <c r="A164" s="1" t="s">
        <v>452</v>
      </c>
      <c r="B164" s="1" t="str">
        <f>IF(COUNTIF($A$2:A164,A164)&gt;1,"Duplicate","Unique")</f>
        <v>Unique</v>
      </c>
      <c r="C164" s="1" t="s">
        <v>453</v>
      </c>
      <c r="D164" s="1" t="s">
        <v>454</v>
      </c>
      <c r="E164" s="1" t="str">
        <f t="shared" si="15"/>
        <v>Submitted</v>
      </c>
      <c r="F164" s="1" t="s">
        <v>47</v>
      </c>
      <c r="G164" s="1">
        <v>53</v>
      </c>
      <c r="H164" s="1" t="s">
        <v>24</v>
      </c>
      <c r="I164" s="1" t="s">
        <v>25</v>
      </c>
      <c r="J164" s="1" t="s">
        <v>37</v>
      </c>
      <c r="K164" s="4">
        <v>694029</v>
      </c>
      <c r="L164" s="4" t="str">
        <f t="shared" si="16"/>
        <v>Submitted</v>
      </c>
      <c r="M164" s="1">
        <v>864</v>
      </c>
      <c r="N164" s="1" t="str">
        <f t="shared" si="17"/>
        <v>medium_risk</v>
      </c>
      <c r="O164" s="1" t="str">
        <f t="shared" si="18"/>
        <v>Excellent</v>
      </c>
      <c r="P164" s="1" t="str">
        <f t="shared" si="19"/>
        <v>Submitted</v>
      </c>
      <c r="Q164" s="1" t="str">
        <f t="shared" si="20"/>
        <v>Valid</v>
      </c>
      <c r="R164" s="1" t="s">
        <v>38</v>
      </c>
      <c r="S164" s="4">
        <v>1458612</v>
      </c>
      <c r="T164" s="1">
        <v>11.41</v>
      </c>
      <c r="U164" s="1">
        <v>36</v>
      </c>
      <c r="V164" s="1">
        <v>40517</v>
      </c>
      <c r="W164" s="4">
        <f t="shared" si="21"/>
        <v>1386896.9100494443</v>
      </c>
      <c r="X164" s="1" t="s">
        <v>28</v>
      </c>
      <c r="Y164" s="1" t="s">
        <v>29</v>
      </c>
      <c r="Z164" s="8">
        <v>45626</v>
      </c>
      <c r="AA164" s="8" t="str">
        <f>TEXT(Table2[[#This Row],[Application_Date]],"yyy")</f>
        <v>2024</v>
      </c>
      <c r="AB164" s="8" t="str">
        <f>TEXT(Table2[[#This Row],[Application_Date]],"mmmm")</f>
        <v>November</v>
      </c>
      <c r="AC164" s="1" t="s">
        <v>61</v>
      </c>
      <c r="AD164" s="1" t="s">
        <v>42</v>
      </c>
      <c r="AE164" s="1" t="s">
        <v>62</v>
      </c>
    </row>
    <row r="165" spans="1:31" x14ac:dyDescent="0.25">
      <c r="A165" s="1" t="s">
        <v>455</v>
      </c>
      <c r="B165" s="1" t="str">
        <f>IF(COUNTIF($A$2:A165,A165)&gt;1,"Duplicate","Unique")</f>
        <v>Unique</v>
      </c>
      <c r="C165" s="1" t="s">
        <v>456</v>
      </c>
      <c r="D165" s="1" t="s">
        <v>214</v>
      </c>
      <c r="E165" s="1" t="str">
        <f t="shared" si="15"/>
        <v>Submitted</v>
      </c>
      <c r="F165" s="1" t="s">
        <v>35</v>
      </c>
      <c r="G165" s="1">
        <v>56</v>
      </c>
      <c r="H165" s="1" t="s">
        <v>24</v>
      </c>
      <c r="I165" s="1" t="s">
        <v>25</v>
      </c>
      <c r="J165" s="1" t="s">
        <v>70</v>
      </c>
      <c r="K165" s="4">
        <v>889782</v>
      </c>
      <c r="L165" s="4" t="str">
        <f t="shared" si="16"/>
        <v>Submitted</v>
      </c>
      <c r="M165" s="1">
        <v>711</v>
      </c>
      <c r="N165" s="1" t="str">
        <f t="shared" si="17"/>
        <v>low_risk</v>
      </c>
      <c r="O165" s="1" t="str">
        <f t="shared" si="18"/>
        <v>Excellent</v>
      </c>
      <c r="P165" s="1" t="str">
        <f t="shared" si="19"/>
        <v>Submitted</v>
      </c>
      <c r="Q165" s="1" t="str">
        <f t="shared" si="20"/>
        <v>Valid</v>
      </c>
      <c r="R165" s="1" t="s">
        <v>82</v>
      </c>
      <c r="S165" s="4">
        <v>3998814</v>
      </c>
      <c r="T165" s="1">
        <v>9.43</v>
      </c>
      <c r="U165" s="1">
        <v>24</v>
      </c>
      <c r="V165" s="1">
        <v>166617.25</v>
      </c>
      <c r="W165" s="4">
        <f t="shared" si="21"/>
        <v>3142404.1734408145</v>
      </c>
      <c r="X165" s="1" t="s">
        <v>85</v>
      </c>
      <c r="Y165" s="1" t="s">
        <v>86</v>
      </c>
      <c r="Z165" s="8">
        <v>45627</v>
      </c>
      <c r="AA165" s="8" t="str">
        <f>TEXT(Table2[[#This Row],[Application_Date]],"yyy")</f>
        <v>2024</v>
      </c>
      <c r="AB165" s="8" t="str">
        <f>TEXT(Table2[[#This Row],[Application_Date]],"mmmm")</f>
        <v>December</v>
      </c>
      <c r="AC165" s="1" t="s">
        <v>41</v>
      </c>
      <c r="AD165" s="1" t="s">
        <v>30</v>
      </c>
      <c r="AE165" s="1" t="s">
        <v>66</v>
      </c>
    </row>
    <row r="166" spans="1:31" x14ac:dyDescent="0.25">
      <c r="A166" s="1" t="s">
        <v>457</v>
      </c>
      <c r="B166" s="1" t="str">
        <f>IF(COUNTIF($A$2:A166,A166)&gt;1,"Duplicate","Unique")</f>
        <v>Unique</v>
      </c>
      <c r="C166" s="1" t="s">
        <v>458</v>
      </c>
      <c r="D166" s="1" t="s">
        <v>309</v>
      </c>
      <c r="E166" s="1" t="str">
        <f t="shared" si="15"/>
        <v>Submitted</v>
      </c>
      <c r="F166" s="1" t="s">
        <v>35</v>
      </c>
      <c r="G166" s="1">
        <v>23</v>
      </c>
      <c r="H166" s="1" t="s">
        <v>24</v>
      </c>
      <c r="I166" s="1" t="s">
        <v>48</v>
      </c>
      <c r="J166" s="1" t="s">
        <v>49</v>
      </c>
      <c r="K166" s="4">
        <v>367502</v>
      </c>
      <c r="L166" s="4" t="str">
        <f t="shared" si="16"/>
        <v>Submitted</v>
      </c>
      <c r="M166" s="1">
        <v>598</v>
      </c>
      <c r="N166" s="1" t="str">
        <f t="shared" si="17"/>
        <v>High_risk</v>
      </c>
      <c r="O166" s="1" t="str">
        <f t="shared" si="18"/>
        <v>Excellent</v>
      </c>
      <c r="P166" s="1" t="str">
        <f t="shared" si="19"/>
        <v>Submitted</v>
      </c>
      <c r="Q166" s="1" t="str">
        <f t="shared" si="20"/>
        <v>Valid</v>
      </c>
      <c r="R166" s="1" t="s">
        <v>38</v>
      </c>
      <c r="S166" s="4">
        <v>1423360</v>
      </c>
      <c r="T166" s="1">
        <v>10.11</v>
      </c>
      <c r="U166" s="1">
        <v>60</v>
      </c>
      <c r="V166" s="1">
        <v>23722.67</v>
      </c>
      <c r="W166" s="4">
        <f t="shared" si="21"/>
        <v>1199180.8</v>
      </c>
      <c r="X166" s="1" t="s">
        <v>95</v>
      </c>
      <c r="Y166" s="1" t="s">
        <v>96</v>
      </c>
      <c r="Z166" s="8">
        <v>45628</v>
      </c>
      <c r="AA166" s="8" t="str">
        <f>TEXT(Table2[[#This Row],[Application_Date]],"yyy")</f>
        <v>2024</v>
      </c>
      <c r="AB166" s="8" t="str">
        <f>TEXT(Table2[[#This Row],[Application_Date]],"mmmm")</f>
        <v>December</v>
      </c>
      <c r="AC166" s="1" t="s">
        <v>41</v>
      </c>
      <c r="AD166" s="1" t="s">
        <v>42</v>
      </c>
      <c r="AE166" s="1" t="s">
        <v>62</v>
      </c>
    </row>
    <row r="167" spans="1:31" x14ac:dyDescent="0.25">
      <c r="A167" s="1" t="s">
        <v>459</v>
      </c>
      <c r="B167" s="1" t="str">
        <f>IF(COUNTIF($A$2:A167,A167)&gt;1,"Duplicate","Unique")</f>
        <v>Unique</v>
      </c>
      <c r="C167" s="1" t="s">
        <v>460</v>
      </c>
      <c r="D167" s="1" t="s">
        <v>461</v>
      </c>
      <c r="E167" s="1" t="str">
        <f t="shared" si="15"/>
        <v>Submitted</v>
      </c>
      <c r="F167" s="1" t="s">
        <v>35</v>
      </c>
      <c r="G167" s="1">
        <v>27</v>
      </c>
      <c r="H167" s="1" t="s">
        <v>24</v>
      </c>
      <c r="I167" s="1" t="s">
        <v>48</v>
      </c>
      <c r="J167" s="1" t="s">
        <v>49</v>
      </c>
      <c r="K167" s="4">
        <v>0</v>
      </c>
      <c r="L167" s="4" t="str">
        <f t="shared" si="16"/>
        <v>Submitted</v>
      </c>
      <c r="M167" s="1">
        <v>759</v>
      </c>
      <c r="N167" s="1" t="str">
        <f t="shared" si="17"/>
        <v>medium_risk</v>
      </c>
      <c r="O167" s="1" t="str">
        <f t="shared" si="18"/>
        <v>Excellent</v>
      </c>
      <c r="P167" s="1" t="str">
        <f t="shared" si="19"/>
        <v>Submitted</v>
      </c>
      <c r="Q167" s="1" t="str">
        <f t="shared" si="20"/>
        <v>Valid</v>
      </c>
      <c r="R167" s="1" t="s">
        <v>82</v>
      </c>
      <c r="S167" s="4">
        <v>3978321</v>
      </c>
      <c r="T167" s="1">
        <v>16.48</v>
      </c>
      <c r="U167" s="1">
        <v>120</v>
      </c>
      <c r="V167" s="1">
        <v>33152.68</v>
      </c>
      <c r="W167" s="4">
        <f t="shared" si="21"/>
        <v>5463560.8399999999</v>
      </c>
      <c r="X167" s="1" t="s">
        <v>59</v>
      </c>
      <c r="Y167" s="1" t="s">
        <v>60</v>
      </c>
      <c r="Z167" s="8">
        <v>45629</v>
      </c>
      <c r="AA167" s="8" t="str">
        <f>TEXT(Table2[[#This Row],[Application_Date]],"yyy")</f>
        <v>2024</v>
      </c>
      <c r="AB167" s="8" t="str">
        <f>TEXT(Table2[[#This Row],[Application_Date]],"mmmm")</f>
        <v>December</v>
      </c>
      <c r="AC167" s="1" t="s">
        <v>41</v>
      </c>
      <c r="AD167" s="1" t="s">
        <v>30</v>
      </c>
      <c r="AE167" s="1" t="s">
        <v>62</v>
      </c>
    </row>
    <row r="168" spans="1:31" x14ac:dyDescent="0.25">
      <c r="A168" s="1" t="s">
        <v>462</v>
      </c>
      <c r="B168" s="1" t="str">
        <f>IF(COUNTIF($A$2:A168,A168)&gt;1,"Duplicate","Unique")</f>
        <v>Unique</v>
      </c>
      <c r="C168" s="1" t="s">
        <v>463</v>
      </c>
      <c r="D168" s="1" t="s">
        <v>309</v>
      </c>
      <c r="E168" s="1" t="str">
        <f t="shared" si="15"/>
        <v>Submitted</v>
      </c>
      <c r="F168" s="1" t="s">
        <v>47</v>
      </c>
      <c r="G168" s="1">
        <v>35</v>
      </c>
      <c r="H168" s="1" t="s">
        <v>36</v>
      </c>
      <c r="I168" s="1" t="s">
        <v>48</v>
      </c>
      <c r="J168" s="1" t="s">
        <v>49</v>
      </c>
      <c r="K168" s="4">
        <v>2100805</v>
      </c>
      <c r="L168" s="4" t="str">
        <f t="shared" si="16"/>
        <v>Submitted</v>
      </c>
      <c r="M168" s="1">
        <v>344</v>
      </c>
      <c r="N168" s="1" t="str">
        <f t="shared" si="17"/>
        <v>High_risk</v>
      </c>
      <c r="O168" s="1" t="str">
        <f t="shared" si="18"/>
        <v>Excellent</v>
      </c>
      <c r="P168" s="1" t="str">
        <f t="shared" si="19"/>
        <v>Submitted</v>
      </c>
      <c r="Q168" s="1" t="str">
        <f t="shared" si="20"/>
        <v>Valid</v>
      </c>
      <c r="R168" s="1" t="s">
        <v>27</v>
      </c>
      <c r="S168" s="4">
        <v>4046937</v>
      </c>
      <c r="T168" s="1">
        <v>10.8</v>
      </c>
      <c r="U168" s="1">
        <v>24</v>
      </c>
      <c r="V168" s="1">
        <v>168622.38</v>
      </c>
      <c r="W168" s="4">
        <f t="shared" si="21"/>
        <v>3642244.0435028179</v>
      </c>
      <c r="X168" s="1" t="s">
        <v>28</v>
      </c>
      <c r="Y168" s="1" t="s">
        <v>29</v>
      </c>
      <c r="Z168" s="8">
        <v>45630</v>
      </c>
      <c r="AA168" s="8" t="str">
        <f>TEXT(Table2[[#This Row],[Application_Date]],"yyy")</f>
        <v>2024</v>
      </c>
      <c r="AB168" s="8" t="str">
        <f>TEXT(Table2[[#This Row],[Application_Date]],"mmmm")</f>
        <v>December</v>
      </c>
      <c r="AC168" s="1" t="s">
        <v>61</v>
      </c>
      <c r="AD168" s="1" t="s">
        <v>30</v>
      </c>
      <c r="AE168" s="1" t="s">
        <v>43</v>
      </c>
    </row>
    <row r="169" spans="1:31" x14ac:dyDescent="0.25">
      <c r="A169" s="1" t="s">
        <v>464</v>
      </c>
      <c r="B169" s="1" t="str">
        <f>IF(COUNTIF($A$2:A169,A169)&gt;1,"Duplicate","Unique")</f>
        <v>Unique</v>
      </c>
      <c r="C169" s="1" t="s">
        <v>465</v>
      </c>
      <c r="D169" s="1" t="s">
        <v>270</v>
      </c>
      <c r="E169" s="1" t="str">
        <f t="shared" si="15"/>
        <v>Submitted</v>
      </c>
      <c r="F169" s="1" t="s">
        <v>35</v>
      </c>
      <c r="G169" s="1">
        <v>30</v>
      </c>
      <c r="H169" s="1" t="s">
        <v>24</v>
      </c>
      <c r="I169" s="1" t="s">
        <v>48</v>
      </c>
      <c r="J169" s="1" t="s">
        <v>26</v>
      </c>
      <c r="K169" s="4">
        <v>0</v>
      </c>
      <c r="L169" s="4" t="str">
        <f t="shared" si="16"/>
        <v>Submitted</v>
      </c>
      <c r="M169" s="1">
        <v>628</v>
      </c>
      <c r="N169" s="1" t="str">
        <f t="shared" si="17"/>
        <v>low_risk</v>
      </c>
      <c r="O169" s="1" t="str">
        <f t="shared" si="18"/>
        <v>Excellent</v>
      </c>
      <c r="P169" s="1" t="str">
        <f t="shared" si="19"/>
        <v>Submitted</v>
      </c>
      <c r="Q169" s="1" t="str">
        <f t="shared" si="20"/>
        <v>Valid</v>
      </c>
      <c r="R169" s="1" t="s">
        <v>27</v>
      </c>
      <c r="S169" s="4">
        <v>2977186</v>
      </c>
      <c r="T169" s="1">
        <v>12.85</v>
      </c>
      <c r="U169" s="1">
        <v>60</v>
      </c>
      <c r="V169" s="1">
        <v>49619.77</v>
      </c>
      <c r="W169" s="4">
        <f t="shared" si="21"/>
        <v>3188070.0083333333</v>
      </c>
      <c r="X169" s="1" t="s">
        <v>105</v>
      </c>
      <c r="Y169" s="1" t="s">
        <v>106</v>
      </c>
      <c r="Z169" s="8">
        <v>45631</v>
      </c>
      <c r="AA169" s="8" t="str">
        <f>TEXT(Table2[[#This Row],[Application_Date]],"yyy")</f>
        <v>2024</v>
      </c>
      <c r="AB169" s="8" t="str">
        <f>TEXT(Table2[[#This Row],[Application_Date]],"mmmm")</f>
        <v>December</v>
      </c>
      <c r="AC169" s="1" t="s">
        <v>41</v>
      </c>
      <c r="AD169" s="1" t="s">
        <v>30</v>
      </c>
      <c r="AE169" s="1" t="s">
        <v>66</v>
      </c>
    </row>
    <row r="170" spans="1:31" x14ac:dyDescent="0.25">
      <c r="A170" s="1" t="s">
        <v>466</v>
      </c>
      <c r="B170" s="1" t="str">
        <f>IF(COUNTIF($A$2:A170,A170)&gt;1,"Duplicate","Unique")</f>
        <v>Unique</v>
      </c>
      <c r="C170" s="1" t="s">
        <v>467</v>
      </c>
      <c r="D170" s="1" t="s">
        <v>468</v>
      </c>
      <c r="E170" s="1" t="str">
        <f t="shared" si="15"/>
        <v>Submitted</v>
      </c>
      <c r="F170" s="1" t="s">
        <v>47</v>
      </c>
      <c r="G170" s="1">
        <v>58</v>
      </c>
      <c r="H170" s="1" t="s">
        <v>24</v>
      </c>
      <c r="I170" s="1" t="s">
        <v>25</v>
      </c>
      <c r="J170" s="1" t="s">
        <v>26</v>
      </c>
      <c r="K170" s="4">
        <v>1558559</v>
      </c>
      <c r="L170" s="4" t="str">
        <f t="shared" si="16"/>
        <v>Submitted</v>
      </c>
      <c r="M170" s="1">
        <v>775</v>
      </c>
      <c r="N170" s="1" t="str">
        <f t="shared" si="17"/>
        <v>medium_risk</v>
      </c>
      <c r="O170" s="1" t="str">
        <f t="shared" si="18"/>
        <v>Excellent</v>
      </c>
      <c r="P170" s="1" t="str">
        <f t="shared" si="19"/>
        <v>Submitted</v>
      </c>
      <c r="Q170" s="1" t="str">
        <f t="shared" si="20"/>
        <v>Valid</v>
      </c>
      <c r="R170" s="1" t="s">
        <v>82</v>
      </c>
      <c r="S170" s="4">
        <v>4452468</v>
      </c>
      <c r="T170" s="1">
        <v>17.899999999999999</v>
      </c>
      <c r="U170" s="1">
        <v>180</v>
      </c>
      <c r="V170" s="1">
        <v>24735.93</v>
      </c>
      <c r="W170" s="4">
        <f t="shared" si="21"/>
        <v>6641598.0999999987</v>
      </c>
      <c r="X170" s="1" t="s">
        <v>105</v>
      </c>
      <c r="Y170" s="1" t="s">
        <v>106</v>
      </c>
      <c r="Z170" s="8">
        <v>45632</v>
      </c>
      <c r="AA170" s="8" t="str">
        <f>TEXT(Table2[[#This Row],[Application_Date]],"yyy")</f>
        <v>2024</v>
      </c>
      <c r="AB170" s="8" t="str">
        <f>TEXT(Table2[[#This Row],[Application_Date]],"mmmm")</f>
        <v>December</v>
      </c>
      <c r="AC170" s="1" t="s">
        <v>61</v>
      </c>
      <c r="AD170" s="1" t="s">
        <v>30</v>
      </c>
      <c r="AE170" s="1" t="s">
        <v>66</v>
      </c>
    </row>
    <row r="171" spans="1:31" x14ac:dyDescent="0.25">
      <c r="A171" s="1" t="s">
        <v>469</v>
      </c>
      <c r="B171" s="1" t="str">
        <f>IF(COUNTIF($A$2:A171,A171)&gt;1,"Duplicate","Unique")</f>
        <v>Unique</v>
      </c>
      <c r="C171" s="1" t="s">
        <v>470</v>
      </c>
      <c r="D171" s="1" t="s">
        <v>139</v>
      </c>
      <c r="E171" s="1" t="str">
        <f t="shared" si="15"/>
        <v>Submitted</v>
      </c>
      <c r="F171" s="1" t="s">
        <v>35</v>
      </c>
      <c r="G171" s="1">
        <v>49</v>
      </c>
      <c r="H171" s="1" t="s">
        <v>24</v>
      </c>
      <c r="I171" s="1" t="s">
        <v>25</v>
      </c>
      <c r="J171" s="1" t="s">
        <v>37</v>
      </c>
      <c r="K171" s="4">
        <v>612054</v>
      </c>
      <c r="L171" s="4" t="str">
        <f t="shared" si="16"/>
        <v>Submitted</v>
      </c>
      <c r="M171" s="1">
        <v>809</v>
      </c>
      <c r="N171" s="1" t="str">
        <f t="shared" si="17"/>
        <v>medium_risk</v>
      </c>
      <c r="O171" s="1" t="str">
        <f t="shared" si="18"/>
        <v>Excellent</v>
      </c>
      <c r="P171" s="1" t="str">
        <f t="shared" si="19"/>
        <v>Submitted</v>
      </c>
      <c r="Q171" s="1" t="str">
        <f t="shared" si="20"/>
        <v>Valid</v>
      </c>
      <c r="R171" s="1" t="s">
        <v>82</v>
      </c>
      <c r="S171" s="4">
        <v>2559156</v>
      </c>
      <c r="T171" s="1">
        <v>13.93</v>
      </c>
      <c r="U171" s="1">
        <v>24</v>
      </c>
      <c r="V171" s="1">
        <v>106631.5</v>
      </c>
      <c r="W171" s="4">
        <f t="shared" si="21"/>
        <v>2970753.6176666222</v>
      </c>
      <c r="X171" s="1" t="s">
        <v>85</v>
      </c>
      <c r="Y171" s="1" t="s">
        <v>86</v>
      </c>
      <c r="Z171" s="8">
        <v>45633</v>
      </c>
      <c r="AA171" s="8" t="str">
        <f>TEXT(Table2[[#This Row],[Application_Date]],"yyy")</f>
        <v>2024</v>
      </c>
      <c r="AB171" s="8" t="str">
        <f>TEXT(Table2[[#This Row],[Application_Date]],"mmmm")</f>
        <v>December</v>
      </c>
      <c r="AC171" s="1" t="s">
        <v>61</v>
      </c>
      <c r="AD171" s="1" t="s">
        <v>30</v>
      </c>
      <c r="AE171" s="1" t="s">
        <v>66</v>
      </c>
    </row>
    <row r="172" spans="1:31" x14ac:dyDescent="0.25">
      <c r="A172" s="1" t="s">
        <v>471</v>
      </c>
      <c r="B172" s="1" t="str">
        <f>IF(COUNTIF($A$2:A172,A172)&gt;1,"Duplicate","Unique")</f>
        <v>Unique</v>
      </c>
      <c r="C172" s="1" t="s">
        <v>472</v>
      </c>
      <c r="D172" s="1" t="s">
        <v>142</v>
      </c>
      <c r="E172" s="1" t="str">
        <f t="shared" si="15"/>
        <v>Submitted</v>
      </c>
      <c r="F172" s="1" t="s">
        <v>47</v>
      </c>
      <c r="G172" s="1">
        <v>26</v>
      </c>
      <c r="H172" s="1" t="s">
        <v>24</v>
      </c>
      <c r="I172" s="1" t="s">
        <v>25</v>
      </c>
      <c r="J172" s="1" t="s">
        <v>49</v>
      </c>
      <c r="K172" s="4">
        <v>1679822</v>
      </c>
      <c r="L172" s="4" t="str">
        <f t="shared" si="16"/>
        <v>Submitted</v>
      </c>
      <c r="M172" s="1">
        <v>742</v>
      </c>
      <c r="N172" s="1" t="str">
        <f t="shared" si="17"/>
        <v>low_risk</v>
      </c>
      <c r="O172" s="1" t="str">
        <f t="shared" si="18"/>
        <v>Excellent</v>
      </c>
      <c r="P172" s="1" t="str">
        <f t="shared" si="19"/>
        <v>Submitted</v>
      </c>
      <c r="Q172" s="1" t="str">
        <f t="shared" si="20"/>
        <v>Valid</v>
      </c>
      <c r="R172" s="1" t="s">
        <v>6</v>
      </c>
      <c r="S172" s="4">
        <v>1226604</v>
      </c>
      <c r="T172" s="1">
        <v>11.14</v>
      </c>
      <c r="U172" s="1">
        <v>60</v>
      </c>
      <c r="V172" s="1">
        <v>20443.400000000001</v>
      </c>
      <c r="W172" s="4">
        <f t="shared" si="21"/>
        <v>1138697.3800000001</v>
      </c>
      <c r="X172" s="1" t="s">
        <v>50</v>
      </c>
      <c r="Y172" s="1" t="s">
        <v>51</v>
      </c>
      <c r="Z172" s="8">
        <v>45634</v>
      </c>
      <c r="AA172" s="8" t="str">
        <f>TEXT(Table2[[#This Row],[Application_Date]],"yyy")</f>
        <v>2024</v>
      </c>
      <c r="AB172" s="8" t="str">
        <f>TEXT(Table2[[#This Row],[Application_Date]],"mmmm")</f>
        <v>December</v>
      </c>
      <c r="AC172" s="1" t="s">
        <v>52</v>
      </c>
      <c r="AD172" s="1" t="s">
        <v>42</v>
      </c>
      <c r="AE172" s="1" t="s">
        <v>62</v>
      </c>
    </row>
    <row r="173" spans="1:31" x14ac:dyDescent="0.25">
      <c r="A173" s="1" t="s">
        <v>473</v>
      </c>
      <c r="B173" s="1" t="str">
        <f>IF(COUNTIF($A$2:A173,A173)&gt;1,"Duplicate","Unique")</f>
        <v>Unique</v>
      </c>
      <c r="C173" s="1" t="s">
        <v>474</v>
      </c>
      <c r="D173" s="1" t="s">
        <v>293</v>
      </c>
      <c r="E173" s="1" t="str">
        <f t="shared" si="15"/>
        <v>Submitted</v>
      </c>
      <c r="F173" s="1" t="s">
        <v>35</v>
      </c>
      <c r="G173" s="1">
        <v>21</v>
      </c>
      <c r="H173" s="1" t="s">
        <v>36</v>
      </c>
      <c r="I173" s="1" t="s">
        <v>48</v>
      </c>
      <c r="J173" s="1" t="s">
        <v>26</v>
      </c>
      <c r="K173" s="4">
        <v>300340</v>
      </c>
      <c r="L173" s="4" t="str">
        <f t="shared" si="16"/>
        <v>Submitted</v>
      </c>
      <c r="M173" s="1">
        <v>425</v>
      </c>
      <c r="N173" s="1" t="str">
        <f t="shared" si="17"/>
        <v>High_risk</v>
      </c>
      <c r="O173" s="1" t="str">
        <f t="shared" si="18"/>
        <v>Excellent</v>
      </c>
      <c r="P173" s="1" t="str">
        <f t="shared" si="19"/>
        <v>Submitted</v>
      </c>
      <c r="Q173" s="1" t="str">
        <f t="shared" si="20"/>
        <v>Valid</v>
      </c>
      <c r="R173" s="1" t="s">
        <v>6</v>
      </c>
      <c r="S173" s="4">
        <v>192884</v>
      </c>
      <c r="T173" s="1">
        <v>9.9600000000000009</v>
      </c>
      <c r="U173" s="1">
        <v>60</v>
      </c>
      <c r="V173" s="1">
        <v>3214.73</v>
      </c>
      <c r="W173" s="4">
        <f t="shared" si="21"/>
        <v>160093.72000000003</v>
      </c>
      <c r="X173" s="1" t="s">
        <v>85</v>
      </c>
      <c r="Y173" s="1" t="s">
        <v>86</v>
      </c>
      <c r="Z173" s="8">
        <v>45635</v>
      </c>
      <c r="AA173" s="8" t="str">
        <f>TEXT(Table2[[#This Row],[Application_Date]],"yyy")</f>
        <v>2024</v>
      </c>
      <c r="AB173" s="8" t="str">
        <f>TEXT(Table2[[#This Row],[Application_Date]],"mmmm")</f>
        <v>December</v>
      </c>
      <c r="AC173" s="1" t="s">
        <v>52</v>
      </c>
      <c r="AD173" s="1" t="s">
        <v>42</v>
      </c>
      <c r="AE173" s="1" t="s">
        <v>43</v>
      </c>
    </row>
    <row r="174" spans="1:31" x14ac:dyDescent="0.25">
      <c r="A174" s="1" t="s">
        <v>475</v>
      </c>
      <c r="B174" s="1" t="str">
        <f>IF(COUNTIF($A$2:A174,A174)&gt;1,"Duplicate","Unique")</f>
        <v>Unique</v>
      </c>
      <c r="C174" s="1" t="s">
        <v>476</v>
      </c>
      <c r="D174" s="1" t="s">
        <v>118</v>
      </c>
      <c r="E174" s="1" t="str">
        <f t="shared" si="15"/>
        <v>Submitted</v>
      </c>
      <c r="F174" s="1" t="s">
        <v>47</v>
      </c>
      <c r="G174" s="1">
        <v>45</v>
      </c>
      <c r="H174" s="1" t="s">
        <v>24</v>
      </c>
      <c r="I174" s="1" t="s">
        <v>25</v>
      </c>
      <c r="J174" s="1" t="s">
        <v>49</v>
      </c>
      <c r="K174" s="4">
        <v>796705</v>
      </c>
      <c r="L174" s="4" t="str">
        <f t="shared" si="16"/>
        <v>Submitted</v>
      </c>
      <c r="M174" s="1">
        <v>866</v>
      </c>
      <c r="N174" s="1" t="str">
        <f t="shared" si="17"/>
        <v>medium_risk</v>
      </c>
      <c r="O174" s="1" t="str">
        <f t="shared" si="18"/>
        <v>Excellent</v>
      </c>
      <c r="P174" s="1" t="str">
        <f t="shared" si="19"/>
        <v>Submitted</v>
      </c>
      <c r="Q174" s="1" t="str">
        <f t="shared" si="20"/>
        <v>Valid</v>
      </c>
      <c r="R174" s="1" t="s">
        <v>38</v>
      </c>
      <c r="S174" s="4">
        <v>3095433</v>
      </c>
      <c r="T174" s="1">
        <v>12.18</v>
      </c>
      <c r="U174" s="1">
        <v>24</v>
      </c>
      <c r="V174" s="1">
        <v>128976.38</v>
      </c>
      <c r="W174" s="4">
        <f t="shared" si="21"/>
        <v>3141864.6515259184</v>
      </c>
      <c r="X174" s="1" t="s">
        <v>50</v>
      </c>
      <c r="Y174" s="1" t="s">
        <v>51</v>
      </c>
      <c r="Z174" s="8">
        <v>45636</v>
      </c>
      <c r="AA174" s="8" t="str">
        <f>TEXT(Table2[[#This Row],[Application_Date]],"yyy")</f>
        <v>2024</v>
      </c>
      <c r="AB174" s="8" t="str">
        <f>TEXT(Table2[[#This Row],[Application_Date]],"mmmm")</f>
        <v>December</v>
      </c>
      <c r="AC174" s="1" t="s">
        <v>41</v>
      </c>
      <c r="AD174" s="1" t="s">
        <v>30</v>
      </c>
      <c r="AE174" s="1" t="s">
        <v>31</v>
      </c>
    </row>
    <row r="175" spans="1:31" x14ac:dyDescent="0.25">
      <c r="A175" s="1" t="s">
        <v>477</v>
      </c>
      <c r="B175" s="1" t="str">
        <f>IF(COUNTIF($A$2:A175,A175)&gt;1,"Duplicate","Unique")</f>
        <v>Unique</v>
      </c>
      <c r="C175" s="1" t="s">
        <v>478</v>
      </c>
      <c r="D175" s="1" t="s">
        <v>180</v>
      </c>
      <c r="E175" s="1" t="str">
        <f t="shared" si="15"/>
        <v>Submitted</v>
      </c>
      <c r="F175" s="1" t="s">
        <v>47</v>
      </c>
      <c r="G175" s="1">
        <v>46</v>
      </c>
      <c r="H175" s="1" t="s">
        <v>24</v>
      </c>
      <c r="I175" s="1" t="s">
        <v>25</v>
      </c>
      <c r="J175" s="1" t="s">
        <v>37</v>
      </c>
      <c r="K175" s="4">
        <v>1198794</v>
      </c>
      <c r="L175" s="4" t="str">
        <f t="shared" si="16"/>
        <v>Submitted</v>
      </c>
      <c r="M175" s="1">
        <v>443</v>
      </c>
      <c r="N175" s="1" t="str">
        <f t="shared" si="17"/>
        <v>High_risk</v>
      </c>
      <c r="O175" s="1" t="str">
        <f t="shared" si="18"/>
        <v>Excellent</v>
      </c>
      <c r="P175" s="1" t="str">
        <f t="shared" si="19"/>
        <v>Submitted</v>
      </c>
      <c r="Q175" s="1" t="str">
        <f t="shared" si="20"/>
        <v>Valid</v>
      </c>
      <c r="R175" s="1" t="s">
        <v>70</v>
      </c>
      <c r="S175" s="4">
        <v>2625702</v>
      </c>
      <c r="T175" s="1">
        <v>14.98</v>
      </c>
      <c r="U175" s="1">
        <v>24</v>
      </c>
      <c r="V175" s="1">
        <v>109404.25</v>
      </c>
      <c r="W175" s="4">
        <f t="shared" si="21"/>
        <v>3277751.3417738695</v>
      </c>
      <c r="X175" s="1" t="s">
        <v>28</v>
      </c>
      <c r="Y175" s="1" t="s">
        <v>29</v>
      </c>
      <c r="Z175" s="8">
        <v>45637</v>
      </c>
      <c r="AA175" s="8" t="str">
        <f>TEXT(Table2[[#This Row],[Application_Date]],"yyy")</f>
        <v>2024</v>
      </c>
      <c r="AB175" s="8" t="str">
        <f>TEXT(Table2[[#This Row],[Application_Date]],"mmmm")</f>
        <v>December</v>
      </c>
      <c r="AC175" s="1" t="s">
        <v>41</v>
      </c>
      <c r="AD175" s="1" t="s">
        <v>42</v>
      </c>
      <c r="AE175" s="1" t="s">
        <v>43</v>
      </c>
    </row>
    <row r="176" spans="1:31" x14ac:dyDescent="0.25">
      <c r="A176" s="1" t="s">
        <v>479</v>
      </c>
      <c r="B176" s="1" t="str">
        <f>IF(COUNTIF($A$2:A176,A176)&gt;1,"Duplicate","Unique")</f>
        <v>Unique</v>
      </c>
      <c r="C176" s="1" t="s">
        <v>480</v>
      </c>
      <c r="D176" s="1" t="s">
        <v>242</v>
      </c>
      <c r="E176" s="1" t="str">
        <f t="shared" si="15"/>
        <v>Submitted</v>
      </c>
      <c r="F176" s="1" t="s">
        <v>47</v>
      </c>
      <c r="G176" s="1">
        <v>53</v>
      </c>
      <c r="H176" s="1" t="s">
        <v>36</v>
      </c>
      <c r="I176" s="1" t="s">
        <v>25</v>
      </c>
      <c r="J176" s="1" t="s">
        <v>37</v>
      </c>
      <c r="K176" s="4">
        <v>2215766</v>
      </c>
      <c r="L176" s="4" t="str">
        <f t="shared" si="16"/>
        <v>Submitted</v>
      </c>
      <c r="M176" s="1">
        <v>351</v>
      </c>
      <c r="N176" s="1" t="str">
        <f t="shared" si="17"/>
        <v>High_risk</v>
      </c>
      <c r="O176" s="1" t="str">
        <f t="shared" si="18"/>
        <v>Excellent</v>
      </c>
      <c r="P176" s="1" t="str">
        <f t="shared" si="19"/>
        <v>Submitted</v>
      </c>
      <c r="Q176" s="1" t="str">
        <f t="shared" si="20"/>
        <v>Valid</v>
      </c>
      <c r="R176" s="1" t="s">
        <v>27</v>
      </c>
      <c r="S176" s="4">
        <v>4832005</v>
      </c>
      <c r="T176" s="1">
        <v>18.649999999999999</v>
      </c>
      <c r="U176" s="1">
        <v>24</v>
      </c>
      <c r="V176" s="1">
        <v>201333.54</v>
      </c>
      <c r="W176" s="4">
        <f t="shared" si="21"/>
        <v>7509741.1054303637</v>
      </c>
      <c r="X176" s="1" t="s">
        <v>105</v>
      </c>
      <c r="Y176" s="1" t="s">
        <v>106</v>
      </c>
      <c r="Z176" s="8">
        <v>45638</v>
      </c>
      <c r="AA176" s="8" t="str">
        <f>TEXT(Table2[[#This Row],[Application_Date]],"yyy")</f>
        <v>2024</v>
      </c>
      <c r="AB176" s="8" t="str">
        <f>TEXT(Table2[[#This Row],[Application_Date]],"mmmm")</f>
        <v>December</v>
      </c>
      <c r="AC176" s="1" t="s">
        <v>61</v>
      </c>
      <c r="AD176" s="1" t="s">
        <v>42</v>
      </c>
      <c r="AE176" s="1" t="s">
        <v>31</v>
      </c>
    </row>
    <row r="177" spans="1:31" x14ac:dyDescent="0.25">
      <c r="A177" s="1" t="s">
        <v>481</v>
      </c>
      <c r="B177" s="1" t="str">
        <f>IF(COUNTIF($A$2:A177,A177)&gt;1,"Duplicate","Unique")</f>
        <v>Unique</v>
      </c>
      <c r="C177" s="1" t="s">
        <v>482</v>
      </c>
      <c r="D177" s="1" t="s">
        <v>46</v>
      </c>
      <c r="E177" s="1" t="str">
        <f t="shared" si="15"/>
        <v>Submitted</v>
      </c>
      <c r="F177" s="1" t="s">
        <v>47</v>
      </c>
      <c r="G177" s="1">
        <v>21</v>
      </c>
      <c r="H177" s="1" t="s">
        <v>24</v>
      </c>
      <c r="I177" s="1" t="s">
        <v>25</v>
      </c>
      <c r="J177" s="1" t="s">
        <v>37</v>
      </c>
      <c r="K177" s="4">
        <v>2151088</v>
      </c>
      <c r="L177" s="4" t="str">
        <f t="shared" si="16"/>
        <v>Submitted</v>
      </c>
      <c r="M177" s="1">
        <v>950</v>
      </c>
      <c r="N177" s="1" t="str">
        <f t="shared" si="17"/>
        <v>medium_risk</v>
      </c>
      <c r="O177" s="1" t="str">
        <f t="shared" si="18"/>
        <v>Excellent</v>
      </c>
      <c r="P177" s="1" t="str">
        <f t="shared" si="19"/>
        <v>Submitted</v>
      </c>
      <c r="Q177" s="1" t="str">
        <f t="shared" si="20"/>
        <v>Invalid</v>
      </c>
      <c r="R177" s="1" t="s">
        <v>38</v>
      </c>
      <c r="S177" s="4">
        <v>2015057</v>
      </c>
      <c r="T177" s="1">
        <v>18.46</v>
      </c>
      <c r="U177" s="1">
        <v>12</v>
      </c>
      <c r="V177" s="1">
        <v>167921.42</v>
      </c>
      <c r="W177" s="4">
        <f t="shared" si="21"/>
        <v>3099872.6788065201</v>
      </c>
      <c r="X177" s="1" t="s">
        <v>39</v>
      </c>
      <c r="Y177" s="1" t="s">
        <v>40</v>
      </c>
      <c r="Z177" s="8">
        <v>45639</v>
      </c>
      <c r="AA177" s="8" t="str">
        <f>TEXT(Table2[[#This Row],[Application_Date]],"yyy")</f>
        <v>2024</v>
      </c>
      <c r="AB177" s="8" t="str">
        <f>TEXT(Table2[[#This Row],[Application_Date]],"mmmm")</f>
        <v>December</v>
      </c>
      <c r="AC177" s="1" t="s">
        <v>61</v>
      </c>
      <c r="AD177" s="1" t="s">
        <v>30</v>
      </c>
      <c r="AE177" s="1" t="s">
        <v>43</v>
      </c>
    </row>
    <row r="178" spans="1:31" x14ac:dyDescent="0.25">
      <c r="A178" s="1" t="s">
        <v>483</v>
      </c>
      <c r="B178" s="1" t="str">
        <f>IF(COUNTIF($A$2:A178,A178)&gt;1,"Duplicate","Unique")</f>
        <v>Unique</v>
      </c>
      <c r="C178" s="1" t="s">
        <v>484</v>
      </c>
      <c r="D178" s="1" t="s">
        <v>366</v>
      </c>
      <c r="E178" s="1" t="str">
        <f t="shared" si="15"/>
        <v>Submitted</v>
      </c>
      <c r="F178" s="1" t="s">
        <v>47</v>
      </c>
      <c r="G178" s="1">
        <v>38</v>
      </c>
      <c r="H178" s="1" t="s">
        <v>24</v>
      </c>
      <c r="I178" s="1" t="s">
        <v>25</v>
      </c>
      <c r="J178" s="1" t="s">
        <v>70</v>
      </c>
      <c r="K178" s="4">
        <v>1626507</v>
      </c>
      <c r="L178" s="4" t="str">
        <f t="shared" si="16"/>
        <v>Submitted</v>
      </c>
      <c r="M178" s="1">
        <v>387</v>
      </c>
      <c r="N178" s="1" t="str">
        <f t="shared" si="17"/>
        <v>High_risk</v>
      </c>
      <c r="O178" s="1" t="str">
        <f t="shared" si="18"/>
        <v>Excellent</v>
      </c>
      <c r="P178" s="1" t="str">
        <f t="shared" si="19"/>
        <v>Submitted</v>
      </c>
      <c r="Q178" s="1" t="str">
        <f t="shared" si="20"/>
        <v>Valid</v>
      </c>
      <c r="R178" s="1" t="s">
        <v>82</v>
      </c>
      <c r="S178" s="4">
        <v>1931319</v>
      </c>
      <c r="T178" s="1">
        <v>14.88</v>
      </c>
      <c r="U178" s="1">
        <v>36</v>
      </c>
      <c r="V178" s="1">
        <v>53647.75</v>
      </c>
      <c r="W178" s="4">
        <f t="shared" si="21"/>
        <v>2394835.5600005891</v>
      </c>
      <c r="X178" s="1" t="s">
        <v>105</v>
      </c>
      <c r="Y178" s="1" t="s">
        <v>106</v>
      </c>
      <c r="Z178" s="8">
        <v>45640</v>
      </c>
      <c r="AA178" s="8" t="str">
        <f>TEXT(Table2[[#This Row],[Application_Date]],"yyy")</f>
        <v>2024</v>
      </c>
      <c r="AB178" s="8" t="str">
        <f>TEXT(Table2[[#This Row],[Application_Date]],"mmmm")</f>
        <v>December</v>
      </c>
      <c r="AC178" s="1" t="s">
        <v>61</v>
      </c>
      <c r="AD178" s="1" t="s">
        <v>30</v>
      </c>
      <c r="AE178" s="1" t="s">
        <v>62</v>
      </c>
    </row>
    <row r="179" spans="1:31" x14ac:dyDescent="0.25">
      <c r="A179" s="1" t="s">
        <v>485</v>
      </c>
      <c r="B179" s="1" t="str">
        <f>IF(COUNTIF($A$2:A179,A179)&gt;1,"Duplicate","Unique")</f>
        <v>Unique</v>
      </c>
      <c r="C179" s="1" t="s">
        <v>486</v>
      </c>
      <c r="D179" s="1" t="s">
        <v>109</v>
      </c>
      <c r="E179" s="1" t="str">
        <f t="shared" si="15"/>
        <v>Submitted</v>
      </c>
      <c r="F179" s="1" t="s">
        <v>35</v>
      </c>
      <c r="G179" s="1">
        <v>38</v>
      </c>
      <c r="H179" s="1" t="s">
        <v>36</v>
      </c>
      <c r="I179" s="1" t="s">
        <v>48</v>
      </c>
      <c r="J179" s="1" t="s">
        <v>49</v>
      </c>
      <c r="K179" s="4">
        <v>2248194</v>
      </c>
      <c r="L179" s="4" t="str">
        <f t="shared" si="16"/>
        <v>Submitted</v>
      </c>
      <c r="M179" s="1">
        <v>646</v>
      </c>
      <c r="N179" s="1" t="str">
        <f t="shared" si="17"/>
        <v>low_risk</v>
      </c>
      <c r="O179" s="1" t="str">
        <f t="shared" si="18"/>
        <v>Excellent</v>
      </c>
      <c r="P179" s="1" t="str">
        <f t="shared" si="19"/>
        <v>Submitted</v>
      </c>
      <c r="Q179" s="1" t="str">
        <f t="shared" si="20"/>
        <v>Valid</v>
      </c>
      <c r="R179" s="1" t="s">
        <v>82</v>
      </c>
      <c r="S179" s="4">
        <v>827706</v>
      </c>
      <c r="T179" s="1">
        <v>7.07</v>
      </c>
      <c r="U179" s="1">
        <v>180</v>
      </c>
      <c r="V179" s="1">
        <v>4598.37</v>
      </c>
      <c r="W179" s="4">
        <f t="shared" si="21"/>
        <v>487656.78500000003</v>
      </c>
      <c r="X179" s="1" t="s">
        <v>85</v>
      </c>
      <c r="Y179" s="1" t="s">
        <v>86</v>
      </c>
      <c r="Z179" s="8">
        <v>45641</v>
      </c>
      <c r="AA179" s="8" t="str">
        <f>TEXT(Table2[[#This Row],[Application_Date]],"yyy")</f>
        <v>2024</v>
      </c>
      <c r="AB179" s="8" t="str">
        <f>TEXT(Table2[[#This Row],[Application_Date]],"mmmm")</f>
        <v>December</v>
      </c>
      <c r="AC179" s="1" t="s">
        <v>61</v>
      </c>
      <c r="AD179" s="1" t="s">
        <v>30</v>
      </c>
      <c r="AE179" s="1" t="s">
        <v>43</v>
      </c>
    </row>
    <row r="180" spans="1:31" x14ac:dyDescent="0.25">
      <c r="A180" s="1" t="s">
        <v>487</v>
      </c>
      <c r="B180" s="1" t="str">
        <f>IF(COUNTIF($A$2:A180,A180)&gt;1,"Duplicate","Unique")</f>
        <v>Unique</v>
      </c>
      <c r="C180" s="1" t="s">
        <v>488</v>
      </c>
      <c r="D180" s="1" t="s">
        <v>489</v>
      </c>
      <c r="E180" s="1" t="str">
        <f t="shared" si="15"/>
        <v>Submitted</v>
      </c>
      <c r="F180" s="1" t="s">
        <v>35</v>
      </c>
      <c r="G180" s="1">
        <v>35</v>
      </c>
      <c r="H180" s="1" t="s">
        <v>36</v>
      </c>
      <c r="I180" s="1" t="s">
        <v>48</v>
      </c>
      <c r="J180" s="1" t="s">
        <v>26</v>
      </c>
      <c r="K180" s="4">
        <v>2430961</v>
      </c>
      <c r="L180" s="4" t="str">
        <f t="shared" si="16"/>
        <v>Submitted</v>
      </c>
      <c r="M180" s="1">
        <v>810</v>
      </c>
      <c r="N180" s="1" t="str">
        <f t="shared" si="17"/>
        <v>medium_risk</v>
      </c>
      <c r="O180" s="1" t="str">
        <f t="shared" si="18"/>
        <v>Excellent</v>
      </c>
      <c r="P180" s="1" t="str">
        <f t="shared" si="19"/>
        <v>Submitted</v>
      </c>
      <c r="Q180" s="1" t="str">
        <f t="shared" si="20"/>
        <v>Valid</v>
      </c>
      <c r="R180" s="1" t="s">
        <v>27</v>
      </c>
      <c r="S180" s="4">
        <v>1009050</v>
      </c>
      <c r="T180" s="1">
        <v>16.88</v>
      </c>
      <c r="U180" s="1">
        <v>24</v>
      </c>
      <c r="V180" s="1">
        <v>42043.75</v>
      </c>
      <c r="W180" s="4">
        <f t="shared" si="21"/>
        <v>1419397.000995683</v>
      </c>
      <c r="X180" s="1" t="s">
        <v>28</v>
      </c>
      <c r="Y180" s="1" t="s">
        <v>29</v>
      </c>
      <c r="Z180" s="8">
        <v>45642</v>
      </c>
      <c r="AA180" s="8" t="str">
        <f>TEXT(Table2[[#This Row],[Application_Date]],"yyy")</f>
        <v>2024</v>
      </c>
      <c r="AB180" s="8" t="str">
        <f>TEXT(Table2[[#This Row],[Application_Date]],"mmmm")</f>
        <v>December</v>
      </c>
      <c r="AC180" s="1" t="s">
        <v>61</v>
      </c>
      <c r="AD180" s="1" t="s">
        <v>42</v>
      </c>
      <c r="AE180" s="1" t="s">
        <v>43</v>
      </c>
    </row>
    <row r="181" spans="1:31" x14ac:dyDescent="0.25">
      <c r="A181" s="1" t="s">
        <v>490</v>
      </c>
      <c r="B181" s="1" t="str">
        <f>IF(COUNTIF($A$2:A181,A181)&gt;1,"Duplicate","Unique")</f>
        <v>Unique</v>
      </c>
      <c r="C181" s="1" t="s">
        <v>491</v>
      </c>
      <c r="D181" s="1" t="s">
        <v>58</v>
      </c>
      <c r="E181" s="1" t="str">
        <f t="shared" si="15"/>
        <v>Submitted</v>
      </c>
      <c r="F181" s="1" t="s">
        <v>35</v>
      </c>
      <c r="G181" s="1">
        <v>20</v>
      </c>
      <c r="H181" s="1" t="s">
        <v>36</v>
      </c>
      <c r="I181" s="1" t="s">
        <v>25</v>
      </c>
      <c r="J181" s="1" t="s">
        <v>70</v>
      </c>
      <c r="K181" s="4">
        <v>1943564</v>
      </c>
      <c r="L181" s="4" t="str">
        <f t="shared" si="16"/>
        <v>Submitted</v>
      </c>
      <c r="M181" s="1">
        <v>762</v>
      </c>
      <c r="N181" s="1" t="str">
        <f t="shared" si="17"/>
        <v>medium_risk</v>
      </c>
      <c r="O181" s="1" t="str">
        <f t="shared" si="18"/>
        <v>Excellent</v>
      </c>
      <c r="P181" s="1" t="str">
        <f t="shared" si="19"/>
        <v>Submitted</v>
      </c>
      <c r="Q181" s="1" t="str">
        <f t="shared" si="20"/>
        <v>Valid</v>
      </c>
      <c r="R181" s="1" t="s">
        <v>82</v>
      </c>
      <c r="S181" s="4">
        <v>2988876</v>
      </c>
      <c r="T181" s="1">
        <v>13.6</v>
      </c>
      <c r="U181" s="1">
        <v>180</v>
      </c>
      <c r="V181" s="1">
        <v>16604.87</v>
      </c>
      <c r="W181" s="4">
        <f t="shared" si="21"/>
        <v>3387392.8</v>
      </c>
      <c r="X181" s="1" t="s">
        <v>59</v>
      </c>
      <c r="Y181" s="1" t="s">
        <v>60</v>
      </c>
      <c r="Z181" s="8">
        <v>45643</v>
      </c>
      <c r="AA181" s="8" t="str">
        <f>TEXT(Table2[[#This Row],[Application_Date]],"yyy")</f>
        <v>2024</v>
      </c>
      <c r="AB181" s="8" t="str">
        <f>TEXT(Table2[[#This Row],[Application_Date]],"mmmm")</f>
        <v>December</v>
      </c>
      <c r="AC181" s="1" t="s">
        <v>41</v>
      </c>
      <c r="AD181" s="1" t="s">
        <v>42</v>
      </c>
      <c r="AE181" s="1" t="s">
        <v>31</v>
      </c>
    </row>
    <row r="182" spans="1:31" x14ac:dyDescent="0.25">
      <c r="A182" s="1" t="s">
        <v>492</v>
      </c>
      <c r="B182" s="1" t="str">
        <f>IF(COUNTIF($A$2:A182,A182)&gt;1,"Duplicate","Unique")</f>
        <v>Unique</v>
      </c>
      <c r="C182" s="1" t="s">
        <v>493</v>
      </c>
      <c r="D182" s="1" t="s">
        <v>157</v>
      </c>
      <c r="E182" s="1" t="str">
        <f t="shared" si="15"/>
        <v>Submitted</v>
      </c>
      <c r="F182" s="1" t="s">
        <v>35</v>
      </c>
      <c r="G182" s="1">
        <v>48</v>
      </c>
      <c r="H182" s="1" t="s">
        <v>24</v>
      </c>
      <c r="I182" s="1" t="s">
        <v>48</v>
      </c>
      <c r="J182" s="1" t="s">
        <v>70</v>
      </c>
      <c r="K182" s="4">
        <v>2466096</v>
      </c>
      <c r="L182" s="4" t="str">
        <f t="shared" si="16"/>
        <v>Submitted</v>
      </c>
      <c r="M182" s="1">
        <v>456</v>
      </c>
      <c r="N182" s="1" t="str">
        <f t="shared" si="17"/>
        <v>High_risk</v>
      </c>
      <c r="O182" s="1" t="str">
        <f t="shared" si="18"/>
        <v>Excellent</v>
      </c>
      <c r="P182" s="1" t="str">
        <f t="shared" si="19"/>
        <v>Submitted</v>
      </c>
      <c r="Q182" s="1" t="str">
        <f t="shared" si="20"/>
        <v>Valid</v>
      </c>
      <c r="R182" s="1" t="s">
        <v>6</v>
      </c>
      <c r="S182" s="4">
        <v>262864</v>
      </c>
      <c r="T182" s="1">
        <v>12.65</v>
      </c>
      <c r="U182" s="1">
        <v>24</v>
      </c>
      <c r="V182" s="1">
        <v>10952.67</v>
      </c>
      <c r="W182" s="4">
        <f t="shared" si="21"/>
        <v>277102.47536396055</v>
      </c>
      <c r="X182" s="1" t="s">
        <v>39</v>
      </c>
      <c r="Y182" s="1" t="s">
        <v>40</v>
      </c>
      <c r="Z182" s="8">
        <v>45644</v>
      </c>
      <c r="AA182" s="8" t="str">
        <f>TEXT(Table2[[#This Row],[Application_Date]],"yyy")</f>
        <v>2024</v>
      </c>
      <c r="AB182" s="8" t="str">
        <f>TEXT(Table2[[#This Row],[Application_Date]],"mmmm")</f>
        <v>December</v>
      </c>
      <c r="AC182" s="1" t="s">
        <v>61</v>
      </c>
      <c r="AD182" s="1" t="s">
        <v>30</v>
      </c>
      <c r="AE182" s="1" t="s">
        <v>31</v>
      </c>
    </row>
    <row r="183" spans="1:31" x14ac:dyDescent="0.25">
      <c r="A183" s="1" t="s">
        <v>494</v>
      </c>
      <c r="B183" s="1" t="str">
        <f>IF(COUNTIF($A$2:A183,A183)&gt;1,"Duplicate","Unique")</f>
        <v>Unique</v>
      </c>
      <c r="C183" s="1" t="s">
        <v>495</v>
      </c>
      <c r="D183" s="1" t="s">
        <v>130</v>
      </c>
      <c r="E183" s="1" t="str">
        <f t="shared" si="15"/>
        <v>Submitted</v>
      </c>
      <c r="F183" s="1" t="s">
        <v>35</v>
      </c>
      <c r="G183" s="1">
        <v>43</v>
      </c>
      <c r="H183" s="1" t="s">
        <v>24</v>
      </c>
      <c r="I183" s="1" t="s">
        <v>25</v>
      </c>
      <c r="J183" s="1" t="s">
        <v>70</v>
      </c>
      <c r="K183" s="4">
        <v>2237478</v>
      </c>
      <c r="L183" s="4" t="str">
        <f t="shared" si="16"/>
        <v>Submitted</v>
      </c>
      <c r="M183" s="1">
        <v>667</v>
      </c>
      <c r="N183" s="1" t="str">
        <f t="shared" si="17"/>
        <v>low_risk</v>
      </c>
      <c r="O183" s="1" t="str">
        <f t="shared" si="18"/>
        <v>Excellent</v>
      </c>
      <c r="P183" s="1" t="str">
        <f t="shared" si="19"/>
        <v>Submitted</v>
      </c>
      <c r="Q183" s="1" t="str">
        <f t="shared" si="20"/>
        <v>Valid</v>
      </c>
      <c r="R183" s="1" t="s">
        <v>70</v>
      </c>
      <c r="S183" s="4">
        <v>4358637</v>
      </c>
      <c r="T183" s="1">
        <v>17.82</v>
      </c>
      <c r="U183" s="1">
        <v>36</v>
      </c>
      <c r="V183" s="1">
        <v>121073.25</v>
      </c>
      <c r="W183" s="4">
        <f t="shared" si="21"/>
        <v>6472575.9450000394</v>
      </c>
      <c r="X183" s="1" t="s">
        <v>105</v>
      </c>
      <c r="Y183" s="1" t="s">
        <v>106</v>
      </c>
      <c r="Z183" s="8">
        <v>45645</v>
      </c>
      <c r="AA183" s="8" t="str">
        <f>TEXT(Table2[[#This Row],[Application_Date]],"yyy")</f>
        <v>2024</v>
      </c>
      <c r="AB183" s="8" t="str">
        <f>TEXT(Table2[[#This Row],[Application_Date]],"mmmm")</f>
        <v>December</v>
      </c>
      <c r="AC183" s="1" t="s">
        <v>61</v>
      </c>
      <c r="AD183" s="1" t="s">
        <v>30</v>
      </c>
      <c r="AE183" s="1" t="s">
        <v>62</v>
      </c>
    </row>
    <row r="184" spans="1:31" x14ac:dyDescent="0.25">
      <c r="A184" s="1" t="s">
        <v>496</v>
      </c>
      <c r="B184" s="1" t="str">
        <f>IF(COUNTIF($A$2:A184,A184)&gt;1,"Duplicate","Unique")</f>
        <v>Unique</v>
      </c>
      <c r="C184" s="1" t="s">
        <v>497</v>
      </c>
      <c r="D184" s="1" t="s">
        <v>69</v>
      </c>
      <c r="E184" s="1" t="str">
        <f t="shared" si="15"/>
        <v>Submitted</v>
      </c>
      <c r="F184" s="1" t="s">
        <v>35</v>
      </c>
      <c r="G184" s="1">
        <v>33</v>
      </c>
      <c r="H184" s="1" t="s">
        <v>24</v>
      </c>
      <c r="I184" s="1" t="s">
        <v>48</v>
      </c>
      <c r="J184" s="1" t="s">
        <v>26</v>
      </c>
      <c r="K184" s="4">
        <v>316287</v>
      </c>
      <c r="L184" s="4" t="str">
        <f t="shared" si="16"/>
        <v>Submitted</v>
      </c>
      <c r="M184" s="1">
        <v>711</v>
      </c>
      <c r="N184" s="1" t="str">
        <f t="shared" si="17"/>
        <v>low_risk</v>
      </c>
      <c r="O184" s="1" t="str">
        <f t="shared" si="18"/>
        <v>Excellent</v>
      </c>
      <c r="P184" s="1" t="str">
        <f t="shared" si="19"/>
        <v>Submitted</v>
      </c>
      <c r="Q184" s="1" t="str">
        <f t="shared" si="20"/>
        <v>Valid</v>
      </c>
      <c r="R184" s="1" t="s">
        <v>38</v>
      </c>
      <c r="S184" s="4">
        <v>4275321</v>
      </c>
      <c r="T184" s="1">
        <v>16.100000000000001</v>
      </c>
      <c r="U184" s="1">
        <v>180</v>
      </c>
      <c r="V184" s="1">
        <v>23751.78</v>
      </c>
      <c r="W184" s="4">
        <f t="shared" si="21"/>
        <v>5736055.6750000007</v>
      </c>
      <c r="X184" s="1" t="s">
        <v>50</v>
      </c>
      <c r="Y184" s="1" t="s">
        <v>51</v>
      </c>
      <c r="Z184" s="8">
        <v>45646</v>
      </c>
      <c r="AA184" s="8" t="str">
        <f>TEXT(Table2[[#This Row],[Application_Date]],"yyy")</f>
        <v>2024</v>
      </c>
      <c r="AB184" s="8" t="str">
        <f>TEXT(Table2[[#This Row],[Application_Date]],"mmmm")</f>
        <v>December</v>
      </c>
      <c r="AC184" s="1" t="s">
        <v>41</v>
      </c>
      <c r="AD184" s="1" t="s">
        <v>30</v>
      </c>
      <c r="AE184" s="1" t="s">
        <v>62</v>
      </c>
    </row>
    <row r="185" spans="1:31" x14ac:dyDescent="0.25">
      <c r="A185" s="1" t="s">
        <v>498</v>
      </c>
      <c r="B185" s="1" t="str">
        <f>IF(COUNTIF($A$2:A185,A185)&gt;1,"Duplicate","Unique")</f>
        <v>Unique</v>
      </c>
      <c r="C185" s="1" t="s">
        <v>499</v>
      </c>
      <c r="D185" s="1" t="s">
        <v>133</v>
      </c>
      <c r="E185" s="1" t="str">
        <f t="shared" si="15"/>
        <v>Submitted</v>
      </c>
      <c r="F185" s="1" t="s">
        <v>35</v>
      </c>
      <c r="G185" s="1">
        <v>18</v>
      </c>
      <c r="H185" s="1" t="s">
        <v>24</v>
      </c>
      <c r="I185" s="1" t="s">
        <v>48</v>
      </c>
      <c r="J185" s="1" t="s">
        <v>70</v>
      </c>
      <c r="K185" s="4">
        <v>1451315</v>
      </c>
      <c r="L185" s="4" t="str">
        <f t="shared" si="16"/>
        <v>Submitted</v>
      </c>
      <c r="M185" s="1">
        <v>585</v>
      </c>
      <c r="N185" s="1" t="str">
        <f t="shared" si="17"/>
        <v>High_risk</v>
      </c>
      <c r="O185" s="1" t="str">
        <f t="shared" si="18"/>
        <v>Excellent</v>
      </c>
      <c r="P185" s="1" t="str">
        <f t="shared" si="19"/>
        <v>Submitted</v>
      </c>
      <c r="Q185" s="1" t="str">
        <f t="shared" si="20"/>
        <v>Valid</v>
      </c>
      <c r="R185" s="1" t="s">
        <v>70</v>
      </c>
      <c r="S185" s="4">
        <v>2950612</v>
      </c>
      <c r="T185" s="1">
        <v>13.02</v>
      </c>
      <c r="U185" s="1">
        <v>180</v>
      </c>
      <c r="V185" s="1">
        <v>16392.29</v>
      </c>
      <c r="W185" s="4">
        <f t="shared" si="21"/>
        <v>3201414.02</v>
      </c>
      <c r="X185" s="1" t="s">
        <v>50</v>
      </c>
      <c r="Y185" s="1" t="s">
        <v>51</v>
      </c>
      <c r="Z185" s="8">
        <v>45647</v>
      </c>
      <c r="AA185" s="8" t="str">
        <f>TEXT(Table2[[#This Row],[Application_Date]],"yyy")</f>
        <v>2024</v>
      </c>
      <c r="AB185" s="8" t="str">
        <f>TEXT(Table2[[#This Row],[Application_Date]],"mmmm")</f>
        <v>December</v>
      </c>
      <c r="AC185" s="1" t="s">
        <v>41</v>
      </c>
      <c r="AD185" s="1" t="s">
        <v>30</v>
      </c>
      <c r="AE185" s="1" t="s">
        <v>43</v>
      </c>
    </row>
    <row r="186" spans="1:31" x14ac:dyDescent="0.25">
      <c r="A186" s="1" t="s">
        <v>500</v>
      </c>
      <c r="B186" s="1" t="str">
        <f>IF(COUNTIF($A$2:A186,A186)&gt;1,"Duplicate","Unique")</f>
        <v>Unique</v>
      </c>
      <c r="C186" s="1" t="s">
        <v>501</v>
      </c>
      <c r="D186" s="1" t="s">
        <v>115</v>
      </c>
      <c r="E186" s="1" t="str">
        <f t="shared" si="15"/>
        <v>Submitted</v>
      </c>
      <c r="F186" s="1" t="s">
        <v>47</v>
      </c>
      <c r="G186" s="1">
        <v>43</v>
      </c>
      <c r="H186" s="1" t="s">
        <v>36</v>
      </c>
      <c r="I186" s="1" t="s">
        <v>25</v>
      </c>
      <c r="J186" s="1" t="s">
        <v>37</v>
      </c>
      <c r="K186" s="4">
        <v>-50000</v>
      </c>
      <c r="L186" s="4" t="str">
        <f t="shared" si="16"/>
        <v>Submitted</v>
      </c>
      <c r="M186" s="1">
        <v>783</v>
      </c>
      <c r="N186" s="1" t="str">
        <f t="shared" si="17"/>
        <v>medium_risk</v>
      </c>
      <c r="O186" s="1" t="str">
        <f t="shared" si="18"/>
        <v>Excellent</v>
      </c>
      <c r="P186" s="1" t="str">
        <f t="shared" si="19"/>
        <v>Submitted</v>
      </c>
      <c r="Q186" s="1" t="str">
        <f t="shared" si="20"/>
        <v>Valid</v>
      </c>
      <c r="R186" s="1" t="s">
        <v>27</v>
      </c>
      <c r="S186" s="4">
        <v>2789924</v>
      </c>
      <c r="T186" s="1">
        <v>16.73</v>
      </c>
      <c r="U186" s="1">
        <v>12</v>
      </c>
      <c r="V186" s="1">
        <v>232493.67</v>
      </c>
      <c r="W186" s="4">
        <f t="shared" si="21"/>
        <v>3889728.7080075671</v>
      </c>
      <c r="X186" s="1" t="s">
        <v>95</v>
      </c>
      <c r="Y186" s="1" t="s">
        <v>96</v>
      </c>
      <c r="Z186" s="8">
        <v>45648</v>
      </c>
      <c r="AA186" s="8" t="str">
        <f>TEXT(Table2[[#This Row],[Application_Date]],"yyy")</f>
        <v>2024</v>
      </c>
      <c r="AB186" s="8" t="str">
        <f>TEXT(Table2[[#This Row],[Application_Date]],"mmmm")</f>
        <v>December</v>
      </c>
      <c r="AC186" s="1" t="s">
        <v>61</v>
      </c>
      <c r="AD186" s="1" t="s">
        <v>30</v>
      </c>
      <c r="AE186" s="1" t="s">
        <v>43</v>
      </c>
    </row>
    <row r="187" spans="1:31" x14ac:dyDescent="0.25">
      <c r="A187" s="1" t="s">
        <v>502</v>
      </c>
      <c r="B187" s="1" t="str">
        <f>IF(COUNTIF($A$2:A187,A187)&gt;1,"Duplicate","Unique")</f>
        <v>Unique</v>
      </c>
      <c r="C187" s="1" t="s">
        <v>503</v>
      </c>
      <c r="D187" s="1" t="s">
        <v>58</v>
      </c>
      <c r="E187" s="1" t="str">
        <f t="shared" si="15"/>
        <v>Submitted</v>
      </c>
      <c r="F187" s="1" t="s">
        <v>35</v>
      </c>
      <c r="G187" s="1">
        <v>50</v>
      </c>
      <c r="H187" s="1" t="s">
        <v>36</v>
      </c>
      <c r="I187" s="1" t="s">
        <v>48</v>
      </c>
      <c r="J187" s="1" t="s">
        <v>37</v>
      </c>
      <c r="K187" s="4">
        <v>1263423</v>
      </c>
      <c r="L187" s="4" t="str">
        <f t="shared" si="16"/>
        <v>Submitted</v>
      </c>
      <c r="M187" s="1">
        <v>341</v>
      </c>
      <c r="N187" s="1" t="str">
        <f t="shared" si="17"/>
        <v>High_risk</v>
      </c>
      <c r="O187" s="1" t="str">
        <f t="shared" si="18"/>
        <v>Excellent</v>
      </c>
      <c r="P187" s="1" t="str">
        <f t="shared" si="19"/>
        <v>Submitted</v>
      </c>
      <c r="Q187" s="1" t="str">
        <f t="shared" si="20"/>
        <v>Valid</v>
      </c>
      <c r="R187" s="1" t="s">
        <v>27</v>
      </c>
      <c r="S187" s="4">
        <v>4012111</v>
      </c>
      <c r="T187" s="1">
        <v>8.6</v>
      </c>
      <c r="U187" s="1">
        <v>120</v>
      </c>
      <c r="V187" s="1">
        <v>33434.26</v>
      </c>
      <c r="W187" s="4">
        <f t="shared" si="21"/>
        <v>2875346.2166666668</v>
      </c>
      <c r="X187" s="1" t="s">
        <v>39</v>
      </c>
      <c r="Y187" s="1" t="s">
        <v>40</v>
      </c>
      <c r="Z187" s="8">
        <v>45649</v>
      </c>
      <c r="AA187" s="8" t="str">
        <f>TEXT(Table2[[#This Row],[Application_Date]],"yyy")</f>
        <v>2024</v>
      </c>
      <c r="AB187" s="8" t="str">
        <f>TEXT(Table2[[#This Row],[Application_Date]],"mmmm")</f>
        <v>December</v>
      </c>
      <c r="AC187" s="1" t="s">
        <v>61</v>
      </c>
      <c r="AD187" s="1" t="s">
        <v>30</v>
      </c>
      <c r="AE187" s="1" t="s">
        <v>43</v>
      </c>
    </row>
    <row r="188" spans="1:31" x14ac:dyDescent="0.25">
      <c r="A188" s="1" t="s">
        <v>504</v>
      </c>
      <c r="B188" s="1" t="str">
        <f>IF(COUNTIF($A$2:A188,A188)&gt;1,"Duplicate","Unique")</f>
        <v>Unique</v>
      </c>
      <c r="C188" s="1" t="s">
        <v>505</v>
      </c>
      <c r="D188" s="1" t="s">
        <v>89</v>
      </c>
      <c r="E188" s="1" t="str">
        <f t="shared" si="15"/>
        <v>Submitted</v>
      </c>
      <c r="F188" s="1" t="s">
        <v>35</v>
      </c>
      <c r="G188" s="1">
        <v>62</v>
      </c>
      <c r="H188" s="1" t="s">
        <v>36</v>
      </c>
      <c r="I188" s="1" t="s">
        <v>48</v>
      </c>
      <c r="J188" s="1" t="s">
        <v>26</v>
      </c>
      <c r="K188" s="4">
        <v>1669580</v>
      </c>
      <c r="L188" s="4" t="str">
        <f t="shared" si="16"/>
        <v>Submitted</v>
      </c>
      <c r="M188" s="1">
        <v>504</v>
      </c>
      <c r="N188" s="1" t="str">
        <f t="shared" si="17"/>
        <v>High_risk</v>
      </c>
      <c r="O188" s="1" t="str">
        <f t="shared" si="18"/>
        <v>Excellent</v>
      </c>
      <c r="P188" s="1" t="str">
        <f t="shared" si="19"/>
        <v>Submitted</v>
      </c>
      <c r="Q188" s="1" t="str">
        <f t="shared" si="20"/>
        <v>Valid</v>
      </c>
      <c r="R188" s="1" t="s">
        <v>27</v>
      </c>
      <c r="S188" s="4">
        <v>3510526</v>
      </c>
      <c r="T188" s="1">
        <v>17.170000000000002</v>
      </c>
      <c r="U188" s="1">
        <v>36</v>
      </c>
      <c r="V188" s="1">
        <v>97514.61</v>
      </c>
      <c r="W188" s="4">
        <f t="shared" si="21"/>
        <v>5022977.6183333993</v>
      </c>
      <c r="X188" s="1" t="s">
        <v>50</v>
      </c>
      <c r="Y188" s="1" t="s">
        <v>51</v>
      </c>
      <c r="Z188" s="8">
        <v>45650</v>
      </c>
      <c r="AA188" s="8" t="str">
        <f>TEXT(Table2[[#This Row],[Application_Date]],"yyy")</f>
        <v>2024</v>
      </c>
      <c r="AB188" s="8" t="str">
        <f>TEXT(Table2[[#This Row],[Application_Date]],"mmmm")</f>
        <v>December</v>
      </c>
      <c r="AC188" s="1" t="s">
        <v>61</v>
      </c>
      <c r="AD188" s="1" t="s">
        <v>42</v>
      </c>
      <c r="AE188" s="1" t="s">
        <v>62</v>
      </c>
    </row>
    <row r="189" spans="1:31" x14ac:dyDescent="0.25">
      <c r="A189" s="1" t="s">
        <v>506</v>
      </c>
      <c r="B189" s="1" t="str">
        <f>IF(COUNTIF($A$2:A189,A189)&gt;1,"Duplicate","Unique")</f>
        <v>Unique</v>
      </c>
      <c r="C189" s="1" t="s">
        <v>507</v>
      </c>
      <c r="D189" s="1" t="s">
        <v>196</v>
      </c>
      <c r="E189" s="1" t="str">
        <f t="shared" si="15"/>
        <v>Submitted</v>
      </c>
      <c r="F189" s="1" t="s">
        <v>35</v>
      </c>
      <c r="G189" s="1">
        <v>65</v>
      </c>
      <c r="H189" s="1" t="s">
        <v>24</v>
      </c>
      <c r="I189" s="1" t="s">
        <v>25</v>
      </c>
      <c r="J189" s="1" t="s">
        <v>26</v>
      </c>
      <c r="K189" s="4">
        <v>1457389</v>
      </c>
      <c r="L189" s="4" t="str">
        <f t="shared" si="16"/>
        <v>Submitted</v>
      </c>
      <c r="M189" s="1">
        <v>532</v>
      </c>
      <c r="N189" s="1" t="str">
        <f t="shared" si="17"/>
        <v>High_risk</v>
      </c>
      <c r="O189" s="1" t="str">
        <f t="shared" si="18"/>
        <v>Excellent</v>
      </c>
      <c r="P189" s="1" t="str">
        <f t="shared" si="19"/>
        <v>Submitted</v>
      </c>
      <c r="Q189" s="1" t="str">
        <f t="shared" si="20"/>
        <v>Valid</v>
      </c>
      <c r="R189" s="1" t="s">
        <v>70</v>
      </c>
      <c r="S189" s="4">
        <v>0</v>
      </c>
      <c r="T189" s="1">
        <v>11.51</v>
      </c>
      <c r="U189" s="1">
        <v>24</v>
      </c>
      <c r="V189" s="1">
        <v>10416.67</v>
      </c>
      <c r="W189" s="4">
        <f t="shared" si="21"/>
        <v>0</v>
      </c>
      <c r="X189" s="1" t="s">
        <v>85</v>
      </c>
      <c r="Y189" s="1" t="s">
        <v>86</v>
      </c>
      <c r="Z189" s="8">
        <v>45651</v>
      </c>
      <c r="AA189" s="8" t="str">
        <f>TEXT(Table2[[#This Row],[Application_Date]],"yyy")</f>
        <v>2024</v>
      </c>
      <c r="AB189" s="8" t="str">
        <f>TEXT(Table2[[#This Row],[Application_Date]],"mmmm")</f>
        <v>December</v>
      </c>
      <c r="AC189" s="1" t="s">
        <v>52</v>
      </c>
      <c r="AD189" s="1" t="s">
        <v>42</v>
      </c>
      <c r="AE189" s="1" t="s">
        <v>43</v>
      </c>
    </row>
    <row r="190" spans="1:31" x14ac:dyDescent="0.25">
      <c r="A190" s="1" t="s">
        <v>508</v>
      </c>
      <c r="B190" s="1" t="str">
        <f>IF(COUNTIF($A$2:A190,A190)&gt;1,"Duplicate","Unique")</f>
        <v>Unique</v>
      </c>
      <c r="C190" s="1" t="s">
        <v>509</v>
      </c>
      <c r="D190" s="1" t="s">
        <v>270</v>
      </c>
      <c r="E190" s="1" t="str">
        <f t="shared" si="15"/>
        <v>Submitted</v>
      </c>
      <c r="F190" s="1" t="s">
        <v>35</v>
      </c>
      <c r="G190" s="1">
        <v>20</v>
      </c>
      <c r="H190" s="1" t="s">
        <v>36</v>
      </c>
      <c r="I190" s="1" t="s">
        <v>48</v>
      </c>
      <c r="J190" s="1" t="s">
        <v>70</v>
      </c>
      <c r="K190" s="4">
        <v>414338</v>
      </c>
      <c r="L190" s="4" t="str">
        <f t="shared" si="16"/>
        <v>Submitted</v>
      </c>
      <c r="M190" s="1">
        <v>804</v>
      </c>
      <c r="N190" s="1" t="str">
        <f t="shared" si="17"/>
        <v>medium_risk</v>
      </c>
      <c r="O190" s="1" t="str">
        <f t="shared" si="18"/>
        <v>Excellent</v>
      </c>
      <c r="P190" s="1" t="str">
        <f t="shared" si="19"/>
        <v>Submitted</v>
      </c>
      <c r="Q190" s="1" t="str">
        <f t="shared" si="20"/>
        <v>Valid</v>
      </c>
      <c r="R190" s="1" t="s">
        <v>38</v>
      </c>
      <c r="S190" s="4">
        <v>2721234</v>
      </c>
      <c r="T190" s="1">
        <v>10.47</v>
      </c>
      <c r="U190" s="1">
        <v>180</v>
      </c>
      <c r="V190" s="1">
        <v>15117.97</v>
      </c>
      <c r="W190" s="4">
        <f t="shared" si="21"/>
        <v>2374276.665</v>
      </c>
      <c r="X190" s="1" t="s">
        <v>28</v>
      </c>
      <c r="Y190" s="1" t="s">
        <v>29</v>
      </c>
      <c r="Z190" s="8">
        <v>45652</v>
      </c>
      <c r="AA190" s="8" t="str">
        <f>TEXT(Table2[[#This Row],[Application_Date]],"yyy")</f>
        <v>2024</v>
      </c>
      <c r="AB190" s="8" t="str">
        <f>TEXT(Table2[[#This Row],[Application_Date]],"mmmm")</f>
        <v>December</v>
      </c>
      <c r="AC190" s="1" t="s">
        <v>61</v>
      </c>
      <c r="AD190" s="1" t="s">
        <v>42</v>
      </c>
      <c r="AE190" s="1" t="s">
        <v>31</v>
      </c>
    </row>
    <row r="191" spans="1:31" x14ac:dyDescent="0.25">
      <c r="A191" s="1" t="s">
        <v>510</v>
      </c>
      <c r="B191" s="1" t="str">
        <f>IF(COUNTIF($A$2:A191,A191)&gt;1,"Duplicate","Unique")</f>
        <v>Unique</v>
      </c>
      <c r="C191" s="1" t="s">
        <v>511</v>
      </c>
      <c r="D191" s="1" t="s">
        <v>89</v>
      </c>
      <c r="E191" s="1" t="str">
        <f t="shared" si="15"/>
        <v>Submitted</v>
      </c>
      <c r="F191" s="1" t="s">
        <v>35</v>
      </c>
      <c r="G191" s="1">
        <v>59</v>
      </c>
      <c r="H191" s="1" t="s">
        <v>24</v>
      </c>
      <c r="I191" s="1" t="s">
        <v>48</v>
      </c>
      <c r="J191" s="1" t="s">
        <v>70</v>
      </c>
      <c r="K191" s="4">
        <v>2214115</v>
      </c>
      <c r="L191" s="4" t="str">
        <f t="shared" si="16"/>
        <v>Submitted</v>
      </c>
      <c r="M191" s="1">
        <v>861</v>
      </c>
      <c r="N191" s="1" t="str">
        <f t="shared" si="17"/>
        <v>medium_risk</v>
      </c>
      <c r="O191" s="1" t="str">
        <f t="shared" si="18"/>
        <v>Excellent</v>
      </c>
      <c r="P191" s="1" t="str">
        <f t="shared" si="19"/>
        <v>Submitted</v>
      </c>
      <c r="Q191" s="1" t="str">
        <f t="shared" si="20"/>
        <v>Valid</v>
      </c>
      <c r="R191" s="1" t="s">
        <v>27</v>
      </c>
      <c r="S191" s="4">
        <v>2088150</v>
      </c>
      <c r="T191" s="1">
        <v>12.45</v>
      </c>
      <c r="U191" s="1">
        <v>36</v>
      </c>
      <c r="V191" s="1">
        <v>58004.17</v>
      </c>
      <c r="W191" s="4">
        <f t="shared" si="21"/>
        <v>2166455.6250161524</v>
      </c>
      <c r="X191" s="1" t="s">
        <v>28</v>
      </c>
      <c r="Y191" s="1" t="s">
        <v>29</v>
      </c>
      <c r="Z191" s="8">
        <v>45653</v>
      </c>
      <c r="AA191" s="8" t="str">
        <f>TEXT(Table2[[#This Row],[Application_Date]],"yyy")</f>
        <v>2024</v>
      </c>
      <c r="AB191" s="8" t="str">
        <f>TEXT(Table2[[#This Row],[Application_Date]],"mmmm")</f>
        <v>December</v>
      </c>
      <c r="AC191" s="1" t="s">
        <v>41</v>
      </c>
      <c r="AD191" s="1" t="s">
        <v>42</v>
      </c>
      <c r="AE191" s="1" t="s">
        <v>62</v>
      </c>
    </row>
    <row r="192" spans="1:31" x14ac:dyDescent="0.25">
      <c r="A192" s="1" t="s">
        <v>512</v>
      </c>
      <c r="B192" s="1" t="str">
        <f>IF(COUNTIF($A$2:A192,A192)&gt;1,"Duplicate","Unique")</f>
        <v>Unique</v>
      </c>
      <c r="C192" s="1" t="s">
        <v>513</v>
      </c>
      <c r="D192" s="1" t="s">
        <v>262</v>
      </c>
      <c r="E192" s="1" t="str">
        <f t="shared" si="15"/>
        <v>Submitted</v>
      </c>
      <c r="F192" s="1" t="s">
        <v>47</v>
      </c>
      <c r="G192" s="1">
        <v>21</v>
      </c>
      <c r="H192" s="1" t="s">
        <v>36</v>
      </c>
      <c r="I192" s="1" t="s">
        <v>25</v>
      </c>
      <c r="J192" s="1" t="s">
        <v>26</v>
      </c>
      <c r="K192" s="4">
        <v>745243</v>
      </c>
      <c r="L192" s="4" t="str">
        <f t="shared" si="16"/>
        <v>Submitted</v>
      </c>
      <c r="M192" s="1">
        <v>417</v>
      </c>
      <c r="N192" s="1" t="str">
        <f t="shared" si="17"/>
        <v>High_risk</v>
      </c>
      <c r="O192" s="1" t="str">
        <f t="shared" si="18"/>
        <v>Excellent</v>
      </c>
      <c r="P192" s="1" t="str">
        <f t="shared" si="19"/>
        <v>Submitted</v>
      </c>
      <c r="Q192" s="1" t="str">
        <f t="shared" si="20"/>
        <v>Valid</v>
      </c>
      <c r="R192" s="1" t="s">
        <v>82</v>
      </c>
      <c r="S192" s="4">
        <v>3042995</v>
      </c>
      <c r="T192" s="1">
        <v>13.89</v>
      </c>
      <c r="U192" s="1">
        <v>180</v>
      </c>
      <c r="V192" s="1">
        <v>16905.53</v>
      </c>
      <c r="W192" s="4">
        <f t="shared" si="21"/>
        <v>3522266.7124999999</v>
      </c>
      <c r="X192" s="1" t="s">
        <v>28</v>
      </c>
      <c r="Y192" s="1" t="s">
        <v>29</v>
      </c>
      <c r="Z192" s="8">
        <v>45654</v>
      </c>
      <c r="AA192" s="8" t="str">
        <f>TEXT(Table2[[#This Row],[Application_Date]],"yyy")</f>
        <v>2024</v>
      </c>
      <c r="AB192" s="8" t="str">
        <f>TEXT(Table2[[#This Row],[Application_Date]],"mmmm")</f>
        <v>December</v>
      </c>
      <c r="AC192" s="1" t="s">
        <v>61</v>
      </c>
      <c r="AD192" s="1" t="s">
        <v>30</v>
      </c>
      <c r="AE192" s="1" t="s">
        <v>66</v>
      </c>
    </row>
    <row r="193" spans="1:31" x14ac:dyDescent="0.25">
      <c r="A193" s="1" t="s">
        <v>514</v>
      </c>
      <c r="B193" s="1" t="str">
        <f>IF(COUNTIF($A$2:A193,A193)&gt;1,"Duplicate","Unique")</f>
        <v>Unique</v>
      </c>
      <c r="C193" s="1" t="s">
        <v>515</v>
      </c>
      <c r="D193" s="1" t="s">
        <v>284</v>
      </c>
      <c r="E193" s="1" t="str">
        <f t="shared" si="15"/>
        <v>Submitted</v>
      </c>
      <c r="F193" s="1" t="s">
        <v>35</v>
      </c>
      <c r="G193" s="1">
        <v>38</v>
      </c>
      <c r="H193" s="1" t="s">
        <v>24</v>
      </c>
      <c r="I193" s="1" t="s">
        <v>25</v>
      </c>
      <c r="J193" s="1" t="s">
        <v>37</v>
      </c>
      <c r="K193" s="4">
        <v>1573235</v>
      </c>
      <c r="L193" s="4" t="str">
        <f t="shared" si="16"/>
        <v>Submitted</v>
      </c>
      <c r="M193" s="1">
        <v>476</v>
      </c>
      <c r="N193" s="1" t="str">
        <f t="shared" si="17"/>
        <v>High_risk</v>
      </c>
      <c r="O193" s="1" t="str">
        <f t="shared" si="18"/>
        <v>Excellent</v>
      </c>
      <c r="P193" s="1" t="str">
        <f t="shared" si="19"/>
        <v>Submitted</v>
      </c>
      <c r="Q193" s="1" t="str">
        <f t="shared" si="20"/>
        <v>Valid</v>
      </c>
      <c r="R193" s="1" t="s">
        <v>27</v>
      </c>
      <c r="S193" s="4">
        <v>378528</v>
      </c>
      <c r="T193" s="1">
        <v>17.91</v>
      </c>
      <c r="U193" s="1">
        <v>60</v>
      </c>
      <c r="V193" s="1">
        <v>6308.8</v>
      </c>
      <c r="W193" s="4">
        <f t="shared" si="21"/>
        <v>564953.03999999992</v>
      </c>
      <c r="X193" s="1" t="s">
        <v>85</v>
      </c>
      <c r="Y193" s="1" t="s">
        <v>86</v>
      </c>
      <c r="Z193" s="8">
        <v>45655</v>
      </c>
      <c r="AA193" s="8" t="str">
        <f>TEXT(Table2[[#This Row],[Application_Date]],"yyy")</f>
        <v>2024</v>
      </c>
      <c r="AB193" s="8" t="str">
        <f>TEXT(Table2[[#This Row],[Application_Date]],"mmmm")</f>
        <v>December</v>
      </c>
      <c r="AC193" s="1" t="s">
        <v>52</v>
      </c>
      <c r="AD193" s="1" t="s">
        <v>42</v>
      </c>
      <c r="AE193" s="1" t="s">
        <v>43</v>
      </c>
    </row>
    <row r="194" spans="1:31" x14ac:dyDescent="0.25">
      <c r="A194" s="1" t="s">
        <v>516</v>
      </c>
      <c r="B194" s="1" t="str">
        <f>IF(COUNTIF($A$2:A194,A194)&gt;1,"Duplicate","Unique")</f>
        <v>Unique</v>
      </c>
      <c r="C194" s="1" t="s">
        <v>517</v>
      </c>
      <c r="D194" s="1" t="s">
        <v>403</v>
      </c>
      <c r="E194" s="1" t="str">
        <f t="shared" ref="E194:E257" si="22">IF(C194="","Missing","Submitted")</f>
        <v>Submitted</v>
      </c>
      <c r="F194" s="1" t="s">
        <v>35</v>
      </c>
      <c r="G194" s="1">
        <v>40</v>
      </c>
      <c r="H194" s="1" t="s">
        <v>36</v>
      </c>
      <c r="I194" s="1" t="s">
        <v>25</v>
      </c>
      <c r="J194" s="1" t="s">
        <v>49</v>
      </c>
      <c r="K194" s="4">
        <v>1013086</v>
      </c>
      <c r="L194" s="4" t="str">
        <f t="shared" ref="L194:L257" si="23">IF(K194="","Missing","Submitted")</f>
        <v>Submitted</v>
      </c>
      <c r="M194" s="1">
        <v>799</v>
      </c>
      <c r="N194" s="1" t="str">
        <f t="shared" ref="N194:N257" si="24">IF(M194&lt;600,"High_risk",IF(M194&gt;=750,"medium_risk","low_risk"))</f>
        <v>medium_risk</v>
      </c>
      <c r="O194" s="1" t="str">
        <f t="shared" ref="O194:O257" si="25">IF(J195&lt;503,"Poor",IF(J195&lt;=550,"Fair",IF(J195&lt;=750,"Good","Excellent")))</f>
        <v>Excellent</v>
      </c>
      <c r="P194" s="1" t="str">
        <f t="shared" ref="P194:P257" si="26">IF(S194="","Missing","Submitted")</f>
        <v>Submitted</v>
      </c>
      <c r="Q194" s="1" t="str">
        <f t="shared" ref="Q194:Q257" si="27">IF(AND(M194&gt;=300,M194&lt;=900),"Valid","Invalid")</f>
        <v>Valid</v>
      </c>
      <c r="R194" s="1" t="s">
        <v>70</v>
      </c>
      <c r="S194" s="4">
        <v>3185542</v>
      </c>
      <c r="T194" s="1">
        <v>7.72</v>
      </c>
      <c r="U194" s="1">
        <v>12</v>
      </c>
      <c r="V194" s="1">
        <v>265461.83</v>
      </c>
      <c r="W194" s="4">
        <f t="shared" ref="W194:W257" si="28">PMT(T194/12,U194,-S194)</f>
        <v>2054662.384099761</v>
      </c>
      <c r="X194" s="1" t="s">
        <v>28</v>
      </c>
      <c r="Y194" s="1" t="s">
        <v>29</v>
      </c>
      <c r="Z194" s="8">
        <v>45656</v>
      </c>
      <c r="AA194" s="8" t="str">
        <f>TEXT(Table2[[#This Row],[Application_Date]],"yyy")</f>
        <v>2024</v>
      </c>
      <c r="AB194" s="8" t="str">
        <f>TEXT(Table2[[#This Row],[Application_Date]],"mmmm")</f>
        <v>December</v>
      </c>
      <c r="AC194" s="1" t="s">
        <v>61</v>
      </c>
      <c r="AD194" s="1" t="s">
        <v>30</v>
      </c>
      <c r="AE194" s="1" t="s">
        <v>62</v>
      </c>
    </row>
    <row r="195" spans="1:31" x14ac:dyDescent="0.25">
      <c r="A195" s="1" t="s">
        <v>518</v>
      </c>
      <c r="B195" s="1" t="str">
        <f>IF(COUNTIF($A$2:A195,A195)&gt;1,"Duplicate","Unique")</f>
        <v>Unique</v>
      </c>
      <c r="C195" s="1" t="s">
        <v>519</v>
      </c>
      <c r="D195" s="1" t="s">
        <v>78</v>
      </c>
      <c r="E195" s="1" t="str">
        <f t="shared" si="22"/>
        <v>Submitted</v>
      </c>
      <c r="F195" s="1" t="s">
        <v>47</v>
      </c>
      <c r="G195" s="1">
        <v>40</v>
      </c>
      <c r="H195" s="1" t="s">
        <v>24</v>
      </c>
      <c r="I195" s="1" t="s">
        <v>48</v>
      </c>
      <c r="J195" s="1" t="s">
        <v>37</v>
      </c>
      <c r="K195" s="4">
        <v>1212608</v>
      </c>
      <c r="L195" s="4" t="str">
        <f t="shared" si="23"/>
        <v>Submitted</v>
      </c>
      <c r="M195" s="1">
        <v>345</v>
      </c>
      <c r="N195" s="1" t="str">
        <f t="shared" si="24"/>
        <v>High_risk</v>
      </c>
      <c r="O195" s="1" t="str">
        <f t="shared" si="25"/>
        <v>Excellent</v>
      </c>
      <c r="P195" s="1" t="str">
        <f t="shared" si="26"/>
        <v>Submitted</v>
      </c>
      <c r="Q195" s="1" t="str">
        <f t="shared" si="27"/>
        <v>Valid</v>
      </c>
      <c r="R195" s="1" t="s">
        <v>27</v>
      </c>
      <c r="S195" s="4">
        <v>1796969</v>
      </c>
      <c r="T195" s="1">
        <v>13.07</v>
      </c>
      <c r="U195" s="1">
        <v>36</v>
      </c>
      <c r="V195" s="1">
        <v>49915.81</v>
      </c>
      <c r="W195" s="4">
        <f t="shared" si="28"/>
        <v>1957198.7358392572</v>
      </c>
      <c r="X195" s="1" t="s">
        <v>50</v>
      </c>
      <c r="Y195" s="1" t="s">
        <v>51</v>
      </c>
      <c r="Z195" s="8">
        <v>45657</v>
      </c>
      <c r="AA195" s="8" t="str">
        <f>TEXT(Table2[[#This Row],[Application_Date]],"yyy")</f>
        <v>2024</v>
      </c>
      <c r="AB195" s="8" t="str">
        <f>TEXT(Table2[[#This Row],[Application_Date]],"mmmm")</f>
        <v>December</v>
      </c>
      <c r="AC195" s="1" t="s">
        <v>41</v>
      </c>
      <c r="AD195" s="1" t="s">
        <v>30</v>
      </c>
      <c r="AE195" s="1" t="s">
        <v>43</v>
      </c>
    </row>
    <row r="196" spans="1:31" x14ac:dyDescent="0.25">
      <c r="A196" s="1" t="s">
        <v>520</v>
      </c>
      <c r="B196" s="1" t="str">
        <f>IF(COUNTIF($A$2:A196,A196)&gt;1,"Duplicate","Unique")</f>
        <v>Unique</v>
      </c>
      <c r="C196" s="1" t="s">
        <v>521</v>
      </c>
      <c r="D196" s="1" t="s">
        <v>204</v>
      </c>
      <c r="E196" s="1" t="str">
        <f t="shared" si="22"/>
        <v>Submitted</v>
      </c>
      <c r="F196" s="1" t="s">
        <v>35</v>
      </c>
      <c r="G196" s="1">
        <v>49</v>
      </c>
      <c r="H196" s="1" t="s">
        <v>36</v>
      </c>
      <c r="I196" s="1" t="s">
        <v>48</v>
      </c>
      <c r="J196" s="1" t="s">
        <v>70</v>
      </c>
      <c r="K196" s="4">
        <v>537074</v>
      </c>
      <c r="L196" s="4" t="str">
        <f t="shared" si="23"/>
        <v>Submitted</v>
      </c>
      <c r="M196" s="1">
        <v>485</v>
      </c>
      <c r="N196" s="1" t="str">
        <f t="shared" si="24"/>
        <v>High_risk</v>
      </c>
      <c r="O196" s="1" t="str">
        <f t="shared" si="25"/>
        <v>Excellent</v>
      </c>
      <c r="P196" s="1" t="str">
        <f t="shared" si="26"/>
        <v>Submitted</v>
      </c>
      <c r="Q196" s="1" t="str">
        <f t="shared" si="27"/>
        <v>Valid</v>
      </c>
      <c r="R196" s="1" t="s">
        <v>70</v>
      </c>
      <c r="S196" s="4">
        <v>805429</v>
      </c>
      <c r="T196" s="1">
        <v>7.23</v>
      </c>
      <c r="U196" s="1">
        <v>60</v>
      </c>
      <c r="V196" s="1">
        <v>13423.82</v>
      </c>
      <c r="W196" s="4">
        <f t="shared" si="28"/>
        <v>485270.97250025015</v>
      </c>
      <c r="X196" s="1" t="s">
        <v>105</v>
      </c>
      <c r="Y196" s="1" t="s">
        <v>106</v>
      </c>
      <c r="Z196" s="8">
        <v>45658</v>
      </c>
      <c r="AA196" s="8" t="str">
        <f>TEXT(Table2[[#This Row],[Application_Date]],"yyy")</f>
        <v>2025</v>
      </c>
      <c r="AB196" s="8" t="str">
        <f>TEXT(Table2[[#This Row],[Application_Date]],"mmmm")</f>
        <v>January</v>
      </c>
      <c r="AC196" s="1" t="s">
        <v>52</v>
      </c>
      <c r="AD196" s="1" t="s">
        <v>30</v>
      </c>
      <c r="AE196" s="1" t="s">
        <v>43</v>
      </c>
    </row>
    <row r="197" spans="1:31" x14ac:dyDescent="0.25">
      <c r="A197" s="1" t="s">
        <v>522</v>
      </c>
      <c r="B197" s="1" t="str">
        <f>IF(COUNTIF($A$2:A197,A197)&gt;1,"Duplicate","Unique")</f>
        <v>Unique</v>
      </c>
      <c r="C197" s="1" t="s">
        <v>523</v>
      </c>
      <c r="D197" s="1" t="s">
        <v>366</v>
      </c>
      <c r="E197" s="1" t="str">
        <f t="shared" si="22"/>
        <v>Submitted</v>
      </c>
      <c r="F197" s="1" t="s">
        <v>47</v>
      </c>
      <c r="G197" s="1">
        <v>60</v>
      </c>
      <c r="H197" s="1" t="s">
        <v>36</v>
      </c>
      <c r="I197" s="1" t="s">
        <v>25</v>
      </c>
      <c r="J197" s="1" t="s">
        <v>70</v>
      </c>
      <c r="K197" s="4">
        <v>1744483</v>
      </c>
      <c r="L197" s="4" t="str">
        <f t="shared" si="23"/>
        <v>Submitted</v>
      </c>
      <c r="M197" s="1">
        <v>364</v>
      </c>
      <c r="N197" s="1" t="str">
        <f t="shared" si="24"/>
        <v>High_risk</v>
      </c>
      <c r="O197" s="1" t="str">
        <f t="shared" si="25"/>
        <v>Excellent</v>
      </c>
      <c r="P197" s="1" t="str">
        <f t="shared" si="26"/>
        <v>Submitted</v>
      </c>
      <c r="Q197" s="1" t="str">
        <f t="shared" si="27"/>
        <v>Valid</v>
      </c>
      <c r="R197" s="1" t="s">
        <v>6</v>
      </c>
      <c r="S197" s="4">
        <v>2238858</v>
      </c>
      <c r="T197" s="1">
        <v>13.57</v>
      </c>
      <c r="U197" s="1">
        <v>120</v>
      </c>
      <c r="V197" s="1">
        <v>18657.150000000001</v>
      </c>
      <c r="W197" s="4">
        <f t="shared" si="28"/>
        <v>2531775.2549999999</v>
      </c>
      <c r="X197" s="1" t="s">
        <v>105</v>
      </c>
      <c r="Y197" s="1" t="s">
        <v>106</v>
      </c>
      <c r="Z197" s="8">
        <v>45659</v>
      </c>
      <c r="AA197" s="8" t="str">
        <f>TEXT(Table2[[#This Row],[Application_Date]],"yyy")</f>
        <v>2025</v>
      </c>
      <c r="AB197" s="8" t="str">
        <f>TEXT(Table2[[#This Row],[Application_Date]],"mmmm")</f>
        <v>January</v>
      </c>
      <c r="AC197" s="1" t="s">
        <v>41</v>
      </c>
      <c r="AD197" s="1" t="s">
        <v>30</v>
      </c>
      <c r="AE197" s="1" t="s">
        <v>31</v>
      </c>
    </row>
    <row r="198" spans="1:31" x14ac:dyDescent="0.25">
      <c r="A198" s="1" t="s">
        <v>524</v>
      </c>
      <c r="B198" s="1" t="str">
        <f>IF(COUNTIF($A$2:A198,A198)&gt;1,"Duplicate","Unique")</f>
        <v>Unique</v>
      </c>
      <c r="C198" s="1" t="s">
        <v>525</v>
      </c>
      <c r="D198" s="1" t="s">
        <v>157</v>
      </c>
      <c r="E198" s="1" t="str">
        <f t="shared" si="22"/>
        <v>Submitted</v>
      </c>
      <c r="F198" s="1" t="s">
        <v>47</v>
      </c>
      <c r="G198" s="1">
        <v>59</v>
      </c>
      <c r="H198" s="1" t="s">
        <v>36</v>
      </c>
      <c r="I198" s="1" t="s">
        <v>25</v>
      </c>
      <c r="J198" s="1" t="s">
        <v>37</v>
      </c>
      <c r="K198" s="4">
        <v>1391776</v>
      </c>
      <c r="L198" s="4" t="str">
        <f t="shared" si="23"/>
        <v>Submitted</v>
      </c>
      <c r="M198" s="1">
        <v>365</v>
      </c>
      <c r="N198" s="1" t="str">
        <f t="shared" si="24"/>
        <v>High_risk</v>
      </c>
      <c r="O198" s="1" t="str">
        <f t="shared" si="25"/>
        <v>Excellent</v>
      </c>
      <c r="P198" s="1" t="str">
        <f t="shared" si="26"/>
        <v>Submitted</v>
      </c>
      <c r="Q198" s="1" t="str">
        <f t="shared" si="27"/>
        <v>Valid</v>
      </c>
      <c r="R198" s="1" t="s">
        <v>27</v>
      </c>
      <c r="S198" s="4">
        <v>1324985</v>
      </c>
      <c r="T198" s="1">
        <v>8.2200000000000006</v>
      </c>
      <c r="U198" s="1">
        <v>120</v>
      </c>
      <c r="V198" s="1">
        <v>11041.54</v>
      </c>
      <c r="W198" s="4">
        <f t="shared" si="28"/>
        <v>907614.72500000009</v>
      </c>
      <c r="X198" s="1" t="s">
        <v>105</v>
      </c>
      <c r="Y198" s="1" t="s">
        <v>106</v>
      </c>
      <c r="Z198" s="8">
        <v>45660</v>
      </c>
      <c r="AA198" s="8" t="str">
        <f>TEXT(Table2[[#This Row],[Application_Date]],"yyy")</f>
        <v>2025</v>
      </c>
      <c r="AB198" s="8" t="str">
        <f>TEXT(Table2[[#This Row],[Application_Date]],"mmmm")</f>
        <v>January</v>
      </c>
      <c r="AC198" s="1" t="s">
        <v>41</v>
      </c>
      <c r="AD198" s="1" t="s">
        <v>42</v>
      </c>
      <c r="AE198" s="1" t="s">
        <v>66</v>
      </c>
    </row>
    <row r="199" spans="1:31" x14ac:dyDescent="0.25">
      <c r="A199" s="1" t="s">
        <v>526</v>
      </c>
      <c r="B199" s="1" t="str">
        <f>IF(COUNTIF($A$2:A199,A199)&gt;1,"Duplicate","Unique")</f>
        <v>Unique</v>
      </c>
      <c r="C199" s="1" t="s">
        <v>527</v>
      </c>
      <c r="D199" s="1" t="s">
        <v>163</v>
      </c>
      <c r="E199" s="1" t="str">
        <f t="shared" si="22"/>
        <v>Submitted</v>
      </c>
      <c r="F199" s="1" t="s">
        <v>35</v>
      </c>
      <c r="G199" s="1">
        <v>44</v>
      </c>
      <c r="H199" s="1" t="s">
        <v>24</v>
      </c>
      <c r="I199" s="1" t="s">
        <v>48</v>
      </c>
      <c r="J199" s="1" t="s">
        <v>26</v>
      </c>
      <c r="K199" s="4">
        <v>2044145</v>
      </c>
      <c r="L199" s="4" t="str">
        <f t="shared" si="23"/>
        <v>Submitted</v>
      </c>
      <c r="M199" s="1">
        <v>677</v>
      </c>
      <c r="N199" s="1" t="str">
        <f t="shared" si="24"/>
        <v>low_risk</v>
      </c>
      <c r="O199" s="1" t="str">
        <f t="shared" si="25"/>
        <v>Excellent</v>
      </c>
      <c r="P199" s="1" t="str">
        <f t="shared" si="26"/>
        <v>Submitted</v>
      </c>
      <c r="Q199" s="1" t="str">
        <f t="shared" si="27"/>
        <v>Valid</v>
      </c>
      <c r="R199" s="1" t="s">
        <v>27</v>
      </c>
      <c r="S199" s="4">
        <v>1640530</v>
      </c>
      <c r="T199" s="1">
        <v>11.92</v>
      </c>
      <c r="U199" s="1">
        <v>60</v>
      </c>
      <c r="V199" s="1">
        <v>27342.17</v>
      </c>
      <c r="W199" s="4">
        <f t="shared" si="28"/>
        <v>1629593.1333333333</v>
      </c>
      <c r="X199" s="1" t="s">
        <v>105</v>
      </c>
      <c r="Y199" s="1" t="s">
        <v>106</v>
      </c>
      <c r="Z199" s="8">
        <v>45661</v>
      </c>
      <c r="AA199" s="8" t="str">
        <f>TEXT(Table2[[#This Row],[Application_Date]],"yyy")</f>
        <v>2025</v>
      </c>
      <c r="AB199" s="8" t="str">
        <f>TEXT(Table2[[#This Row],[Application_Date]],"mmmm")</f>
        <v>January</v>
      </c>
      <c r="AC199" s="1" t="s">
        <v>41</v>
      </c>
      <c r="AD199" s="1" t="s">
        <v>30</v>
      </c>
      <c r="AE199" s="1" t="s">
        <v>31</v>
      </c>
    </row>
    <row r="200" spans="1:31" x14ac:dyDescent="0.25">
      <c r="A200" s="1" t="s">
        <v>528</v>
      </c>
      <c r="B200" s="1" t="str">
        <f>IF(COUNTIF($A$2:A200,A200)&gt;1,"Duplicate","Unique")</f>
        <v>Unique</v>
      </c>
      <c r="C200" s="1" t="s">
        <v>529</v>
      </c>
      <c r="D200" s="1" t="s">
        <v>169</v>
      </c>
      <c r="E200" s="1" t="str">
        <f t="shared" si="22"/>
        <v>Submitted</v>
      </c>
      <c r="F200" s="1" t="s">
        <v>35</v>
      </c>
      <c r="G200" s="1">
        <v>60</v>
      </c>
      <c r="H200" s="1" t="s">
        <v>36</v>
      </c>
      <c r="I200" s="1" t="s">
        <v>48</v>
      </c>
      <c r="J200" s="1" t="s">
        <v>26</v>
      </c>
      <c r="K200" s="4">
        <v>1796989</v>
      </c>
      <c r="L200" s="4" t="str">
        <f t="shared" si="23"/>
        <v>Submitted</v>
      </c>
      <c r="M200" s="1">
        <v>803</v>
      </c>
      <c r="N200" s="1" t="str">
        <f t="shared" si="24"/>
        <v>medium_risk</v>
      </c>
      <c r="O200" s="1" t="str">
        <f t="shared" si="25"/>
        <v>Excellent</v>
      </c>
      <c r="P200" s="1" t="str">
        <f t="shared" si="26"/>
        <v>Submitted</v>
      </c>
      <c r="Q200" s="1" t="str">
        <f t="shared" si="27"/>
        <v>Valid</v>
      </c>
      <c r="R200" s="1" t="s">
        <v>70</v>
      </c>
      <c r="S200" s="4">
        <v>2118880</v>
      </c>
      <c r="T200" s="1">
        <v>14.28</v>
      </c>
      <c r="U200" s="1">
        <v>36</v>
      </c>
      <c r="V200" s="1">
        <v>58857.78</v>
      </c>
      <c r="W200" s="4">
        <f t="shared" si="28"/>
        <v>2521467.2000013986</v>
      </c>
      <c r="X200" s="1" t="s">
        <v>85</v>
      </c>
      <c r="Y200" s="1" t="s">
        <v>86</v>
      </c>
      <c r="Z200" s="8">
        <v>45662</v>
      </c>
      <c r="AA200" s="8" t="str">
        <f>TEXT(Table2[[#This Row],[Application_Date]],"yyy")</f>
        <v>2025</v>
      </c>
      <c r="AB200" s="8" t="str">
        <f>TEXT(Table2[[#This Row],[Application_Date]],"mmmm")</f>
        <v>January</v>
      </c>
      <c r="AC200" s="1" t="s">
        <v>61</v>
      </c>
      <c r="AD200" s="1" t="s">
        <v>30</v>
      </c>
      <c r="AE200" s="1" t="s">
        <v>43</v>
      </c>
    </row>
    <row r="201" spans="1:31" x14ac:dyDescent="0.25">
      <c r="A201" s="1" t="s">
        <v>530</v>
      </c>
      <c r="B201" s="1" t="str">
        <f>IF(COUNTIF($A$2:A201,A201)&gt;1,"Duplicate","Unique")</f>
        <v>Unique</v>
      </c>
      <c r="C201" s="1" t="s">
        <v>531</v>
      </c>
      <c r="D201" s="1" t="s">
        <v>99</v>
      </c>
      <c r="E201" s="1" t="str">
        <f t="shared" si="22"/>
        <v>Submitted</v>
      </c>
      <c r="F201" s="1" t="s">
        <v>47</v>
      </c>
      <c r="G201" s="1">
        <v>56</v>
      </c>
      <c r="H201" s="1" t="s">
        <v>24</v>
      </c>
      <c r="I201" s="1" t="s">
        <v>48</v>
      </c>
      <c r="J201" s="1" t="s">
        <v>26</v>
      </c>
      <c r="K201" s="4">
        <v>494610</v>
      </c>
      <c r="L201" s="4" t="str">
        <f t="shared" si="23"/>
        <v>Submitted</v>
      </c>
      <c r="M201" s="1">
        <v>354</v>
      </c>
      <c r="N201" s="1" t="str">
        <f t="shared" si="24"/>
        <v>High_risk</v>
      </c>
      <c r="O201" s="1" t="str">
        <f t="shared" si="25"/>
        <v>Excellent</v>
      </c>
      <c r="P201" s="1" t="str">
        <f t="shared" si="26"/>
        <v>Submitted</v>
      </c>
      <c r="Q201" s="1" t="str">
        <f t="shared" si="27"/>
        <v>Valid</v>
      </c>
      <c r="R201" s="1" t="s">
        <v>82</v>
      </c>
      <c r="S201" s="4">
        <v>3446902</v>
      </c>
      <c r="T201" s="1">
        <v>18.87</v>
      </c>
      <c r="U201" s="1">
        <v>180</v>
      </c>
      <c r="V201" s="1">
        <v>19149.46</v>
      </c>
      <c r="W201" s="4">
        <f t="shared" si="28"/>
        <v>5420253.3950000005</v>
      </c>
      <c r="X201" s="1" t="s">
        <v>39</v>
      </c>
      <c r="Y201" s="1" t="s">
        <v>40</v>
      </c>
      <c r="Z201" s="8">
        <v>45663</v>
      </c>
      <c r="AA201" s="8" t="str">
        <f>TEXT(Table2[[#This Row],[Application_Date]],"yyy")</f>
        <v>2025</v>
      </c>
      <c r="AB201" s="8" t="str">
        <f>TEXT(Table2[[#This Row],[Application_Date]],"mmmm")</f>
        <v>January</v>
      </c>
      <c r="AC201" s="1" t="s">
        <v>61</v>
      </c>
      <c r="AD201" s="1" t="s">
        <v>42</v>
      </c>
      <c r="AE201" s="1" t="s">
        <v>43</v>
      </c>
    </row>
    <row r="202" spans="1:31" x14ac:dyDescent="0.25">
      <c r="A202" s="1" t="s">
        <v>532</v>
      </c>
      <c r="B202" s="1" t="str">
        <f>IF(COUNTIF($A$2:A202,A202)&gt;1,"Duplicate","Unique")</f>
        <v>Unique</v>
      </c>
      <c r="C202" s="1" t="s">
        <v>533</v>
      </c>
      <c r="D202" s="1" t="s">
        <v>75</v>
      </c>
      <c r="E202" s="1" t="str">
        <f t="shared" si="22"/>
        <v>Submitted</v>
      </c>
      <c r="F202" s="1" t="s">
        <v>35</v>
      </c>
      <c r="G202" s="1">
        <v>25</v>
      </c>
      <c r="H202" s="1" t="s">
        <v>24</v>
      </c>
      <c r="I202" s="1" t="s">
        <v>25</v>
      </c>
      <c r="J202" s="1" t="s">
        <v>37</v>
      </c>
      <c r="K202" s="4">
        <v>864832</v>
      </c>
      <c r="L202" s="4" t="str">
        <f t="shared" si="23"/>
        <v>Submitted</v>
      </c>
      <c r="M202" s="1">
        <v>811</v>
      </c>
      <c r="N202" s="1" t="str">
        <f t="shared" si="24"/>
        <v>medium_risk</v>
      </c>
      <c r="O202" s="1" t="str">
        <f t="shared" si="25"/>
        <v>Excellent</v>
      </c>
      <c r="P202" s="1" t="str">
        <f t="shared" si="26"/>
        <v>Submitted</v>
      </c>
      <c r="Q202" s="1" t="str">
        <f t="shared" si="27"/>
        <v>Valid</v>
      </c>
      <c r="R202" s="1" t="s">
        <v>6</v>
      </c>
      <c r="S202" s="4">
        <v>93595</v>
      </c>
      <c r="T202" s="1">
        <v>8.66</v>
      </c>
      <c r="U202" s="1">
        <v>12</v>
      </c>
      <c r="V202" s="1">
        <v>7799.58</v>
      </c>
      <c r="W202" s="4">
        <f t="shared" si="28"/>
        <v>67644.125205904405</v>
      </c>
      <c r="X202" s="1" t="s">
        <v>95</v>
      </c>
      <c r="Y202" s="1" t="s">
        <v>96</v>
      </c>
      <c r="Z202" s="8">
        <v>45664</v>
      </c>
      <c r="AA202" s="8" t="str">
        <f>TEXT(Table2[[#This Row],[Application_Date]],"yyy")</f>
        <v>2025</v>
      </c>
      <c r="AB202" s="8" t="str">
        <f>TEXT(Table2[[#This Row],[Application_Date]],"mmmm")</f>
        <v>January</v>
      </c>
      <c r="AC202" s="1" t="s">
        <v>61</v>
      </c>
      <c r="AD202" s="1" t="s">
        <v>42</v>
      </c>
      <c r="AE202" s="1" t="s">
        <v>43</v>
      </c>
    </row>
    <row r="203" spans="1:31" x14ac:dyDescent="0.25">
      <c r="A203" s="1" t="s">
        <v>534</v>
      </c>
      <c r="B203" s="1" t="str">
        <f>IF(COUNTIF($A$2:A203,A203)&gt;1,"Duplicate","Unique")</f>
        <v>Unique</v>
      </c>
      <c r="C203" s="1" t="s">
        <v>535</v>
      </c>
      <c r="D203" s="1" t="s">
        <v>270</v>
      </c>
      <c r="E203" s="1" t="str">
        <f t="shared" si="22"/>
        <v>Submitted</v>
      </c>
      <c r="F203" s="1" t="s">
        <v>35</v>
      </c>
      <c r="G203" s="1">
        <v>55</v>
      </c>
      <c r="H203" s="1" t="s">
        <v>24</v>
      </c>
      <c r="I203" s="1" t="s">
        <v>25</v>
      </c>
      <c r="J203" s="1" t="s">
        <v>70</v>
      </c>
      <c r="K203" s="4">
        <v>847365</v>
      </c>
      <c r="L203" s="4" t="str">
        <f t="shared" si="23"/>
        <v>Submitted</v>
      </c>
      <c r="M203" s="1">
        <v>340</v>
      </c>
      <c r="N203" s="1" t="str">
        <f t="shared" si="24"/>
        <v>High_risk</v>
      </c>
      <c r="O203" s="1" t="str">
        <f t="shared" si="25"/>
        <v>Excellent</v>
      </c>
      <c r="P203" s="1" t="str">
        <f t="shared" si="26"/>
        <v>Submitted</v>
      </c>
      <c r="Q203" s="1" t="str">
        <f t="shared" si="27"/>
        <v>Valid</v>
      </c>
      <c r="R203" s="1" t="s">
        <v>38</v>
      </c>
      <c r="S203" s="4">
        <v>3798294</v>
      </c>
      <c r="T203" s="1">
        <v>7.35</v>
      </c>
      <c r="U203" s="1">
        <v>120</v>
      </c>
      <c r="V203" s="1">
        <v>31652.45</v>
      </c>
      <c r="W203" s="4">
        <f t="shared" si="28"/>
        <v>2326455.0749999997</v>
      </c>
      <c r="X203" s="1" t="s">
        <v>105</v>
      </c>
      <c r="Y203" s="1" t="s">
        <v>106</v>
      </c>
      <c r="Z203" s="8">
        <v>45665</v>
      </c>
      <c r="AA203" s="8" t="str">
        <f>TEXT(Table2[[#This Row],[Application_Date]],"yyy")</f>
        <v>2025</v>
      </c>
      <c r="AB203" s="8" t="str">
        <f>TEXT(Table2[[#This Row],[Application_Date]],"mmmm")</f>
        <v>January</v>
      </c>
      <c r="AC203" s="1" t="s">
        <v>52</v>
      </c>
      <c r="AD203" s="1" t="s">
        <v>30</v>
      </c>
      <c r="AE203" s="1" t="s">
        <v>31</v>
      </c>
    </row>
    <row r="204" spans="1:31" x14ac:dyDescent="0.25">
      <c r="A204" s="1" t="s">
        <v>536</v>
      </c>
      <c r="B204" s="1" t="str">
        <f>IF(COUNTIF($A$2:A204,A204)&gt;1,"Duplicate","Unique")</f>
        <v>Unique</v>
      </c>
      <c r="C204" s="1" t="s">
        <v>537</v>
      </c>
      <c r="D204" s="1" t="s">
        <v>133</v>
      </c>
      <c r="E204" s="1" t="str">
        <f t="shared" si="22"/>
        <v>Submitted</v>
      </c>
      <c r="F204" s="1" t="s">
        <v>35</v>
      </c>
      <c r="G204" s="1">
        <v>34</v>
      </c>
      <c r="H204" s="1" t="s">
        <v>36</v>
      </c>
      <c r="I204" s="1" t="s">
        <v>48</v>
      </c>
      <c r="J204" s="1" t="s">
        <v>26</v>
      </c>
      <c r="K204" s="4">
        <v>2028069</v>
      </c>
      <c r="L204" s="4" t="str">
        <f t="shared" si="23"/>
        <v>Submitted</v>
      </c>
      <c r="M204" s="1">
        <v>425</v>
      </c>
      <c r="N204" s="1" t="str">
        <f t="shared" si="24"/>
        <v>High_risk</v>
      </c>
      <c r="O204" s="1" t="str">
        <f t="shared" si="25"/>
        <v>Excellent</v>
      </c>
      <c r="P204" s="1" t="str">
        <f t="shared" si="26"/>
        <v>Submitted</v>
      </c>
      <c r="Q204" s="1" t="str">
        <f t="shared" si="27"/>
        <v>Valid</v>
      </c>
      <c r="R204" s="1" t="s">
        <v>27</v>
      </c>
      <c r="S204" s="4">
        <v>4504827</v>
      </c>
      <c r="T204" s="1">
        <v>17.649999999999999</v>
      </c>
      <c r="U204" s="1">
        <v>24</v>
      </c>
      <c r="V204" s="1">
        <v>187701.12</v>
      </c>
      <c r="W204" s="4">
        <f t="shared" si="28"/>
        <v>6625849.7149717165</v>
      </c>
      <c r="X204" s="1" t="s">
        <v>28</v>
      </c>
      <c r="Y204" s="1" t="s">
        <v>29</v>
      </c>
      <c r="Z204" s="8">
        <v>45666</v>
      </c>
      <c r="AA204" s="8" t="str">
        <f>TEXT(Table2[[#This Row],[Application_Date]],"yyy")</f>
        <v>2025</v>
      </c>
      <c r="AB204" s="8" t="str">
        <f>TEXT(Table2[[#This Row],[Application_Date]],"mmmm")</f>
        <v>January</v>
      </c>
      <c r="AC204" s="1" t="s">
        <v>61</v>
      </c>
      <c r="AD204" s="1" t="s">
        <v>30</v>
      </c>
      <c r="AE204" s="1" t="s">
        <v>43</v>
      </c>
    </row>
    <row r="205" spans="1:31" x14ac:dyDescent="0.25">
      <c r="A205" s="1" t="s">
        <v>538</v>
      </c>
      <c r="B205" s="1" t="str">
        <f>IF(COUNTIF($A$2:A205,A205)&gt;1,"Duplicate","Unique")</f>
        <v>Unique</v>
      </c>
      <c r="C205" s="1" t="s">
        <v>539</v>
      </c>
      <c r="D205" s="1" t="s">
        <v>314</v>
      </c>
      <c r="E205" s="1" t="str">
        <f t="shared" si="22"/>
        <v>Submitted</v>
      </c>
      <c r="F205" s="1" t="s">
        <v>47</v>
      </c>
      <c r="G205" s="1">
        <v>29</v>
      </c>
      <c r="H205" s="1" t="s">
        <v>36</v>
      </c>
      <c r="I205" s="1" t="s">
        <v>48</v>
      </c>
      <c r="J205" s="1" t="s">
        <v>70</v>
      </c>
      <c r="K205" s="4">
        <v>1545903</v>
      </c>
      <c r="L205" s="4" t="str">
        <f t="shared" si="23"/>
        <v>Submitted</v>
      </c>
      <c r="M205" s="1">
        <v>668</v>
      </c>
      <c r="N205" s="1" t="str">
        <f t="shared" si="24"/>
        <v>low_risk</v>
      </c>
      <c r="O205" s="1" t="str">
        <f t="shared" si="25"/>
        <v>Excellent</v>
      </c>
      <c r="P205" s="1" t="str">
        <f t="shared" si="26"/>
        <v>Submitted</v>
      </c>
      <c r="Q205" s="1" t="str">
        <f t="shared" si="27"/>
        <v>Valid</v>
      </c>
      <c r="R205" s="1" t="s">
        <v>27</v>
      </c>
      <c r="S205" s="4">
        <v>3009805</v>
      </c>
      <c r="T205" s="1">
        <v>9.43</v>
      </c>
      <c r="U205" s="1">
        <v>60</v>
      </c>
      <c r="V205" s="1">
        <v>50163.42</v>
      </c>
      <c r="W205" s="4">
        <f t="shared" si="28"/>
        <v>2365205.0958333351</v>
      </c>
      <c r="X205" s="1" t="s">
        <v>85</v>
      </c>
      <c r="Y205" s="1" t="s">
        <v>86</v>
      </c>
      <c r="Z205" s="8">
        <v>45667</v>
      </c>
      <c r="AA205" s="8" t="str">
        <f>TEXT(Table2[[#This Row],[Application_Date]],"yyy")</f>
        <v>2025</v>
      </c>
      <c r="AB205" s="8" t="str">
        <f>TEXT(Table2[[#This Row],[Application_Date]],"mmmm")</f>
        <v>January</v>
      </c>
      <c r="AC205" s="1" t="s">
        <v>61</v>
      </c>
      <c r="AD205" s="1" t="s">
        <v>42</v>
      </c>
      <c r="AE205" s="1" t="s">
        <v>31</v>
      </c>
    </row>
    <row r="206" spans="1:31" x14ac:dyDescent="0.25">
      <c r="A206" s="1" t="s">
        <v>540</v>
      </c>
      <c r="B206" s="1" t="str">
        <f>IF(COUNTIF($A$2:A206,A206)&gt;1,"Duplicate","Unique")</f>
        <v>Unique</v>
      </c>
      <c r="C206" s="1" t="s">
        <v>541</v>
      </c>
      <c r="D206" s="1" t="s">
        <v>265</v>
      </c>
      <c r="E206" s="1" t="str">
        <f t="shared" si="22"/>
        <v>Submitted</v>
      </c>
      <c r="F206" s="1" t="s">
        <v>35</v>
      </c>
      <c r="G206" s="1">
        <v>27</v>
      </c>
      <c r="H206" s="1" t="s">
        <v>24</v>
      </c>
      <c r="I206" s="1" t="s">
        <v>48</v>
      </c>
      <c r="J206" s="1" t="s">
        <v>49</v>
      </c>
      <c r="K206" s="4">
        <v>2198119</v>
      </c>
      <c r="L206" s="4" t="str">
        <f t="shared" si="23"/>
        <v>Submitted</v>
      </c>
      <c r="M206" s="1">
        <v>314</v>
      </c>
      <c r="N206" s="1" t="str">
        <f t="shared" si="24"/>
        <v>High_risk</v>
      </c>
      <c r="O206" s="1" t="str">
        <f t="shared" si="25"/>
        <v>Excellent</v>
      </c>
      <c r="P206" s="1" t="str">
        <f t="shared" si="26"/>
        <v>Submitted</v>
      </c>
      <c r="Q206" s="1" t="str">
        <f t="shared" si="27"/>
        <v>Valid</v>
      </c>
      <c r="R206" s="1" t="s">
        <v>6</v>
      </c>
      <c r="S206" s="4">
        <v>1116746</v>
      </c>
      <c r="T206" s="1">
        <v>14.46</v>
      </c>
      <c r="U206" s="1">
        <v>180</v>
      </c>
      <c r="V206" s="1">
        <v>6204.14</v>
      </c>
      <c r="W206" s="4">
        <f t="shared" si="28"/>
        <v>1345678.9300000002</v>
      </c>
      <c r="X206" s="1" t="s">
        <v>85</v>
      </c>
      <c r="Y206" s="1" t="s">
        <v>86</v>
      </c>
      <c r="Z206" s="8">
        <v>45668</v>
      </c>
      <c r="AA206" s="8" t="str">
        <f>TEXT(Table2[[#This Row],[Application_Date]],"yyy")</f>
        <v>2025</v>
      </c>
      <c r="AB206" s="8" t="str">
        <f>TEXT(Table2[[#This Row],[Application_Date]],"mmmm")</f>
        <v>January</v>
      </c>
      <c r="AC206" s="1" t="s">
        <v>61</v>
      </c>
      <c r="AD206" s="1" t="s">
        <v>42</v>
      </c>
      <c r="AE206" s="1" t="s">
        <v>66</v>
      </c>
    </row>
    <row r="207" spans="1:31" x14ac:dyDescent="0.25">
      <c r="A207" s="1" t="s">
        <v>542</v>
      </c>
      <c r="B207" s="1" t="str">
        <f>IF(COUNTIF($A$2:A207,A207)&gt;1,"Duplicate","Unique")</f>
        <v>Unique</v>
      </c>
      <c r="C207" s="1" t="s">
        <v>543</v>
      </c>
      <c r="D207" s="1">
        <v>0</v>
      </c>
      <c r="E207" s="1" t="str">
        <f t="shared" si="22"/>
        <v>Submitted</v>
      </c>
      <c r="F207" s="1" t="s">
        <v>35</v>
      </c>
      <c r="G207" s="1">
        <v>38</v>
      </c>
      <c r="H207" s="1" t="s">
        <v>36</v>
      </c>
      <c r="I207" s="1" t="s">
        <v>25</v>
      </c>
      <c r="J207" s="1" t="s">
        <v>70</v>
      </c>
      <c r="K207" s="4">
        <v>978227</v>
      </c>
      <c r="L207" s="4" t="str">
        <f t="shared" si="23"/>
        <v>Submitted</v>
      </c>
      <c r="M207" s="1">
        <v>452</v>
      </c>
      <c r="N207" s="1" t="str">
        <f t="shared" si="24"/>
        <v>High_risk</v>
      </c>
      <c r="O207" s="1" t="str">
        <f t="shared" si="25"/>
        <v>Excellent</v>
      </c>
      <c r="P207" s="1" t="str">
        <f t="shared" si="26"/>
        <v>Submitted</v>
      </c>
      <c r="Q207" s="1" t="str">
        <f t="shared" si="27"/>
        <v>Valid</v>
      </c>
      <c r="R207" s="1" t="s">
        <v>38</v>
      </c>
      <c r="S207" s="4">
        <v>2682111</v>
      </c>
      <c r="T207" s="1">
        <v>7.36</v>
      </c>
      <c r="U207" s="1">
        <v>60</v>
      </c>
      <c r="V207" s="1">
        <v>44701.85</v>
      </c>
      <c r="W207" s="4">
        <f t="shared" si="28"/>
        <v>1645028.0800005659</v>
      </c>
      <c r="X207" s="1" t="s">
        <v>59</v>
      </c>
      <c r="Y207" s="1" t="s">
        <v>60</v>
      </c>
      <c r="Z207" s="8">
        <v>45669</v>
      </c>
      <c r="AA207" s="8" t="str">
        <f>TEXT(Table2[[#This Row],[Application_Date]],"yyy")</f>
        <v>2025</v>
      </c>
      <c r="AB207" s="8" t="str">
        <f>TEXT(Table2[[#This Row],[Application_Date]],"mmmm")</f>
        <v>January</v>
      </c>
      <c r="AC207" s="1" t="s">
        <v>61</v>
      </c>
      <c r="AD207" s="1" t="s">
        <v>30</v>
      </c>
      <c r="AE207" s="1" t="s">
        <v>62</v>
      </c>
    </row>
    <row r="208" spans="1:31" x14ac:dyDescent="0.25">
      <c r="A208" s="1" t="s">
        <v>544</v>
      </c>
      <c r="B208" s="1" t="str">
        <f>IF(COUNTIF($A$2:A208,A208)&gt;1,"Duplicate","Unique")</f>
        <v>Unique</v>
      </c>
      <c r="C208" s="1" t="s">
        <v>545</v>
      </c>
      <c r="D208" s="1" t="s">
        <v>112</v>
      </c>
      <c r="E208" s="1" t="str">
        <f t="shared" si="22"/>
        <v>Submitted</v>
      </c>
      <c r="F208" s="1" t="s">
        <v>47</v>
      </c>
      <c r="G208" s="1">
        <v>52</v>
      </c>
      <c r="H208" s="1" t="s">
        <v>24</v>
      </c>
      <c r="I208" s="1" t="s">
        <v>25</v>
      </c>
      <c r="J208" s="1" t="s">
        <v>37</v>
      </c>
      <c r="K208" s="4">
        <v>1800478</v>
      </c>
      <c r="L208" s="4" t="str">
        <f t="shared" si="23"/>
        <v>Submitted</v>
      </c>
      <c r="M208" s="1">
        <v>561</v>
      </c>
      <c r="N208" s="1" t="str">
        <f t="shared" si="24"/>
        <v>High_risk</v>
      </c>
      <c r="O208" s="1" t="str">
        <f t="shared" si="25"/>
        <v>Excellent</v>
      </c>
      <c r="P208" s="1" t="str">
        <f t="shared" si="26"/>
        <v>Submitted</v>
      </c>
      <c r="Q208" s="1" t="str">
        <f t="shared" si="27"/>
        <v>Valid</v>
      </c>
      <c r="R208" s="1" t="s">
        <v>6</v>
      </c>
      <c r="S208" s="4">
        <v>95014</v>
      </c>
      <c r="T208" s="1">
        <v>18.37</v>
      </c>
      <c r="U208" s="1">
        <v>36</v>
      </c>
      <c r="V208" s="1">
        <v>2639.28</v>
      </c>
      <c r="W208" s="4">
        <f t="shared" si="28"/>
        <v>145450.59833333379</v>
      </c>
      <c r="X208" s="1" t="s">
        <v>39</v>
      </c>
      <c r="Y208" s="1" t="s">
        <v>40</v>
      </c>
      <c r="Z208" s="8">
        <v>45670</v>
      </c>
      <c r="AA208" s="8" t="str">
        <f>TEXT(Table2[[#This Row],[Application_Date]],"yyy")</f>
        <v>2025</v>
      </c>
      <c r="AB208" s="8" t="str">
        <f>TEXT(Table2[[#This Row],[Application_Date]],"mmmm")</f>
        <v>January</v>
      </c>
      <c r="AC208" s="1" t="s">
        <v>61</v>
      </c>
      <c r="AD208" s="1" t="s">
        <v>42</v>
      </c>
      <c r="AE208" s="1" t="s">
        <v>31</v>
      </c>
    </row>
    <row r="209" spans="1:31" x14ac:dyDescent="0.25">
      <c r="A209" s="1" t="s">
        <v>546</v>
      </c>
      <c r="B209" s="1" t="str">
        <f>IF(COUNTIF($A$2:A209,A209)&gt;1,"Duplicate","Unique")</f>
        <v>Unique</v>
      </c>
      <c r="C209" s="1" t="s">
        <v>547</v>
      </c>
      <c r="D209" s="1" t="s">
        <v>328</v>
      </c>
      <c r="E209" s="1" t="str">
        <f t="shared" si="22"/>
        <v>Submitted</v>
      </c>
      <c r="F209" s="1" t="s">
        <v>47</v>
      </c>
      <c r="G209" s="1">
        <v>29</v>
      </c>
      <c r="H209" s="1" t="s">
        <v>24</v>
      </c>
      <c r="I209" s="1" t="s">
        <v>25</v>
      </c>
      <c r="J209" s="1" t="s">
        <v>49</v>
      </c>
      <c r="K209" s="4">
        <v>1433780</v>
      </c>
      <c r="L209" s="4" t="str">
        <f t="shared" si="23"/>
        <v>Submitted</v>
      </c>
      <c r="M209" s="1">
        <v>400</v>
      </c>
      <c r="N209" s="1" t="str">
        <f t="shared" si="24"/>
        <v>High_risk</v>
      </c>
      <c r="O209" s="1" t="str">
        <f t="shared" si="25"/>
        <v>Excellent</v>
      </c>
      <c r="P209" s="1" t="str">
        <f t="shared" si="26"/>
        <v>Submitted</v>
      </c>
      <c r="Q209" s="1" t="str">
        <f t="shared" si="27"/>
        <v>Valid</v>
      </c>
      <c r="R209" s="1" t="s">
        <v>82</v>
      </c>
      <c r="S209" s="4">
        <v>4340723</v>
      </c>
      <c r="T209" s="1">
        <v>16.14</v>
      </c>
      <c r="U209" s="1">
        <v>120</v>
      </c>
      <c r="V209" s="1">
        <v>36172.69</v>
      </c>
      <c r="W209" s="4">
        <f t="shared" si="28"/>
        <v>5838272.4349999996</v>
      </c>
      <c r="X209" s="1" t="s">
        <v>85</v>
      </c>
      <c r="Y209" s="1" t="s">
        <v>86</v>
      </c>
      <c r="Z209" s="8">
        <v>45671</v>
      </c>
      <c r="AA209" s="8" t="str">
        <f>TEXT(Table2[[#This Row],[Application_Date]],"yyy")</f>
        <v>2025</v>
      </c>
      <c r="AB209" s="8" t="str">
        <f>TEXT(Table2[[#This Row],[Application_Date]],"mmmm")</f>
        <v>January</v>
      </c>
      <c r="AC209" s="1" t="s">
        <v>61</v>
      </c>
      <c r="AD209" s="1" t="s">
        <v>30</v>
      </c>
      <c r="AE209" s="1" t="s">
        <v>62</v>
      </c>
    </row>
    <row r="210" spans="1:31" x14ac:dyDescent="0.25">
      <c r="A210" s="1" t="s">
        <v>548</v>
      </c>
      <c r="B210" s="1" t="str">
        <f>IF(COUNTIF($A$2:A210,A210)&gt;1,"Duplicate","Unique")</f>
        <v>Unique</v>
      </c>
      <c r="C210" s="1" t="s">
        <v>549</v>
      </c>
      <c r="D210" s="1" t="s">
        <v>157</v>
      </c>
      <c r="E210" s="1" t="str">
        <f t="shared" si="22"/>
        <v>Submitted</v>
      </c>
      <c r="F210" s="1" t="s">
        <v>35</v>
      </c>
      <c r="G210" s="1">
        <v>31</v>
      </c>
      <c r="H210" s="1" t="s">
        <v>36</v>
      </c>
      <c r="I210" s="1" t="s">
        <v>25</v>
      </c>
      <c r="J210" s="1" t="s">
        <v>70</v>
      </c>
      <c r="K210" s="4">
        <v>877749</v>
      </c>
      <c r="L210" s="4" t="str">
        <f t="shared" si="23"/>
        <v>Submitted</v>
      </c>
      <c r="M210" s="1">
        <v>567</v>
      </c>
      <c r="N210" s="1" t="str">
        <f t="shared" si="24"/>
        <v>High_risk</v>
      </c>
      <c r="O210" s="1" t="str">
        <f t="shared" si="25"/>
        <v>Excellent</v>
      </c>
      <c r="P210" s="1" t="str">
        <f t="shared" si="26"/>
        <v>Submitted</v>
      </c>
      <c r="Q210" s="1" t="str">
        <f t="shared" si="27"/>
        <v>Valid</v>
      </c>
      <c r="R210" s="1" t="s">
        <v>6</v>
      </c>
      <c r="S210" s="4">
        <v>3040757</v>
      </c>
      <c r="T210" s="1">
        <v>14.58</v>
      </c>
      <c r="U210" s="1">
        <v>60</v>
      </c>
      <c r="V210" s="1">
        <v>50679.28</v>
      </c>
      <c r="W210" s="4">
        <f t="shared" si="28"/>
        <v>3694519.7550000004</v>
      </c>
      <c r="X210" s="1" t="s">
        <v>28</v>
      </c>
      <c r="Y210" s="1" t="s">
        <v>29</v>
      </c>
      <c r="Z210" s="8">
        <v>45672</v>
      </c>
      <c r="AA210" s="8" t="str">
        <f>TEXT(Table2[[#This Row],[Application_Date]],"yyy")</f>
        <v>2025</v>
      </c>
      <c r="AB210" s="8" t="str">
        <f>TEXT(Table2[[#This Row],[Application_Date]],"mmmm")</f>
        <v>January</v>
      </c>
      <c r="AC210" s="1" t="s">
        <v>61</v>
      </c>
      <c r="AD210" s="1" t="s">
        <v>30</v>
      </c>
      <c r="AE210" s="1" t="s">
        <v>62</v>
      </c>
    </row>
    <row r="211" spans="1:31" x14ac:dyDescent="0.25">
      <c r="A211" s="1" t="s">
        <v>550</v>
      </c>
      <c r="B211" s="1" t="str">
        <f>IF(COUNTIF($A$2:A211,A211)&gt;1,"Duplicate","Unique")</f>
        <v>Unique</v>
      </c>
      <c r="C211" s="1" t="s">
        <v>551</v>
      </c>
      <c r="D211" s="1" t="s">
        <v>242</v>
      </c>
      <c r="E211" s="1" t="str">
        <f t="shared" si="22"/>
        <v>Submitted</v>
      </c>
      <c r="F211" s="1" t="s">
        <v>47</v>
      </c>
      <c r="G211" s="1">
        <v>31</v>
      </c>
      <c r="H211" s="1" t="s">
        <v>24</v>
      </c>
      <c r="I211" s="1" t="s">
        <v>48</v>
      </c>
      <c r="J211" s="1" t="s">
        <v>70</v>
      </c>
      <c r="K211" s="4">
        <v>904609</v>
      </c>
      <c r="L211" s="4" t="str">
        <f t="shared" si="23"/>
        <v>Submitted</v>
      </c>
      <c r="M211" s="1">
        <v>631</v>
      </c>
      <c r="N211" s="1" t="str">
        <f t="shared" si="24"/>
        <v>low_risk</v>
      </c>
      <c r="O211" s="1" t="str">
        <f t="shared" si="25"/>
        <v>Excellent</v>
      </c>
      <c r="P211" s="1" t="str">
        <f t="shared" si="26"/>
        <v>Submitted</v>
      </c>
      <c r="Q211" s="1" t="str">
        <f t="shared" si="27"/>
        <v>Valid</v>
      </c>
      <c r="R211" s="1" t="s">
        <v>27</v>
      </c>
      <c r="S211" s="4">
        <v>183346</v>
      </c>
      <c r="T211" s="1">
        <v>11.47</v>
      </c>
      <c r="U211" s="1">
        <v>36</v>
      </c>
      <c r="V211" s="1">
        <v>5092.9399999999996</v>
      </c>
      <c r="W211" s="4">
        <f t="shared" si="28"/>
        <v>175248.21833903115</v>
      </c>
      <c r="X211" s="1" t="s">
        <v>85</v>
      </c>
      <c r="Y211" s="1" t="s">
        <v>86</v>
      </c>
      <c r="Z211" s="8">
        <v>45673</v>
      </c>
      <c r="AA211" s="8" t="str">
        <f>TEXT(Table2[[#This Row],[Application_Date]],"yyy")</f>
        <v>2025</v>
      </c>
      <c r="AB211" s="8" t="str">
        <f>TEXT(Table2[[#This Row],[Application_Date]],"mmmm")</f>
        <v>January</v>
      </c>
      <c r="AC211" s="1" t="s">
        <v>61</v>
      </c>
      <c r="AD211" s="1" t="s">
        <v>42</v>
      </c>
      <c r="AE211" s="1" t="s">
        <v>66</v>
      </c>
    </row>
    <row r="212" spans="1:31" x14ac:dyDescent="0.25">
      <c r="A212" s="1" t="s">
        <v>552</v>
      </c>
      <c r="B212" s="1" t="str">
        <f>IF(COUNTIF($A$2:A212,A212)&gt;1,"Duplicate","Unique")</f>
        <v>Unique</v>
      </c>
      <c r="C212" s="1" t="s">
        <v>553</v>
      </c>
      <c r="D212" s="1" t="s">
        <v>65</v>
      </c>
      <c r="E212" s="1" t="str">
        <f t="shared" si="22"/>
        <v>Submitted</v>
      </c>
      <c r="F212" s="1" t="s">
        <v>35</v>
      </c>
      <c r="G212" s="1">
        <v>24</v>
      </c>
      <c r="H212" s="1" t="s">
        <v>24</v>
      </c>
      <c r="I212" s="1" t="s">
        <v>48</v>
      </c>
      <c r="J212" s="1" t="s">
        <v>49</v>
      </c>
      <c r="K212" s="4">
        <v>1769424</v>
      </c>
      <c r="L212" s="4" t="str">
        <f t="shared" si="23"/>
        <v>Submitted</v>
      </c>
      <c r="M212" s="1">
        <v>838</v>
      </c>
      <c r="N212" s="1" t="str">
        <f t="shared" si="24"/>
        <v>medium_risk</v>
      </c>
      <c r="O212" s="1" t="str">
        <f t="shared" si="25"/>
        <v>Excellent</v>
      </c>
      <c r="P212" s="1" t="str">
        <f t="shared" si="26"/>
        <v>Submitted</v>
      </c>
      <c r="Q212" s="1" t="str">
        <f t="shared" si="27"/>
        <v>Valid</v>
      </c>
      <c r="R212" s="1" t="s">
        <v>70</v>
      </c>
      <c r="S212" s="4">
        <v>2288962</v>
      </c>
      <c r="T212" s="1">
        <v>17.2</v>
      </c>
      <c r="U212" s="1">
        <v>12</v>
      </c>
      <c r="V212" s="1">
        <v>190746.83</v>
      </c>
      <c r="W212" s="4">
        <f t="shared" si="28"/>
        <v>3280921.6669737869</v>
      </c>
      <c r="X212" s="1" t="s">
        <v>59</v>
      </c>
      <c r="Y212" s="1" t="s">
        <v>60</v>
      </c>
      <c r="Z212" s="8">
        <v>45674</v>
      </c>
      <c r="AA212" s="8" t="str">
        <f>TEXT(Table2[[#This Row],[Application_Date]],"yyy")</f>
        <v>2025</v>
      </c>
      <c r="AB212" s="8" t="str">
        <f>TEXT(Table2[[#This Row],[Application_Date]],"mmmm")</f>
        <v>January</v>
      </c>
      <c r="AC212" s="1" t="s">
        <v>41</v>
      </c>
      <c r="AD212" s="1" t="s">
        <v>42</v>
      </c>
      <c r="AE212" s="1" t="s">
        <v>62</v>
      </c>
    </row>
    <row r="213" spans="1:31" x14ac:dyDescent="0.25">
      <c r="A213" s="1" t="s">
        <v>554</v>
      </c>
      <c r="B213" s="1" t="str">
        <f>IF(COUNTIF($A$2:A213,A213)&gt;1,"Duplicate","Unique")</f>
        <v>Unique</v>
      </c>
      <c r="C213" s="1" t="s">
        <v>555</v>
      </c>
      <c r="D213" s="1" t="s">
        <v>136</v>
      </c>
      <c r="E213" s="1" t="str">
        <f t="shared" si="22"/>
        <v>Submitted</v>
      </c>
      <c r="F213" s="1" t="s">
        <v>47</v>
      </c>
      <c r="G213" s="1">
        <v>47</v>
      </c>
      <c r="H213" s="1" t="s">
        <v>36</v>
      </c>
      <c r="I213" s="1" t="s">
        <v>25</v>
      </c>
      <c r="J213" s="1" t="s">
        <v>26</v>
      </c>
      <c r="K213" s="4">
        <v>881992</v>
      </c>
      <c r="L213" s="4" t="str">
        <f t="shared" si="23"/>
        <v>Submitted</v>
      </c>
      <c r="M213" s="1">
        <v>462</v>
      </c>
      <c r="N213" s="1" t="str">
        <f t="shared" si="24"/>
        <v>High_risk</v>
      </c>
      <c r="O213" s="1" t="str">
        <f t="shared" si="25"/>
        <v>Excellent</v>
      </c>
      <c r="P213" s="1" t="str">
        <f t="shared" si="26"/>
        <v>Submitted</v>
      </c>
      <c r="Q213" s="1" t="str">
        <f t="shared" si="27"/>
        <v>Valid</v>
      </c>
      <c r="R213" s="1" t="s">
        <v>70</v>
      </c>
      <c r="S213" s="4">
        <v>1721865</v>
      </c>
      <c r="T213" s="1">
        <v>10.54</v>
      </c>
      <c r="U213" s="1">
        <v>120</v>
      </c>
      <c r="V213" s="1">
        <v>14348.88</v>
      </c>
      <c r="W213" s="4">
        <f t="shared" si="28"/>
        <v>1512371.425</v>
      </c>
      <c r="X213" s="1" t="s">
        <v>50</v>
      </c>
      <c r="Y213" s="1" t="s">
        <v>51</v>
      </c>
      <c r="Z213" s="8">
        <v>45675</v>
      </c>
      <c r="AA213" s="8" t="str">
        <f>TEXT(Table2[[#This Row],[Application_Date]],"yyy")</f>
        <v>2025</v>
      </c>
      <c r="AB213" s="8" t="str">
        <f>TEXT(Table2[[#This Row],[Application_Date]],"mmmm")</f>
        <v>January</v>
      </c>
      <c r="AC213" s="1" t="s">
        <v>41</v>
      </c>
      <c r="AD213" s="1" t="s">
        <v>42</v>
      </c>
      <c r="AE213" s="1" t="s">
        <v>66</v>
      </c>
    </row>
    <row r="214" spans="1:31" x14ac:dyDescent="0.25">
      <c r="A214" s="1" t="s">
        <v>556</v>
      </c>
      <c r="B214" s="1" t="str">
        <f>IF(COUNTIF($A$2:A214,A214)&gt;1,"Duplicate","Unique")</f>
        <v>Unique</v>
      </c>
      <c r="C214" s="1" t="s">
        <v>557</v>
      </c>
      <c r="D214" s="1" t="s">
        <v>207</v>
      </c>
      <c r="E214" s="1" t="str">
        <f t="shared" si="22"/>
        <v>Submitted</v>
      </c>
      <c r="F214" s="1" t="s">
        <v>47</v>
      </c>
      <c r="G214" s="1">
        <v>25</v>
      </c>
      <c r="H214" s="1" t="s">
        <v>24</v>
      </c>
      <c r="I214" s="1" t="s">
        <v>25</v>
      </c>
      <c r="J214" s="1" t="s">
        <v>37</v>
      </c>
      <c r="K214" s="4">
        <v>1576975</v>
      </c>
      <c r="L214" s="4" t="str">
        <f t="shared" si="23"/>
        <v>Submitted</v>
      </c>
      <c r="M214" s="1">
        <v>651</v>
      </c>
      <c r="N214" s="1" t="str">
        <f t="shared" si="24"/>
        <v>low_risk</v>
      </c>
      <c r="O214" s="1" t="str">
        <f t="shared" si="25"/>
        <v>Excellent</v>
      </c>
      <c r="P214" s="1" t="str">
        <f t="shared" si="26"/>
        <v>Submitted</v>
      </c>
      <c r="Q214" s="1" t="str">
        <f t="shared" si="27"/>
        <v>Valid</v>
      </c>
      <c r="R214" s="1" t="s">
        <v>70</v>
      </c>
      <c r="S214" s="4">
        <v>927282</v>
      </c>
      <c r="T214" s="1">
        <v>8.07</v>
      </c>
      <c r="U214" s="1">
        <v>24</v>
      </c>
      <c r="V214" s="1">
        <v>38636.75</v>
      </c>
      <c r="W214" s="4">
        <f t="shared" si="28"/>
        <v>623599.8621835456</v>
      </c>
      <c r="X214" s="1" t="s">
        <v>105</v>
      </c>
      <c r="Y214" s="1" t="s">
        <v>106</v>
      </c>
      <c r="Z214" s="8">
        <v>45676</v>
      </c>
      <c r="AA214" s="8" t="str">
        <f>TEXT(Table2[[#This Row],[Application_Date]],"yyy")</f>
        <v>2025</v>
      </c>
      <c r="AB214" s="8" t="str">
        <f>TEXT(Table2[[#This Row],[Application_Date]],"mmmm")</f>
        <v>January</v>
      </c>
      <c r="AC214" s="1" t="s">
        <v>61</v>
      </c>
      <c r="AD214" s="1" t="s">
        <v>30</v>
      </c>
      <c r="AE214" s="1" t="s">
        <v>66</v>
      </c>
    </row>
    <row r="215" spans="1:31" x14ac:dyDescent="0.25">
      <c r="A215" s="1" t="s">
        <v>558</v>
      </c>
      <c r="B215" s="1" t="str">
        <f>IF(COUNTIF($A$2:A215,A215)&gt;1,"Duplicate","Unique")</f>
        <v>Unique</v>
      </c>
      <c r="C215" s="1" t="s">
        <v>559</v>
      </c>
      <c r="D215" s="1" t="s">
        <v>118</v>
      </c>
      <c r="E215" s="1" t="str">
        <f t="shared" si="22"/>
        <v>Submitted</v>
      </c>
      <c r="F215" s="1" t="s">
        <v>35</v>
      </c>
      <c r="G215" s="1">
        <v>30</v>
      </c>
      <c r="H215" s="1" t="s">
        <v>36</v>
      </c>
      <c r="I215" s="1" t="s">
        <v>48</v>
      </c>
      <c r="J215" s="1" t="s">
        <v>26</v>
      </c>
      <c r="K215" s="4">
        <v>1604117</v>
      </c>
      <c r="L215" s="4" t="str">
        <f t="shared" si="23"/>
        <v>Submitted</v>
      </c>
      <c r="M215" s="1">
        <v>580</v>
      </c>
      <c r="N215" s="1" t="str">
        <f t="shared" si="24"/>
        <v>High_risk</v>
      </c>
      <c r="O215" s="1" t="str">
        <f t="shared" si="25"/>
        <v>Excellent</v>
      </c>
      <c r="P215" s="1" t="str">
        <f t="shared" si="26"/>
        <v>Submitted</v>
      </c>
      <c r="Q215" s="1" t="str">
        <f t="shared" si="27"/>
        <v>Valid</v>
      </c>
      <c r="R215" s="1" t="s">
        <v>82</v>
      </c>
      <c r="S215" s="4">
        <v>910175</v>
      </c>
      <c r="T215" s="1">
        <v>10.32</v>
      </c>
      <c r="U215" s="1">
        <v>24</v>
      </c>
      <c r="V215" s="1">
        <v>37923.96</v>
      </c>
      <c r="W215" s="4">
        <f t="shared" si="28"/>
        <v>782750.76626423805</v>
      </c>
      <c r="X215" s="1" t="s">
        <v>85</v>
      </c>
      <c r="Y215" s="1" t="s">
        <v>86</v>
      </c>
      <c r="Z215" s="8">
        <v>45677</v>
      </c>
      <c r="AA215" s="8" t="str">
        <f>TEXT(Table2[[#This Row],[Application_Date]],"yyy")</f>
        <v>2025</v>
      </c>
      <c r="AB215" s="8" t="str">
        <f>TEXT(Table2[[#This Row],[Application_Date]],"mmmm")</f>
        <v>January</v>
      </c>
      <c r="AC215" s="1" t="s">
        <v>61</v>
      </c>
      <c r="AD215" s="1" t="s">
        <v>42</v>
      </c>
      <c r="AE215" s="1" t="s">
        <v>66</v>
      </c>
    </row>
    <row r="216" spans="1:31" x14ac:dyDescent="0.25">
      <c r="A216" s="1" t="s">
        <v>560</v>
      </c>
      <c r="B216" s="1" t="str">
        <f>IF(COUNTIF($A$2:A216,A216)&gt;1,"Duplicate","Unique")</f>
        <v>Unique</v>
      </c>
      <c r="C216" s="1" t="s">
        <v>561</v>
      </c>
      <c r="D216" s="1" t="s">
        <v>94</v>
      </c>
      <c r="E216" s="1" t="str">
        <f t="shared" si="22"/>
        <v>Submitted</v>
      </c>
      <c r="F216" s="1" t="s">
        <v>47</v>
      </c>
      <c r="G216" s="1">
        <v>44</v>
      </c>
      <c r="H216" s="1" t="s">
        <v>24</v>
      </c>
      <c r="I216" s="1" t="s">
        <v>48</v>
      </c>
      <c r="J216" s="1" t="s">
        <v>70</v>
      </c>
      <c r="K216" s="4">
        <v>1482295</v>
      </c>
      <c r="L216" s="4" t="str">
        <f t="shared" si="23"/>
        <v>Submitted</v>
      </c>
      <c r="M216" s="1">
        <v>304</v>
      </c>
      <c r="N216" s="1" t="str">
        <f t="shared" si="24"/>
        <v>High_risk</v>
      </c>
      <c r="O216" s="1" t="str">
        <f t="shared" si="25"/>
        <v>Excellent</v>
      </c>
      <c r="P216" s="1" t="str">
        <f t="shared" si="26"/>
        <v>Submitted</v>
      </c>
      <c r="Q216" s="1" t="str">
        <f t="shared" si="27"/>
        <v>Valid</v>
      </c>
      <c r="R216" s="1" t="s">
        <v>6</v>
      </c>
      <c r="S216" s="4">
        <v>1586610</v>
      </c>
      <c r="T216" s="1">
        <v>14.15</v>
      </c>
      <c r="U216" s="1">
        <v>180</v>
      </c>
      <c r="V216" s="1">
        <v>8814.5</v>
      </c>
      <c r="W216" s="4">
        <f t="shared" si="28"/>
        <v>1870877.625</v>
      </c>
      <c r="X216" s="1" t="s">
        <v>28</v>
      </c>
      <c r="Y216" s="1" t="s">
        <v>29</v>
      </c>
      <c r="Z216" s="8">
        <v>45678</v>
      </c>
      <c r="AA216" s="8" t="str">
        <f>TEXT(Table2[[#This Row],[Application_Date]],"yyy")</f>
        <v>2025</v>
      </c>
      <c r="AB216" s="8" t="str">
        <f>TEXT(Table2[[#This Row],[Application_Date]],"mmmm")</f>
        <v>January</v>
      </c>
      <c r="AC216" s="1" t="s">
        <v>61</v>
      </c>
      <c r="AD216" s="1" t="s">
        <v>30</v>
      </c>
      <c r="AE216" s="1" t="s">
        <v>62</v>
      </c>
    </row>
    <row r="217" spans="1:31" x14ac:dyDescent="0.25">
      <c r="A217" s="1" t="s">
        <v>562</v>
      </c>
      <c r="B217" s="1" t="str">
        <f>IF(COUNTIF($A$2:A217,A217)&gt;1,"Duplicate","Unique")</f>
        <v>Unique</v>
      </c>
      <c r="C217" s="1" t="s">
        <v>563</v>
      </c>
      <c r="D217" s="1" t="s">
        <v>199</v>
      </c>
      <c r="E217" s="1" t="str">
        <f t="shared" si="22"/>
        <v>Submitted</v>
      </c>
      <c r="F217" s="1" t="s">
        <v>35</v>
      </c>
      <c r="G217" s="1">
        <v>44</v>
      </c>
      <c r="H217" s="1" t="s">
        <v>24</v>
      </c>
      <c r="I217" s="1" t="s">
        <v>48</v>
      </c>
      <c r="J217" s="1" t="s">
        <v>70</v>
      </c>
      <c r="K217" s="4">
        <v>2223422</v>
      </c>
      <c r="L217" s="4" t="str">
        <f t="shared" si="23"/>
        <v>Submitted</v>
      </c>
      <c r="M217" s="1">
        <v>312</v>
      </c>
      <c r="N217" s="1" t="str">
        <f t="shared" si="24"/>
        <v>High_risk</v>
      </c>
      <c r="O217" s="1" t="str">
        <f t="shared" si="25"/>
        <v>Excellent</v>
      </c>
      <c r="P217" s="1" t="str">
        <f t="shared" si="26"/>
        <v>Submitted</v>
      </c>
      <c r="Q217" s="1" t="str">
        <f t="shared" si="27"/>
        <v>Valid</v>
      </c>
      <c r="R217" s="1" t="s">
        <v>38</v>
      </c>
      <c r="S217" s="4">
        <v>1135639</v>
      </c>
      <c r="T217" s="1">
        <v>11.21</v>
      </c>
      <c r="U217" s="1">
        <v>24</v>
      </c>
      <c r="V217" s="1">
        <v>47318.29</v>
      </c>
      <c r="W217" s="4">
        <f t="shared" si="28"/>
        <v>1060876.2403590463</v>
      </c>
      <c r="X217" s="1" t="s">
        <v>105</v>
      </c>
      <c r="Y217" s="1" t="s">
        <v>106</v>
      </c>
      <c r="Z217" s="8">
        <v>45679</v>
      </c>
      <c r="AA217" s="8" t="str">
        <f>TEXT(Table2[[#This Row],[Application_Date]],"yyy")</f>
        <v>2025</v>
      </c>
      <c r="AB217" s="8" t="str">
        <f>TEXT(Table2[[#This Row],[Application_Date]],"mmmm")</f>
        <v>January</v>
      </c>
      <c r="AC217" s="1" t="s">
        <v>41</v>
      </c>
      <c r="AD217" s="1" t="s">
        <v>42</v>
      </c>
      <c r="AE217" s="1" t="s">
        <v>66</v>
      </c>
    </row>
    <row r="218" spans="1:31" x14ac:dyDescent="0.25">
      <c r="A218" s="1" t="s">
        <v>564</v>
      </c>
      <c r="B218" s="1" t="str">
        <f>IF(COUNTIF($A$2:A218,A218)&gt;1,"Duplicate","Unique")</f>
        <v>Unique</v>
      </c>
      <c r="C218" s="1" t="s">
        <v>565</v>
      </c>
      <c r="D218" s="1" t="s">
        <v>142</v>
      </c>
      <c r="E218" s="1" t="str">
        <f t="shared" si="22"/>
        <v>Submitted</v>
      </c>
      <c r="F218" s="1" t="s">
        <v>47</v>
      </c>
      <c r="G218" s="1">
        <v>59</v>
      </c>
      <c r="H218" s="1" t="s">
        <v>36</v>
      </c>
      <c r="I218" s="1" t="s">
        <v>48</v>
      </c>
      <c r="J218" s="1" t="s">
        <v>70</v>
      </c>
      <c r="K218" s="4">
        <v>309656</v>
      </c>
      <c r="L218" s="4" t="str">
        <f t="shared" si="23"/>
        <v>Submitted</v>
      </c>
      <c r="M218" s="1">
        <v>495</v>
      </c>
      <c r="N218" s="1" t="str">
        <f t="shared" si="24"/>
        <v>High_risk</v>
      </c>
      <c r="O218" s="1" t="str">
        <f t="shared" si="25"/>
        <v>Excellent</v>
      </c>
      <c r="P218" s="1" t="str">
        <f t="shared" si="26"/>
        <v>Submitted</v>
      </c>
      <c r="Q218" s="1" t="str">
        <f t="shared" si="27"/>
        <v>Valid</v>
      </c>
      <c r="R218" s="1" t="s">
        <v>70</v>
      </c>
      <c r="S218" s="4">
        <v>1662325</v>
      </c>
      <c r="T218" s="1">
        <v>8.83</v>
      </c>
      <c r="U218" s="1">
        <v>60</v>
      </c>
      <c r="V218" s="1">
        <v>27705.42</v>
      </c>
      <c r="W218" s="4">
        <f t="shared" si="28"/>
        <v>1223194.1458333384</v>
      </c>
      <c r="X218" s="1" t="s">
        <v>85</v>
      </c>
      <c r="Y218" s="1" t="s">
        <v>86</v>
      </c>
      <c r="Z218" s="8">
        <v>45680</v>
      </c>
      <c r="AA218" s="8" t="str">
        <f>TEXT(Table2[[#This Row],[Application_Date]],"yyy")</f>
        <v>2025</v>
      </c>
      <c r="AB218" s="8" t="str">
        <f>TEXT(Table2[[#This Row],[Application_Date]],"mmmm")</f>
        <v>January</v>
      </c>
      <c r="AC218" s="1" t="s">
        <v>41</v>
      </c>
      <c r="AD218" s="1" t="s">
        <v>42</v>
      </c>
      <c r="AE218" s="1" t="s">
        <v>62</v>
      </c>
    </row>
    <row r="219" spans="1:31" x14ac:dyDescent="0.25">
      <c r="A219" s="1" t="s">
        <v>566</v>
      </c>
      <c r="B219" s="1" t="str">
        <f>IF(COUNTIF($A$2:A219,A219)&gt;1,"Duplicate","Unique")</f>
        <v>Unique</v>
      </c>
      <c r="C219" s="1" t="s">
        <v>567</v>
      </c>
      <c r="D219" s="1" t="s">
        <v>373</v>
      </c>
      <c r="E219" s="1" t="str">
        <f t="shared" si="22"/>
        <v>Submitted</v>
      </c>
      <c r="F219" s="1" t="s">
        <v>35</v>
      </c>
      <c r="G219" s="1">
        <v>26</v>
      </c>
      <c r="H219" s="1" t="s">
        <v>24</v>
      </c>
      <c r="I219" s="1" t="s">
        <v>25</v>
      </c>
      <c r="J219" s="1" t="s">
        <v>70</v>
      </c>
      <c r="K219" s="4">
        <v>415516</v>
      </c>
      <c r="L219" s="4" t="str">
        <f t="shared" si="23"/>
        <v>Submitted</v>
      </c>
      <c r="M219" s="1">
        <v>478</v>
      </c>
      <c r="N219" s="1" t="str">
        <f t="shared" si="24"/>
        <v>High_risk</v>
      </c>
      <c r="O219" s="1" t="str">
        <f t="shared" si="25"/>
        <v>Excellent</v>
      </c>
      <c r="P219" s="1" t="str">
        <f t="shared" si="26"/>
        <v>Submitted</v>
      </c>
      <c r="Q219" s="1" t="str">
        <f t="shared" si="27"/>
        <v>Valid</v>
      </c>
      <c r="R219" s="1" t="s">
        <v>70</v>
      </c>
      <c r="S219" s="4">
        <v>906762</v>
      </c>
      <c r="T219" s="1">
        <v>10.32</v>
      </c>
      <c r="U219" s="1">
        <v>180</v>
      </c>
      <c r="V219" s="1">
        <v>5037.57</v>
      </c>
      <c r="W219" s="4">
        <f t="shared" si="28"/>
        <v>779815.32</v>
      </c>
      <c r="X219" s="1" t="s">
        <v>50</v>
      </c>
      <c r="Y219" s="1" t="s">
        <v>51</v>
      </c>
      <c r="Z219" s="8">
        <v>45681</v>
      </c>
      <c r="AA219" s="8" t="str">
        <f>TEXT(Table2[[#This Row],[Application_Date]],"yyy")</f>
        <v>2025</v>
      </c>
      <c r="AB219" s="8" t="str">
        <f>TEXT(Table2[[#This Row],[Application_Date]],"mmmm")</f>
        <v>January</v>
      </c>
      <c r="AC219" s="1" t="s">
        <v>41</v>
      </c>
      <c r="AD219" s="1" t="s">
        <v>42</v>
      </c>
      <c r="AE219" s="1" t="s">
        <v>43</v>
      </c>
    </row>
    <row r="220" spans="1:31" x14ac:dyDescent="0.25">
      <c r="A220" s="1" t="s">
        <v>568</v>
      </c>
      <c r="B220" s="1" t="str">
        <f>IF(COUNTIF($A$2:A220,A220)&gt;1,"Duplicate","Unique")</f>
        <v>Unique</v>
      </c>
      <c r="C220" s="1" t="s">
        <v>569</v>
      </c>
      <c r="D220" s="1" t="s">
        <v>270</v>
      </c>
      <c r="E220" s="1" t="str">
        <f t="shared" si="22"/>
        <v>Submitted</v>
      </c>
      <c r="F220" s="1" t="s">
        <v>47</v>
      </c>
      <c r="G220" s="1">
        <v>58</v>
      </c>
      <c r="H220" s="1" t="s">
        <v>36</v>
      </c>
      <c r="I220" s="1" t="s">
        <v>48</v>
      </c>
      <c r="J220" s="1" t="s">
        <v>70</v>
      </c>
      <c r="K220" s="4">
        <v>2277727</v>
      </c>
      <c r="L220" s="4" t="str">
        <f t="shared" si="23"/>
        <v>Submitted</v>
      </c>
      <c r="M220" s="1">
        <v>317</v>
      </c>
      <c r="N220" s="1" t="str">
        <f t="shared" si="24"/>
        <v>High_risk</v>
      </c>
      <c r="O220" s="1" t="str">
        <f t="shared" si="25"/>
        <v>Excellent</v>
      </c>
      <c r="P220" s="1" t="str">
        <f t="shared" si="26"/>
        <v>Submitted</v>
      </c>
      <c r="Q220" s="1" t="str">
        <f t="shared" si="27"/>
        <v>Valid</v>
      </c>
      <c r="R220" s="1" t="s">
        <v>6</v>
      </c>
      <c r="S220" s="4">
        <v>3347049</v>
      </c>
      <c r="T220" s="1">
        <v>15.7</v>
      </c>
      <c r="U220" s="1">
        <v>24</v>
      </c>
      <c r="V220" s="1">
        <v>139460.38</v>
      </c>
      <c r="W220" s="4">
        <f t="shared" si="28"/>
        <v>4379055.783360186</v>
      </c>
      <c r="X220" s="1" t="s">
        <v>105</v>
      </c>
      <c r="Y220" s="1" t="s">
        <v>106</v>
      </c>
      <c r="Z220" s="8">
        <v>45682</v>
      </c>
      <c r="AA220" s="8" t="str">
        <f>TEXT(Table2[[#This Row],[Application_Date]],"yyy")</f>
        <v>2025</v>
      </c>
      <c r="AB220" s="8" t="str">
        <f>TEXT(Table2[[#This Row],[Application_Date]],"mmmm")</f>
        <v>January</v>
      </c>
      <c r="AC220" s="1" t="s">
        <v>61</v>
      </c>
      <c r="AD220" s="1" t="s">
        <v>30</v>
      </c>
      <c r="AE220" s="1" t="s">
        <v>31</v>
      </c>
    </row>
    <row r="221" spans="1:31" x14ac:dyDescent="0.25">
      <c r="A221" s="1" t="s">
        <v>570</v>
      </c>
      <c r="B221" s="1" t="str">
        <f>IF(COUNTIF($A$2:A221,A221)&gt;1,"Duplicate","Unique")</f>
        <v>Unique</v>
      </c>
      <c r="C221" s="1" t="s">
        <v>571</v>
      </c>
      <c r="D221" s="1" t="s">
        <v>572</v>
      </c>
      <c r="E221" s="1" t="str">
        <f t="shared" si="22"/>
        <v>Submitted</v>
      </c>
      <c r="F221" s="1" t="s">
        <v>35</v>
      </c>
      <c r="G221" s="1">
        <v>52</v>
      </c>
      <c r="H221" s="1" t="s">
        <v>36</v>
      </c>
      <c r="I221" s="1" t="s">
        <v>48</v>
      </c>
      <c r="J221" s="1" t="s">
        <v>70</v>
      </c>
      <c r="K221" s="4">
        <v>1282911</v>
      </c>
      <c r="L221" s="4" t="str">
        <f t="shared" si="23"/>
        <v>Submitted</v>
      </c>
      <c r="M221" s="1">
        <v>395</v>
      </c>
      <c r="N221" s="1" t="str">
        <f t="shared" si="24"/>
        <v>High_risk</v>
      </c>
      <c r="O221" s="1" t="str">
        <f t="shared" si="25"/>
        <v>Excellent</v>
      </c>
      <c r="P221" s="1" t="str">
        <f t="shared" si="26"/>
        <v>Submitted</v>
      </c>
      <c r="Q221" s="1" t="str">
        <f t="shared" si="27"/>
        <v>Valid</v>
      </c>
      <c r="R221" s="1" t="s">
        <v>38</v>
      </c>
      <c r="S221" s="4">
        <v>2656961</v>
      </c>
      <c r="T221" s="1">
        <v>14.71</v>
      </c>
      <c r="U221" s="1">
        <v>24</v>
      </c>
      <c r="V221" s="1">
        <v>110706.71</v>
      </c>
      <c r="W221" s="4">
        <f t="shared" si="28"/>
        <v>3256991.3740600441</v>
      </c>
      <c r="X221" s="1" t="s">
        <v>28</v>
      </c>
      <c r="Y221" s="1" t="s">
        <v>29</v>
      </c>
      <c r="Z221" s="8">
        <v>45683</v>
      </c>
      <c r="AA221" s="8" t="str">
        <f>TEXT(Table2[[#This Row],[Application_Date]],"yyy")</f>
        <v>2025</v>
      </c>
      <c r="AB221" s="8" t="str">
        <f>TEXT(Table2[[#This Row],[Application_Date]],"mmmm")</f>
        <v>January</v>
      </c>
      <c r="AC221" s="1" t="s">
        <v>61</v>
      </c>
      <c r="AD221" s="1" t="s">
        <v>30</v>
      </c>
      <c r="AE221" s="1" t="s">
        <v>62</v>
      </c>
    </row>
    <row r="222" spans="1:31" x14ac:dyDescent="0.25">
      <c r="A222" s="1" t="s">
        <v>573</v>
      </c>
      <c r="B222" s="1" t="str">
        <f>IF(COUNTIF($A$2:A222,A222)&gt;1,"Duplicate","Unique")</f>
        <v>Unique</v>
      </c>
      <c r="C222" s="1" t="s">
        <v>574</v>
      </c>
      <c r="D222" s="1" t="s">
        <v>575</v>
      </c>
      <c r="E222" s="1" t="str">
        <f t="shared" si="22"/>
        <v>Submitted</v>
      </c>
      <c r="F222" s="1" t="s">
        <v>47</v>
      </c>
      <c r="G222" s="1">
        <v>49</v>
      </c>
      <c r="H222" s="1" t="s">
        <v>24</v>
      </c>
      <c r="I222" s="1" t="s">
        <v>48</v>
      </c>
      <c r="J222" s="1" t="s">
        <v>26</v>
      </c>
      <c r="K222" s="4">
        <v>431277</v>
      </c>
      <c r="L222" s="4" t="str">
        <f t="shared" si="23"/>
        <v>Submitted</v>
      </c>
      <c r="M222" s="1">
        <v>638</v>
      </c>
      <c r="N222" s="1" t="str">
        <f t="shared" si="24"/>
        <v>low_risk</v>
      </c>
      <c r="O222" s="1" t="str">
        <f t="shared" si="25"/>
        <v>Excellent</v>
      </c>
      <c r="P222" s="1" t="str">
        <f t="shared" si="26"/>
        <v>Submitted</v>
      </c>
      <c r="Q222" s="1" t="str">
        <f t="shared" si="27"/>
        <v>Valid</v>
      </c>
      <c r="R222" s="1" t="s">
        <v>70</v>
      </c>
      <c r="S222" s="4">
        <v>1570897</v>
      </c>
      <c r="T222" s="1">
        <v>13.28</v>
      </c>
      <c r="U222" s="1">
        <v>12</v>
      </c>
      <c r="V222" s="1">
        <v>130908.08</v>
      </c>
      <c r="W222" s="4">
        <f t="shared" si="28"/>
        <v>1738686.893867647</v>
      </c>
      <c r="X222" s="1" t="s">
        <v>576</v>
      </c>
      <c r="Y222" s="1" t="s">
        <v>60</v>
      </c>
      <c r="Z222" s="8">
        <v>45684</v>
      </c>
      <c r="AA222" s="8" t="str">
        <f>TEXT(Table2[[#This Row],[Application_Date]],"yyy")</f>
        <v>2025</v>
      </c>
      <c r="AB222" s="8" t="str">
        <f>TEXT(Table2[[#This Row],[Application_Date]],"mmmm")</f>
        <v>January</v>
      </c>
      <c r="AC222" s="1" t="s">
        <v>61</v>
      </c>
      <c r="AD222" s="1" t="s">
        <v>42</v>
      </c>
      <c r="AE222" s="1" t="s">
        <v>62</v>
      </c>
    </row>
    <row r="223" spans="1:31" x14ac:dyDescent="0.25">
      <c r="A223" s="1" t="s">
        <v>577</v>
      </c>
      <c r="B223" s="1" t="str">
        <f>IF(COUNTIF($A$2:A223,A223)&gt;1,"Duplicate","Unique")</f>
        <v>Unique</v>
      </c>
      <c r="C223" s="1" t="s">
        <v>578</v>
      </c>
      <c r="D223" s="1" t="s">
        <v>89</v>
      </c>
      <c r="E223" s="1" t="str">
        <f t="shared" si="22"/>
        <v>Submitted</v>
      </c>
      <c r="F223" s="1" t="s">
        <v>47</v>
      </c>
      <c r="G223" s="1">
        <v>33</v>
      </c>
      <c r="H223" s="1" t="s">
        <v>24</v>
      </c>
      <c r="I223" s="1" t="s">
        <v>48</v>
      </c>
      <c r="J223" s="1" t="s">
        <v>37</v>
      </c>
      <c r="K223" s="4">
        <v>778521</v>
      </c>
      <c r="L223" s="4" t="str">
        <f t="shared" si="23"/>
        <v>Submitted</v>
      </c>
      <c r="M223" s="1">
        <v>488</v>
      </c>
      <c r="N223" s="1" t="str">
        <f t="shared" si="24"/>
        <v>High_risk</v>
      </c>
      <c r="O223" s="1" t="str">
        <f t="shared" si="25"/>
        <v>Excellent</v>
      </c>
      <c r="P223" s="1" t="str">
        <f t="shared" si="26"/>
        <v>Submitted</v>
      </c>
      <c r="Q223" s="1" t="str">
        <f t="shared" si="27"/>
        <v>Valid</v>
      </c>
      <c r="R223" s="1" t="s">
        <v>70</v>
      </c>
      <c r="S223" s="4">
        <v>3150816</v>
      </c>
      <c r="T223" s="1">
        <v>18.97</v>
      </c>
      <c r="U223" s="1">
        <v>24</v>
      </c>
      <c r="V223" s="1">
        <v>131284</v>
      </c>
      <c r="W223" s="4">
        <f t="shared" si="28"/>
        <v>4980914.9606532352</v>
      </c>
      <c r="X223" s="1" t="s">
        <v>105</v>
      </c>
      <c r="Y223" s="1" t="s">
        <v>106</v>
      </c>
      <c r="Z223" s="8">
        <v>45685</v>
      </c>
      <c r="AA223" s="8" t="str">
        <f>TEXT(Table2[[#This Row],[Application_Date]],"yyy")</f>
        <v>2025</v>
      </c>
      <c r="AB223" s="8" t="str">
        <f>TEXT(Table2[[#This Row],[Application_Date]],"mmmm")</f>
        <v>January</v>
      </c>
      <c r="AC223" s="1" t="s">
        <v>41</v>
      </c>
      <c r="AD223" s="1" t="s">
        <v>42</v>
      </c>
      <c r="AE223" s="1" t="s">
        <v>66</v>
      </c>
    </row>
    <row r="224" spans="1:31" x14ac:dyDescent="0.25">
      <c r="A224" s="1" t="s">
        <v>579</v>
      </c>
      <c r="B224" s="1" t="str">
        <f>IF(COUNTIF($A$2:A224,A224)&gt;1,"Duplicate","Unique")</f>
        <v>Unique</v>
      </c>
      <c r="C224" s="1" t="s">
        <v>580</v>
      </c>
      <c r="D224" s="1" t="s">
        <v>160</v>
      </c>
      <c r="E224" s="1" t="str">
        <f t="shared" si="22"/>
        <v>Submitted</v>
      </c>
      <c r="F224" s="1" t="s">
        <v>35</v>
      </c>
      <c r="G224" s="1">
        <v>34</v>
      </c>
      <c r="H224" s="1" t="s">
        <v>24</v>
      </c>
      <c r="I224" s="1" t="s">
        <v>48</v>
      </c>
      <c r="J224" s="1" t="s">
        <v>26</v>
      </c>
      <c r="K224" s="4">
        <v>2490860</v>
      </c>
      <c r="L224" s="4" t="str">
        <f t="shared" si="23"/>
        <v>Submitted</v>
      </c>
      <c r="M224" s="1">
        <v>781</v>
      </c>
      <c r="N224" s="1" t="str">
        <f t="shared" si="24"/>
        <v>medium_risk</v>
      </c>
      <c r="O224" s="1" t="str">
        <f t="shared" si="25"/>
        <v>Excellent</v>
      </c>
      <c r="P224" s="1" t="str">
        <f t="shared" si="26"/>
        <v>Submitted</v>
      </c>
      <c r="Q224" s="1" t="str">
        <f t="shared" si="27"/>
        <v>Valid</v>
      </c>
      <c r="R224" s="1" t="s">
        <v>70</v>
      </c>
      <c r="S224" s="4">
        <v>4486253</v>
      </c>
      <c r="T224" s="1">
        <v>9.26</v>
      </c>
      <c r="U224" s="1">
        <v>24</v>
      </c>
      <c r="V224" s="1">
        <v>186927.21</v>
      </c>
      <c r="W224" s="4">
        <f t="shared" si="28"/>
        <v>3461895.6840284769</v>
      </c>
      <c r="X224" s="1" t="s">
        <v>28</v>
      </c>
      <c r="Y224" s="1" t="s">
        <v>29</v>
      </c>
      <c r="Z224" s="8">
        <v>45686</v>
      </c>
      <c r="AA224" s="8" t="str">
        <f>TEXT(Table2[[#This Row],[Application_Date]],"yyy")</f>
        <v>2025</v>
      </c>
      <c r="AB224" s="8" t="str">
        <f>TEXT(Table2[[#This Row],[Application_Date]],"mmmm")</f>
        <v>January</v>
      </c>
      <c r="AC224" s="1" t="s">
        <v>61</v>
      </c>
      <c r="AD224" s="1" t="s">
        <v>30</v>
      </c>
      <c r="AE224" s="1" t="s">
        <v>43</v>
      </c>
    </row>
    <row r="225" spans="1:31" x14ac:dyDescent="0.25">
      <c r="A225" s="1" t="s">
        <v>581</v>
      </c>
      <c r="B225" s="1" t="str">
        <f>IF(COUNTIF($A$2:A225,A225)&gt;1,"Duplicate","Unique")</f>
        <v>Unique</v>
      </c>
      <c r="C225" s="1" t="s">
        <v>582</v>
      </c>
      <c r="D225" s="1" t="s">
        <v>172</v>
      </c>
      <c r="E225" s="1" t="str">
        <f t="shared" si="22"/>
        <v>Submitted</v>
      </c>
      <c r="F225" s="1" t="s">
        <v>35</v>
      </c>
      <c r="G225" s="1">
        <v>48</v>
      </c>
      <c r="H225" s="1" t="s">
        <v>24</v>
      </c>
      <c r="I225" s="1" t="s">
        <v>48</v>
      </c>
      <c r="J225" s="1" t="s">
        <v>37</v>
      </c>
      <c r="K225" s="4">
        <v>1594926</v>
      </c>
      <c r="L225" s="4" t="str">
        <f t="shared" si="23"/>
        <v>Submitted</v>
      </c>
      <c r="M225" s="1">
        <v>565</v>
      </c>
      <c r="N225" s="1" t="str">
        <f t="shared" si="24"/>
        <v>High_risk</v>
      </c>
      <c r="O225" s="1" t="str">
        <f t="shared" si="25"/>
        <v>Excellent</v>
      </c>
      <c r="P225" s="1" t="str">
        <f t="shared" si="26"/>
        <v>Submitted</v>
      </c>
      <c r="Q225" s="1" t="str">
        <f t="shared" si="27"/>
        <v>Valid</v>
      </c>
      <c r="R225" s="1" t="s">
        <v>70</v>
      </c>
      <c r="S225" s="4">
        <v>2210587</v>
      </c>
      <c r="T225" s="1">
        <v>13.73</v>
      </c>
      <c r="U225" s="1">
        <v>120</v>
      </c>
      <c r="V225" s="1">
        <v>18421.560000000001</v>
      </c>
      <c r="W225" s="4">
        <f t="shared" si="28"/>
        <v>2529279.959166667</v>
      </c>
      <c r="X225" s="1" t="s">
        <v>50</v>
      </c>
      <c r="Y225" s="1" t="s">
        <v>51</v>
      </c>
      <c r="Z225" s="8">
        <v>45687</v>
      </c>
      <c r="AA225" s="8" t="str">
        <f>TEXT(Table2[[#This Row],[Application_Date]],"yyy")</f>
        <v>2025</v>
      </c>
      <c r="AB225" s="8" t="str">
        <f>TEXT(Table2[[#This Row],[Application_Date]],"mmmm")</f>
        <v>January</v>
      </c>
      <c r="AC225" s="1" t="s">
        <v>61</v>
      </c>
      <c r="AD225" s="1" t="s">
        <v>30</v>
      </c>
      <c r="AE225" s="1" t="s">
        <v>31</v>
      </c>
    </row>
    <row r="226" spans="1:31" x14ac:dyDescent="0.25">
      <c r="A226" s="1" t="s">
        <v>583</v>
      </c>
      <c r="B226" s="1" t="str">
        <f>IF(COUNTIF($A$2:A226,A226)&gt;1,"Duplicate","Unique")</f>
        <v>Unique</v>
      </c>
      <c r="C226" s="1" t="s">
        <v>584</v>
      </c>
      <c r="D226" s="1" t="s">
        <v>214</v>
      </c>
      <c r="E226" s="1" t="str">
        <f t="shared" si="22"/>
        <v>Submitted</v>
      </c>
      <c r="F226" s="1" t="s">
        <v>35</v>
      </c>
      <c r="G226" s="1">
        <v>33</v>
      </c>
      <c r="H226" s="1" t="s">
        <v>24</v>
      </c>
      <c r="I226" s="1" t="s">
        <v>48</v>
      </c>
      <c r="J226" s="1" t="s">
        <v>26</v>
      </c>
      <c r="K226" s="4">
        <v>1430082</v>
      </c>
      <c r="L226" s="4" t="str">
        <f t="shared" si="23"/>
        <v>Submitted</v>
      </c>
      <c r="M226" s="1">
        <v>823</v>
      </c>
      <c r="N226" s="1" t="str">
        <f t="shared" si="24"/>
        <v>medium_risk</v>
      </c>
      <c r="O226" s="1" t="str">
        <f t="shared" si="25"/>
        <v>Excellent</v>
      </c>
      <c r="P226" s="1" t="str">
        <f t="shared" si="26"/>
        <v>Submitted</v>
      </c>
      <c r="Q226" s="1" t="str">
        <f t="shared" si="27"/>
        <v>Valid</v>
      </c>
      <c r="R226" s="1" t="s">
        <v>82</v>
      </c>
      <c r="S226" s="4">
        <v>203429</v>
      </c>
      <c r="T226" s="1">
        <v>7.81</v>
      </c>
      <c r="U226" s="1">
        <v>24</v>
      </c>
      <c r="V226" s="1">
        <v>8476.2099999999991</v>
      </c>
      <c r="W226" s="4">
        <f t="shared" si="28"/>
        <v>132399.16304082883</v>
      </c>
      <c r="X226" s="1" t="s">
        <v>105</v>
      </c>
      <c r="Y226" s="1" t="s">
        <v>106</v>
      </c>
      <c r="Z226" s="8">
        <v>45688</v>
      </c>
      <c r="AA226" s="8" t="str">
        <f>TEXT(Table2[[#This Row],[Application_Date]],"yyy")</f>
        <v>2025</v>
      </c>
      <c r="AB226" s="8" t="str">
        <f>TEXT(Table2[[#This Row],[Application_Date]],"mmmm")</f>
        <v>January</v>
      </c>
      <c r="AC226" s="1" t="s">
        <v>41</v>
      </c>
      <c r="AD226" s="1" t="s">
        <v>30</v>
      </c>
      <c r="AE226" s="1" t="s">
        <v>62</v>
      </c>
    </row>
    <row r="227" spans="1:31" x14ac:dyDescent="0.25">
      <c r="A227" s="1" t="s">
        <v>585</v>
      </c>
      <c r="B227" s="1" t="str">
        <f>IF(COUNTIF($A$2:A227,A227)&gt;1,"Duplicate","Unique")</f>
        <v>Unique</v>
      </c>
      <c r="C227" s="1" t="s">
        <v>586</v>
      </c>
      <c r="D227" s="1" t="s">
        <v>587</v>
      </c>
      <c r="E227" s="1" t="str">
        <f t="shared" si="22"/>
        <v>Submitted</v>
      </c>
      <c r="F227" s="1" t="s">
        <v>35</v>
      </c>
      <c r="G227" s="1">
        <v>63</v>
      </c>
      <c r="H227" s="1" t="s">
        <v>24</v>
      </c>
      <c r="I227" s="1" t="s">
        <v>48</v>
      </c>
      <c r="J227" s="1" t="s">
        <v>49</v>
      </c>
      <c r="K227" s="4">
        <v>1647989</v>
      </c>
      <c r="L227" s="4" t="str">
        <f t="shared" si="23"/>
        <v>Submitted</v>
      </c>
      <c r="M227" s="1">
        <v>737</v>
      </c>
      <c r="N227" s="1" t="str">
        <f t="shared" si="24"/>
        <v>low_risk</v>
      </c>
      <c r="O227" s="1" t="str">
        <f t="shared" si="25"/>
        <v>Excellent</v>
      </c>
      <c r="P227" s="1" t="str">
        <f t="shared" si="26"/>
        <v>Submitted</v>
      </c>
      <c r="Q227" s="1" t="str">
        <f t="shared" si="27"/>
        <v>Valid</v>
      </c>
      <c r="R227" s="1" t="s">
        <v>82</v>
      </c>
      <c r="S227" s="4">
        <v>1898849</v>
      </c>
      <c r="T227" s="1">
        <v>17.05</v>
      </c>
      <c r="U227" s="1">
        <v>12</v>
      </c>
      <c r="V227" s="1">
        <v>158237.42000000001</v>
      </c>
      <c r="W227" s="4">
        <f t="shared" si="28"/>
        <v>2698014.5528433383</v>
      </c>
      <c r="X227" s="1" t="s">
        <v>85</v>
      </c>
      <c r="Y227" s="1" t="s">
        <v>86</v>
      </c>
      <c r="Z227" s="8">
        <v>45689</v>
      </c>
      <c r="AA227" s="8" t="str">
        <f>TEXT(Table2[[#This Row],[Application_Date]],"yyy")</f>
        <v>2025</v>
      </c>
      <c r="AB227" s="8" t="str">
        <f>TEXT(Table2[[#This Row],[Application_Date]],"mmmm")</f>
        <v>February</v>
      </c>
      <c r="AC227" s="1" t="s">
        <v>61</v>
      </c>
      <c r="AD227" s="1" t="s">
        <v>30</v>
      </c>
      <c r="AE227" s="1" t="s">
        <v>43</v>
      </c>
    </row>
    <row r="228" spans="1:31" x14ac:dyDescent="0.25">
      <c r="A228" s="1" t="s">
        <v>588</v>
      </c>
      <c r="B228" s="1" t="str">
        <f>IF(COUNTIF($A$2:A228,A228)&gt;1,"Duplicate","Unique")</f>
        <v>Unique</v>
      </c>
      <c r="C228" s="1" t="s">
        <v>589</v>
      </c>
      <c r="D228" s="1" t="s">
        <v>403</v>
      </c>
      <c r="E228" s="1" t="str">
        <f t="shared" si="22"/>
        <v>Submitted</v>
      </c>
      <c r="F228" s="1" t="s">
        <v>47</v>
      </c>
      <c r="G228" s="1">
        <v>27</v>
      </c>
      <c r="H228" s="1" t="s">
        <v>36</v>
      </c>
      <c r="I228" s="1" t="s">
        <v>48</v>
      </c>
      <c r="J228" s="1" t="s">
        <v>49</v>
      </c>
      <c r="K228" s="4">
        <v>2420462</v>
      </c>
      <c r="L228" s="4" t="str">
        <f t="shared" si="23"/>
        <v>Submitted</v>
      </c>
      <c r="M228" s="1">
        <v>898</v>
      </c>
      <c r="N228" s="1" t="str">
        <f t="shared" si="24"/>
        <v>medium_risk</v>
      </c>
      <c r="O228" s="1" t="str">
        <f t="shared" si="25"/>
        <v>Excellent</v>
      </c>
      <c r="P228" s="1" t="str">
        <f t="shared" si="26"/>
        <v>Submitted</v>
      </c>
      <c r="Q228" s="1" t="str">
        <f t="shared" si="27"/>
        <v>Valid</v>
      </c>
      <c r="R228" s="1" t="s">
        <v>38</v>
      </c>
      <c r="S228" s="4">
        <v>2449917</v>
      </c>
      <c r="T228" s="1">
        <v>17.46</v>
      </c>
      <c r="U228" s="1">
        <v>24</v>
      </c>
      <c r="V228" s="1">
        <v>102079.88</v>
      </c>
      <c r="W228" s="4">
        <f t="shared" si="28"/>
        <v>3564629.2365515954</v>
      </c>
      <c r="X228" s="1" t="s">
        <v>39</v>
      </c>
      <c r="Y228" s="1" t="s">
        <v>40</v>
      </c>
      <c r="Z228" s="8">
        <v>45690</v>
      </c>
      <c r="AA228" s="8" t="str">
        <f>TEXT(Table2[[#This Row],[Application_Date]],"yyy")</f>
        <v>2025</v>
      </c>
      <c r="AB228" s="8" t="str">
        <f>TEXT(Table2[[#This Row],[Application_Date]],"mmmm")</f>
        <v>February</v>
      </c>
      <c r="AC228" s="1" t="s">
        <v>52</v>
      </c>
      <c r="AD228" s="1" t="s">
        <v>42</v>
      </c>
      <c r="AE228" s="1" t="s">
        <v>66</v>
      </c>
    </row>
    <row r="229" spans="1:31" x14ac:dyDescent="0.25">
      <c r="A229" s="1" t="s">
        <v>590</v>
      </c>
      <c r="B229" s="1" t="str">
        <f>IF(COUNTIF($A$2:A229,A229)&gt;1,"Duplicate","Unique")</f>
        <v>Unique</v>
      </c>
      <c r="C229" s="1" t="s">
        <v>591</v>
      </c>
      <c r="D229" s="1" t="s">
        <v>587</v>
      </c>
      <c r="E229" s="1" t="str">
        <f t="shared" si="22"/>
        <v>Submitted</v>
      </c>
      <c r="F229" s="1" t="s">
        <v>47</v>
      </c>
      <c r="G229" s="1">
        <v>47</v>
      </c>
      <c r="H229" s="1" t="s">
        <v>24</v>
      </c>
      <c r="I229" s="1" t="s">
        <v>25</v>
      </c>
      <c r="J229" s="1" t="s">
        <v>70</v>
      </c>
      <c r="K229" s="4">
        <v>-50000</v>
      </c>
      <c r="L229" s="4" t="str">
        <f t="shared" si="23"/>
        <v>Submitted</v>
      </c>
      <c r="M229" s="1">
        <v>950</v>
      </c>
      <c r="N229" s="1" t="str">
        <f t="shared" si="24"/>
        <v>medium_risk</v>
      </c>
      <c r="O229" s="1" t="str">
        <f t="shared" si="25"/>
        <v>Excellent</v>
      </c>
      <c r="P229" s="1" t="str">
        <f t="shared" si="26"/>
        <v>Submitted</v>
      </c>
      <c r="Q229" s="1" t="str">
        <f t="shared" si="27"/>
        <v>Invalid</v>
      </c>
      <c r="R229" s="1" t="s">
        <v>27</v>
      </c>
      <c r="S229" s="4">
        <v>4066004</v>
      </c>
      <c r="T229" s="1">
        <v>13.65</v>
      </c>
      <c r="U229" s="1">
        <v>120</v>
      </c>
      <c r="V229" s="1">
        <v>33883.370000000003</v>
      </c>
      <c r="W229" s="4">
        <f t="shared" si="28"/>
        <v>4625079.55</v>
      </c>
      <c r="X229" s="1" t="s">
        <v>39</v>
      </c>
      <c r="Y229" s="1" t="s">
        <v>40</v>
      </c>
      <c r="Z229" s="8">
        <v>45691</v>
      </c>
      <c r="AA229" s="8" t="str">
        <f>TEXT(Table2[[#This Row],[Application_Date]],"yyy")</f>
        <v>2025</v>
      </c>
      <c r="AB229" s="8" t="str">
        <f>TEXT(Table2[[#This Row],[Application_Date]],"mmmm")</f>
        <v>February</v>
      </c>
      <c r="AC229" s="1" t="s">
        <v>61</v>
      </c>
      <c r="AD229" s="1" t="s">
        <v>30</v>
      </c>
      <c r="AE229" s="1" t="s">
        <v>66</v>
      </c>
    </row>
    <row r="230" spans="1:31" x14ac:dyDescent="0.25">
      <c r="A230" s="1" t="s">
        <v>592</v>
      </c>
      <c r="B230" s="1" t="str">
        <f>IF(COUNTIF($A$2:A230,A230)&gt;1,"Duplicate","Unique")</f>
        <v>Unique</v>
      </c>
      <c r="C230" s="1" t="s">
        <v>593</v>
      </c>
      <c r="D230" s="1" t="s">
        <v>309</v>
      </c>
      <c r="E230" s="1" t="str">
        <f t="shared" si="22"/>
        <v>Submitted</v>
      </c>
      <c r="F230" s="1" t="s">
        <v>47</v>
      </c>
      <c r="G230" s="1">
        <v>56</v>
      </c>
      <c r="H230" s="1" t="s">
        <v>24</v>
      </c>
      <c r="I230" s="1" t="s">
        <v>48</v>
      </c>
      <c r="J230" s="1" t="s">
        <v>37</v>
      </c>
      <c r="K230" s="4">
        <v>1394146</v>
      </c>
      <c r="L230" s="4" t="str">
        <f t="shared" si="23"/>
        <v>Submitted</v>
      </c>
      <c r="M230" s="1">
        <v>331</v>
      </c>
      <c r="N230" s="1" t="str">
        <f t="shared" si="24"/>
        <v>High_risk</v>
      </c>
      <c r="O230" s="1" t="str">
        <f t="shared" si="25"/>
        <v>Excellent</v>
      </c>
      <c r="P230" s="1" t="str">
        <f t="shared" si="26"/>
        <v>Submitted</v>
      </c>
      <c r="Q230" s="1" t="str">
        <f t="shared" si="27"/>
        <v>Valid</v>
      </c>
      <c r="R230" s="1" t="s">
        <v>27</v>
      </c>
      <c r="S230" s="4">
        <v>3016540</v>
      </c>
      <c r="T230" s="1">
        <v>9.4499999999999993</v>
      </c>
      <c r="U230" s="1">
        <v>60</v>
      </c>
      <c r="V230" s="1">
        <v>50275.67</v>
      </c>
      <c r="W230" s="4">
        <f t="shared" si="28"/>
        <v>2375525.2500000019</v>
      </c>
      <c r="X230" s="1" t="s">
        <v>105</v>
      </c>
      <c r="Y230" s="1" t="s">
        <v>106</v>
      </c>
      <c r="Z230" s="8">
        <v>45692</v>
      </c>
      <c r="AA230" s="8" t="str">
        <f>TEXT(Table2[[#This Row],[Application_Date]],"yyy")</f>
        <v>2025</v>
      </c>
      <c r="AB230" s="8" t="str">
        <f>TEXT(Table2[[#This Row],[Application_Date]],"mmmm")</f>
        <v>February</v>
      </c>
      <c r="AC230" s="1" t="s">
        <v>61</v>
      </c>
      <c r="AD230" s="1" t="s">
        <v>42</v>
      </c>
      <c r="AE230" s="1" t="s">
        <v>31</v>
      </c>
    </row>
    <row r="231" spans="1:31" x14ac:dyDescent="0.25">
      <c r="A231" s="1" t="s">
        <v>594</v>
      </c>
      <c r="B231" s="1" t="str">
        <f>IF(COUNTIF($A$2:A231,A231)&gt;1,"Duplicate","Unique")</f>
        <v>Unique</v>
      </c>
      <c r="C231" s="1" t="s">
        <v>595</v>
      </c>
      <c r="D231" s="1" t="s">
        <v>124</v>
      </c>
      <c r="E231" s="1" t="str">
        <f t="shared" si="22"/>
        <v>Submitted</v>
      </c>
      <c r="F231" s="1" t="s">
        <v>35</v>
      </c>
      <c r="G231" s="1">
        <v>65</v>
      </c>
      <c r="H231" s="1" t="s">
        <v>24</v>
      </c>
      <c r="I231" s="1" t="s">
        <v>25</v>
      </c>
      <c r="J231" s="1" t="s">
        <v>70</v>
      </c>
      <c r="K231" s="4">
        <v>1080597</v>
      </c>
      <c r="L231" s="4" t="str">
        <f t="shared" si="23"/>
        <v>Submitted</v>
      </c>
      <c r="M231" s="1">
        <v>808</v>
      </c>
      <c r="N231" s="1" t="str">
        <f t="shared" si="24"/>
        <v>medium_risk</v>
      </c>
      <c r="O231" s="1" t="str">
        <f t="shared" si="25"/>
        <v>Excellent</v>
      </c>
      <c r="P231" s="1" t="str">
        <f t="shared" si="26"/>
        <v>Submitted</v>
      </c>
      <c r="Q231" s="1" t="str">
        <f t="shared" si="27"/>
        <v>Valid</v>
      </c>
      <c r="R231" s="1" t="s">
        <v>82</v>
      </c>
      <c r="S231" s="4">
        <v>631403</v>
      </c>
      <c r="T231" s="1">
        <v>12.3</v>
      </c>
      <c r="U231" s="1">
        <v>120</v>
      </c>
      <c r="V231" s="1">
        <v>5261.69</v>
      </c>
      <c r="W231" s="4">
        <f t="shared" si="28"/>
        <v>647188.07500000007</v>
      </c>
      <c r="X231" s="1" t="s">
        <v>59</v>
      </c>
      <c r="Y231" s="1" t="s">
        <v>60</v>
      </c>
      <c r="Z231" s="8">
        <v>45693</v>
      </c>
      <c r="AA231" s="8" t="str">
        <f>TEXT(Table2[[#This Row],[Application_Date]],"yyy")</f>
        <v>2025</v>
      </c>
      <c r="AB231" s="8" t="str">
        <f>TEXT(Table2[[#This Row],[Application_Date]],"mmmm")</f>
        <v>February</v>
      </c>
      <c r="AC231" s="1" t="s">
        <v>61</v>
      </c>
      <c r="AD231" s="1" t="s">
        <v>30</v>
      </c>
      <c r="AE231" s="1" t="s">
        <v>31</v>
      </c>
    </row>
    <row r="232" spans="1:31" x14ac:dyDescent="0.25">
      <c r="A232" s="1" t="s">
        <v>596</v>
      </c>
      <c r="B232" s="1" t="str">
        <f>IF(COUNTIF($A$2:A232,A232)&gt;1,"Duplicate","Unique")</f>
        <v>Unique</v>
      </c>
      <c r="C232" s="1" t="s">
        <v>597</v>
      </c>
      <c r="D232" s="1" t="s">
        <v>46</v>
      </c>
      <c r="E232" s="1" t="str">
        <f t="shared" si="22"/>
        <v>Submitted</v>
      </c>
      <c r="F232" s="1" t="s">
        <v>47</v>
      </c>
      <c r="G232" s="1">
        <v>42</v>
      </c>
      <c r="H232" s="1" t="s">
        <v>24</v>
      </c>
      <c r="I232" s="1" t="s">
        <v>48</v>
      </c>
      <c r="J232" s="1" t="s">
        <v>37</v>
      </c>
      <c r="K232" s="4">
        <v>1417766</v>
      </c>
      <c r="L232" s="4" t="str">
        <f t="shared" si="23"/>
        <v>Submitted</v>
      </c>
      <c r="M232" s="1">
        <v>543</v>
      </c>
      <c r="N232" s="1" t="str">
        <f t="shared" si="24"/>
        <v>High_risk</v>
      </c>
      <c r="O232" s="1" t="str">
        <f t="shared" si="25"/>
        <v>Excellent</v>
      </c>
      <c r="P232" s="1" t="str">
        <f t="shared" si="26"/>
        <v>Submitted</v>
      </c>
      <c r="Q232" s="1" t="str">
        <f t="shared" si="27"/>
        <v>Valid</v>
      </c>
      <c r="R232" s="1" t="s">
        <v>27</v>
      </c>
      <c r="S232" s="4">
        <v>1563520</v>
      </c>
      <c r="T232" s="1">
        <v>7.65</v>
      </c>
      <c r="U232" s="1">
        <v>180</v>
      </c>
      <c r="V232" s="1">
        <v>8686.2199999999993</v>
      </c>
      <c r="W232" s="4">
        <f t="shared" si="28"/>
        <v>996744.00000000012</v>
      </c>
      <c r="X232" s="1" t="s">
        <v>59</v>
      </c>
      <c r="Y232" s="1" t="s">
        <v>60</v>
      </c>
      <c r="Z232" s="8">
        <v>45694</v>
      </c>
      <c r="AA232" s="8" t="str">
        <f>TEXT(Table2[[#This Row],[Application_Date]],"yyy")</f>
        <v>2025</v>
      </c>
      <c r="AB232" s="8" t="str">
        <f>TEXT(Table2[[#This Row],[Application_Date]],"mmmm")</f>
        <v>February</v>
      </c>
      <c r="AC232" s="1" t="s">
        <v>41</v>
      </c>
      <c r="AD232" s="1" t="s">
        <v>30</v>
      </c>
      <c r="AE232" s="1" t="s">
        <v>31</v>
      </c>
    </row>
    <row r="233" spans="1:31" x14ac:dyDescent="0.25">
      <c r="A233" s="1" t="s">
        <v>598</v>
      </c>
      <c r="B233" s="1" t="str">
        <f>IF(COUNTIF($A$2:A233,A233)&gt;1,"Duplicate","Unique")</f>
        <v>Unique</v>
      </c>
      <c r="C233" s="1" t="s">
        <v>599</v>
      </c>
      <c r="D233" s="1" t="s">
        <v>75</v>
      </c>
      <c r="E233" s="1" t="str">
        <f t="shared" si="22"/>
        <v>Submitted</v>
      </c>
      <c r="F233" s="1" t="s">
        <v>47</v>
      </c>
      <c r="G233" s="1">
        <v>44</v>
      </c>
      <c r="H233" s="1" t="s">
        <v>36</v>
      </c>
      <c r="I233" s="1" t="s">
        <v>25</v>
      </c>
      <c r="J233" s="1" t="s">
        <v>70</v>
      </c>
      <c r="K233" s="4">
        <v>2073409</v>
      </c>
      <c r="L233" s="4" t="str">
        <f t="shared" si="23"/>
        <v>Submitted</v>
      </c>
      <c r="M233" s="1">
        <v>346</v>
      </c>
      <c r="N233" s="1" t="str">
        <f t="shared" si="24"/>
        <v>High_risk</v>
      </c>
      <c r="O233" s="1" t="str">
        <f t="shared" si="25"/>
        <v>Excellent</v>
      </c>
      <c r="P233" s="1" t="str">
        <f t="shared" si="26"/>
        <v>Submitted</v>
      </c>
      <c r="Q233" s="1" t="str">
        <f t="shared" si="27"/>
        <v>Valid</v>
      </c>
      <c r="R233" s="1" t="s">
        <v>6</v>
      </c>
      <c r="S233" s="4">
        <v>2893432</v>
      </c>
      <c r="T233" s="1">
        <v>19</v>
      </c>
      <c r="U233" s="1">
        <v>36</v>
      </c>
      <c r="V233" s="1">
        <v>80373.11</v>
      </c>
      <c r="W233" s="4">
        <f t="shared" si="28"/>
        <v>4581267.3333333395</v>
      </c>
      <c r="X233" s="1" t="s">
        <v>28</v>
      </c>
      <c r="Y233" s="1" t="s">
        <v>29</v>
      </c>
      <c r="Z233" s="8">
        <v>45695</v>
      </c>
      <c r="AA233" s="8" t="str">
        <f>TEXT(Table2[[#This Row],[Application_Date]],"yyy")</f>
        <v>2025</v>
      </c>
      <c r="AB233" s="8" t="str">
        <f>TEXT(Table2[[#This Row],[Application_Date]],"mmmm")</f>
        <v>February</v>
      </c>
      <c r="AC233" s="1" t="s">
        <v>61</v>
      </c>
      <c r="AD233" s="1" t="s">
        <v>42</v>
      </c>
      <c r="AE233" s="1" t="s">
        <v>66</v>
      </c>
    </row>
    <row r="234" spans="1:31" x14ac:dyDescent="0.25">
      <c r="A234" s="1" t="s">
        <v>600</v>
      </c>
      <c r="B234" s="1" t="str">
        <f>IF(COUNTIF($A$2:A234,A234)&gt;1,"Duplicate","Unique")</f>
        <v>Unique</v>
      </c>
      <c r="C234" s="1" t="s">
        <v>601</v>
      </c>
      <c r="D234" s="1" t="s">
        <v>433</v>
      </c>
      <c r="E234" s="1" t="str">
        <f t="shared" si="22"/>
        <v>Submitted</v>
      </c>
      <c r="F234" s="1" t="s">
        <v>47</v>
      </c>
      <c r="G234" s="1">
        <v>35</v>
      </c>
      <c r="H234" s="1" t="s">
        <v>36</v>
      </c>
      <c r="I234" s="1" t="s">
        <v>48</v>
      </c>
      <c r="J234" s="1" t="s">
        <v>26</v>
      </c>
      <c r="K234" s="4">
        <v>2257675</v>
      </c>
      <c r="L234" s="4" t="str">
        <f t="shared" si="23"/>
        <v>Submitted</v>
      </c>
      <c r="M234" s="1">
        <v>857</v>
      </c>
      <c r="N234" s="1" t="str">
        <f t="shared" si="24"/>
        <v>medium_risk</v>
      </c>
      <c r="O234" s="1" t="str">
        <f t="shared" si="25"/>
        <v>Excellent</v>
      </c>
      <c r="P234" s="1" t="str">
        <f t="shared" si="26"/>
        <v>Submitted</v>
      </c>
      <c r="Q234" s="1" t="str">
        <f t="shared" si="27"/>
        <v>Valid</v>
      </c>
      <c r="R234" s="1" t="s">
        <v>6</v>
      </c>
      <c r="S234" s="4">
        <v>2640253</v>
      </c>
      <c r="T234" s="1">
        <v>18.32</v>
      </c>
      <c r="U234" s="1">
        <v>60</v>
      </c>
      <c r="V234" s="1">
        <v>44004.22</v>
      </c>
      <c r="W234" s="4">
        <f t="shared" si="28"/>
        <v>4030786.2466666666</v>
      </c>
      <c r="X234" s="1" t="s">
        <v>59</v>
      </c>
      <c r="Y234" s="1" t="s">
        <v>60</v>
      </c>
      <c r="Z234" s="8">
        <v>45696</v>
      </c>
      <c r="AA234" s="8" t="str">
        <f>TEXT(Table2[[#This Row],[Application_Date]],"yyy")</f>
        <v>2025</v>
      </c>
      <c r="AB234" s="8" t="str">
        <f>TEXT(Table2[[#This Row],[Application_Date]],"mmmm")</f>
        <v>February</v>
      </c>
      <c r="AC234" s="1" t="s">
        <v>61</v>
      </c>
      <c r="AD234" s="1" t="s">
        <v>42</v>
      </c>
      <c r="AE234" s="1" t="s">
        <v>31</v>
      </c>
    </row>
    <row r="235" spans="1:31" x14ac:dyDescent="0.25">
      <c r="A235" s="1" t="s">
        <v>602</v>
      </c>
      <c r="B235" s="1" t="str">
        <f>IF(COUNTIF($A$2:A235,A235)&gt;1,"Duplicate","Unique")</f>
        <v>Unique</v>
      </c>
      <c r="C235" s="1" t="s">
        <v>603</v>
      </c>
      <c r="D235" s="1" t="s">
        <v>242</v>
      </c>
      <c r="E235" s="1" t="str">
        <f t="shared" si="22"/>
        <v>Submitted</v>
      </c>
      <c r="F235" s="1" t="s">
        <v>47</v>
      </c>
      <c r="G235" s="1">
        <v>34</v>
      </c>
      <c r="H235" s="1" t="s">
        <v>24</v>
      </c>
      <c r="I235" s="1" t="s">
        <v>48</v>
      </c>
      <c r="J235" s="1" t="s">
        <v>26</v>
      </c>
      <c r="K235" s="4">
        <v>1953809</v>
      </c>
      <c r="L235" s="4" t="str">
        <f t="shared" si="23"/>
        <v>Submitted</v>
      </c>
      <c r="M235" s="1">
        <v>768</v>
      </c>
      <c r="N235" s="1" t="str">
        <f t="shared" si="24"/>
        <v>medium_risk</v>
      </c>
      <c r="O235" s="1" t="str">
        <f t="shared" si="25"/>
        <v>Excellent</v>
      </c>
      <c r="P235" s="1" t="str">
        <f t="shared" si="26"/>
        <v>Submitted</v>
      </c>
      <c r="Q235" s="1" t="str">
        <f t="shared" si="27"/>
        <v>Valid</v>
      </c>
      <c r="R235" s="1" t="s">
        <v>27</v>
      </c>
      <c r="S235" s="4">
        <v>0</v>
      </c>
      <c r="T235" s="1">
        <v>7.33</v>
      </c>
      <c r="U235" s="1">
        <v>36</v>
      </c>
      <c r="V235" s="1">
        <v>6944.44</v>
      </c>
      <c r="W235" s="4">
        <f t="shared" si="28"/>
        <v>0</v>
      </c>
      <c r="X235" s="1" t="s">
        <v>95</v>
      </c>
      <c r="Y235" s="1" t="s">
        <v>96</v>
      </c>
      <c r="Z235" s="8">
        <v>45697</v>
      </c>
      <c r="AA235" s="8" t="str">
        <f>TEXT(Table2[[#This Row],[Application_Date]],"yyy")</f>
        <v>2025</v>
      </c>
      <c r="AB235" s="8" t="str">
        <f>TEXT(Table2[[#This Row],[Application_Date]],"mmmm")</f>
        <v>February</v>
      </c>
      <c r="AC235" s="1" t="s">
        <v>61</v>
      </c>
      <c r="AD235" s="1" t="s">
        <v>30</v>
      </c>
      <c r="AE235" s="1" t="s">
        <v>66</v>
      </c>
    </row>
    <row r="236" spans="1:31" x14ac:dyDescent="0.25">
      <c r="A236" s="1" t="s">
        <v>604</v>
      </c>
      <c r="B236" s="1" t="str">
        <f>IF(COUNTIF($A$2:A236,A236)&gt;1,"Duplicate","Unique")</f>
        <v>Unique</v>
      </c>
      <c r="C236" s="1" t="s">
        <v>605</v>
      </c>
      <c r="D236" s="1" t="s">
        <v>124</v>
      </c>
      <c r="E236" s="1" t="str">
        <f t="shared" si="22"/>
        <v>Submitted</v>
      </c>
      <c r="F236" s="1" t="s">
        <v>47</v>
      </c>
      <c r="G236" s="1">
        <v>27</v>
      </c>
      <c r="H236" s="1" t="s">
        <v>24</v>
      </c>
      <c r="I236" s="1" t="s">
        <v>48</v>
      </c>
      <c r="J236" s="1" t="s">
        <v>49</v>
      </c>
      <c r="K236" s="4">
        <v>359847</v>
      </c>
      <c r="L236" s="4" t="str">
        <f t="shared" si="23"/>
        <v>Submitted</v>
      </c>
      <c r="M236" s="1">
        <v>384</v>
      </c>
      <c r="N236" s="1" t="str">
        <f t="shared" si="24"/>
        <v>High_risk</v>
      </c>
      <c r="O236" s="1" t="str">
        <f t="shared" si="25"/>
        <v>Excellent</v>
      </c>
      <c r="P236" s="1" t="str">
        <f t="shared" si="26"/>
        <v>Submitted</v>
      </c>
      <c r="Q236" s="1" t="str">
        <f t="shared" si="27"/>
        <v>Valid</v>
      </c>
      <c r="R236" s="1" t="s">
        <v>38</v>
      </c>
      <c r="S236" s="4">
        <v>560636</v>
      </c>
      <c r="T236" s="1">
        <v>10.25</v>
      </c>
      <c r="U236" s="1">
        <v>120</v>
      </c>
      <c r="V236" s="1">
        <v>4671.97</v>
      </c>
      <c r="W236" s="4">
        <f t="shared" si="28"/>
        <v>478876.58333333331</v>
      </c>
      <c r="X236" s="1" t="s">
        <v>95</v>
      </c>
      <c r="Y236" s="1" t="s">
        <v>96</v>
      </c>
      <c r="Z236" s="8">
        <v>45698</v>
      </c>
      <c r="AA236" s="8" t="str">
        <f>TEXT(Table2[[#This Row],[Application_Date]],"yyy")</f>
        <v>2025</v>
      </c>
      <c r="AB236" s="8" t="str">
        <f>TEXT(Table2[[#This Row],[Application_Date]],"mmmm")</f>
        <v>February</v>
      </c>
      <c r="AC236" s="1" t="s">
        <v>41</v>
      </c>
      <c r="AD236" s="1" t="s">
        <v>30</v>
      </c>
      <c r="AE236" s="1" t="s">
        <v>43</v>
      </c>
    </row>
    <row r="237" spans="1:31" x14ac:dyDescent="0.25">
      <c r="A237" s="1" t="s">
        <v>606</v>
      </c>
      <c r="B237" s="1" t="str">
        <f>IF(COUNTIF($A$2:A237,A237)&gt;1,"Duplicate","Unique")</f>
        <v>Unique</v>
      </c>
      <c r="C237" s="1" t="s">
        <v>607</v>
      </c>
      <c r="D237" s="1" t="s">
        <v>296</v>
      </c>
      <c r="E237" s="1" t="str">
        <f t="shared" si="22"/>
        <v>Submitted</v>
      </c>
      <c r="F237" s="1" t="s">
        <v>47</v>
      </c>
      <c r="G237" s="1">
        <v>63</v>
      </c>
      <c r="H237" s="1" t="s">
        <v>24</v>
      </c>
      <c r="I237" s="1" t="s">
        <v>25</v>
      </c>
      <c r="J237" s="1" t="s">
        <v>49</v>
      </c>
      <c r="K237" s="4">
        <v>2130943</v>
      </c>
      <c r="L237" s="4" t="str">
        <f t="shared" si="23"/>
        <v>Submitted</v>
      </c>
      <c r="M237" s="1">
        <v>735</v>
      </c>
      <c r="N237" s="1" t="str">
        <f t="shared" si="24"/>
        <v>low_risk</v>
      </c>
      <c r="O237" s="1" t="str">
        <f t="shared" si="25"/>
        <v>Excellent</v>
      </c>
      <c r="P237" s="1" t="str">
        <f t="shared" si="26"/>
        <v>Submitted</v>
      </c>
      <c r="Q237" s="1" t="str">
        <f t="shared" si="27"/>
        <v>Valid</v>
      </c>
      <c r="R237" s="1" t="s">
        <v>38</v>
      </c>
      <c r="S237" s="4">
        <v>3811443</v>
      </c>
      <c r="T237" s="1">
        <v>13.9</v>
      </c>
      <c r="U237" s="1">
        <v>36</v>
      </c>
      <c r="V237" s="1">
        <v>105873.42</v>
      </c>
      <c r="W237" s="4">
        <f t="shared" si="28"/>
        <v>4414921.4750041375</v>
      </c>
      <c r="X237" s="1" t="s">
        <v>28</v>
      </c>
      <c r="Y237" s="1" t="s">
        <v>29</v>
      </c>
      <c r="Z237" s="8">
        <v>45699</v>
      </c>
      <c r="AA237" s="8" t="str">
        <f>TEXT(Table2[[#This Row],[Application_Date]],"yyy")</f>
        <v>2025</v>
      </c>
      <c r="AB237" s="8" t="str">
        <f>TEXT(Table2[[#This Row],[Application_Date]],"mmmm")</f>
        <v>February</v>
      </c>
      <c r="AC237" s="1" t="s">
        <v>61</v>
      </c>
      <c r="AD237" s="1" t="s">
        <v>30</v>
      </c>
      <c r="AE237" s="1" t="s">
        <v>66</v>
      </c>
    </row>
    <row r="238" spans="1:31" x14ac:dyDescent="0.25">
      <c r="A238" s="1" t="s">
        <v>608</v>
      </c>
      <c r="B238" s="1" t="str">
        <f>IF(COUNTIF($A$2:A238,A238)&gt;1,"Duplicate","Unique")</f>
        <v>Unique</v>
      </c>
      <c r="C238" s="1" t="s">
        <v>609</v>
      </c>
      <c r="D238" s="1" t="s">
        <v>314</v>
      </c>
      <c r="E238" s="1" t="str">
        <f t="shared" si="22"/>
        <v>Submitted</v>
      </c>
      <c r="F238" s="1" t="s">
        <v>35</v>
      </c>
      <c r="G238" s="1">
        <v>53</v>
      </c>
      <c r="H238" s="1" t="s">
        <v>36</v>
      </c>
      <c r="I238" s="1" t="s">
        <v>48</v>
      </c>
      <c r="J238" s="1" t="s">
        <v>26</v>
      </c>
      <c r="K238" s="4">
        <v>-50000</v>
      </c>
      <c r="L238" s="4" t="str">
        <f t="shared" si="23"/>
        <v>Submitted</v>
      </c>
      <c r="M238" s="1">
        <v>692</v>
      </c>
      <c r="N238" s="1" t="str">
        <f t="shared" si="24"/>
        <v>low_risk</v>
      </c>
      <c r="O238" s="1" t="str">
        <f t="shared" si="25"/>
        <v>Excellent</v>
      </c>
      <c r="P238" s="1" t="str">
        <f t="shared" si="26"/>
        <v>Submitted</v>
      </c>
      <c r="Q238" s="1" t="str">
        <f t="shared" si="27"/>
        <v>Valid</v>
      </c>
      <c r="R238" s="1" t="s">
        <v>38</v>
      </c>
      <c r="S238" s="4">
        <v>3656860</v>
      </c>
      <c r="T238" s="1">
        <v>7.65</v>
      </c>
      <c r="U238" s="1">
        <v>120</v>
      </c>
      <c r="V238" s="1">
        <v>30473.83</v>
      </c>
      <c r="W238" s="4">
        <f t="shared" si="28"/>
        <v>2331248.2500000005</v>
      </c>
      <c r="X238" s="1" t="s">
        <v>39</v>
      </c>
      <c r="Y238" s="1" t="s">
        <v>40</v>
      </c>
      <c r="Z238" s="8">
        <v>45700</v>
      </c>
      <c r="AA238" s="8" t="str">
        <f>TEXT(Table2[[#This Row],[Application_Date]],"yyy")</f>
        <v>2025</v>
      </c>
      <c r="AB238" s="8" t="str">
        <f>TEXT(Table2[[#This Row],[Application_Date]],"mmmm")</f>
        <v>February</v>
      </c>
      <c r="AC238" s="1" t="s">
        <v>61</v>
      </c>
      <c r="AD238" s="1" t="s">
        <v>42</v>
      </c>
      <c r="AE238" s="1" t="s">
        <v>43</v>
      </c>
    </row>
    <row r="239" spans="1:31" x14ac:dyDescent="0.25">
      <c r="A239" s="1" t="s">
        <v>610</v>
      </c>
      <c r="B239" s="1" t="str">
        <f>IF(COUNTIF($A$2:A239,A239)&gt;1,"Duplicate","Unique")</f>
        <v>Unique</v>
      </c>
      <c r="C239" s="1" t="s">
        <v>611</v>
      </c>
      <c r="D239" s="1" t="s">
        <v>169</v>
      </c>
      <c r="E239" s="1" t="str">
        <f t="shared" si="22"/>
        <v>Submitted</v>
      </c>
      <c r="F239" s="1" t="s">
        <v>35</v>
      </c>
      <c r="G239" s="1">
        <v>51</v>
      </c>
      <c r="H239" s="1" t="s">
        <v>36</v>
      </c>
      <c r="I239" s="1" t="s">
        <v>48</v>
      </c>
      <c r="J239" s="1" t="s">
        <v>37</v>
      </c>
      <c r="K239" s="4">
        <v>1632472</v>
      </c>
      <c r="L239" s="4" t="str">
        <f t="shared" si="23"/>
        <v>Submitted</v>
      </c>
      <c r="M239" s="1">
        <v>681</v>
      </c>
      <c r="N239" s="1" t="str">
        <f t="shared" si="24"/>
        <v>low_risk</v>
      </c>
      <c r="O239" s="1" t="str">
        <f t="shared" si="25"/>
        <v>Excellent</v>
      </c>
      <c r="P239" s="1" t="str">
        <f t="shared" si="26"/>
        <v>Submitted</v>
      </c>
      <c r="Q239" s="1" t="str">
        <f t="shared" si="27"/>
        <v>Valid</v>
      </c>
      <c r="R239" s="1" t="s">
        <v>27</v>
      </c>
      <c r="S239" s="4">
        <v>447830</v>
      </c>
      <c r="T239" s="1">
        <v>10.81</v>
      </c>
      <c r="U239" s="1">
        <v>60</v>
      </c>
      <c r="V239" s="1">
        <v>7463.83</v>
      </c>
      <c r="W239" s="4">
        <f t="shared" si="28"/>
        <v>403420.19166666671</v>
      </c>
      <c r="X239" s="1" t="s">
        <v>59</v>
      </c>
      <c r="Y239" s="1" t="s">
        <v>60</v>
      </c>
      <c r="Z239" s="8">
        <v>45701</v>
      </c>
      <c r="AA239" s="8" t="str">
        <f>TEXT(Table2[[#This Row],[Application_Date]],"yyy")</f>
        <v>2025</v>
      </c>
      <c r="AB239" s="8" t="str">
        <f>TEXT(Table2[[#This Row],[Application_Date]],"mmmm")</f>
        <v>February</v>
      </c>
      <c r="AC239" s="1" t="s">
        <v>52</v>
      </c>
      <c r="AD239" s="1" t="s">
        <v>30</v>
      </c>
      <c r="AE239" s="1" t="s">
        <v>31</v>
      </c>
    </row>
    <row r="240" spans="1:31" x14ac:dyDescent="0.25">
      <c r="A240" s="1" t="s">
        <v>612</v>
      </c>
      <c r="B240" s="1" t="str">
        <f>IF(COUNTIF($A$2:A240,A240)&gt;1,"Duplicate","Unique")</f>
        <v>Unique</v>
      </c>
      <c r="C240" s="1" t="s">
        <v>613</v>
      </c>
      <c r="D240" s="1" t="s">
        <v>328</v>
      </c>
      <c r="E240" s="1" t="str">
        <f t="shared" si="22"/>
        <v>Submitted</v>
      </c>
      <c r="F240" s="1" t="s">
        <v>35</v>
      </c>
      <c r="G240" s="1">
        <v>19</v>
      </c>
      <c r="H240" s="1" t="s">
        <v>36</v>
      </c>
      <c r="I240" s="1" t="s">
        <v>48</v>
      </c>
      <c r="J240" s="1" t="s">
        <v>70</v>
      </c>
      <c r="K240" s="4">
        <v>2212818</v>
      </c>
      <c r="L240" s="4" t="str">
        <f t="shared" si="23"/>
        <v>Submitted</v>
      </c>
      <c r="M240" s="1">
        <v>463</v>
      </c>
      <c r="N240" s="1" t="str">
        <f t="shared" si="24"/>
        <v>High_risk</v>
      </c>
      <c r="O240" s="1" t="str">
        <f t="shared" si="25"/>
        <v>Excellent</v>
      </c>
      <c r="P240" s="1" t="str">
        <f t="shared" si="26"/>
        <v>Submitted</v>
      </c>
      <c r="Q240" s="1" t="str">
        <f t="shared" si="27"/>
        <v>Valid</v>
      </c>
      <c r="R240" s="1" t="s">
        <v>6</v>
      </c>
      <c r="S240" s="4">
        <v>3705027</v>
      </c>
      <c r="T240" s="1">
        <v>9.0500000000000007</v>
      </c>
      <c r="U240" s="1">
        <v>60</v>
      </c>
      <c r="V240" s="1">
        <v>61750.45</v>
      </c>
      <c r="W240" s="4">
        <f t="shared" si="28"/>
        <v>2794207.8625000068</v>
      </c>
      <c r="X240" s="1" t="s">
        <v>95</v>
      </c>
      <c r="Y240" s="1" t="s">
        <v>96</v>
      </c>
      <c r="Z240" s="8">
        <v>45702</v>
      </c>
      <c r="AA240" s="8" t="str">
        <f>TEXT(Table2[[#This Row],[Application_Date]],"yyy")</f>
        <v>2025</v>
      </c>
      <c r="AB240" s="8" t="str">
        <f>TEXT(Table2[[#This Row],[Application_Date]],"mmmm")</f>
        <v>February</v>
      </c>
      <c r="AC240" s="1" t="s">
        <v>52</v>
      </c>
      <c r="AD240" s="1" t="s">
        <v>42</v>
      </c>
      <c r="AE240" s="1" t="s">
        <v>31</v>
      </c>
    </row>
    <row r="241" spans="1:31" x14ac:dyDescent="0.25">
      <c r="A241" s="1" t="s">
        <v>614</v>
      </c>
      <c r="B241" s="1" t="str">
        <f>IF(COUNTIF($A$2:A241,A241)&gt;1,"Duplicate","Unique")</f>
        <v>Unique</v>
      </c>
      <c r="C241" s="1" t="s">
        <v>615</v>
      </c>
      <c r="D241" s="1" t="s">
        <v>177</v>
      </c>
      <c r="E241" s="1" t="str">
        <f t="shared" si="22"/>
        <v>Submitted</v>
      </c>
      <c r="F241" s="1" t="s">
        <v>47</v>
      </c>
      <c r="G241" s="1">
        <v>56</v>
      </c>
      <c r="H241" s="1" t="s">
        <v>36</v>
      </c>
      <c r="I241" s="1" t="s">
        <v>48</v>
      </c>
      <c r="J241" s="1" t="s">
        <v>49</v>
      </c>
      <c r="K241" s="4">
        <v>2320279</v>
      </c>
      <c r="L241" s="4" t="str">
        <f t="shared" si="23"/>
        <v>Submitted</v>
      </c>
      <c r="M241" s="1">
        <v>655</v>
      </c>
      <c r="N241" s="1" t="str">
        <f t="shared" si="24"/>
        <v>low_risk</v>
      </c>
      <c r="O241" s="1" t="str">
        <f t="shared" si="25"/>
        <v>Excellent</v>
      </c>
      <c r="P241" s="1" t="str">
        <f t="shared" si="26"/>
        <v>Submitted</v>
      </c>
      <c r="Q241" s="1" t="str">
        <f t="shared" si="27"/>
        <v>Valid</v>
      </c>
      <c r="R241" s="1" t="s">
        <v>70</v>
      </c>
      <c r="S241" s="4">
        <v>384335</v>
      </c>
      <c r="T241" s="1">
        <v>15.11</v>
      </c>
      <c r="U241" s="1">
        <v>24</v>
      </c>
      <c r="V241" s="1">
        <v>16013.96</v>
      </c>
      <c r="W241" s="4">
        <f t="shared" si="28"/>
        <v>483941.82238227339</v>
      </c>
      <c r="X241" s="1" t="s">
        <v>85</v>
      </c>
      <c r="Y241" s="1" t="s">
        <v>86</v>
      </c>
      <c r="Z241" s="8">
        <v>45703</v>
      </c>
      <c r="AA241" s="8" t="str">
        <f>TEXT(Table2[[#This Row],[Application_Date]],"yyy")</f>
        <v>2025</v>
      </c>
      <c r="AB241" s="8" t="str">
        <f>TEXT(Table2[[#This Row],[Application_Date]],"mmmm")</f>
        <v>February</v>
      </c>
      <c r="AC241" s="1" t="s">
        <v>61</v>
      </c>
      <c r="AD241" s="1" t="s">
        <v>42</v>
      </c>
      <c r="AE241" s="1" t="s">
        <v>62</v>
      </c>
    </row>
    <row r="242" spans="1:31" x14ac:dyDescent="0.25">
      <c r="A242" s="1" t="s">
        <v>616</v>
      </c>
      <c r="B242" s="1" t="str">
        <f>IF(COUNTIF($A$2:A242,A242)&gt;1,"Duplicate","Unique")</f>
        <v>Unique</v>
      </c>
      <c r="C242" s="1" t="s">
        <v>617</v>
      </c>
      <c r="D242" s="1" t="s">
        <v>177</v>
      </c>
      <c r="E242" s="1" t="str">
        <f t="shared" si="22"/>
        <v>Submitted</v>
      </c>
      <c r="F242" s="1" t="s">
        <v>47</v>
      </c>
      <c r="G242" s="1">
        <v>28</v>
      </c>
      <c r="H242" s="1" t="s">
        <v>36</v>
      </c>
      <c r="I242" s="1" t="s">
        <v>48</v>
      </c>
      <c r="J242" s="1" t="s">
        <v>70</v>
      </c>
      <c r="K242" s="4">
        <v>952103</v>
      </c>
      <c r="L242" s="4" t="str">
        <f t="shared" si="23"/>
        <v>Submitted</v>
      </c>
      <c r="M242" s="1">
        <v>674</v>
      </c>
      <c r="N242" s="1" t="str">
        <f t="shared" si="24"/>
        <v>low_risk</v>
      </c>
      <c r="O242" s="1" t="str">
        <f t="shared" si="25"/>
        <v>Excellent</v>
      </c>
      <c r="P242" s="1" t="str">
        <f t="shared" si="26"/>
        <v>Submitted</v>
      </c>
      <c r="Q242" s="1" t="str">
        <f t="shared" si="27"/>
        <v>Valid</v>
      </c>
      <c r="R242" s="1" t="s">
        <v>6</v>
      </c>
      <c r="S242" s="4">
        <v>1884601</v>
      </c>
      <c r="T242" s="1">
        <v>16.12</v>
      </c>
      <c r="U242" s="1">
        <v>180</v>
      </c>
      <c r="V242" s="1">
        <v>10470.01</v>
      </c>
      <c r="W242" s="4">
        <f t="shared" si="28"/>
        <v>2531647.3433333337</v>
      </c>
      <c r="X242" s="1" t="s">
        <v>28</v>
      </c>
      <c r="Y242" s="1" t="s">
        <v>29</v>
      </c>
      <c r="Z242" s="8">
        <v>45704</v>
      </c>
      <c r="AA242" s="8" t="str">
        <f>TEXT(Table2[[#This Row],[Application_Date]],"yyy")</f>
        <v>2025</v>
      </c>
      <c r="AB242" s="8" t="str">
        <f>TEXT(Table2[[#This Row],[Application_Date]],"mmmm")</f>
        <v>February</v>
      </c>
      <c r="AC242" s="1" t="s">
        <v>61</v>
      </c>
      <c r="AD242" s="1" t="s">
        <v>42</v>
      </c>
      <c r="AE242" s="1" t="s">
        <v>66</v>
      </c>
    </row>
    <row r="243" spans="1:31" x14ac:dyDescent="0.25">
      <c r="A243" s="1" t="s">
        <v>618</v>
      </c>
      <c r="B243" s="1" t="str">
        <f>IF(COUNTIF($A$2:A243,A243)&gt;1,"Duplicate","Unique")</f>
        <v>Unique</v>
      </c>
      <c r="C243" s="1" t="s">
        <v>619</v>
      </c>
      <c r="D243" s="1" t="s">
        <v>148</v>
      </c>
      <c r="E243" s="1" t="str">
        <f t="shared" si="22"/>
        <v>Submitted</v>
      </c>
      <c r="F243" s="1" t="s">
        <v>35</v>
      </c>
      <c r="G243" s="1">
        <v>23</v>
      </c>
      <c r="H243" s="1" t="s">
        <v>36</v>
      </c>
      <c r="I243" s="1" t="s">
        <v>48</v>
      </c>
      <c r="J243" s="1" t="s">
        <v>26</v>
      </c>
      <c r="K243" s="4">
        <v>1110821</v>
      </c>
      <c r="L243" s="4" t="str">
        <f t="shared" si="23"/>
        <v>Submitted</v>
      </c>
      <c r="M243" s="1">
        <v>674</v>
      </c>
      <c r="N243" s="1" t="str">
        <f t="shared" si="24"/>
        <v>low_risk</v>
      </c>
      <c r="O243" s="1" t="str">
        <f t="shared" si="25"/>
        <v>Excellent</v>
      </c>
      <c r="P243" s="1" t="str">
        <f t="shared" si="26"/>
        <v>Submitted</v>
      </c>
      <c r="Q243" s="1" t="str">
        <f t="shared" si="27"/>
        <v>Valid</v>
      </c>
      <c r="R243" s="1" t="s">
        <v>70</v>
      </c>
      <c r="S243" s="4">
        <v>2403975</v>
      </c>
      <c r="T243" s="1">
        <v>12.18</v>
      </c>
      <c r="U243" s="1">
        <v>36</v>
      </c>
      <c r="V243" s="1">
        <v>66777.08</v>
      </c>
      <c r="W243" s="4">
        <f t="shared" si="28"/>
        <v>2440034.6250271327</v>
      </c>
      <c r="X243" s="1" t="s">
        <v>50</v>
      </c>
      <c r="Y243" s="1" t="s">
        <v>51</v>
      </c>
      <c r="Z243" s="8">
        <v>45705</v>
      </c>
      <c r="AA243" s="8" t="str">
        <f>TEXT(Table2[[#This Row],[Application_Date]],"yyy")</f>
        <v>2025</v>
      </c>
      <c r="AB243" s="8" t="str">
        <f>TEXT(Table2[[#This Row],[Application_Date]],"mmmm")</f>
        <v>February</v>
      </c>
      <c r="AC243" s="1" t="s">
        <v>41</v>
      </c>
      <c r="AD243" s="1" t="s">
        <v>30</v>
      </c>
      <c r="AE243" s="1" t="s">
        <v>43</v>
      </c>
    </row>
    <row r="244" spans="1:31" x14ac:dyDescent="0.25">
      <c r="A244" s="1" t="s">
        <v>620</v>
      </c>
      <c r="B244" s="1" t="str">
        <f>IF(COUNTIF($A$2:A244,A244)&gt;1,"Duplicate","Unique")</f>
        <v>Unique</v>
      </c>
      <c r="C244" s="1" t="s">
        <v>621</v>
      </c>
      <c r="D244" s="1" t="s">
        <v>102</v>
      </c>
      <c r="E244" s="1" t="str">
        <f t="shared" si="22"/>
        <v>Submitted</v>
      </c>
      <c r="F244" s="1" t="s">
        <v>47</v>
      </c>
      <c r="G244" s="1">
        <v>32</v>
      </c>
      <c r="H244" s="1" t="s">
        <v>36</v>
      </c>
      <c r="I244" s="1" t="s">
        <v>25</v>
      </c>
      <c r="J244" s="1" t="s">
        <v>37</v>
      </c>
      <c r="K244" s="4">
        <v>1680049</v>
      </c>
      <c r="L244" s="4" t="str">
        <f t="shared" si="23"/>
        <v>Submitted</v>
      </c>
      <c r="M244" s="1">
        <v>803</v>
      </c>
      <c r="N244" s="1" t="str">
        <f t="shared" si="24"/>
        <v>medium_risk</v>
      </c>
      <c r="O244" s="1" t="str">
        <f t="shared" si="25"/>
        <v>Excellent</v>
      </c>
      <c r="P244" s="1" t="str">
        <f t="shared" si="26"/>
        <v>Submitted</v>
      </c>
      <c r="Q244" s="1" t="str">
        <f t="shared" si="27"/>
        <v>Valid</v>
      </c>
      <c r="R244" s="1" t="s">
        <v>38</v>
      </c>
      <c r="S244" s="4">
        <v>4146211</v>
      </c>
      <c r="T244" s="1">
        <v>17.399999999999999</v>
      </c>
      <c r="U244" s="1">
        <v>12</v>
      </c>
      <c r="V244" s="1">
        <v>345517.58</v>
      </c>
      <c r="W244" s="4">
        <f t="shared" si="28"/>
        <v>6012134.4892242774</v>
      </c>
      <c r="X244" s="1" t="s">
        <v>85</v>
      </c>
      <c r="Y244" s="1" t="s">
        <v>86</v>
      </c>
      <c r="Z244" s="8">
        <v>45706</v>
      </c>
      <c r="AA244" s="8" t="str">
        <f>TEXT(Table2[[#This Row],[Application_Date]],"yyy")</f>
        <v>2025</v>
      </c>
      <c r="AB244" s="8" t="str">
        <f>TEXT(Table2[[#This Row],[Application_Date]],"mmmm")</f>
        <v>February</v>
      </c>
      <c r="AC244" s="1" t="s">
        <v>61</v>
      </c>
      <c r="AD244" s="1" t="s">
        <v>42</v>
      </c>
      <c r="AE244" s="1" t="s">
        <v>62</v>
      </c>
    </row>
    <row r="245" spans="1:31" x14ac:dyDescent="0.25">
      <c r="A245" s="1" t="s">
        <v>622</v>
      </c>
      <c r="B245" s="1" t="str">
        <f>IF(COUNTIF($A$2:A245,A245)&gt;1,"Duplicate","Unique")</f>
        <v>Unique</v>
      </c>
      <c r="C245" s="1" t="s">
        <v>623</v>
      </c>
      <c r="D245" s="1" t="s">
        <v>180</v>
      </c>
      <c r="E245" s="1" t="str">
        <f t="shared" si="22"/>
        <v>Submitted</v>
      </c>
      <c r="F245" s="1" t="s">
        <v>35</v>
      </c>
      <c r="G245" s="1">
        <v>22</v>
      </c>
      <c r="H245" s="1" t="s">
        <v>36</v>
      </c>
      <c r="I245" s="1" t="s">
        <v>25</v>
      </c>
      <c r="J245" s="1" t="s">
        <v>70</v>
      </c>
      <c r="K245" s="4">
        <v>756539</v>
      </c>
      <c r="L245" s="4" t="str">
        <f t="shared" si="23"/>
        <v>Submitted</v>
      </c>
      <c r="M245" s="1">
        <v>861</v>
      </c>
      <c r="N245" s="1" t="str">
        <f t="shared" si="24"/>
        <v>medium_risk</v>
      </c>
      <c r="O245" s="1" t="str">
        <f t="shared" si="25"/>
        <v>Excellent</v>
      </c>
      <c r="P245" s="1" t="str">
        <f t="shared" si="26"/>
        <v>Submitted</v>
      </c>
      <c r="Q245" s="1" t="str">
        <f t="shared" si="27"/>
        <v>Valid</v>
      </c>
      <c r="R245" s="1" t="s">
        <v>38</v>
      </c>
      <c r="S245" s="4">
        <v>2389333</v>
      </c>
      <c r="T245" s="1">
        <v>18.32</v>
      </c>
      <c r="U245" s="1">
        <v>36</v>
      </c>
      <c r="V245" s="1">
        <v>66370.36</v>
      </c>
      <c r="W245" s="4">
        <f t="shared" si="28"/>
        <v>3647715.0466666785</v>
      </c>
      <c r="X245" s="1" t="s">
        <v>39</v>
      </c>
      <c r="Y245" s="1" t="s">
        <v>40</v>
      </c>
      <c r="Z245" s="8">
        <v>45707</v>
      </c>
      <c r="AA245" s="8" t="str">
        <f>TEXT(Table2[[#This Row],[Application_Date]],"yyy")</f>
        <v>2025</v>
      </c>
      <c r="AB245" s="8" t="str">
        <f>TEXT(Table2[[#This Row],[Application_Date]],"mmmm")</f>
        <v>February</v>
      </c>
      <c r="AC245" s="1" t="s">
        <v>41</v>
      </c>
      <c r="AD245" s="1" t="s">
        <v>30</v>
      </c>
      <c r="AE245" s="1" t="s">
        <v>62</v>
      </c>
    </row>
    <row r="246" spans="1:31" x14ac:dyDescent="0.25">
      <c r="A246" s="1" t="s">
        <v>624</v>
      </c>
      <c r="B246" s="1" t="str">
        <f>IF(COUNTIF($A$2:A246,A246)&gt;1,"Duplicate","Unique")</f>
        <v>Unique</v>
      </c>
      <c r="C246" s="1" t="s">
        <v>625</v>
      </c>
      <c r="D246" s="1" t="s">
        <v>145</v>
      </c>
      <c r="E246" s="1" t="str">
        <f t="shared" si="22"/>
        <v>Submitted</v>
      </c>
      <c r="F246" s="1" t="s">
        <v>35</v>
      </c>
      <c r="G246" s="1">
        <v>58</v>
      </c>
      <c r="H246" s="1" t="s">
        <v>36</v>
      </c>
      <c r="I246" s="1" t="s">
        <v>48</v>
      </c>
      <c r="J246" s="1" t="s">
        <v>26</v>
      </c>
      <c r="K246" s="4">
        <v>2066153</v>
      </c>
      <c r="L246" s="4" t="str">
        <f t="shared" si="23"/>
        <v>Submitted</v>
      </c>
      <c r="M246" s="1">
        <v>337</v>
      </c>
      <c r="N246" s="1" t="str">
        <f t="shared" si="24"/>
        <v>High_risk</v>
      </c>
      <c r="O246" s="1" t="str">
        <f t="shared" si="25"/>
        <v>Excellent</v>
      </c>
      <c r="P246" s="1" t="str">
        <f t="shared" si="26"/>
        <v>Submitted</v>
      </c>
      <c r="Q246" s="1" t="str">
        <f t="shared" si="27"/>
        <v>Valid</v>
      </c>
      <c r="R246" s="1" t="s">
        <v>27</v>
      </c>
      <c r="S246" s="4">
        <v>428559</v>
      </c>
      <c r="T246" s="1">
        <v>16.010000000000002</v>
      </c>
      <c r="U246" s="1">
        <v>24</v>
      </c>
      <c r="V246" s="1">
        <v>17856.62</v>
      </c>
      <c r="W246" s="4">
        <f t="shared" si="28"/>
        <v>571769.13333571074</v>
      </c>
      <c r="X246" s="1" t="s">
        <v>95</v>
      </c>
      <c r="Y246" s="1" t="s">
        <v>96</v>
      </c>
      <c r="Z246" s="8">
        <v>45708</v>
      </c>
      <c r="AA246" s="8" t="str">
        <f>TEXT(Table2[[#This Row],[Application_Date]],"yyy")</f>
        <v>2025</v>
      </c>
      <c r="AB246" s="8" t="str">
        <f>TEXT(Table2[[#This Row],[Application_Date]],"mmmm")</f>
        <v>February</v>
      </c>
      <c r="AC246" s="1" t="s">
        <v>61</v>
      </c>
      <c r="AD246" s="1" t="s">
        <v>30</v>
      </c>
      <c r="AE246" s="1" t="s">
        <v>62</v>
      </c>
    </row>
    <row r="247" spans="1:31" x14ac:dyDescent="0.25">
      <c r="A247" s="1" t="s">
        <v>626</v>
      </c>
      <c r="B247" s="1" t="str">
        <f>IF(COUNTIF($A$2:A247,A247)&gt;1,"Duplicate","Unique")</f>
        <v>Unique</v>
      </c>
      <c r="C247" s="1" t="s">
        <v>627</v>
      </c>
      <c r="D247" s="1" t="s">
        <v>89</v>
      </c>
      <c r="E247" s="1" t="str">
        <f t="shared" si="22"/>
        <v>Submitted</v>
      </c>
      <c r="F247" s="1" t="s">
        <v>47</v>
      </c>
      <c r="G247" s="1">
        <v>29</v>
      </c>
      <c r="H247" s="1" t="s">
        <v>36</v>
      </c>
      <c r="I247" s="1" t="s">
        <v>48</v>
      </c>
      <c r="J247" s="1" t="s">
        <v>37</v>
      </c>
      <c r="K247" s="4">
        <v>398957</v>
      </c>
      <c r="L247" s="4" t="str">
        <f t="shared" si="23"/>
        <v>Submitted</v>
      </c>
      <c r="M247" s="1">
        <v>697</v>
      </c>
      <c r="N247" s="1" t="str">
        <f t="shared" si="24"/>
        <v>low_risk</v>
      </c>
      <c r="O247" s="1" t="str">
        <f t="shared" si="25"/>
        <v>Excellent</v>
      </c>
      <c r="P247" s="1" t="str">
        <f t="shared" si="26"/>
        <v>Submitted</v>
      </c>
      <c r="Q247" s="1" t="str">
        <f t="shared" si="27"/>
        <v>Valid</v>
      </c>
      <c r="R247" s="1" t="s">
        <v>6</v>
      </c>
      <c r="S247" s="4">
        <v>360853</v>
      </c>
      <c r="T247" s="1">
        <v>8.6199999999999992</v>
      </c>
      <c r="U247" s="1">
        <v>12</v>
      </c>
      <c r="V247" s="1">
        <v>30071.08</v>
      </c>
      <c r="W247" s="4">
        <f t="shared" si="28"/>
        <v>259604.50117342285</v>
      </c>
      <c r="X247" s="1" t="s">
        <v>39</v>
      </c>
      <c r="Y247" s="1" t="s">
        <v>40</v>
      </c>
      <c r="Z247" s="8">
        <v>45709</v>
      </c>
      <c r="AA247" s="8" t="str">
        <f>TEXT(Table2[[#This Row],[Application_Date]],"yyy")</f>
        <v>2025</v>
      </c>
      <c r="AB247" s="8" t="str">
        <f>TEXT(Table2[[#This Row],[Application_Date]],"mmmm")</f>
        <v>February</v>
      </c>
      <c r="AC247" s="1" t="s">
        <v>61</v>
      </c>
      <c r="AD247" s="1" t="s">
        <v>30</v>
      </c>
      <c r="AE247" s="1" t="s">
        <v>62</v>
      </c>
    </row>
    <row r="248" spans="1:31" x14ac:dyDescent="0.25">
      <c r="A248" s="1" t="s">
        <v>628</v>
      </c>
      <c r="B248" s="1" t="str">
        <f>IF(COUNTIF($A$2:A248,A248)&gt;1,"Duplicate","Unique")</f>
        <v>Unique</v>
      </c>
      <c r="C248" s="1" t="s">
        <v>629</v>
      </c>
      <c r="D248" s="1" t="s">
        <v>229</v>
      </c>
      <c r="E248" s="1" t="str">
        <f t="shared" si="22"/>
        <v>Submitted</v>
      </c>
      <c r="F248" s="1" t="s">
        <v>47</v>
      </c>
      <c r="G248" s="1">
        <v>25</v>
      </c>
      <c r="H248" s="1" t="s">
        <v>36</v>
      </c>
      <c r="I248" s="1" t="s">
        <v>48</v>
      </c>
      <c r="J248" s="1" t="s">
        <v>26</v>
      </c>
      <c r="K248" s="4">
        <v>593743</v>
      </c>
      <c r="L248" s="4" t="str">
        <f t="shared" si="23"/>
        <v>Submitted</v>
      </c>
      <c r="M248" s="1">
        <v>319</v>
      </c>
      <c r="N248" s="1" t="str">
        <f t="shared" si="24"/>
        <v>High_risk</v>
      </c>
      <c r="O248" s="1" t="str">
        <f t="shared" si="25"/>
        <v>Excellent</v>
      </c>
      <c r="P248" s="1" t="str">
        <f t="shared" si="26"/>
        <v>Submitted</v>
      </c>
      <c r="Q248" s="1" t="str">
        <f t="shared" si="27"/>
        <v>Valid</v>
      </c>
      <c r="R248" s="1" t="s">
        <v>38</v>
      </c>
      <c r="S248" s="4">
        <v>3772281</v>
      </c>
      <c r="T248" s="1">
        <v>7.37</v>
      </c>
      <c r="U248" s="1">
        <v>36</v>
      </c>
      <c r="V248" s="1">
        <v>104785.58</v>
      </c>
      <c r="W248" s="4">
        <f t="shared" si="28"/>
        <v>2316809.3231395269</v>
      </c>
      <c r="X248" s="1" t="s">
        <v>50</v>
      </c>
      <c r="Y248" s="1" t="s">
        <v>51</v>
      </c>
      <c r="Z248" s="8">
        <v>45710</v>
      </c>
      <c r="AA248" s="8" t="str">
        <f>TEXT(Table2[[#This Row],[Application_Date]],"yyy")</f>
        <v>2025</v>
      </c>
      <c r="AB248" s="8" t="str">
        <f>TEXT(Table2[[#This Row],[Application_Date]],"mmmm")</f>
        <v>February</v>
      </c>
      <c r="AC248" s="1" t="s">
        <v>61</v>
      </c>
      <c r="AD248" s="1" t="s">
        <v>30</v>
      </c>
      <c r="AE248" s="1" t="s">
        <v>62</v>
      </c>
    </row>
    <row r="249" spans="1:31" x14ac:dyDescent="0.25">
      <c r="A249" s="1" t="s">
        <v>630</v>
      </c>
      <c r="B249" s="1" t="str">
        <f>IF(COUNTIF($A$2:A249,A249)&gt;1,"Duplicate","Unique")</f>
        <v>Unique</v>
      </c>
      <c r="C249" s="1" t="s">
        <v>631</v>
      </c>
      <c r="D249" s="1" t="s">
        <v>142</v>
      </c>
      <c r="E249" s="1" t="str">
        <f t="shared" si="22"/>
        <v>Submitted</v>
      </c>
      <c r="F249" s="1" t="s">
        <v>47</v>
      </c>
      <c r="G249" s="1">
        <v>45</v>
      </c>
      <c r="H249" s="1" t="s">
        <v>24</v>
      </c>
      <c r="I249" s="1" t="s">
        <v>48</v>
      </c>
      <c r="J249" s="1" t="s">
        <v>26</v>
      </c>
      <c r="K249" s="4">
        <v>491967</v>
      </c>
      <c r="L249" s="4" t="str">
        <f t="shared" si="23"/>
        <v>Submitted</v>
      </c>
      <c r="M249" s="1">
        <v>406</v>
      </c>
      <c r="N249" s="1" t="str">
        <f t="shared" si="24"/>
        <v>High_risk</v>
      </c>
      <c r="O249" s="1" t="str">
        <f t="shared" si="25"/>
        <v>Excellent</v>
      </c>
      <c r="P249" s="1" t="str">
        <f t="shared" si="26"/>
        <v>Submitted</v>
      </c>
      <c r="Q249" s="1" t="str">
        <f t="shared" si="27"/>
        <v>Valid</v>
      </c>
      <c r="R249" s="1" t="s">
        <v>70</v>
      </c>
      <c r="S249" s="4">
        <v>1399561</v>
      </c>
      <c r="T249" s="1">
        <v>10.5</v>
      </c>
      <c r="U249" s="1">
        <v>12</v>
      </c>
      <c r="V249" s="1">
        <v>116630.08</v>
      </c>
      <c r="W249" s="4">
        <f t="shared" si="28"/>
        <v>1225264.830179482</v>
      </c>
      <c r="X249" s="1" t="s">
        <v>39</v>
      </c>
      <c r="Y249" s="1" t="s">
        <v>40</v>
      </c>
      <c r="Z249" s="8">
        <v>45711</v>
      </c>
      <c r="AA249" s="8" t="str">
        <f>TEXT(Table2[[#This Row],[Application_Date]],"yyy")</f>
        <v>2025</v>
      </c>
      <c r="AB249" s="8" t="str">
        <f>TEXT(Table2[[#This Row],[Application_Date]],"mmmm")</f>
        <v>February</v>
      </c>
      <c r="AC249" s="1" t="s">
        <v>61</v>
      </c>
      <c r="AD249" s="1" t="s">
        <v>30</v>
      </c>
      <c r="AE249" s="1" t="s">
        <v>31</v>
      </c>
    </row>
    <row r="250" spans="1:31" x14ac:dyDescent="0.25">
      <c r="A250" s="1" t="s">
        <v>632</v>
      </c>
      <c r="B250" s="1" t="str">
        <f>IF(COUNTIF($A$2:A250,A250)&gt;1,"Duplicate","Unique")</f>
        <v>Unique</v>
      </c>
      <c r="C250" s="1" t="s">
        <v>633</v>
      </c>
      <c r="D250" s="1" t="s">
        <v>296</v>
      </c>
      <c r="E250" s="1" t="str">
        <f t="shared" si="22"/>
        <v>Submitted</v>
      </c>
      <c r="F250" s="1" t="s">
        <v>47</v>
      </c>
      <c r="G250" s="1">
        <v>36</v>
      </c>
      <c r="H250" s="1" t="s">
        <v>24</v>
      </c>
      <c r="I250" s="1" t="s">
        <v>48</v>
      </c>
      <c r="J250" s="1" t="s">
        <v>26</v>
      </c>
      <c r="K250" s="4">
        <v>1539951</v>
      </c>
      <c r="L250" s="4" t="str">
        <f t="shared" si="23"/>
        <v>Submitted</v>
      </c>
      <c r="M250" s="1">
        <v>702</v>
      </c>
      <c r="N250" s="1" t="str">
        <f t="shared" si="24"/>
        <v>low_risk</v>
      </c>
      <c r="O250" s="1" t="str">
        <f t="shared" si="25"/>
        <v>Excellent</v>
      </c>
      <c r="P250" s="1" t="str">
        <f t="shared" si="26"/>
        <v>Submitted</v>
      </c>
      <c r="Q250" s="1" t="str">
        <f t="shared" si="27"/>
        <v>Valid</v>
      </c>
      <c r="R250" s="1" t="s">
        <v>27</v>
      </c>
      <c r="S250" s="4">
        <v>4941391</v>
      </c>
      <c r="T250" s="1">
        <v>17.03</v>
      </c>
      <c r="U250" s="1">
        <v>12</v>
      </c>
      <c r="V250" s="1">
        <v>411782.58</v>
      </c>
      <c r="W250" s="4">
        <f t="shared" si="28"/>
        <v>7012831.9377765637</v>
      </c>
      <c r="X250" s="1" t="s">
        <v>39</v>
      </c>
      <c r="Y250" s="1" t="s">
        <v>40</v>
      </c>
      <c r="Z250" s="8">
        <v>45712</v>
      </c>
      <c r="AA250" s="8" t="str">
        <f>TEXT(Table2[[#This Row],[Application_Date]],"yyy")</f>
        <v>2025</v>
      </c>
      <c r="AB250" s="8" t="str">
        <f>TEXT(Table2[[#This Row],[Application_Date]],"mmmm")</f>
        <v>February</v>
      </c>
      <c r="AC250" s="1" t="s">
        <v>41</v>
      </c>
      <c r="AD250" s="1" t="s">
        <v>42</v>
      </c>
      <c r="AE250" s="1" t="s">
        <v>43</v>
      </c>
    </row>
    <row r="251" spans="1:31" x14ac:dyDescent="0.25">
      <c r="A251" s="1" t="s">
        <v>634</v>
      </c>
      <c r="B251" s="1" t="str">
        <f>IF(COUNTIF($A$2:A251,A251)&gt;1,"Duplicate","Unique")</f>
        <v>Unique</v>
      </c>
      <c r="C251" s="1" t="s">
        <v>635</v>
      </c>
      <c r="D251" s="1" t="s">
        <v>34</v>
      </c>
      <c r="E251" s="1" t="str">
        <f t="shared" si="22"/>
        <v>Submitted</v>
      </c>
      <c r="F251" s="1" t="s">
        <v>47</v>
      </c>
      <c r="G251" s="1">
        <v>34</v>
      </c>
      <c r="H251" s="1" t="s">
        <v>24</v>
      </c>
      <c r="I251" s="1" t="s">
        <v>48</v>
      </c>
      <c r="J251" s="1" t="s">
        <v>37</v>
      </c>
      <c r="K251" s="4">
        <v>2058731</v>
      </c>
      <c r="L251" s="4" t="str">
        <f t="shared" si="23"/>
        <v>Submitted</v>
      </c>
      <c r="M251" s="1">
        <v>566</v>
      </c>
      <c r="N251" s="1" t="str">
        <f t="shared" si="24"/>
        <v>High_risk</v>
      </c>
      <c r="O251" s="1" t="str">
        <f t="shared" si="25"/>
        <v>Excellent</v>
      </c>
      <c r="P251" s="1" t="str">
        <f t="shared" si="26"/>
        <v>Submitted</v>
      </c>
      <c r="Q251" s="1" t="str">
        <f t="shared" si="27"/>
        <v>Valid</v>
      </c>
      <c r="R251" s="1" t="s">
        <v>38</v>
      </c>
      <c r="S251" s="4">
        <v>3784127</v>
      </c>
      <c r="T251" s="1">
        <v>12.13</v>
      </c>
      <c r="U251" s="1">
        <v>12</v>
      </c>
      <c r="V251" s="1">
        <v>315343.92</v>
      </c>
      <c r="W251" s="4">
        <f t="shared" si="28"/>
        <v>3825997.1599446083</v>
      </c>
      <c r="X251" s="1" t="s">
        <v>85</v>
      </c>
      <c r="Y251" s="1" t="s">
        <v>86</v>
      </c>
      <c r="Z251" s="8">
        <v>45713</v>
      </c>
      <c r="AA251" s="8" t="str">
        <f>TEXT(Table2[[#This Row],[Application_Date]],"yyy")</f>
        <v>2025</v>
      </c>
      <c r="AB251" s="8" t="str">
        <f>TEXT(Table2[[#This Row],[Application_Date]],"mmmm")</f>
        <v>February</v>
      </c>
      <c r="AC251" s="1" t="s">
        <v>61</v>
      </c>
      <c r="AD251" s="1" t="s">
        <v>30</v>
      </c>
      <c r="AE251" s="1" t="s">
        <v>62</v>
      </c>
    </row>
    <row r="252" spans="1:31" x14ac:dyDescent="0.25">
      <c r="A252" s="1" t="s">
        <v>636</v>
      </c>
      <c r="B252" s="1" t="str">
        <f>IF(COUNTIF($A$2:A252,A252)&gt;1,"Duplicate","Unique")</f>
        <v>Unique</v>
      </c>
      <c r="C252" s="1" t="s">
        <v>637</v>
      </c>
      <c r="D252" s="1" t="s">
        <v>638</v>
      </c>
      <c r="E252" s="1" t="str">
        <f t="shared" si="22"/>
        <v>Submitted</v>
      </c>
      <c r="F252" s="1" t="s">
        <v>35</v>
      </c>
      <c r="G252" s="1">
        <v>43</v>
      </c>
      <c r="H252" s="1" t="s">
        <v>36</v>
      </c>
      <c r="I252" s="1" t="s">
        <v>48</v>
      </c>
      <c r="J252" s="1" t="s">
        <v>70</v>
      </c>
      <c r="K252" s="4">
        <v>619472</v>
      </c>
      <c r="L252" s="4" t="str">
        <f t="shared" si="23"/>
        <v>Submitted</v>
      </c>
      <c r="M252" s="1">
        <v>950</v>
      </c>
      <c r="N252" s="1" t="str">
        <f t="shared" si="24"/>
        <v>medium_risk</v>
      </c>
      <c r="O252" s="1" t="str">
        <f t="shared" si="25"/>
        <v>Excellent</v>
      </c>
      <c r="P252" s="1" t="str">
        <f t="shared" si="26"/>
        <v>Submitted</v>
      </c>
      <c r="Q252" s="1" t="str">
        <f t="shared" si="27"/>
        <v>Invalid</v>
      </c>
      <c r="R252" s="1" t="s">
        <v>6</v>
      </c>
      <c r="S252" s="4">
        <v>3806118</v>
      </c>
      <c r="T252" s="1">
        <v>14.3</v>
      </c>
      <c r="U252" s="1">
        <v>180</v>
      </c>
      <c r="V252" s="1">
        <v>21145.1</v>
      </c>
      <c r="W252" s="4">
        <f t="shared" si="28"/>
        <v>4535623.95</v>
      </c>
      <c r="X252" s="1" t="s">
        <v>59</v>
      </c>
      <c r="Y252" s="1" t="s">
        <v>60</v>
      </c>
      <c r="Z252" s="8">
        <v>45714</v>
      </c>
      <c r="AA252" s="8" t="str">
        <f>TEXT(Table2[[#This Row],[Application_Date]],"yyy")</f>
        <v>2025</v>
      </c>
      <c r="AB252" s="8" t="str">
        <f>TEXT(Table2[[#This Row],[Application_Date]],"mmmm")</f>
        <v>February</v>
      </c>
      <c r="AC252" s="1" t="s">
        <v>61</v>
      </c>
      <c r="AD252" s="1" t="s">
        <v>42</v>
      </c>
      <c r="AE252" s="1" t="s">
        <v>62</v>
      </c>
    </row>
    <row r="253" spans="1:31" x14ac:dyDescent="0.25">
      <c r="A253" s="1" t="s">
        <v>639</v>
      </c>
      <c r="B253" s="1" t="str">
        <f>IF(COUNTIF($A$2:A253,A253)&gt;1,"Duplicate","Unique")</f>
        <v>Unique</v>
      </c>
      <c r="C253" s="1" t="s">
        <v>640</v>
      </c>
      <c r="D253" s="1" t="s">
        <v>325</v>
      </c>
      <c r="E253" s="1" t="str">
        <f t="shared" si="22"/>
        <v>Submitted</v>
      </c>
      <c r="F253" s="1" t="s">
        <v>47</v>
      </c>
      <c r="G253" s="1">
        <v>38</v>
      </c>
      <c r="H253" s="1" t="s">
        <v>36</v>
      </c>
      <c r="I253" s="1" t="s">
        <v>25</v>
      </c>
      <c r="J253" s="1" t="s">
        <v>70</v>
      </c>
      <c r="K253" s="4">
        <v>2098824</v>
      </c>
      <c r="L253" s="4" t="str">
        <f t="shared" si="23"/>
        <v>Submitted</v>
      </c>
      <c r="M253" s="1">
        <v>899</v>
      </c>
      <c r="N253" s="1" t="str">
        <f t="shared" si="24"/>
        <v>medium_risk</v>
      </c>
      <c r="O253" s="1" t="str">
        <f t="shared" si="25"/>
        <v>Excellent</v>
      </c>
      <c r="P253" s="1" t="str">
        <f t="shared" si="26"/>
        <v>Submitted</v>
      </c>
      <c r="Q253" s="1" t="str">
        <f t="shared" si="27"/>
        <v>Valid</v>
      </c>
      <c r="R253" s="1" t="s">
        <v>82</v>
      </c>
      <c r="S253" s="4">
        <v>1084502</v>
      </c>
      <c r="T253" s="1">
        <v>18.399999999999999</v>
      </c>
      <c r="U253" s="1">
        <v>24</v>
      </c>
      <c r="V253" s="1">
        <v>45187.58</v>
      </c>
      <c r="W253" s="4">
        <f t="shared" si="28"/>
        <v>1662903.0670072716</v>
      </c>
      <c r="X253" s="1" t="s">
        <v>59</v>
      </c>
      <c r="Y253" s="1" t="s">
        <v>60</v>
      </c>
      <c r="Z253" s="8">
        <v>45715</v>
      </c>
      <c r="AA253" s="8" t="str">
        <f>TEXT(Table2[[#This Row],[Application_Date]],"yyy")</f>
        <v>2025</v>
      </c>
      <c r="AB253" s="8" t="str">
        <f>TEXT(Table2[[#This Row],[Application_Date]],"mmmm")</f>
        <v>February</v>
      </c>
      <c r="AC253" s="1" t="s">
        <v>41</v>
      </c>
      <c r="AD253" s="1" t="s">
        <v>30</v>
      </c>
      <c r="AE253" s="1" t="s">
        <v>62</v>
      </c>
    </row>
    <row r="254" spans="1:31" x14ac:dyDescent="0.25">
      <c r="A254" s="1" t="s">
        <v>641</v>
      </c>
      <c r="B254" s="1" t="str">
        <f>IF(COUNTIF($A$2:A254,A254)&gt;1,"Duplicate","Unique")</f>
        <v>Unique</v>
      </c>
      <c r="C254" s="1" t="s">
        <v>642</v>
      </c>
      <c r="D254" s="1" t="s">
        <v>461</v>
      </c>
      <c r="E254" s="1" t="str">
        <f t="shared" si="22"/>
        <v>Submitted</v>
      </c>
      <c r="F254" s="1" t="s">
        <v>47</v>
      </c>
      <c r="G254" s="1">
        <v>45</v>
      </c>
      <c r="H254" s="1" t="s">
        <v>36</v>
      </c>
      <c r="I254" s="1" t="s">
        <v>48</v>
      </c>
      <c r="J254" s="1" t="s">
        <v>26</v>
      </c>
      <c r="K254" s="4">
        <v>2174848</v>
      </c>
      <c r="L254" s="4" t="str">
        <f t="shared" si="23"/>
        <v>Submitted</v>
      </c>
      <c r="M254" s="1">
        <v>830</v>
      </c>
      <c r="N254" s="1" t="str">
        <f t="shared" si="24"/>
        <v>medium_risk</v>
      </c>
      <c r="O254" s="1" t="str">
        <f t="shared" si="25"/>
        <v>Excellent</v>
      </c>
      <c r="P254" s="1" t="str">
        <f t="shared" si="26"/>
        <v>Submitted</v>
      </c>
      <c r="Q254" s="1" t="str">
        <f t="shared" si="27"/>
        <v>Valid</v>
      </c>
      <c r="R254" s="1" t="s">
        <v>6</v>
      </c>
      <c r="S254" s="4">
        <v>4686990</v>
      </c>
      <c r="T254" s="1">
        <v>16.829999999999998</v>
      </c>
      <c r="U254" s="1">
        <v>60</v>
      </c>
      <c r="V254" s="1">
        <v>78116.5</v>
      </c>
      <c r="W254" s="4">
        <f t="shared" si="28"/>
        <v>6573503.4749999996</v>
      </c>
      <c r="X254" s="1" t="s">
        <v>39</v>
      </c>
      <c r="Y254" s="1" t="s">
        <v>40</v>
      </c>
      <c r="Z254" s="8">
        <v>45716</v>
      </c>
      <c r="AA254" s="8" t="str">
        <f>TEXT(Table2[[#This Row],[Application_Date]],"yyy")</f>
        <v>2025</v>
      </c>
      <c r="AB254" s="8" t="str">
        <f>TEXT(Table2[[#This Row],[Application_Date]],"mmmm")</f>
        <v>February</v>
      </c>
      <c r="AC254" s="1" t="s">
        <v>61</v>
      </c>
      <c r="AD254" s="1" t="s">
        <v>30</v>
      </c>
      <c r="AE254" s="1" t="s">
        <v>66</v>
      </c>
    </row>
    <row r="255" spans="1:31" x14ac:dyDescent="0.25">
      <c r="A255" s="1" t="s">
        <v>643</v>
      </c>
      <c r="B255" s="1" t="str">
        <f>IF(COUNTIF($A$2:A255,A255)&gt;1,"Duplicate","Unique")</f>
        <v>Unique</v>
      </c>
      <c r="C255" s="1" t="s">
        <v>644</v>
      </c>
      <c r="D255" s="1" t="s">
        <v>572</v>
      </c>
      <c r="E255" s="1" t="str">
        <f t="shared" si="22"/>
        <v>Submitted</v>
      </c>
      <c r="F255" s="1" t="s">
        <v>35</v>
      </c>
      <c r="G255" s="1">
        <v>30</v>
      </c>
      <c r="H255" s="1" t="s">
        <v>36</v>
      </c>
      <c r="I255" s="1" t="s">
        <v>48</v>
      </c>
      <c r="J255" s="1" t="s">
        <v>49</v>
      </c>
      <c r="K255" s="4">
        <v>469566</v>
      </c>
      <c r="L255" s="4" t="str">
        <f t="shared" si="23"/>
        <v>Submitted</v>
      </c>
      <c r="M255" s="1">
        <v>871</v>
      </c>
      <c r="N255" s="1" t="str">
        <f t="shared" si="24"/>
        <v>medium_risk</v>
      </c>
      <c r="O255" s="1" t="str">
        <f t="shared" si="25"/>
        <v>Excellent</v>
      </c>
      <c r="P255" s="1" t="str">
        <f t="shared" si="26"/>
        <v>Submitted</v>
      </c>
      <c r="Q255" s="1" t="str">
        <f t="shared" si="27"/>
        <v>Valid</v>
      </c>
      <c r="R255" s="1" t="s">
        <v>70</v>
      </c>
      <c r="S255" s="4">
        <v>2032098</v>
      </c>
      <c r="T255" s="1">
        <v>13.38</v>
      </c>
      <c r="U255" s="1">
        <v>24</v>
      </c>
      <c r="V255" s="1">
        <v>84670.75</v>
      </c>
      <c r="W255" s="4">
        <f t="shared" si="28"/>
        <v>2265789.3052996662</v>
      </c>
      <c r="X255" s="1" t="s">
        <v>105</v>
      </c>
      <c r="Y255" s="1" t="s">
        <v>106</v>
      </c>
      <c r="Z255" s="8">
        <v>45717</v>
      </c>
      <c r="AA255" s="8" t="str">
        <f>TEXT(Table2[[#This Row],[Application_Date]],"yyy")</f>
        <v>2025</v>
      </c>
      <c r="AB255" s="8" t="str">
        <f>TEXT(Table2[[#This Row],[Application_Date]],"mmmm")</f>
        <v>March</v>
      </c>
      <c r="AC255" s="1" t="s">
        <v>41</v>
      </c>
      <c r="AD255" s="1" t="s">
        <v>42</v>
      </c>
      <c r="AE255" s="1" t="s">
        <v>62</v>
      </c>
    </row>
    <row r="256" spans="1:31" x14ac:dyDescent="0.25">
      <c r="A256" s="1" t="s">
        <v>645</v>
      </c>
      <c r="B256" s="1" t="str">
        <f>IF(COUNTIF($A$2:A256,A256)&gt;1,"Duplicate","Unique")</f>
        <v>Unique</v>
      </c>
      <c r="C256" s="1" t="s">
        <v>646</v>
      </c>
      <c r="D256" s="1" t="s">
        <v>207</v>
      </c>
      <c r="E256" s="1" t="str">
        <f t="shared" si="22"/>
        <v>Submitted</v>
      </c>
      <c r="F256" s="1" t="s">
        <v>47</v>
      </c>
      <c r="G256" s="1">
        <v>49</v>
      </c>
      <c r="H256" s="1" t="s">
        <v>24</v>
      </c>
      <c r="I256" s="1" t="s">
        <v>48</v>
      </c>
      <c r="J256" s="1" t="s">
        <v>70</v>
      </c>
      <c r="K256" s="4">
        <v>1717629</v>
      </c>
      <c r="L256" s="4" t="str">
        <f t="shared" si="23"/>
        <v>Submitted</v>
      </c>
      <c r="M256" s="1">
        <v>442</v>
      </c>
      <c r="N256" s="1" t="str">
        <f t="shared" si="24"/>
        <v>High_risk</v>
      </c>
      <c r="O256" s="1" t="str">
        <f t="shared" si="25"/>
        <v>Excellent</v>
      </c>
      <c r="P256" s="1" t="str">
        <f t="shared" si="26"/>
        <v>Submitted</v>
      </c>
      <c r="Q256" s="1" t="str">
        <f t="shared" si="27"/>
        <v>Valid</v>
      </c>
      <c r="R256" s="1" t="s">
        <v>6</v>
      </c>
      <c r="S256" s="4">
        <v>1041704</v>
      </c>
      <c r="T256" s="1">
        <v>8.68</v>
      </c>
      <c r="U256" s="1">
        <v>12</v>
      </c>
      <c r="V256" s="1">
        <v>86808.67</v>
      </c>
      <c r="W256" s="4">
        <f t="shared" si="28"/>
        <v>754598.95328727097</v>
      </c>
      <c r="X256" s="1" t="s">
        <v>39</v>
      </c>
      <c r="Y256" s="1" t="s">
        <v>40</v>
      </c>
      <c r="Z256" s="8">
        <v>45718</v>
      </c>
      <c r="AA256" s="8" t="str">
        <f>TEXT(Table2[[#This Row],[Application_Date]],"yyy")</f>
        <v>2025</v>
      </c>
      <c r="AB256" s="8" t="str">
        <f>TEXT(Table2[[#This Row],[Application_Date]],"mmmm")</f>
        <v>March</v>
      </c>
      <c r="AC256" s="1" t="s">
        <v>61</v>
      </c>
      <c r="AD256" s="1" t="s">
        <v>30</v>
      </c>
      <c r="AE256" s="1" t="s">
        <v>43</v>
      </c>
    </row>
    <row r="257" spans="1:31" x14ac:dyDescent="0.25">
      <c r="A257" s="1" t="s">
        <v>647</v>
      </c>
      <c r="B257" s="1" t="str">
        <f>IF(COUNTIF($A$2:A257,A257)&gt;1,"Duplicate","Unique")</f>
        <v>Unique</v>
      </c>
      <c r="C257" s="1" t="s">
        <v>648</v>
      </c>
      <c r="D257" s="1" t="s">
        <v>366</v>
      </c>
      <c r="E257" s="1" t="str">
        <f t="shared" si="22"/>
        <v>Submitted</v>
      </c>
      <c r="F257" s="1" t="s">
        <v>35</v>
      </c>
      <c r="G257" s="1">
        <v>34</v>
      </c>
      <c r="H257" s="1" t="s">
        <v>36</v>
      </c>
      <c r="I257" s="1" t="s">
        <v>25</v>
      </c>
      <c r="J257" s="1" t="s">
        <v>37</v>
      </c>
      <c r="K257" s="4">
        <v>1171636</v>
      </c>
      <c r="L257" s="4" t="str">
        <f t="shared" si="23"/>
        <v>Submitted</v>
      </c>
      <c r="M257" s="1">
        <v>333</v>
      </c>
      <c r="N257" s="1" t="str">
        <f t="shared" si="24"/>
        <v>High_risk</v>
      </c>
      <c r="O257" s="1" t="str">
        <f t="shared" si="25"/>
        <v>Excellent</v>
      </c>
      <c r="P257" s="1" t="str">
        <f t="shared" si="26"/>
        <v>Submitted</v>
      </c>
      <c r="Q257" s="1" t="str">
        <f t="shared" si="27"/>
        <v>Valid</v>
      </c>
      <c r="R257" s="1" t="s">
        <v>38</v>
      </c>
      <c r="S257" s="4">
        <v>3201912</v>
      </c>
      <c r="T257" s="1">
        <v>15.01</v>
      </c>
      <c r="U257" s="1">
        <v>60</v>
      </c>
      <c r="V257" s="1">
        <v>53365.2</v>
      </c>
      <c r="W257" s="4">
        <f t="shared" si="28"/>
        <v>4005058.26</v>
      </c>
      <c r="X257" s="1" t="s">
        <v>85</v>
      </c>
      <c r="Y257" s="1" t="s">
        <v>86</v>
      </c>
      <c r="Z257" s="8">
        <v>45719</v>
      </c>
      <c r="AA257" s="8" t="str">
        <f>TEXT(Table2[[#This Row],[Application_Date]],"yyy")</f>
        <v>2025</v>
      </c>
      <c r="AB257" s="8" t="str">
        <f>TEXT(Table2[[#This Row],[Application_Date]],"mmmm")</f>
        <v>March</v>
      </c>
      <c r="AC257" s="1" t="s">
        <v>61</v>
      </c>
      <c r="AD257" s="1" t="s">
        <v>42</v>
      </c>
      <c r="AE257" s="1" t="s">
        <v>43</v>
      </c>
    </row>
    <row r="258" spans="1:31" x14ac:dyDescent="0.25">
      <c r="A258" s="1" t="s">
        <v>649</v>
      </c>
      <c r="B258" s="1" t="str">
        <f>IF(COUNTIF($A$2:A258,A258)&gt;1,"Duplicate","Unique")</f>
        <v>Unique</v>
      </c>
      <c r="C258" s="1" t="s">
        <v>650</v>
      </c>
      <c r="D258" s="1" t="s">
        <v>78</v>
      </c>
      <c r="E258" s="1" t="str">
        <f t="shared" ref="E258:E321" si="29">IF(C258="","Missing","Submitted")</f>
        <v>Submitted</v>
      </c>
      <c r="F258" s="1" t="s">
        <v>47</v>
      </c>
      <c r="G258" s="1">
        <v>19</v>
      </c>
      <c r="H258" s="1" t="s">
        <v>36</v>
      </c>
      <c r="I258" s="1" t="s">
        <v>25</v>
      </c>
      <c r="J258" s="1" t="s">
        <v>37</v>
      </c>
      <c r="K258" s="4">
        <v>784313</v>
      </c>
      <c r="L258" s="4" t="str">
        <f t="shared" ref="L258:L321" si="30">IF(K258="","Missing","Submitted")</f>
        <v>Submitted</v>
      </c>
      <c r="M258" s="1">
        <v>779</v>
      </c>
      <c r="N258" s="1" t="str">
        <f t="shared" ref="N258:N321" si="31">IF(M258&lt;600,"High_risk",IF(M258&gt;=750,"medium_risk","low_risk"))</f>
        <v>medium_risk</v>
      </c>
      <c r="O258" s="1" t="str">
        <f t="shared" ref="O258:O321" si="32">IF(J259&lt;503,"Poor",IF(J259&lt;=550,"Fair",IF(J259&lt;=750,"Good","Excellent")))</f>
        <v>Excellent</v>
      </c>
      <c r="P258" s="1" t="str">
        <f t="shared" ref="P258:P321" si="33">IF(S258="","Missing","Submitted")</f>
        <v>Submitted</v>
      </c>
      <c r="Q258" s="1" t="str">
        <f t="shared" ref="Q258:Q321" si="34">IF(AND(M258&gt;=300,M258&lt;=900),"Valid","Invalid")</f>
        <v>Valid</v>
      </c>
      <c r="R258" s="1" t="s">
        <v>6</v>
      </c>
      <c r="S258" s="4">
        <v>1051144</v>
      </c>
      <c r="T258" s="1">
        <v>16.649999999999999</v>
      </c>
      <c r="U258" s="1">
        <v>60</v>
      </c>
      <c r="V258" s="1">
        <v>17519.07</v>
      </c>
      <c r="W258" s="4">
        <f t="shared" ref="W258:W321" si="35">PMT(T258/12,U258,-S258)</f>
        <v>1458462.3</v>
      </c>
      <c r="X258" s="1" t="s">
        <v>39</v>
      </c>
      <c r="Y258" s="1" t="s">
        <v>40</v>
      </c>
      <c r="Z258" s="8">
        <v>45720</v>
      </c>
      <c r="AA258" s="8" t="str">
        <f>TEXT(Table2[[#This Row],[Application_Date]],"yyy")</f>
        <v>2025</v>
      </c>
      <c r="AB258" s="8" t="str">
        <f>TEXT(Table2[[#This Row],[Application_Date]],"mmmm")</f>
        <v>March</v>
      </c>
      <c r="AC258" s="1" t="s">
        <v>61</v>
      </c>
      <c r="AD258" s="1" t="s">
        <v>42</v>
      </c>
      <c r="AE258" s="1" t="s">
        <v>31</v>
      </c>
    </row>
    <row r="259" spans="1:31" x14ac:dyDescent="0.25">
      <c r="A259" s="1" t="s">
        <v>651</v>
      </c>
      <c r="B259" s="1" t="str">
        <f>IF(COUNTIF($A$2:A259,A259)&gt;1,"Duplicate","Unique")</f>
        <v>Unique</v>
      </c>
      <c r="C259" s="1" t="s">
        <v>652</v>
      </c>
      <c r="D259" s="1" t="s">
        <v>139</v>
      </c>
      <c r="E259" s="1" t="str">
        <f t="shared" si="29"/>
        <v>Submitted</v>
      </c>
      <c r="F259" s="1" t="s">
        <v>47</v>
      </c>
      <c r="G259" s="1">
        <v>41</v>
      </c>
      <c r="H259" s="1" t="s">
        <v>36</v>
      </c>
      <c r="I259" s="1" t="s">
        <v>25</v>
      </c>
      <c r="J259" s="1" t="s">
        <v>49</v>
      </c>
      <c r="K259" s="4">
        <v>1490621</v>
      </c>
      <c r="L259" s="4" t="str">
        <f t="shared" si="30"/>
        <v>Submitted</v>
      </c>
      <c r="M259" s="1">
        <v>556</v>
      </c>
      <c r="N259" s="1" t="str">
        <f t="shared" si="31"/>
        <v>High_risk</v>
      </c>
      <c r="O259" s="1" t="str">
        <f t="shared" si="32"/>
        <v>Excellent</v>
      </c>
      <c r="P259" s="1" t="str">
        <f t="shared" si="33"/>
        <v>Submitted</v>
      </c>
      <c r="Q259" s="1" t="str">
        <f t="shared" si="34"/>
        <v>Valid</v>
      </c>
      <c r="R259" s="1" t="s">
        <v>82</v>
      </c>
      <c r="S259" s="4">
        <v>4033542</v>
      </c>
      <c r="T259" s="1">
        <v>11.76</v>
      </c>
      <c r="U259" s="1">
        <v>36</v>
      </c>
      <c r="V259" s="1">
        <v>112042.83</v>
      </c>
      <c r="W259" s="4">
        <f t="shared" si="35"/>
        <v>3952871.1600825973</v>
      </c>
      <c r="X259" s="1" t="s">
        <v>39</v>
      </c>
      <c r="Y259" s="1" t="s">
        <v>40</v>
      </c>
      <c r="Z259" s="8">
        <v>45721</v>
      </c>
      <c r="AA259" s="8" t="str">
        <f>TEXT(Table2[[#This Row],[Application_Date]],"yyy")</f>
        <v>2025</v>
      </c>
      <c r="AB259" s="8" t="str">
        <f>TEXT(Table2[[#This Row],[Application_Date]],"mmmm")</f>
        <v>March</v>
      </c>
      <c r="AC259" s="1" t="s">
        <v>41</v>
      </c>
      <c r="AD259" s="1" t="s">
        <v>42</v>
      </c>
      <c r="AE259" s="1" t="s">
        <v>31</v>
      </c>
    </row>
    <row r="260" spans="1:31" x14ac:dyDescent="0.25">
      <c r="A260" s="1" t="s">
        <v>653</v>
      </c>
      <c r="B260" s="1" t="str">
        <f>IF(COUNTIF($A$2:A260,A260)&gt;1,"Duplicate","Unique")</f>
        <v>Unique</v>
      </c>
      <c r="C260" s="1" t="s">
        <v>654</v>
      </c>
      <c r="D260" s="1" t="s">
        <v>166</v>
      </c>
      <c r="E260" s="1" t="str">
        <f t="shared" si="29"/>
        <v>Submitted</v>
      </c>
      <c r="F260" s="1" t="s">
        <v>35</v>
      </c>
      <c r="G260" s="1">
        <v>21</v>
      </c>
      <c r="H260" s="1" t="s">
        <v>36</v>
      </c>
      <c r="I260" s="1" t="s">
        <v>48</v>
      </c>
      <c r="J260" s="1" t="s">
        <v>70</v>
      </c>
      <c r="K260" s="4">
        <v>1544392</v>
      </c>
      <c r="L260" s="4" t="str">
        <f t="shared" si="30"/>
        <v>Submitted</v>
      </c>
      <c r="M260" s="1">
        <v>363</v>
      </c>
      <c r="N260" s="1" t="str">
        <f t="shared" si="31"/>
        <v>High_risk</v>
      </c>
      <c r="O260" s="1" t="str">
        <f t="shared" si="32"/>
        <v>Excellent</v>
      </c>
      <c r="P260" s="1" t="str">
        <f t="shared" si="33"/>
        <v>Submitted</v>
      </c>
      <c r="Q260" s="1" t="str">
        <f t="shared" si="34"/>
        <v>Valid</v>
      </c>
      <c r="R260" s="1" t="s">
        <v>6</v>
      </c>
      <c r="S260" s="4">
        <v>801245</v>
      </c>
      <c r="T260" s="1">
        <v>11.85</v>
      </c>
      <c r="U260" s="1">
        <v>60</v>
      </c>
      <c r="V260" s="1">
        <v>13354.08</v>
      </c>
      <c r="W260" s="4">
        <f t="shared" si="35"/>
        <v>791229.4375</v>
      </c>
      <c r="X260" s="1" t="s">
        <v>105</v>
      </c>
      <c r="Y260" s="1" t="s">
        <v>106</v>
      </c>
      <c r="Z260" s="8">
        <v>45722</v>
      </c>
      <c r="AA260" s="8" t="str">
        <f>TEXT(Table2[[#This Row],[Application_Date]],"yyy")</f>
        <v>2025</v>
      </c>
      <c r="AB260" s="8" t="str">
        <f>TEXT(Table2[[#This Row],[Application_Date]],"mmmm")</f>
        <v>March</v>
      </c>
      <c r="AC260" s="1" t="s">
        <v>41</v>
      </c>
      <c r="AD260" s="1" t="s">
        <v>42</v>
      </c>
      <c r="AE260" s="1" t="s">
        <v>62</v>
      </c>
    </row>
    <row r="261" spans="1:31" x14ac:dyDescent="0.25">
      <c r="A261" s="1" t="s">
        <v>655</v>
      </c>
      <c r="B261" s="1" t="str">
        <f>IF(COUNTIF($A$2:A261,A261)&gt;1,"Duplicate","Unique")</f>
        <v>Unique</v>
      </c>
      <c r="C261" s="1" t="s">
        <v>656</v>
      </c>
      <c r="D261" s="1" t="s">
        <v>133</v>
      </c>
      <c r="E261" s="1" t="str">
        <f t="shared" si="29"/>
        <v>Submitted</v>
      </c>
      <c r="F261" s="1" t="s">
        <v>35</v>
      </c>
      <c r="G261" s="1">
        <v>53</v>
      </c>
      <c r="H261" s="1" t="s">
        <v>36</v>
      </c>
      <c r="I261" s="1" t="s">
        <v>48</v>
      </c>
      <c r="J261" s="1" t="s">
        <v>70</v>
      </c>
      <c r="K261" s="4">
        <v>1134156</v>
      </c>
      <c r="L261" s="4" t="str">
        <f t="shared" si="30"/>
        <v>Submitted</v>
      </c>
      <c r="M261" s="1">
        <v>578</v>
      </c>
      <c r="N261" s="1" t="str">
        <f t="shared" si="31"/>
        <v>High_risk</v>
      </c>
      <c r="O261" s="1" t="str">
        <f t="shared" si="32"/>
        <v>Excellent</v>
      </c>
      <c r="P261" s="1" t="str">
        <f t="shared" si="33"/>
        <v>Submitted</v>
      </c>
      <c r="Q261" s="1" t="str">
        <f t="shared" si="34"/>
        <v>Valid</v>
      </c>
      <c r="R261" s="1" t="s">
        <v>82</v>
      </c>
      <c r="S261" s="4">
        <v>4408908</v>
      </c>
      <c r="T261" s="1">
        <v>16.11</v>
      </c>
      <c r="U261" s="1">
        <v>36</v>
      </c>
      <c r="V261" s="1">
        <v>122469.67</v>
      </c>
      <c r="W261" s="4">
        <f t="shared" si="35"/>
        <v>5918958.9900002917</v>
      </c>
      <c r="X261" s="1" t="s">
        <v>95</v>
      </c>
      <c r="Y261" s="1" t="s">
        <v>96</v>
      </c>
      <c r="Z261" s="8">
        <v>45723</v>
      </c>
      <c r="AA261" s="8" t="str">
        <f>TEXT(Table2[[#This Row],[Application_Date]],"yyy")</f>
        <v>2025</v>
      </c>
      <c r="AB261" s="8" t="str">
        <f>TEXT(Table2[[#This Row],[Application_Date]],"mmmm")</f>
        <v>March</v>
      </c>
      <c r="AC261" s="1" t="s">
        <v>61</v>
      </c>
      <c r="AD261" s="1" t="s">
        <v>42</v>
      </c>
      <c r="AE261" s="1" t="s">
        <v>66</v>
      </c>
    </row>
    <row r="262" spans="1:31" x14ac:dyDescent="0.25">
      <c r="A262" s="1" t="s">
        <v>657</v>
      </c>
      <c r="B262" s="1" t="str">
        <f>IF(COUNTIF($A$2:A262,A262)&gt;1,"Duplicate","Unique")</f>
        <v>Unique</v>
      </c>
      <c r="C262" s="1" t="s">
        <v>658</v>
      </c>
      <c r="D262" s="1" t="s">
        <v>659</v>
      </c>
      <c r="E262" s="1" t="str">
        <f t="shared" si="29"/>
        <v>Submitted</v>
      </c>
      <c r="F262" s="1" t="s">
        <v>35</v>
      </c>
      <c r="G262" s="1">
        <v>51</v>
      </c>
      <c r="H262" s="1" t="s">
        <v>36</v>
      </c>
      <c r="I262" s="1" t="s">
        <v>48</v>
      </c>
      <c r="J262" s="1" t="s">
        <v>37</v>
      </c>
      <c r="K262" s="4">
        <v>2437958</v>
      </c>
      <c r="L262" s="4" t="str">
        <f t="shared" si="30"/>
        <v>Submitted</v>
      </c>
      <c r="M262" s="1">
        <v>894</v>
      </c>
      <c r="N262" s="1" t="str">
        <f t="shared" si="31"/>
        <v>medium_risk</v>
      </c>
      <c r="O262" s="1" t="str">
        <f t="shared" si="32"/>
        <v>Excellent</v>
      </c>
      <c r="P262" s="1" t="str">
        <f t="shared" si="33"/>
        <v>Submitted</v>
      </c>
      <c r="Q262" s="1" t="str">
        <f t="shared" si="34"/>
        <v>Valid</v>
      </c>
      <c r="R262" s="1" t="s">
        <v>82</v>
      </c>
      <c r="S262" s="4">
        <v>4275652</v>
      </c>
      <c r="T262" s="1">
        <v>16.8</v>
      </c>
      <c r="U262" s="1">
        <v>12</v>
      </c>
      <c r="V262" s="1">
        <v>356304.33</v>
      </c>
      <c r="W262" s="4">
        <f t="shared" si="35"/>
        <v>5986076.710727335</v>
      </c>
      <c r="X262" s="1" t="s">
        <v>85</v>
      </c>
      <c r="Y262" s="1" t="s">
        <v>86</v>
      </c>
      <c r="Z262" s="8">
        <v>45724</v>
      </c>
      <c r="AA262" s="8" t="str">
        <f>TEXT(Table2[[#This Row],[Application_Date]],"yyy")</f>
        <v>2025</v>
      </c>
      <c r="AB262" s="8" t="str">
        <f>TEXT(Table2[[#This Row],[Application_Date]],"mmmm")</f>
        <v>March</v>
      </c>
      <c r="AC262" s="1" t="s">
        <v>61</v>
      </c>
      <c r="AD262" s="1" t="s">
        <v>42</v>
      </c>
      <c r="AE262" s="1" t="s">
        <v>62</v>
      </c>
    </row>
    <row r="263" spans="1:31" x14ac:dyDescent="0.25">
      <c r="A263" s="1" t="s">
        <v>660</v>
      </c>
      <c r="B263" s="1" t="str">
        <f>IF(COUNTIF($A$2:A263,A263)&gt;1,"Duplicate","Unique")</f>
        <v>Unique</v>
      </c>
      <c r="C263" s="1" t="s">
        <v>661</v>
      </c>
      <c r="D263" s="1" t="s">
        <v>284</v>
      </c>
      <c r="E263" s="1" t="str">
        <f t="shared" si="29"/>
        <v>Submitted</v>
      </c>
      <c r="F263" s="1" t="s">
        <v>47</v>
      </c>
      <c r="G263" s="1">
        <v>50</v>
      </c>
      <c r="H263" s="1" t="s">
        <v>24</v>
      </c>
      <c r="I263" s="1" t="s">
        <v>48</v>
      </c>
      <c r="J263" s="1" t="s">
        <v>37</v>
      </c>
      <c r="K263" s="4">
        <v>1635912</v>
      </c>
      <c r="L263" s="4" t="str">
        <f t="shared" si="30"/>
        <v>Submitted</v>
      </c>
      <c r="M263" s="1">
        <v>342</v>
      </c>
      <c r="N263" s="1" t="str">
        <f t="shared" si="31"/>
        <v>High_risk</v>
      </c>
      <c r="O263" s="1" t="str">
        <f t="shared" si="32"/>
        <v>Excellent</v>
      </c>
      <c r="P263" s="1" t="str">
        <f t="shared" si="33"/>
        <v>Submitted</v>
      </c>
      <c r="Q263" s="1" t="str">
        <f t="shared" si="34"/>
        <v>Valid</v>
      </c>
      <c r="R263" s="1" t="s">
        <v>38</v>
      </c>
      <c r="S263" s="4">
        <v>992430</v>
      </c>
      <c r="T263" s="1">
        <v>18.600000000000001</v>
      </c>
      <c r="U263" s="1">
        <v>36</v>
      </c>
      <c r="V263" s="1">
        <v>27567.5</v>
      </c>
      <c r="W263" s="4">
        <f t="shared" si="35"/>
        <v>1538266.5000000037</v>
      </c>
      <c r="X263" s="1" t="s">
        <v>39</v>
      </c>
      <c r="Y263" s="1" t="s">
        <v>40</v>
      </c>
      <c r="Z263" s="8">
        <v>45725</v>
      </c>
      <c r="AA263" s="8" t="str">
        <f>TEXT(Table2[[#This Row],[Application_Date]],"yyy")</f>
        <v>2025</v>
      </c>
      <c r="AB263" s="8" t="str">
        <f>TEXT(Table2[[#This Row],[Application_Date]],"mmmm")</f>
        <v>March</v>
      </c>
      <c r="AC263" s="1" t="s">
        <v>61</v>
      </c>
      <c r="AD263" s="1" t="s">
        <v>30</v>
      </c>
      <c r="AE263" s="1" t="s">
        <v>66</v>
      </c>
    </row>
    <row r="264" spans="1:31" x14ac:dyDescent="0.25">
      <c r="A264" s="1" t="s">
        <v>662</v>
      </c>
      <c r="B264" s="1" t="str">
        <f>IF(COUNTIF($A$2:A264,A264)&gt;1,"Duplicate","Unique")</f>
        <v>Unique</v>
      </c>
      <c r="C264" s="1" t="s">
        <v>663</v>
      </c>
      <c r="D264" s="1" t="s">
        <v>468</v>
      </c>
      <c r="E264" s="1" t="str">
        <f t="shared" si="29"/>
        <v>Submitted</v>
      </c>
      <c r="F264" s="1" t="s">
        <v>35</v>
      </c>
      <c r="G264" s="1">
        <v>65</v>
      </c>
      <c r="H264" s="1" t="s">
        <v>36</v>
      </c>
      <c r="I264" s="1" t="s">
        <v>48</v>
      </c>
      <c r="J264" s="1" t="s">
        <v>49</v>
      </c>
      <c r="K264" s="4">
        <v>1574349</v>
      </c>
      <c r="L264" s="4" t="str">
        <f t="shared" si="30"/>
        <v>Submitted</v>
      </c>
      <c r="M264" s="1">
        <v>878</v>
      </c>
      <c r="N264" s="1" t="str">
        <f t="shared" si="31"/>
        <v>medium_risk</v>
      </c>
      <c r="O264" s="1" t="str">
        <f t="shared" si="32"/>
        <v>Excellent</v>
      </c>
      <c r="P264" s="1" t="str">
        <f t="shared" si="33"/>
        <v>Submitted</v>
      </c>
      <c r="Q264" s="1" t="str">
        <f t="shared" si="34"/>
        <v>Valid</v>
      </c>
      <c r="R264" s="1" t="s">
        <v>38</v>
      </c>
      <c r="S264" s="4">
        <v>1982222</v>
      </c>
      <c r="T264" s="1">
        <v>12.2</v>
      </c>
      <c r="U264" s="1">
        <v>180</v>
      </c>
      <c r="V264" s="1">
        <v>11012.34</v>
      </c>
      <c r="W264" s="4">
        <f t="shared" si="35"/>
        <v>2015259.0333333332</v>
      </c>
      <c r="X264" s="1" t="s">
        <v>105</v>
      </c>
      <c r="Y264" s="1" t="s">
        <v>106</v>
      </c>
      <c r="Z264" s="8">
        <v>45726</v>
      </c>
      <c r="AA264" s="8" t="str">
        <f>TEXT(Table2[[#This Row],[Application_Date]],"yyy")</f>
        <v>2025</v>
      </c>
      <c r="AB264" s="8" t="str">
        <f>TEXT(Table2[[#This Row],[Application_Date]],"mmmm")</f>
        <v>March</v>
      </c>
      <c r="AC264" s="1" t="s">
        <v>41</v>
      </c>
      <c r="AD264" s="1" t="s">
        <v>42</v>
      </c>
      <c r="AE264" s="1" t="s">
        <v>66</v>
      </c>
    </row>
    <row r="265" spans="1:31" x14ac:dyDescent="0.25">
      <c r="A265" s="1" t="s">
        <v>664</v>
      </c>
      <c r="B265" s="1" t="str">
        <f>IF(COUNTIF($A$2:A265,A265)&gt;1,"Duplicate","Unique")</f>
        <v>Unique</v>
      </c>
      <c r="C265" s="1" t="s">
        <v>665</v>
      </c>
      <c r="D265" s="1" t="s">
        <v>81</v>
      </c>
      <c r="E265" s="1" t="str">
        <f t="shared" si="29"/>
        <v>Submitted</v>
      </c>
      <c r="F265" s="1" t="s">
        <v>47</v>
      </c>
      <c r="G265" s="1">
        <v>31</v>
      </c>
      <c r="H265" s="1" t="s">
        <v>24</v>
      </c>
      <c r="I265" s="1" t="s">
        <v>48</v>
      </c>
      <c r="J265" s="1" t="s">
        <v>26</v>
      </c>
      <c r="K265" s="4">
        <v>1244293</v>
      </c>
      <c r="L265" s="4" t="str">
        <f t="shared" si="30"/>
        <v>Submitted</v>
      </c>
      <c r="M265" s="1">
        <v>891</v>
      </c>
      <c r="N265" s="1" t="str">
        <f t="shared" si="31"/>
        <v>medium_risk</v>
      </c>
      <c r="O265" s="1" t="str">
        <f t="shared" si="32"/>
        <v>Excellent</v>
      </c>
      <c r="P265" s="1" t="str">
        <f t="shared" si="33"/>
        <v>Submitted</v>
      </c>
      <c r="Q265" s="1" t="str">
        <f t="shared" si="34"/>
        <v>Valid</v>
      </c>
      <c r="R265" s="1" t="s">
        <v>6</v>
      </c>
      <c r="S265" s="4">
        <v>3945368</v>
      </c>
      <c r="T265" s="1">
        <v>7.75</v>
      </c>
      <c r="U265" s="1">
        <v>60</v>
      </c>
      <c r="V265" s="1">
        <v>65756.13</v>
      </c>
      <c r="W265" s="4">
        <f t="shared" si="35"/>
        <v>2548050.1666669315</v>
      </c>
      <c r="X265" s="1" t="s">
        <v>105</v>
      </c>
      <c r="Y265" s="1" t="s">
        <v>106</v>
      </c>
      <c r="Z265" s="8">
        <v>45727</v>
      </c>
      <c r="AA265" s="8" t="str">
        <f>TEXT(Table2[[#This Row],[Application_Date]],"yyy")</f>
        <v>2025</v>
      </c>
      <c r="AB265" s="8" t="str">
        <f>TEXT(Table2[[#This Row],[Application_Date]],"mmmm")</f>
        <v>March</v>
      </c>
      <c r="AC265" s="1" t="s">
        <v>61</v>
      </c>
      <c r="AD265" s="1" t="s">
        <v>30</v>
      </c>
      <c r="AE265" s="1" t="s">
        <v>31</v>
      </c>
    </row>
    <row r="266" spans="1:31" x14ac:dyDescent="0.25">
      <c r="A266" s="1" t="s">
        <v>666</v>
      </c>
      <c r="B266" s="1" t="str">
        <f>IF(COUNTIF($A$2:A266,A266)&gt;1,"Duplicate","Unique")</f>
        <v>Unique</v>
      </c>
      <c r="C266" s="1" t="s">
        <v>667</v>
      </c>
      <c r="D266" s="1" t="s">
        <v>142</v>
      </c>
      <c r="E266" s="1" t="str">
        <f t="shared" si="29"/>
        <v>Submitted</v>
      </c>
      <c r="F266" s="1" t="s">
        <v>47</v>
      </c>
      <c r="G266" s="1">
        <v>30</v>
      </c>
      <c r="H266" s="1" t="s">
        <v>24</v>
      </c>
      <c r="I266" s="1" t="s">
        <v>48</v>
      </c>
      <c r="J266" s="1" t="s">
        <v>37</v>
      </c>
      <c r="K266" s="4">
        <v>0</v>
      </c>
      <c r="L266" s="4" t="str">
        <f t="shared" si="30"/>
        <v>Submitted</v>
      </c>
      <c r="M266" s="1">
        <v>667</v>
      </c>
      <c r="N266" s="1" t="str">
        <f t="shared" si="31"/>
        <v>low_risk</v>
      </c>
      <c r="O266" s="1" t="str">
        <f t="shared" si="32"/>
        <v>Excellent</v>
      </c>
      <c r="P266" s="1" t="str">
        <f t="shared" si="33"/>
        <v>Submitted</v>
      </c>
      <c r="Q266" s="1" t="str">
        <f t="shared" si="34"/>
        <v>Valid</v>
      </c>
      <c r="R266" s="1" t="s">
        <v>27</v>
      </c>
      <c r="S266" s="4">
        <v>4187658</v>
      </c>
      <c r="T266" s="1">
        <v>9.39</v>
      </c>
      <c r="U266" s="1">
        <v>36</v>
      </c>
      <c r="V266" s="1">
        <v>116323.83</v>
      </c>
      <c r="W266" s="4">
        <f t="shared" si="35"/>
        <v>3276842.388008792</v>
      </c>
      <c r="X266" s="1" t="s">
        <v>39</v>
      </c>
      <c r="Y266" s="1" t="s">
        <v>40</v>
      </c>
      <c r="Z266" s="8">
        <v>45728</v>
      </c>
      <c r="AA266" s="8" t="str">
        <f>TEXT(Table2[[#This Row],[Application_Date]],"yyy")</f>
        <v>2025</v>
      </c>
      <c r="AB266" s="8" t="str">
        <f>TEXT(Table2[[#This Row],[Application_Date]],"mmmm")</f>
        <v>March</v>
      </c>
      <c r="AC266" s="1" t="s">
        <v>61</v>
      </c>
      <c r="AD266" s="1" t="s">
        <v>30</v>
      </c>
      <c r="AE266" s="1" t="s">
        <v>43</v>
      </c>
    </row>
    <row r="267" spans="1:31" x14ac:dyDescent="0.25">
      <c r="A267" s="1" t="s">
        <v>668</v>
      </c>
      <c r="B267" s="1" t="str">
        <f>IF(COUNTIF($A$2:A267,A267)&gt;1,"Duplicate","Unique")</f>
        <v>Unique</v>
      </c>
      <c r="C267" s="1" t="s">
        <v>669</v>
      </c>
      <c r="D267" s="1" t="s">
        <v>309</v>
      </c>
      <c r="E267" s="1" t="str">
        <f t="shared" si="29"/>
        <v>Submitted</v>
      </c>
      <c r="F267" s="1" t="s">
        <v>35</v>
      </c>
      <c r="G267" s="1">
        <v>18</v>
      </c>
      <c r="H267" s="1" t="s">
        <v>24</v>
      </c>
      <c r="I267" s="1" t="s">
        <v>25</v>
      </c>
      <c r="J267" s="1" t="s">
        <v>70</v>
      </c>
      <c r="K267" s="4">
        <v>1903153</v>
      </c>
      <c r="L267" s="4" t="str">
        <f t="shared" si="30"/>
        <v>Submitted</v>
      </c>
      <c r="M267" s="1">
        <v>779</v>
      </c>
      <c r="N267" s="1" t="str">
        <f t="shared" si="31"/>
        <v>medium_risk</v>
      </c>
      <c r="O267" s="1" t="str">
        <f t="shared" si="32"/>
        <v>Excellent</v>
      </c>
      <c r="P267" s="1" t="str">
        <f t="shared" si="33"/>
        <v>Submitted</v>
      </c>
      <c r="Q267" s="1" t="str">
        <f t="shared" si="34"/>
        <v>Valid</v>
      </c>
      <c r="R267" s="1" t="s">
        <v>38</v>
      </c>
      <c r="S267" s="4">
        <v>3897228</v>
      </c>
      <c r="T267" s="1">
        <v>12.86</v>
      </c>
      <c r="U267" s="1">
        <v>12</v>
      </c>
      <c r="V267" s="1">
        <v>324769</v>
      </c>
      <c r="W267" s="4">
        <f t="shared" si="35"/>
        <v>4177197.755476315</v>
      </c>
      <c r="X267" s="1" t="s">
        <v>105</v>
      </c>
      <c r="Y267" s="1" t="s">
        <v>106</v>
      </c>
      <c r="Z267" s="8">
        <v>45729</v>
      </c>
      <c r="AA267" s="8" t="str">
        <f>TEXT(Table2[[#This Row],[Application_Date]],"yyy")</f>
        <v>2025</v>
      </c>
      <c r="AB267" s="8" t="str">
        <f>TEXT(Table2[[#This Row],[Application_Date]],"mmmm")</f>
        <v>March</v>
      </c>
      <c r="AC267" s="1" t="s">
        <v>41</v>
      </c>
      <c r="AD267" s="1" t="s">
        <v>30</v>
      </c>
      <c r="AE267" s="1" t="s">
        <v>66</v>
      </c>
    </row>
    <row r="268" spans="1:31" x14ac:dyDescent="0.25">
      <c r="A268" s="1" t="s">
        <v>670</v>
      </c>
      <c r="B268" s="1" t="str">
        <f>IF(COUNTIF($A$2:A268,A268)&gt;1,"Duplicate","Unique")</f>
        <v>Unique</v>
      </c>
      <c r="C268" s="1" t="s">
        <v>671</v>
      </c>
      <c r="D268" s="1" t="s">
        <v>172</v>
      </c>
      <c r="E268" s="1" t="str">
        <f t="shared" si="29"/>
        <v>Submitted</v>
      </c>
      <c r="F268" s="1" t="s">
        <v>47</v>
      </c>
      <c r="G268" s="1">
        <v>48</v>
      </c>
      <c r="H268" s="1" t="s">
        <v>36</v>
      </c>
      <c r="I268" s="1" t="s">
        <v>25</v>
      </c>
      <c r="J268" s="1" t="s">
        <v>37</v>
      </c>
      <c r="K268" s="4">
        <v>-50000</v>
      </c>
      <c r="L268" s="4" t="str">
        <f t="shared" si="30"/>
        <v>Submitted</v>
      </c>
      <c r="M268" s="1">
        <v>868</v>
      </c>
      <c r="N268" s="1" t="str">
        <f t="shared" si="31"/>
        <v>medium_risk</v>
      </c>
      <c r="O268" s="1" t="str">
        <f t="shared" si="32"/>
        <v>Excellent</v>
      </c>
      <c r="P268" s="1" t="str">
        <f t="shared" si="33"/>
        <v>Submitted</v>
      </c>
      <c r="Q268" s="1" t="str">
        <f t="shared" si="34"/>
        <v>Valid</v>
      </c>
      <c r="R268" s="1" t="s">
        <v>27</v>
      </c>
      <c r="S268" s="4">
        <v>1322308</v>
      </c>
      <c r="T268" s="1">
        <v>12.08</v>
      </c>
      <c r="U268" s="1">
        <v>36</v>
      </c>
      <c r="V268" s="1">
        <v>36730.78</v>
      </c>
      <c r="W268" s="4">
        <f t="shared" si="35"/>
        <v>1331123.3866838501</v>
      </c>
      <c r="X268" s="1" t="s">
        <v>39</v>
      </c>
      <c r="Y268" s="1" t="s">
        <v>40</v>
      </c>
      <c r="Z268" s="8">
        <v>45730</v>
      </c>
      <c r="AA268" s="8" t="str">
        <f>TEXT(Table2[[#This Row],[Application_Date]],"yyy")</f>
        <v>2025</v>
      </c>
      <c r="AB268" s="8" t="str">
        <f>TEXT(Table2[[#This Row],[Application_Date]],"mmmm")</f>
        <v>March</v>
      </c>
      <c r="AC268" s="1" t="s">
        <v>52</v>
      </c>
      <c r="AD268" s="1" t="s">
        <v>42</v>
      </c>
      <c r="AE268" s="1" t="s">
        <v>43</v>
      </c>
    </row>
    <row r="269" spans="1:31" x14ac:dyDescent="0.25">
      <c r="A269" s="1" t="s">
        <v>672</v>
      </c>
      <c r="B269" s="1" t="str">
        <f>IF(COUNTIF($A$2:A269,A269)&gt;1,"Duplicate","Unique")</f>
        <v>Unique</v>
      </c>
      <c r="C269" s="1" t="s">
        <v>673</v>
      </c>
      <c r="D269" s="1" t="s">
        <v>461</v>
      </c>
      <c r="E269" s="1" t="str">
        <f t="shared" si="29"/>
        <v>Submitted</v>
      </c>
      <c r="F269" s="1" t="s">
        <v>47</v>
      </c>
      <c r="G269" s="1">
        <v>34</v>
      </c>
      <c r="H269" s="1" t="s">
        <v>36</v>
      </c>
      <c r="I269" s="1" t="s">
        <v>25</v>
      </c>
      <c r="J269" s="1" t="s">
        <v>26</v>
      </c>
      <c r="K269" s="4">
        <v>1136833</v>
      </c>
      <c r="L269" s="4" t="str">
        <f t="shared" si="30"/>
        <v>Submitted</v>
      </c>
      <c r="M269" s="1">
        <v>600</v>
      </c>
      <c r="N269" s="1" t="str">
        <f t="shared" si="31"/>
        <v>low_risk</v>
      </c>
      <c r="O269" s="1" t="str">
        <f t="shared" si="32"/>
        <v>Excellent</v>
      </c>
      <c r="P269" s="1" t="str">
        <f t="shared" si="33"/>
        <v>Submitted</v>
      </c>
      <c r="Q269" s="1" t="str">
        <f t="shared" si="34"/>
        <v>Valid</v>
      </c>
      <c r="R269" s="1" t="s">
        <v>27</v>
      </c>
      <c r="S269" s="4">
        <v>2813209</v>
      </c>
      <c r="T269" s="1">
        <v>14.41</v>
      </c>
      <c r="U269" s="1">
        <v>12</v>
      </c>
      <c r="V269" s="1">
        <v>234434.08</v>
      </c>
      <c r="W269" s="4">
        <f t="shared" si="35"/>
        <v>3378456.7617742061</v>
      </c>
      <c r="X269" s="1" t="s">
        <v>59</v>
      </c>
      <c r="Y269" s="1" t="s">
        <v>60</v>
      </c>
      <c r="Z269" s="8">
        <v>45731</v>
      </c>
      <c r="AA269" s="8" t="str">
        <f>TEXT(Table2[[#This Row],[Application_Date]],"yyy")</f>
        <v>2025</v>
      </c>
      <c r="AB269" s="8" t="str">
        <f>TEXT(Table2[[#This Row],[Application_Date]],"mmmm")</f>
        <v>March</v>
      </c>
      <c r="AC269" s="1" t="s">
        <v>61</v>
      </c>
      <c r="AD269" s="1" t="s">
        <v>42</v>
      </c>
      <c r="AE269" s="1" t="s">
        <v>31</v>
      </c>
    </row>
    <row r="270" spans="1:31" x14ac:dyDescent="0.25">
      <c r="A270" s="1" t="s">
        <v>674</v>
      </c>
      <c r="B270" s="1" t="str">
        <f>IF(COUNTIF($A$2:A270,A270)&gt;1,"Duplicate","Unique")</f>
        <v>Unique</v>
      </c>
      <c r="C270" s="1" t="s">
        <v>675</v>
      </c>
      <c r="D270" s="1" t="s">
        <v>58</v>
      </c>
      <c r="E270" s="1" t="str">
        <f t="shared" si="29"/>
        <v>Submitted</v>
      </c>
      <c r="F270" s="1" t="s">
        <v>35</v>
      </c>
      <c r="G270" s="1">
        <v>50</v>
      </c>
      <c r="H270" s="1" t="s">
        <v>36</v>
      </c>
      <c r="I270" s="1" t="s">
        <v>48</v>
      </c>
      <c r="J270" s="1" t="s">
        <v>26</v>
      </c>
      <c r="K270" s="4">
        <v>2433110</v>
      </c>
      <c r="L270" s="4" t="str">
        <f t="shared" si="30"/>
        <v>Submitted</v>
      </c>
      <c r="M270" s="1">
        <v>718</v>
      </c>
      <c r="N270" s="1" t="str">
        <f t="shared" si="31"/>
        <v>low_risk</v>
      </c>
      <c r="O270" s="1" t="str">
        <f t="shared" si="32"/>
        <v>Excellent</v>
      </c>
      <c r="P270" s="1" t="str">
        <f t="shared" si="33"/>
        <v>Submitted</v>
      </c>
      <c r="Q270" s="1" t="str">
        <f t="shared" si="34"/>
        <v>Valid</v>
      </c>
      <c r="R270" s="1" t="s">
        <v>6</v>
      </c>
      <c r="S270" s="4">
        <v>388627</v>
      </c>
      <c r="T270" s="1">
        <v>15.73</v>
      </c>
      <c r="U270" s="1">
        <v>24</v>
      </c>
      <c r="V270" s="1">
        <v>16192.79</v>
      </c>
      <c r="W270" s="4">
        <f t="shared" si="35"/>
        <v>509425.22678095172</v>
      </c>
      <c r="X270" s="1" t="s">
        <v>85</v>
      </c>
      <c r="Y270" s="1" t="s">
        <v>86</v>
      </c>
      <c r="Z270" s="8">
        <v>45732</v>
      </c>
      <c r="AA270" s="8" t="str">
        <f>TEXT(Table2[[#This Row],[Application_Date]],"yyy")</f>
        <v>2025</v>
      </c>
      <c r="AB270" s="8" t="str">
        <f>TEXT(Table2[[#This Row],[Application_Date]],"mmmm")</f>
        <v>March</v>
      </c>
      <c r="AC270" s="1" t="s">
        <v>61</v>
      </c>
      <c r="AD270" s="1" t="s">
        <v>30</v>
      </c>
      <c r="AE270" s="1" t="s">
        <v>31</v>
      </c>
    </row>
    <row r="271" spans="1:31" x14ac:dyDescent="0.25">
      <c r="A271" s="1" t="s">
        <v>676</v>
      </c>
      <c r="B271" s="1" t="str">
        <f>IF(COUNTIF($A$2:A271,A271)&gt;1,"Duplicate","Unique")</f>
        <v>Unique</v>
      </c>
      <c r="C271" s="1" t="s">
        <v>677</v>
      </c>
      <c r="D271" s="1" t="s">
        <v>234</v>
      </c>
      <c r="E271" s="1" t="str">
        <f t="shared" si="29"/>
        <v>Submitted</v>
      </c>
      <c r="F271" s="1" t="s">
        <v>47</v>
      </c>
      <c r="G271" s="1">
        <v>58</v>
      </c>
      <c r="H271" s="1" t="s">
        <v>24</v>
      </c>
      <c r="I271" s="1" t="s">
        <v>25</v>
      </c>
      <c r="J271" s="1" t="s">
        <v>49</v>
      </c>
      <c r="K271" s="4">
        <v>358570</v>
      </c>
      <c r="L271" s="4" t="str">
        <f t="shared" si="30"/>
        <v>Submitted</v>
      </c>
      <c r="M271" s="1">
        <v>431</v>
      </c>
      <c r="N271" s="1" t="str">
        <f t="shared" si="31"/>
        <v>High_risk</v>
      </c>
      <c r="O271" s="1" t="str">
        <f t="shared" si="32"/>
        <v>Excellent</v>
      </c>
      <c r="P271" s="1" t="str">
        <f t="shared" si="33"/>
        <v>Submitted</v>
      </c>
      <c r="Q271" s="1" t="str">
        <f t="shared" si="34"/>
        <v>Valid</v>
      </c>
      <c r="R271" s="1" t="s">
        <v>38</v>
      </c>
      <c r="S271" s="4">
        <v>4015122</v>
      </c>
      <c r="T271" s="1">
        <v>11.69</v>
      </c>
      <c r="U271" s="1">
        <v>180</v>
      </c>
      <c r="V271" s="1">
        <v>22306.23</v>
      </c>
      <c r="W271" s="4">
        <f t="shared" si="35"/>
        <v>3911398.0149999997</v>
      </c>
      <c r="X271" s="1" t="s">
        <v>39</v>
      </c>
      <c r="Y271" s="1" t="s">
        <v>40</v>
      </c>
      <c r="Z271" s="8">
        <v>45733</v>
      </c>
      <c r="AA271" s="8" t="str">
        <f>TEXT(Table2[[#This Row],[Application_Date]],"yyy")</f>
        <v>2025</v>
      </c>
      <c r="AB271" s="8" t="str">
        <f>TEXT(Table2[[#This Row],[Application_Date]],"mmmm")</f>
        <v>March</v>
      </c>
      <c r="AC271" s="1" t="s">
        <v>41</v>
      </c>
      <c r="AD271" s="1" t="s">
        <v>30</v>
      </c>
      <c r="AE271" s="1" t="s">
        <v>31</v>
      </c>
    </row>
    <row r="272" spans="1:31" x14ac:dyDescent="0.25">
      <c r="A272" s="1" t="s">
        <v>678</v>
      </c>
      <c r="B272" s="1" t="str">
        <f>IF(COUNTIF($A$2:A272,A272)&gt;1,"Duplicate","Unique")</f>
        <v>Unique</v>
      </c>
      <c r="C272" s="1" t="s">
        <v>679</v>
      </c>
      <c r="D272" s="1" t="s">
        <v>23</v>
      </c>
      <c r="E272" s="1" t="str">
        <f t="shared" si="29"/>
        <v>Submitted</v>
      </c>
      <c r="F272" s="1" t="s">
        <v>47</v>
      </c>
      <c r="G272" s="1">
        <v>27</v>
      </c>
      <c r="H272" s="1" t="s">
        <v>24</v>
      </c>
      <c r="I272" s="1" t="s">
        <v>48</v>
      </c>
      <c r="J272" s="1" t="s">
        <v>26</v>
      </c>
      <c r="K272" s="4">
        <v>1366052</v>
      </c>
      <c r="L272" s="4" t="str">
        <f t="shared" si="30"/>
        <v>Submitted</v>
      </c>
      <c r="M272" s="1">
        <v>712</v>
      </c>
      <c r="N272" s="1" t="str">
        <f t="shared" si="31"/>
        <v>low_risk</v>
      </c>
      <c r="O272" s="1" t="str">
        <f t="shared" si="32"/>
        <v>Excellent</v>
      </c>
      <c r="P272" s="1" t="str">
        <f t="shared" si="33"/>
        <v>Submitted</v>
      </c>
      <c r="Q272" s="1" t="str">
        <f t="shared" si="34"/>
        <v>Valid</v>
      </c>
      <c r="R272" s="1" t="s">
        <v>38</v>
      </c>
      <c r="S272" s="4">
        <v>3825516</v>
      </c>
      <c r="T272" s="1">
        <v>15.87</v>
      </c>
      <c r="U272" s="1">
        <v>120</v>
      </c>
      <c r="V272" s="1">
        <v>31879.3</v>
      </c>
      <c r="W272" s="4">
        <f t="shared" si="35"/>
        <v>5059244.91</v>
      </c>
      <c r="X272" s="1" t="s">
        <v>39</v>
      </c>
      <c r="Y272" s="1" t="s">
        <v>40</v>
      </c>
      <c r="Z272" s="8">
        <v>45734</v>
      </c>
      <c r="AA272" s="8" t="str">
        <f>TEXT(Table2[[#This Row],[Application_Date]],"yyy")</f>
        <v>2025</v>
      </c>
      <c r="AB272" s="8" t="str">
        <f>TEXT(Table2[[#This Row],[Application_Date]],"mmmm")</f>
        <v>March</v>
      </c>
      <c r="AC272" s="1" t="s">
        <v>61</v>
      </c>
      <c r="AD272" s="1" t="s">
        <v>42</v>
      </c>
      <c r="AE272" s="1" t="s">
        <v>62</v>
      </c>
    </row>
    <row r="273" spans="1:31" x14ac:dyDescent="0.25">
      <c r="A273" s="1" t="s">
        <v>680</v>
      </c>
      <c r="B273" s="1" t="str">
        <f>IF(COUNTIF($A$2:A273,A273)&gt;1,"Duplicate","Unique")</f>
        <v>Unique</v>
      </c>
      <c r="C273" s="1" t="s">
        <v>681</v>
      </c>
      <c r="D273" s="1" t="s">
        <v>196</v>
      </c>
      <c r="E273" s="1" t="str">
        <f t="shared" si="29"/>
        <v>Submitted</v>
      </c>
      <c r="F273" s="1" t="s">
        <v>47</v>
      </c>
      <c r="G273" s="1">
        <v>53</v>
      </c>
      <c r="H273" s="1" t="s">
        <v>36</v>
      </c>
      <c r="I273" s="1" t="s">
        <v>25</v>
      </c>
      <c r="J273" s="1" t="s">
        <v>37</v>
      </c>
      <c r="K273" s="4">
        <v>355715</v>
      </c>
      <c r="L273" s="4" t="str">
        <f t="shared" si="30"/>
        <v>Submitted</v>
      </c>
      <c r="M273" s="1">
        <v>393</v>
      </c>
      <c r="N273" s="1" t="str">
        <f t="shared" si="31"/>
        <v>High_risk</v>
      </c>
      <c r="O273" s="1" t="str">
        <f t="shared" si="32"/>
        <v>Excellent</v>
      </c>
      <c r="P273" s="1" t="str">
        <f t="shared" si="33"/>
        <v>Submitted</v>
      </c>
      <c r="Q273" s="1" t="str">
        <f t="shared" si="34"/>
        <v>Valid</v>
      </c>
      <c r="R273" s="1" t="s">
        <v>38</v>
      </c>
      <c r="S273" s="4">
        <v>655030</v>
      </c>
      <c r="T273" s="1">
        <v>17.66</v>
      </c>
      <c r="U273" s="1">
        <v>24</v>
      </c>
      <c r="V273" s="1">
        <v>27292.92</v>
      </c>
      <c r="W273" s="4">
        <f t="shared" si="35"/>
        <v>963985.81702337484</v>
      </c>
      <c r="X273" s="1" t="s">
        <v>105</v>
      </c>
      <c r="Y273" s="1" t="s">
        <v>106</v>
      </c>
      <c r="Z273" s="8">
        <v>45735</v>
      </c>
      <c r="AA273" s="8" t="str">
        <f>TEXT(Table2[[#This Row],[Application_Date]],"yyy")</f>
        <v>2025</v>
      </c>
      <c r="AB273" s="8" t="str">
        <f>TEXT(Table2[[#This Row],[Application_Date]],"mmmm")</f>
        <v>March</v>
      </c>
      <c r="AC273" s="1" t="s">
        <v>61</v>
      </c>
      <c r="AD273" s="1" t="s">
        <v>42</v>
      </c>
      <c r="AE273" s="1" t="s">
        <v>43</v>
      </c>
    </row>
    <row r="274" spans="1:31" x14ac:dyDescent="0.25">
      <c r="A274" s="1" t="s">
        <v>682</v>
      </c>
      <c r="B274" s="1" t="str">
        <f>IF(COUNTIF($A$2:A274,A274)&gt;1,"Duplicate","Unique")</f>
        <v>Unique</v>
      </c>
      <c r="C274" s="1" t="s">
        <v>683</v>
      </c>
      <c r="D274" s="1" t="s">
        <v>166</v>
      </c>
      <c r="E274" s="1" t="str">
        <f t="shared" si="29"/>
        <v>Submitted</v>
      </c>
      <c r="F274" s="1" t="s">
        <v>35</v>
      </c>
      <c r="G274" s="1">
        <v>61</v>
      </c>
      <c r="H274" s="1" t="s">
        <v>24</v>
      </c>
      <c r="I274" s="1" t="s">
        <v>48</v>
      </c>
      <c r="J274" s="1" t="s">
        <v>70</v>
      </c>
      <c r="K274" s="4">
        <v>760951</v>
      </c>
      <c r="L274" s="4" t="str">
        <f t="shared" si="30"/>
        <v>Submitted</v>
      </c>
      <c r="M274" s="1">
        <v>303</v>
      </c>
      <c r="N274" s="1" t="str">
        <f t="shared" si="31"/>
        <v>High_risk</v>
      </c>
      <c r="O274" s="1" t="str">
        <f t="shared" si="32"/>
        <v>Excellent</v>
      </c>
      <c r="P274" s="1" t="str">
        <f t="shared" si="33"/>
        <v>Submitted</v>
      </c>
      <c r="Q274" s="1" t="str">
        <f t="shared" si="34"/>
        <v>Valid</v>
      </c>
      <c r="R274" s="1" t="s">
        <v>6</v>
      </c>
      <c r="S274" s="4">
        <v>4626238</v>
      </c>
      <c r="T274" s="1">
        <v>18.309999999999999</v>
      </c>
      <c r="U274" s="1">
        <v>180</v>
      </c>
      <c r="V274" s="1">
        <v>25701.32</v>
      </c>
      <c r="W274" s="4">
        <f t="shared" si="35"/>
        <v>7058868.1483333325</v>
      </c>
      <c r="X274" s="1" t="s">
        <v>85</v>
      </c>
      <c r="Y274" s="1" t="s">
        <v>86</v>
      </c>
      <c r="Z274" s="8">
        <v>45736</v>
      </c>
      <c r="AA274" s="8" t="str">
        <f>TEXT(Table2[[#This Row],[Application_Date]],"yyy")</f>
        <v>2025</v>
      </c>
      <c r="AB274" s="8" t="str">
        <f>TEXT(Table2[[#This Row],[Application_Date]],"mmmm")</f>
        <v>March</v>
      </c>
      <c r="AC274" s="1" t="s">
        <v>41</v>
      </c>
      <c r="AD274" s="1" t="s">
        <v>42</v>
      </c>
      <c r="AE274" s="1" t="s">
        <v>43</v>
      </c>
    </row>
    <row r="275" spans="1:31" x14ac:dyDescent="0.25">
      <c r="A275" s="1" t="s">
        <v>684</v>
      </c>
      <c r="B275" s="1" t="str">
        <f>IF(COUNTIF($A$2:A275,A275)&gt;1,"Duplicate","Unique")</f>
        <v>Unique</v>
      </c>
      <c r="C275" s="1" t="s">
        <v>685</v>
      </c>
      <c r="D275" s="1" t="s">
        <v>196</v>
      </c>
      <c r="E275" s="1" t="str">
        <f t="shared" si="29"/>
        <v>Submitted</v>
      </c>
      <c r="F275" s="1" t="s">
        <v>35</v>
      </c>
      <c r="G275" s="1">
        <v>33</v>
      </c>
      <c r="H275" s="1" t="s">
        <v>24</v>
      </c>
      <c r="I275" s="1" t="s">
        <v>48</v>
      </c>
      <c r="J275" s="1" t="s">
        <v>37</v>
      </c>
      <c r="K275" s="4">
        <v>0</v>
      </c>
      <c r="L275" s="4" t="str">
        <f t="shared" si="30"/>
        <v>Submitted</v>
      </c>
      <c r="M275" s="1">
        <v>312</v>
      </c>
      <c r="N275" s="1" t="str">
        <f t="shared" si="31"/>
        <v>High_risk</v>
      </c>
      <c r="O275" s="1" t="str">
        <f t="shared" si="32"/>
        <v>Excellent</v>
      </c>
      <c r="P275" s="1" t="str">
        <f t="shared" si="33"/>
        <v>Submitted</v>
      </c>
      <c r="Q275" s="1" t="str">
        <f t="shared" si="34"/>
        <v>Valid</v>
      </c>
      <c r="R275" s="1" t="s">
        <v>27</v>
      </c>
      <c r="S275" s="4">
        <v>4879801</v>
      </c>
      <c r="T275" s="1">
        <v>8.4600000000000009</v>
      </c>
      <c r="U275" s="1">
        <v>24</v>
      </c>
      <c r="V275" s="1">
        <v>203325.04</v>
      </c>
      <c r="W275" s="4">
        <f t="shared" si="35"/>
        <v>3440269.15011437</v>
      </c>
      <c r="X275" s="1" t="s">
        <v>95</v>
      </c>
      <c r="Y275" s="1" t="s">
        <v>96</v>
      </c>
      <c r="Z275" s="8">
        <v>45737</v>
      </c>
      <c r="AA275" s="8" t="str">
        <f>TEXT(Table2[[#This Row],[Application_Date]],"yyy")</f>
        <v>2025</v>
      </c>
      <c r="AB275" s="8" t="str">
        <f>TEXT(Table2[[#This Row],[Application_Date]],"mmmm")</f>
        <v>March</v>
      </c>
      <c r="AC275" s="1" t="s">
        <v>61</v>
      </c>
      <c r="AD275" s="1" t="s">
        <v>42</v>
      </c>
      <c r="AE275" s="1" t="s">
        <v>43</v>
      </c>
    </row>
    <row r="276" spans="1:31" x14ac:dyDescent="0.25">
      <c r="A276" s="1" t="s">
        <v>686</v>
      </c>
      <c r="B276" s="1" t="str">
        <f>IF(COUNTIF($A$2:A276,A276)&gt;1,"Duplicate","Unique")</f>
        <v>Unique</v>
      </c>
      <c r="C276" s="1" t="s">
        <v>687</v>
      </c>
      <c r="D276" s="1">
        <v>0</v>
      </c>
      <c r="E276" s="1" t="str">
        <f t="shared" si="29"/>
        <v>Submitted</v>
      </c>
      <c r="F276" s="1" t="s">
        <v>47</v>
      </c>
      <c r="G276" s="1">
        <v>45</v>
      </c>
      <c r="H276" s="1" t="s">
        <v>24</v>
      </c>
      <c r="I276" s="1" t="s">
        <v>25</v>
      </c>
      <c r="J276" s="1" t="s">
        <v>70</v>
      </c>
      <c r="K276" s="4">
        <v>0</v>
      </c>
      <c r="L276" s="4" t="str">
        <f t="shared" si="30"/>
        <v>Submitted</v>
      </c>
      <c r="M276" s="1">
        <v>334</v>
      </c>
      <c r="N276" s="1" t="str">
        <f t="shared" si="31"/>
        <v>High_risk</v>
      </c>
      <c r="O276" s="1" t="str">
        <f t="shared" si="32"/>
        <v>Excellent</v>
      </c>
      <c r="P276" s="1" t="str">
        <f t="shared" si="33"/>
        <v>Submitted</v>
      </c>
      <c r="Q276" s="1" t="str">
        <f t="shared" si="34"/>
        <v>Valid</v>
      </c>
      <c r="R276" s="1" t="s">
        <v>6</v>
      </c>
      <c r="S276" s="4">
        <v>1377518</v>
      </c>
      <c r="T276" s="1">
        <v>12.06</v>
      </c>
      <c r="U276" s="1">
        <v>12</v>
      </c>
      <c r="V276" s="1">
        <v>114793.17</v>
      </c>
      <c r="W276" s="4">
        <f t="shared" si="35"/>
        <v>1384733.6805579558</v>
      </c>
      <c r="X276" s="1" t="s">
        <v>105</v>
      </c>
      <c r="Y276" s="1" t="s">
        <v>106</v>
      </c>
      <c r="Z276" s="8">
        <v>45738</v>
      </c>
      <c r="AA276" s="8" t="str">
        <f>TEXT(Table2[[#This Row],[Application_Date]],"yyy")</f>
        <v>2025</v>
      </c>
      <c r="AB276" s="8" t="str">
        <f>TEXT(Table2[[#This Row],[Application_Date]],"mmmm")</f>
        <v>March</v>
      </c>
      <c r="AC276" s="1" t="s">
        <v>61</v>
      </c>
      <c r="AD276" s="1" t="s">
        <v>30</v>
      </c>
      <c r="AE276" s="1" t="s">
        <v>66</v>
      </c>
    </row>
    <row r="277" spans="1:31" x14ac:dyDescent="0.25">
      <c r="A277" s="1" t="s">
        <v>688</v>
      </c>
      <c r="B277" s="1" t="str">
        <f>IF(COUNTIF($A$2:A277,A277)&gt;1,"Duplicate","Unique")</f>
        <v>Unique</v>
      </c>
      <c r="C277" s="1" t="s">
        <v>689</v>
      </c>
      <c r="D277" s="1" t="s">
        <v>314</v>
      </c>
      <c r="E277" s="1" t="str">
        <f t="shared" si="29"/>
        <v>Submitted</v>
      </c>
      <c r="F277" s="1" t="s">
        <v>47</v>
      </c>
      <c r="G277" s="1">
        <v>38</v>
      </c>
      <c r="H277" s="1" t="s">
        <v>24</v>
      </c>
      <c r="I277" s="1" t="s">
        <v>48</v>
      </c>
      <c r="J277" s="1" t="s">
        <v>26</v>
      </c>
      <c r="K277" s="4">
        <v>2440627</v>
      </c>
      <c r="L277" s="4" t="str">
        <f t="shared" si="30"/>
        <v>Submitted</v>
      </c>
      <c r="M277" s="1">
        <v>384</v>
      </c>
      <c r="N277" s="1" t="str">
        <f t="shared" si="31"/>
        <v>High_risk</v>
      </c>
      <c r="O277" s="1" t="str">
        <f t="shared" si="32"/>
        <v>Excellent</v>
      </c>
      <c r="P277" s="1" t="str">
        <f t="shared" si="33"/>
        <v>Submitted</v>
      </c>
      <c r="Q277" s="1" t="str">
        <f t="shared" si="34"/>
        <v>Valid</v>
      </c>
      <c r="R277" s="1" t="s">
        <v>82</v>
      </c>
      <c r="S277" s="4">
        <v>3534684</v>
      </c>
      <c r="T277" s="1">
        <v>8.83</v>
      </c>
      <c r="U277" s="1">
        <v>12</v>
      </c>
      <c r="V277" s="1">
        <v>294557</v>
      </c>
      <c r="W277" s="4">
        <f t="shared" si="35"/>
        <v>2604418.592520026</v>
      </c>
      <c r="X277" s="1" t="s">
        <v>85</v>
      </c>
      <c r="Y277" s="1" t="s">
        <v>86</v>
      </c>
      <c r="Z277" s="8">
        <v>45739</v>
      </c>
      <c r="AA277" s="8" t="str">
        <f>TEXT(Table2[[#This Row],[Application_Date]],"yyy")</f>
        <v>2025</v>
      </c>
      <c r="AB277" s="8" t="str">
        <f>TEXT(Table2[[#This Row],[Application_Date]],"mmmm")</f>
        <v>March</v>
      </c>
      <c r="AC277" s="1" t="s">
        <v>61</v>
      </c>
      <c r="AD277" s="1" t="s">
        <v>42</v>
      </c>
      <c r="AE277" s="1" t="s">
        <v>31</v>
      </c>
    </row>
    <row r="278" spans="1:31" x14ac:dyDescent="0.25">
      <c r="A278" s="1" t="s">
        <v>690</v>
      </c>
      <c r="B278" s="1" t="str">
        <f>IF(COUNTIF($A$2:A278,A278)&gt;1,"Duplicate","Unique")</f>
        <v>Unique</v>
      </c>
      <c r="C278" s="1" t="s">
        <v>691</v>
      </c>
      <c r="D278" s="1" t="s">
        <v>130</v>
      </c>
      <c r="E278" s="1" t="str">
        <f t="shared" si="29"/>
        <v>Submitted</v>
      </c>
      <c r="F278" s="1" t="s">
        <v>47</v>
      </c>
      <c r="G278" s="1">
        <v>21</v>
      </c>
      <c r="H278" s="1" t="s">
        <v>36</v>
      </c>
      <c r="I278" s="1" t="s">
        <v>25</v>
      </c>
      <c r="J278" s="1" t="s">
        <v>26</v>
      </c>
      <c r="K278" s="4">
        <v>1135053</v>
      </c>
      <c r="L278" s="4" t="str">
        <f t="shared" si="30"/>
        <v>Submitted</v>
      </c>
      <c r="M278" s="1">
        <v>796</v>
      </c>
      <c r="N278" s="1" t="str">
        <f t="shared" si="31"/>
        <v>medium_risk</v>
      </c>
      <c r="O278" s="1" t="str">
        <f t="shared" si="32"/>
        <v>Excellent</v>
      </c>
      <c r="P278" s="1" t="str">
        <f t="shared" si="33"/>
        <v>Submitted</v>
      </c>
      <c r="Q278" s="1" t="str">
        <f t="shared" si="34"/>
        <v>Valid</v>
      </c>
      <c r="R278" s="1" t="s">
        <v>27</v>
      </c>
      <c r="S278" s="4">
        <v>4051235</v>
      </c>
      <c r="T278" s="1">
        <v>15.79</v>
      </c>
      <c r="U278" s="1">
        <v>24</v>
      </c>
      <c r="V278" s="1">
        <v>168801.46</v>
      </c>
      <c r="W278" s="4">
        <f t="shared" si="35"/>
        <v>5330750.0635815095</v>
      </c>
      <c r="X278" s="1" t="s">
        <v>105</v>
      </c>
      <c r="Y278" s="1" t="s">
        <v>106</v>
      </c>
      <c r="Z278" s="8">
        <v>45740</v>
      </c>
      <c r="AA278" s="8" t="str">
        <f>TEXT(Table2[[#This Row],[Application_Date]],"yyy")</f>
        <v>2025</v>
      </c>
      <c r="AB278" s="8" t="str">
        <f>TEXT(Table2[[#This Row],[Application_Date]],"mmmm")</f>
        <v>March</v>
      </c>
      <c r="AC278" s="1" t="s">
        <v>41</v>
      </c>
      <c r="AD278" s="1" t="s">
        <v>30</v>
      </c>
      <c r="AE278" s="1" t="s">
        <v>31</v>
      </c>
    </row>
    <row r="279" spans="1:31" x14ac:dyDescent="0.25">
      <c r="A279" s="1" t="s">
        <v>692</v>
      </c>
      <c r="B279" s="1" t="str">
        <f>IF(COUNTIF($A$2:A279,A279)&gt;1,"Duplicate","Unique")</f>
        <v>Unique</v>
      </c>
      <c r="C279" s="1" t="s">
        <v>693</v>
      </c>
      <c r="D279" s="1" t="s">
        <v>130</v>
      </c>
      <c r="E279" s="1" t="str">
        <f t="shared" si="29"/>
        <v>Submitted</v>
      </c>
      <c r="F279" s="1" t="s">
        <v>35</v>
      </c>
      <c r="G279" s="1">
        <v>33</v>
      </c>
      <c r="H279" s="1" t="s">
        <v>24</v>
      </c>
      <c r="I279" s="1" t="s">
        <v>25</v>
      </c>
      <c r="J279" s="1" t="s">
        <v>26</v>
      </c>
      <c r="K279" s="4">
        <v>894853</v>
      </c>
      <c r="L279" s="4" t="str">
        <f t="shared" si="30"/>
        <v>Submitted</v>
      </c>
      <c r="M279" s="1">
        <v>579</v>
      </c>
      <c r="N279" s="1" t="str">
        <f t="shared" si="31"/>
        <v>High_risk</v>
      </c>
      <c r="O279" s="1" t="str">
        <f t="shared" si="32"/>
        <v>Excellent</v>
      </c>
      <c r="P279" s="1" t="str">
        <f t="shared" si="33"/>
        <v>Submitted</v>
      </c>
      <c r="Q279" s="1" t="str">
        <f t="shared" si="34"/>
        <v>Valid</v>
      </c>
      <c r="R279" s="1" t="s">
        <v>6</v>
      </c>
      <c r="S279" s="4">
        <v>914790</v>
      </c>
      <c r="T279" s="1">
        <v>8.98</v>
      </c>
      <c r="U279" s="1">
        <v>120</v>
      </c>
      <c r="V279" s="1">
        <v>7623.25</v>
      </c>
      <c r="W279" s="4">
        <f t="shared" si="35"/>
        <v>684567.85000000009</v>
      </c>
      <c r="X279" s="1" t="s">
        <v>28</v>
      </c>
      <c r="Y279" s="1" t="s">
        <v>29</v>
      </c>
      <c r="Z279" s="8">
        <v>45741</v>
      </c>
      <c r="AA279" s="8" t="str">
        <f>TEXT(Table2[[#This Row],[Application_Date]],"yyy")</f>
        <v>2025</v>
      </c>
      <c r="AB279" s="8" t="str">
        <f>TEXT(Table2[[#This Row],[Application_Date]],"mmmm")</f>
        <v>March</v>
      </c>
      <c r="AC279" s="1" t="s">
        <v>61</v>
      </c>
      <c r="AD279" s="1" t="s">
        <v>30</v>
      </c>
      <c r="AE279" s="1" t="s">
        <v>66</v>
      </c>
    </row>
    <row r="280" spans="1:31" x14ac:dyDescent="0.25">
      <c r="A280" s="1" t="s">
        <v>694</v>
      </c>
      <c r="B280" s="1" t="str">
        <f>IF(COUNTIF($A$2:A280,A280)&gt;1,"Duplicate","Unique")</f>
        <v>Unique</v>
      </c>
      <c r="C280" s="1" t="s">
        <v>695</v>
      </c>
      <c r="D280" s="1" t="s">
        <v>204</v>
      </c>
      <c r="E280" s="1" t="str">
        <f t="shared" si="29"/>
        <v>Submitted</v>
      </c>
      <c r="F280" s="1" t="s">
        <v>47</v>
      </c>
      <c r="G280" s="1">
        <v>32</v>
      </c>
      <c r="H280" s="1" t="s">
        <v>36</v>
      </c>
      <c r="I280" s="1" t="s">
        <v>48</v>
      </c>
      <c r="J280" s="1" t="s">
        <v>37</v>
      </c>
      <c r="K280" s="4">
        <v>446557</v>
      </c>
      <c r="L280" s="4" t="str">
        <f t="shared" si="30"/>
        <v>Submitted</v>
      </c>
      <c r="M280" s="1">
        <v>594</v>
      </c>
      <c r="N280" s="1" t="str">
        <f t="shared" si="31"/>
        <v>High_risk</v>
      </c>
      <c r="O280" s="1" t="str">
        <f t="shared" si="32"/>
        <v>Excellent</v>
      </c>
      <c r="P280" s="1" t="str">
        <f t="shared" si="33"/>
        <v>Submitted</v>
      </c>
      <c r="Q280" s="1" t="str">
        <f t="shared" si="34"/>
        <v>Valid</v>
      </c>
      <c r="R280" s="1" t="s">
        <v>70</v>
      </c>
      <c r="S280" s="4">
        <v>532527</v>
      </c>
      <c r="T280" s="1">
        <v>13.59</v>
      </c>
      <c r="U280" s="1">
        <v>36</v>
      </c>
      <c r="V280" s="1">
        <v>14792.42</v>
      </c>
      <c r="W280" s="4">
        <f t="shared" si="35"/>
        <v>603086.82750087173</v>
      </c>
      <c r="X280" s="1" t="s">
        <v>59</v>
      </c>
      <c r="Y280" s="1" t="s">
        <v>60</v>
      </c>
      <c r="Z280" s="8">
        <v>45742</v>
      </c>
      <c r="AA280" s="8" t="str">
        <f>TEXT(Table2[[#This Row],[Application_Date]],"yyy")</f>
        <v>2025</v>
      </c>
      <c r="AB280" s="8" t="str">
        <f>TEXT(Table2[[#This Row],[Application_Date]],"mmmm")</f>
        <v>March</v>
      </c>
      <c r="AC280" s="1" t="s">
        <v>61</v>
      </c>
      <c r="AD280" s="1" t="s">
        <v>42</v>
      </c>
      <c r="AE280" s="1" t="s">
        <v>62</v>
      </c>
    </row>
    <row r="281" spans="1:31" x14ac:dyDescent="0.25">
      <c r="A281" s="1" t="s">
        <v>696</v>
      </c>
      <c r="B281" s="1" t="str">
        <f>IF(COUNTIF($A$2:A281,A281)&gt;1,"Duplicate","Unique")</f>
        <v>Unique</v>
      </c>
      <c r="C281" s="1" t="s">
        <v>697</v>
      </c>
      <c r="D281" s="1" t="s">
        <v>262</v>
      </c>
      <c r="E281" s="1" t="str">
        <f t="shared" si="29"/>
        <v>Submitted</v>
      </c>
      <c r="F281" s="1" t="s">
        <v>47</v>
      </c>
      <c r="G281" s="1">
        <v>23</v>
      </c>
      <c r="H281" s="1" t="s">
        <v>36</v>
      </c>
      <c r="I281" s="1" t="s">
        <v>25</v>
      </c>
      <c r="J281" s="1" t="s">
        <v>37</v>
      </c>
      <c r="K281" s="4">
        <v>936834</v>
      </c>
      <c r="L281" s="4" t="str">
        <f t="shared" si="30"/>
        <v>Submitted</v>
      </c>
      <c r="M281" s="1">
        <v>407</v>
      </c>
      <c r="N281" s="1" t="str">
        <f t="shared" si="31"/>
        <v>High_risk</v>
      </c>
      <c r="O281" s="1" t="str">
        <f t="shared" si="32"/>
        <v>Excellent</v>
      </c>
      <c r="P281" s="1" t="str">
        <f t="shared" si="33"/>
        <v>Submitted</v>
      </c>
      <c r="Q281" s="1" t="str">
        <f t="shared" si="34"/>
        <v>Valid</v>
      </c>
      <c r="R281" s="1" t="s">
        <v>27</v>
      </c>
      <c r="S281" s="4">
        <v>0</v>
      </c>
      <c r="T281" s="1">
        <v>18.97</v>
      </c>
      <c r="U281" s="1">
        <v>24</v>
      </c>
      <c r="V281" s="1">
        <v>10416.67</v>
      </c>
      <c r="W281" s="4">
        <f t="shared" si="35"/>
        <v>0</v>
      </c>
      <c r="X281" s="1" t="s">
        <v>95</v>
      </c>
      <c r="Y281" s="1" t="s">
        <v>96</v>
      </c>
      <c r="Z281" s="8">
        <v>45743</v>
      </c>
      <c r="AA281" s="8" t="str">
        <f>TEXT(Table2[[#This Row],[Application_Date]],"yyy")</f>
        <v>2025</v>
      </c>
      <c r="AB281" s="8" t="str">
        <f>TEXT(Table2[[#This Row],[Application_Date]],"mmmm")</f>
        <v>March</v>
      </c>
      <c r="AC281" s="1" t="s">
        <v>52</v>
      </c>
      <c r="AD281" s="1" t="s">
        <v>42</v>
      </c>
      <c r="AE281" s="1" t="s">
        <v>62</v>
      </c>
    </row>
    <row r="282" spans="1:31" x14ac:dyDescent="0.25">
      <c r="A282" s="1" t="s">
        <v>698</v>
      </c>
      <c r="B282" s="1" t="str">
        <f>IF(COUNTIF($A$2:A282,A282)&gt;1,"Duplicate","Unique")</f>
        <v>Unique</v>
      </c>
      <c r="C282" s="1" t="s">
        <v>699</v>
      </c>
      <c r="D282" s="1" t="s">
        <v>293</v>
      </c>
      <c r="E282" s="1" t="str">
        <f t="shared" si="29"/>
        <v>Submitted</v>
      </c>
      <c r="F282" s="1" t="s">
        <v>47</v>
      </c>
      <c r="G282" s="1">
        <v>25</v>
      </c>
      <c r="H282" s="1" t="s">
        <v>36</v>
      </c>
      <c r="I282" s="1" t="s">
        <v>48</v>
      </c>
      <c r="J282" s="1" t="s">
        <v>37</v>
      </c>
      <c r="K282" s="4">
        <v>284390</v>
      </c>
      <c r="L282" s="4" t="str">
        <f t="shared" si="30"/>
        <v>Submitted</v>
      </c>
      <c r="M282" s="1">
        <v>333</v>
      </c>
      <c r="N282" s="1" t="str">
        <f t="shared" si="31"/>
        <v>High_risk</v>
      </c>
      <c r="O282" s="1" t="str">
        <f t="shared" si="32"/>
        <v>Excellent</v>
      </c>
      <c r="P282" s="1" t="str">
        <f t="shared" si="33"/>
        <v>Submitted</v>
      </c>
      <c r="Q282" s="1" t="str">
        <f t="shared" si="34"/>
        <v>Valid</v>
      </c>
      <c r="R282" s="1" t="s">
        <v>6</v>
      </c>
      <c r="S282" s="4">
        <v>2304528</v>
      </c>
      <c r="T282" s="1">
        <v>18.72</v>
      </c>
      <c r="U282" s="1">
        <v>60</v>
      </c>
      <c r="V282" s="1">
        <v>38408.800000000003</v>
      </c>
      <c r="W282" s="4">
        <f t="shared" si="35"/>
        <v>3595063.6799999997</v>
      </c>
      <c r="X282" s="1" t="s">
        <v>28</v>
      </c>
      <c r="Y282" s="1" t="s">
        <v>29</v>
      </c>
      <c r="Z282" s="8">
        <v>45744</v>
      </c>
      <c r="AA282" s="8" t="str">
        <f>TEXT(Table2[[#This Row],[Application_Date]],"yyy")</f>
        <v>2025</v>
      </c>
      <c r="AB282" s="8" t="str">
        <f>TEXT(Table2[[#This Row],[Application_Date]],"mmmm")</f>
        <v>March</v>
      </c>
      <c r="AC282" s="1" t="s">
        <v>41</v>
      </c>
      <c r="AD282" s="1" t="s">
        <v>30</v>
      </c>
      <c r="AE282" s="1" t="s">
        <v>31</v>
      </c>
    </row>
    <row r="283" spans="1:31" x14ac:dyDescent="0.25">
      <c r="A283" s="1" t="s">
        <v>700</v>
      </c>
      <c r="B283" s="1" t="str">
        <f>IF(COUNTIF($A$2:A283,A283)&gt;1,"Duplicate","Unique")</f>
        <v>Unique</v>
      </c>
      <c r="C283" s="1" t="s">
        <v>701</v>
      </c>
      <c r="D283" s="1" t="s">
        <v>115</v>
      </c>
      <c r="E283" s="1" t="str">
        <f t="shared" si="29"/>
        <v>Submitted</v>
      </c>
      <c r="F283" s="1" t="s">
        <v>47</v>
      </c>
      <c r="G283" s="1">
        <v>26</v>
      </c>
      <c r="H283" s="1" t="s">
        <v>36</v>
      </c>
      <c r="I283" s="1" t="s">
        <v>25</v>
      </c>
      <c r="J283" s="1" t="s">
        <v>49</v>
      </c>
      <c r="K283" s="4">
        <v>1740831</v>
      </c>
      <c r="L283" s="4" t="str">
        <f t="shared" si="30"/>
        <v>Submitted</v>
      </c>
      <c r="M283" s="1">
        <v>585</v>
      </c>
      <c r="N283" s="1" t="str">
        <f t="shared" si="31"/>
        <v>High_risk</v>
      </c>
      <c r="O283" s="1" t="str">
        <f t="shared" si="32"/>
        <v>Excellent</v>
      </c>
      <c r="P283" s="1" t="str">
        <f t="shared" si="33"/>
        <v>Submitted</v>
      </c>
      <c r="Q283" s="1" t="str">
        <f t="shared" si="34"/>
        <v>Valid</v>
      </c>
      <c r="R283" s="1" t="s">
        <v>70</v>
      </c>
      <c r="S283" s="4">
        <v>4262127</v>
      </c>
      <c r="T283" s="1">
        <v>17.63</v>
      </c>
      <c r="U283" s="1">
        <v>120</v>
      </c>
      <c r="V283" s="1">
        <v>35517.72</v>
      </c>
      <c r="W283" s="4">
        <f t="shared" si="35"/>
        <v>6261774.9174999995</v>
      </c>
      <c r="X283" s="1" t="s">
        <v>85</v>
      </c>
      <c r="Y283" s="1" t="s">
        <v>86</v>
      </c>
      <c r="Z283" s="8">
        <v>45745</v>
      </c>
      <c r="AA283" s="8" t="str">
        <f>TEXT(Table2[[#This Row],[Application_Date]],"yyy")</f>
        <v>2025</v>
      </c>
      <c r="AB283" s="8" t="str">
        <f>TEXT(Table2[[#This Row],[Application_Date]],"mmmm")</f>
        <v>March</v>
      </c>
      <c r="AC283" s="1" t="s">
        <v>41</v>
      </c>
      <c r="AD283" s="1" t="s">
        <v>42</v>
      </c>
      <c r="AE283" s="1" t="s">
        <v>43</v>
      </c>
    </row>
    <row r="284" spans="1:31" x14ac:dyDescent="0.25">
      <c r="A284" s="1" t="s">
        <v>702</v>
      </c>
      <c r="B284" s="1" t="str">
        <f>IF(COUNTIF($A$2:A284,A284)&gt;1,"Duplicate","Unique")</f>
        <v>Unique</v>
      </c>
      <c r="C284" s="1" t="s">
        <v>703</v>
      </c>
      <c r="D284" s="1" t="s">
        <v>89</v>
      </c>
      <c r="E284" s="1" t="str">
        <f t="shared" si="29"/>
        <v>Submitted</v>
      </c>
      <c r="F284" s="1" t="s">
        <v>47</v>
      </c>
      <c r="G284" s="1">
        <v>22</v>
      </c>
      <c r="H284" s="1" t="s">
        <v>24</v>
      </c>
      <c r="I284" s="1" t="s">
        <v>48</v>
      </c>
      <c r="J284" s="1" t="s">
        <v>37</v>
      </c>
      <c r="K284" s="4">
        <v>1849672</v>
      </c>
      <c r="L284" s="4" t="str">
        <f t="shared" si="30"/>
        <v>Submitted</v>
      </c>
      <c r="M284" s="1">
        <v>889</v>
      </c>
      <c r="N284" s="1" t="str">
        <f t="shared" si="31"/>
        <v>medium_risk</v>
      </c>
      <c r="O284" s="1" t="str">
        <f t="shared" si="32"/>
        <v>Excellent</v>
      </c>
      <c r="P284" s="1" t="str">
        <f t="shared" si="33"/>
        <v>Submitted</v>
      </c>
      <c r="Q284" s="1" t="str">
        <f t="shared" si="34"/>
        <v>Valid</v>
      </c>
      <c r="R284" s="1" t="s">
        <v>27</v>
      </c>
      <c r="S284" s="4">
        <v>3447468</v>
      </c>
      <c r="T284" s="1">
        <v>12.98</v>
      </c>
      <c r="U284" s="1">
        <v>120</v>
      </c>
      <c r="V284" s="1">
        <v>28728.9</v>
      </c>
      <c r="W284" s="4">
        <f t="shared" si="35"/>
        <v>3729011.22</v>
      </c>
      <c r="X284" s="1" t="s">
        <v>39</v>
      </c>
      <c r="Y284" s="1" t="s">
        <v>40</v>
      </c>
      <c r="Z284" s="8">
        <v>45746</v>
      </c>
      <c r="AA284" s="8" t="str">
        <f>TEXT(Table2[[#This Row],[Application_Date]],"yyy")</f>
        <v>2025</v>
      </c>
      <c r="AB284" s="8" t="str">
        <f>TEXT(Table2[[#This Row],[Application_Date]],"mmmm")</f>
        <v>March</v>
      </c>
      <c r="AC284" s="1" t="s">
        <v>61</v>
      </c>
      <c r="AD284" s="1" t="s">
        <v>42</v>
      </c>
      <c r="AE284" s="1" t="s">
        <v>31</v>
      </c>
    </row>
    <row r="285" spans="1:31" x14ac:dyDescent="0.25">
      <c r="A285" s="1" t="s">
        <v>704</v>
      </c>
      <c r="B285" s="1" t="str">
        <f>IF(COUNTIF($A$2:A285,A285)&gt;1,"Duplicate","Unique")</f>
        <v>Unique</v>
      </c>
      <c r="C285" s="1" t="s">
        <v>705</v>
      </c>
      <c r="D285" s="1" t="s">
        <v>207</v>
      </c>
      <c r="E285" s="1" t="str">
        <f t="shared" si="29"/>
        <v>Submitted</v>
      </c>
      <c r="F285" s="1" t="s">
        <v>47</v>
      </c>
      <c r="G285" s="1">
        <v>19</v>
      </c>
      <c r="H285" s="1" t="s">
        <v>36</v>
      </c>
      <c r="I285" s="1" t="s">
        <v>25</v>
      </c>
      <c r="J285" s="1" t="s">
        <v>37</v>
      </c>
      <c r="K285" s="4">
        <v>2370677</v>
      </c>
      <c r="L285" s="4" t="str">
        <f t="shared" si="30"/>
        <v>Submitted</v>
      </c>
      <c r="M285" s="1">
        <v>461</v>
      </c>
      <c r="N285" s="1" t="str">
        <f t="shared" si="31"/>
        <v>High_risk</v>
      </c>
      <c r="O285" s="1" t="str">
        <f t="shared" si="32"/>
        <v>Excellent</v>
      </c>
      <c r="P285" s="1" t="str">
        <f t="shared" si="33"/>
        <v>Submitted</v>
      </c>
      <c r="Q285" s="1" t="str">
        <f t="shared" si="34"/>
        <v>Valid</v>
      </c>
      <c r="R285" s="1" t="s">
        <v>6</v>
      </c>
      <c r="S285" s="4">
        <v>4499784</v>
      </c>
      <c r="T285" s="1">
        <v>7.74</v>
      </c>
      <c r="U285" s="1">
        <v>36</v>
      </c>
      <c r="V285" s="1">
        <v>124994</v>
      </c>
      <c r="W285" s="4">
        <f t="shared" si="35"/>
        <v>2902360.7279489287</v>
      </c>
      <c r="X285" s="1" t="s">
        <v>39</v>
      </c>
      <c r="Y285" s="1" t="s">
        <v>40</v>
      </c>
      <c r="Z285" s="8">
        <v>45747</v>
      </c>
      <c r="AA285" s="8" t="str">
        <f>TEXT(Table2[[#This Row],[Application_Date]],"yyy")</f>
        <v>2025</v>
      </c>
      <c r="AB285" s="8" t="str">
        <f>TEXT(Table2[[#This Row],[Application_Date]],"mmmm")</f>
        <v>March</v>
      </c>
      <c r="AC285" s="1" t="s">
        <v>52</v>
      </c>
      <c r="AD285" s="1" t="s">
        <v>42</v>
      </c>
      <c r="AE285" s="1" t="s">
        <v>43</v>
      </c>
    </row>
    <row r="286" spans="1:31" x14ac:dyDescent="0.25">
      <c r="A286" s="1" t="s">
        <v>706</v>
      </c>
      <c r="B286" s="1" t="str">
        <f>IF(COUNTIF($A$2:A286,A286)&gt;1,"Duplicate","Unique")</f>
        <v>Unique</v>
      </c>
      <c r="C286" s="1" t="s">
        <v>707</v>
      </c>
      <c r="D286" s="1" t="s">
        <v>575</v>
      </c>
      <c r="E286" s="1" t="str">
        <f t="shared" si="29"/>
        <v>Submitted</v>
      </c>
      <c r="F286" s="1" t="s">
        <v>47</v>
      </c>
      <c r="G286" s="1">
        <v>23</v>
      </c>
      <c r="H286" s="1" t="s">
        <v>24</v>
      </c>
      <c r="I286" s="1" t="s">
        <v>25</v>
      </c>
      <c r="J286" s="1" t="s">
        <v>49</v>
      </c>
      <c r="K286" s="4">
        <v>1967414</v>
      </c>
      <c r="L286" s="4" t="str">
        <f t="shared" si="30"/>
        <v>Submitted</v>
      </c>
      <c r="M286" s="1">
        <v>599</v>
      </c>
      <c r="N286" s="1" t="str">
        <f t="shared" si="31"/>
        <v>High_risk</v>
      </c>
      <c r="O286" s="1" t="str">
        <f t="shared" si="32"/>
        <v>Excellent</v>
      </c>
      <c r="P286" s="1" t="str">
        <f t="shared" si="33"/>
        <v>Submitted</v>
      </c>
      <c r="Q286" s="1" t="str">
        <f t="shared" si="34"/>
        <v>Valid</v>
      </c>
      <c r="R286" s="1" t="s">
        <v>82</v>
      </c>
      <c r="S286" s="4">
        <v>1556040</v>
      </c>
      <c r="T286" s="1">
        <v>17.920000000000002</v>
      </c>
      <c r="U286" s="1">
        <v>120</v>
      </c>
      <c r="V286" s="1">
        <v>12967</v>
      </c>
      <c r="W286" s="4">
        <f t="shared" si="35"/>
        <v>2323686.3999999999</v>
      </c>
      <c r="X286" s="1" t="s">
        <v>105</v>
      </c>
      <c r="Y286" s="1" t="s">
        <v>106</v>
      </c>
      <c r="Z286" s="8">
        <v>45748</v>
      </c>
      <c r="AA286" s="8" t="str">
        <f>TEXT(Table2[[#This Row],[Application_Date]],"yyy")</f>
        <v>2025</v>
      </c>
      <c r="AB286" s="8" t="str">
        <f>TEXT(Table2[[#This Row],[Application_Date]],"mmmm")</f>
        <v>April</v>
      </c>
      <c r="AC286" s="1" t="s">
        <v>61</v>
      </c>
      <c r="AD286" s="1" t="s">
        <v>42</v>
      </c>
      <c r="AE286" s="1" t="s">
        <v>62</v>
      </c>
    </row>
    <row r="287" spans="1:31" x14ac:dyDescent="0.25">
      <c r="A287" s="1" t="s">
        <v>708</v>
      </c>
      <c r="B287" s="1" t="str">
        <f>IF(COUNTIF($A$2:A287,A287)&gt;1,"Duplicate","Unique")</f>
        <v>Unique</v>
      </c>
      <c r="C287" s="1" t="s">
        <v>709</v>
      </c>
      <c r="D287" s="1" t="s">
        <v>196</v>
      </c>
      <c r="E287" s="1" t="str">
        <f t="shared" si="29"/>
        <v>Submitted</v>
      </c>
      <c r="F287" s="1" t="s">
        <v>47</v>
      </c>
      <c r="G287" s="1">
        <v>48</v>
      </c>
      <c r="H287" s="1" t="s">
        <v>24</v>
      </c>
      <c r="I287" s="1" t="s">
        <v>25</v>
      </c>
      <c r="J287" s="1" t="s">
        <v>70</v>
      </c>
      <c r="K287" s="4">
        <v>2459567</v>
      </c>
      <c r="L287" s="4" t="str">
        <f t="shared" si="30"/>
        <v>Submitted</v>
      </c>
      <c r="M287" s="1">
        <v>642</v>
      </c>
      <c r="N287" s="1" t="str">
        <f t="shared" si="31"/>
        <v>low_risk</v>
      </c>
      <c r="O287" s="1" t="str">
        <f t="shared" si="32"/>
        <v>Excellent</v>
      </c>
      <c r="P287" s="1" t="str">
        <f t="shared" si="33"/>
        <v>Submitted</v>
      </c>
      <c r="Q287" s="1" t="str">
        <f t="shared" si="34"/>
        <v>Valid</v>
      </c>
      <c r="R287" s="1" t="s">
        <v>38</v>
      </c>
      <c r="S287" s="4">
        <v>1616755</v>
      </c>
      <c r="T287" s="1">
        <v>9.5</v>
      </c>
      <c r="U287" s="1">
        <v>60</v>
      </c>
      <c r="V287" s="1">
        <v>26945.919999999998</v>
      </c>
      <c r="W287" s="4">
        <f t="shared" si="35"/>
        <v>1279931.0416666674</v>
      </c>
      <c r="X287" s="1" t="s">
        <v>85</v>
      </c>
      <c r="Y287" s="1" t="s">
        <v>86</v>
      </c>
      <c r="Z287" s="8">
        <v>45749</v>
      </c>
      <c r="AA287" s="8" t="str">
        <f>TEXT(Table2[[#This Row],[Application_Date]],"yyy")</f>
        <v>2025</v>
      </c>
      <c r="AB287" s="8" t="str">
        <f>TEXT(Table2[[#This Row],[Application_Date]],"mmmm")</f>
        <v>April</v>
      </c>
      <c r="AC287" s="1" t="s">
        <v>41</v>
      </c>
      <c r="AD287" s="1" t="s">
        <v>42</v>
      </c>
      <c r="AE287" s="1" t="s">
        <v>66</v>
      </c>
    </row>
    <row r="288" spans="1:31" x14ac:dyDescent="0.25">
      <c r="A288" s="1" t="s">
        <v>710</v>
      </c>
      <c r="B288" s="1" t="str">
        <f>IF(COUNTIF($A$2:A288,A288)&gt;1,"Duplicate","Unique")</f>
        <v>Unique</v>
      </c>
      <c r="C288" s="1" t="s">
        <v>711</v>
      </c>
      <c r="D288" s="1" t="s">
        <v>148</v>
      </c>
      <c r="E288" s="1" t="str">
        <f t="shared" si="29"/>
        <v>Submitted</v>
      </c>
      <c r="F288" s="1" t="s">
        <v>35</v>
      </c>
      <c r="G288" s="1">
        <v>24</v>
      </c>
      <c r="H288" s="1" t="s">
        <v>24</v>
      </c>
      <c r="I288" s="1" t="s">
        <v>25</v>
      </c>
      <c r="J288" s="1" t="s">
        <v>37</v>
      </c>
      <c r="K288" s="4">
        <v>814123</v>
      </c>
      <c r="L288" s="4" t="str">
        <f t="shared" si="30"/>
        <v>Submitted</v>
      </c>
      <c r="M288" s="1">
        <v>383</v>
      </c>
      <c r="N288" s="1" t="str">
        <f t="shared" si="31"/>
        <v>High_risk</v>
      </c>
      <c r="O288" s="1" t="str">
        <f t="shared" si="32"/>
        <v>Excellent</v>
      </c>
      <c r="P288" s="1" t="str">
        <f t="shared" si="33"/>
        <v>Submitted</v>
      </c>
      <c r="Q288" s="1" t="str">
        <f t="shared" si="34"/>
        <v>Valid</v>
      </c>
      <c r="R288" s="1" t="s">
        <v>70</v>
      </c>
      <c r="S288" s="4">
        <v>3559781</v>
      </c>
      <c r="T288" s="1">
        <v>15.68</v>
      </c>
      <c r="U288" s="1">
        <v>12</v>
      </c>
      <c r="V288" s="1">
        <v>296648.42</v>
      </c>
      <c r="W288" s="4">
        <f t="shared" si="35"/>
        <v>4651652.1899950691</v>
      </c>
      <c r="X288" s="1" t="s">
        <v>39</v>
      </c>
      <c r="Y288" s="1" t="s">
        <v>40</v>
      </c>
      <c r="Z288" s="8">
        <v>45750</v>
      </c>
      <c r="AA288" s="8" t="str">
        <f>TEXT(Table2[[#This Row],[Application_Date]],"yyy")</f>
        <v>2025</v>
      </c>
      <c r="AB288" s="8" t="str">
        <f>TEXT(Table2[[#This Row],[Application_Date]],"mmmm")</f>
        <v>April</v>
      </c>
      <c r="AC288" s="1" t="s">
        <v>61</v>
      </c>
      <c r="AD288" s="1" t="s">
        <v>30</v>
      </c>
      <c r="AE288" s="1" t="s">
        <v>31</v>
      </c>
    </row>
    <row r="289" spans="1:31" x14ac:dyDescent="0.25">
      <c r="A289" s="1" t="s">
        <v>712</v>
      </c>
      <c r="B289" s="1" t="str">
        <f>IF(COUNTIF($A$2:A289,A289)&gt;1,"Duplicate","Unique")</f>
        <v>Unique</v>
      </c>
      <c r="C289" s="1" t="s">
        <v>713</v>
      </c>
      <c r="D289" s="1" t="s">
        <v>121</v>
      </c>
      <c r="E289" s="1" t="str">
        <f t="shared" si="29"/>
        <v>Submitted</v>
      </c>
      <c r="F289" s="1" t="s">
        <v>47</v>
      </c>
      <c r="G289" s="1">
        <v>63</v>
      </c>
      <c r="H289" s="1" t="s">
        <v>24</v>
      </c>
      <c r="I289" s="1" t="s">
        <v>25</v>
      </c>
      <c r="J289" s="1" t="s">
        <v>26</v>
      </c>
      <c r="K289" s="4">
        <v>1502065</v>
      </c>
      <c r="L289" s="4" t="str">
        <f t="shared" si="30"/>
        <v>Submitted</v>
      </c>
      <c r="M289" s="1">
        <v>328</v>
      </c>
      <c r="N289" s="1" t="str">
        <f t="shared" si="31"/>
        <v>High_risk</v>
      </c>
      <c r="O289" s="1" t="str">
        <f t="shared" si="32"/>
        <v>Excellent</v>
      </c>
      <c r="P289" s="1" t="str">
        <f t="shared" si="33"/>
        <v>Submitted</v>
      </c>
      <c r="Q289" s="1" t="str">
        <f t="shared" si="34"/>
        <v>Valid</v>
      </c>
      <c r="R289" s="1" t="s">
        <v>27</v>
      </c>
      <c r="S289" s="4">
        <v>742146</v>
      </c>
      <c r="T289" s="1">
        <v>12.53</v>
      </c>
      <c r="U289" s="1">
        <v>36</v>
      </c>
      <c r="V289" s="1">
        <v>20615.169999999998</v>
      </c>
      <c r="W289" s="4">
        <f t="shared" si="35"/>
        <v>774924.11500513658</v>
      </c>
      <c r="X289" s="1" t="s">
        <v>105</v>
      </c>
      <c r="Y289" s="1" t="s">
        <v>106</v>
      </c>
      <c r="Z289" s="8">
        <v>45751</v>
      </c>
      <c r="AA289" s="8" t="str">
        <f>TEXT(Table2[[#This Row],[Application_Date]],"yyy")</f>
        <v>2025</v>
      </c>
      <c r="AB289" s="8" t="str">
        <f>TEXT(Table2[[#This Row],[Application_Date]],"mmmm")</f>
        <v>April</v>
      </c>
      <c r="AC289" s="1" t="s">
        <v>61</v>
      </c>
      <c r="AD289" s="1" t="s">
        <v>30</v>
      </c>
      <c r="AE289" s="1" t="s">
        <v>43</v>
      </c>
    </row>
    <row r="290" spans="1:31" x14ac:dyDescent="0.25">
      <c r="A290" s="1" t="s">
        <v>714</v>
      </c>
      <c r="B290" s="1" t="str">
        <f>IF(COUNTIF($A$2:A290,A290)&gt;1,"Duplicate","Unique")</f>
        <v>Unique</v>
      </c>
      <c r="C290" s="1" t="s">
        <v>715</v>
      </c>
      <c r="D290" s="1" t="s">
        <v>34</v>
      </c>
      <c r="E290" s="1" t="str">
        <f t="shared" si="29"/>
        <v>Submitted</v>
      </c>
      <c r="F290" s="1" t="s">
        <v>47</v>
      </c>
      <c r="G290" s="1">
        <v>25</v>
      </c>
      <c r="H290" s="1" t="s">
        <v>36</v>
      </c>
      <c r="I290" s="1" t="s">
        <v>25</v>
      </c>
      <c r="J290" s="1" t="s">
        <v>70</v>
      </c>
      <c r="K290" s="4">
        <v>636673</v>
      </c>
      <c r="L290" s="4" t="str">
        <f t="shared" si="30"/>
        <v>Submitted</v>
      </c>
      <c r="M290" s="1">
        <v>523</v>
      </c>
      <c r="N290" s="1" t="str">
        <f t="shared" si="31"/>
        <v>High_risk</v>
      </c>
      <c r="O290" s="1" t="str">
        <f t="shared" si="32"/>
        <v>Excellent</v>
      </c>
      <c r="P290" s="1" t="str">
        <f t="shared" si="33"/>
        <v>Submitted</v>
      </c>
      <c r="Q290" s="1" t="str">
        <f t="shared" si="34"/>
        <v>Valid</v>
      </c>
      <c r="R290" s="1" t="s">
        <v>6</v>
      </c>
      <c r="S290" s="4">
        <v>584421</v>
      </c>
      <c r="T290" s="1">
        <v>13.37</v>
      </c>
      <c r="U290" s="1">
        <v>12</v>
      </c>
      <c r="V290" s="1">
        <v>48701.75</v>
      </c>
      <c r="W290" s="4">
        <f t="shared" si="35"/>
        <v>651224.06697957031</v>
      </c>
      <c r="X290" s="1" t="s">
        <v>105</v>
      </c>
      <c r="Y290" s="1" t="s">
        <v>106</v>
      </c>
      <c r="Z290" s="8">
        <v>45752</v>
      </c>
      <c r="AA290" s="8" t="str">
        <f>TEXT(Table2[[#This Row],[Application_Date]],"yyy")</f>
        <v>2025</v>
      </c>
      <c r="AB290" s="8" t="str">
        <f>TEXT(Table2[[#This Row],[Application_Date]],"mmmm")</f>
        <v>April</v>
      </c>
      <c r="AC290" s="1" t="s">
        <v>61</v>
      </c>
      <c r="AD290" s="1" t="s">
        <v>42</v>
      </c>
      <c r="AE290" s="1" t="s">
        <v>62</v>
      </c>
    </row>
    <row r="291" spans="1:31" x14ac:dyDescent="0.25">
      <c r="A291" s="1" t="s">
        <v>716</v>
      </c>
      <c r="B291" s="1" t="str">
        <f>IF(COUNTIF($A$2:A291,A291)&gt;1,"Duplicate","Unique")</f>
        <v>Unique</v>
      </c>
      <c r="C291" s="1" t="s">
        <v>717</v>
      </c>
      <c r="D291" s="1" t="s">
        <v>296</v>
      </c>
      <c r="E291" s="1" t="str">
        <f t="shared" si="29"/>
        <v>Submitted</v>
      </c>
      <c r="F291" s="1" t="s">
        <v>35</v>
      </c>
      <c r="G291" s="1">
        <v>31</v>
      </c>
      <c r="H291" s="1" t="s">
        <v>24</v>
      </c>
      <c r="I291" s="1" t="s">
        <v>48</v>
      </c>
      <c r="J291" s="1" t="s">
        <v>49</v>
      </c>
      <c r="K291" s="4">
        <v>1185954</v>
      </c>
      <c r="L291" s="4" t="str">
        <f t="shared" si="30"/>
        <v>Submitted</v>
      </c>
      <c r="M291" s="1">
        <v>644</v>
      </c>
      <c r="N291" s="1" t="str">
        <f t="shared" si="31"/>
        <v>low_risk</v>
      </c>
      <c r="O291" s="1" t="str">
        <f t="shared" si="32"/>
        <v>Excellent</v>
      </c>
      <c r="P291" s="1" t="str">
        <f t="shared" si="33"/>
        <v>Submitted</v>
      </c>
      <c r="Q291" s="1" t="str">
        <f t="shared" si="34"/>
        <v>Valid</v>
      </c>
      <c r="R291" s="1" t="s">
        <v>6</v>
      </c>
      <c r="S291" s="4">
        <v>3096965</v>
      </c>
      <c r="T291" s="1">
        <v>10.9</v>
      </c>
      <c r="U291" s="1">
        <v>120</v>
      </c>
      <c r="V291" s="1">
        <v>25808.04</v>
      </c>
      <c r="W291" s="4">
        <f t="shared" si="35"/>
        <v>2813076.5416666665</v>
      </c>
      <c r="X291" s="1" t="s">
        <v>28</v>
      </c>
      <c r="Y291" s="1" t="s">
        <v>29</v>
      </c>
      <c r="Z291" s="8">
        <v>45753</v>
      </c>
      <c r="AA291" s="8" t="str">
        <f>TEXT(Table2[[#This Row],[Application_Date]],"yyy")</f>
        <v>2025</v>
      </c>
      <c r="AB291" s="8" t="str">
        <f>TEXT(Table2[[#This Row],[Application_Date]],"mmmm")</f>
        <v>April</v>
      </c>
      <c r="AC291" s="1" t="s">
        <v>41</v>
      </c>
      <c r="AD291" s="1" t="s">
        <v>30</v>
      </c>
      <c r="AE291" s="1" t="s">
        <v>31</v>
      </c>
    </row>
    <row r="292" spans="1:31" x14ac:dyDescent="0.25">
      <c r="A292" s="1" t="s">
        <v>718</v>
      </c>
      <c r="B292" s="1" t="str">
        <f>IF(COUNTIF($A$2:A292,A292)&gt;1,"Duplicate","Unique")</f>
        <v>Unique</v>
      </c>
      <c r="C292" s="1" t="s">
        <v>719</v>
      </c>
      <c r="D292" s="1" t="s">
        <v>154</v>
      </c>
      <c r="E292" s="1" t="str">
        <f t="shared" si="29"/>
        <v>Submitted</v>
      </c>
      <c r="F292" s="1" t="s">
        <v>35</v>
      </c>
      <c r="G292" s="1">
        <v>36</v>
      </c>
      <c r="H292" s="1" t="s">
        <v>24</v>
      </c>
      <c r="I292" s="1" t="s">
        <v>48</v>
      </c>
      <c r="J292" s="1" t="s">
        <v>49</v>
      </c>
      <c r="K292" s="4">
        <v>2253174</v>
      </c>
      <c r="L292" s="4" t="str">
        <f t="shared" si="30"/>
        <v>Submitted</v>
      </c>
      <c r="M292" s="1">
        <v>496</v>
      </c>
      <c r="N292" s="1" t="str">
        <f t="shared" si="31"/>
        <v>High_risk</v>
      </c>
      <c r="O292" s="1" t="str">
        <f t="shared" si="32"/>
        <v>Excellent</v>
      </c>
      <c r="P292" s="1" t="str">
        <f t="shared" si="33"/>
        <v>Submitted</v>
      </c>
      <c r="Q292" s="1" t="str">
        <f t="shared" si="34"/>
        <v>Valid</v>
      </c>
      <c r="R292" s="1" t="s">
        <v>27</v>
      </c>
      <c r="S292" s="4">
        <v>1161917</v>
      </c>
      <c r="T292" s="1">
        <v>11.61</v>
      </c>
      <c r="U292" s="1">
        <v>120</v>
      </c>
      <c r="V292" s="1">
        <v>9682.64</v>
      </c>
      <c r="W292" s="4">
        <f t="shared" si="35"/>
        <v>1124154.6975</v>
      </c>
      <c r="X292" s="1" t="s">
        <v>85</v>
      </c>
      <c r="Y292" s="1" t="s">
        <v>86</v>
      </c>
      <c r="Z292" s="8">
        <v>45754</v>
      </c>
      <c r="AA292" s="8" t="str">
        <f>TEXT(Table2[[#This Row],[Application_Date]],"yyy")</f>
        <v>2025</v>
      </c>
      <c r="AB292" s="8" t="str">
        <f>TEXT(Table2[[#This Row],[Application_Date]],"mmmm")</f>
        <v>April</v>
      </c>
      <c r="AC292" s="1" t="s">
        <v>61</v>
      </c>
      <c r="AD292" s="1" t="s">
        <v>30</v>
      </c>
      <c r="AE292" s="1" t="s">
        <v>62</v>
      </c>
    </row>
    <row r="293" spans="1:31" x14ac:dyDescent="0.25">
      <c r="A293" s="1" t="s">
        <v>720</v>
      </c>
      <c r="B293" s="1" t="str">
        <f>IF(COUNTIF($A$2:A293,A293)&gt;1,"Duplicate","Unique")</f>
        <v>Unique</v>
      </c>
      <c r="C293" s="1" t="s">
        <v>721</v>
      </c>
      <c r="D293" s="1" t="s">
        <v>249</v>
      </c>
      <c r="E293" s="1" t="str">
        <f t="shared" si="29"/>
        <v>Submitted</v>
      </c>
      <c r="F293" s="1" t="s">
        <v>47</v>
      </c>
      <c r="G293" s="1">
        <v>46</v>
      </c>
      <c r="H293" s="1" t="s">
        <v>24</v>
      </c>
      <c r="I293" s="1" t="s">
        <v>25</v>
      </c>
      <c r="J293" s="1" t="s">
        <v>70</v>
      </c>
      <c r="K293" s="4">
        <v>-50000</v>
      </c>
      <c r="L293" s="4" t="str">
        <f t="shared" si="30"/>
        <v>Submitted</v>
      </c>
      <c r="M293" s="1">
        <v>334</v>
      </c>
      <c r="N293" s="1" t="str">
        <f t="shared" si="31"/>
        <v>High_risk</v>
      </c>
      <c r="O293" s="1" t="str">
        <f t="shared" si="32"/>
        <v>Excellent</v>
      </c>
      <c r="P293" s="1" t="str">
        <f t="shared" si="33"/>
        <v>Submitted</v>
      </c>
      <c r="Q293" s="1" t="str">
        <f t="shared" si="34"/>
        <v>Valid</v>
      </c>
      <c r="R293" s="1" t="s">
        <v>38</v>
      </c>
      <c r="S293" s="4">
        <v>2627819</v>
      </c>
      <c r="T293" s="1">
        <v>8.69</v>
      </c>
      <c r="U293" s="1">
        <v>36</v>
      </c>
      <c r="V293" s="1">
        <v>72994.97</v>
      </c>
      <c r="W293" s="4">
        <f t="shared" si="35"/>
        <v>1902978.9316220349</v>
      </c>
      <c r="X293" s="1" t="s">
        <v>105</v>
      </c>
      <c r="Y293" s="1" t="s">
        <v>106</v>
      </c>
      <c r="Z293" s="8">
        <v>45755</v>
      </c>
      <c r="AA293" s="8" t="str">
        <f>TEXT(Table2[[#This Row],[Application_Date]],"yyy")</f>
        <v>2025</v>
      </c>
      <c r="AB293" s="8" t="str">
        <f>TEXT(Table2[[#This Row],[Application_Date]],"mmmm")</f>
        <v>April</v>
      </c>
      <c r="AC293" s="1" t="s">
        <v>61</v>
      </c>
      <c r="AD293" s="1" t="s">
        <v>42</v>
      </c>
      <c r="AE293" s="1" t="s">
        <v>31</v>
      </c>
    </row>
    <row r="294" spans="1:31" x14ac:dyDescent="0.25">
      <c r="A294" s="1" t="s">
        <v>722</v>
      </c>
      <c r="B294" s="1" t="str">
        <f>IF(COUNTIF($A$2:A294,A294)&gt;1,"Duplicate","Unique")</f>
        <v>Unique</v>
      </c>
      <c r="C294" s="1" t="s">
        <v>723</v>
      </c>
      <c r="D294" s="1" t="s">
        <v>638</v>
      </c>
      <c r="E294" s="1" t="str">
        <f t="shared" si="29"/>
        <v>Submitted</v>
      </c>
      <c r="F294" s="1" t="s">
        <v>47</v>
      </c>
      <c r="G294" s="1">
        <v>56</v>
      </c>
      <c r="H294" s="1" t="s">
        <v>24</v>
      </c>
      <c r="I294" s="1" t="s">
        <v>25</v>
      </c>
      <c r="J294" s="1" t="s">
        <v>37</v>
      </c>
      <c r="K294" s="4">
        <v>1235224</v>
      </c>
      <c r="L294" s="4" t="str">
        <f t="shared" si="30"/>
        <v>Submitted</v>
      </c>
      <c r="M294" s="1">
        <v>567</v>
      </c>
      <c r="N294" s="1" t="str">
        <f t="shared" si="31"/>
        <v>High_risk</v>
      </c>
      <c r="O294" s="1" t="str">
        <f t="shared" si="32"/>
        <v>Excellent</v>
      </c>
      <c r="P294" s="1" t="str">
        <f t="shared" si="33"/>
        <v>Submitted</v>
      </c>
      <c r="Q294" s="1" t="str">
        <f t="shared" si="34"/>
        <v>Valid</v>
      </c>
      <c r="R294" s="1" t="s">
        <v>27</v>
      </c>
      <c r="S294" s="4">
        <v>1021208</v>
      </c>
      <c r="T294" s="1">
        <v>10.5</v>
      </c>
      <c r="U294" s="1">
        <v>36</v>
      </c>
      <c r="V294" s="1">
        <v>28366.89</v>
      </c>
      <c r="W294" s="4">
        <f t="shared" si="35"/>
        <v>893557.00013276283</v>
      </c>
      <c r="X294" s="1" t="s">
        <v>59</v>
      </c>
      <c r="Y294" s="1" t="s">
        <v>60</v>
      </c>
      <c r="Z294" s="8">
        <v>45756</v>
      </c>
      <c r="AA294" s="8" t="str">
        <f>TEXT(Table2[[#This Row],[Application_Date]],"yyy")</f>
        <v>2025</v>
      </c>
      <c r="AB294" s="8" t="str">
        <f>TEXT(Table2[[#This Row],[Application_Date]],"mmmm")</f>
        <v>April</v>
      </c>
      <c r="AC294" s="1" t="s">
        <v>61</v>
      </c>
      <c r="AD294" s="1" t="s">
        <v>30</v>
      </c>
      <c r="AE294" s="1" t="s">
        <v>43</v>
      </c>
    </row>
    <row r="295" spans="1:31" x14ac:dyDescent="0.25">
      <c r="A295" s="1" t="s">
        <v>724</v>
      </c>
      <c r="B295" s="1" t="str">
        <f>IF(COUNTIF($A$2:A295,A295)&gt;1,"Duplicate","Unique")</f>
        <v>Unique</v>
      </c>
      <c r="C295" s="1" t="s">
        <v>725</v>
      </c>
      <c r="D295" s="1" t="s">
        <v>65</v>
      </c>
      <c r="E295" s="1" t="str">
        <f t="shared" si="29"/>
        <v>Submitted</v>
      </c>
      <c r="F295" s="1" t="s">
        <v>35</v>
      </c>
      <c r="G295" s="1">
        <v>44</v>
      </c>
      <c r="H295" s="1" t="s">
        <v>36</v>
      </c>
      <c r="I295" s="1" t="s">
        <v>48</v>
      </c>
      <c r="J295" s="1" t="s">
        <v>49</v>
      </c>
      <c r="K295" s="4">
        <v>1262743</v>
      </c>
      <c r="L295" s="4" t="str">
        <f t="shared" si="30"/>
        <v>Submitted</v>
      </c>
      <c r="M295" s="1">
        <v>873</v>
      </c>
      <c r="N295" s="1" t="str">
        <f t="shared" si="31"/>
        <v>medium_risk</v>
      </c>
      <c r="O295" s="1" t="str">
        <f t="shared" si="32"/>
        <v>Excellent</v>
      </c>
      <c r="P295" s="1" t="str">
        <f t="shared" si="33"/>
        <v>Submitted</v>
      </c>
      <c r="Q295" s="1" t="str">
        <f t="shared" si="34"/>
        <v>Valid</v>
      </c>
      <c r="R295" s="1" t="s">
        <v>38</v>
      </c>
      <c r="S295" s="4">
        <v>4071441</v>
      </c>
      <c r="T295" s="1">
        <v>16.62</v>
      </c>
      <c r="U295" s="1">
        <v>120</v>
      </c>
      <c r="V295" s="1">
        <v>33928.68</v>
      </c>
      <c r="W295" s="4">
        <f t="shared" si="35"/>
        <v>5638945.7850000001</v>
      </c>
      <c r="X295" s="1" t="s">
        <v>50</v>
      </c>
      <c r="Y295" s="1" t="s">
        <v>51</v>
      </c>
      <c r="Z295" s="8">
        <v>45757</v>
      </c>
      <c r="AA295" s="8" t="str">
        <f>TEXT(Table2[[#This Row],[Application_Date]],"yyy")</f>
        <v>2025</v>
      </c>
      <c r="AB295" s="8" t="str">
        <f>TEXT(Table2[[#This Row],[Application_Date]],"mmmm")</f>
        <v>April</v>
      </c>
      <c r="AC295" s="1" t="s">
        <v>52</v>
      </c>
      <c r="AD295" s="1" t="s">
        <v>42</v>
      </c>
      <c r="AE295" s="1" t="s">
        <v>31</v>
      </c>
    </row>
    <row r="296" spans="1:31" x14ac:dyDescent="0.25">
      <c r="A296" s="1" t="s">
        <v>726</v>
      </c>
      <c r="B296" s="1" t="str">
        <f>IF(COUNTIF($A$2:A296,A296)&gt;1,"Duplicate","Unique")</f>
        <v>Unique</v>
      </c>
      <c r="C296" s="1" t="s">
        <v>727</v>
      </c>
      <c r="D296" s="1" t="s">
        <v>392</v>
      </c>
      <c r="E296" s="1" t="str">
        <f t="shared" si="29"/>
        <v>Submitted</v>
      </c>
      <c r="F296" s="1" t="s">
        <v>47</v>
      </c>
      <c r="G296" s="1">
        <v>25</v>
      </c>
      <c r="H296" s="1" t="s">
        <v>24</v>
      </c>
      <c r="I296" s="1" t="s">
        <v>25</v>
      </c>
      <c r="J296" s="1" t="s">
        <v>26</v>
      </c>
      <c r="K296" s="4">
        <v>647023</v>
      </c>
      <c r="L296" s="4" t="str">
        <f t="shared" si="30"/>
        <v>Submitted</v>
      </c>
      <c r="M296" s="1">
        <v>487</v>
      </c>
      <c r="N296" s="1" t="str">
        <f t="shared" si="31"/>
        <v>High_risk</v>
      </c>
      <c r="O296" s="1" t="str">
        <f t="shared" si="32"/>
        <v>Excellent</v>
      </c>
      <c r="P296" s="1" t="str">
        <f t="shared" si="33"/>
        <v>Submitted</v>
      </c>
      <c r="Q296" s="1" t="str">
        <f t="shared" si="34"/>
        <v>Valid</v>
      </c>
      <c r="R296" s="1" t="s">
        <v>27</v>
      </c>
      <c r="S296" s="4">
        <v>3862575</v>
      </c>
      <c r="T296" s="1">
        <v>18.34</v>
      </c>
      <c r="U296" s="1">
        <v>24</v>
      </c>
      <c r="V296" s="1">
        <v>160940.62</v>
      </c>
      <c r="W296" s="4">
        <f t="shared" si="35"/>
        <v>5903302.1262678597</v>
      </c>
      <c r="X296" s="1" t="s">
        <v>50</v>
      </c>
      <c r="Y296" s="1" t="s">
        <v>51</v>
      </c>
      <c r="Z296" s="8">
        <v>45758</v>
      </c>
      <c r="AA296" s="8" t="str">
        <f>TEXT(Table2[[#This Row],[Application_Date]],"yyy")</f>
        <v>2025</v>
      </c>
      <c r="AB296" s="8" t="str">
        <f>TEXT(Table2[[#This Row],[Application_Date]],"mmmm")</f>
        <v>April</v>
      </c>
      <c r="AC296" s="1" t="s">
        <v>52</v>
      </c>
      <c r="AD296" s="1" t="s">
        <v>42</v>
      </c>
      <c r="AE296" s="1" t="s">
        <v>43</v>
      </c>
    </row>
    <row r="297" spans="1:31" x14ac:dyDescent="0.25">
      <c r="A297" s="1" t="s">
        <v>728</v>
      </c>
      <c r="B297" s="1" t="str">
        <f>IF(COUNTIF($A$2:A297,A297)&gt;1,"Duplicate","Unique")</f>
        <v>Unique</v>
      </c>
      <c r="C297" s="1" t="s">
        <v>729</v>
      </c>
      <c r="D297" s="1" t="s">
        <v>112</v>
      </c>
      <c r="E297" s="1" t="str">
        <f t="shared" si="29"/>
        <v>Submitted</v>
      </c>
      <c r="F297" s="1" t="s">
        <v>47</v>
      </c>
      <c r="G297" s="1">
        <v>33</v>
      </c>
      <c r="H297" s="1" t="s">
        <v>36</v>
      </c>
      <c r="I297" s="1" t="s">
        <v>25</v>
      </c>
      <c r="J297" s="1" t="s">
        <v>70</v>
      </c>
      <c r="K297" s="4">
        <v>1599637</v>
      </c>
      <c r="L297" s="4" t="str">
        <f t="shared" si="30"/>
        <v>Submitted</v>
      </c>
      <c r="M297" s="1">
        <v>749</v>
      </c>
      <c r="N297" s="1" t="str">
        <f t="shared" si="31"/>
        <v>low_risk</v>
      </c>
      <c r="O297" s="1" t="str">
        <f t="shared" si="32"/>
        <v>Excellent</v>
      </c>
      <c r="P297" s="1" t="str">
        <f t="shared" si="33"/>
        <v>Submitted</v>
      </c>
      <c r="Q297" s="1" t="str">
        <f t="shared" si="34"/>
        <v>Valid</v>
      </c>
      <c r="R297" s="1" t="s">
        <v>82</v>
      </c>
      <c r="S297" s="4">
        <v>1192210</v>
      </c>
      <c r="T297" s="1">
        <v>9.35</v>
      </c>
      <c r="U297" s="1">
        <v>180</v>
      </c>
      <c r="V297" s="1">
        <v>6623.39</v>
      </c>
      <c r="W297" s="4">
        <f t="shared" si="35"/>
        <v>928930.29166666663</v>
      </c>
      <c r="X297" s="1" t="s">
        <v>59</v>
      </c>
      <c r="Y297" s="1" t="s">
        <v>60</v>
      </c>
      <c r="Z297" s="8">
        <v>45759</v>
      </c>
      <c r="AA297" s="8" t="str">
        <f>TEXT(Table2[[#This Row],[Application_Date]],"yyy")</f>
        <v>2025</v>
      </c>
      <c r="AB297" s="8" t="str">
        <f>TEXT(Table2[[#This Row],[Application_Date]],"mmmm")</f>
        <v>April</v>
      </c>
      <c r="AC297" s="1" t="s">
        <v>61</v>
      </c>
      <c r="AD297" s="1" t="s">
        <v>30</v>
      </c>
      <c r="AE297" s="1" t="s">
        <v>43</v>
      </c>
    </row>
    <row r="298" spans="1:31" x14ac:dyDescent="0.25">
      <c r="A298" s="1" t="s">
        <v>730</v>
      </c>
      <c r="B298" s="1" t="str">
        <f>IF(COUNTIF($A$2:A298,A298)&gt;1,"Duplicate","Unique")</f>
        <v>Unique</v>
      </c>
      <c r="C298" s="1" t="s">
        <v>731</v>
      </c>
      <c r="D298" s="1" t="s">
        <v>196</v>
      </c>
      <c r="E298" s="1" t="str">
        <f t="shared" si="29"/>
        <v>Submitted</v>
      </c>
      <c r="F298" s="1" t="s">
        <v>47</v>
      </c>
      <c r="G298" s="1">
        <v>55</v>
      </c>
      <c r="H298" s="1" t="s">
        <v>24</v>
      </c>
      <c r="I298" s="1" t="s">
        <v>48</v>
      </c>
      <c r="J298" s="1" t="s">
        <v>49</v>
      </c>
      <c r="K298" s="4">
        <v>1126845</v>
      </c>
      <c r="L298" s="4" t="str">
        <f t="shared" si="30"/>
        <v>Submitted</v>
      </c>
      <c r="M298" s="1">
        <v>749</v>
      </c>
      <c r="N298" s="1" t="str">
        <f t="shared" si="31"/>
        <v>low_risk</v>
      </c>
      <c r="O298" s="1" t="str">
        <f t="shared" si="32"/>
        <v>Excellent</v>
      </c>
      <c r="P298" s="1" t="str">
        <f t="shared" si="33"/>
        <v>Submitted</v>
      </c>
      <c r="Q298" s="1" t="str">
        <f t="shared" si="34"/>
        <v>Valid</v>
      </c>
      <c r="R298" s="1" t="s">
        <v>70</v>
      </c>
      <c r="S298" s="4">
        <v>2199413</v>
      </c>
      <c r="T298" s="1">
        <v>11.03</v>
      </c>
      <c r="U298" s="1">
        <v>12</v>
      </c>
      <c r="V298" s="1">
        <v>183284.42</v>
      </c>
      <c r="W298" s="4">
        <f t="shared" si="35"/>
        <v>2022437.1861879029</v>
      </c>
      <c r="X298" s="1" t="s">
        <v>39</v>
      </c>
      <c r="Y298" s="1" t="s">
        <v>40</v>
      </c>
      <c r="Z298" s="8">
        <v>45760</v>
      </c>
      <c r="AA298" s="8" t="str">
        <f>TEXT(Table2[[#This Row],[Application_Date]],"yyy")</f>
        <v>2025</v>
      </c>
      <c r="AB298" s="8" t="str">
        <f>TEXT(Table2[[#This Row],[Application_Date]],"mmmm")</f>
        <v>April</v>
      </c>
      <c r="AC298" s="1" t="s">
        <v>61</v>
      </c>
      <c r="AD298" s="1" t="s">
        <v>42</v>
      </c>
      <c r="AE298" s="1" t="s">
        <v>31</v>
      </c>
    </row>
    <row r="299" spans="1:31" x14ac:dyDescent="0.25">
      <c r="A299" s="1" t="s">
        <v>732</v>
      </c>
      <c r="B299" s="1" t="str">
        <f>IF(COUNTIF($A$2:A299,A299)&gt;1,"Duplicate","Unique")</f>
        <v>Unique</v>
      </c>
      <c r="C299" s="1" t="s">
        <v>733</v>
      </c>
      <c r="D299" s="1" t="s">
        <v>373</v>
      </c>
      <c r="E299" s="1" t="str">
        <f t="shared" si="29"/>
        <v>Submitted</v>
      </c>
      <c r="F299" s="1" t="s">
        <v>47</v>
      </c>
      <c r="G299" s="1">
        <v>33</v>
      </c>
      <c r="H299" s="1" t="s">
        <v>24</v>
      </c>
      <c r="I299" s="1" t="s">
        <v>48</v>
      </c>
      <c r="J299" s="1" t="s">
        <v>49</v>
      </c>
      <c r="K299" s="4">
        <v>346639</v>
      </c>
      <c r="L299" s="4" t="str">
        <f t="shared" si="30"/>
        <v>Submitted</v>
      </c>
      <c r="M299" s="1">
        <v>898</v>
      </c>
      <c r="N299" s="1" t="str">
        <f t="shared" si="31"/>
        <v>medium_risk</v>
      </c>
      <c r="O299" s="1" t="str">
        <f t="shared" si="32"/>
        <v>Excellent</v>
      </c>
      <c r="P299" s="1" t="str">
        <f t="shared" si="33"/>
        <v>Submitted</v>
      </c>
      <c r="Q299" s="1" t="str">
        <f t="shared" si="34"/>
        <v>Valid</v>
      </c>
      <c r="R299" s="1" t="s">
        <v>38</v>
      </c>
      <c r="S299" s="4">
        <v>61188</v>
      </c>
      <c r="T299" s="1">
        <v>15.94</v>
      </c>
      <c r="U299" s="1">
        <v>24</v>
      </c>
      <c r="V299" s="1">
        <v>2549.5</v>
      </c>
      <c r="W299" s="4">
        <f t="shared" si="35"/>
        <v>81278.060126150667</v>
      </c>
      <c r="X299" s="1" t="s">
        <v>105</v>
      </c>
      <c r="Y299" s="1" t="s">
        <v>106</v>
      </c>
      <c r="Z299" s="8">
        <v>45761</v>
      </c>
      <c r="AA299" s="8" t="str">
        <f>TEXT(Table2[[#This Row],[Application_Date]],"yyy")</f>
        <v>2025</v>
      </c>
      <c r="AB299" s="8" t="str">
        <f>TEXT(Table2[[#This Row],[Application_Date]],"mmmm")</f>
        <v>April</v>
      </c>
      <c r="AC299" s="1" t="s">
        <v>61</v>
      </c>
      <c r="AD299" s="1" t="s">
        <v>42</v>
      </c>
      <c r="AE299" s="1" t="s">
        <v>43</v>
      </c>
    </row>
    <row r="300" spans="1:31" x14ac:dyDescent="0.25">
      <c r="A300" s="1" t="s">
        <v>734</v>
      </c>
      <c r="B300" s="1" t="str">
        <f>IF(COUNTIF($A$2:A300,A300)&gt;1,"Duplicate","Unique")</f>
        <v>Unique</v>
      </c>
      <c r="C300" s="1" t="s">
        <v>735</v>
      </c>
      <c r="D300" s="1" t="s">
        <v>180</v>
      </c>
      <c r="E300" s="1" t="str">
        <f t="shared" si="29"/>
        <v>Submitted</v>
      </c>
      <c r="F300" s="1" t="s">
        <v>35</v>
      </c>
      <c r="G300" s="1">
        <v>57</v>
      </c>
      <c r="H300" s="1" t="s">
        <v>36</v>
      </c>
      <c r="I300" s="1" t="s">
        <v>48</v>
      </c>
      <c r="J300" s="1" t="s">
        <v>26</v>
      </c>
      <c r="K300" s="4">
        <v>-50000</v>
      </c>
      <c r="L300" s="4" t="str">
        <f t="shared" si="30"/>
        <v>Submitted</v>
      </c>
      <c r="M300" s="1">
        <v>315</v>
      </c>
      <c r="N300" s="1" t="str">
        <f t="shared" si="31"/>
        <v>High_risk</v>
      </c>
      <c r="O300" s="1" t="str">
        <f t="shared" si="32"/>
        <v>Excellent</v>
      </c>
      <c r="P300" s="1" t="str">
        <f t="shared" si="33"/>
        <v>Submitted</v>
      </c>
      <c r="Q300" s="1" t="str">
        <f t="shared" si="34"/>
        <v>Valid</v>
      </c>
      <c r="R300" s="1" t="s">
        <v>38</v>
      </c>
      <c r="S300" s="4">
        <v>90995</v>
      </c>
      <c r="T300" s="1">
        <v>17.46</v>
      </c>
      <c r="U300" s="1">
        <v>24</v>
      </c>
      <c r="V300" s="1">
        <v>3791.46</v>
      </c>
      <c r="W300" s="4">
        <f t="shared" si="35"/>
        <v>132397.72505762949</v>
      </c>
      <c r="X300" s="1" t="s">
        <v>39</v>
      </c>
      <c r="Y300" s="1" t="s">
        <v>40</v>
      </c>
      <c r="Z300" s="8">
        <v>45762</v>
      </c>
      <c r="AA300" s="8" t="str">
        <f>TEXT(Table2[[#This Row],[Application_Date]],"yyy")</f>
        <v>2025</v>
      </c>
      <c r="AB300" s="8" t="str">
        <f>TEXT(Table2[[#This Row],[Application_Date]],"mmmm")</f>
        <v>April</v>
      </c>
      <c r="AC300" s="1" t="s">
        <v>52</v>
      </c>
      <c r="AD300" s="1" t="s">
        <v>42</v>
      </c>
      <c r="AE300" s="1" t="s">
        <v>62</v>
      </c>
    </row>
    <row r="301" spans="1:31" x14ac:dyDescent="0.25">
      <c r="A301" s="1" t="s">
        <v>736</v>
      </c>
      <c r="B301" s="1" t="str">
        <f>IF(COUNTIF($A$2:A301,A301)&gt;1,"Duplicate","Unique")</f>
        <v>Unique</v>
      </c>
      <c r="C301" s="1" t="s">
        <v>737</v>
      </c>
      <c r="D301" s="1">
        <v>0</v>
      </c>
      <c r="E301" s="1" t="str">
        <f t="shared" si="29"/>
        <v>Submitted</v>
      </c>
      <c r="F301" s="1" t="s">
        <v>47</v>
      </c>
      <c r="G301" s="1">
        <v>22</v>
      </c>
      <c r="H301" s="1" t="s">
        <v>24</v>
      </c>
      <c r="I301" s="1" t="s">
        <v>48</v>
      </c>
      <c r="J301" s="1" t="s">
        <v>26</v>
      </c>
      <c r="K301" s="4">
        <v>2378695</v>
      </c>
      <c r="L301" s="4" t="str">
        <f t="shared" si="30"/>
        <v>Submitted</v>
      </c>
      <c r="M301" s="1">
        <v>765</v>
      </c>
      <c r="N301" s="1" t="str">
        <f t="shared" si="31"/>
        <v>medium_risk</v>
      </c>
      <c r="O301" s="1" t="str">
        <f t="shared" si="32"/>
        <v>Excellent</v>
      </c>
      <c r="P301" s="1" t="str">
        <f t="shared" si="33"/>
        <v>Submitted</v>
      </c>
      <c r="Q301" s="1" t="str">
        <f t="shared" si="34"/>
        <v>Valid</v>
      </c>
      <c r="R301" s="1" t="s">
        <v>27</v>
      </c>
      <c r="S301" s="4">
        <v>4640288</v>
      </c>
      <c r="T301" s="1">
        <v>18.91</v>
      </c>
      <c r="U301" s="1">
        <v>120</v>
      </c>
      <c r="V301" s="1">
        <v>38669.07</v>
      </c>
      <c r="W301" s="4">
        <f t="shared" si="35"/>
        <v>7312320.5066666668</v>
      </c>
      <c r="X301" s="1" t="s">
        <v>95</v>
      </c>
      <c r="Y301" s="1" t="s">
        <v>96</v>
      </c>
      <c r="Z301" s="8">
        <v>45763</v>
      </c>
      <c r="AA301" s="8" t="str">
        <f>TEXT(Table2[[#This Row],[Application_Date]],"yyy")</f>
        <v>2025</v>
      </c>
      <c r="AB301" s="8" t="str">
        <f>TEXT(Table2[[#This Row],[Application_Date]],"mmmm")</f>
        <v>April</v>
      </c>
      <c r="AC301" s="1" t="s">
        <v>61</v>
      </c>
      <c r="AD301" s="1" t="s">
        <v>30</v>
      </c>
      <c r="AE301" s="1" t="s">
        <v>66</v>
      </c>
    </row>
    <row r="302" spans="1:31" x14ac:dyDescent="0.25">
      <c r="A302" s="1" t="s">
        <v>738</v>
      </c>
      <c r="B302" s="1" t="str">
        <f>IF(COUNTIF($A$2:A302,A302)&gt;1,"Duplicate","Unique")</f>
        <v>Unique</v>
      </c>
      <c r="C302" s="1" t="s">
        <v>739</v>
      </c>
      <c r="D302" s="1" t="s">
        <v>333</v>
      </c>
      <c r="E302" s="1" t="str">
        <f t="shared" si="29"/>
        <v>Submitted</v>
      </c>
      <c r="F302" s="1" t="s">
        <v>35</v>
      </c>
      <c r="G302" s="1">
        <v>36</v>
      </c>
      <c r="H302" s="1" t="s">
        <v>24</v>
      </c>
      <c r="I302" s="1" t="s">
        <v>48</v>
      </c>
      <c r="J302" s="1" t="s">
        <v>26</v>
      </c>
      <c r="K302" s="4">
        <v>2226560</v>
      </c>
      <c r="L302" s="4" t="str">
        <f t="shared" si="30"/>
        <v>Submitted</v>
      </c>
      <c r="M302" s="1">
        <v>676</v>
      </c>
      <c r="N302" s="1" t="str">
        <f t="shared" si="31"/>
        <v>low_risk</v>
      </c>
      <c r="O302" s="1" t="str">
        <f t="shared" si="32"/>
        <v>Excellent</v>
      </c>
      <c r="P302" s="1" t="str">
        <f t="shared" si="33"/>
        <v>Submitted</v>
      </c>
      <c r="Q302" s="1" t="str">
        <f t="shared" si="34"/>
        <v>Valid</v>
      </c>
      <c r="R302" s="1" t="s">
        <v>38</v>
      </c>
      <c r="S302" s="4">
        <v>3850702</v>
      </c>
      <c r="T302" s="1">
        <v>11.21</v>
      </c>
      <c r="U302" s="1">
        <v>24</v>
      </c>
      <c r="V302" s="1">
        <v>160445.92000000001</v>
      </c>
      <c r="W302" s="4">
        <f t="shared" si="35"/>
        <v>3597197.9304189621</v>
      </c>
      <c r="X302" s="1" t="s">
        <v>39</v>
      </c>
      <c r="Y302" s="1" t="s">
        <v>40</v>
      </c>
      <c r="Z302" s="8">
        <v>45764</v>
      </c>
      <c r="AA302" s="8" t="str">
        <f>TEXT(Table2[[#This Row],[Application_Date]],"yyy")</f>
        <v>2025</v>
      </c>
      <c r="AB302" s="8" t="str">
        <f>TEXT(Table2[[#This Row],[Application_Date]],"mmmm")</f>
        <v>April</v>
      </c>
      <c r="AC302" s="1" t="s">
        <v>41</v>
      </c>
      <c r="AD302" s="1" t="s">
        <v>30</v>
      </c>
      <c r="AE302" s="1" t="s">
        <v>62</v>
      </c>
    </row>
    <row r="303" spans="1:31" x14ac:dyDescent="0.25">
      <c r="A303" s="1" t="s">
        <v>740</v>
      </c>
      <c r="B303" s="1" t="str">
        <f>IF(COUNTIF($A$2:A303,A303)&gt;1,"Duplicate","Unique")</f>
        <v>Unique</v>
      </c>
      <c r="C303" s="1" t="s">
        <v>741</v>
      </c>
      <c r="D303" s="1" t="s">
        <v>361</v>
      </c>
      <c r="E303" s="1" t="str">
        <f t="shared" si="29"/>
        <v>Submitted</v>
      </c>
      <c r="F303" s="1" t="s">
        <v>47</v>
      </c>
      <c r="G303" s="1">
        <v>33</v>
      </c>
      <c r="H303" s="1" t="s">
        <v>36</v>
      </c>
      <c r="I303" s="1" t="s">
        <v>48</v>
      </c>
      <c r="J303" s="1" t="s">
        <v>70</v>
      </c>
      <c r="K303" s="4">
        <v>2207110</v>
      </c>
      <c r="L303" s="4" t="str">
        <f t="shared" si="30"/>
        <v>Submitted</v>
      </c>
      <c r="M303" s="1">
        <v>659</v>
      </c>
      <c r="N303" s="1" t="str">
        <f t="shared" si="31"/>
        <v>low_risk</v>
      </c>
      <c r="O303" s="1" t="str">
        <f t="shared" si="32"/>
        <v>Excellent</v>
      </c>
      <c r="P303" s="1" t="str">
        <f t="shared" si="33"/>
        <v>Submitted</v>
      </c>
      <c r="Q303" s="1" t="str">
        <f t="shared" si="34"/>
        <v>Valid</v>
      </c>
      <c r="R303" s="1" t="s">
        <v>27</v>
      </c>
      <c r="S303" s="4">
        <v>2884038</v>
      </c>
      <c r="T303" s="1">
        <v>13.32</v>
      </c>
      <c r="U303" s="1">
        <v>12</v>
      </c>
      <c r="V303" s="1">
        <v>240336.5</v>
      </c>
      <c r="W303" s="4">
        <f t="shared" si="35"/>
        <v>3201693.3205063269</v>
      </c>
      <c r="X303" s="1" t="s">
        <v>59</v>
      </c>
      <c r="Y303" s="1" t="s">
        <v>60</v>
      </c>
      <c r="Z303" s="8">
        <v>45765</v>
      </c>
      <c r="AA303" s="8" t="str">
        <f>TEXT(Table2[[#This Row],[Application_Date]],"yyy")</f>
        <v>2025</v>
      </c>
      <c r="AB303" s="8" t="str">
        <f>TEXT(Table2[[#This Row],[Application_Date]],"mmmm")</f>
        <v>April</v>
      </c>
      <c r="AC303" s="1" t="s">
        <v>61</v>
      </c>
      <c r="AD303" s="1" t="s">
        <v>30</v>
      </c>
      <c r="AE303" s="1" t="s">
        <v>31</v>
      </c>
    </row>
    <row r="304" spans="1:31" x14ac:dyDescent="0.25">
      <c r="A304" s="1" t="s">
        <v>742</v>
      </c>
      <c r="B304" s="1" t="str">
        <f>IF(COUNTIF($A$2:A304,A304)&gt;1,"Duplicate","Unique")</f>
        <v>Unique</v>
      </c>
      <c r="C304" s="1" t="s">
        <v>743</v>
      </c>
      <c r="D304" s="1" t="s">
        <v>89</v>
      </c>
      <c r="E304" s="1" t="str">
        <f t="shared" si="29"/>
        <v>Submitted</v>
      </c>
      <c r="F304" s="1" t="s">
        <v>35</v>
      </c>
      <c r="G304" s="1">
        <v>45</v>
      </c>
      <c r="H304" s="1" t="s">
        <v>36</v>
      </c>
      <c r="I304" s="1" t="s">
        <v>48</v>
      </c>
      <c r="J304" s="1" t="s">
        <v>49</v>
      </c>
      <c r="K304" s="4">
        <v>1402050</v>
      </c>
      <c r="L304" s="4" t="str">
        <f t="shared" si="30"/>
        <v>Submitted</v>
      </c>
      <c r="M304" s="1">
        <v>564</v>
      </c>
      <c r="N304" s="1" t="str">
        <f t="shared" si="31"/>
        <v>High_risk</v>
      </c>
      <c r="O304" s="1" t="str">
        <f t="shared" si="32"/>
        <v>Excellent</v>
      </c>
      <c r="P304" s="1" t="str">
        <f t="shared" si="33"/>
        <v>Submitted</v>
      </c>
      <c r="Q304" s="1" t="str">
        <f t="shared" si="34"/>
        <v>Valid</v>
      </c>
      <c r="R304" s="1" t="s">
        <v>6</v>
      </c>
      <c r="S304" s="4">
        <v>3365941</v>
      </c>
      <c r="T304" s="1">
        <v>11.07</v>
      </c>
      <c r="U304" s="1">
        <v>60</v>
      </c>
      <c r="V304" s="1">
        <v>56099.02</v>
      </c>
      <c r="W304" s="4">
        <f t="shared" si="35"/>
        <v>3105080.5724999998</v>
      </c>
      <c r="X304" s="1" t="s">
        <v>85</v>
      </c>
      <c r="Y304" s="1" t="s">
        <v>86</v>
      </c>
      <c r="Z304" s="8">
        <v>45766</v>
      </c>
      <c r="AA304" s="8" t="str">
        <f>TEXT(Table2[[#This Row],[Application_Date]],"yyy")</f>
        <v>2025</v>
      </c>
      <c r="AB304" s="8" t="str">
        <f>TEXT(Table2[[#This Row],[Application_Date]],"mmmm")</f>
        <v>April</v>
      </c>
      <c r="AC304" s="1" t="s">
        <v>41</v>
      </c>
      <c r="AD304" s="1" t="s">
        <v>30</v>
      </c>
      <c r="AE304" s="1" t="s">
        <v>43</v>
      </c>
    </row>
    <row r="305" spans="1:31" x14ac:dyDescent="0.25">
      <c r="A305" s="1" t="s">
        <v>744</v>
      </c>
      <c r="B305" s="1" t="str">
        <f>IF(COUNTIF($A$2:A305,A305)&gt;1,"Duplicate","Unique")</f>
        <v>Unique</v>
      </c>
      <c r="C305" s="1" t="s">
        <v>745</v>
      </c>
      <c r="D305" s="1" t="s">
        <v>154</v>
      </c>
      <c r="E305" s="1" t="str">
        <f t="shared" si="29"/>
        <v>Submitted</v>
      </c>
      <c r="F305" s="1" t="s">
        <v>47</v>
      </c>
      <c r="G305" s="1">
        <v>53</v>
      </c>
      <c r="H305" s="1" t="s">
        <v>24</v>
      </c>
      <c r="I305" s="1" t="s">
        <v>48</v>
      </c>
      <c r="J305" s="1" t="s">
        <v>70</v>
      </c>
      <c r="K305" s="4">
        <v>2356576</v>
      </c>
      <c r="L305" s="4" t="str">
        <f t="shared" si="30"/>
        <v>Submitted</v>
      </c>
      <c r="M305" s="1">
        <v>559</v>
      </c>
      <c r="N305" s="1" t="str">
        <f t="shared" si="31"/>
        <v>High_risk</v>
      </c>
      <c r="O305" s="1" t="str">
        <f t="shared" si="32"/>
        <v>Excellent</v>
      </c>
      <c r="P305" s="1" t="str">
        <f t="shared" si="33"/>
        <v>Submitted</v>
      </c>
      <c r="Q305" s="1" t="str">
        <f t="shared" si="34"/>
        <v>Valid</v>
      </c>
      <c r="R305" s="1" t="s">
        <v>70</v>
      </c>
      <c r="S305" s="4">
        <v>2827796</v>
      </c>
      <c r="T305" s="1">
        <v>18.11</v>
      </c>
      <c r="U305" s="1">
        <v>60</v>
      </c>
      <c r="V305" s="1">
        <v>47129.93</v>
      </c>
      <c r="W305" s="4">
        <f t="shared" si="35"/>
        <v>4267615.4633333329</v>
      </c>
      <c r="X305" s="1" t="s">
        <v>105</v>
      </c>
      <c r="Y305" s="1" t="s">
        <v>106</v>
      </c>
      <c r="Z305" s="8">
        <v>45767</v>
      </c>
      <c r="AA305" s="8" t="str">
        <f>TEXT(Table2[[#This Row],[Application_Date]],"yyy")</f>
        <v>2025</v>
      </c>
      <c r="AB305" s="8" t="str">
        <f>TEXT(Table2[[#This Row],[Application_Date]],"mmmm")</f>
        <v>April</v>
      </c>
      <c r="AC305" s="1" t="s">
        <v>52</v>
      </c>
      <c r="AD305" s="1" t="s">
        <v>42</v>
      </c>
      <c r="AE305" s="1" t="s">
        <v>43</v>
      </c>
    </row>
    <row r="306" spans="1:31" x14ac:dyDescent="0.25">
      <c r="A306" s="1" t="s">
        <v>746</v>
      </c>
      <c r="B306" s="1" t="str">
        <f>IF(COUNTIF($A$2:A306,A306)&gt;1,"Duplicate","Unique")</f>
        <v>Unique</v>
      </c>
      <c r="C306" s="1" t="s">
        <v>747</v>
      </c>
      <c r="D306" s="1" t="s">
        <v>279</v>
      </c>
      <c r="E306" s="1" t="str">
        <f t="shared" si="29"/>
        <v>Submitted</v>
      </c>
      <c r="F306" s="1" t="s">
        <v>47</v>
      </c>
      <c r="G306" s="1">
        <v>31</v>
      </c>
      <c r="H306" s="1" t="s">
        <v>36</v>
      </c>
      <c r="I306" s="1" t="s">
        <v>25</v>
      </c>
      <c r="J306" s="1" t="s">
        <v>26</v>
      </c>
      <c r="K306" s="4">
        <v>2413198</v>
      </c>
      <c r="L306" s="4" t="str">
        <f t="shared" si="30"/>
        <v>Submitted</v>
      </c>
      <c r="M306" s="1">
        <v>355</v>
      </c>
      <c r="N306" s="1" t="str">
        <f t="shared" si="31"/>
        <v>High_risk</v>
      </c>
      <c r="O306" s="1" t="str">
        <f t="shared" si="32"/>
        <v>Excellent</v>
      </c>
      <c r="P306" s="1" t="str">
        <f t="shared" si="33"/>
        <v>Submitted</v>
      </c>
      <c r="Q306" s="1" t="str">
        <f t="shared" si="34"/>
        <v>Valid</v>
      </c>
      <c r="R306" s="1" t="s">
        <v>27</v>
      </c>
      <c r="S306" s="4">
        <v>1450152</v>
      </c>
      <c r="T306" s="1">
        <v>14.32</v>
      </c>
      <c r="U306" s="1">
        <v>60</v>
      </c>
      <c r="V306" s="1">
        <v>24169.200000000001</v>
      </c>
      <c r="W306" s="4">
        <f t="shared" si="35"/>
        <v>1730514.72</v>
      </c>
      <c r="X306" s="1" t="s">
        <v>105</v>
      </c>
      <c r="Y306" s="1" t="s">
        <v>106</v>
      </c>
      <c r="Z306" s="8">
        <v>45768</v>
      </c>
      <c r="AA306" s="8" t="str">
        <f>TEXT(Table2[[#This Row],[Application_Date]],"yyy")</f>
        <v>2025</v>
      </c>
      <c r="AB306" s="8" t="str">
        <f>TEXT(Table2[[#This Row],[Application_Date]],"mmmm")</f>
        <v>April</v>
      </c>
      <c r="AC306" s="1" t="s">
        <v>61</v>
      </c>
      <c r="AD306" s="1" t="s">
        <v>42</v>
      </c>
      <c r="AE306" s="1" t="s">
        <v>43</v>
      </c>
    </row>
    <row r="307" spans="1:31" x14ac:dyDescent="0.25">
      <c r="A307" s="1" t="s">
        <v>748</v>
      </c>
      <c r="B307" s="1" t="str">
        <f>IF(COUNTIF($A$2:A307,A307)&gt;1,"Duplicate","Unique")</f>
        <v>Unique</v>
      </c>
      <c r="C307" s="1" t="s">
        <v>749</v>
      </c>
      <c r="D307" s="1" t="s">
        <v>102</v>
      </c>
      <c r="E307" s="1" t="str">
        <f t="shared" si="29"/>
        <v>Submitted</v>
      </c>
      <c r="F307" s="1" t="s">
        <v>47</v>
      </c>
      <c r="G307" s="1">
        <v>49</v>
      </c>
      <c r="H307" s="1" t="s">
        <v>24</v>
      </c>
      <c r="I307" s="1" t="s">
        <v>25</v>
      </c>
      <c r="J307" s="1" t="s">
        <v>49</v>
      </c>
      <c r="K307" s="4">
        <v>621130</v>
      </c>
      <c r="L307" s="4" t="str">
        <f t="shared" si="30"/>
        <v>Submitted</v>
      </c>
      <c r="M307" s="1">
        <v>778</v>
      </c>
      <c r="N307" s="1" t="str">
        <f t="shared" si="31"/>
        <v>medium_risk</v>
      </c>
      <c r="O307" s="1" t="str">
        <f t="shared" si="32"/>
        <v>Excellent</v>
      </c>
      <c r="P307" s="1" t="str">
        <f t="shared" si="33"/>
        <v>Submitted</v>
      </c>
      <c r="Q307" s="1" t="str">
        <f t="shared" si="34"/>
        <v>Valid</v>
      </c>
      <c r="R307" s="1" t="s">
        <v>38</v>
      </c>
      <c r="S307" s="4">
        <v>1334545</v>
      </c>
      <c r="T307" s="1">
        <v>8.0299999999999994</v>
      </c>
      <c r="U307" s="1">
        <v>12</v>
      </c>
      <c r="V307" s="1">
        <v>111212.08</v>
      </c>
      <c r="W307" s="4">
        <f t="shared" si="35"/>
        <v>894946.4063444637</v>
      </c>
      <c r="X307" s="1" t="s">
        <v>28</v>
      </c>
      <c r="Y307" s="1" t="s">
        <v>29</v>
      </c>
      <c r="Z307" s="8">
        <v>45769</v>
      </c>
      <c r="AA307" s="8" t="str">
        <f>TEXT(Table2[[#This Row],[Application_Date]],"yyy")</f>
        <v>2025</v>
      </c>
      <c r="AB307" s="8" t="str">
        <f>TEXT(Table2[[#This Row],[Application_Date]],"mmmm")</f>
        <v>April</v>
      </c>
      <c r="AC307" s="1" t="s">
        <v>61</v>
      </c>
      <c r="AD307" s="1" t="s">
        <v>30</v>
      </c>
      <c r="AE307" s="1" t="s">
        <v>43</v>
      </c>
    </row>
    <row r="308" spans="1:31" x14ac:dyDescent="0.25">
      <c r="A308" s="1" t="s">
        <v>750</v>
      </c>
      <c r="B308" s="1" t="str">
        <f>IF(COUNTIF($A$2:A308,A308)&gt;1,"Duplicate","Unique")</f>
        <v>Unique</v>
      </c>
      <c r="C308" s="1" t="s">
        <v>751</v>
      </c>
      <c r="D308" s="1" t="s">
        <v>55</v>
      </c>
      <c r="E308" s="1" t="str">
        <f t="shared" si="29"/>
        <v>Submitted</v>
      </c>
      <c r="F308" s="1" t="s">
        <v>47</v>
      </c>
      <c r="G308" s="1">
        <v>52</v>
      </c>
      <c r="H308" s="1" t="s">
        <v>24</v>
      </c>
      <c r="I308" s="1" t="s">
        <v>25</v>
      </c>
      <c r="J308" s="1" t="s">
        <v>26</v>
      </c>
      <c r="K308" s="4">
        <v>539395</v>
      </c>
      <c r="L308" s="4" t="str">
        <f t="shared" si="30"/>
        <v>Submitted</v>
      </c>
      <c r="M308" s="1">
        <v>871</v>
      </c>
      <c r="N308" s="1" t="str">
        <f t="shared" si="31"/>
        <v>medium_risk</v>
      </c>
      <c r="O308" s="1" t="str">
        <f t="shared" si="32"/>
        <v>Excellent</v>
      </c>
      <c r="P308" s="1" t="str">
        <f t="shared" si="33"/>
        <v>Submitted</v>
      </c>
      <c r="Q308" s="1" t="str">
        <f t="shared" si="34"/>
        <v>Valid</v>
      </c>
      <c r="R308" s="1" t="s">
        <v>6</v>
      </c>
      <c r="S308" s="4">
        <v>4787807</v>
      </c>
      <c r="T308" s="1">
        <v>15.92</v>
      </c>
      <c r="U308" s="1">
        <v>60</v>
      </c>
      <c r="V308" s="1">
        <v>79796.78</v>
      </c>
      <c r="W308" s="4">
        <f t="shared" si="35"/>
        <v>6351823.9533333331</v>
      </c>
      <c r="X308" s="1" t="s">
        <v>85</v>
      </c>
      <c r="Y308" s="1" t="s">
        <v>86</v>
      </c>
      <c r="Z308" s="8">
        <v>45770</v>
      </c>
      <c r="AA308" s="8" t="str">
        <f>TEXT(Table2[[#This Row],[Application_Date]],"yyy")</f>
        <v>2025</v>
      </c>
      <c r="AB308" s="8" t="str">
        <f>TEXT(Table2[[#This Row],[Application_Date]],"mmmm")</f>
        <v>April</v>
      </c>
      <c r="AC308" s="1" t="s">
        <v>61</v>
      </c>
      <c r="AD308" s="1" t="s">
        <v>30</v>
      </c>
      <c r="AE308" s="1" t="s">
        <v>66</v>
      </c>
    </row>
    <row r="309" spans="1:31" x14ac:dyDescent="0.25">
      <c r="A309" s="1" t="s">
        <v>752</v>
      </c>
      <c r="B309" s="1" t="str">
        <f>IF(COUNTIF($A$2:A309,A309)&gt;1,"Duplicate","Unique")</f>
        <v>Unique</v>
      </c>
      <c r="C309" s="1" t="s">
        <v>753</v>
      </c>
      <c r="D309" s="1" t="s">
        <v>99</v>
      </c>
      <c r="E309" s="1" t="str">
        <f t="shared" si="29"/>
        <v>Submitted</v>
      </c>
      <c r="F309" s="1" t="s">
        <v>47</v>
      </c>
      <c r="G309" s="1">
        <v>63</v>
      </c>
      <c r="H309" s="1" t="s">
        <v>36</v>
      </c>
      <c r="I309" s="1" t="s">
        <v>48</v>
      </c>
      <c r="J309" s="1" t="s">
        <v>26</v>
      </c>
      <c r="K309" s="4">
        <v>1436615</v>
      </c>
      <c r="L309" s="4" t="str">
        <f t="shared" si="30"/>
        <v>Submitted</v>
      </c>
      <c r="M309" s="1">
        <v>789</v>
      </c>
      <c r="N309" s="1" t="str">
        <f t="shared" si="31"/>
        <v>medium_risk</v>
      </c>
      <c r="O309" s="1" t="str">
        <f t="shared" si="32"/>
        <v>Excellent</v>
      </c>
      <c r="P309" s="1" t="str">
        <f t="shared" si="33"/>
        <v>Submitted</v>
      </c>
      <c r="Q309" s="1" t="str">
        <f t="shared" si="34"/>
        <v>Valid</v>
      </c>
      <c r="R309" s="1" t="s">
        <v>82</v>
      </c>
      <c r="S309" s="4">
        <v>2806172</v>
      </c>
      <c r="T309" s="1">
        <v>18.829999999999998</v>
      </c>
      <c r="U309" s="1">
        <v>180</v>
      </c>
      <c r="V309" s="1">
        <v>15589.84</v>
      </c>
      <c r="W309" s="4">
        <f t="shared" si="35"/>
        <v>4403351.5633333335</v>
      </c>
      <c r="X309" s="1" t="s">
        <v>85</v>
      </c>
      <c r="Y309" s="1" t="s">
        <v>86</v>
      </c>
      <c r="Z309" s="8">
        <v>45771</v>
      </c>
      <c r="AA309" s="8" t="str">
        <f>TEXT(Table2[[#This Row],[Application_Date]],"yyy")</f>
        <v>2025</v>
      </c>
      <c r="AB309" s="8" t="str">
        <f>TEXT(Table2[[#This Row],[Application_Date]],"mmmm")</f>
        <v>April</v>
      </c>
      <c r="AC309" s="1" t="s">
        <v>61</v>
      </c>
      <c r="AD309" s="1" t="s">
        <v>42</v>
      </c>
      <c r="AE309" s="1" t="s">
        <v>62</v>
      </c>
    </row>
    <row r="310" spans="1:31" x14ac:dyDescent="0.25">
      <c r="A310" s="1" t="s">
        <v>754</v>
      </c>
      <c r="B310" s="1" t="str">
        <f>IF(COUNTIF($A$2:A310,A310)&gt;1,"Duplicate","Unique")</f>
        <v>Unique</v>
      </c>
      <c r="C310" s="1" t="s">
        <v>755</v>
      </c>
      <c r="D310" s="1" t="s">
        <v>468</v>
      </c>
      <c r="E310" s="1" t="str">
        <f t="shared" si="29"/>
        <v>Submitted</v>
      </c>
      <c r="F310" s="1" t="s">
        <v>35</v>
      </c>
      <c r="G310" s="1">
        <v>29</v>
      </c>
      <c r="H310" s="1" t="s">
        <v>24</v>
      </c>
      <c r="I310" s="1" t="s">
        <v>48</v>
      </c>
      <c r="J310" s="1" t="s">
        <v>49</v>
      </c>
      <c r="K310" s="4">
        <v>328281</v>
      </c>
      <c r="L310" s="4" t="str">
        <f t="shared" si="30"/>
        <v>Submitted</v>
      </c>
      <c r="M310" s="1">
        <v>841</v>
      </c>
      <c r="N310" s="1" t="str">
        <f t="shared" si="31"/>
        <v>medium_risk</v>
      </c>
      <c r="O310" s="1" t="str">
        <f t="shared" si="32"/>
        <v>Excellent</v>
      </c>
      <c r="P310" s="1" t="str">
        <f t="shared" si="33"/>
        <v>Submitted</v>
      </c>
      <c r="Q310" s="1" t="str">
        <f t="shared" si="34"/>
        <v>Valid</v>
      </c>
      <c r="R310" s="1" t="s">
        <v>82</v>
      </c>
      <c r="S310" s="4">
        <v>924256</v>
      </c>
      <c r="T310" s="1">
        <v>14.64</v>
      </c>
      <c r="U310" s="1">
        <v>24</v>
      </c>
      <c r="V310" s="1">
        <v>38510.67</v>
      </c>
      <c r="W310" s="4">
        <f t="shared" si="35"/>
        <v>1127592.3254913702</v>
      </c>
      <c r="X310" s="1" t="s">
        <v>39</v>
      </c>
      <c r="Y310" s="1" t="s">
        <v>40</v>
      </c>
      <c r="Z310" s="8">
        <v>45772</v>
      </c>
      <c r="AA310" s="8" t="str">
        <f>TEXT(Table2[[#This Row],[Application_Date]],"yyy")</f>
        <v>2025</v>
      </c>
      <c r="AB310" s="8" t="str">
        <f>TEXT(Table2[[#This Row],[Application_Date]],"mmmm")</f>
        <v>April</v>
      </c>
      <c r="AC310" s="1" t="s">
        <v>61</v>
      </c>
      <c r="AD310" s="1" t="s">
        <v>30</v>
      </c>
      <c r="AE310" s="1" t="s">
        <v>43</v>
      </c>
    </row>
    <row r="311" spans="1:31" x14ac:dyDescent="0.25">
      <c r="A311" s="1" t="s">
        <v>756</v>
      </c>
      <c r="B311" s="1" t="str">
        <f>IF(COUNTIF($A$2:A311,A311)&gt;1,"Duplicate","Unique")</f>
        <v>Unique</v>
      </c>
      <c r="C311" s="1" t="s">
        <v>757</v>
      </c>
      <c r="D311" s="1" t="s">
        <v>69</v>
      </c>
      <c r="E311" s="1" t="str">
        <f t="shared" si="29"/>
        <v>Submitted</v>
      </c>
      <c r="F311" s="1" t="s">
        <v>35</v>
      </c>
      <c r="G311" s="1">
        <v>46</v>
      </c>
      <c r="H311" s="1" t="s">
        <v>36</v>
      </c>
      <c r="I311" s="1" t="s">
        <v>25</v>
      </c>
      <c r="J311" s="1" t="s">
        <v>70</v>
      </c>
      <c r="K311" s="4">
        <v>2445086</v>
      </c>
      <c r="L311" s="4" t="str">
        <f t="shared" si="30"/>
        <v>Submitted</v>
      </c>
      <c r="M311" s="1">
        <v>572</v>
      </c>
      <c r="N311" s="1" t="str">
        <f t="shared" si="31"/>
        <v>High_risk</v>
      </c>
      <c r="O311" s="1" t="str">
        <f t="shared" si="32"/>
        <v>Excellent</v>
      </c>
      <c r="P311" s="1" t="str">
        <f t="shared" si="33"/>
        <v>Submitted</v>
      </c>
      <c r="Q311" s="1" t="str">
        <f t="shared" si="34"/>
        <v>Valid</v>
      </c>
      <c r="R311" s="1" t="s">
        <v>38</v>
      </c>
      <c r="S311" s="4">
        <v>929227</v>
      </c>
      <c r="T311" s="1">
        <v>14.04</v>
      </c>
      <c r="U311" s="1">
        <v>24</v>
      </c>
      <c r="V311" s="1">
        <v>38717.79</v>
      </c>
      <c r="W311" s="4">
        <f t="shared" si="35"/>
        <v>1087195.599146903</v>
      </c>
      <c r="X311" s="1" t="s">
        <v>85</v>
      </c>
      <c r="Y311" s="1" t="s">
        <v>86</v>
      </c>
      <c r="Z311" s="8">
        <v>45773</v>
      </c>
      <c r="AA311" s="8" t="str">
        <f>TEXT(Table2[[#This Row],[Application_Date]],"yyy")</f>
        <v>2025</v>
      </c>
      <c r="AB311" s="8" t="str">
        <f>TEXT(Table2[[#This Row],[Application_Date]],"mmmm")</f>
        <v>April</v>
      </c>
      <c r="AC311" s="1" t="s">
        <v>61</v>
      </c>
      <c r="AD311" s="1" t="s">
        <v>42</v>
      </c>
      <c r="AE311" s="1" t="s">
        <v>43</v>
      </c>
    </row>
    <row r="312" spans="1:31" x14ac:dyDescent="0.25">
      <c r="A312" s="1" t="s">
        <v>758</v>
      </c>
      <c r="B312" s="1" t="str">
        <f>IF(COUNTIF($A$2:A312,A312)&gt;1,"Duplicate","Unique")</f>
        <v>Unique</v>
      </c>
      <c r="C312" s="1" t="s">
        <v>759</v>
      </c>
      <c r="D312" s="1" t="s">
        <v>75</v>
      </c>
      <c r="E312" s="1" t="str">
        <f t="shared" si="29"/>
        <v>Submitted</v>
      </c>
      <c r="F312" s="1" t="s">
        <v>35</v>
      </c>
      <c r="G312" s="1">
        <v>49</v>
      </c>
      <c r="H312" s="1" t="s">
        <v>24</v>
      </c>
      <c r="I312" s="1" t="s">
        <v>25</v>
      </c>
      <c r="J312" s="1" t="s">
        <v>37</v>
      </c>
      <c r="K312" s="4">
        <v>2190635</v>
      </c>
      <c r="L312" s="4" t="str">
        <f t="shared" si="30"/>
        <v>Submitted</v>
      </c>
      <c r="M312" s="1">
        <v>632</v>
      </c>
      <c r="N312" s="1" t="str">
        <f t="shared" si="31"/>
        <v>low_risk</v>
      </c>
      <c r="O312" s="1" t="str">
        <f t="shared" si="32"/>
        <v>Excellent</v>
      </c>
      <c r="P312" s="1" t="str">
        <f t="shared" si="33"/>
        <v>Submitted</v>
      </c>
      <c r="Q312" s="1" t="str">
        <f t="shared" si="34"/>
        <v>Valid</v>
      </c>
      <c r="R312" s="1" t="s">
        <v>6</v>
      </c>
      <c r="S312" s="4">
        <v>0</v>
      </c>
      <c r="T312" s="1">
        <v>14.08</v>
      </c>
      <c r="U312" s="1">
        <v>36</v>
      </c>
      <c r="V312" s="1">
        <v>6944.44</v>
      </c>
      <c r="W312" s="4">
        <f t="shared" si="35"/>
        <v>0</v>
      </c>
      <c r="X312" s="1" t="s">
        <v>95</v>
      </c>
      <c r="Y312" s="1" t="s">
        <v>96</v>
      </c>
      <c r="Z312" s="8">
        <v>45774</v>
      </c>
      <c r="AA312" s="8" t="str">
        <f>TEXT(Table2[[#This Row],[Application_Date]],"yyy")</f>
        <v>2025</v>
      </c>
      <c r="AB312" s="8" t="str">
        <f>TEXT(Table2[[#This Row],[Application_Date]],"mmmm")</f>
        <v>April</v>
      </c>
      <c r="AC312" s="1" t="s">
        <v>52</v>
      </c>
      <c r="AD312" s="1" t="s">
        <v>42</v>
      </c>
      <c r="AE312" s="1" t="s">
        <v>66</v>
      </c>
    </row>
    <row r="313" spans="1:31" x14ac:dyDescent="0.25">
      <c r="A313" s="1" t="s">
        <v>760</v>
      </c>
      <c r="B313" s="1" t="str">
        <f>IF(COUNTIF($A$2:A313,A313)&gt;1,"Duplicate","Unique")</f>
        <v>Unique</v>
      </c>
      <c r="C313" s="1" t="s">
        <v>761</v>
      </c>
      <c r="D313" s="1" t="s">
        <v>270</v>
      </c>
      <c r="E313" s="1" t="str">
        <f t="shared" si="29"/>
        <v>Submitted</v>
      </c>
      <c r="F313" s="1" t="s">
        <v>35</v>
      </c>
      <c r="G313" s="1">
        <v>46</v>
      </c>
      <c r="H313" s="1" t="s">
        <v>36</v>
      </c>
      <c r="I313" s="1" t="s">
        <v>25</v>
      </c>
      <c r="J313" s="1" t="s">
        <v>70</v>
      </c>
      <c r="K313" s="4">
        <v>2455583</v>
      </c>
      <c r="L313" s="4" t="str">
        <f t="shared" si="30"/>
        <v>Submitted</v>
      </c>
      <c r="M313" s="1">
        <v>370</v>
      </c>
      <c r="N313" s="1" t="str">
        <f t="shared" si="31"/>
        <v>High_risk</v>
      </c>
      <c r="O313" s="1" t="str">
        <f t="shared" si="32"/>
        <v>Excellent</v>
      </c>
      <c r="P313" s="1" t="str">
        <f t="shared" si="33"/>
        <v>Submitted</v>
      </c>
      <c r="Q313" s="1" t="str">
        <f t="shared" si="34"/>
        <v>Valid</v>
      </c>
      <c r="R313" s="1" t="s">
        <v>82</v>
      </c>
      <c r="S313" s="4">
        <v>90110</v>
      </c>
      <c r="T313" s="1">
        <v>15.33</v>
      </c>
      <c r="U313" s="1">
        <v>36</v>
      </c>
      <c r="V313" s="1">
        <v>2503.06</v>
      </c>
      <c r="W313" s="4">
        <f t="shared" si="35"/>
        <v>115115.52500001558</v>
      </c>
      <c r="X313" s="1" t="s">
        <v>59</v>
      </c>
      <c r="Y313" s="1" t="s">
        <v>60</v>
      </c>
      <c r="Z313" s="8">
        <v>45775</v>
      </c>
      <c r="AA313" s="8" t="str">
        <f>TEXT(Table2[[#This Row],[Application_Date]],"yyy")</f>
        <v>2025</v>
      </c>
      <c r="AB313" s="8" t="str">
        <f>TEXT(Table2[[#This Row],[Application_Date]],"mmmm")</f>
        <v>April</v>
      </c>
      <c r="AC313" s="1" t="s">
        <v>52</v>
      </c>
      <c r="AD313" s="1" t="s">
        <v>30</v>
      </c>
      <c r="AE313" s="1" t="s">
        <v>66</v>
      </c>
    </row>
    <row r="314" spans="1:31" x14ac:dyDescent="0.25">
      <c r="A314" s="1" t="s">
        <v>762</v>
      </c>
      <c r="B314" s="1" t="str">
        <f>IF(COUNTIF($A$2:A314,A314)&gt;1,"Duplicate","Unique")</f>
        <v>Unique</v>
      </c>
      <c r="C314" s="1" t="s">
        <v>763</v>
      </c>
      <c r="D314" s="1" t="s">
        <v>160</v>
      </c>
      <c r="E314" s="1" t="str">
        <f t="shared" si="29"/>
        <v>Submitted</v>
      </c>
      <c r="F314" s="1" t="s">
        <v>35</v>
      </c>
      <c r="G314" s="1">
        <v>32</v>
      </c>
      <c r="H314" s="1" t="s">
        <v>36</v>
      </c>
      <c r="I314" s="1" t="s">
        <v>25</v>
      </c>
      <c r="J314" s="1" t="s">
        <v>26</v>
      </c>
      <c r="K314" s="4">
        <v>1465882</v>
      </c>
      <c r="L314" s="4" t="str">
        <f t="shared" si="30"/>
        <v>Submitted</v>
      </c>
      <c r="M314" s="1">
        <v>696</v>
      </c>
      <c r="N314" s="1" t="str">
        <f t="shared" si="31"/>
        <v>low_risk</v>
      </c>
      <c r="O314" s="1" t="str">
        <f t="shared" si="32"/>
        <v>Excellent</v>
      </c>
      <c r="P314" s="1" t="str">
        <f t="shared" si="33"/>
        <v>Submitted</v>
      </c>
      <c r="Q314" s="1" t="str">
        <f t="shared" si="34"/>
        <v>Valid</v>
      </c>
      <c r="R314" s="1" t="s">
        <v>70</v>
      </c>
      <c r="S314" s="4">
        <v>1754406</v>
      </c>
      <c r="T314" s="1">
        <v>14.62</v>
      </c>
      <c r="U314" s="1">
        <v>36</v>
      </c>
      <c r="V314" s="1">
        <v>48733.5</v>
      </c>
      <c r="W314" s="4">
        <f t="shared" si="35"/>
        <v>2137451.310000746</v>
      </c>
      <c r="X314" s="1" t="s">
        <v>95</v>
      </c>
      <c r="Y314" s="1" t="s">
        <v>96</v>
      </c>
      <c r="Z314" s="8">
        <v>45776</v>
      </c>
      <c r="AA314" s="8" t="str">
        <f>TEXT(Table2[[#This Row],[Application_Date]],"yyy")</f>
        <v>2025</v>
      </c>
      <c r="AB314" s="8" t="str">
        <f>TEXT(Table2[[#This Row],[Application_Date]],"mmmm")</f>
        <v>April</v>
      </c>
      <c r="AC314" s="1" t="s">
        <v>52</v>
      </c>
      <c r="AD314" s="1" t="s">
        <v>42</v>
      </c>
      <c r="AE314" s="1" t="s">
        <v>66</v>
      </c>
    </row>
    <row r="315" spans="1:31" x14ac:dyDescent="0.25">
      <c r="A315" s="1" t="s">
        <v>764</v>
      </c>
      <c r="B315" s="1" t="str">
        <f>IF(COUNTIF($A$2:A315,A315)&gt;1,"Duplicate","Unique")</f>
        <v>Unique</v>
      </c>
      <c r="C315" s="1" t="s">
        <v>765</v>
      </c>
      <c r="D315" s="1" t="s">
        <v>766</v>
      </c>
      <c r="E315" s="1" t="str">
        <f t="shared" si="29"/>
        <v>Submitted</v>
      </c>
      <c r="F315" s="1" t="s">
        <v>47</v>
      </c>
      <c r="G315" s="1">
        <v>26</v>
      </c>
      <c r="H315" s="1" t="s">
        <v>24</v>
      </c>
      <c r="I315" s="1" t="s">
        <v>25</v>
      </c>
      <c r="J315" s="1" t="s">
        <v>49</v>
      </c>
      <c r="K315" s="4">
        <v>256018</v>
      </c>
      <c r="L315" s="4" t="str">
        <f t="shared" si="30"/>
        <v>Submitted</v>
      </c>
      <c r="M315" s="1">
        <v>769</v>
      </c>
      <c r="N315" s="1" t="str">
        <f t="shared" si="31"/>
        <v>medium_risk</v>
      </c>
      <c r="O315" s="1" t="str">
        <f t="shared" si="32"/>
        <v>Excellent</v>
      </c>
      <c r="P315" s="1" t="str">
        <f t="shared" si="33"/>
        <v>Submitted</v>
      </c>
      <c r="Q315" s="1" t="str">
        <f t="shared" si="34"/>
        <v>Valid</v>
      </c>
      <c r="R315" s="1" t="s">
        <v>82</v>
      </c>
      <c r="S315" s="4">
        <v>3584600</v>
      </c>
      <c r="T315" s="1">
        <v>10.18</v>
      </c>
      <c r="U315" s="1">
        <v>120</v>
      </c>
      <c r="V315" s="1">
        <v>29871.67</v>
      </c>
      <c r="W315" s="4">
        <f t="shared" si="35"/>
        <v>3040935.6666666665</v>
      </c>
      <c r="X315" s="1" t="s">
        <v>95</v>
      </c>
      <c r="Y315" s="1" t="s">
        <v>96</v>
      </c>
      <c r="Z315" s="8">
        <v>45777</v>
      </c>
      <c r="AA315" s="8" t="str">
        <f>TEXT(Table2[[#This Row],[Application_Date]],"yyy")</f>
        <v>2025</v>
      </c>
      <c r="AB315" s="8" t="str">
        <f>TEXT(Table2[[#This Row],[Application_Date]],"mmmm")</f>
        <v>April</v>
      </c>
      <c r="AC315" s="1" t="s">
        <v>41</v>
      </c>
      <c r="AD315" s="1" t="s">
        <v>30</v>
      </c>
      <c r="AE315" s="1" t="s">
        <v>66</v>
      </c>
    </row>
    <row r="316" spans="1:31" x14ac:dyDescent="0.25">
      <c r="A316" s="1" t="s">
        <v>767</v>
      </c>
      <c r="B316" s="1" t="str">
        <f>IF(COUNTIF($A$2:A316,A316)&gt;1,"Duplicate","Unique")</f>
        <v>Unique</v>
      </c>
      <c r="C316" s="1" t="s">
        <v>768</v>
      </c>
      <c r="D316" s="1" t="s">
        <v>109</v>
      </c>
      <c r="E316" s="1" t="str">
        <f t="shared" si="29"/>
        <v>Submitted</v>
      </c>
      <c r="F316" s="1" t="s">
        <v>47</v>
      </c>
      <c r="G316" s="1">
        <v>37</v>
      </c>
      <c r="H316" s="1" t="s">
        <v>24</v>
      </c>
      <c r="I316" s="1" t="s">
        <v>48</v>
      </c>
      <c r="J316" s="1" t="s">
        <v>26</v>
      </c>
      <c r="K316" s="4">
        <v>1074845</v>
      </c>
      <c r="L316" s="4" t="str">
        <f t="shared" si="30"/>
        <v>Submitted</v>
      </c>
      <c r="M316" s="1">
        <v>466</v>
      </c>
      <c r="N316" s="1" t="str">
        <f t="shared" si="31"/>
        <v>High_risk</v>
      </c>
      <c r="O316" s="1" t="str">
        <f t="shared" si="32"/>
        <v>Excellent</v>
      </c>
      <c r="P316" s="1" t="str">
        <f t="shared" si="33"/>
        <v>Submitted</v>
      </c>
      <c r="Q316" s="1" t="str">
        <f t="shared" si="34"/>
        <v>Valid</v>
      </c>
      <c r="R316" s="1" t="s">
        <v>38</v>
      </c>
      <c r="S316" s="4">
        <v>4968600</v>
      </c>
      <c r="T316" s="1">
        <v>12.6</v>
      </c>
      <c r="U316" s="1">
        <v>24</v>
      </c>
      <c r="V316" s="1">
        <v>207025</v>
      </c>
      <c r="W316" s="4">
        <f t="shared" si="35"/>
        <v>5217030.1719216947</v>
      </c>
      <c r="X316" s="1" t="s">
        <v>105</v>
      </c>
      <c r="Y316" s="1" t="s">
        <v>106</v>
      </c>
      <c r="Z316" s="8">
        <v>45778</v>
      </c>
      <c r="AA316" s="8" t="str">
        <f>TEXT(Table2[[#This Row],[Application_Date]],"yyy")</f>
        <v>2025</v>
      </c>
      <c r="AB316" s="8" t="str">
        <f>TEXT(Table2[[#This Row],[Application_Date]],"mmmm")</f>
        <v>May</v>
      </c>
      <c r="AC316" s="1" t="s">
        <v>41</v>
      </c>
      <c r="AD316" s="1" t="s">
        <v>42</v>
      </c>
      <c r="AE316" s="1" t="s">
        <v>31</v>
      </c>
    </row>
    <row r="317" spans="1:31" x14ac:dyDescent="0.25">
      <c r="A317" s="1" t="s">
        <v>769</v>
      </c>
      <c r="B317" s="1" t="str">
        <f>IF(COUNTIF($A$2:A317,A317)&gt;1,"Duplicate","Unique")</f>
        <v>Unique</v>
      </c>
      <c r="C317" s="1" t="s">
        <v>770</v>
      </c>
      <c r="D317" s="1" t="s">
        <v>34</v>
      </c>
      <c r="E317" s="1" t="str">
        <f t="shared" si="29"/>
        <v>Submitted</v>
      </c>
      <c r="F317" s="1" t="s">
        <v>35</v>
      </c>
      <c r="G317" s="1">
        <v>35</v>
      </c>
      <c r="H317" s="1" t="s">
        <v>36</v>
      </c>
      <c r="I317" s="1" t="s">
        <v>25</v>
      </c>
      <c r="J317" s="1" t="s">
        <v>37</v>
      </c>
      <c r="K317" s="4">
        <v>793096</v>
      </c>
      <c r="L317" s="4" t="str">
        <f t="shared" si="30"/>
        <v>Submitted</v>
      </c>
      <c r="M317" s="1">
        <v>746</v>
      </c>
      <c r="N317" s="1" t="str">
        <f t="shared" si="31"/>
        <v>low_risk</v>
      </c>
      <c r="O317" s="1" t="str">
        <f t="shared" si="32"/>
        <v>Excellent</v>
      </c>
      <c r="P317" s="1" t="str">
        <f t="shared" si="33"/>
        <v>Submitted</v>
      </c>
      <c r="Q317" s="1" t="str">
        <f t="shared" si="34"/>
        <v>Valid</v>
      </c>
      <c r="R317" s="1" t="s">
        <v>6</v>
      </c>
      <c r="S317" s="4">
        <v>978389</v>
      </c>
      <c r="T317" s="1">
        <v>9.5500000000000007</v>
      </c>
      <c r="U317" s="1">
        <v>12</v>
      </c>
      <c r="V317" s="1">
        <v>81532.42</v>
      </c>
      <c r="W317" s="4">
        <f t="shared" si="35"/>
        <v>779327.25098931114</v>
      </c>
      <c r="X317" s="1" t="s">
        <v>59</v>
      </c>
      <c r="Y317" s="1" t="s">
        <v>60</v>
      </c>
      <c r="Z317" s="8">
        <v>45779</v>
      </c>
      <c r="AA317" s="8" t="str">
        <f>TEXT(Table2[[#This Row],[Application_Date]],"yyy")</f>
        <v>2025</v>
      </c>
      <c r="AB317" s="8" t="str">
        <f>TEXT(Table2[[#This Row],[Application_Date]],"mmmm")</f>
        <v>May</v>
      </c>
      <c r="AC317" s="1" t="s">
        <v>41</v>
      </c>
      <c r="AD317" s="1" t="s">
        <v>30</v>
      </c>
      <c r="AE317" s="1" t="s">
        <v>31</v>
      </c>
    </row>
    <row r="318" spans="1:31" x14ac:dyDescent="0.25">
      <c r="A318" s="1" t="s">
        <v>771</v>
      </c>
      <c r="B318" s="1" t="str">
        <f>IF(COUNTIF($A$2:A318,A318)&gt;1,"Duplicate","Unique")</f>
        <v>Unique</v>
      </c>
      <c r="C318" s="1" t="s">
        <v>772</v>
      </c>
      <c r="D318" s="1" t="s">
        <v>142</v>
      </c>
      <c r="E318" s="1" t="str">
        <f t="shared" si="29"/>
        <v>Submitted</v>
      </c>
      <c r="F318" s="1" t="s">
        <v>35</v>
      </c>
      <c r="G318" s="1">
        <v>54</v>
      </c>
      <c r="H318" s="1" t="s">
        <v>36</v>
      </c>
      <c r="I318" s="1" t="s">
        <v>48</v>
      </c>
      <c r="J318" s="1" t="s">
        <v>26</v>
      </c>
      <c r="K318" s="4">
        <v>2072814</v>
      </c>
      <c r="L318" s="4" t="str">
        <f t="shared" si="30"/>
        <v>Submitted</v>
      </c>
      <c r="M318" s="1">
        <v>580</v>
      </c>
      <c r="N318" s="1" t="str">
        <f t="shared" si="31"/>
        <v>High_risk</v>
      </c>
      <c r="O318" s="1" t="str">
        <f t="shared" si="32"/>
        <v>Excellent</v>
      </c>
      <c r="P318" s="1" t="str">
        <f t="shared" si="33"/>
        <v>Submitted</v>
      </c>
      <c r="Q318" s="1" t="str">
        <f t="shared" si="34"/>
        <v>Valid</v>
      </c>
      <c r="R318" s="1" t="s">
        <v>70</v>
      </c>
      <c r="S318" s="4">
        <v>4311235</v>
      </c>
      <c r="T318" s="1">
        <v>7.24</v>
      </c>
      <c r="U318" s="1">
        <v>24</v>
      </c>
      <c r="V318" s="1">
        <v>179634.79</v>
      </c>
      <c r="W318" s="4">
        <f t="shared" si="35"/>
        <v>2601143.0148094664</v>
      </c>
      <c r="X318" s="1" t="s">
        <v>85</v>
      </c>
      <c r="Y318" s="1" t="s">
        <v>86</v>
      </c>
      <c r="Z318" s="8">
        <v>45780</v>
      </c>
      <c r="AA318" s="8" t="str">
        <f>TEXT(Table2[[#This Row],[Application_Date]],"yyy")</f>
        <v>2025</v>
      </c>
      <c r="AB318" s="8" t="str">
        <f>TEXT(Table2[[#This Row],[Application_Date]],"mmmm")</f>
        <v>May</v>
      </c>
      <c r="AC318" s="1" t="s">
        <v>41</v>
      </c>
      <c r="AD318" s="1" t="s">
        <v>30</v>
      </c>
      <c r="AE318" s="1" t="s">
        <v>43</v>
      </c>
    </row>
    <row r="319" spans="1:31" x14ac:dyDescent="0.25">
      <c r="A319" s="1" t="s">
        <v>773</v>
      </c>
      <c r="B319" s="1" t="str">
        <f>IF(COUNTIF($A$2:A319,A319)&gt;1,"Duplicate","Unique")</f>
        <v>Unique</v>
      </c>
      <c r="C319" s="1" t="s">
        <v>774</v>
      </c>
      <c r="D319" s="1" t="s">
        <v>81</v>
      </c>
      <c r="E319" s="1" t="str">
        <f t="shared" si="29"/>
        <v>Submitted</v>
      </c>
      <c r="F319" s="1" t="s">
        <v>47</v>
      </c>
      <c r="G319" s="1">
        <v>46</v>
      </c>
      <c r="H319" s="1" t="s">
        <v>36</v>
      </c>
      <c r="I319" s="1" t="s">
        <v>48</v>
      </c>
      <c r="J319" s="1" t="s">
        <v>70</v>
      </c>
      <c r="K319" s="4">
        <v>870888</v>
      </c>
      <c r="L319" s="4" t="str">
        <f t="shared" si="30"/>
        <v>Submitted</v>
      </c>
      <c r="M319" s="1">
        <v>494</v>
      </c>
      <c r="N319" s="1" t="str">
        <f t="shared" si="31"/>
        <v>High_risk</v>
      </c>
      <c r="O319" s="1" t="str">
        <f t="shared" si="32"/>
        <v>Excellent</v>
      </c>
      <c r="P319" s="1" t="str">
        <f t="shared" si="33"/>
        <v>Submitted</v>
      </c>
      <c r="Q319" s="1" t="str">
        <f t="shared" si="34"/>
        <v>Valid</v>
      </c>
      <c r="R319" s="1" t="s">
        <v>70</v>
      </c>
      <c r="S319" s="4">
        <v>2109583</v>
      </c>
      <c r="T319" s="1">
        <v>15.21</v>
      </c>
      <c r="U319" s="1">
        <v>180</v>
      </c>
      <c r="V319" s="1">
        <v>11719.91</v>
      </c>
      <c r="W319" s="4">
        <f t="shared" si="35"/>
        <v>2673896.4525000001</v>
      </c>
      <c r="X319" s="1" t="s">
        <v>85</v>
      </c>
      <c r="Y319" s="1" t="s">
        <v>86</v>
      </c>
      <c r="Z319" s="8">
        <v>45781</v>
      </c>
      <c r="AA319" s="8" t="str">
        <f>TEXT(Table2[[#This Row],[Application_Date]],"yyy")</f>
        <v>2025</v>
      </c>
      <c r="AB319" s="8" t="str">
        <f>TEXT(Table2[[#This Row],[Application_Date]],"mmmm")</f>
        <v>May</v>
      </c>
      <c r="AC319" s="1" t="s">
        <v>61</v>
      </c>
      <c r="AD319" s="1" t="s">
        <v>30</v>
      </c>
      <c r="AE319" s="1" t="s">
        <v>66</v>
      </c>
    </row>
    <row r="320" spans="1:31" x14ac:dyDescent="0.25">
      <c r="A320" s="1" t="s">
        <v>775</v>
      </c>
      <c r="B320" s="1" t="str">
        <f>IF(COUNTIF($A$2:A320,A320)&gt;1,"Duplicate","Unique")</f>
        <v>Unique</v>
      </c>
      <c r="C320" s="1" t="s">
        <v>776</v>
      </c>
      <c r="D320" s="1" t="s">
        <v>130</v>
      </c>
      <c r="E320" s="1" t="str">
        <f t="shared" si="29"/>
        <v>Submitted</v>
      </c>
      <c r="F320" s="1" t="s">
        <v>47</v>
      </c>
      <c r="G320" s="1">
        <v>44</v>
      </c>
      <c r="H320" s="1" t="s">
        <v>24</v>
      </c>
      <c r="I320" s="1" t="s">
        <v>25</v>
      </c>
      <c r="J320" s="1" t="s">
        <v>70</v>
      </c>
      <c r="K320" s="4">
        <v>784029</v>
      </c>
      <c r="L320" s="4" t="str">
        <f t="shared" si="30"/>
        <v>Submitted</v>
      </c>
      <c r="M320" s="1">
        <v>461</v>
      </c>
      <c r="N320" s="1" t="str">
        <f t="shared" si="31"/>
        <v>High_risk</v>
      </c>
      <c r="O320" s="1" t="str">
        <f t="shared" si="32"/>
        <v>Excellent</v>
      </c>
      <c r="P320" s="1" t="str">
        <f t="shared" si="33"/>
        <v>Submitted</v>
      </c>
      <c r="Q320" s="1" t="str">
        <f t="shared" si="34"/>
        <v>Valid</v>
      </c>
      <c r="R320" s="1" t="s">
        <v>70</v>
      </c>
      <c r="S320" s="4">
        <v>727535</v>
      </c>
      <c r="T320" s="1">
        <v>10.45</v>
      </c>
      <c r="U320" s="1">
        <v>12</v>
      </c>
      <c r="V320" s="1">
        <v>60627.92</v>
      </c>
      <c r="W320" s="4">
        <f t="shared" si="35"/>
        <v>633906.5583816733</v>
      </c>
      <c r="X320" s="1" t="s">
        <v>95</v>
      </c>
      <c r="Y320" s="1" t="s">
        <v>96</v>
      </c>
      <c r="Z320" s="8">
        <v>45782</v>
      </c>
      <c r="AA320" s="8" t="str">
        <f>TEXT(Table2[[#This Row],[Application_Date]],"yyy")</f>
        <v>2025</v>
      </c>
      <c r="AB320" s="8" t="str">
        <f>TEXT(Table2[[#This Row],[Application_Date]],"mmmm")</f>
        <v>May</v>
      </c>
      <c r="AC320" s="1" t="s">
        <v>61</v>
      </c>
      <c r="AD320" s="1" t="s">
        <v>30</v>
      </c>
      <c r="AE320" s="1" t="s">
        <v>62</v>
      </c>
    </row>
    <row r="321" spans="1:31" x14ac:dyDescent="0.25">
      <c r="A321" s="1" t="s">
        <v>777</v>
      </c>
      <c r="B321" s="1" t="str">
        <f>IF(COUNTIF($A$2:A321,A321)&gt;1,"Duplicate","Unique")</f>
        <v>Unique</v>
      </c>
      <c r="C321" s="1" t="s">
        <v>778</v>
      </c>
      <c r="D321" s="1" t="s">
        <v>154</v>
      </c>
      <c r="E321" s="1" t="str">
        <f t="shared" si="29"/>
        <v>Submitted</v>
      </c>
      <c r="F321" s="1" t="s">
        <v>47</v>
      </c>
      <c r="G321" s="1">
        <v>28</v>
      </c>
      <c r="H321" s="1" t="s">
        <v>36</v>
      </c>
      <c r="I321" s="1" t="s">
        <v>48</v>
      </c>
      <c r="J321" s="1" t="s">
        <v>37</v>
      </c>
      <c r="K321" s="4">
        <v>2087785</v>
      </c>
      <c r="L321" s="4" t="str">
        <f t="shared" si="30"/>
        <v>Submitted</v>
      </c>
      <c r="M321" s="1">
        <v>658</v>
      </c>
      <c r="N321" s="1" t="str">
        <f t="shared" si="31"/>
        <v>low_risk</v>
      </c>
      <c r="O321" s="1" t="str">
        <f t="shared" si="32"/>
        <v>Excellent</v>
      </c>
      <c r="P321" s="1" t="str">
        <f t="shared" si="33"/>
        <v>Submitted</v>
      </c>
      <c r="Q321" s="1" t="str">
        <f t="shared" si="34"/>
        <v>Valid</v>
      </c>
      <c r="R321" s="1" t="s">
        <v>70</v>
      </c>
      <c r="S321" s="4">
        <v>1891690</v>
      </c>
      <c r="T321" s="1">
        <v>17.809999999999999</v>
      </c>
      <c r="U321" s="1">
        <v>60</v>
      </c>
      <c r="V321" s="1">
        <v>31528.17</v>
      </c>
      <c r="W321" s="4">
        <f t="shared" si="35"/>
        <v>2807583.2416666667</v>
      </c>
      <c r="X321" s="1" t="s">
        <v>779</v>
      </c>
      <c r="Y321" s="1" t="s">
        <v>40</v>
      </c>
      <c r="Z321" s="8">
        <v>45783</v>
      </c>
      <c r="AA321" s="8" t="str">
        <f>TEXT(Table2[[#This Row],[Application_Date]],"yyy")</f>
        <v>2025</v>
      </c>
      <c r="AB321" s="8" t="str">
        <f>TEXT(Table2[[#This Row],[Application_Date]],"mmmm")</f>
        <v>May</v>
      </c>
      <c r="AC321" s="1" t="s">
        <v>61</v>
      </c>
      <c r="AD321" s="1" t="s">
        <v>30</v>
      </c>
      <c r="AE321" s="1" t="s">
        <v>66</v>
      </c>
    </row>
    <row r="322" spans="1:31" x14ac:dyDescent="0.25">
      <c r="A322" s="1" t="s">
        <v>780</v>
      </c>
      <c r="B322" s="1" t="str">
        <f>IF(COUNTIF($A$2:A322,A322)&gt;1,"Duplicate","Unique")</f>
        <v>Unique</v>
      </c>
      <c r="C322" s="1" t="s">
        <v>781</v>
      </c>
      <c r="D322" s="1" t="s">
        <v>366</v>
      </c>
      <c r="E322" s="1" t="str">
        <f t="shared" ref="E322:E385" si="36">IF(C322="","Missing","Submitted")</f>
        <v>Submitted</v>
      </c>
      <c r="F322" s="1" t="s">
        <v>47</v>
      </c>
      <c r="G322" s="1">
        <v>31</v>
      </c>
      <c r="H322" s="1" t="s">
        <v>36</v>
      </c>
      <c r="I322" s="1" t="s">
        <v>25</v>
      </c>
      <c r="J322" s="1" t="s">
        <v>26</v>
      </c>
      <c r="K322" s="4">
        <v>1533934</v>
      </c>
      <c r="L322" s="4" t="str">
        <f t="shared" ref="L322:L385" si="37">IF(K322="","Missing","Submitted")</f>
        <v>Submitted</v>
      </c>
      <c r="M322" s="1">
        <v>345</v>
      </c>
      <c r="N322" s="1" t="str">
        <f t="shared" ref="N322:N385" si="38">IF(M322&lt;600,"High_risk",IF(M322&gt;=750,"medium_risk","low_risk"))</f>
        <v>High_risk</v>
      </c>
      <c r="O322" s="1" t="str">
        <f t="shared" ref="O322:O385" si="39">IF(J323&lt;503,"Poor",IF(J323&lt;=550,"Fair",IF(J323&lt;=750,"Good","Excellent")))</f>
        <v>Excellent</v>
      </c>
      <c r="P322" s="1" t="str">
        <f t="shared" ref="P322:P385" si="40">IF(S322="","Missing","Submitted")</f>
        <v>Submitted</v>
      </c>
      <c r="Q322" s="1" t="str">
        <f t="shared" ref="Q322:Q385" si="41">IF(AND(M322&gt;=300,M322&lt;=900),"Valid","Invalid")</f>
        <v>Valid</v>
      </c>
      <c r="R322" s="1" t="s">
        <v>82</v>
      </c>
      <c r="S322" s="4">
        <v>1631844</v>
      </c>
      <c r="T322" s="1">
        <v>10.5</v>
      </c>
      <c r="U322" s="1">
        <v>180</v>
      </c>
      <c r="V322" s="1">
        <v>9065.7999999999993</v>
      </c>
      <c r="W322" s="4">
        <f t="shared" ref="W322:W385" si="42">PMT(T322/12,U322,-S322)</f>
        <v>1427863.5</v>
      </c>
      <c r="X322" s="1" t="s">
        <v>59</v>
      </c>
      <c r="Y322" s="1" t="s">
        <v>60</v>
      </c>
      <c r="Z322" s="8">
        <v>45784</v>
      </c>
      <c r="AA322" s="8" t="str">
        <f>TEXT(Table2[[#This Row],[Application_Date]],"yyy")</f>
        <v>2025</v>
      </c>
      <c r="AB322" s="8" t="str">
        <f>TEXT(Table2[[#This Row],[Application_Date]],"mmmm")</f>
        <v>May</v>
      </c>
      <c r="AC322" s="1" t="s">
        <v>61</v>
      </c>
      <c r="AD322" s="1" t="s">
        <v>30</v>
      </c>
      <c r="AE322" s="1" t="s">
        <v>62</v>
      </c>
    </row>
    <row r="323" spans="1:31" x14ac:dyDescent="0.25">
      <c r="A323" s="1" t="s">
        <v>782</v>
      </c>
      <c r="B323" s="1" t="str">
        <f>IF(COUNTIF($A$2:A323,A323)&gt;1,"Duplicate","Unique")</f>
        <v>Unique</v>
      </c>
      <c r="C323" s="1" t="s">
        <v>783</v>
      </c>
      <c r="D323" s="1" t="s">
        <v>196</v>
      </c>
      <c r="E323" s="1" t="str">
        <f t="shared" si="36"/>
        <v>Submitted</v>
      </c>
      <c r="F323" s="1" t="s">
        <v>35</v>
      </c>
      <c r="G323" s="1">
        <v>32</v>
      </c>
      <c r="H323" s="1" t="s">
        <v>24</v>
      </c>
      <c r="I323" s="1" t="s">
        <v>25</v>
      </c>
      <c r="J323" s="1" t="s">
        <v>70</v>
      </c>
      <c r="K323" s="4">
        <v>968485</v>
      </c>
      <c r="L323" s="4" t="str">
        <f t="shared" si="37"/>
        <v>Submitted</v>
      </c>
      <c r="M323" s="1">
        <v>365</v>
      </c>
      <c r="N323" s="1" t="str">
        <f t="shared" si="38"/>
        <v>High_risk</v>
      </c>
      <c r="O323" s="1" t="str">
        <f t="shared" si="39"/>
        <v>Excellent</v>
      </c>
      <c r="P323" s="1" t="str">
        <f t="shared" si="40"/>
        <v>Submitted</v>
      </c>
      <c r="Q323" s="1" t="str">
        <f t="shared" si="41"/>
        <v>Valid</v>
      </c>
      <c r="R323" s="1" t="s">
        <v>6</v>
      </c>
      <c r="S323" s="4">
        <v>4050083</v>
      </c>
      <c r="T323" s="1">
        <v>8.7200000000000006</v>
      </c>
      <c r="U323" s="1">
        <v>36</v>
      </c>
      <c r="V323" s="1">
        <v>112502.31</v>
      </c>
      <c r="W323" s="4">
        <f t="shared" si="42"/>
        <v>2943060.3218308687</v>
      </c>
      <c r="X323" s="1" t="s">
        <v>85</v>
      </c>
      <c r="Y323" s="1" t="s">
        <v>86</v>
      </c>
      <c r="Z323" s="8">
        <v>45785</v>
      </c>
      <c r="AA323" s="8" t="str">
        <f>TEXT(Table2[[#This Row],[Application_Date]],"yyy")</f>
        <v>2025</v>
      </c>
      <c r="AB323" s="8" t="str">
        <f>TEXT(Table2[[#This Row],[Application_Date]],"mmmm")</f>
        <v>May</v>
      </c>
      <c r="AC323" s="1" t="s">
        <v>61</v>
      </c>
      <c r="AD323" s="1" t="s">
        <v>30</v>
      </c>
      <c r="AE323" s="1" t="s">
        <v>66</v>
      </c>
    </row>
    <row r="324" spans="1:31" x14ac:dyDescent="0.25">
      <c r="A324" s="1" t="s">
        <v>784</v>
      </c>
      <c r="B324" s="1" t="str">
        <f>IF(COUNTIF($A$2:A324,A324)&gt;1,"Duplicate","Unique")</f>
        <v>Unique</v>
      </c>
      <c r="C324" s="1" t="s">
        <v>785</v>
      </c>
      <c r="D324" s="1" t="s">
        <v>99</v>
      </c>
      <c r="E324" s="1" t="str">
        <f t="shared" si="36"/>
        <v>Submitted</v>
      </c>
      <c r="F324" s="1" t="s">
        <v>47</v>
      </c>
      <c r="G324" s="1">
        <v>32</v>
      </c>
      <c r="H324" s="1" t="s">
        <v>36</v>
      </c>
      <c r="I324" s="1" t="s">
        <v>25</v>
      </c>
      <c r="J324" s="1" t="s">
        <v>26</v>
      </c>
      <c r="K324" s="4">
        <v>920116</v>
      </c>
      <c r="L324" s="4" t="str">
        <f t="shared" si="37"/>
        <v>Submitted</v>
      </c>
      <c r="M324" s="1">
        <v>825</v>
      </c>
      <c r="N324" s="1" t="str">
        <f t="shared" si="38"/>
        <v>medium_risk</v>
      </c>
      <c r="O324" s="1" t="str">
        <f t="shared" si="39"/>
        <v>Excellent</v>
      </c>
      <c r="P324" s="1" t="str">
        <f t="shared" si="40"/>
        <v>Submitted</v>
      </c>
      <c r="Q324" s="1" t="str">
        <f t="shared" si="41"/>
        <v>Valid</v>
      </c>
      <c r="R324" s="1" t="s">
        <v>27</v>
      </c>
      <c r="S324" s="4">
        <v>1269476</v>
      </c>
      <c r="T324" s="1">
        <v>16.48</v>
      </c>
      <c r="U324" s="1">
        <v>24</v>
      </c>
      <c r="V324" s="1">
        <v>52894.83</v>
      </c>
      <c r="W324" s="4">
        <f t="shared" si="42"/>
        <v>1743413.7083758581</v>
      </c>
      <c r="X324" s="1" t="s">
        <v>95</v>
      </c>
      <c r="Y324" s="1" t="s">
        <v>96</v>
      </c>
      <c r="Z324" s="8">
        <v>45786</v>
      </c>
      <c r="AA324" s="8" t="str">
        <f>TEXT(Table2[[#This Row],[Application_Date]],"yyy")</f>
        <v>2025</v>
      </c>
      <c r="AB324" s="8" t="str">
        <f>TEXT(Table2[[#This Row],[Application_Date]],"mmmm")</f>
        <v>May</v>
      </c>
      <c r="AC324" s="1" t="s">
        <v>61</v>
      </c>
      <c r="AD324" s="1" t="s">
        <v>30</v>
      </c>
      <c r="AE324" s="1" t="s">
        <v>66</v>
      </c>
    </row>
    <row r="325" spans="1:31" x14ac:dyDescent="0.25">
      <c r="A325" s="1" t="s">
        <v>786</v>
      </c>
      <c r="B325" s="1" t="str">
        <f>IF(COUNTIF($A$2:A325,A325)&gt;1,"Duplicate","Unique")</f>
        <v>Unique</v>
      </c>
      <c r="C325" s="1" t="s">
        <v>787</v>
      </c>
      <c r="D325" s="1" t="s">
        <v>638</v>
      </c>
      <c r="E325" s="1" t="str">
        <f t="shared" si="36"/>
        <v>Submitted</v>
      </c>
      <c r="F325" s="1" t="s">
        <v>35</v>
      </c>
      <c r="G325" s="1">
        <v>41</v>
      </c>
      <c r="H325" s="1" t="s">
        <v>36</v>
      </c>
      <c r="I325" s="1" t="s">
        <v>25</v>
      </c>
      <c r="J325" s="1" t="s">
        <v>70</v>
      </c>
      <c r="K325" s="4">
        <v>648064</v>
      </c>
      <c r="L325" s="4" t="str">
        <f t="shared" si="37"/>
        <v>Submitted</v>
      </c>
      <c r="M325" s="1">
        <v>663</v>
      </c>
      <c r="N325" s="1" t="str">
        <f t="shared" si="38"/>
        <v>low_risk</v>
      </c>
      <c r="O325" s="1" t="str">
        <f t="shared" si="39"/>
        <v>Excellent</v>
      </c>
      <c r="P325" s="1" t="str">
        <f t="shared" si="40"/>
        <v>Submitted</v>
      </c>
      <c r="Q325" s="1" t="str">
        <f t="shared" si="41"/>
        <v>Valid</v>
      </c>
      <c r="R325" s="1" t="s">
        <v>6</v>
      </c>
      <c r="S325" s="4">
        <v>4994317</v>
      </c>
      <c r="T325" s="1">
        <v>11.6</v>
      </c>
      <c r="U325" s="1">
        <v>36</v>
      </c>
      <c r="V325" s="1">
        <v>138731.03</v>
      </c>
      <c r="W325" s="4">
        <f t="shared" si="42"/>
        <v>4827839.766795327</v>
      </c>
      <c r="X325" s="1" t="s">
        <v>105</v>
      </c>
      <c r="Y325" s="1" t="s">
        <v>106</v>
      </c>
      <c r="Z325" s="8">
        <v>45787</v>
      </c>
      <c r="AA325" s="8" t="str">
        <f>TEXT(Table2[[#This Row],[Application_Date]],"yyy")</f>
        <v>2025</v>
      </c>
      <c r="AB325" s="8" t="str">
        <f>TEXT(Table2[[#This Row],[Application_Date]],"mmmm")</f>
        <v>May</v>
      </c>
      <c r="AC325" s="1" t="s">
        <v>61</v>
      </c>
      <c r="AD325" s="1" t="s">
        <v>42</v>
      </c>
      <c r="AE325" s="1" t="s">
        <v>66</v>
      </c>
    </row>
    <row r="326" spans="1:31" x14ac:dyDescent="0.25">
      <c r="A326" s="1" t="s">
        <v>788</v>
      </c>
      <c r="B326" s="1" t="str">
        <f>IF(COUNTIF($A$2:A326,A326)&gt;1,"Duplicate","Unique")</f>
        <v>Unique</v>
      </c>
      <c r="C326" s="1" t="s">
        <v>789</v>
      </c>
      <c r="D326" s="1" t="s">
        <v>403</v>
      </c>
      <c r="E326" s="1" t="str">
        <f t="shared" si="36"/>
        <v>Submitted</v>
      </c>
      <c r="F326" s="1" t="s">
        <v>47</v>
      </c>
      <c r="G326" s="1">
        <v>62</v>
      </c>
      <c r="H326" s="1" t="s">
        <v>24</v>
      </c>
      <c r="I326" s="1" t="s">
        <v>48</v>
      </c>
      <c r="J326" s="1" t="s">
        <v>37</v>
      </c>
      <c r="K326" s="4">
        <v>1921836</v>
      </c>
      <c r="L326" s="4" t="str">
        <f t="shared" si="37"/>
        <v>Submitted</v>
      </c>
      <c r="M326" s="1">
        <v>312</v>
      </c>
      <c r="N326" s="1" t="str">
        <f t="shared" si="38"/>
        <v>High_risk</v>
      </c>
      <c r="O326" s="1" t="str">
        <f t="shared" si="39"/>
        <v>Excellent</v>
      </c>
      <c r="P326" s="1" t="str">
        <f t="shared" si="40"/>
        <v>Submitted</v>
      </c>
      <c r="Q326" s="1" t="str">
        <f t="shared" si="41"/>
        <v>Valid</v>
      </c>
      <c r="R326" s="1" t="s">
        <v>82</v>
      </c>
      <c r="S326" s="4">
        <v>158004</v>
      </c>
      <c r="T326" s="1">
        <v>16.09</v>
      </c>
      <c r="U326" s="1">
        <v>12</v>
      </c>
      <c r="V326" s="1">
        <v>13167</v>
      </c>
      <c r="W326" s="4">
        <f t="shared" si="42"/>
        <v>211864.85731851959</v>
      </c>
      <c r="X326" s="1" t="s">
        <v>50</v>
      </c>
      <c r="Y326" s="1" t="s">
        <v>51</v>
      </c>
      <c r="Z326" s="8">
        <v>45788</v>
      </c>
      <c r="AA326" s="8" t="str">
        <f>TEXT(Table2[[#This Row],[Application_Date]],"yyy")</f>
        <v>2025</v>
      </c>
      <c r="AB326" s="8" t="str">
        <f>TEXT(Table2[[#This Row],[Application_Date]],"mmmm")</f>
        <v>May</v>
      </c>
      <c r="AC326" s="1" t="s">
        <v>61</v>
      </c>
      <c r="AD326" s="1" t="s">
        <v>42</v>
      </c>
      <c r="AE326" s="1" t="s">
        <v>43</v>
      </c>
    </row>
    <row r="327" spans="1:31" x14ac:dyDescent="0.25">
      <c r="A327" s="1" t="s">
        <v>790</v>
      </c>
      <c r="B327" s="1" t="str">
        <f>IF(COUNTIF($A$2:A327,A327)&gt;1,"Duplicate","Unique")</f>
        <v>Unique</v>
      </c>
      <c r="C327" s="1" t="s">
        <v>791</v>
      </c>
      <c r="D327" s="1" t="s">
        <v>109</v>
      </c>
      <c r="E327" s="1" t="str">
        <f t="shared" si="36"/>
        <v>Submitted</v>
      </c>
      <c r="F327" s="1" t="s">
        <v>35</v>
      </c>
      <c r="G327" s="1">
        <v>54</v>
      </c>
      <c r="H327" s="1" t="s">
        <v>24</v>
      </c>
      <c r="I327" s="1" t="s">
        <v>48</v>
      </c>
      <c r="J327" s="1" t="s">
        <v>49</v>
      </c>
      <c r="K327" s="4">
        <v>476265</v>
      </c>
      <c r="L327" s="4" t="str">
        <f t="shared" si="37"/>
        <v>Submitted</v>
      </c>
      <c r="M327" s="1">
        <v>716</v>
      </c>
      <c r="N327" s="1" t="str">
        <f t="shared" si="38"/>
        <v>low_risk</v>
      </c>
      <c r="O327" s="1" t="str">
        <f t="shared" si="39"/>
        <v>Excellent</v>
      </c>
      <c r="P327" s="1" t="str">
        <f t="shared" si="40"/>
        <v>Submitted</v>
      </c>
      <c r="Q327" s="1" t="str">
        <f t="shared" si="41"/>
        <v>Valid</v>
      </c>
      <c r="R327" s="1" t="s">
        <v>70</v>
      </c>
      <c r="S327" s="4">
        <v>4525422</v>
      </c>
      <c r="T327" s="1">
        <v>10.59</v>
      </c>
      <c r="U327" s="1">
        <v>180</v>
      </c>
      <c r="V327" s="1">
        <v>25141.23</v>
      </c>
      <c r="W327" s="4">
        <f t="shared" si="42"/>
        <v>3993684.9149999996</v>
      </c>
      <c r="X327" s="1" t="s">
        <v>105</v>
      </c>
      <c r="Y327" s="1" t="s">
        <v>106</v>
      </c>
      <c r="Z327" s="8">
        <v>45789</v>
      </c>
      <c r="AA327" s="8" t="str">
        <f>TEXT(Table2[[#This Row],[Application_Date]],"yyy")</f>
        <v>2025</v>
      </c>
      <c r="AB327" s="8" t="str">
        <f>TEXT(Table2[[#This Row],[Application_Date]],"mmmm")</f>
        <v>May</v>
      </c>
      <c r="AC327" s="1" t="s">
        <v>41</v>
      </c>
      <c r="AD327" s="1" t="s">
        <v>30</v>
      </c>
      <c r="AE327" s="1" t="s">
        <v>66</v>
      </c>
    </row>
    <row r="328" spans="1:31" x14ac:dyDescent="0.25">
      <c r="A328" s="1" t="s">
        <v>792</v>
      </c>
      <c r="B328" s="1" t="str">
        <f>IF(COUNTIF($A$2:A328,A328)&gt;1,"Duplicate","Unique")</f>
        <v>Unique</v>
      </c>
      <c r="C328" s="1" t="s">
        <v>793</v>
      </c>
      <c r="D328" s="1" t="s">
        <v>81</v>
      </c>
      <c r="E328" s="1" t="str">
        <f t="shared" si="36"/>
        <v>Submitted</v>
      </c>
      <c r="F328" s="1" t="s">
        <v>35</v>
      </c>
      <c r="G328" s="1">
        <v>61</v>
      </c>
      <c r="H328" s="1" t="s">
        <v>24</v>
      </c>
      <c r="I328" s="1" t="s">
        <v>25</v>
      </c>
      <c r="J328" s="1" t="s">
        <v>37</v>
      </c>
      <c r="K328" s="4">
        <v>1962293</v>
      </c>
      <c r="L328" s="4" t="str">
        <f t="shared" si="37"/>
        <v>Submitted</v>
      </c>
      <c r="M328" s="1">
        <v>737</v>
      </c>
      <c r="N328" s="1" t="str">
        <f t="shared" si="38"/>
        <v>low_risk</v>
      </c>
      <c r="O328" s="1" t="str">
        <f t="shared" si="39"/>
        <v>Excellent</v>
      </c>
      <c r="P328" s="1" t="str">
        <f t="shared" si="40"/>
        <v>Submitted</v>
      </c>
      <c r="Q328" s="1" t="str">
        <f t="shared" si="41"/>
        <v>Valid</v>
      </c>
      <c r="R328" s="1" t="s">
        <v>70</v>
      </c>
      <c r="S328" s="4">
        <v>480050</v>
      </c>
      <c r="T328" s="1">
        <v>12.39</v>
      </c>
      <c r="U328" s="1">
        <v>180</v>
      </c>
      <c r="V328" s="1">
        <v>2666.94</v>
      </c>
      <c r="W328" s="4">
        <f t="shared" si="42"/>
        <v>495651.625</v>
      </c>
      <c r="X328" s="1" t="s">
        <v>85</v>
      </c>
      <c r="Y328" s="1" t="s">
        <v>86</v>
      </c>
      <c r="Z328" s="8">
        <v>45790</v>
      </c>
      <c r="AA328" s="8" t="str">
        <f>TEXT(Table2[[#This Row],[Application_Date]],"yyy")</f>
        <v>2025</v>
      </c>
      <c r="AB328" s="8" t="str">
        <f>TEXT(Table2[[#This Row],[Application_Date]],"mmmm")</f>
        <v>May</v>
      </c>
      <c r="AC328" s="1" t="s">
        <v>61</v>
      </c>
      <c r="AD328" s="1" t="s">
        <v>30</v>
      </c>
      <c r="AE328" s="1" t="s">
        <v>43</v>
      </c>
    </row>
    <row r="329" spans="1:31" x14ac:dyDescent="0.25">
      <c r="A329" s="1" t="s">
        <v>794</v>
      </c>
      <c r="B329" s="1" t="str">
        <f>IF(COUNTIF($A$2:A329,A329)&gt;1,"Duplicate","Unique")</f>
        <v>Unique</v>
      </c>
      <c r="C329" s="1" t="s">
        <v>795</v>
      </c>
      <c r="D329" s="1" t="s">
        <v>115</v>
      </c>
      <c r="E329" s="1" t="str">
        <f t="shared" si="36"/>
        <v>Submitted</v>
      </c>
      <c r="F329" s="1" t="s">
        <v>47</v>
      </c>
      <c r="G329" s="1">
        <v>56</v>
      </c>
      <c r="H329" s="1" t="s">
        <v>24</v>
      </c>
      <c r="I329" s="1" t="s">
        <v>25</v>
      </c>
      <c r="J329" s="1" t="s">
        <v>49</v>
      </c>
      <c r="K329" s="4">
        <v>1979991</v>
      </c>
      <c r="L329" s="4" t="str">
        <f t="shared" si="37"/>
        <v>Submitted</v>
      </c>
      <c r="M329" s="1">
        <v>617</v>
      </c>
      <c r="N329" s="1" t="str">
        <f t="shared" si="38"/>
        <v>low_risk</v>
      </c>
      <c r="O329" s="1" t="str">
        <f t="shared" si="39"/>
        <v>Excellent</v>
      </c>
      <c r="P329" s="1" t="str">
        <f t="shared" si="40"/>
        <v>Submitted</v>
      </c>
      <c r="Q329" s="1" t="str">
        <f t="shared" si="41"/>
        <v>Valid</v>
      </c>
      <c r="R329" s="1" t="s">
        <v>27</v>
      </c>
      <c r="S329" s="4">
        <v>3839005</v>
      </c>
      <c r="T329" s="1">
        <v>17.25</v>
      </c>
      <c r="U329" s="1">
        <v>12</v>
      </c>
      <c r="V329" s="1">
        <v>319917.08</v>
      </c>
      <c r="W329" s="4">
        <f t="shared" si="42"/>
        <v>5518695.1462371768</v>
      </c>
      <c r="X329" s="1" t="s">
        <v>95</v>
      </c>
      <c r="Y329" s="1" t="s">
        <v>96</v>
      </c>
      <c r="Z329" s="8">
        <v>45791</v>
      </c>
      <c r="AA329" s="8" t="str">
        <f>TEXT(Table2[[#This Row],[Application_Date]],"yyy")</f>
        <v>2025</v>
      </c>
      <c r="AB329" s="8" t="str">
        <f>TEXT(Table2[[#This Row],[Application_Date]],"mmmm")</f>
        <v>May</v>
      </c>
      <c r="AC329" s="1" t="s">
        <v>61</v>
      </c>
      <c r="AD329" s="1" t="s">
        <v>42</v>
      </c>
      <c r="AE329" s="1" t="s">
        <v>62</v>
      </c>
    </row>
    <row r="330" spans="1:31" x14ac:dyDescent="0.25">
      <c r="A330" s="1" t="s">
        <v>796</v>
      </c>
      <c r="B330" s="1" t="str">
        <f>IF(COUNTIF($A$2:A330,A330)&gt;1,"Duplicate","Unique")</f>
        <v>Unique</v>
      </c>
      <c r="C330" s="1" t="s">
        <v>797</v>
      </c>
      <c r="D330" s="1" t="s">
        <v>196</v>
      </c>
      <c r="E330" s="1" t="str">
        <f t="shared" si="36"/>
        <v>Submitted</v>
      </c>
      <c r="F330" s="1" t="s">
        <v>35</v>
      </c>
      <c r="G330" s="1">
        <v>35</v>
      </c>
      <c r="H330" s="1" t="s">
        <v>24</v>
      </c>
      <c r="I330" s="1" t="s">
        <v>48</v>
      </c>
      <c r="J330" s="1" t="s">
        <v>70</v>
      </c>
      <c r="K330" s="4">
        <v>756314</v>
      </c>
      <c r="L330" s="4" t="str">
        <f t="shared" si="37"/>
        <v>Submitted</v>
      </c>
      <c r="M330" s="1">
        <v>743</v>
      </c>
      <c r="N330" s="1" t="str">
        <f t="shared" si="38"/>
        <v>low_risk</v>
      </c>
      <c r="O330" s="1" t="str">
        <f t="shared" si="39"/>
        <v>Excellent</v>
      </c>
      <c r="P330" s="1" t="str">
        <f t="shared" si="40"/>
        <v>Submitted</v>
      </c>
      <c r="Q330" s="1" t="str">
        <f t="shared" si="41"/>
        <v>Valid</v>
      </c>
      <c r="R330" s="1" t="s">
        <v>6</v>
      </c>
      <c r="S330" s="4">
        <v>270525</v>
      </c>
      <c r="T330" s="1">
        <v>16.63</v>
      </c>
      <c r="U330" s="1">
        <v>180</v>
      </c>
      <c r="V330" s="1">
        <v>1502.92</v>
      </c>
      <c r="W330" s="4">
        <f t="shared" si="42"/>
        <v>374902.5625</v>
      </c>
      <c r="X330" s="1" t="s">
        <v>105</v>
      </c>
      <c r="Y330" s="1" t="s">
        <v>106</v>
      </c>
      <c r="Z330" s="8">
        <v>45792</v>
      </c>
      <c r="AA330" s="8" t="str">
        <f>TEXT(Table2[[#This Row],[Application_Date]],"yyy")</f>
        <v>2025</v>
      </c>
      <c r="AB330" s="8" t="str">
        <f>TEXT(Table2[[#This Row],[Application_Date]],"mmmm")</f>
        <v>May</v>
      </c>
      <c r="AC330" s="1" t="s">
        <v>52</v>
      </c>
      <c r="AD330" s="1" t="s">
        <v>30</v>
      </c>
      <c r="AE330" s="1" t="s">
        <v>31</v>
      </c>
    </row>
    <row r="331" spans="1:31" x14ac:dyDescent="0.25">
      <c r="A331" s="1" t="s">
        <v>798</v>
      </c>
      <c r="B331" s="1" t="str">
        <f>IF(COUNTIF($A$2:A331,A331)&gt;1,"Duplicate","Unique")</f>
        <v>Unique</v>
      </c>
      <c r="C331" s="1" t="s">
        <v>799</v>
      </c>
      <c r="D331" s="1" t="s">
        <v>89</v>
      </c>
      <c r="E331" s="1" t="str">
        <f t="shared" si="36"/>
        <v>Submitted</v>
      </c>
      <c r="F331" s="1" t="s">
        <v>35</v>
      </c>
      <c r="G331" s="1">
        <v>51</v>
      </c>
      <c r="H331" s="1" t="s">
        <v>36</v>
      </c>
      <c r="I331" s="1" t="s">
        <v>48</v>
      </c>
      <c r="J331" s="1" t="s">
        <v>49</v>
      </c>
      <c r="K331" s="4">
        <v>997105</v>
      </c>
      <c r="L331" s="4" t="str">
        <f t="shared" si="37"/>
        <v>Submitted</v>
      </c>
      <c r="M331" s="1">
        <v>723</v>
      </c>
      <c r="N331" s="1" t="str">
        <f t="shared" si="38"/>
        <v>low_risk</v>
      </c>
      <c r="O331" s="1" t="str">
        <f t="shared" si="39"/>
        <v>Excellent</v>
      </c>
      <c r="P331" s="1" t="str">
        <f t="shared" si="40"/>
        <v>Submitted</v>
      </c>
      <c r="Q331" s="1" t="str">
        <f t="shared" si="41"/>
        <v>Valid</v>
      </c>
      <c r="R331" s="1" t="s">
        <v>38</v>
      </c>
      <c r="S331" s="4">
        <v>3108476</v>
      </c>
      <c r="T331" s="1">
        <v>9.94</v>
      </c>
      <c r="U331" s="1">
        <v>24</v>
      </c>
      <c r="V331" s="1">
        <v>129519.83</v>
      </c>
      <c r="W331" s="4">
        <f t="shared" si="42"/>
        <v>2574855.6092523807</v>
      </c>
      <c r="X331" s="1" t="s">
        <v>95</v>
      </c>
      <c r="Y331" s="1" t="s">
        <v>96</v>
      </c>
      <c r="Z331" s="8">
        <v>45793</v>
      </c>
      <c r="AA331" s="8" t="str">
        <f>TEXT(Table2[[#This Row],[Application_Date]],"yyy")</f>
        <v>2025</v>
      </c>
      <c r="AB331" s="8" t="str">
        <f>TEXT(Table2[[#This Row],[Application_Date]],"mmmm")</f>
        <v>May</v>
      </c>
      <c r="AC331" s="1" t="s">
        <v>41</v>
      </c>
      <c r="AD331" s="1" t="s">
        <v>30</v>
      </c>
      <c r="AE331" s="1" t="s">
        <v>31</v>
      </c>
    </row>
    <row r="332" spans="1:31" x14ac:dyDescent="0.25">
      <c r="A332" s="1" t="s">
        <v>800</v>
      </c>
      <c r="B332" s="1" t="str">
        <f>IF(COUNTIF($A$2:A332,A332)&gt;1,"Duplicate","Unique")</f>
        <v>Unique</v>
      </c>
      <c r="C332" s="1" t="s">
        <v>801</v>
      </c>
      <c r="D332" s="1" t="s">
        <v>293</v>
      </c>
      <c r="E332" s="1" t="str">
        <f t="shared" si="36"/>
        <v>Submitted</v>
      </c>
      <c r="F332" s="1" t="s">
        <v>47</v>
      </c>
      <c r="G332" s="1">
        <v>39</v>
      </c>
      <c r="H332" s="1" t="s">
        <v>24</v>
      </c>
      <c r="I332" s="1" t="s">
        <v>48</v>
      </c>
      <c r="J332" s="1" t="s">
        <v>26</v>
      </c>
      <c r="K332" s="4">
        <v>2243578</v>
      </c>
      <c r="L332" s="4" t="str">
        <f t="shared" si="37"/>
        <v>Submitted</v>
      </c>
      <c r="M332" s="1">
        <v>777</v>
      </c>
      <c r="N332" s="1" t="str">
        <f t="shared" si="38"/>
        <v>medium_risk</v>
      </c>
      <c r="O332" s="1" t="str">
        <f t="shared" si="39"/>
        <v>Excellent</v>
      </c>
      <c r="P332" s="1" t="str">
        <f t="shared" si="40"/>
        <v>Submitted</v>
      </c>
      <c r="Q332" s="1" t="str">
        <f t="shared" si="41"/>
        <v>Valid</v>
      </c>
      <c r="R332" s="1" t="s">
        <v>70</v>
      </c>
      <c r="S332" s="4">
        <v>3963566</v>
      </c>
      <c r="T332" s="1">
        <v>9.83</v>
      </c>
      <c r="U332" s="1">
        <v>12</v>
      </c>
      <c r="V332" s="1">
        <v>330297.17</v>
      </c>
      <c r="W332" s="4">
        <f t="shared" si="42"/>
        <v>3249294.6899684491</v>
      </c>
      <c r="X332" s="1" t="s">
        <v>59</v>
      </c>
      <c r="Y332" s="1" t="s">
        <v>60</v>
      </c>
      <c r="Z332" s="8">
        <v>45794</v>
      </c>
      <c r="AA332" s="8" t="str">
        <f>TEXT(Table2[[#This Row],[Application_Date]],"yyy")</f>
        <v>2025</v>
      </c>
      <c r="AB332" s="8" t="str">
        <f>TEXT(Table2[[#This Row],[Application_Date]],"mmmm")</f>
        <v>May</v>
      </c>
      <c r="AC332" s="1" t="s">
        <v>61</v>
      </c>
      <c r="AD332" s="1" t="s">
        <v>30</v>
      </c>
      <c r="AE332" s="1" t="s">
        <v>62</v>
      </c>
    </row>
    <row r="333" spans="1:31" x14ac:dyDescent="0.25">
      <c r="A333" s="1" t="s">
        <v>802</v>
      </c>
      <c r="B333" s="1" t="str">
        <f>IF(COUNTIF($A$2:A333,A333)&gt;1,"Duplicate","Unique")</f>
        <v>Unique</v>
      </c>
      <c r="C333" s="1" t="s">
        <v>803</v>
      </c>
      <c r="D333" s="1" t="s">
        <v>587</v>
      </c>
      <c r="E333" s="1" t="str">
        <f t="shared" si="36"/>
        <v>Submitted</v>
      </c>
      <c r="F333" s="1" t="s">
        <v>35</v>
      </c>
      <c r="G333" s="1">
        <v>36</v>
      </c>
      <c r="H333" s="1" t="s">
        <v>24</v>
      </c>
      <c r="I333" s="1" t="s">
        <v>25</v>
      </c>
      <c r="J333" s="1" t="s">
        <v>70</v>
      </c>
      <c r="K333" s="4">
        <v>487886</v>
      </c>
      <c r="L333" s="4" t="str">
        <f t="shared" si="37"/>
        <v>Submitted</v>
      </c>
      <c r="M333" s="1">
        <v>461</v>
      </c>
      <c r="N333" s="1" t="str">
        <f t="shared" si="38"/>
        <v>High_risk</v>
      </c>
      <c r="O333" s="1" t="str">
        <f t="shared" si="39"/>
        <v>Excellent</v>
      </c>
      <c r="P333" s="1" t="str">
        <f t="shared" si="40"/>
        <v>Submitted</v>
      </c>
      <c r="Q333" s="1" t="str">
        <f t="shared" si="41"/>
        <v>Valid</v>
      </c>
      <c r="R333" s="1" t="s">
        <v>82</v>
      </c>
      <c r="S333" s="4">
        <v>3421676</v>
      </c>
      <c r="T333" s="1">
        <v>8.33</v>
      </c>
      <c r="U333" s="1">
        <v>180</v>
      </c>
      <c r="V333" s="1">
        <v>19009.310000000001</v>
      </c>
      <c r="W333" s="4">
        <f t="shared" si="42"/>
        <v>2375213.4233333333</v>
      </c>
      <c r="X333" s="1" t="s">
        <v>39</v>
      </c>
      <c r="Y333" s="1" t="s">
        <v>40</v>
      </c>
      <c r="Z333" s="8">
        <v>45795</v>
      </c>
      <c r="AA333" s="8" t="str">
        <f>TEXT(Table2[[#This Row],[Application_Date]],"yyy")</f>
        <v>2025</v>
      </c>
      <c r="AB333" s="8" t="str">
        <f>TEXT(Table2[[#This Row],[Application_Date]],"mmmm")</f>
        <v>May</v>
      </c>
      <c r="AC333" s="1" t="s">
        <v>61</v>
      </c>
      <c r="AD333" s="1" t="s">
        <v>30</v>
      </c>
      <c r="AE333" s="1" t="s">
        <v>62</v>
      </c>
    </row>
    <row r="334" spans="1:31" x14ac:dyDescent="0.25">
      <c r="A334" s="1" t="s">
        <v>804</v>
      </c>
      <c r="B334" s="1" t="str">
        <f>IF(COUNTIF($A$2:A334,A334)&gt;1,"Duplicate","Unique")</f>
        <v>Unique</v>
      </c>
      <c r="C334" s="1" t="s">
        <v>805</v>
      </c>
      <c r="D334" s="1" t="s">
        <v>94</v>
      </c>
      <c r="E334" s="1" t="str">
        <f t="shared" si="36"/>
        <v>Submitted</v>
      </c>
      <c r="F334" s="1" t="s">
        <v>47</v>
      </c>
      <c r="G334" s="1">
        <v>60</v>
      </c>
      <c r="H334" s="1" t="s">
        <v>36</v>
      </c>
      <c r="I334" s="1" t="s">
        <v>48</v>
      </c>
      <c r="J334" s="1" t="s">
        <v>49</v>
      </c>
      <c r="K334" s="4">
        <v>304136</v>
      </c>
      <c r="L334" s="4" t="str">
        <f t="shared" si="37"/>
        <v>Submitted</v>
      </c>
      <c r="M334" s="1">
        <v>357</v>
      </c>
      <c r="N334" s="1" t="str">
        <f t="shared" si="38"/>
        <v>High_risk</v>
      </c>
      <c r="O334" s="1" t="str">
        <f t="shared" si="39"/>
        <v>Excellent</v>
      </c>
      <c r="P334" s="1" t="str">
        <f t="shared" si="40"/>
        <v>Submitted</v>
      </c>
      <c r="Q334" s="1" t="str">
        <f t="shared" si="41"/>
        <v>Valid</v>
      </c>
      <c r="R334" s="1" t="s">
        <v>70</v>
      </c>
      <c r="S334" s="4">
        <v>3109662</v>
      </c>
      <c r="T334" s="1">
        <v>8.6199999999999992</v>
      </c>
      <c r="U334" s="1">
        <v>180</v>
      </c>
      <c r="V334" s="1">
        <v>17275.900000000001</v>
      </c>
      <c r="W334" s="4">
        <f t="shared" si="42"/>
        <v>2233773.8699999996</v>
      </c>
      <c r="X334" s="1" t="s">
        <v>50</v>
      </c>
      <c r="Y334" s="1" t="s">
        <v>51</v>
      </c>
      <c r="Z334" s="8">
        <v>45796</v>
      </c>
      <c r="AA334" s="8" t="str">
        <f>TEXT(Table2[[#This Row],[Application_Date]],"yyy")</f>
        <v>2025</v>
      </c>
      <c r="AB334" s="8" t="str">
        <f>TEXT(Table2[[#This Row],[Application_Date]],"mmmm")</f>
        <v>May</v>
      </c>
      <c r="AC334" s="1" t="s">
        <v>61</v>
      </c>
      <c r="AD334" s="1" t="s">
        <v>30</v>
      </c>
      <c r="AE334" s="1" t="s">
        <v>66</v>
      </c>
    </row>
    <row r="335" spans="1:31" x14ac:dyDescent="0.25">
      <c r="A335" s="1" t="s">
        <v>806</v>
      </c>
      <c r="B335" s="1" t="str">
        <f>IF(COUNTIF($A$2:A335,A335)&gt;1,"Duplicate","Unique")</f>
        <v>Unique</v>
      </c>
      <c r="C335" s="1" t="s">
        <v>807</v>
      </c>
      <c r="D335" s="1" t="s">
        <v>99</v>
      </c>
      <c r="E335" s="1" t="str">
        <f t="shared" si="36"/>
        <v>Submitted</v>
      </c>
      <c r="F335" s="1" t="s">
        <v>35</v>
      </c>
      <c r="G335" s="1">
        <v>30</v>
      </c>
      <c r="H335" s="1" t="s">
        <v>24</v>
      </c>
      <c r="I335" s="1" t="s">
        <v>48</v>
      </c>
      <c r="J335" s="1" t="s">
        <v>70</v>
      </c>
      <c r="K335" s="4">
        <v>1527919</v>
      </c>
      <c r="L335" s="4" t="str">
        <f t="shared" si="37"/>
        <v>Submitted</v>
      </c>
      <c r="M335" s="1">
        <v>832</v>
      </c>
      <c r="N335" s="1" t="str">
        <f t="shared" si="38"/>
        <v>medium_risk</v>
      </c>
      <c r="O335" s="1" t="str">
        <f t="shared" si="39"/>
        <v>Excellent</v>
      </c>
      <c r="P335" s="1" t="str">
        <f t="shared" si="40"/>
        <v>Submitted</v>
      </c>
      <c r="Q335" s="1" t="str">
        <f t="shared" si="41"/>
        <v>Valid</v>
      </c>
      <c r="R335" s="1" t="s">
        <v>27</v>
      </c>
      <c r="S335" s="4">
        <v>3997638</v>
      </c>
      <c r="T335" s="1">
        <v>7.19</v>
      </c>
      <c r="U335" s="1">
        <v>120</v>
      </c>
      <c r="V335" s="1">
        <v>33313.65</v>
      </c>
      <c r="W335" s="4">
        <f t="shared" si="42"/>
        <v>2395251.4350000001</v>
      </c>
      <c r="X335" s="1" t="s">
        <v>95</v>
      </c>
      <c r="Y335" s="1" t="s">
        <v>96</v>
      </c>
      <c r="Z335" s="8">
        <v>45797</v>
      </c>
      <c r="AA335" s="8" t="str">
        <f>TEXT(Table2[[#This Row],[Application_Date]],"yyy")</f>
        <v>2025</v>
      </c>
      <c r="AB335" s="8" t="str">
        <f>TEXT(Table2[[#This Row],[Application_Date]],"mmmm")</f>
        <v>May</v>
      </c>
      <c r="AC335" s="1" t="s">
        <v>61</v>
      </c>
      <c r="AD335" s="1" t="s">
        <v>42</v>
      </c>
      <c r="AE335" s="1" t="s">
        <v>31</v>
      </c>
    </row>
    <row r="336" spans="1:31" x14ac:dyDescent="0.25">
      <c r="A336" s="1" t="s">
        <v>808</v>
      </c>
      <c r="B336" s="1" t="str">
        <f>IF(COUNTIF($A$2:A336,A336)&gt;1,"Duplicate","Unique")</f>
        <v>Unique</v>
      </c>
      <c r="C336" s="1" t="s">
        <v>809</v>
      </c>
      <c r="D336" s="1" t="s">
        <v>130</v>
      </c>
      <c r="E336" s="1" t="str">
        <f t="shared" si="36"/>
        <v>Submitted</v>
      </c>
      <c r="F336" s="1" t="s">
        <v>47</v>
      </c>
      <c r="G336" s="1">
        <v>62</v>
      </c>
      <c r="H336" s="1" t="s">
        <v>36</v>
      </c>
      <c r="I336" s="1" t="s">
        <v>25</v>
      </c>
      <c r="J336" s="1" t="s">
        <v>70</v>
      </c>
      <c r="K336" s="4">
        <v>1199372</v>
      </c>
      <c r="L336" s="4" t="str">
        <f t="shared" si="37"/>
        <v>Submitted</v>
      </c>
      <c r="M336" s="1">
        <v>469</v>
      </c>
      <c r="N336" s="1" t="str">
        <f t="shared" si="38"/>
        <v>High_risk</v>
      </c>
      <c r="O336" s="1" t="str">
        <f t="shared" si="39"/>
        <v>Excellent</v>
      </c>
      <c r="P336" s="1" t="str">
        <f t="shared" si="40"/>
        <v>Submitted</v>
      </c>
      <c r="Q336" s="1" t="str">
        <f t="shared" si="41"/>
        <v>Valid</v>
      </c>
      <c r="R336" s="1" t="s">
        <v>27</v>
      </c>
      <c r="S336" s="4">
        <v>929907</v>
      </c>
      <c r="T336" s="1">
        <v>12.11</v>
      </c>
      <c r="U336" s="1">
        <v>12</v>
      </c>
      <c r="V336" s="1">
        <v>77492.25</v>
      </c>
      <c r="W336" s="4">
        <f t="shared" si="42"/>
        <v>938648.07330665609</v>
      </c>
      <c r="X336" s="1" t="s">
        <v>105</v>
      </c>
      <c r="Y336" s="1" t="s">
        <v>106</v>
      </c>
      <c r="Z336" s="8">
        <v>45798</v>
      </c>
      <c r="AA336" s="8" t="str">
        <f>TEXT(Table2[[#This Row],[Application_Date]],"yyy")</f>
        <v>2025</v>
      </c>
      <c r="AB336" s="8" t="str">
        <f>TEXT(Table2[[#This Row],[Application_Date]],"mmmm")</f>
        <v>May</v>
      </c>
      <c r="AC336" s="1" t="s">
        <v>52</v>
      </c>
      <c r="AD336" s="1" t="s">
        <v>42</v>
      </c>
      <c r="AE336" s="1" t="s">
        <v>66</v>
      </c>
    </row>
    <row r="337" spans="1:31" x14ac:dyDescent="0.25">
      <c r="A337" s="1" t="s">
        <v>810</v>
      </c>
      <c r="B337" s="1" t="str">
        <f>IF(COUNTIF($A$2:A337,A337)&gt;1,"Duplicate","Unique")</f>
        <v>Unique</v>
      </c>
      <c r="C337" s="1" t="s">
        <v>811</v>
      </c>
      <c r="D337" s="1" t="s">
        <v>46</v>
      </c>
      <c r="E337" s="1" t="str">
        <f t="shared" si="36"/>
        <v>Submitted</v>
      </c>
      <c r="F337" s="1" t="s">
        <v>35</v>
      </c>
      <c r="G337" s="1">
        <v>57</v>
      </c>
      <c r="H337" s="1" t="s">
        <v>24</v>
      </c>
      <c r="I337" s="1" t="s">
        <v>48</v>
      </c>
      <c r="J337" s="1" t="s">
        <v>70</v>
      </c>
      <c r="K337" s="4">
        <v>1845391</v>
      </c>
      <c r="L337" s="4" t="str">
        <f t="shared" si="37"/>
        <v>Submitted</v>
      </c>
      <c r="M337" s="1">
        <v>505</v>
      </c>
      <c r="N337" s="1" t="str">
        <f t="shared" si="38"/>
        <v>High_risk</v>
      </c>
      <c r="O337" s="1" t="str">
        <f t="shared" si="39"/>
        <v>Excellent</v>
      </c>
      <c r="P337" s="1" t="str">
        <f t="shared" si="40"/>
        <v>Submitted</v>
      </c>
      <c r="Q337" s="1" t="str">
        <f t="shared" si="41"/>
        <v>Valid</v>
      </c>
      <c r="R337" s="1" t="s">
        <v>6</v>
      </c>
      <c r="S337" s="4">
        <v>852391</v>
      </c>
      <c r="T337" s="1">
        <v>8.9700000000000006</v>
      </c>
      <c r="U337" s="1">
        <v>180</v>
      </c>
      <c r="V337" s="1">
        <v>4735.51</v>
      </c>
      <c r="W337" s="4">
        <f t="shared" si="42"/>
        <v>637162.27250000008</v>
      </c>
      <c r="X337" s="1" t="s">
        <v>28</v>
      </c>
      <c r="Y337" s="1" t="s">
        <v>29</v>
      </c>
      <c r="Z337" s="8">
        <v>45799</v>
      </c>
      <c r="AA337" s="8" t="str">
        <f>TEXT(Table2[[#This Row],[Application_Date]],"yyy")</f>
        <v>2025</v>
      </c>
      <c r="AB337" s="8" t="str">
        <f>TEXT(Table2[[#This Row],[Application_Date]],"mmmm")</f>
        <v>May</v>
      </c>
      <c r="AC337" s="1" t="s">
        <v>52</v>
      </c>
      <c r="AD337" s="1" t="s">
        <v>30</v>
      </c>
      <c r="AE337" s="1" t="s">
        <v>31</v>
      </c>
    </row>
    <row r="338" spans="1:31" x14ac:dyDescent="0.25">
      <c r="A338" s="1" t="s">
        <v>812</v>
      </c>
      <c r="B338" s="1" t="str">
        <f>IF(COUNTIF($A$2:A338,A338)&gt;1,"Duplicate","Unique")</f>
        <v>Unique</v>
      </c>
      <c r="C338" s="1" t="s">
        <v>813</v>
      </c>
      <c r="D338" s="1" t="s">
        <v>279</v>
      </c>
      <c r="E338" s="1" t="str">
        <f t="shared" si="36"/>
        <v>Submitted</v>
      </c>
      <c r="F338" s="1" t="s">
        <v>47</v>
      </c>
      <c r="G338" s="1">
        <v>50</v>
      </c>
      <c r="H338" s="1" t="s">
        <v>24</v>
      </c>
      <c r="I338" s="1" t="s">
        <v>48</v>
      </c>
      <c r="J338" s="1" t="s">
        <v>49</v>
      </c>
      <c r="K338" s="4">
        <v>2208137</v>
      </c>
      <c r="L338" s="4" t="str">
        <f t="shared" si="37"/>
        <v>Submitted</v>
      </c>
      <c r="M338" s="1">
        <v>608</v>
      </c>
      <c r="N338" s="1" t="str">
        <f t="shared" si="38"/>
        <v>low_risk</v>
      </c>
      <c r="O338" s="1" t="str">
        <f t="shared" si="39"/>
        <v>Excellent</v>
      </c>
      <c r="P338" s="1" t="str">
        <f t="shared" si="40"/>
        <v>Submitted</v>
      </c>
      <c r="Q338" s="1" t="str">
        <f t="shared" si="41"/>
        <v>Valid</v>
      </c>
      <c r="R338" s="1" t="s">
        <v>70</v>
      </c>
      <c r="S338" s="4">
        <v>195841</v>
      </c>
      <c r="T338" s="1">
        <v>8.14</v>
      </c>
      <c r="U338" s="1">
        <v>120</v>
      </c>
      <c r="V338" s="1">
        <v>1632.01</v>
      </c>
      <c r="W338" s="4">
        <f t="shared" si="42"/>
        <v>132845.47833333333</v>
      </c>
      <c r="X338" s="1" t="s">
        <v>105</v>
      </c>
      <c r="Y338" s="1" t="s">
        <v>106</v>
      </c>
      <c r="Z338" s="8">
        <v>45800</v>
      </c>
      <c r="AA338" s="8" t="str">
        <f>TEXT(Table2[[#This Row],[Application_Date]],"yyy")</f>
        <v>2025</v>
      </c>
      <c r="AB338" s="8" t="str">
        <f>TEXT(Table2[[#This Row],[Application_Date]],"mmmm")</f>
        <v>May</v>
      </c>
      <c r="AC338" s="1" t="s">
        <v>61</v>
      </c>
      <c r="AD338" s="1" t="s">
        <v>42</v>
      </c>
      <c r="AE338" s="1" t="s">
        <v>43</v>
      </c>
    </row>
    <row r="339" spans="1:31" x14ac:dyDescent="0.25">
      <c r="A339" s="1" t="s">
        <v>814</v>
      </c>
      <c r="B339" s="1" t="str">
        <f>IF(COUNTIF($A$2:A339,A339)&gt;1,"Duplicate","Unique")</f>
        <v>Unique</v>
      </c>
      <c r="C339" s="1" t="s">
        <v>815</v>
      </c>
      <c r="D339" s="1" t="s">
        <v>242</v>
      </c>
      <c r="E339" s="1" t="str">
        <f t="shared" si="36"/>
        <v>Submitted</v>
      </c>
      <c r="F339" s="1" t="s">
        <v>47</v>
      </c>
      <c r="G339" s="1">
        <v>54</v>
      </c>
      <c r="H339" s="1" t="s">
        <v>36</v>
      </c>
      <c r="I339" s="1" t="s">
        <v>25</v>
      </c>
      <c r="J339" s="1" t="s">
        <v>70</v>
      </c>
      <c r="K339" s="4">
        <v>2112783</v>
      </c>
      <c r="L339" s="4" t="str">
        <f t="shared" si="37"/>
        <v>Submitted</v>
      </c>
      <c r="M339" s="1">
        <v>773</v>
      </c>
      <c r="N339" s="1" t="str">
        <f t="shared" si="38"/>
        <v>medium_risk</v>
      </c>
      <c r="O339" s="1" t="str">
        <f t="shared" si="39"/>
        <v>Excellent</v>
      </c>
      <c r="P339" s="1" t="str">
        <f t="shared" si="40"/>
        <v>Submitted</v>
      </c>
      <c r="Q339" s="1" t="str">
        <f t="shared" si="41"/>
        <v>Valid</v>
      </c>
      <c r="R339" s="1" t="s">
        <v>82</v>
      </c>
      <c r="S339" s="4">
        <v>3427413</v>
      </c>
      <c r="T339" s="1">
        <v>12.78</v>
      </c>
      <c r="U339" s="1">
        <v>36</v>
      </c>
      <c r="V339" s="1">
        <v>95205.92</v>
      </c>
      <c r="W339" s="4">
        <f t="shared" si="42"/>
        <v>3650194.8450167957</v>
      </c>
      <c r="X339" s="1" t="s">
        <v>59</v>
      </c>
      <c r="Y339" s="1" t="s">
        <v>60</v>
      </c>
      <c r="Z339" s="8">
        <v>45801</v>
      </c>
      <c r="AA339" s="8" t="str">
        <f>TEXT(Table2[[#This Row],[Application_Date]],"yyy")</f>
        <v>2025</v>
      </c>
      <c r="AB339" s="8" t="str">
        <f>TEXT(Table2[[#This Row],[Application_Date]],"mmmm")</f>
        <v>May</v>
      </c>
      <c r="AC339" s="1" t="s">
        <v>61</v>
      </c>
      <c r="AD339" s="1" t="s">
        <v>42</v>
      </c>
      <c r="AE339" s="1" t="s">
        <v>62</v>
      </c>
    </row>
    <row r="340" spans="1:31" x14ac:dyDescent="0.25">
      <c r="A340" s="1" t="s">
        <v>816</v>
      </c>
      <c r="B340" s="1" t="str">
        <f>IF(COUNTIF($A$2:A340,A340)&gt;1,"Duplicate","Unique")</f>
        <v>Unique</v>
      </c>
      <c r="C340" s="1" t="s">
        <v>817</v>
      </c>
      <c r="D340" s="1" t="s">
        <v>133</v>
      </c>
      <c r="E340" s="1" t="str">
        <f t="shared" si="36"/>
        <v>Submitted</v>
      </c>
      <c r="F340" s="1" t="s">
        <v>35</v>
      </c>
      <c r="G340" s="1">
        <v>22</v>
      </c>
      <c r="H340" s="1" t="s">
        <v>36</v>
      </c>
      <c r="I340" s="1" t="s">
        <v>25</v>
      </c>
      <c r="J340" s="1" t="s">
        <v>37</v>
      </c>
      <c r="K340" s="4">
        <v>1286937</v>
      </c>
      <c r="L340" s="4" t="str">
        <f t="shared" si="37"/>
        <v>Submitted</v>
      </c>
      <c r="M340" s="1">
        <v>593</v>
      </c>
      <c r="N340" s="1" t="str">
        <f t="shared" si="38"/>
        <v>High_risk</v>
      </c>
      <c r="O340" s="1" t="str">
        <f t="shared" si="39"/>
        <v>Excellent</v>
      </c>
      <c r="P340" s="1" t="str">
        <f t="shared" si="40"/>
        <v>Submitted</v>
      </c>
      <c r="Q340" s="1" t="str">
        <f t="shared" si="41"/>
        <v>Valid</v>
      </c>
      <c r="R340" s="1" t="s">
        <v>82</v>
      </c>
      <c r="S340" s="4">
        <v>2090842</v>
      </c>
      <c r="T340" s="1">
        <v>17.46</v>
      </c>
      <c r="U340" s="1">
        <v>120</v>
      </c>
      <c r="V340" s="1">
        <v>17423.68</v>
      </c>
      <c r="W340" s="4">
        <f t="shared" si="42"/>
        <v>3042175.1100000003</v>
      </c>
      <c r="X340" s="1" t="s">
        <v>39</v>
      </c>
      <c r="Y340" s="1" t="s">
        <v>40</v>
      </c>
      <c r="Z340" s="8">
        <v>45802</v>
      </c>
      <c r="AA340" s="8" t="str">
        <f>TEXT(Table2[[#This Row],[Application_Date]],"yyy")</f>
        <v>2025</v>
      </c>
      <c r="AB340" s="8" t="str">
        <f>TEXT(Table2[[#This Row],[Application_Date]],"mmmm")</f>
        <v>May</v>
      </c>
      <c r="AC340" s="1" t="s">
        <v>61</v>
      </c>
      <c r="AD340" s="1" t="s">
        <v>42</v>
      </c>
      <c r="AE340" s="1" t="s">
        <v>31</v>
      </c>
    </row>
    <row r="341" spans="1:31" x14ac:dyDescent="0.25">
      <c r="A341" s="1" t="s">
        <v>818</v>
      </c>
      <c r="B341" s="1" t="str">
        <f>IF(COUNTIF($A$2:A341,A341)&gt;1,"Duplicate","Unique")</f>
        <v>Unique</v>
      </c>
      <c r="C341" s="1" t="s">
        <v>819</v>
      </c>
      <c r="D341" s="1" t="s">
        <v>196</v>
      </c>
      <c r="E341" s="1" t="str">
        <f t="shared" si="36"/>
        <v>Submitted</v>
      </c>
      <c r="F341" s="1" t="s">
        <v>35</v>
      </c>
      <c r="G341" s="1">
        <v>29</v>
      </c>
      <c r="H341" s="1" t="s">
        <v>36</v>
      </c>
      <c r="I341" s="1" t="s">
        <v>48</v>
      </c>
      <c r="J341" s="1" t="s">
        <v>37</v>
      </c>
      <c r="K341" s="4">
        <v>2284997</v>
      </c>
      <c r="L341" s="4" t="str">
        <f t="shared" si="37"/>
        <v>Submitted</v>
      </c>
      <c r="M341" s="1">
        <v>751</v>
      </c>
      <c r="N341" s="1" t="str">
        <f t="shared" si="38"/>
        <v>medium_risk</v>
      </c>
      <c r="O341" s="1" t="str">
        <f t="shared" si="39"/>
        <v>Excellent</v>
      </c>
      <c r="P341" s="1" t="str">
        <f t="shared" si="40"/>
        <v>Submitted</v>
      </c>
      <c r="Q341" s="1" t="str">
        <f t="shared" si="41"/>
        <v>Valid</v>
      </c>
      <c r="R341" s="1" t="s">
        <v>38</v>
      </c>
      <c r="S341" s="4">
        <v>1270964</v>
      </c>
      <c r="T341" s="1">
        <v>8.73</v>
      </c>
      <c r="U341" s="1">
        <v>12</v>
      </c>
      <c r="V341" s="1">
        <v>105913.67</v>
      </c>
      <c r="W341" s="4">
        <f t="shared" si="42"/>
        <v>925937.19579659926</v>
      </c>
      <c r="X341" s="1" t="s">
        <v>85</v>
      </c>
      <c r="Y341" s="1" t="s">
        <v>86</v>
      </c>
      <c r="Z341" s="8">
        <v>45803</v>
      </c>
      <c r="AA341" s="8" t="str">
        <f>TEXT(Table2[[#This Row],[Application_Date]],"yyy")</f>
        <v>2025</v>
      </c>
      <c r="AB341" s="8" t="str">
        <f>TEXT(Table2[[#This Row],[Application_Date]],"mmmm")</f>
        <v>May</v>
      </c>
      <c r="AC341" s="1" t="s">
        <v>41</v>
      </c>
      <c r="AD341" s="1" t="s">
        <v>42</v>
      </c>
      <c r="AE341" s="1" t="s">
        <v>62</v>
      </c>
    </row>
    <row r="342" spans="1:31" x14ac:dyDescent="0.25">
      <c r="A342" s="1" t="s">
        <v>820</v>
      </c>
      <c r="B342" s="1" t="str">
        <f>IF(COUNTIF($A$2:A342,A342)&gt;1,"Duplicate","Unique")</f>
        <v>Unique</v>
      </c>
      <c r="C342" s="1" t="s">
        <v>821</v>
      </c>
      <c r="D342" s="1" t="s">
        <v>23</v>
      </c>
      <c r="E342" s="1" t="str">
        <f t="shared" si="36"/>
        <v>Submitted</v>
      </c>
      <c r="F342" s="1" t="s">
        <v>47</v>
      </c>
      <c r="G342" s="1">
        <v>37</v>
      </c>
      <c r="H342" s="1" t="s">
        <v>36</v>
      </c>
      <c r="I342" s="1" t="s">
        <v>25</v>
      </c>
      <c r="J342" s="1" t="s">
        <v>26</v>
      </c>
      <c r="K342" s="4">
        <v>995774</v>
      </c>
      <c r="L342" s="4" t="str">
        <f t="shared" si="37"/>
        <v>Submitted</v>
      </c>
      <c r="M342" s="1">
        <v>619</v>
      </c>
      <c r="N342" s="1" t="str">
        <f t="shared" si="38"/>
        <v>low_risk</v>
      </c>
      <c r="O342" s="1" t="str">
        <f t="shared" si="39"/>
        <v>Excellent</v>
      </c>
      <c r="P342" s="1" t="str">
        <f t="shared" si="40"/>
        <v>Submitted</v>
      </c>
      <c r="Q342" s="1" t="str">
        <f t="shared" si="41"/>
        <v>Valid</v>
      </c>
      <c r="R342" s="1" t="s">
        <v>82</v>
      </c>
      <c r="S342" s="4">
        <v>2887010</v>
      </c>
      <c r="T342" s="1">
        <v>12.94</v>
      </c>
      <c r="U342" s="1">
        <v>60</v>
      </c>
      <c r="V342" s="1">
        <v>48116.83</v>
      </c>
      <c r="W342" s="4">
        <f t="shared" si="42"/>
        <v>3113159.1166666667</v>
      </c>
      <c r="X342" s="1" t="s">
        <v>105</v>
      </c>
      <c r="Y342" s="1" t="s">
        <v>106</v>
      </c>
      <c r="Z342" s="8">
        <v>45804</v>
      </c>
      <c r="AA342" s="8" t="str">
        <f>TEXT(Table2[[#This Row],[Application_Date]],"yyy")</f>
        <v>2025</v>
      </c>
      <c r="AB342" s="8" t="str">
        <f>TEXT(Table2[[#This Row],[Application_Date]],"mmmm")</f>
        <v>May</v>
      </c>
      <c r="AC342" s="1" t="s">
        <v>61</v>
      </c>
      <c r="AD342" s="1" t="s">
        <v>42</v>
      </c>
      <c r="AE342" s="1" t="s">
        <v>62</v>
      </c>
    </row>
    <row r="343" spans="1:31" x14ac:dyDescent="0.25">
      <c r="A343" s="1" t="s">
        <v>822</v>
      </c>
      <c r="B343" s="1" t="str">
        <f>IF(COUNTIF($A$2:A343,A343)&gt;1,"Duplicate","Unique")</f>
        <v>Unique</v>
      </c>
      <c r="C343" s="1" t="s">
        <v>823</v>
      </c>
      <c r="D343" s="1" t="s">
        <v>157</v>
      </c>
      <c r="E343" s="1" t="str">
        <f t="shared" si="36"/>
        <v>Submitted</v>
      </c>
      <c r="F343" s="1" t="s">
        <v>47</v>
      </c>
      <c r="G343" s="1">
        <v>24</v>
      </c>
      <c r="H343" s="1" t="s">
        <v>24</v>
      </c>
      <c r="I343" s="1" t="s">
        <v>25</v>
      </c>
      <c r="J343" s="1" t="s">
        <v>70</v>
      </c>
      <c r="K343" s="4">
        <v>1764839</v>
      </c>
      <c r="L343" s="4" t="str">
        <f t="shared" si="37"/>
        <v>Submitted</v>
      </c>
      <c r="M343" s="1">
        <v>833</v>
      </c>
      <c r="N343" s="1" t="str">
        <f t="shared" si="38"/>
        <v>medium_risk</v>
      </c>
      <c r="O343" s="1" t="str">
        <f t="shared" si="39"/>
        <v>Excellent</v>
      </c>
      <c r="P343" s="1" t="str">
        <f t="shared" si="40"/>
        <v>Submitted</v>
      </c>
      <c r="Q343" s="1" t="str">
        <f t="shared" si="41"/>
        <v>Valid</v>
      </c>
      <c r="R343" s="1" t="s">
        <v>82</v>
      </c>
      <c r="S343" s="4">
        <v>1591502</v>
      </c>
      <c r="T343" s="1">
        <v>15.65</v>
      </c>
      <c r="U343" s="1">
        <v>120</v>
      </c>
      <c r="V343" s="1">
        <v>13262.52</v>
      </c>
      <c r="W343" s="4">
        <f t="shared" si="42"/>
        <v>2075583.8583333334</v>
      </c>
      <c r="X343" s="1" t="s">
        <v>95</v>
      </c>
      <c r="Y343" s="1" t="s">
        <v>96</v>
      </c>
      <c r="Z343" s="8">
        <v>45805</v>
      </c>
      <c r="AA343" s="8" t="str">
        <f>TEXT(Table2[[#This Row],[Application_Date]],"yyy")</f>
        <v>2025</v>
      </c>
      <c r="AB343" s="8" t="str">
        <f>TEXT(Table2[[#This Row],[Application_Date]],"mmmm")</f>
        <v>May</v>
      </c>
      <c r="AC343" s="1" t="s">
        <v>41</v>
      </c>
      <c r="AD343" s="1" t="s">
        <v>30</v>
      </c>
      <c r="AE343" s="1" t="s">
        <v>31</v>
      </c>
    </row>
    <row r="344" spans="1:31" x14ac:dyDescent="0.25">
      <c r="A344" s="1" t="s">
        <v>824</v>
      </c>
      <c r="B344" s="1" t="str">
        <f>IF(COUNTIF($A$2:A344,A344)&gt;1,"Duplicate","Unique")</f>
        <v>Unique</v>
      </c>
      <c r="C344" s="1" t="s">
        <v>825</v>
      </c>
      <c r="D344" s="1" t="s">
        <v>112</v>
      </c>
      <c r="E344" s="1" t="str">
        <f t="shared" si="36"/>
        <v>Submitted</v>
      </c>
      <c r="F344" s="1" t="s">
        <v>47</v>
      </c>
      <c r="G344" s="1">
        <v>42</v>
      </c>
      <c r="H344" s="1" t="s">
        <v>36</v>
      </c>
      <c r="I344" s="1" t="s">
        <v>25</v>
      </c>
      <c r="J344" s="1" t="s">
        <v>49</v>
      </c>
      <c r="K344" s="4">
        <v>841489</v>
      </c>
      <c r="L344" s="4" t="str">
        <f t="shared" si="37"/>
        <v>Submitted</v>
      </c>
      <c r="M344" s="1">
        <v>896</v>
      </c>
      <c r="N344" s="1" t="str">
        <f t="shared" si="38"/>
        <v>medium_risk</v>
      </c>
      <c r="O344" s="1" t="str">
        <f t="shared" si="39"/>
        <v>Excellent</v>
      </c>
      <c r="P344" s="1" t="str">
        <f t="shared" si="40"/>
        <v>Submitted</v>
      </c>
      <c r="Q344" s="1" t="str">
        <f t="shared" si="41"/>
        <v>Valid</v>
      </c>
      <c r="R344" s="1" t="s">
        <v>82</v>
      </c>
      <c r="S344" s="4">
        <v>574646</v>
      </c>
      <c r="T344" s="1">
        <v>18.899999999999999</v>
      </c>
      <c r="U344" s="1">
        <v>36</v>
      </c>
      <c r="V344" s="1">
        <v>15962.39</v>
      </c>
      <c r="W344" s="4">
        <f t="shared" si="42"/>
        <v>905067.45000000147</v>
      </c>
      <c r="X344" s="1" t="s">
        <v>105</v>
      </c>
      <c r="Y344" s="1" t="s">
        <v>106</v>
      </c>
      <c r="Z344" s="8">
        <v>45806</v>
      </c>
      <c r="AA344" s="8" t="str">
        <f>TEXT(Table2[[#This Row],[Application_Date]],"yyy")</f>
        <v>2025</v>
      </c>
      <c r="AB344" s="8" t="str">
        <f>TEXT(Table2[[#This Row],[Application_Date]],"mmmm")</f>
        <v>May</v>
      </c>
      <c r="AC344" s="1" t="s">
        <v>41</v>
      </c>
      <c r="AD344" s="1" t="s">
        <v>42</v>
      </c>
      <c r="AE344" s="1" t="s">
        <v>66</v>
      </c>
    </row>
    <row r="345" spans="1:31" x14ac:dyDescent="0.25">
      <c r="A345" s="1" t="s">
        <v>826</v>
      </c>
      <c r="B345" s="1" t="str">
        <f>IF(COUNTIF($A$2:A345,A345)&gt;1,"Duplicate","Unique")</f>
        <v>Unique</v>
      </c>
      <c r="C345" s="1" t="s">
        <v>827</v>
      </c>
      <c r="D345" s="1" t="s">
        <v>109</v>
      </c>
      <c r="E345" s="1" t="str">
        <f t="shared" si="36"/>
        <v>Submitted</v>
      </c>
      <c r="F345" s="1" t="s">
        <v>35</v>
      </c>
      <c r="G345" s="1">
        <v>20</v>
      </c>
      <c r="H345" s="1" t="s">
        <v>36</v>
      </c>
      <c r="I345" s="1" t="s">
        <v>48</v>
      </c>
      <c r="J345" s="1" t="s">
        <v>26</v>
      </c>
      <c r="K345" s="4">
        <v>1644681</v>
      </c>
      <c r="L345" s="4" t="str">
        <f t="shared" si="37"/>
        <v>Submitted</v>
      </c>
      <c r="M345" s="1">
        <v>491</v>
      </c>
      <c r="N345" s="1" t="str">
        <f t="shared" si="38"/>
        <v>High_risk</v>
      </c>
      <c r="O345" s="1" t="str">
        <f t="shared" si="39"/>
        <v>Excellent</v>
      </c>
      <c r="P345" s="1" t="str">
        <f t="shared" si="40"/>
        <v>Submitted</v>
      </c>
      <c r="Q345" s="1" t="str">
        <f t="shared" si="41"/>
        <v>Valid</v>
      </c>
      <c r="R345" s="1" t="s">
        <v>82</v>
      </c>
      <c r="S345" s="4">
        <v>1094851</v>
      </c>
      <c r="T345" s="1">
        <v>10.5</v>
      </c>
      <c r="U345" s="1">
        <v>60</v>
      </c>
      <c r="V345" s="1">
        <v>18247.52</v>
      </c>
      <c r="W345" s="4">
        <f t="shared" si="42"/>
        <v>957994.625</v>
      </c>
      <c r="X345" s="1" t="s">
        <v>39</v>
      </c>
      <c r="Y345" s="1" t="s">
        <v>40</v>
      </c>
      <c r="Z345" s="8">
        <v>45807</v>
      </c>
      <c r="AA345" s="8" t="str">
        <f>TEXT(Table2[[#This Row],[Application_Date]],"yyy")</f>
        <v>2025</v>
      </c>
      <c r="AB345" s="8" t="str">
        <f>TEXT(Table2[[#This Row],[Application_Date]],"mmmm")</f>
        <v>May</v>
      </c>
      <c r="AC345" s="1" t="s">
        <v>41</v>
      </c>
      <c r="AD345" s="1" t="s">
        <v>30</v>
      </c>
      <c r="AE345" s="1" t="s">
        <v>43</v>
      </c>
    </row>
    <row r="346" spans="1:31" x14ac:dyDescent="0.25">
      <c r="A346" s="1" t="s">
        <v>828</v>
      </c>
      <c r="B346" s="1" t="str">
        <f>IF(COUNTIF($A$2:A346,A346)&gt;1,"Duplicate","Unique")</f>
        <v>Unique</v>
      </c>
      <c r="C346" s="1" t="s">
        <v>829</v>
      </c>
      <c r="D346" s="1" t="s">
        <v>279</v>
      </c>
      <c r="E346" s="1" t="str">
        <f t="shared" si="36"/>
        <v>Submitted</v>
      </c>
      <c r="F346" s="1" t="s">
        <v>35</v>
      </c>
      <c r="G346" s="1">
        <v>58</v>
      </c>
      <c r="H346" s="1" t="s">
        <v>24</v>
      </c>
      <c r="I346" s="1" t="s">
        <v>48</v>
      </c>
      <c r="J346" s="1" t="s">
        <v>70</v>
      </c>
      <c r="K346" s="4">
        <v>1925996</v>
      </c>
      <c r="L346" s="4" t="str">
        <f t="shared" si="37"/>
        <v>Submitted</v>
      </c>
      <c r="M346" s="1">
        <v>840</v>
      </c>
      <c r="N346" s="1" t="str">
        <f t="shared" si="38"/>
        <v>medium_risk</v>
      </c>
      <c r="O346" s="1" t="str">
        <f t="shared" si="39"/>
        <v>Excellent</v>
      </c>
      <c r="P346" s="1" t="str">
        <f t="shared" si="40"/>
        <v>Submitted</v>
      </c>
      <c r="Q346" s="1" t="str">
        <f t="shared" si="41"/>
        <v>Valid</v>
      </c>
      <c r="R346" s="1" t="s">
        <v>6</v>
      </c>
      <c r="S346" s="4">
        <v>4421850</v>
      </c>
      <c r="T346" s="1">
        <v>8.06</v>
      </c>
      <c r="U346" s="1">
        <v>36</v>
      </c>
      <c r="V346" s="1">
        <v>122829.17</v>
      </c>
      <c r="W346" s="4">
        <f t="shared" si="42"/>
        <v>2970009.2775023142</v>
      </c>
      <c r="X346" s="1" t="s">
        <v>95</v>
      </c>
      <c r="Y346" s="1" t="s">
        <v>96</v>
      </c>
      <c r="Z346" s="8">
        <v>45808</v>
      </c>
      <c r="AA346" s="8" t="str">
        <f>TEXT(Table2[[#This Row],[Application_Date]],"yyy")</f>
        <v>2025</v>
      </c>
      <c r="AB346" s="8" t="str">
        <f>TEXT(Table2[[#This Row],[Application_Date]],"mmmm")</f>
        <v>May</v>
      </c>
      <c r="AC346" s="1" t="s">
        <v>61</v>
      </c>
      <c r="AD346" s="1" t="s">
        <v>30</v>
      </c>
      <c r="AE346" s="1" t="s">
        <v>66</v>
      </c>
    </row>
    <row r="347" spans="1:31" x14ac:dyDescent="0.25">
      <c r="A347" s="1" t="s">
        <v>830</v>
      </c>
      <c r="B347" s="1" t="str">
        <f>IF(COUNTIF($A$2:A347,A347)&gt;1,"Duplicate","Unique")</f>
        <v>Unique</v>
      </c>
      <c r="C347" s="1" t="s">
        <v>831</v>
      </c>
      <c r="D347" s="1" t="s">
        <v>124</v>
      </c>
      <c r="E347" s="1" t="str">
        <f t="shared" si="36"/>
        <v>Submitted</v>
      </c>
      <c r="F347" s="1" t="s">
        <v>35</v>
      </c>
      <c r="G347" s="1">
        <v>44</v>
      </c>
      <c r="H347" s="1" t="s">
        <v>24</v>
      </c>
      <c r="I347" s="1" t="s">
        <v>25</v>
      </c>
      <c r="J347" s="1" t="s">
        <v>49</v>
      </c>
      <c r="K347" s="4">
        <v>1506885</v>
      </c>
      <c r="L347" s="4" t="str">
        <f t="shared" si="37"/>
        <v>Submitted</v>
      </c>
      <c r="M347" s="1">
        <v>402</v>
      </c>
      <c r="N347" s="1" t="str">
        <f t="shared" si="38"/>
        <v>High_risk</v>
      </c>
      <c r="O347" s="1" t="str">
        <f t="shared" si="39"/>
        <v>Excellent</v>
      </c>
      <c r="P347" s="1" t="str">
        <f t="shared" si="40"/>
        <v>Submitted</v>
      </c>
      <c r="Q347" s="1" t="str">
        <f t="shared" si="41"/>
        <v>Valid</v>
      </c>
      <c r="R347" s="1" t="s">
        <v>70</v>
      </c>
      <c r="S347" s="4">
        <v>2382957</v>
      </c>
      <c r="T347" s="1">
        <v>18.41</v>
      </c>
      <c r="U347" s="1">
        <v>120</v>
      </c>
      <c r="V347" s="1">
        <v>19857.97</v>
      </c>
      <c r="W347" s="4">
        <f t="shared" si="42"/>
        <v>3655853.1975000002</v>
      </c>
      <c r="X347" s="1" t="s">
        <v>85</v>
      </c>
      <c r="Y347" s="1" t="s">
        <v>86</v>
      </c>
      <c r="Z347" s="8">
        <v>45809</v>
      </c>
      <c r="AA347" s="8" t="str">
        <f>TEXT(Table2[[#This Row],[Application_Date]],"yyy")</f>
        <v>2025</v>
      </c>
      <c r="AB347" s="8" t="str">
        <f>TEXT(Table2[[#This Row],[Application_Date]],"mmmm")</f>
        <v>June</v>
      </c>
      <c r="AC347" s="1" t="s">
        <v>52</v>
      </c>
      <c r="AD347" s="1" t="s">
        <v>30</v>
      </c>
      <c r="AE347" s="1" t="s">
        <v>66</v>
      </c>
    </row>
    <row r="348" spans="1:31" x14ac:dyDescent="0.25">
      <c r="A348" s="1" t="s">
        <v>832</v>
      </c>
      <c r="B348" s="1" t="str">
        <f>IF(COUNTIF($A$2:A348,A348)&gt;1,"Duplicate","Unique")</f>
        <v>Unique</v>
      </c>
      <c r="C348" s="1" t="s">
        <v>833</v>
      </c>
      <c r="D348" s="1" t="s">
        <v>214</v>
      </c>
      <c r="E348" s="1" t="str">
        <f t="shared" si="36"/>
        <v>Submitted</v>
      </c>
      <c r="F348" s="1" t="s">
        <v>35</v>
      </c>
      <c r="G348" s="1">
        <v>31</v>
      </c>
      <c r="H348" s="1" t="s">
        <v>24</v>
      </c>
      <c r="I348" s="1" t="s">
        <v>48</v>
      </c>
      <c r="J348" s="1" t="s">
        <v>37</v>
      </c>
      <c r="K348" s="4">
        <v>508093</v>
      </c>
      <c r="L348" s="4" t="str">
        <f t="shared" si="37"/>
        <v>Submitted</v>
      </c>
      <c r="M348" s="1">
        <v>724</v>
      </c>
      <c r="N348" s="1" t="str">
        <f t="shared" si="38"/>
        <v>low_risk</v>
      </c>
      <c r="O348" s="1" t="str">
        <f t="shared" si="39"/>
        <v>Excellent</v>
      </c>
      <c r="P348" s="1" t="str">
        <f t="shared" si="40"/>
        <v>Submitted</v>
      </c>
      <c r="Q348" s="1" t="str">
        <f t="shared" si="41"/>
        <v>Valid</v>
      </c>
      <c r="R348" s="1" t="s">
        <v>27</v>
      </c>
      <c r="S348" s="4">
        <v>530223</v>
      </c>
      <c r="T348" s="1">
        <v>13.37</v>
      </c>
      <c r="U348" s="1">
        <v>120</v>
      </c>
      <c r="V348" s="1">
        <v>4418.5200000000004</v>
      </c>
      <c r="W348" s="4">
        <f t="shared" si="42"/>
        <v>590756.79249999998</v>
      </c>
      <c r="X348" s="1" t="s">
        <v>50</v>
      </c>
      <c r="Y348" s="1" t="s">
        <v>51</v>
      </c>
      <c r="Z348" s="8">
        <v>45810</v>
      </c>
      <c r="AA348" s="8" t="str">
        <f>TEXT(Table2[[#This Row],[Application_Date]],"yyy")</f>
        <v>2025</v>
      </c>
      <c r="AB348" s="8" t="str">
        <f>TEXT(Table2[[#This Row],[Application_Date]],"mmmm")</f>
        <v>June</v>
      </c>
      <c r="AC348" s="1" t="s">
        <v>61</v>
      </c>
      <c r="AD348" s="1" t="s">
        <v>42</v>
      </c>
      <c r="AE348" s="1" t="s">
        <v>62</v>
      </c>
    </row>
    <row r="349" spans="1:31" x14ac:dyDescent="0.25">
      <c r="A349" s="1" t="s">
        <v>834</v>
      </c>
      <c r="B349" s="1" t="str">
        <f>IF(COUNTIF($A$2:A349,A349)&gt;1,"Duplicate","Unique")</f>
        <v>Unique</v>
      </c>
      <c r="C349" s="1" t="s">
        <v>835</v>
      </c>
      <c r="D349" s="1" t="s">
        <v>199</v>
      </c>
      <c r="E349" s="1" t="str">
        <f t="shared" si="36"/>
        <v>Submitted</v>
      </c>
      <c r="F349" s="1" t="s">
        <v>47</v>
      </c>
      <c r="G349" s="1">
        <v>44</v>
      </c>
      <c r="H349" s="1" t="s">
        <v>36</v>
      </c>
      <c r="I349" s="1" t="s">
        <v>25</v>
      </c>
      <c r="J349" s="1" t="s">
        <v>49</v>
      </c>
      <c r="K349" s="4">
        <v>644745</v>
      </c>
      <c r="L349" s="4" t="str">
        <f t="shared" si="37"/>
        <v>Submitted</v>
      </c>
      <c r="M349" s="1">
        <v>950</v>
      </c>
      <c r="N349" s="1" t="str">
        <f t="shared" si="38"/>
        <v>medium_risk</v>
      </c>
      <c r="O349" s="1" t="str">
        <f t="shared" si="39"/>
        <v>Excellent</v>
      </c>
      <c r="P349" s="1" t="str">
        <f t="shared" si="40"/>
        <v>Submitted</v>
      </c>
      <c r="Q349" s="1" t="str">
        <f t="shared" si="41"/>
        <v>Invalid</v>
      </c>
      <c r="R349" s="1" t="s">
        <v>6</v>
      </c>
      <c r="S349" s="4">
        <v>2621089</v>
      </c>
      <c r="T349" s="1">
        <v>11.49</v>
      </c>
      <c r="U349" s="1">
        <v>120</v>
      </c>
      <c r="V349" s="1">
        <v>21842.41</v>
      </c>
      <c r="W349" s="4">
        <f t="shared" si="42"/>
        <v>2509692.7175000003</v>
      </c>
      <c r="X349" s="1" t="s">
        <v>85</v>
      </c>
      <c r="Y349" s="1" t="s">
        <v>86</v>
      </c>
      <c r="Z349" s="8">
        <v>45811</v>
      </c>
      <c r="AA349" s="8" t="str">
        <f>TEXT(Table2[[#This Row],[Application_Date]],"yyy")</f>
        <v>2025</v>
      </c>
      <c r="AB349" s="8" t="str">
        <f>TEXT(Table2[[#This Row],[Application_Date]],"mmmm")</f>
        <v>June</v>
      </c>
      <c r="AC349" s="1" t="s">
        <v>61</v>
      </c>
      <c r="AD349" s="1" t="s">
        <v>42</v>
      </c>
      <c r="AE349" s="1" t="s">
        <v>31</v>
      </c>
    </row>
    <row r="350" spans="1:31" x14ac:dyDescent="0.25">
      <c r="A350" s="1" t="s">
        <v>836</v>
      </c>
      <c r="B350" s="1" t="str">
        <f>IF(COUNTIF($A$2:A350,A350)&gt;1,"Duplicate","Unique")</f>
        <v>Unique</v>
      </c>
      <c r="C350" s="1" t="s">
        <v>837</v>
      </c>
      <c r="D350" s="1" t="s">
        <v>392</v>
      </c>
      <c r="E350" s="1" t="str">
        <f t="shared" si="36"/>
        <v>Submitted</v>
      </c>
      <c r="F350" s="1" t="s">
        <v>47</v>
      </c>
      <c r="G350" s="1">
        <v>20</v>
      </c>
      <c r="H350" s="1" t="s">
        <v>24</v>
      </c>
      <c r="I350" s="1" t="s">
        <v>25</v>
      </c>
      <c r="J350" s="1" t="s">
        <v>70</v>
      </c>
      <c r="K350" s="4">
        <v>1489842</v>
      </c>
      <c r="L350" s="4" t="str">
        <f t="shared" si="37"/>
        <v>Submitted</v>
      </c>
      <c r="M350" s="1">
        <v>314</v>
      </c>
      <c r="N350" s="1" t="str">
        <f t="shared" si="38"/>
        <v>High_risk</v>
      </c>
      <c r="O350" s="1" t="str">
        <f t="shared" si="39"/>
        <v>Excellent</v>
      </c>
      <c r="P350" s="1" t="str">
        <f t="shared" si="40"/>
        <v>Submitted</v>
      </c>
      <c r="Q350" s="1" t="str">
        <f t="shared" si="41"/>
        <v>Valid</v>
      </c>
      <c r="R350" s="1" t="s">
        <v>82</v>
      </c>
      <c r="S350" s="4">
        <v>2472289</v>
      </c>
      <c r="T350" s="1">
        <v>8.61</v>
      </c>
      <c r="U350" s="1">
        <v>24</v>
      </c>
      <c r="V350" s="1">
        <v>103012.04</v>
      </c>
      <c r="W350" s="4">
        <f t="shared" si="42"/>
        <v>1773871.4444586618</v>
      </c>
      <c r="X350" s="1" t="s">
        <v>50</v>
      </c>
      <c r="Y350" s="1" t="s">
        <v>51</v>
      </c>
      <c r="Z350" s="8">
        <v>45812</v>
      </c>
      <c r="AA350" s="8" t="str">
        <f>TEXT(Table2[[#This Row],[Application_Date]],"yyy")</f>
        <v>2025</v>
      </c>
      <c r="AB350" s="8" t="str">
        <f>TEXT(Table2[[#This Row],[Application_Date]],"mmmm")</f>
        <v>June</v>
      </c>
      <c r="AC350" s="1" t="s">
        <v>41</v>
      </c>
      <c r="AD350" s="1" t="s">
        <v>30</v>
      </c>
      <c r="AE350" s="1" t="s">
        <v>31</v>
      </c>
    </row>
    <row r="351" spans="1:31" x14ac:dyDescent="0.25">
      <c r="A351" s="1" t="s">
        <v>838</v>
      </c>
      <c r="B351" s="1" t="str">
        <f>IF(COUNTIF($A$2:A351,A351)&gt;1,"Duplicate","Unique")</f>
        <v>Unique</v>
      </c>
      <c r="C351" s="1" t="s">
        <v>839</v>
      </c>
      <c r="D351" s="1" t="s">
        <v>133</v>
      </c>
      <c r="E351" s="1" t="str">
        <f t="shared" si="36"/>
        <v>Submitted</v>
      </c>
      <c r="F351" s="1" t="s">
        <v>35</v>
      </c>
      <c r="G351" s="1">
        <v>26</v>
      </c>
      <c r="H351" s="1" t="s">
        <v>36</v>
      </c>
      <c r="I351" s="1" t="s">
        <v>48</v>
      </c>
      <c r="J351" s="1" t="s">
        <v>37</v>
      </c>
      <c r="K351" s="4">
        <v>1547371</v>
      </c>
      <c r="L351" s="4" t="str">
        <f t="shared" si="37"/>
        <v>Submitted</v>
      </c>
      <c r="M351" s="1">
        <v>319</v>
      </c>
      <c r="N351" s="1" t="str">
        <f t="shared" si="38"/>
        <v>High_risk</v>
      </c>
      <c r="O351" s="1" t="str">
        <f t="shared" si="39"/>
        <v>Excellent</v>
      </c>
      <c r="P351" s="1" t="str">
        <f t="shared" si="40"/>
        <v>Submitted</v>
      </c>
      <c r="Q351" s="1" t="str">
        <f t="shared" si="41"/>
        <v>Valid</v>
      </c>
      <c r="R351" s="1" t="s">
        <v>6</v>
      </c>
      <c r="S351" s="4">
        <v>810247</v>
      </c>
      <c r="T351" s="1">
        <v>17.27</v>
      </c>
      <c r="U351" s="1">
        <v>180</v>
      </c>
      <c r="V351" s="1">
        <v>4501.37</v>
      </c>
      <c r="W351" s="4">
        <f t="shared" si="42"/>
        <v>1166080.4741666666</v>
      </c>
      <c r="X351" s="1" t="s">
        <v>59</v>
      </c>
      <c r="Y351" s="1" t="s">
        <v>60</v>
      </c>
      <c r="Z351" s="8">
        <v>45813</v>
      </c>
      <c r="AA351" s="8" t="str">
        <f>TEXT(Table2[[#This Row],[Application_Date]],"yyy")</f>
        <v>2025</v>
      </c>
      <c r="AB351" s="8" t="str">
        <f>TEXT(Table2[[#This Row],[Application_Date]],"mmmm")</f>
        <v>June</v>
      </c>
      <c r="AC351" s="1" t="s">
        <v>61</v>
      </c>
      <c r="AD351" s="1" t="s">
        <v>42</v>
      </c>
      <c r="AE351" s="1" t="s">
        <v>43</v>
      </c>
    </row>
    <row r="352" spans="1:31" x14ac:dyDescent="0.25">
      <c r="A352" s="1" t="s">
        <v>840</v>
      </c>
      <c r="B352" s="1" t="str">
        <f>IF(COUNTIF($A$2:A352,A352)&gt;1,"Duplicate","Unique")</f>
        <v>Unique</v>
      </c>
      <c r="C352" s="1" t="s">
        <v>841</v>
      </c>
      <c r="D352" s="1" t="s">
        <v>157</v>
      </c>
      <c r="E352" s="1" t="str">
        <f t="shared" si="36"/>
        <v>Submitted</v>
      </c>
      <c r="F352" s="1" t="s">
        <v>47</v>
      </c>
      <c r="G352" s="1">
        <v>33</v>
      </c>
      <c r="H352" s="1" t="s">
        <v>36</v>
      </c>
      <c r="I352" s="1" t="s">
        <v>48</v>
      </c>
      <c r="J352" s="1" t="s">
        <v>37</v>
      </c>
      <c r="K352" s="4">
        <v>1193795</v>
      </c>
      <c r="L352" s="4" t="str">
        <f t="shared" si="37"/>
        <v>Submitted</v>
      </c>
      <c r="M352" s="1">
        <v>763</v>
      </c>
      <c r="N352" s="1" t="str">
        <f t="shared" si="38"/>
        <v>medium_risk</v>
      </c>
      <c r="O352" s="1" t="str">
        <f t="shared" si="39"/>
        <v>Excellent</v>
      </c>
      <c r="P352" s="1" t="str">
        <f t="shared" si="40"/>
        <v>Submitted</v>
      </c>
      <c r="Q352" s="1" t="str">
        <f t="shared" si="41"/>
        <v>Valid</v>
      </c>
      <c r="R352" s="1" t="s">
        <v>82</v>
      </c>
      <c r="S352" s="4">
        <v>2072240</v>
      </c>
      <c r="T352" s="1">
        <v>17.23</v>
      </c>
      <c r="U352" s="1">
        <v>120</v>
      </c>
      <c r="V352" s="1">
        <v>17268.669999999998</v>
      </c>
      <c r="W352" s="4">
        <f t="shared" si="42"/>
        <v>2975391.2666666666</v>
      </c>
      <c r="X352" s="1" t="s">
        <v>85</v>
      </c>
      <c r="Y352" s="1" t="s">
        <v>86</v>
      </c>
      <c r="Z352" s="8">
        <v>45814</v>
      </c>
      <c r="AA352" s="8" t="str">
        <f>TEXT(Table2[[#This Row],[Application_Date]],"yyy")</f>
        <v>2025</v>
      </c>
      <c r="AB352" s="8" t="str">
        <f>TEXT(Table2[[#This Row],[Application_Date]],"mmmm")</f>
        <v>June</v>
      </c>
      <c r="AC352" s="1" t="s">
        <v>52</v>
      </c>
      <c r="AD352" s="1" t="s">
        <v>42</v>
      </c>
      <c r="AE352" s="1" t="s">
        <v>62</v>
      </c>
    </row>
    <row r="353" spans="1:31" x14ac:dyDescent="0.25">
      <c r="A353" s="1" t="s">
        <v>842</v>
      </c>
      <c r="B353" s="1" t="str">
        <f>IF(COUNTIF($A$2:A353,A353)&gt;1,"Duplicate","Unique")</f>
        <v>Unique</v>
      </c>
      <c r="C353" s="1" t="s">
        <v>843</v>
      </c>
      <c r="D353" s="1" t="s">
        <v>136</v>
      </c>
      <c r="E353" s="1" t="str">
        <f t="shared" si="36"/>
        <v>Submitted</v>
      </c>
      <c r="F353" s="1" t="s">
        <v>35</v>
      </c>
      <c r="G353" s="1">
        <v>49</v>
      </c>
      <c r="H353" s="1" t="s">
        <v>24</v>
      </c>
      <c r="I353" s="1" t="s">
        <v>25</v>
      </c>
      <c r="J353" s="1" t="s">
        <v>26</v>
      </c>
      <c r="K353" s="4">
        <v>424615</v>
      </c>
      <c r="L353" s="4" t="str">
        <f t="shared" si="37"/>
        <v>Submitted</v>
      </c>
      <c r="M353" s="1">
        <v>861</v>
      </c>
      <c r="N353" s="1" t="str">
        <f t="shared" si="38"/>
        <v>medium_risk</v>
      </c>
      <c r="O353" s="1" t="str">
        <f t="shared" si="39"/>
        <v>Excellent</v>
      </c>
      <c r="P353" s="1" t="str">
        <f t="shared" si="40"/>
        <v>Submitted</v>
      </c>
      <c r="Q353" s="1" t="str">
        <f t="shared" si="41"/>
        <v>Valid</v>
      </c>
      <c r="R353" s="1" t="s">
        <v>27</v>
      </c>
      <c r="S353" s="4">
        <v>4201975</v>
      </c>
      <c r="T353" s="1">
        <v>10.83</v>
      </c>
      <c r="U353" s="1">
        <v>180</v>
      </c>
      <c r="V353" s="1">
        <v>23344.31</v>
      </c>
      <c r="W353" s="4">
        <f t="shared" si="42"/>
        <v>3792282.4375</v>
      </c>
      <c r="X353" s="1" t="s">
        <v>95</v>
      </c>
      <c r="Y353" s="1" t="s">
        <v>96</v>
      </c>
      <c r="Z353" s="8">
        <v>45815</v>
      </c>
      <c r="AA353" s="8" t="str">
        <f>TEXT(Table2[[#This Row],[Application_Date]],"yyy")</f>
        <v>2025</v>
      </c>
      <c r="AB353" s="8" t="str">
        <f>TEXT(Table2[[#This Row],[Application_Date]],"mmmm")</f>
        <v>June</v>
      </c>
      <c r="AC353" s="1" t="s">
        <v>61</v>
      </c>
      <c r="AD353" s="1" t="s">
        <v>30</v>
      </c>
      <c r="AE353" s="1" t="s">
        <v>62</v>
      </c>
    </row>
    <row r="354" spans="1:31" x14ac:dyDescent="0.25">
      <c r="A354" s="1" t="s">
        <v>844</v>
      </c>
      <c r="B354" s="1" t="str">
        <f>IF(COUNTIF($A$2:A354,A354)&gt;1,"Duplicate","Unique")</f>
        <v>Unique</v>
      </c>
      <c r="C354" s="1" t="s">
        <v>845</v>
      </c>
      <c r="D354" s="1" t="s">
        <v>406</v>
      </c>
      <c r="E354" s="1" t="str">
        <f t="shared" si="36"/>
        <v>Submitted</v>
      </c>
      <c r="F354" s="1" t="s">
        <v>47</v>
      </c>
      <c r="G354" s="1">
        <v>56</v>
      </c>
      <c r="H354" s="1" t="s">
        <v>36</v>
      </c>
      <c r="I354" s="1" t="s">
        <v>25</v>
      </c>
      <c r="J354" s="1" t="s">
        <v>37</v>
      </c>
      <c r="K354" s="4">
        <v>2456979</v>
      </c>
      <c r="L354" s="4" t="str">
        <f t="shared" si="37"/>
        <v>Submitted</v>
      </c>
      <c r="M354" s="1">
        <v>610</v>
      </c>
      <c r="N354" s="1" t="str">
        <f t="shared" si="38"/>
        <v>low_risk</v>
      </c>
      <c r="O354" s="1" t="str">
        <f t="shared" si="39"/>
        <v>Excellent</v>
      </c>
      <c r="P354" s="1" t="str">
        <f t="shared" si="40"/>
        <v>Submitted</v>
      </c>
      <c r="Q354" s="1" t="str">
        <f t="shared" si="41"/>
        <v>Valid</v>
      </c>
      <c r="R354" s="1" t="s">
        <v>70</v>
      </c>
      <c r="S354" s="4">
        <v>3381421</v>
      </c>
      <c r="T354" s="1">
        <v>14.15</v>
      </c>
      <c r="U354" s="1">
        <v>180</v>
      </c>
      <c r="V354" s="1">
        <v>18785.669999999998</v>
      </c>
      <c r="W354" s="4">
        <f t="shared" si="42"/>
        <v>3987258.9291666667</v>
      </c>
      <c r="X354" s="1" t="s">
        <v>95</v>
      </c>
      <c r="Y354" s="1" t="s">
        <v>96</v>
      </c>
      <c r="Z354" s="8">
        <v>45816</v>
      </c>
      <c r="AA354" s="8" t="str">
        <f>TEXT(Table2[[#This Row],[Application_Date]],"yyy")</f>
        <v>2025</v>
      </c>
      <c r="AB354" s="8" t="str">
        <f>TEXT(Table2[[#This Row],[Application_Date]],"mmmm")</f>
        <v>June</v>
      </c>
      <c r="AC354" s="1" t="s">
        <v>61</v>
      </c>
      <c r="AD354" s="1" t="s">
        <v>30</v>
      </c>
      <c r="AE354" s="1" t="s">
        <v>31</v>
      </c>
    </row>
    <row r="355" spans="1:31" x14ac:dyDescent="0.25">
      <c r="A355" s="1" t="s">
        <v>846</v>
      </c>
      <c r="B355" s="1" t="str">
        <f>IF(COUNTIF($A$2:A355,A355)&gt;1,"Duplicate","Unique")</f>
        <v>Unique</v>
      </c>
      <c r="C355" s="1" t="s">
        <v>847</v>
      </c>
      <c r="D355" s="1" t="s">
        <v>406</v>
      </c>
      <c r="E355" s="1" t="str">
        <f t="shared" si="36"/>
        <v>Submitted</v>
      </c>
      <c r="F355" s="1" t="s">
        <v>35</v>
      </c>
      <c r="G355" s="1">
        <v>56</v>
      </c>
      <c r="H355" s="1" t="s">
        <v>36</v>
      </c>
      <c r="I355" s="1" t="s">
        <v>48</v>
      </c>
      <c r="J355" s="1" t="s">
        <v>70</v>
      </c>
      <c r="K355" s="4">
        <v>2276705</v>
      </c>
      <c r="L355" s="4" t="str">
        <f t="shared" si="37"/>
        <v>Submitted</v>
      </c>
      <c r="M355" s="1">
        <v>587</v>
      </c>
      <c r="N355" s="1" t="str">
        <f t="shared" si="38"/>
        <v>High_risk</v>
      </c>
      <c r="O355" s="1" t="str">
        <f t="shared" si="39"/>
        <v>Excellent</v>
      </c>
      <c r="P355" s="1" t="str">
        <f t="shared" si="40"/>
        <v>Submitted</v>
      </c>
      <c r="Q355" s="1" t="str">
        <f t="shared" si="41"/>
        <v>Valid</v>
      </c>
      <c r="R355" s="1" t="s">
        <v>70</v>
      </c>
      <c r="S355" s="4">
        <v>993331</v>
      </c>
      <c r="T355" s="1">
        <v>17.89</v>
      </c>
      <c r="U355" s="1">
        <v>60</v>
      </c>
      <c r="V355" s="1">
        <v>16555.52</v>
      </c>
      <c r="W355" s="4">
        <f t="shared" si="42"/>
        <v>1480890.9658333336</v>
      </c>
      <c r="X355" s="1" t="s">
        <v>85</v>
      </c>
      <c r="Y355" s="1" t="s">
        <v>86</v>
      </c>
      <c r="Z355" s="8">
        <v>45817</v>
      </c>
      <c r="AA355" s="8" t="str">
        <f>TEXT(Table2[[#This Row],[Application_Date]],"yyy")</f>
        <v>2025</v>
      </c>
      <c r="AB355" s="8" t="str">
        <f>TEXT(Table2[[#This Row],[Application_Date]],"mmmm")</f>
        <v>June</v>
      </c>
      <c r="AC355" s="1" t="s">
        <v>61</v>
      </c>
      <c r="AD355" s="1" t="s">
        <v>30</v>
      </c>
      <c r="AE355" s="1" t="s">
        <v>43</v>
      </c>
    </row>
    <row r="356" spans="1:31" x14ac:dyDescent="0.25">
      <c r="A356" s="1" t="s">
        <v>848</v>
      </c>
      <c r="B356" s="1" t="str">
        <f>IF(COUNTIF($A$2:A356,A356)&gt;1,"Duplicate","Unique")</f>
        <v>Unique</v>
      </c>
      <c r="C356" s="1" t="s">
        <v>849</v>
      </c>
      <c r="D356" s="1" t="s">
        <v>99</v>
      </c>
      <c r="E356" s="1" t="str">
        <f t="shared" si="36"/>
        <v>Submitted</v>
      </c>
      <c r="F356" s="1" t="s">
        <v>47</v>
      </c>
      <c r="G356" s="1">
        <v>37</v>
      </c>
      <c r="H356" s="1" t="s">
        <v>24</v>
      </c>
      <c r="I356" s="1" t="s">
        <v>25</v>
      </c>
      <c r="J356" s="1" t="s">
        <v>70</v>
      </c>
      <c r="K356" s="4">
        <v>636578</v>
      </c>
      <c r="L356" s="4" t="str">
        <f t="shared" si="37"/>
        <v>Submitted</v>
      </c>
      <c r="M356" s="1">
        <v>754</v>
      </c>
      <c r="N356" s="1" t="str">
        <f t="shared" si="38"/>
        <v>medium_risk</v>
      </c>
      <c r="O356" s="1" t="str">
        <f t="shared" si="39"/>
        <v>Excellent</v>
      </c>
      <c r="P356" s="1" t="str">
        <f t="shared" si="40"/>
        <v>Submitted</v>
      </c>
      <c r="Q356" s="1" t="str">
        <f t="shared" si="41"/>
        <v>Valid</v>
      </c>
      <c r="R356" s="1" t="s">
        <v>70</v>
      </c>
      <c r="S356" s="4">
        <v>1564407</v>
      </c>
      <c r="T356" s="1">
        <v>15.12</v>
      </c>
      <c r="U356" s="1">
        <v>120</v>
      </c>
      <c r="V356" s="1">
        <v>13036.73</v>
      </c>
      <c r="W356" s="4">
        <f t="shared" si="42"/>
        <v>1971152.82</v>
      </c>
      <c r="X356" s="1" t="s">
        <v>85</v>
      </c>
      <c r="Y356" s="1" t="s">
        <v>86</v>
      </c>
      <c r="Z356" s="8">
        <v>45818</v>
      </c>
      <c r="AA356" s="8" t="str">
        <f>TEXT(Table2[[#This Row],[Application_Date]],"yyy")</f>
        <v>2025</v>
      </c>
      <c r="AB356" s="8" t="str">
        <f>TEXT(Table2[[#This Row],[Application_Date]],"mmmm")</f>
        <v>June</v>
      </c>
      <c r="AC356" s="1" t="s">
        <v>61</v>
      </c>
      <c r="AD356" s="1" t="s">
        <v>42</v>
      </c>
      <c r="AE356" s="1" t="s">
        <v>31</v>
      </c>
    </row>
    <row r="357" spans="1:31" x14ac:dyDescent="0.25">
      <c r="A357" s="1" t="s">
        <v>850</v>
      </c>
      <c r="B357" s="1" t="str">
        <f>IF(COUNTIF($A$2:A357,A357)&gt;1,"Duplicate","Unique")</f>
        <v>Unique</v>
      </c>
      <c r="C357" s="1" t="s">
        <v>851</v>
      </c>
      <c r="D357" s="1" t="s">
        <v>587</v>
      </c>
      <c r="E357" s="1" t="str">
        <f t="shared" si="36"/>
        <v>Submitted</v>
      </c>
      <c r="F357" s="1" t="s">
        <v>35</v>
      </c>
      <c r="G357" s="1">
        <v>20</v>
      </c>
      <c r="H357" s="1" t="s">
        <v>24</v>
      </c>
      <c r="I357" s="1" t="s">
        <v>48</v>
      </c>
      <c r="J357" s="1" t="s">
        <v>49</v>
      </c>
      <c r="K357" s="4">
        <v>1428048</v>
      </c>
      <c r="L357" s="4" t="str">
        <f t="shared" si="37"/>
        <v>Submitted</v>
      </c>
      <c r="M357" s="1">
        <v>613</v>
      </c>
      <c r="N357" s="1" t="str">
        <f t="shared" si="38"/>
        <v>low_risk</v>
      </c>
      <c r="O357" s="1" t="str">
        <f t="shared" si="39"/>
        <v>Excellent</v>
      </c>
      <c r="P357" s="1" t="str">
        <f t="shared" si="40"/>
        <v>Submitted</v>
      </c>
      <c r="Q357" s="1" t="str">
        <f t="shared" si="41"/>
        <v>Valid</v>
      </c>
      <c r="R357" s="1" t="s">
        <v>27</v>
      </c>
      <c r="S357" s="4">
        <v>1531378</v>
      </c>
      <c r="T357" s="1">
        <v>13.39</v>
      </c>
      <c r="U357" s="1">
        <v>120</v>
      </c>
      <c r="V357" s="1">
        <v>12761.48</v>
      </c>
      <c r="W357" s="4">
        <f t="shared" si="42"/>
        <v>1708762.6183333334</v>
      </c>
      <c r="X357" s="1" t="s">
        <v>39</v>
      </c>
      <c r="Y357" s="1" t="s">
        <v>40</v>
      </c>
      <c r="Z357" s="8">
        <v>45819</v>
      </c>
      <c r="AA357" s="8" t="str">
        <f>TEXT(Table2[[#This Row],[Application_Date]],"yyy")</f>
        <v>2025</v>
      </c>
      <c r="AB357" s="8" t="str">
        <f>TEXT(Table2[[#This Row],[Application_Date]],"mmmm")</f>
        <v>June</v>
      </c>
      <c r="AC357" s="1" t="s">
        <v>41</v>
      </c>
      <c r="AD357" s="1" t="s">
        <v>30</v>
      </c>
      <c r="AE357" s="1" t="s">
        <v>43</v>
      </c>
    </row>
    <row r="358" spans="1:31" x14ac:dyDescent="0.25">
      <c r="A358" s="1" t="s">
        <v>852</v>
      </c>
      <c r="B358" s="1" t="str">
        <f>IF(COUNTIF($A$2:A358,A358)&gt;1,"Duplicate","Unique")</f>
        <v>Unique</v>
      </c>
      <c r="C358" s="1" t="s">
        <v>853</v>
      </c>
      <c r="D358" s="1" t="s">
        <v>333</v>
      </c>
      <c r="E358" s="1" t="str">
        <f t="shared" si="36"/>
        <v>Submitted</v>
      </c>
      <c r="F358" s="1" t="s">
        <v>35</v>
      </c>
      <c r="G358" s="1">
        <v>35</v>
      </c>
      <c r="H358" s="1" t="s">
        <v>36</v>
      </c>
      <c r="I358" s="1" t="s">
        <v>48</v>
      </c>
      <c r="J358" s="1" t="s">
        <v>70</v>
      </c>
      <c r="K358" s="4">
        <v>2193341</v>
      </c>
      <c r="L358" s="4" t="str">
        <f t="shared" si="37"/>
        <v>Submitted</v>
      </c>
      <c r="M358" s="1">
        <v>445</v>
      </c>
      <c r="N358" s="1" t="str">
        <f t="shared" si="38"/>
        <v>High_risk</v>
      </c>
      <c r="O358" s="1" t="str">
        <f t="shared" si="39"/>
        <v>Excellent</v>
      </c>
      <c r="P358" s="1" t="str">
        <f t="shared" si="40"/>
        <v>Submitted</v>
      </c>
      <c r="Q358" s="1" t="str">
        <f t="shared" si="41"/>
        <v>Valid</v>
      </c>
      <c r="R358" s="1" t="s">
        <v>38</v>
      </c>
      <c r="S358" s="4">
        <v>3841239</v>
      </c>
      <c r="T358" s="1">
        <v>13.04</v>
      </c>
      <c r="U358" s="1">
        <v>24</v>
      </c>
      <c r="V358" s="1">
        <v>160051.62</v>
      </c>
      <c r="W358" s="4">
        <f t="shared" si="42"/>
        <v>4174146.4698863612</v>
      </c>
      <c r="X358" s="1" t="s">
        <v>105</v>
      </c>
      <c r="Y358" s="1" t="s">
        <v>106</v>
      </c>
      <c r="Z358" s="8">
        <v>45820</v>
      </c>
      <c r="AA358" s="8" t="str">
        <f>TEXT(Table2[[#This Row],[Application_Date]],"yyy")</f>
        <v>2025</v>
      </c>
      <c r="AB358" s="8" t="str">
        <f>TEXT(Table2[[#This Row],[Application_Date]],"mmmm")</f>
        <v>June</v>
      </c>
      <c r="AC358" s="1" t="s">
        <v>52</v>
      </c>
      <c r="AD358" s="1" t="s">
        <v>42</v>
      </c>
      <c r="AE358" s="1" t="s">
        <v>31</v>
      </c>
    </row>
    <row r="359" spans="1:31" x14ac:dyDescent="0.25">
      <c r="A359" s="1" t="s">
        <v>854</v>
      </c>
      <c r="B359" s="1" t="str">
        <f>IF(COUNTIF($A$2:A359,A359)&gt;1,"Duplicate","Unique")</f>
        <v>Unique</v>
      </c>
      <c r="C359" s="1" t="s">
        <v>855</v>
      </c>
      <c r="D359" s="1" t="s">
        <v>78</v>
      </c>
      <c r="E359" s="1" t="str">
        <f t="shared" si="36"/>
        <v>Submitted</v>
      </c>
      <c r="F359" s="1" t="s">
        <v>47</v>
      </c>
      <c r="G359" s="1">
        <v>35</v>
      </c>
      <c r="H359" s="1" t="s">
        <v>24</v>
      </c>
      <c r="I359" s="1" t="s">
        <v>25</v>
      </c>
      <c r="J359" s="1" t="s">
        <v>37</v>
      </c>
      <c r="K359" s="4">
        <v>1088384</v>
      </c>
      <c r="L359" s="4" t="str">
        <f t="shared" si="37"/>
        <v>Submitted</v>
      </c>
      <c r="M359" s="1">
        <v>352</v>
      </c>
      <c r="N359" s="1" t="str">
        <f t="shared" si="38"/>
        <v>High_risk</v>
      </c>
      <c r="O359" s="1" t="str">
        <f t="shared" si="39"/>
        <v>Excellent</v>
      </c>
      <c r="P359" s="1" t="str">
        <f t="shared" si="40"/>
        <v>Submitted</v>
      </c>
      <c r="Q359" s="1" t="str">
        <f t="shared" si="41"/>
        <v>Valid</v>
      </c>
      <c r="R359" s="1" t="s">
        <v>6</v>
      </c>
      <c r="S359" s="4">
        <v>2057561</v>
      </c>
      <c r="T359" s="1">
        <v>17.93</v>
      </c>
      <c r="U359" s="1">
        <v>24</v>
      </c>
      <c r="V359" s="1">
        <v>85731.71</v>
      </c>
      <c r="W359" s="4">
        <f t="shared" si="42"/>
        <v>3074339.0617485847</v>
      </c>
      <c r="X359" s="1" t="s">
        <v>39</v>
      </c>
      <c r="Y359" s="1" t="s">
        <v>40</v>
      </c>
      <c r="Z359" s="8">
        <v>45821</v>
      </c>
      <c r="AA359" s="8" t="str">
        <f>TEXT(Table2[[#This Row],[Application_Date]],"yyy")</f>
        <v>2025</v>
      </c>
      <c r="AB359" s="8" t="str">
        <f>TEXT(Table2[[#This Row],[Application_Date]],"mmmm")</f>
        <v>June</v>
      </c>
      <c r="AC359" s="1" t="s">
        <v>52</v>
      </c>
      <c r="AD359" s="1" t="s">
        <v>30</v>
      </c>
      <c r="AE359" s="1" t="s">
        <v>31</v>
      </c>
    </row>
    <row r="360" spans="1:31" x14ac:dyDescent="0.25">
      <c r="A360" s="1" t="s">
        <v>856</v>
      </c>
      <c r="B360" s="1" t="str">
        <f>IF(COUNTIF($A$2:A360,A360)&gt;1,"Duplicate","Unique")</f>
        <v>Unique</v>
      </c>
      <c r="C360" s="1" t="s">
        <v>857</v>
      </c>
      <c r="D360" s="1" t="s">
        <v>166</v>
      </c>
      <c r="E360" s="1" t="str">
        <f t="shared" si="36"/>
        <v>Submitted</v>
      </c>
      <c r="F360" s="1" t="s">
        <v>47</v>
      </c>
      <c r="G360" s="1">
        <v>56</v>
      </c>
      <c r="H360" s="1" t="s">
        <v>36</v>
      </c>
      <c r="I360" s="1" t="s">
        <v>48</v>
      </c>
      <c r="J360" s="1" t="s">
        <v>26</v>
      </c>
      <c r="K360" s="4">
        <v>1046497</v>
      </c>
      <c r="L360" s="4" t="str">
        <f t="shared" si="37"/>
        <v>Submitted</v>
      </c>
      <c r="M360" s="1">
        <v>430</v>
      </c>
      <c r="N360" s="1" t="str">
        <f t="shared" si="38"/>
        <v>High_risk</v>
      </c>
      <c r="O360" s="1" t="str">
        <f t="shared" si="39"/>
        <v>Excellent</v>
      </c>
      <c r="P360" s="1" t="str">
        <f t="shared" si="40"/>
        <v>Submitted</v>
      </c>
      <c r="Q360" s="1" t="str">
        <f t="shared" si="41"/>
        <v>Valid</v>
      </c>
      <c r="R360" s="1" t="s">
        <v>27</v>
      </c>
      <c r="S360" s="4">
        <v>736419</v>
      </c>
      <c r="T360" s="1">
        <v>16.28</v>
      </c>
      <c r="U360" s="1">
        <v>120</v>
      </c>
      <c r="V360" s="1">
        <v>6136.82</v>
      </c>
      <c r="W360" s="4">
        <f t="shared" si="42"/>
        <v>999075.11</v>
      </c>
      <c r="X360" s="1" t="s">
        <v>95</v>
      </c>
      <c r="Y360" s="1" t="s">
        <v>96</v>
      </c>
      <c r="Z360" s="8">
        <v>45822</v>
      </c>
      <c r="AA360" s="8" t="str">
        <f>TEXT(Table2[[#This Row],[Application_Date]],"yyy")</f>
        <v>2025</v>
      </c>
      <c r="AB360" s="8" t="str">
        <f>TEXT(Table2[[#This Row],[Application_Date]],"mmmm")</f>
        <v>June</v>
      </c>
      <c r="AC360" s="1" t="s">
        <v>52</v>
      </c>
      <c r="AD360" s="1" t="s">
        <v>30</v>
      </c>
      <c r="AE360" s="1" t="s">
        <v>62</v>
      </c>
    </row>
    <row r="361" spans="1:31" x14ac:dyDescent="0.25">
      <c r="A361" s="1" t="s">
        <v>858</v>
      </c>
      <c r="B361" s="1" t="str">
        <f>IF(COUNTIF($A$2:A361,A361)&gt;1,"Duplicate","Unique")</f>
        <v>Unique</v>
      </c>
      <c r="C361" s="1" t="s">
        <v>859</v>
      </c>
      <c r="D361" s="1" t="s">
        <v>587</v>
      </c>
      <c r="E361" s="1" t="str">
        <f t="shared" si="36"/>
        <v>Submitted</v>
      </c>
      <c r="F361" s="1" t="s">
        <v>47</v>
      </c>
      <c r="G361" s="1">
        <v>22</v>
      </c>
      <c r="H361" s="1" t="s">
        <v>24</v>
      </c>
      <c r="I361" s="1" t="s">
        <v>48</v>
      </c>
      <c r="J361" s="1" t="s">
        <v>49</v>
      </c>
      <c r="K361" s="4">
        <v>1441357</v>
      </c>
      <c r="L361" s="4" t="str">
        <f t="shared" si="37"/>
        <v>Submitted</v>
      </c>
      <c r="M361" s="1">
        <v>501</v>
      </c>
      <c r="N361" s="1" t="str">
        <f t="shared" si="38"/>
        <v>High_risk</v>
      </c>
      <c r="O361" s="1" t="str">
        <f t="shared" si="39"/>
        <v>Excellent</v>
      </c>
      <c r="P361" s="1" t="str">
        <f t="shared" si="40"/>
        <v>Submitted</v>
      </c>
      <c r="Q361" s="1" t="str">
        <f t="shared" si="41"/>
        <v>Valid</v>
      </c>
      <c r="R361" s="1" t="s">
        <v>82</v>
      </c>
      <c r="S361" s="4">
        <v>1662871</v>
      </c>
      <c r="T361" s="1">
        <v>14.23</v>
      </c>
      <c r="U361" s="1">
        <v>60</v>
      </c>
      <c r="V361" s="1">
        <v>27714.52</v>
      </c>
      <c r="W361" s="4">
        <f t="shared" si="42"/>
        <v>1971887.8608333333</v>
      </c>
      <c r="X361" s="1" t="s">
        <v>50</v>
      </c>
      <c r="Y361" s="1" t="s">
        <v>51</v>
      </c>
      <c r="Z361" s="8">
        <v>45823</v>
      </c>
      <c r="AA361" s="8" t="str">
        <f>TEXT(Table2[[#This Row],[Application_Date]],"yyy")</f>
        <v>2025</v>
      </c>
      <c r="AB361" s="8" t="str">
        <f>TEXT(Table2[[#This Row],[Application_Date]],"mmmm")</f>
        <v>June</v>
      </c>
      <c r="AC361" s="1" t="s">
        <v>61</v>
      </c>
      <c r="AD361" s="1" t="s">
        <v>42</v>
      </c>
      <c r="AE361" s="1" t="s">
        <v>43</v>
      </c>
    </row>
    <row r="362" spans="1:31" x14ac:dyDescent="0.25">
      <c r="A362" s="1" t="s">
        <v>860</v>
      </c>
      <c r="B362" s="1" t="str">
        <f>IF(COUNTIF($A$2:A362,A362)&gt;1,"Duplicate","Unique")</f>
        <v>Unique</v>
      </c>
      <c r="C362" s="1" t="s">
        <v>861</v>
      </c>
      <c r="D362" s="1" t="s">
        <v>239</v>
      </c>
      <c r="E362" s="1" t="str">
        <f t="shared" si="36"/>
        <v>Submitted</v>
      </c>
      <c r="F362" s="1" t="s">
        <v>47</v>
      </c>
      <c r="G362" s="1">
        <v>55</v>
      </c>
      <c r="H362" s="1" t="s">
        <v>36</v>
      </c>
      <c r="I362" s="1" t="s">
        <v>25</v>
      </c>
      <c r="J362" s="1" t="s">
        <v>49</v>
      </c>
      <c r="K362" s="4">
        <v>853033</v>
      </c>
      <c r="L362" s="4" t="str">
        <f t="shared" si="37"/>
        <v>Submitted</v>
      </c>
      <c r="M362" s="1">
        <v>775</v>
      </c>
      <c r="N362" s="1" t="str">
        <f t="shared" si="38"/>
        <v>medium_risk</v>
      </c>
      <c r="O362" s="1" t="str">
        <f t="shared" si="39"/>
        <v>Excellent</v>
      </c>
      <c r="P362" s="1" t="str">
        <f t="shared" si="40"/>
        <v>Submitted</v>
      </c>
      <c r="Q362" s="1" t="str">
        <f t="shared" si="41"/>
        <v>Valid</v>
      </c>
      <c r="R362" s="1" t="s">
        <v>6</v>
      </c>
      <c r="S362" s="4">
        <v>2890279</v>
      </c>
      <c r="T362" s="1">
        <v>10.36</v>
      </c>
      <c r="U362" s="1">
        <v>36</v>
      </c>
      <c r="V362" s="1">
        <v>80285.53</v>
      </c>
      <c r="W362" s="4">
        <f t="shared" si="42"/>
        <v>2495274.2037974834</v>
      </c>
      <c r="X362" s="1" t="s">
        <v>28</v>
      </c>
      <c r="Y362" s="1" t="s">
        <v>29</v>
      </c>
      <c r="Z362" s="8">
        <v>45824</v>
      </c>
      <c r="AA362" s="8" t="str">
        <f>TEXT(Table2[[#This Row],[Application_Date]],"yyy")</f>
        <v>2025</v>
      </c>
      <c r="AB362" s="8" t="str">
        <f>TEXT(Table2[[#This Row],[Application_Date]],"mmmm")</f>
        <v>June</v>
      </c>
      <c r="AC362" s="1" t="s">
        <v>61</v>
      </c>
      <c r="AD362" s="1" t="s">
        <v>30</v>
      </c>
      <c r="AE362" s="1" t="s">
        <v>62</v>
      </c>
    </row>
    <row r="363" spans="1:31" x14ac:dyDescent="0.25">
      <c r="A363" s="1" t="s">
        <v>862</v>
      </c>
      <c r="B363" s="1" t="str">
        <f>IF(COUNTIF($A$2:A363,A363)&gt;1,"Duplicate","Unique")</f>
        <v>Unique</v>
      </c>
      <c r="C363" s="1" t="s">
        <v>863</v>
      </c>
      <c r="D363" s="1" t="s">
        <v>325</v>
      </c>
      <c r="E363" s="1" t="str">
        <f t="shared" si="36"/>
        <v>Submitted</v>
      </c>
      <c r="F363" s="1" t="s">
        <v>47</v>
      </c>
      <c r="G363" s="1">
        <v>49</v>
      </c>
      <c r="H363" s="1" t="s">
        <v>24</v>
      </c>
      <c r="I363" s="1" t="s">
        <v>48</v>
      </c>
      <c r="J363" s="1" t="s">
        <v>26</v>
      </c>
      <c r="K363" s="4">
        <v>463139</v>
      </c>
      <c r="L363" s="4" t="str">
        <f t="shared" si="37"/>
        <v>Submitted</v>
      </c>
      <c r="M363" s="1">
        <v>805</v>
      </c>
      <c r="N363" s="1" t="str">
        <f t="shared" si="38"/>
        <v>medium_risk</v>
      </c>
      <c r="O363" s="1" t="str">
        <f t="shared" si="39"/>
        <v>Excellent</v>
      </c>
      <c r="P363" s="1" t="str">
        <f t="shared" si="40"/>
        <v>Submitted</v>
      </c>
      <c r="Q363" s="1" t="str">
        <f t="shared" si="41"/>
        <v>Valid</v>
      </c>
      <c r="R363" s="1" t="s">
        <v>27</v>
      </c>
      <c r="S363" s="4">
        <v>4415452</v>
      </c>
      <c r="T363" s="1">
        <v>11.85</v>
      </c>
      <c r="U363" s="1">
        <v>36</v>
      </c>
      <c r="V363" s="1">
        <v>122651.44</v>
      </c>
      <c r="W363" s="4">
        <f t="shared" si="42"/>
        <v>4360258.850079515</v>
      </c>
      <c r="X363" s="1" t="s">
        <v>105</v>
      </c>
      <c r="Y363" s="1" t="s">
        <v>106</v>
      </c>
      <c r="Z363" s="8">
        <v>45825</v>
      </c>
      <c r="AA363" s="8" t="str">
        <f>TEXT(Table2[[#This Row],[Application_Date]],"yyy")</f>
        <v>2025</v>
      </c>
      <c r="AB363" s="8" t="str">
        <f>TEXT(Table2[[#This Row],[Application_Date]],"mmmm")</f>
        <v>June</v>
      </c>
      <c r="AC363" s="1" t="s">
        <v>52</v>
      </c>
      <c r="AD363" s="1" t="s">
        <v>42</v>
      </c>
      <c r="AE363" s="1" t="s">
        <v>31</v>
      </c>
    </row>
    <row r="364" spans="1:31" x14ac:dyDescent="0.25">
      <c r="A364" s="1" t="s">
        <v>864</v>
      </c>
      <c r="B364" s="1" t="str">
        <f>IF(COUNTIF($A$2:A364,A364)&gt;1,"Duplicate","Unique")</f>
        <v>Unique</v>
      </c>
      <c r="C364" s="1" t="s">
        <v>865</v>
      </c>
      <c r="D364" s="1" t="s">
        <v>89</v>
      </c>
      <c r="E364" s="1" t="str">
        <f t="shared" si="36"/>
        <v>Submitted</v>
      </c>
      <c r="F364" s="1" t="s">
        <v>47</v>
      </c>
      <c r="G364" s="1">
        <v>62</v>
      </c>
      <c r="H364" s="1" t="s">
        <v>24</v>
      </c>
      <c r="I364" s="1" t="s">
        <v>25</v>
      </c>
      <c r="J364" s="1" t="s">
        <v>49</v>
      </c>
      <c r="K364" s="4">
        <v>2376141</v>
      </c>
      <c r="L364" s="4" t="str">
        <f t="shared" si="37"/>
        <v>Submitted</v>
      </c>
      <c r="M364" s="1">
        <v>373</v>
      </c>
      <c r="N364" s="1" t="str">
        <f t="shared" si="38"/>
        <v>High_risk</v>
      </c>
      <c r="O364" s="1" t="str">
        <f t="shared" si="39"/>
        <v>Excellent</v>
      </c>
      <c r="P364" s="1" t="str">
        <f t="shared" si="40"/>
        <v>Submitted</v>
      </c>
      <c r="Q364" s="1" t="str">
        <f t="shared" si="41"/>
        <v>Valid</v>
      </c>
      <c r="R364" s="1" t="s">
        <v>27</v>
      </c>
      <c r="S364" s="4">
        <v>1570798</v>
      </c>
      <c r="T364" s="1">
        <v>14.75</v>
      </c>
      <c r="U364" s="1">
        <v>36</v>
      </c>
      <c r="V364" s="1">
        <v>43633.279999999999</v>
      </c>
      <c r="W364" s="4">
        <f t="shared" si="42"/>
        <v>1930772.5416672325</v>
      </c>
      <c r="X364" s="1" t="s">
        <v>28</v>
      </c>
      <c r="Y364" s="1" t="s">
        <v>29</v>
      </c>
      <c r="Z364" s="8">
        <v>45826</v>
      </c>
      <c r="AA364" s="8" t="str">
        <f>TEXT(Table2[[#This Row],[Application_Date]],"yyy")</f>
        <v>2025</v>
      </c>
      <c r="AB364" s="8" t="str">
        <f>TEXT(Table2[[#This Row],[Application_Date]],"mmmm")</f>
        <v>June</v>
      </c>
      <c r="AC364" s="1" t="s">
        <v>61</v>
      </c>
      <c r="AD364" s="1" t="s">
        <v>30</v>
      </c>
      <c r="AE364" s="1" t="s">
        <v>62</v>
      </c>
    </row>
    <row r="365" spans="1:31" x14ac:dyDescent="0.25">
      <c r="A365" s="1" t="s">
        <v>866</v>
      </c>
      <c r="B365" s="1" t="str">
        <f>IF(COUNTIF($A$2:A365,A365)&gt;1,"Duplicate","Unique")</f>
        <v>Unique</v>
      </c>
      <c r="C365" s="1" t="s">
        <v>867</v>
      </c>
      <c r="D365" s="1" t="s">
        <v>94</v>
      </c>
      <c r="E365" s="1" t="str">
        <f t="shared" si="36"/>
        <v>Submitted</v>
      </c>
      <c r="F365" s="1" t="s">
        <v>47</v>
      </c>
      <c r="G365" s="1">
        <v>30</v>
      </c>
      <c r="H365" s="1" t="s">
        <v>24</v>
      </c>
      <c r="I365" s="1" t="s">
        <v>48</v>
      </c>
      <c r="J365" s="1" t="s">
        <v>70</v>
      </c>
      <c r="K365" s="4">
        <v>674700</v>
      </c>
      <c r="L365" s="4" t="str">
        <f t="shared" si="37"/>
        <v>Submitted</v>
      </c>
      <c r="M365" s="1">
        <v>555</v>
      </c>
      <c r="N365" s="1" t="str">
        <f t="shared" si="38"/>
        <v>High_risk</v>
      </c>
      <c r="O365" s="1" t="str">
        <f t="shared" si="39"/>
        <v>Excellent</v>
      </c>
      <c r="P365" s="1" t="str">
        <f t="shared" si="40"/>
        <v>Submitted</v>
      </c>
      <c r="Q365" s="1" t="str">
        <f t="shared" si="41"/>
        <v>Valid</v>
      </c>
      <c r="R365" s="1" t="s">
        <v>70</v>
      </c>
      <c r="S365" s="4">
        <v>2853040</v>
      </c>
      <c r="T365" s="1">
        <v>11.12</v>
      </c>
      <c r="U365" s="1">
        <v>12</v>
      </c>
      <c r="V365" s="1">
        <v>237753.33</v>
      </c>
      <c r="W365" s="4">
        <f t="shared" si="42"/>
        <v>2644827.9904825906</v>
      </c>
      <c r="X365" s="1" t="s">
        <v>85</v>
      </c>
      <c r="Y365" s="1" t="s">
        <v>86</v>
      </c>
      <c r="Z365" s="8">
        <v>45827</v>
      </c>
      <c r="AA365" s="8" t="str">
        <f>TEXT(Table2[[#This Row],[Application_Date]],"yyy")</f>
        <v>2025</v>
      </c>
      <c r="AB365" s="8" t="str">
        <f>TEXT(Table2[[#This Row],[Application_Date]],"mmmm")</f>
        <v>June</v>
      </c>
      <c r="AC365" s="1" t="s">
        <v>61</v>
      </c>
      <c r="AD365" s="1" t="s">
        <v>30</v>
      </c>
      <c r="AE365" s="1" t="s">
        <v>31</v>
      </c>
    </row>
    <row r="366" spans="1:31" x14ac:dyDescent="0.25">
      <c r="A366" s="1" t="s">
        <v>868</v>
      </c>
      <c r="B366" s="1" t="str">
        <f>IF(COUNTIF($A$2:A366,A366)&gt;1,"Duplicate","Unique")</f>
        <v>Unique</v>
      </c>
      <c r="C366" s="1" t="s">
        <v>869</v>
      </c>
      <c r="D366" s="1" t="s">
        <v>468</v>
      </c>
      <c r="E366" s="1" t="str">
        <f t="shared" si="36"/>
        <v>Submitted</v>
      </c>
      <c r="F366" s="1" t="s">
        <v>35</v>
      </c>
      <c r="G366" s="1">
        <v>62</v>
      </c>
      <c r="H366" s="1" t="s">
        <v>36</v>
      </c>
      <c r="I366" s="1" t="s">
        <v>25</v>
      </c>
      <c r="J366" s="1" t="s">
        <v>49</v>
      </c>
      <c r="K366" s="4">
        <v>409617</v>
      </c>
      <c r="L366" s="4" t="str">
        <f t="shared" si="37"/>
        <v>Submitted</v>
      </c>
      <c r="M366" s="1">
        <v>315</v>
      </c>
      <c r="N366" s="1" t="str">
        <f t="shared" si="38"/>
        <v>High_risk</v>
      </c>
      <c r="O366" s="1" t="str">
        <f t="shared" si="39"/>
        <v>Excellent</v>
      </c>
      <c r="P366" s="1" t="str">
        <f t="shared" si="40"/>
        <v>Submitted</v>
      </c>
      <c r="Q366" s="1" t="str">
        <f t="shared" si="41"/>
        <v>Valid</v>
      </c>
      <c r="R366" s="1" t="s">
        <v>82</v>
      </c>
      <c r="S366" s="4">
        <v>283962</v>
      </c>
      <c r="T366" s="1">
        <v>7.58</v>
      </c>
      <c r="U366" s="1">
        <v>120</v>
      </c>
      <c r="V366" s="1">
        <v>2366.35</v>
      </c>
      <c r="W366" s="4">
        <f t="shared" si="42"/>
        <v>179369.33000000002</v>
      </c>
      <c r="X366" s="1" t="s">
        <v>95</v>
      </c>
      <c r="Y366" s="1" t="s">
        <v>96</v>
      </c>
      <c r="Z366" s="8">
        <v>45828</v>
      </c>
      <c r="AA366" s="8" t="str">
        <f>TEXT(Table2[[#This Row],[Application_Date]],"yyy")</f>
        <v>2025</v>
      </c>
      <c r="AB366" s="8" t="str">
        <f>TEXT(Table2[[#This Row],[Application_Date]],"mmmm")</f>
        <v>June</v>
      </c>
      <c r="AC366" s="1" t="s">
        <v>61</v>
      </c>
      <c r="AD366" s="1" t="s">
        <v>42</v>
      </c>
      <c r="AE366" s="1" t="s">
        <v>43</v>
      </c>
    </row>
    <row r="367" spans="1:31" x14ac:dyDescent="0.25">
      <c r="A367" s="1" t="s">
        <v>870</v>
      </c>
      <c r="B367" s="1" t="str">
        <f>IF(COUNTIF($A$2:A367,A367)&gt;1,"Duplicate","Unique")</f>
        <v>Unique</v>
      </c>
      <c r="C367" s="1" t="s">
        <v>871</v>
      </c>
      <c r="D367" s="1" t="s">
        <v>23</v>
      </c>
      <c r="E367" s="1" t="str">
        <f t="shared" si="36"/>
        <v>Submitted</v>
      </c>
      <c r="F367" s="1" t="s">
        <v>35</v>
      </c>
      <c r="G367" s="1">
        <v>40</v>
      </c>
      <c r="H367" s="1" t="s">
        <v>24</v>
      </c>
      <c r="I367" s="1" t="s">
        <v>48</v>
      </c>
      <c r="J367" s="1" t="s">
        <v>49</v>
      </c>
      <c r="K367" s="4">
        <v>699415</v>
      </c>
      <c r="L367" s="4" t="str">
        <f t="shared" si="37"/>
        <v>Submitted</v>
      </c>
      <c r="M367" s="1">
        <v>834</v>
      </c>
      <c r="N367" s="1" t="str">
        <f t="shared" si="38"/>
        <v>medium_risk</v>
      </c>
      <c r="O367" s="1" t="str">
        <f t="shared" si="39"/>
        <v>Excellent</v>
      </c>
      <c r="P367" s="1" t="str">
        <f t="shared" si="40"/>
        <v>Submitted</v>
      </c>
      <c r="Q367" s="1" t="str">
        <f t="shared" si="41"/>
        <v>Valid</v>
      </c>
      <c r="R367" s="1" t="s">
        <v>38</v>
      </c>
      <c r="S367" s="4">
        <v>2614432</v>
      </c>
      <c r="T367" s="1">
        <v>8.32</v>
      </c>
      <c r="U367" s="1">
        <v>36</v>
      </c>
      <c r="V367" s="1">
        <v>72623.11</v>
      </c>
      <c r="W367" s="4">
        <f t="shared" si="42"/>
        <v>1812672.8638915597</v>
      </c>
      <c r="X367" s="1" t="s">
        <v>105</v>
      </c>
      <c r="Y367" s="1" t="s">
        <v>106</v>
      </c>
      <c r="Z367" s="8">
        <v>45829</v>
      </c>
      <c r="AA367" s="8" t="str">
        <f>TEXT(Table2[[#This Row],[Application_Date]],"yyy")</f>
        <v>2025</v>
      </c>
      <c r="AB367" s="8" t="str">
        <f>TEXT(Table2[[#This Row],[Application_Date]],"mmmm")</f>
        <v>June</v>
      </c>
      <c r="AC367" s="1" t="s">
        <v>41</v>
      </c>
      <c r="AD367" s="1" t="s">
        <v>30</v>
      </c>
      <c r="AE367" s="1" t="s">
        <v>66</v>
      </c>
    </row>
    <row r="368" spans="1:31" x14ac:dyDescent="0.25">
      <c r="A368" s="1" t="s">
        <v>872</v>
      </c>
      <c r="B368" s="1" t="str">
        <f>IF(COUNTIF($A$2:A368,A368)&gt;1,"Duplicate","Unique")</f>
        <v>Unique</v>
      </c>
      <c r="C368" s="1" t="s">
        <v>873</v>
      </c>
      <c r="D368" s="1" t="s">
        <v>130</v>
      </c>
      <c r="E368" s="1" t="str">
        <f t="shared" si="36"/>
        <v>Submitted</v>
      </c>
      <c r="F368" s="1" t="s">
        <v>35</v>
      </c>
      <c r="G368" s="1">
        <v>42</v>
      </c>
      <c r="H368" s="1" t="s">
        <v>24</v>
      </c>
      <c r="I368" s="1" t="s">
        <v>48</v>
      </c>
      <c r="J368" s="1" t="s">
        <v>49</v>
      </c>
      <c r="K368" s="4">
        <v>2389145</v>
      </c>
      <c r="L368" s="4" t="str">
        <f t="shared" si="37"/>
        <v>Submitted</v>
      </c>
      <c r="M368" s="1">
        <v>391</v>
      </c>
      <c r="N368" s="1" t="str">
        <f t="shared" si="38"/>
        <v>High_risk</v>
      </c>
      <c r="O368" s="1" t="str">
        <f t="shared" si="39"/>
        <v>Excellent</v>
      </c>
      <c r="P368" s="1" t="str">
        <f t="shared" si="40"/>
        <v>Submitted</v>
      </c>
      <c r="Q368" s="1" t="str">
        <f t="shared" si="41"/>
        <v>Valid</v>
      </c>
      <c r="R368" s="1" t="s">
        <v>82</v>
      </c>
      <c r="S368" s="4">
        <v>1679795</v>
      </c>
      <c r="T368" s="1">
        <v>17.57</v>
      </c>
      <c r="U368" s="1">
        <v>36</v>
      </c>
      <c r="V368" s="1">
        <v>46660.97</v>
      </c>
      <c r="W368" s="4">
        <f t="shared" si="42"/>
        <v>2459499.8458333532</v>
      </c>
      <c r="X368" s="1" t="s">
        <v>85</v>
      </c>
      <c r="Y368" s="1" t="s">
        <v>86</v>
      </c>
      <c r="Z368" s="8">
        <v>45830</v>
      </c>
      <c r="AA368" s="8" t="str">
        <f>TEXT(Table2[[#This Row],[Application_Date]],"yyy")</f>
        <v>2025</v>
      </c>
      <c r="AB368" s="8" t="str">
        <f>TEXT(Table2[[#This Row],[Application_Date]],"mmmm")</f>
        <v>June</v>
      </c>
      <c r="AC368" s="1" t="s">
        <v>52</v>
      </c>
      <c r="AD368" s="1" t="s">
        <v>30</v>
      </c>
      <c r="AE368" s="1" t="s">
        <v>43</v>
      </c>
    </row>
    <row r="369" spans="1:31" x14ac:dyDescent="0.25">
      <c r="A369" s="1" t="s">
        <v>874</v>
      </c>
      <c r="B369" s="1" t="str">
        <f>IF(COUNTIF($A$2:A369,A369)&gt;1,"Duplicate","Unique")</f>
        <v>Unique</v>
      </c>
      <c r="C369" s="1" t="s">
        <v>875</v>
      </c>
      <c r="D369" s="1" t="s">
        <v>217</v>
      </c>
      <c r="E369" s="1" t="str">
        <f t="shared" si="36"/>
        <v>Submitted</v>
      </c>
      <c r="F369" s="1" t="s">
        <v>47</v>
      </c>
      <c r="G369" s="1">
        <v>56</v>
      </c>
      <c r="H369" s="1" t="s">
        <v>36</v>
      </c>
      <c r="I369" s="1" t="s">
        <v>48</v>
      </c>
      <c r="J369" s="1" t="s">
        <v>37</v>
      </c>
      <c r="K369" s="4">
        <v>686737</v>
      </c>
      <c r="L369" s="4" t="str">
        <f t="shared" si="37"/>
        <v>Submitted</v>
      </c>
      <c r="M369" s="1">
        <v>950</v>
      </c>
      <c r="N369" s="1" t="str">
        <f t="shared" si="38"/>
        <v>medium_risk</v>
      </c>
      <c r="O369" s="1" t="str">
        <f t="shared" si="39"/>
        <v>Excellent</v>
      </c>
      <c r="P369" s="1" t="str">
        <f t="shared" si="40"/>
        <v>Submitted</v>
      </c>
      <c r="Q369" s="1" t="str">
        <f t="shared" si="41"/>
        <v>Invalid</v>
      </c>
      <c r="R369" s="1" t="s">
        <v>27</v>
      </c>
      <c r="S369" s="4">
        <v>2212385</v>
      </c>
      <c r="T369" s="1">
        <v>8.6199999999999992</v>
      </c>
      <c r="U369" s="1">
        <v>60</v>
      </c>
      <c r="V369" s="1">
        <v>36873.08</v>
      </c>
      <c r="W369" s="4">
        <f t="shared" si="42"/>
        <v>1589229.8916666789</v>
      </c>
      <c r="X369" s="1" t="s">
        <v>59</v>
      </c>
      <c r="Y369" s="1" t="s">
        <v>60</v>
      </c>
      <c r="Z369" s="8">
        <v>45831</v>
      </c>
      <c r="AA369" s="8" t="str">
        <f>TEXT(Table2[[#This Row],[Application_Date]],"yyy")</f>
        <v>2025</v>
      </c>
      <c r="AB369" s="8" t="str">
        <f>TEXT(Table2[[#This Row],[Application_Date]],"mmmm")</f>
        <v>June</v>
      </c>
      <c r="AC369" s="1" t="s">
        <v>41</v>
      </c>
      <c r="AD369" s="1" t="s">
        <v>42</v>
      </c>
      <c r="AE369" s="1" t="s">
        <v>66</v>
      </c>
    </row>
    <row r="370" spans="1:31" x14ac:dyDescent="0.25">
      <c r="A370" s="1" t="s">
        <v>876</v>
      </c>
      <c r="B370" s="1" t="str">
        <f>IF(COUNTIF($A$2:A370,A370)&gt;1,"Duplicate","Unique")</f>
        <v>Unique</v>
      </c>
      <c r="C370" s="1" t="s">
        <v>877</v>
      </c>
      <c r="D370" s="1" t="s">
        <v>314</v>
      </c>
      <c r="E370" s="1" t="str">
        <f t="shared" si="36"/>
        <v>Submitted</v>
      </c>
      <c r="F370" s="1" t="s">
        <v>47</v>
      </c>
      <c r="G370" s="1">
        <v>49</v>
      </c>
      <c r="H370" s="1" t="s">
        <v>24</v>
      </c>
      <c r="I370" s="1" t="s">
        <v>48</v>
      </c>
      <c r="J370" s="1" t="s">
        <v>26</v>
      </c>
      <c r="K370" s="4">
        <v>1988540</v>
      </c>
      <c r="L370" s="4" t="str">
        <f t="shared" si="37"/>
        <v>Submitted</v>
      </c>
      <c r="M370" s="1">
        <v>661</v>
      </c>
      <c r="N370" s="1" t="str">
        <f t="shared" si="38"/>
        <v>low_risk</v>
      </c>
      <c r="O370" s="1" t="str">
        <f t="shared" si="39"/>
        <v>Excellent</v>
      </c>
      <c r="P370" s="1" t="str">
        <f t="shared" si="40"/>
        <v>Submitted</v>
      </c>
      <c r="Q370" s="1" t="str">
        <f t="shared" si="41"/>
        <v>Valid</v>
      </c>
      <c r="R370" s="1" t="s">
        <v>27</v>
      </c>
      <c r="S370" s="4">
        <v>3587608</v>
      </c>
      <c r="T370" s="1">
        <v>18.54</v>
      </c>
      <c r="U370" s="1">
        <v>120</v>
      </c>
      <c r="V370" s="1">
        <v>29896.73</v>
      </c>
      <c r="W370" s="4">
        <f t="shared" si="42"/>
        <v>5542854.3599999994</v>
      </c>
      <c r="X370" s="1" t="s">
        <v>59</v>
      </c>
      <c r="Y370" s="1" t="s">
        <v>60</v>
      </c>
      <c r="Z370" s="8">
        <v>45832</v>
      </c>
      <c r="AA370" s="8" t="str">
        <f>TEXT(Table2[[#This Row],[Application_Date]],"yyy")</f>
        <v>2025</v>
      </c>
      <c r="AB370" s="8" t="str">
        <f>TEXT(Table2[[#This Row],[Application_Date]],"mmmm")</f>
        <v>June</v>
      </c>
      <c r="AC370" s="1" t="s">
        <v>61</v>
      </c>
      <c r="AD370" s="1" t="s">
        <v>42</v>
      </c>
      <c r="AE370" s="1" t="s">
        <v>43</v>
      </c>
    </row>
    <row r="371" spans="1:31" x14ac:dyDescent="0.25">
      <c r="A371" s="1" t="s">
        <v>878</v>
      </c>
      <c r="B371" s="1" t="str">
        <f>IF(COUNTIF($A$2:A371,A371)&gt;1,"Duplicate","Unique")</f>
        <v>Unique</v>
      </c>
      <c r="C371" s="1" t="s">
        <v>879</v>
      </c>
      <c r="D371" s="1" t="s">
        <v>575</v>
      </c>
      <c r="E371" s="1" t="str">
        <f t="shared" si="36"/>
        <v>Submitted</v>
      </c>
      <c r="F371" s="1" t="s">
        <v>35</v>
      </c>
      <c r="G371" s="1">
        <v>48</v>
      </c>
      <c r="H371" s="1" t="s">
        <v>24</v>
      </c>
      <c r="I371" s="1" t="s">
        <v>25</v>
      </c>
      <c r="J371" s="1" t="s">
        <v>37</v>
      </c>
      <c r="K371" s="4">
        <v>1583074</v>
      </c>
      <c r="L371" s="4" t="str">
        <f t="shared" si="37"/>
        <v>Submitted</v>
      </c>
      <c r="M371" s="1">
        <v>808</v>
      </c>
      <c r="N371" s="1" t="str">
        <f t="shared" si="38"/>
        <v>medium_risk</v>
      </c>
      <c r="O371" s="1" t="str">
        <f t="shared" si="39"/>
        <v>Excellent</v>
      </c>
      <c r="P371" s="1" t="str">
        <f t="shared" si="40"/>
        <v>Submitted</v>
      </c>
      <c r="Q371" s="1" t="str">
        <f t="shared" si="41"/>
        <v>Valid</v>
      </c>
      <c r="R371" s="1" t="s">
        <v>70</v>
      </c>
      <c r="S371" s="4">
        <v>1978855</v>
      </c>
      <c r="T371" s="1">
        <v>10.32</v>
      </c>
      <c r="U371" s="1">
        <v>120</v>
      </c>
      <c r="V371" s="1">
        <v>16490.46</v>
      </c>
      <c r="W371" s="4">
        <f t="shared" si="42"/>
        <v>1701815.3</v>
      </c>
      <c r="X371" s="1" t="s">
        <v>59</v>
      </c>
      <c r="Y371" s="1" t="s">
        <v>60</v>
      </c>
      <c r="Z371" s="8">
        <v>45833</v>
      </c>
      <c r="AA371" s="8" t="str">
        <f>TEXT(Table2[[#This Row],[Application_Date]],"yyy")</f>
        <v>2025</v>
      </c>
      <c r="AB371" s="8" t="str">
        <f>TEXT(Table2[[#This Row],[Application_Date]],"mmmm")</f>
        <v>June</v>
      </c>
      <c r="AC371" s="1" t="s">
        <v>61</v>
      </c>
      <c r="AD371" s="1" t="s">
        <v>42</v>
      </c>
      <c r="AE371" s="1" t="s">
        <v>62</v>
      </c>
    </row>
    <row r="372" spans="1:31" x14ac:dyDescent="0.25">
      <c r="A372" s="1" t="s">
        <v>880</v>
      </c>
      <c r="B372" s="1" t="str">
        <f>IF(COUNTIF($A$2:A372,A372)&gt;1,"Duplicate","Unique")</f>
        <v>Unique</v>
      </c>
      <c r="C372" s="1" t="s">
        <v>881</v>
      </c>
      <c r="D372" s="1" t="s">
        <v>433</v>
      </c>
      <c r="E372" s="1" t="str">
        <f t="shared" si="36"/>
        <v>Submitted</v>
      </c>
      <c r="F372" s="1" t="s">
        <v>35</v>
      </c>
      <c r="G372" s="1">
        <v>65</v>
      </c>
      <c r="H372" s="1" t="s">
        <v>24</v>
      </c>
      <c r="I372" s="1" t="s">
        <v>25</v>
      </c>
      <c r="J372" s="1" t="s">
        <v>37</v>
      </c>
      <c r="K372" s="4">
        <v>911584</v>
      </c>
      <c r="L372" s="4" t="str">
        <f t="shared" si="37"/>
        <v>Submitted</v>
      </c>
      <c r="M372" s="1">
        <v>879</v>
      </c>
      <c r="N372" s="1" t="str">
        <f t="shared" si="38"/>
        <v>medium_risk</v>
      </c>
      <c r="O372" s="1" t="str">
        <f t="shared" si="39"/>
        <v>Excellent</v>
      </c>
      <c r="P372" s="1" t="str">
        <f t="shared" si="40"/>
        <v>Submitted</v>
      </c>
      <c r="Q372" s="1" t="str">
        <f t="shared" si="41"/>
        <v>Valid</v>
      </c>
      <c r="R372" s="1" t="s">
        <v>27</v>
      </c>
      <c r="S372" s="4">
        <v>2531083</v>
      </c>
      <c r="T372" s="1">
        <v>12.21</v>
      </c>
      <c r="U372" s="1">
        <v>36</v>
      </c>
      <c r="V372" s="1">
        <v>70307.86</v>
      </c>
      <c r="W372" s="4">
        <f t="shared" si="42"/>
        <v>2575376.952527388</v>
      </c>
      <c r="X372" s="1" t="s">
        <v>28</v>
      </c>
      <c r="Y372" s="1" t="s">
        <v>29</v>
      </c>
      <c r="Z372" s="8">
        <v>45834</v>
      </c>
      <c r="AA372" s="8" t="str">
        <f>TEXT(Table2[[#This Row],[Application_Date]],"yyy")</f>
        <v>2025</v>
      </c>
      <c r="AB372" s="8" t="str">
        <f>TEXT(Table2[[#This Row],[Application_Date]],"mmmm")</f>
        <v>June</v>
      </c>
      <c r="AC372" s="1" t="s">
        <v>61</v>
      </c>
      <c r="AD372" s="1" t="s">
        <v>30</v>
      </c>
      <c r="AE372" s="1" t="s">
        <v>43</v>
      </c>
    </row>
    <row r="373" spans="1:31" x14ac:dyDescent="0.25">
      <c r="A373" s="1" t="s">
        <v>882</v>
      </c>
      <c r="B373" s="1" t="str">
        <f>IF(COUNTIF($A$2:A373,A373)&gt;1,"Duplicate","Unique")</f>
        <v>Unique</v>
      </c>
      <c r="C373" s="1" t="s">
        <v>883</v>
      </c>
      <c r="D373" s="1" t="s">
        <v>229</v>
      </c>
      <c r="E373" s="1" t="str">
        <f t="shared" si="36"/>
        <v>Submitted</v>
      </c>
      <c r="F373" s="1" t="s">
        <v>47</v>
      </c>
      <c r="G373" s="1">
        <v>52</v>
      </c>
      <c r="H373" s="1" t="s">
        <v>36</v>
      </c>
      <c r="I373" s="1" t="s">
        <v>25</v>
      </c>
      <c r="J373" s="1" t="s">
        <v>26</v>
      </c>
      <c r="K373" s="4">
        <v>1728361</v>
      </c>
      <c r="L373" s="4" t="str">
        <f t="shared" si="37"/>
        <v>Submitted</v>
      </c>
      <c r="M373" s="1">
        <v>784</v>
      </c>
      <c r="N373" s="1" t="str">
        <f t="shared" si="38"/>
        <v>medium_risk</v>
      </c>
      <c r="O373" s="1" t="str">
        <f t="shared" si="39"/>
        <v>Excellent</v>
      </c>
      <c r="P373" s="1" t="str">
        <f t="shared" si="40"/>
        <v>Submitted</v>
      </c>
      <c r="Q373" s="1" t="str">
        <f t="shared" si="41"/>
        <v>Valid</v>
      </c>
      <c r="R373" s="1" t="s">
        <v>6</v>
      </c>
      <c r="S373" s="4">
        <v>4685736</v>
      </c>
      <c r="T373" s="1">
        <v>17.559999999999999</v>
      </c>
      <c r="U373" s="1">
        <v>180</v>
      </c>
      <c r="V373" s="1">
        <v>26031.87</v>
      </c>
      <c r="W373" s="4">
        <f t="shared" si="42"/>
        <v>6856793.6799999988</v>
      </c>
      <c r="X373" s="1" t="s">
        <v>105</v>
      </c>
      <c r="Y373" s="1" t="s">
        <v>106</v>
      </c>
      <c r="Z373" s="8">
        <v>45835</v>
      </c>
      <c r="AA373" s="8" t="str">
        <f>TEXT(Table2[[#This Row],[Application_Date]],"yyy")</f>
        <v>2025</v>
      </c>
      <c r="AB373" s="8" t="str">
        <f>TEXT(Table2[[#This Row],[Application_Date]],"mmmm")</f>
        <v>June</v>
      </c>
      <c r="AC373" s="1" t="s">
        <v>41</v>
      </c>
      <c r="AD373" s="1" t="s">
        <v>30</v>
      </c>
      <c r="AE373" s="1" t="s">
        <v>43</v>
      </c>
    </row>
    <row r="374" spans="1:31" x14ac:dyDescent="0.25">
      <c r="A374" s="1" t="s">
        <v>884</v>
      </c>
      <c r="B374" s="1" t="str">
        <f>IF(COUNTIF($A$2:A374,A374)&gt;1,"Duplicate","Unique")</f>
        <v>Unique</v>
      </c>
      <c r="C374" s="1" t="s">
        <v>885</v>
      </c>
      <c r="D374" s="1" t="s">
        <v>58</v>
      </c>
      <c r="E374" s="1" t="str">
        <f t="shared" si="36"/>
        <v>Submitted</v>
      </c>
      <c r="F374" s="1" t="s">
        <v>47</v>
      </c>
      <c r="G374" s="1">
        <v>40</v>
      </c>
      <c r="H374" s="1" t="s">
        <v>24</v>
      </c>
      <c r="I374" s="1" t="s">
        <v>25</v>
      </c>
      <c r="J374" s="1" t="s">
        <v>70</v>
      </c>
      <c r="K374" s="4">
        <v>876272</v>
      </c>
      <c r="L374" s="4" t="str">
        <f t="shared" si="37"/>
        <v>Submitted</v>
      </c>
      <c r="M374" s="1">
        <v>385</v>
      </c>
      <c r="N374" s="1" t="str">
        <f t="shared" si="38"/>
        <v>High_risk</v>
      </c>
      <c r="O374" s="1" t="str">
        <f t="shared" si="39"/>
        <v>Excellent</v>
      </c>
      <c r="P374" s="1" t="str">
        <f t="shared" si="40"/>
        <v>Submitted</v>
      </c>
      <c r="Q374" s="1" t="str">
        <f t="shared" si="41"/>
        <v>Valid</v>
      </c>
      <c r="R374" s="1" t="s">
        <v>38</v>
      </c>
      <c r="S374" s="4">
        <v>2977217</v>
      </c>
      <c r="T374" s="1">
        <v>18.07</v>
      </c>
      <c r="U374" s="1">
        <v>180</v>
      </c>
      <c r="V374" s="1">
        <v>16540.09</v>
      </c>
      <c r="W374" s="4">
        <f t="shared" si="42"/>
        <v>4483192.5991666671</v>
      </c>
      <c r="X374" s="1" t="s">
        <v>28</v>
      </c>
      <c r="Y374" s="1" t="s">
        <v>29</v>
      </c>
      <c r="Z374" s="8">
        <v>45836</v>
      </c>
      <c r="AA374" s="8" t="str">
        <f>TEXT(Table2[[#This Row],[Application_Date]],"yyy")</f>
        <v>2025</v>
      </c>
      <c r="AB374" s="8" t="str">
        <f>TEXT(Table2[[#This Row],[Application_Date]],"mmmm")</f>
        <v>June</v>
      </c>
      <c r="AC374" s="1" t="s">
        <v>61</v>
      </c>
      <c r="AD374" s="1" t="s">
        <v>30</v>
      </c>
      <c r="AE374" s="1" t="s">
        <v>43</v>
      </c>
    </row>
    <row r="375" spans="1:31" x14ac:dyDescent="0.25">
      <c r="A375" s="1" t="s">
        <v>886</v>
      </c>
      <c r="B375" s="1" t="str">
        <f>IF(COUNTIF($A$2:A375,A375)&gt;1,"Duplicate","Unique")</f>
        <v>Unique</v>
      </c>
      <c r="C375" s="1" t="s">
        <v>887</v>
      </c>
      <c r="D375" s="1" t="s">
        <v>638</v>
      </c>
      <c r="E375" s="1" t="str">
        <f t="shared" si="36"/>
        <v>Submitted</v>
      </c>
      <c r="F375" s="1" t="s">
        <v>35</v>
      </c>
      <c r="G375" s="1">
        <v>33</v>
      </c>
      <c r="H375" s="1" t="s">
        <v>36</v>
      </c>
      <c r="I375" s="1" t="s">
        <v>48</v>
      </c>
      <c r="J375" s="1" t="s">
        <v>37</v>
      </c>
      <c r="K375" s="4">
        <v>278174</v>
      </c>
      <c r="L375" s="4" t="str">
        <f t="shared" si="37"/>
        <v>Submitted</v>
      </c>
      <c r="M375" s="1">
        <v>502</v>
      </c>
      <c r="N375" s="1" t="str">
        <f t="shared" si="38"/>
        <v>High_risk</v>
      </c>
      <c r="O375" s="1" t="str">
        <f t="shared" si="39"/>
        <v>Excellent</v>
      </c>
      <c r="P375" s="1" t="str">
        <f t="shared" si="40"/>
        <v>Submitted</v>
      </c>
      <c r="Q375" s="1" t="str">
        <f t="shared" si="41"/>
        <v>Valid</v>
      </c>
      <c r="R375" s="1" t="s">
        <v>6</v>
      </c>
      <c r="S375" s="4">
        <v>3211654</v>
      </c>
      <c r="T375" s="1">
        <v>8.08</v>
      </c>
      <c r="U375" s="1">
        <v>120</v>
      </c>
      <c r="V375" s="1">
        <v>26763.78</v>
      </c>
      <c r="W375" s="4">
        <f t="shared" si="42"/>
        <v>2162513.6933333334</v>
      </c>
      <c r="X375" s="1" t="s">
        <v>105</v>
      </c>
      <c r="Y375" s="1" t="s">
        <v>106</v>
      </c>
      <c r="Z375" s="8">
        <v>45837</v>
      </c>
      <c r="AA375" s="8" t="str">
        <f>TEXT(Table2[[#This Row],[Application_Date]],"yyy")</f>
        <v>2025</v>
      </c>
      <c r="AB375" s="8" t="str">
        <f>TEXT(Table2[[#This Row],[Application_Date]],"mmmm")</f>
        <v>June</v>
      </c>
      <c r="AC375" s="1" t="s">
        <v>61</v>
      </c>
      <c r="AD375" s="1" t="s">
        <v>42</v>
      </c>
      <c r="AE375" s="1" t="s">
        <v>31</v>
      </c>
    </row>
    <row r="376" spans="1:31" x14ac:dyDescent="0.25">
      <c r="A376" s="1" t="s">
        <v>888</v>
      </c>
      <c r="B376" s="1" t="str">
        <f>IF(COUNTIF($A$2:A376,A376)&gt;1,"Duplicate","Unique")</f>
        <v>Unique</v>
      </c>
      <c r="C376" s="1" t="s">
        <v>889</v>
      </c>
      <c r="D376" s="1" t="s">
        <v>229</v>
      </c>
      <c r="E376" s="1" t="str">
        <f t="shared" si="36"/>
        <v>Submitted</v>
      </c>
      <c r="F376" s="1" t="s">
        <v>47</v>
      </c>
      <c r="G376" s="1">
        <v>25</v>
      </c>
      <c r="H376" s="1" t="s">
        <v>36</v>
      </c>
      <c r="I376" s="1" t="s">
        <v>25</v>
      </c>
      <c r="J376" s="1" t="s">
        <v>70</v>
      </c>
      <c r="K376" s="4">
        <v>265923</v>
      </c>
      <c r="L376" s="4" t="str">
        <f t="shared" si="37"/>
        <v>Submitted</v>
      </c>
      <c r="M376" s="1">
        <v>324</v>
      </c>
      <c r="N376" s="1" t="str">
        <f t="shared" si="38"/>
        <v>High_risk</v>
      </c>
      <c r="O376" s="1" t="str">
        <f t="shared" si="39"/>
        <v>Excellent</v>
      </c>
      <c r="P376" s="1" t="str">
        <f t="shared" si="40"/>
        <v>Submitted</v>
      </c>
      <c r="Q376" s="1" t="str">
        <f t="shared" si="41"/>
        <v>Valid</v>
      </c>
      <c r="R376" s="1" t="s">
        <v>70</v>
      </c>
      <c r="S376" s="4">
        <v>2659703</v>
      </c>
      <c r="T376" s="1">
        <v>17.170000000000002</v>
      </c>
      <c r="U376" s="1">
        <v>60</v>
      </c>
      <c r="V376" s="1">
        <v>44328.38</v>
      </c>
      <c r="W376" s="4">
        <f t="shared" si="42"/>
        <v>3805591.709166667</v>
      </c>
      <c r="X376" s="1" t="s">
        <v>50</v>
      </c>
      <c r="Y376" s="1" t="s">
        <v>51</v>
      </c>
      <c r="Z376" s="8">
        <v>45838</v>
      </c>
      <c r="AA376" s="8" t="str">
        <f>TEXT(Table2[[#This Row],[Application_Date]],"yyy")</f>
        <v>2025</v>
      </c>
      <c r="AB376" s="8" t="str">
        <f>TEXT(Table2[[#This Row],[Application_Date]],"mmmm")</f>
        <v>June</v>
      </c>
      <c r="AC376" s="1" t="s">
        <v>61</v>
      </c>
      <c r="AD376" s="1" t="s">
        <v>30</v>
      </c>
      <c r="AE376" s="1" t="s">
        <v>31</v>
      </c>
    </row>
    <row r="377" spans="1:31" x14ac:dyDescent="0.25">
      <c r="A377" s="1" t="s">
        <v>890</v>
      </c>
      <c r="B377" s="1" t="str">
        <f>IF(COUNTIF($A$2:A377,A377)&gt;1,"Duplicate","Unique")</f>
        <v>Unique</v>
      </c>
      <c r="C377" s="1" t="s">
        <v>891</v>
      </c>
      <c r="D377" s="1" t="s">
        <v>139</v>
      </c>
      <c r="E377" s="1" t="str">
        <f t="shared" si="36"/>
        <v>Submitted</v>
      </c>
      <c r="F377" s="1" t="s">
        <v>35</v>
      </c>
      <c r="G377" s="1">
        <v>19</v>
      </c>
      <c r="H377" s="1" t="s">
        <v>36</v>
      </c>
      <c r="I377" s="1" t="s">
        <v>48</v>
      </c>
      <c r="J377" s="1" t="s">
        <v>49</v>
      </c>
      <c r="K377" s="4">
        <v>2167149</v>
      </c>
      <c r="L377" s="4" t="str">
        <f t="shared" si="37"/>
        <v>Submitted</v>
      </c>
      <c r="M377" s="1">
        <v>753</v>
      </c>
      <c r="N377" s="1" t="str">
        <f t="shared" si="38"/>
        <v>medium_risk</v>
      </c>
      <c r="O377" s="1" t="str">
        <f t="shared" si="39"/>
        <v>Excellent</v>
      </c>
      <c r="P377" s="1" t="str">
        <f t="shared" si="40"/>
        <v>Submitted</v>
      </c>
      <c r="Q377" s="1" t="str">
        <f t="shared" si="41"/>
        <v>Valid</v>
      </c>
      <c r="R377" s="1" t="s">
        <v>6</v>
      </c>
      <c r="S377" s="4">
        <v>4715473</v>
      </c>
      <c r="T377" s="1">
        <v>17.64</v>
      </c>
      <c r="U377" s="1">
        <v>60</v>
      </c>
      <c r="V377" s="1">
        <v>78591.22</v>
      </c>
      <c r="W377" s="4">
        <f t="shared" si="42"/>
        <v>6931745.3099999996</v>
      </c>
      <c r="X377" s="1" t="s">
        <v>28</v>
      </c>
      <c r="Y377" s="1" t="s">
        <v>29</v>
      </c>
      <c r="Z377" s="8">
        <v>45839</v>
      </c>
      <c r="AA377" s="8" t="str">
        <f>TEXT(Table2[[#This Row],[Application_Date]],"yyy")</f>
        <v>2025</v>
      </c>
      <c r="AB377" s="8" t="str">
        <f>TEXT(Table2[[#This Row],[Application_Date]],"mmmm")</f>
        <v>July</v>
      </c>
      <c r="AC377" s="1" t="s">
        <v>41</v>
      </c>
      <c r="AD377" s="1" t="s">
        <v>30</v>
      </c>
      <c r="AE377" s="1" t="s">
        <v>66</v>
      </c>
    </row>
    <row r="378" spans="1:31" x14ac:dyDescent="0.25">
      <c r="A378" s="1" t="s">
        <v>892</v>
      </c>
      <c r="B378" s="1" t="str">
        <f>IF(COUNTIF($A$2:A378,A378)&gt;1,"Duplicate","Unique")</f>
        <v>Unique</v>
      </c>
      <c r="C378" s="1" t="s">
        <v>893</v>
      </c>
      <c r="D378" s="1" t="s">
        <v>461</v>
      </c>
      <c r="E378" s="1" t="str">
        <f t="shared" si="36"/>
        <v>Submitted</v>
      </c>
      <c r="F378" s="1" t="s">
        <v>35</v>
      </c>
      <c r="G378" s="1">
        <v>58</v>
      </c>
      <c r="H378" s="1" t="s">
        <v>36</v>
      </c>
      <c r="I378" s="1" t="s">
        <v>48</v>
      </c>
      <c r="J378" s="1" t="s">
        <v>70</v>
      </c>
      <c r="K378" s="4">
        <v>1085638</v>
      </c>
      <c r="L378" s="4" t="str">
        <f t="shared" si="37"/>
        <v>Submitted</v>
      </c>
      <c r="M378" s="1">
        <v>509</v>
      </c>
      <c r="N378" s="1" t="str">
        <f t="shared" si="38"/>
        <v>High_risk</v>
      </c>
      <c r="O378" s="1" t="str">
        <f t="shared" si="39"/>
        <v>Excellent</v>
      </c>
      <c r="P378" s="1" t="str">
        <f t="shared" si="40"/>
        <v>Submitted</v>
      </c>
      <c r="Q378" s="1" t="str">
        <f t="shared" si="41"/>
        <v>Valid</v>
      </c>
      <c r="R378" s="1" t="s">
        <v>70</v>
      </c>
      <c r="S378" s="4">
        <v>2793457</v>
      </c>
      <c r="T378" s="1">
        <v>8.98</v>
      </c>
      <c r="U378" s="1">
        <v>180</v>
      </c>
      <c r="V378" s="1">
        <v>15519.21</v>
      </c>
      <c r="W378" s="4">
        <f t="shared" si="42"/>
        <v>2090436.9883333335</v>
      </c>
      <c r="X378" s="1" t="s">
        <v>39</v>
      </c>
      <c r="Y378" s="1" t="s">
        <v>40</v>
      </c>
      <c r="Z378" s="8">
        <v>45840</v>
      </c>
      <c r="AA378" s="8" t="str">
        <f>TEXT(Table2[[#This Row],[Application_Date]],"yyy")</f>
        <v>2025</v>
      </c>
      <c r="AB378" s="8" t="str">
        <f>TEXT(Table2[[#This Row],[Application_Date]],"mmmm")</f>
        <v>July</v>
      </c>
      <c r="AC378" s="1" t="s">
        <v>41</v>
      </c>
      <c r="AD378" s="1" t="s">
        <v>30</v>
      </c>
      <c r="AE378" s="1" t="s">
        <v>31</v>
      </c>
    </row>
    <row r="379" spans="1:31" x14ac:dyDescent="0.25">
      <c r="A379" s="1" t="s">
        <v>894</v>
      </c>
      <c r="B379" s="1" t="str">
        <f>IF(COUNTIF($A$2:A379,A379)&gt;1,"Duplicate","Unique")</f>
        <v>Unique</v>
      </c>
      <c r="C379" s="1" t="s">
        <v>895</v>
      </c>
      <c r="D379" s="1" t="s">
        <v>55</v>
      </c>
      <c r="E379" s="1" t="str">
        <f t="shared" si="36"/>
        <v>Submitted</v>
      </c>
      <c r="F379" s="1" t="s">
        <v>47</v>
      </c>
      <c r="G379" s="1">
        <v>28</v>
      </c>
      <c r="H379" s="1" t="s">
        <v>36</v>
      </c>
      <c r="I379" s="1" t="s">
        <v>25</v>
      </c>
      <c r="J379" s="1" t="s">
        <v>26</v>
      </c>
      <c r="K379" s="4">
        <v>1698208</v>
      </c>
      <c r="L379" s="4" t="str">
        <f t="shared" si="37"/>
        <v>Submitted</v>
      </c>
      <c r="M379" s="1">
        <v>645</v>
      </c>
      <c r="N379" s="1" t="str">
        <f t="shared" si="38"/>
        <v>low_risk</v>
      </c>
      <c r="O379" s="1" t="str">
        <f t="shared" si="39"/>
        <v>Excellent</v>
      </c>
      <c r="P379" s="1" t="str">
        <f t="shared" si="40"/>
        <v>Submitted</v>
      </c>
      <c r="Q379" s="1" t="str">
        <f t="shared" si="41"/>
        <v>Valid</v>
      </c>
      <c r="R379" s="1" t="s">
        <v>70</v>
      </c>
      <c r="S379" s="4">
        <v>3518418</v>
      </c>
      <c r="T379" s="1">
        <v>17.54</v>
      </c>
      <c r="U379" s="1">
        <v>36</v>
      </c>
      <c r="V379" s="1">
        <v>97733.83</v>
      </c>
      <c r="W379" s="4">
        <f t="shared" si="42"/>
        <v>5142754.3100000424</v>
      </c>
      <c r="X379" s="1" t="s">
        <v>50</v>
      </c>
      <c r="Y379" s="1" t="s">
        <v>51</v>
      </c>
      <c r="Z379" s="8">
        <v>45841</v>
      </c>
      <c r="AA379" s="8" t="str">
        <f>TEXT(Table2[[#This Row],[Application_Date]],"yyy")</f>
        <v>2025</v>
      </c>
      <c r="AB379" s="8" t="str">
        <f>TEXT(Table2[[#This Row],[Application_Date]],"mmmm")</f>
        <v>July</v>
      </c>
      <c r="AC379" s="1" t="s">
        <v>61</v>
      </c>
      <c r="AD379" s="1" t="s">
        <v>42</v>
      </c>
      <c r="AE379" s="1" t="s">
        <v>43</v>
      </c>
    </row>
    <row r="380" spans="1:31" x14ac:dyDescent="0.25">
      <c r="A380" s="1" t="s">
        <v>896</v>
      </c>
      <c r="B380" s="1" t="str">
        <f>IF(COUNTIF($A$2:A380,A380)&gt;1,"Duplicate","Unique")</f>
        <v>Unique</v>
      </c>
      <c r="C380" s="1" t="s">
        <v>897</v>
      </c>
      <c r="D380" s="1" t="s">
        <v>99</v>
      </c>
      <c r="E380" s="1" t="str">
        <f t="shared" si="36"/>
        <v>Submitted</v>
      </c>
      <c r="F380" s="1" t="s">
        <v>35</v>
      </c>
      <c r="G380" s="1">
        <v>42</v>
      </c>
      <c r="H380" s="1" t="s">
        <v>24</v>
      </c>
      <c r="I380" s="1" t="s">
        <v>25</v>
      </c>
      <c r="J380" s="1" t="s">
        <v>37</v>
      </c>
      <c r="K380" s="4">
        <v>1134511</v>
      </c>
      <c r="L380" s="4" t="str">
        <f t="shared" si="37"/>
        <v>Submitted</v>
      </c>
      <c r="M380" s="1">
        <v>430</v>
      </c>
      <c r="N380" s="1" t="str">
        <f t="shared" si="38"/>
        <v>High_risk</v>
      </c>
      <c r="O380" s="1" t="str">
        <f t="shared" si="39"/>
        <v>Excellent</v>
      </c>
      <c r="P380" s="1" t="str">
        <f t="shared" si="40"/>
        <v>Submitted</v>
      </c>
      <c r="Q380" s="1" t="str">
        <f t="shared" si="41"/>
        <v>Valid</v>
      </c>
      <c r="R380" s="1" t="s">
        <v>82</v>
      </c>
      <c r="S380" s="4">
        <v>111930</v>
      </c>
      <c r="T380" s="1">
        <v>15.95</v>
      </c>
      <c r="U380" s="1">
        <v>180</v>
      </c>
      <c r="V380" s="1">
        <v>621.83000000000004</v>
      </c>
      <c r="W380" s="4">
        <f t="shared" si="42"/>
        <v>148773.625</v>
      </c>
      <c r="X380" s="1" t="s">
        <v>85</v>
      </c>
      <c r="Y380" s="1" t="s">
        <v>86</v>
      </c>
      <c r="Z380" s="8">
        <v>45842</v>
      </c>
      <c r="AA380" s="8" t="str">
        <f>TEXT(Table2[[#This Row],[Application_Date]],"yyy")</f>
        <v>2025</v>
      </c>
      <c r="AB380" s="8" t="str">
        <f>TEXT(Table2[[#This Row],[Application_Date]],"mmmm")</f>
        <v>July</v>
      </c>
      <c r="AC380" s="1" t="s">
        <v>61</v>
      </c>
      <c r="AD380" s="1" t="s">
        <v>30</v>
      </c>
      <c r="AE380" s="1" t="s">
        <v>31</v>
      </c>
    </row>
    <row r="381" spans="1:31" x14ac:dyDescent="0.25">
      <c r="A381" s="1" t="s">
        <v>898</v>
      </c>
      <c r="B381" s="1" t="str">
        <f>IF(COUNTIF($A$2:A381,A381)&gt;1,"Duplicate","Unique")</f>
        <v>Unique</v>
      </c>
      <c r="C381" s="1" t="s">
        <v>899</v>
      </c>
      <c r="D381" s="1" t="s">
        <v>587</v>
      </c>
      <c r="E381" s="1" t="str">
        <f t="shared" si="36"/>
        <v>Submitted</v>
      </c>
      <c r="F381" s="1" t="s">
        <v>35</v>
      </c>
      <c r="G381" s="1">
        <v>45</v>
      </c>
      <c r="H381" s="1" t="s">
        <v>36</v>
      </c>
      <c r="I381" s="1" t="s">
        <v>25</v>
      </c>
      <c r="J381" s="1" t="s">
        <v>49</v>
      </c>
      <c r="K381" s="4">
        <v>2054622</v>
      </c>
      <c r="L381" s="4" t="str">
        <f t="shared" si="37"/>
        <v>Submitted</v>
      </c>
      <c r="M381" s="1">
        <v>544</v>
      </c>
      <c r="N381" s="1" t="str">
        <f t="shared" si="38"/>
        <v>High_risk</v>
      </c>
      <c r="O381" s="1" t="str">
        <f t="shared" si="39"/>
        <v>Excellent</v>
      </c>
      <c r="P381" s="1" t="str">
        <f t="shared" si="40"/>
        <v>Submitted</v>
      </c>
      <c r="Q381" s="1" t="str">
        <f t="shared" si="41"/>
        <v>Valid</v>
      </c>
      <c r="R381" s="1" t="s">
        <v>27</v>
      </c>
      <c r="S381" s="4">
        <v>4238246</v>
      </c>
      <c r="T381" s="1">
        <v>16.02</v>
      </c>
      <c r="U381" s="1">
        <v>180</v>
      </c>
      <c r="V381" s="1">
        <v>23545.81</v>
      </c>
      <c r="W381" s="4">
        <f t="shared" si="42"/>
        <v>5658058.4100000001</v>
      </c>
      <c r="X381" s="1" t="s">
        <v>50</v>
      </c>
      <c r="Y381" s="1" t="s">
        <v>51</v>
      </c>
      <c r="Z381" s="8">
        <v>45843</v>
      </c>
      <c r="AA381" s="8" t="str">
        <f>TEXT(Table2[[#This Row],[Application_Date]],"yyy")</f>
        <v>2025</v>
      </c>
      <c r="AB381" s="8" t="str">
        <f>TEXT(Table2[[#This Row],[Application_Date]],"mmmm")</f>
        <v>July</v>
      </c>
      <c r="AC381" s="1" t="s">
        <v>41</v>
      </c>
      <c r="AD381" s="1" t="s">
        <v>42</v>
      </c>
      <c r="AE381" s="1" t="s">
        <v>66</v>
      </c>
    </row>
    <row r="382" spans="1:31" x14ac:dyDescent="0.25">
      <c r="A382" s="1" t="s">
        <v>900</v>
      </c>
      <c r="B382" s="1" t="str">
        <f>IF(COUNTIF($A$2:A382,A382)&gt;1,"Duplicate","Unique")</f>
        <v>Unique</v>
      </c>
      <c r="C382" s="1" t="s">
        <v>901</v>
      </c>
      <c r="D382" s="1">
        <v>0</v>
      </c>
      <c r="E382" s="1" t="str">
        <f t="shared" si="36"/>
        <v>Submitted</v>
      </c>
      <c r="F382" s="1" t="s">
        <v>35</v>
      </c>
      <c r="G382" s="1">
        <v>62</v>
      </c>
      <c r="H382" s="1" t="s">
        <v>24</v>
      </c>
      <c r="I382" s="1" t="s">
        <v>25</v>
      </c>
      <c r="J382" s="1" t="s">
        <v>26</v>
      </c>
      <c r="K382" s="4">
        <v>1837258</v>
      </c>
      <c r="L382" s="4" t="str">
        <f t="shared" si="37"/>
        <v>Submitted</v>
      </c>
      <c r="M382" s="1">
        <v>825</v>
      </c>
      <c r="N382" s="1" t="str">
        <f t="shared" si="38"/>
        <v>medium_risk</v>
      </c>
      <c r="O382" s="1" t="str">
        <f t="shared" si="39"/>
        <v>Excellent</v>
      </c>
      <c r="P382" s="1" t="str">
        <f t="shared" si="40"/>
        <v>Submitted</v>
      </c>
      <c r="Q382" s="1" t="str">
        <f t="shared" si="41"/>
        <v>Valid</v>
      </c>
      <c r="R382" s="1" t="s">
        <v>38</v>
      </c>
      <c r="S382" s="4">
        <v>2783473</v>
      </c>
      <c r="T382" s="1">
        <v>13.93</v>
      </c>
      <c r="U382" s="1">
        <v>120</v>
      </c>
      <c r="V382" s="1">
        <v>23195.61</v>
      </c>
      <c r="W382" s="4">
        <f t="shared" si="42"/>
        <v>3231148.2408333337</v>
      </c>
      <c r="X382" s="1" t="s">
        <v>95</v>
      </c>
      <c r="Y382" s="1" t="s">
        <v>96</v>
      </c>
      <c r="Z382" s="8">
        <v>45844</v>
      </c>
      <c r="AA382" s="8" t="str">
        <f>TEXT(Table2[[#This Row],[Application_Date]],"yyy")</f>
        <v>2025</v>
      </c>
      <c r="AB382" s="8" t="str">
        <f>TEXT(Table2[[#This Row],[Application_Date]],"mmmm")</f>
        <v>July</v>
      </c>
      <c r="AC382" s="1" t="s">
        <v>52</v>
      </c>
      <c r="AD382" s="1" t="s">
        <v>30</v>
      </c>
      <c r="AE382" s="1" t="s">
        <v>66</v>
      </c>
    </row>
    <row r="383" spans="1:31" x14ac:dyDescent="0.25">
      <c r="A383" s="1" t="s">
        <v>902</v>
      </c>
      <c r="B383" s="1" t="str">
        <f>IF(COUNTIF($A$2:A383,A383)&gt;1,"Duplicate","Unique")</f>
        <v>Unique</v>
      </c>
      <c r="C383" s="1" t="s">
        <v>903</v>
      </c>
      <c r="D383" s="1" t="s">
        <v>139</v>
      </c>
      <c r="E383" s="1" t="str">
        <f t="shared" si="36"/>
        <v>Submitted</v>
      </c>
      <c r="F383" s="1" t="s">
        <v>35</v>
      </c>
      <c r="G383" s="1">
        <v>26</v>
      </c>
      <c r="H383" s="1" t="s">
        <v>36</v>
      </c>
      <c r="I383" s="1" t="s">
        <v>48</v>
      </c>
      <c r="J383" s="1" t="s">
        <v>37</v>
      </c>
      <c r="K383" s="4">
        <v>328323</v>
      </c>
      <c r="L383" s="4" t="str">
        <f t="shared" si="37"/>
        <v>Submitted</v>
      </c>
      <c r="M383" s="1">
        <v>704</v>
      </c>
      <c r="N383" s="1" t="str">
        <f t="shared" si="38"/>
        <v>low_risk</v>
      </c>
      <c r="O383" s="1" t="str">
        <f t="shared" si="39"/>
        <v>Excellent</v>
      </c>
      <c r="P383" s="1" t="str">
        <f t="shared" si="40"/>
        <v>Submitted</v>
      </c>
      <c r="Q383" s="1" t="str">
        <f t="shared" si="41"/>
        <v>Valid</v>
      </c>
      <c r="R383" s="1" t="s">
        <v>38</v>
      </c>
      <c r="S383" s="4">
        <v>2593907</v>
      </c>
      <c r="T383" s="1">
        <v>10.199999999999999</v>
      </c>
      <c r="U383" s="1">
        <v>12</v>
      </c>
      <c r="V383" s="1">
        <v>216158.92</v>
      </c>
      <c r="W383" s="4">
        <f t="shared" si="42"/>
        <v>2206193.6729480601</v>
      </c>
      <c r="X383" s="1" t="s">
        <v>105</v>
      </c>
      <c r="Y383" s="1" t="s">
        <v>106</v>
      </c>
      <c r="Z383" s="8">
        <v>45845</v>
      </c>
      <c r="AA383" s="8" t="str">
        <f>TEXT(Table2[[#This Row],[Application_Date]],"yyy")</f>
        <v>2025</v>
      </c>
      <c r="AB383" s="8" t="str">
        <f>TEXT(Table2[[#This Row],[Application_Date]],"mmmm")</f>
        <v>July</v>
      </c>
      <c r="AC383" s="1" t="s">
        <v>61</v>
      </c>
      <c r="AD383" s="1" t="s">
        <v>30</v>
      </c>
      <c r="AE383" s="1" t="s">
        <v>62</v>
      </c>
    </row>
    <row r="384" spans="1:31" x14ac:dyDescent="0.25">
      <c r="A384" s="1" t="s">
        <v>904</v>
      </c>
      <c r="B384" s="1" t="str">
        <f>IF(COUNTIF($A$2:A384,A384)&gt;1,"Duplicate","Unique")</f>
        <v>Unique</v>
      </c>
      <c r="C384" s="1" t="s">
        <v>905</v>
      </c>
      <c r="D384" s="1" t="s">
        <v>166</v>
      </c>
      <c r="E384" s="1" t="str">
        <f t="shared" si="36"/>
        <v>Submitted</v>
      </c>
      <c r="F384" s="1" t="s">
        <v>35</v>
      </c>
      <c r="G384" s="1">
        <v>48</v>
      </c>
      <c r="H384" s="1" t="s">
        <v>36</v>
      </c>
      <c r="I384" s="1" t="s">
        <v>48</v>
      </c>
      <c r="J384" s="1" t="s">
        <v>37</v>
      </c>
      <c r="K384" s="4">
        <v>1558148</v>
      </c>
      <c r="L384" s="4" t="str">
        <f t="shared" si="37"/>
        <v>Submitted</v>
      </c>
      <c r="M384" s="1">
        <v>586</v>
      </c>
      <c r="N384" s="1" t="str">
        <f t="shared" si="38"/>
        <v>High_risk</v>
      </c>
      <c r="O384" s="1" t="str">
        <f t="shared" si="39"/>
        <v>Excellent</v>
      </c>
      <c r="P384" s="1" t="str">
        <f t="shared" si="40"/>
        <v>Submitted</v>
      </c>
      <c r="Q384" s="1" t="str">
        <f t="shared" si="41"/>
        <v>Valid</v>
      </c>
      <c r="R384" s="1" t="s">
        <v>82</v>
      </c>
      <c r="S384" s="4">
        <v>819312</v>
      </c>
      <c r="T384" s="1">
        <v>14.61</v>
      </c>
      <c r="U384" s="1">
        <v>60</v>
      </c>
      <c r="V384" s="1">
        <v>13655.2</v>
      </c>
      <c r="W384" s="4">
        <f t="shared" si="42"/>
        <v>997512.36</v>
      </c>
      <c r="X384" s="1" t="s">
        <v>39</v>
      </c>
      <c r="Y384" s="1" t="s">
        <v>40</v>
      </c>
      <c r="Z384" s="8">
        <v>45846</v>
      </c>
      <c r="AA384" s="8" t="str">
        <f>TEXT(Table2[[#This Row],[Application_Date]],"yyy")</f>
        <v>2025</v>
      </c>
      <c r="AB384" s="8" t="str">
        <f>TEXT(Table2[[#This Row],[Application_Date]],"mmmm")</f>
        <v>July</v>
      </c>
      <c r="AC384" s="1" t="s">
        <v>41</v>
      </c>
      <c r="AD384" s="1" t="s">
        <v>30</v>
      </c>
      <c r="AE384" s="1" t="s">
        <v>62</v>
      </c>
    </row>
    <row r="385" spans="1:31" x14ac:dyDescent="0.25">
      <c r="A385" s="1" t="s">
        <v>906</v>
      </c>
      <c r="B385" s="1" t="str">
        <f>IF(COUNTIF($A$2:A385,A385)&gt;1,"Duplicate","Unique")</f>
        <v>Unique</v>
      </c>
      <c r="C385" s="1" t="s">
        <v>907</v>
      </c>
      <c r="D385" s="1" t="s">
        <v>136</v>
      </c>
      <c r="E385" s="1" t="str">
        <f t="shared" si="36"/>
        <v>Submitted</v>
      </c>
      <c r="F385" s="1" t="s">
        <v>47</v>
      </c>
      <c r="G385" s="1">
        <v>60</v>
      </c>
      <c r="H385" s="1" t="s">
        <v>36</v>
      </c>
      <c r="I385" s="1" t="s">
        <v>25</v>
      </c>
      <c r="J385" s="1" t="s">
        <v>70</v>
      </c>
      <c r="K385" s="4">
        <v>2076585</v>
      </c>
      <c r="L385" s="4" t="str">
        <f t="shared" si="37"/>
        <v>Submitted</v>
      </c>
      <c r="M385" s="1">
        <v>563</v>
      </c>
      <c r="N385" s="1" t="str">
        <f t="shared" si="38"/>
        <v>High_risk</v>
      </c>
      <c r="O385" s="1" t="str">
        <f t="shared" si="39"/>
        <v>Excellent</v>
      </c>
      <c r="P385" s="1" t="str">
        <f t="shared" si="40"/>
        <v>Submitted</v>
      </c>
      <c r="Q385" s="1" t="str">
        <f t="shared" si="41"/>
        <v>Valid</v>
      </c>
      <c r="R385" s="1" t="s">
        <v>27</v>
      </c>
      <c r="S385" s="4">
        <v>2949351</v>
      </c>
      <c r="T385" s="1">
        <v>9.9700000000000006</v>
      </c>
      <c r="U385" s="1">
        <v>12</v>
      </c>
      <c r="V385" s="1">
        <v>245779.25</v>
      </c>
      <c r="W385" s="4">
        <f t="shared" si="42"/>
        <v>2452147.9869565596</v>
      </c>
      <c r="X385" s="1" t="s">
        <v>28</v>
      </c>
      <c r="Y385" s="1" t="s">
        <v>29</v>
      </c>
      <c r="Z385" s="8">
        <v>45847</v>
      </c>
      <c r="AA385" s="8" t="str">
        <f>TEXT(Table2[[#This Row],[Application_Date]],"yyy")</f>
        <v>2025</v>
      </c>
      <c r="AB385" s="8" t="str">
        <f>TEXT(Table2[[#This Row],[Application_Date]],"mmmm")</f>
        <v>July</v>
      </c>
      <c r="AC385" s="1" t="s">
        <v>61</v>
      </c>
      <c r="AD385" s="1" t="s">
        <v>42</v>
      </c>
      <c r="AE385" s="1" t="s">
        <v>31</v>
      </c>
    </row>
    <row r="386" spans="1:31" x14ac:dyDescent="0.25">
      <c r="A386" s="1" t="s">
        <v>908</v>
      </c>
      <c r="B386" s="1" t="str">
        <f>IF(COUNTIF($A$2:A386,A386)&gt;1,"Duplicate","Unique")</f>
        <v>Unique</v>
      </c>
      <c r="C386" s="1" t="s">
        <v>909</v>
      </c>
      <c r="D386" s="1" t="s">
        <v>270</v>
      </c>
      <c r="E386" s="1" t="str">
        <f t="shared" ref="E386:E449" si="43">IF(C386="","Missing","Submitted")</f>
        <v>Submitted</v>
      </c>
      <c r="F386" s="1" t="s">
        <v>47</v>
      </c>
      <c r="G386" s="1">
        <v>35</v>
      </c>
      <c r="H386" s="1" t="s">
        <v>24</v>
      </c>
      <c r="I386" s="1" t="s">
        <v>48</v>
      </c>
      <c r="J386" s="1" t="s">
        <v>70</v>
      </c>
      <c r="K386" s="4">
        <v>1769868</v>
      </c>
      <c r="L386" s="4" t="str">
        <f t="shared" ref="L386:L449" si="44">IF(K386="","Missing","Submitted")</f>
        <v>Submitted</v>
      </c>
      <c r="M386" s="1">
        <v>647</v>
      </c>
      <c r="N386" s="1" t="str">
        <f t="shared" ref="N386:N449" si="45">IF(M386&lt;600,"High_risk",IF(M386&gt;=750,"medium_risk","low_risk"))</f>
        <v>low_risk</v>
      </c>
      <c r="O386" s="1" t="str">
        <f t="shared" ref="O386:O449" si="46">IF(J387&lt;503,"Poor",IF(J387&lt;=550,"Fair",IF(J387&lt;=750,"Good","Excellent")))</f>
        <v>Excellent</v>
      </c>
      <c r="P386" s="1" t="str">
        <f t="shared" ref="P386:P449" si="47">IF(S386="","Missing","Submitted")</f>
        <v>Submitted</v>
      </c>
      <c r="Q386" s="1" t="str">
        <f t="shared" ref="Q386:Q449" si="48">IF(AND(M386&gt;=300,M386&lt;=900),"Valid","Invalid")</f>
        <v>Valid</v>
      </c>
      <c r="R386" s="1" t="s">
        <v>6</v>
      </c>
      <c r="S386" s="4">
        <v>1520228</v>
      </c>
      <c r="T386" s="1">
        <v>8.57</v>
      </c>
      <c r="U386" s="1">
        <v>12</v>
      </c>
      <c r="V386" s="1">
        <v>126685.67</v>
      </c>
      <c r="W386" s="4">
        <f t="shared" ref="W386:W449" si="49">PMT(T386/12,U386,-S386)</f>
        <v>1087385.6199249867</v>
      </c>
      <c r="X386" s="1" t="s">
        <v>85</v>
      </c>
      <c r="Y386" s="1" t="s">
        <v>86</v>
      </c>
      <c r="Z386" s="8">
        <v>45848</v>
      </c>
      <c r="AA386" s="8" t="str">
        <f>TEXT(Table2[[#This Row],[Application_Date]],"yyy")</f>
        <v>2025</v>
      </c>
      <c r="AB386" s="8" t="str">
        <f>TEXT(Table2[[#This Row],[Application_Date]],"mmmm")</f>
        <v>July</v>
      </c>
      <c r="AC386" s="1" t="s">
        <v>61</v>
      </c>
      <c r="AD386" s="1" t="s">
        <v>42</v>
      </c>
      <c r="AE386" s="1" t="s">
        <v>66</v>
      </c>
    </row>
    <row r="387" spans="1:31" x14ac:dyDescent="0.25">
      <c r="A387" s="1" t="s">
        <v>910</v>
      </c>
      <c r="B387" s="1" t="str">
        <f>IF(COUNTIF($A$2:A387,A387)&gt;1,"Duplicate","Unique")</f>
        <v>Unique</v>
      </c>
      <c r="C387" s="1" t="s">
        <v>911</v>
      </c>
      <c r="D387" s="1" t="s">
        <v>109</v>
      </c>
      <c r="E387" s="1" t="str">
        <f t="shared" si="43"/>
        <v>Submitted</v>
      </c>
      <c r="F387" s="1" t="s">
        <v>35</v>
      </c>
      <c r="G387" s="1">
        <v>26</v>
      </c>
      <c r="H387" s="1" t="s">
        <v>24</v>
      </c>
      <c r="I387" s="1" t="s">
        <v>25</v>
      </c>
      <c r="J387" s="1" t="s">
        <v>26</v>
      </c>
      <c r="K387" s="4">
        <v>612095</v>
      </c>
      <c r="L387" s="4" t="str">
        <f t="shared" si="44"/>
        <v>Submitted</v>
      </c>
      <c r="M387" s="1">
        <v>607</v>
      </c>
      <c r="N387" s="1" t="str">
        <f t="shared" si="45"/>
        <v>low_risk</v>
      </c>
      <c r="O387" s="1" t="str">
        <f t="shared" si="46"/>
        <v>Excellent</v>
      </c>
      <c r="P387" s="1" t="str">
        <f t="shared" si="47"/>
        <v>Submitted</v>
      </c>
      <c r="Q387" s="1" t="str">
        <f t="shared" si="48"/>
        <v>Valid</v>
      </c>
      <c r="R387" s="1" t="s">
        <v>70</v>
      </c>
      <c r="S387" s="4">
        <v>2828820</v>
      </c>
      <c r="T387" s="1">
        <v>17.61</v>
      </c>
      <c r="U387" s="1">
        <v>120</v>
      </c>
      <c r="V387" s="1">
        <v>23573.5</v>
      </c>
      <c r="W387" s="4">
        <f t="shared" si="49"/>
        <v>4151293.35</v>
      </c>
      <c r="X387" s="1" t="s">
        <v>39</v>
      </c>
      <c r="Y387" s="1" t="s">
        <v>40</v>
      </c>
      <c r="Z387" s="8">
        <v>45849</v>
      </c>
      <c r="AA387" s="8" t="str">
        <f>TEXT(Table2[[#This Row],[Application_Date]],"yyy")</f>
        <v>2025</v>
      </c>
      <c r="AB387" s="8" t="str">
        <f>TEXT(Table2[[#This Row],[Application_Date]],"mmmm")</f>
        <v>July</v>
      </c>
      <c r="AC387" s="1" t="s">
        <v>61</v>
      </c>
      <c r="AD387" s="1" t="s">
        <v>42</v>
      </c>
      <c r="AE387" s="1" t="s">
        <v>43</v>
      </c>
    </row>
    <row r="388" spans="1:31" x14ac:dyDescent="0.25">
      <c r="A388" s="1" t="s">
        <v>912</v>
      </c>
      <c r="B388" s="1" t="str">
        <f>IF(COUNTIF($A$2:A388,A388)&gt;1,"Duplicate","Unique")</f>
        <v>Unique</v>
      </c>
      <c r="C388" s="1" t="s">
        <v>913</v>
      </c>
      <c r="D388" s="1" t="s">
        <v>130</v>
      </c>
      <c r="E388" s="1" t="str">
        <f t="shared" si="43"/>
        <v>Submitted</v>
      </c>
      <c r="F388" s="1" t="s">
        <v>35</v>
      </c>
      <c r="G388" s="1">
        <v>49</v>
      </c>
      <c r="H388" s="1" t="s">
        <v>36</v>
      </c>
      <c r="I388" s="1" t="s">
        <v>48</v>
      </c>
      <c r="J388" s="1" t="s">
        <v>49</v>
      </c>
      <c r="K388" s="4">
        <v>527764</v>
      </c>
      <c r="L388" s="4" t="str">
        <f t="shared" si="44"/>
        <v>Submitted</v>
      </c>
      <c r="M388" s="1">
        <v>700</v>
      </c>
      <c r="N388" s="1" t="str">
        <f t="shared" si="45"/>
        <v>low_risk</v>
      </c>
      <c r="O388" s="1" t="str">
        <f t="shared" si="46"/>
        <v>Excellent</v>
      </c>
      <c r="P388" s="1" t="str">
        <f t="shared" si="47"/>
        <v>Submitted</v>
      </c>
      <c r="Q388" s="1" t="str">
        <f t="shared" si="48"/>
        <v>Valid</v>
      </c>
      <c r="R388" s="1" t="s">
        <v>27</v>
      </c>
      <c r="S388" s="4">
        <v>4646568</v>
      </c>
      <c r="T388" s="1">
        <v>17.38</v>
      </c>
      <c r="U388" s="1">
        <v>36</v>
      </c>
      <c r="V388" s="1">
        <v>129071.33</v>
      </c>
      <c r="W388" s="4">
        <f t="shared" si="49"/>
        <v>6729779.3200000674</v>
      </c>
      <c r="X388" s="1" t="s">
        <v>105</v>
      </c>
      <c r="Y388" s="1" t="s">
        <v>106</v>
      </c>
      <c r="Z388" s="8">
        <v>45850</v>
      </c>
      <c r="AA388" s="8" t="str">
        <f>TEXT(Table2[[#This Row],[Application_Date]],"yyy")</f>
        <v>2025</v>
      </c>
      <c r="AB388" s="8" t="str">
        <f>TEXT(Table2[[#This Row],[Application_Date]],"mmmm")</f>
        <v>July</v>
      </c>
      <c r="AC388" s="1" t="s">
        <v>52</v>
      </c>
      <c r="AD388" s="1" t="s">
        <v>30</v>
      </c>
      <c r="AE388" s="1" t="s">
        <v>31</v>
      </c>
    </row>
    <row r="389" spans="1:31" x14ac:dyDescent="0.25">
      <c r="A389" s="1" t="s">
        <v>914</v>
      </c>
      <c r="B389" s="1" t="str">
        <f>IF(COUNTIF($A$2:A389,A389)&gt;1,"Duplicate","Unique")</f>
        <v>Unique</v>
      </c>
      <c r="C389" s="1" t="s">
        <v>915</v>
      </c>
      <c r="D389" s="1" t="s">
        <v>296</v>
      </c>
      <c r="E389" s="1" t="str">
        <f t="shared" si="43"/>
        <v>Submitted</v>
      </c>
      <c r="F389" s="1" t="s">
        <v>35</v>
      </c>
      <c r="G389" s="1">
        <v>37</v>
      </c>
      <c r="H389" s="1" t="s">
        <v>36</v>
      </c>
      <c r="I389" s="1" t="s">
        <v>48</v>
      </c>
      <c r="J389" s="1" t="s">
        <v>49</v>
      </c>
      <c r="K389" s="4">
        <v>2184340</v>
      </c>
      <c r="L389" s="4" t="str">
        <f t="shared" si="44"/>
        <v>Submitted</v>
      </c>
      <c r="M389" s="1">
        <v>669</v>
      </c>
      <c r="N389" s="1" t="str">
        <f t="shared" si="45"/>
        <v>low_risk</v>
      </c>
      <c r="O389" s="1" t="str">
        <f t="shared" si="46"/>
        <v>Excellent</v>
      </c>
      <c r="P389" s="1" t="str">
        <f t="shared" si="47"/>
        <v>Submitted</v>
      </c>
      <c r="Q389" s="1" t="str">
        <f t="shared" si="48"/>
        <v>Valid</v>
      </c>
      <c r="R389" s="1" t="s">
        <v>38</v>
      </c>
      <c r="S389" s="4">
        <v>2541507</v>
      </c>
      <c r="T389" s="1">
        <v>14.37</v>
      </c>
      <c r="U389" s="1">
        <v>180</v>
      </c>
      <c r="V389" s="1">
        <v>14119.48</v>
      </c>
      <c r="W389" s="4">
        <f t="shared" si="49"/>
        <v>3043454.6324999998</v>
      </c>
      <c r="X389" s="1" t="s">
        <v>85</v>
      </c>
      <c r="Y389" s="1" t="s">
        <v>86</v>
      </c>
      <c r="Z389" s="8">
        <v>45851</v>
      </c>
      <c r="AA389" s="8" t="str">
        <f>TEXT(Table2[[#This Row],[Application_Date]],"yyy")</f>
        <v>2025</v>
      </c>
      <c r="AB389" s="8" t="str">
        <f>TEXT(Table2[[#This Row],[Application_Date]],"mmmm")</f>
        <v>July</v>
      </c>
      <c r="AC389" s="1" t="s">
        <v>52</v>
      </c>
      <c r="AD389" s="1" t="s">
        <v>42</v>
      </c>
      <c r="AE389" s="1" t="s">
        <v>66</v>
      </c>
    </row>
    <row r="390" spans="1:31" x14ac:dyDescent="0.25">
      <c r="A390" s="1" t="s">
        <v>916</v>
      </c>
      <c r="B390" s="1" t="str">
        <f>IF(COUNTIF($A$2:A390,A390)&gt;1,"Duplicate","Unique")</f>
        <v>Unique</v>
      </c>
      <c r="C390" s="1" t="s">
        <v>917</v>
      </c>
      <c r="D390" s="1" t="s">
        <v>142</v>
      </c>
      <c r="E390" s="1" t="str">
        <f t="shared" si="43"/>
        <v>Submitted</v>
      </c>
      <c r="F390" s="1" t="s">
        <v>35</v>
      </c>
      <c r="G390" s="1">
        <v>53</v>
      </c>
      <c r="H390" s="1" t="s">
        <v>24</v>
      </c>
      <c r="I390" s="1" t="s">
        <v>25</v>
      </c>
      <c r="J390" s="1" t="s">
        <v>26</v>
      </c>
      <c r="K390" s="4">
        <v>1597607</v>
      </c>
      <c r="L390" s="4" t="str">
        <f t="shared" si="44"/>
        <v>Submitted</v>
      </c>
      <c r="M390" s="1">
        <v>891</v>
      </c>
      <c r="N390" s="1" t="str">
        <f t="shared" si="45"/>
        <v>medium_risk</v>
      </c>
      <c r="O390" s="1" t="str">
        <f t="shared" si="46"/>
        <v>Excellent</v>
      </c>
      <c r="P390" s="1" t="str">
        <f t="shared" si="47"/>
        <v>Submitted</v>
      </c>
      <c r="Q390" s="1" t="str">
        <f t="shared" si="48"/>
        <v>Valid</v>
      </c>
      <c r="R390" s="1" t="s">
        <v>70</v>
      </c>
      <c r="S390" s="4">
        <v>2812381</v>
      </c>
      <c r="T390" s="1">
        <v>14.81</v>
      </c>
      <c r="U390" s="1">
        <v>120</v>
      </c>
      <c r="V390" s="1">
        <v>23436.51</v>
      </c>
      <c r="W390" s="4">
        <f t="shared" si="49"/>
        <v>3470946.8841666668</v>
      </c>
      <c r="X390" s="1" t="s">
        <v>95</v>
      </c>
      <c r="Y390" s="1" t="s">
        <v>96</v>
      </c>
      <c r="Z390" s="8">
        <v>45852</v>
      </c>
      <c r="AA390" s="8" t="str">
        <f>TEXT(Table2[[#This Row],[Application_Date]],"yyy")</f>
        <v>2025</v>
      </c>
      <c r="AB390" s="8" t="str">
        <f>TEXT(Table2[[#This Row],[Application_Date]],"mmmm")</f>
        <v>July</v>
      </c>
      <c r="AC390" s="1" t="s">
        <v>61</v>
      </c>
      <c r="AD390" s="1" t="s">
        <v>30</v>
      </c>
      <c r="AE390" s="1" t="s">
        <v>62</v>
      </c>
    </row>
    <row r="391" spans="1:31" x14ac:dyDescent="0.25">
      <c r="A391" s="1" t="s">
        <v>918</v>
      </c>
      <c r="B391" s="1" t="str">
        <f>IF(COUNTIF($A$2:A391,A391)&gt;1,"Duplicate","Unique")</f>
        <v>Unique</v>
      </c>
      <c r="C391" s="1" t="s">
        <v>919</v>
      </c>
      <c r="D391" s="1" t="s">
        <v>366</v>
      </c>
      <c r="E391" s="1" t="str">
        <f t="shared" si="43"/>
        <v>Submitted</v>
      </c>
      <c r="F391" s="1" t="s">
        <v>47</v>
      </c>
      <c r="G391" s="1">
        <v>22</v>
      </c>
      <c r="H391" s="1" t="s">
        <v>24</v>
      </c>
      <c r="I391" s="1" t="s">
        <v>25</v>
      </c>
      <c r="J391" s="1" t="s">
        <v>26</v>
      </c>
      <c r="K391" s="4">
        <v>796177</v>
      </c>
      <c r="L391" s="4" t="str">
        <f t="shared" si="44"/>
        <v>Submitted</v>
      </c>
      <c r="M391" s="1">
        <v>536</v>
      </c>
      <c r="N391" s="1" t="str">
        <f t="shared" si="45"/>
        <v>High_risk</v>
      </c>
      <c r="O391" s="1" t="str">
        <f t="shared" si="46"/>
        <v>Excellent</v>
      </c>
      <c r="P391" s="1" t="str">
        <f t="shared" si="47"/>
        <v>Submitted</v>
      </c>
      <c r="Q391" s="1" t="str">
        <f t="shared" si="48"/>
        <v>Valid</v>
      </c>
      <c r="R391" s="1" t="s">
        <v>70</v>
      </c>
      <c r="S391" s="4">
        <v>2765876</v>
      </c>
      <c r="T391" s="1">
        <v>7.4</v>
      </c>
      <c r="U391" s="1">
        <v>60</v>
      </c>
      <c r="V391" s="1">
        <v>46097.93</v>
      </c>
      <c r="W391" s="4">
        <f t="shared" si="49"/>
        <v>1705623.533333852</v>
      </c>
      <c r="X391" s="1" t="s">
        <v>59</v>
      </c>
      <c r="Y391" s="1" t="s">
        <v>60</v>
      </c>
      <c r="Z391" s="8">
        <v>45853</v>
      </c>
      <c r="AA391" s="8" t="str">
        <f>TEXT(Table2[[#This Row],[Application_Date]],"yyy")</f>
        <v>2025</v>
      </c>
      <c r="AB391" s="8" t="str">
        <f>TEXT(Table2[[#This Row],[Application_Date]],"mmmm")</f>
        <v>July</v>
      </c>
      <c r="AC391" s="1" t="s">
        <v>41</v>
      </c>
      <c r="AD391" s="1" t="s">
        <v>42</v>
      </c>
      <c r="AE391" s="1" t="s">
        <v>43</v>
      </c>
    </row>
    <row r="392" spans="1:31" x14ac:dyDescent="0.25">
      <c r="A392" s="1" t="s">
        <v>920</v>
      </c>
      <c r="B392" s="1" t="str">
        <f>IF(COUNTIF($A$2:A392,A392)&gt;1,"Duplicate","Unique")</f>
        <v>Unique</v>
      </c>
      <c r="C392" s="1" t="s">
        <v>921</v>
      </c>
      <c r="D392" s="1" t="s">
        <v>433</v>
      </c>
      <c r="E392" s="1" t="str">
        <f t="shared" si="43"/>
        <v>Submitted</v>
      </c>
      <c r="F392" s="1" t="s">
        <v>47</v>
      </c>
      <c r="G392" s="1">
        <v>23</v>
      </c>
      <c r="H392" s="1" t="s">
        <v>36</v>
      </c>
      <c r="I392" s="1" t="s">
        <v>25</v>
      </c>
      <c r="J392" s="1" t="s">
        <v>37</v>
      </c>
      <c r="K392" s="4">
        <v>2470202</v>
      </c>
      <c r="L392" s="4" t="str">
        <f t="shared" si="44"/>
        <v>Submitted</v>
      </c>
      <c r="M392" s="1">
        <v>541</v>
      </c>
      <c r="N392" s="1" t="str">
        <f t="shared" si="45"/>
        <v>High_risk</v>
      </c>
      <c r="O392" s="1" t="str">
        <f t="shared" si="46"/>
        <v>Excellent</v>
      </c>
      <c r="P392" s="1" t="str">
        <f t="shared" si="47"/>
        <v>Submitted</v>
      </c>
      <c r="Q392" s="1" t="str">
        <f t="shared" si="48"/>
        <v>Valid</v>
      </c>
      <c r="R392" s="1" t="s">
        <v>70</v>
      </c>
      <c r="S392" s="4">
        <v>4674945</v>
      </c>
      <c r="T392" s="1">
        <v>7.23</v>
      </c>
      <c r="U392" s="1">
        <v>36</v>
      </c>
      <c r="V392" s="1">
        <v>129859.58</v>
      </c>
      <c r="W392" s="4">
        <f t="shared" si="49"/>
        <v>2816654.4818999651</v>
      </c>
      <c r="X392" s="1" t="s">
        <v>105</v>
      </c>
      <c r="Y392" s="1" t="s">
        <v>106</v>
      </c>
      <c r="Z392" s="8">
        <v>45854</v>
      </c>
      <c r="AA392" s="8" t="str">
        <f>TEXT(Table2[[#This Row],[Application_Date]],"yyy")</f>
        <v>2025</v>
      </c>
      <c r="AB392" s="8" t="str">
        <f>TEXT(Table2[[#This Row],[Application_Date]],"mmmm")</f>
        <v>July</v>
      </c>
      <c r="AC392" s="1" t="s">
        <v>41</v>
      </c>
      <c r="AD392" s="1" t="s">
        <v>42</v>
      </c>
      <c r="AE392" s="1" t="s">
        <v>62</v>
      </c>
    </row>
    <row r="393" spans="1:31" x14ac:dyDescent="0.25">
      <c r="A393" s="1" t="s">
        <v>922</v>
      </c>
      <c r="B393" s="1" t="str">
        <f>IF(COUNTIF($A$2:A393,A393)&gt;1,"Duplicate","Unique")</f>
        <v>Unique</v>
      </c>
      <c r="C393" s="1" t="s">
        <v>923</v>
      </c>
      <c r="D393" s="1" t="s">
        <v>392</v>
      </c>
      <c r="E393" s="1" t="str">
        <f t="shared" si="43"/>
        <v>Submitted</v>
      </c>
      <c r="F393" s="1" t="s">
        <v>35</v>
      </c>
      <c r="G393" s="1">
        <v>31</v>
      </c>
      <c r="H393" s="1" t="s">
        <v>24</v>
      </c>
      <c r="I393" s="1" t="s">
        <v>48</v>
      </c>
      <c r="J393" s="1" t="s">
        <v>70</v>
      </c>
      <c r="K393" s="4">
        <v>736706</v>
      </c>
      <c r="L393" s="4" t="str">
        <f t="shared" si="44"/>
        <v>Submitted</v>
      </c>
      <c r="M393" s="1">
        <v>515</v>
      </c>
      <c r="N393" s="1" t="str">
        <f t="shared" si="45"/>
        <v>High_risk</v>
      </c>
      <c r="O393" s="1" t="str">
        <f t="shared" si="46"/>
        <v>Excellent</v>
      </c>
      <c r="P393" s="1" t="str">
        <f t="shared" si="47"/>
        <v>Submitted</v>
      </c>
      <c r="Q393" s="1" t="str">
        <f t="shared" si="48"/>
        <v>Valid</v>
      </c>
      <c r="R393" s="1" t="s">
        <v>70</v>
      </c>
      <c r="S393" s="4">
        <v>1871655</v>
      </c>
      <c r="T393" s="1">
        <v>13.12</v>
      </c>
      <c r="U393" s="1">
        <v>36</v>
      </c>
      <c r="V393" s="1">
        <v>51990.42</v>
      </c>
      <c r="W393" s="4">
        <f t="shared" si="49"/>
        <v>2046342.8000057649</v>
      </c>
      <c r="X393" s="1" t="s">
        <v>28</v>
      </c>
      <c r="Y393" s="1" t="s">
        <v>29</v>
      </c>
      <c r="Z393" s="8">
        <v>45855</v>
      </c>
      <c r="AA393" s="8" t="str">
        <f>TEXT(Table2[[#This Row],[Application_Date]],"yyy")</f>
        <v>2025</v>
      </c>
      <c r="AB393" s="8" t="str">
        <f>TEXT(Table2[[#This Row],[Application_Date]],"mmmm")</f>
        <v>July</v>
      </c>
      <c r="AC393" s="1" t="s">
        <v>41</v>
      </c>
      <c r="AD393" s="1" t="s">
        <v>42</v>
      </c>
      <c r="AE393" s="1" t="s">
        <v>62</v>
      </c>
    </row>
    <row r="394" spans="1:31" x14ac:dyDescent="0.25">
      <c r="A394" s="1" t="s">
        <v>924</v>
      </c>
      <c r="B394" s="1" t="str">
        <f>IF(COUNTIF($A$2:A394,A394)&gt;1,"Duplicate","Unique")</f>
        <v>Unique</v>
      </c>
      <c r="C394" s="1" t="s">
        <v>925</v>
      </c>
      <c r="D394" s="1" t="s">
        <v>309</v>
      </c>
      <c r="E394" s="1" t="str">
        <f t="shared" si="43"/>
        <v>Submitted</v>
      </c>
      <c r="F394" s="1" t="s">
        <v>35</v>
      </c>
      <c r="G394" s="1">
        <v>57</v>
      </c>
      <c r="H394" s="1" t="s">
        <v>24</v>
      </c>
      <c r="I394" s="1" t="s">
        <v>48</v>
      </c>
      <c r="J394" s="1" t="s">
        <v>37</v>
      </c>
      <c r="K394" s="4">
        <v>763110</v>
      </c>
      <c r="L394" s="4" t="str">
        <f t="shared" si="44"/>
        <v>Submitted</v>
      </c>
      <c r="M394" s="1">
        <v>318</v>
      </c>
      <c r="N394" s="1" t="str">
        <f t="shared" si="45"/>
        <v>High_risk</v>
      </c>
      <c r="O394" s="1" t="str">
        <f t="shared" si="46"/>
        <v>Excellent</v>
      </c>
      <c r="P394" s="1" t="str">
        <f t="shared" si="47"/>
        <v>Submitted</v>
      </c>
      <c r="Q394" s="1" t="str">
        <f t="shared" si="48"/>
        <v>Valid</v>
      </c>
      <c r="R394" s="1" t="s">
        <v>27</v>
      </c>
      <c r="S394" s="4">
        <v>4331332</v>
      </c>
      <c r="T394" s="1">
        <v>10.08</v>
      </c>
      <c r="U394" s="1">
        <v>24</v>
      </c>
      <c r="V394" s="1">
        <v>180472.17</v>
      </c>
      <c r="W394" s="4">
        <f t="shared" si="49"/>
        <v>3638320.4842542531</v>
      </c>
      <c r="X394" s="1" t="s">
        <v>50</v>
      </c>
      <c r="Y394" s="1" t="s">
        <v>51</v>
      </c>
      <c r="Z394" s="8">
        <v>45856</v>
      </c>
      <c r="AA394" s="8" t="str">
        <f>TEXT(Table2[[#This Row],[Application_Date]],"yyy")</f>
        <v>2025</v>
      </c>
      <c r="AB394" s="8" t="str">
        <f>TEXT(Table2[[#This Row],[Application_Date]],"mmmm")</f>
        <v>July</v>
      </c>
      <c r="AC394" s="1" t="s">
        <v>41</v>
      </c>
      <c r="AD394" s="1" t="s">
        <v>30</v>
      </c>
      <c r="AE394" s="1" t="s">
        <v>31</v>
      </c>
    </row>
    <row r="395" spans="1:31" x14ac:dyDescent="0.25">
      <c r="A395" s="1" t="s">
        <v>926</v>
      </c>
      <c r="B395" s="1" t="str">
        <f>IF(COUNTIF($A$2:A395,A395)&gt;1,"Duplicate","Unique")</f>
        <v>Unique</v>
      </c>
      <c r="C395" s="1" t="s">
        <v>927</v>
      </c>
      <c r="D395" s="1" t="s">
        <v>196</v>
      </c>
      <c r="E395" s="1" t="str">
        <f t="shared" si="43"/>
        <v>Submitted</v>
      </c>
      <c r="F395" s="1" t="s">
        <v>35</v>
      </c>
      <c r="G395" s="1">
        <v>38</v>
      </c>
      <c r="H395" s="1" t="s">
        <v>36</v>
      </c>
      <c r="I395" s="1" t="s">
        <v>25</v>
      </c>
      <c r="J395" s="1" t="s">
        <v>37</v>
      </c>
      <c r="K395" s="4">
        <v>1056489</v>
      </c>
      <c r="L395" s="4" t="str">
        <f t="shared" si="44"/>
        <v>Submitted</v>
      </c>
      <c r="M395" s="1">
        <v>830</v>
      </c>
      <c r="N395" s="1" t="str">
        <f t="shared" si="45"/>
        <v>medium_risk</v>
      </c>
      <c r="O395" s="1" t="str">
        <f t="shared" si="46"/>
        <v>Excellent</v>
      </c>
      <c r="P395" s="1" t="str">
        <f t="shared" si="47"/>
        <v>Submitted</v>
      </c>
      <c r="Q395" s="1" t="str">
        <f t="shared" si="48"/>
        <v>Valid</v>
      </c>
      <c r="R395" s="1" t="s">
        <v>38</v>
      </c>
      <c r="S395" s="4">
        <v>660471</v>
      </c>
      <c r="T395" s="1">
        <v>14.22</v>
      </c>
      <c r="U395" s="1">
        <v>120</v>
      </c>
      <c r="V395" s="1">
        <v>5503.93</v>
      </c>
      <c r="W395" s="4">
        <f t="shared" si="49"/>
        <v>782658.13500000001</v>
      </c>
      <c r="X395" s="1" t="s">
        <v>105</v>
      </c>
      <c r="Y395" s="1" t="s">
        <v>106</v>
      </c>
      <c r="Z395" s="8">
        <v>45857</v>
      </c>
      <c r="AA395" s="8" t="str">
        <f>TEXT(Table2[[#This Row],[Application_Date]],"yyy")</f>
        <v>2025</v>
      </c>
      <c r="AB395" s="8" t="str">
        <f>TEXT(Table2[[#This Row],[Application_Date]],"mmmm")</f>
        <v>July</v>
      </c>
      <c r="AC395" s="1" t="s">
        <v>61</v>
      </c>
      <c r="AD395" s="1" t="s">
        <v>30</v>
      </c>
      <c r="AE395" s="1" t="s">
        <v>43</v>
      </c>
    </row>
    <row r="396" spans="1:31" x14ac:dyDescent="0.25">
      <c r="A396" s="1" t="s">
        <v>928</v>
      </c>
      <c r="B396" s="1" t="str">
        <f>IF(COUNTIF($A$2:A396,A396)&gt;1,"Duplicate","Unique")</f>
        <v>Unique</v>
      </c>
      <c r="C396" s="1" t="s">
        <v>929</v>
      </c>
      <c r="D396" s="1" t="s">
        <v>325</v>
      </c>
      <c r="E396" s="1" t="str">
        <f t="shared" si="43"/>
        <v>Submitted</v>
      </c>
      <c r="F396" s="1" t="s">
        <v>47</v>
      </c>
      <c r="G396" s="1">
        <v>19</v>
      </c>
      <c r="H396" s="1" t="s">
        <v>24</v>
      </c>
      <c r="I396" s="1" t="s">
        <v>48</v>
      </c>
      <c r="J396" s="1" t="s">
        <v>26</v>
      </c>
      <c r="K396" s="4">
        <v>1479880</v>
      </c>
      <c r="L396" s="4" t="str">
        <f t="shared" si="44"/>
        <v>Submitted</v>
      </c>
      <c r="M396" s="1">
        <v>416</v>
      </c>
      <c r="N396" s="1" t="str">
        <f t="shared" si="45"/>
        <v>High_risk</v>
      </c>
      <c r="O396" s="1" t="str">
        <f t="shared" si="46"/>
        <v>Excellent</v>
      </c>
      <c r="P396" s="1" t="str">
        <f t="shared" si="47"/>
        <v>Submitted</v>
      </c>
      <c r="Q396" s="1" t="str">
        <f t="shared" si="48"/>
        <v>Valid</v>
      </c>
      <c r="R396" s="1" t="s">
        <v>27</v>
      </c>
      <c r="S396" s="4">
        <v>2688928</v>
      </c>
      <c r="T396" s="1">
        <v>17.88</v>
      </c>
      <c r="U396" s="1">
        <v>36</v>
      </c>
      <c r="V396" s="1">
        <v>74692.44</v>
      </c>
      <c r="W396" s="4">
        <f t="shared" si="49"/>
        <v>4006502.7200000216</v>
      </c>
      <c r="X396" s="1" t="s">
        <v>39</v>
      </c>
      <c r="Y396" s="1" t="s">
        <v>40</v>
      </c>
      <c r="Z396" s="8">
        <v>45858</v>
      </c>
      <c r="AA396" s="8" t="str">
        <f>TEXT(Table2[[#This Row],[Application_Date]],"yyy")</f>
        <v>2025</v>
      </c>
      <c r="AB396" s="8" t="str">
        <f>TEXT(Table2[[#This Row],[Application_Date]],"mmmm")</f>
        <v>July</v>
      </c>
      <c r="AC396" s="1" t="s">
        <v>61</v>
      </c>
      <c r="AD396" s="1" t="s">
        <v>30</v>
      </c>
      <c r="AE396" s="1" t="s">
        <v>62</v>
      </c>
    </row>
    <row r="397" spans="1:31" x14ac:dyDescent="0.25">
      <c r="A397" s="1" t="s">
        <v>930</v>
      </c>
      <c r="B397" s="1" t="str">
        <f>IF(COUNTIF($A$2:A397,A397)&gt;1,"Duplicate","Unique")</f>
        <v>Unique</v>
      </c>
      <c r="C397" s="1" t="s">
        <v>931</v>
      </c>
      <c r="D397" s="1">
        <v>0</v>
      </c>
      <c r="E397" s="1" t="str">
        <f t="shared" si="43"/>
        <v>Submitted</v>
      </c>
      <c r="F397" s="1" t="s">
        <v>47</v>
      </c>
      <c r="G397" s="1">
        <v>47</v>
      </c>
      <c r="H397" s="1" t="s">
        <v>24</v>
      </c>
      <c r="I397" s="1" t="s">
        <v>25</v>
      </c>
      <c r="J397" s="1" t="s">
        <v>49</v>
      </c>
      <c r="K397" s="4">
        <v>1723999</v>
      </c>
      <c r="L397" s="4" t="str">
        <f t="shared" si="44"/>
        <v>Submitted</v>
      </c>
      <c r="M397" s="1">
        <v>828</v>
      </c>
      <c r="N397" s="1" t="str">
        <f t="shared" si="45"/>
        <v>medium_risk</v>
      </c>
      <c r="O397" s="1" t="str">
        <f t="shared" si="46"/>
        <v>Excellent</v>
      </c>
      <c r="P397" s="1" t="str">
        <f t="shared" si="47"/>
        <v>Submitted</v>
      </c>
      <c r="Q397" s="1" t="str">
        <f t="shared" si="48"/>
        <v>Valid</v>
      </c>
      <c r="R397" s="1" t="s">
        <v>70</v>
      </c>
      <c r="S397" s="4">
        <v>4941837</v>
      </c>
      <c r="T397" s="1">
        <v>15.48</v>
      </c>
      <c r="U397" s="1">
        <v>180</v>
      </c>
      <c r="V397" s="1">
        <v>27454.65</v>
      </c>
      <c r="W397" s="4">
        <f t="shared" si="49"/>
        <v>6374969.7300000004</v>
      </c>
      <c r="X397" s="1" t="s">
        <v>59</v>
      </c>
      <c r="Y397" s="1" t="s">
        <v>60</v>
      </c>
      <c r="Z397" s="8">
        <v>45859</v>
      </c>
      <c r="AA397" s="8" t="str">
        <f>TEXT(Table2[[#This Row],[Application_Date]],"yyy")</f>
        <v>2025</v>
      </c>
      <c r="AB397" s="8" t="str">
        <f>TEXT(Table2[[#This Row],[Application_Date]],"mmmm")</f>
        <v>July</v>
      </c>
      <c r="AC397" s="1" t="s">
        <v>61</v>
      </c>
      <c r="AD397" s="1" t="s">
        <v>30</v>
      </c>
      <c r="AE397" s="1" t="s">
        <v>31</v>
      </c>
    </row>
    <row r="398" spans="1:31" x14ac:dyDescent="0.25">
      <c r="A398" s="1" t="s">
        <v>932</v>
      </c>
      <c r="B398" s="1" t="str">
        <f>IF(COUNTIF($A$2:A398,A398)&gt;1,"Duplicate","Unique")</f>
        <v>Unique</v>
      </c>
      <c r="C398" s="1" t="s">
        <v>933</v>
      </c>
      <c r="D398" s="1" t="s">
        <v>234</v>
      </c>
      <c r="E398" s="1" t="str">
        <f t="shared" si="43"/>
        <v>Submitted</v>
      </c>
      <c r="F398" s="1" t="s">
        <v>35</v>
      </c>
      <c r="G398" s="1">
        <v>37</v>
      </c>
      <c r="H398" s="1" t="s">
        <v>24</v>
      </c>
      <c r="I398" s="1" t="s">
        <v>48</v>
      </c>
      <c r="J398" s="1" t="s">
        <v>37</v>
      </c>
      <c r="K398" s="4">
        <v>335333</v>
      </c>
      <c r="L398" s="4" t="str">
        <f t="shared" si="44"/>
        <v>Submitted</v>
      </c>
      <c r="M398" s="1">
        <v>372</v>
      </c>
      <c r="N398" s="1" t="str">
        <f t="shared" si="45"/>
        <v>High_risk</v>
      </c>
      <c r="O398" s="1" t="str">
        <f t="shared" si="46"/>
        <v>Excellent</v>
      </c>
      <c r="P398" s="1" t="str">
        <f t="shared" si="47"/>
        <v>Submitted</v>
      </c>
      <c r="Q398" s="1" t="str">
        <f t="shared" si="48"/>
        <v>Valid</v>
      </c>
      <c r="R398" s="1" t="s">
        <v>70</v>
      </c>
      <c r="S398" s="4">
        <v>4976816</v>
      </c>
      <c r="T398" s="1">
        <v>14.93</v>
      </c>
      <c r="U398" s="1">
        <v>24</v>
      </c>
      <c r="V398" s="1">
        <v>207367.33</v>
      </c>
      <c r="W398" s="4">
        <f t="shared" si="49"/>
        <v>6191988.5965878628</v>
      </c>
      <c r="X398" s="1" t="s">
        <v>28</v>
      </c>
      <c r="Y398" s="1" t="s">
        <v>29</v>
      </c>
      <c r="Z398" s="8">
        <v>45860</v>
      </c>
      <c r="AA398" s="8" t="str">
        <f>TEXT(Table2[[#This Row],[Application_Date]],"yyy")</f>
        <v>2025</v>
      </c>
      <c r="AB398" s="8" t="str">
        <f>TEXT(Table2[[#This Row],[Application_Date]],"mmmm")</f>
        <v>July</v>
      </c>
      <c r="AC398" s="1" t="s">
        <v>61</v>
      </c>
      <c r="AD398" s="1" t="s">
        <v>42</v>
      </c>
      <c r="AE398" s="1" t="s">
        <v>62</v>
      </c>
    </row>
    <row r="399" spans="1:31" x14ac:dyDescent="0.25">
      <c r="A399" s="1" t="s">
        <v>934</v>
      </c>
      <c r="B399" s="1" t="str">
        <f>IF(COUNTIF($A$2:A399,A399)&gt;1,"Duplicate","Unique")</f>
        <v>Unique</v>
      </c>
      <c r="C399" s="1" t="s">
        <v>935</v>
      </c>
      <c r="D399" s="1" t="s">
        <v>333</v>
      </c>
      <c r="E399" s="1" t="str">
        <f t="shared" si="43"/>
        <v>Submitted</v>
      </c>
      <c r="F399" s="1" t="s">
        <v>47</v>
      </c>
      <c r="G399" s="1">
        <v>58</v>
      </c>
      <c r="H399" s="1" t="s">
        <v>24</v>
      </c>
      <c r="I399" s="1" t="s">
        <v>48</v>
      </c>
      <c r="J399" s="1" t="s">
        <v>49</v>
      </c>
      <c r="K399" s="4">
        <v>1706398</v>
      </c>
      <c r="L399" s="4" t="str">
        <f t="shared" si="44"/>
        <v>Submitted</v>
      </c>
      <c r="M399" s="1">
        <v>714</v>
      </c>
      <c r="N399" s="1" t="str">
        <f t="shared" si="45"/>
        <v>low_risk</v>
      </c>
      <c r="O399" s="1" t="str">
        <f t="shared" si="46"/>
        <v>Excellent</v>
      </c>
      <c r="P399" s="1" t="str">
        <f t="shared" si="47"/>
        <v>Submitted</v>
      </c>
      <c r="Q399" s="1" t="str">
        <f t="shared" si="48"/>
        <v>Valid</v>
      </c>
      <c r="R399" s="1" t="s">
        <v>82</v>
      </c>
      <c r="S399" s="4">
        <v>684918</v>
      </c>
      <c r="T399" s="1">
        <v>12.97</v>
      </c>
      <c r="U399" s="1">
        <v>12</v>
      </c>
      <c r="V399" s="1">
        <v>57076.5</v>
      </c>
      <c r="W399" s="4">
        <f t="shared" si="49"/>
        <v>740394.56601844949</v>
      </c>
      <c r="X399" s="1" t="s">
        <v>50</v>
      </c>
      <c r="Y399" s="1" t="s">
        <v>51</v>
      </c>
      <c r="Z399" s="8">
        <v>45861</v>
      </c>
      <c r="AA399" s="8" t="str">
        <f>TEXT(Table2[[#This Row],[Application_Date]],"yyy")</f>
        <v>2025</v>
      </c>
      <c r="AB399" s="8" t="str">
        <f>TEXT(Table2[[#This Row],[Application_Date]],"mmmm")</f>
        <v>July</v>
      </c>
      <c r="AC399" s="1" t="s">
        <v>61</v>
      </c>
      <c r="AD399" s="1" t="s">
        <v>30</v>
      </c>
      <c r="AE399" s="1" t="s">
        <v>66</v>
      </c>
    </row>
    <row r="400" spans="1:31" x14ac:dyDescent="0.25">
      <c r="A400" s="1" t="s">
        <v>936</v>
      </c>
      <c r="B400" s="1" t="str">
        <f>IF(COUNTIF($A$2:A400,A400)&gt;1,"Duplicate","Unique")</f>
        <v>Unique</v>
      </c>
      <c r="C400" s="1" t="s">
        <v>937</v>
      </c>
      <c r="D400" s="1" t="s">
        <v>115</v>
      </c>
      <c r="E400" s="1" t="str">
        <f t="shared" si="43"/>
        <v>Submitted</v>
      </c>
      <c r="F400" s="1" t="s">
        <v>35</v>
      </c>
      <c r="G400" s="1">
        <v>42</v>
      </c>
      <c r="H400" s="1" t="s">
        <v>36</v>
      </c>
      <c r="I400" s="1" t="s">
        <v>48</v>
      </c>
      <c r="J400" s="1" t="s">
        <v>37</v>
      </c>
      <c r="K400" s="4">
        <v>2386020</v>
      </c>
      <c r="L400" s="4" t="str">
        <f t="shared" si="44"/>
        <v>Submitted</v>
      </c>
      <c r="M400" s="1">
        <v>414</v>
      </c>
      <c r="N400" s="1" t="str">
        <f t="shared" si="45"/>
        <v>High_risk</v>
      </c>
      <c r="O400" s="1" t="str">
        <f t="shared" si="46"/>
        <v>Excellent</v>
      </c>
      <c r="P400" s="1" t="str">
        <f t="shared" si="47"/>
        <v>Submitted</v>
      </c>
      <c r="Q400" s="1" t="str">
        <f t="shared" si="48"/>
        <v>Valid</v>
      </c>
      <c r="R400" s="1" t="s">
        <v>27</v>
      </c>
      <c r="S400" s="4">
        <v>4434874</v>
      </c>
      <c r="T400" s="1">
        <v>14.39</v>
      </c>
      <c r="U400" s="1">
        <v>120</v>
      </c>
      <c r="V400" s="1">
        <v>36957.279999999999</v>
      </c>
      <c r="W400" s="4">
        <f t="shared" si="49"/>
        <v>5318153.0716666672</v>
      </c>
      <c r="X400" s="1" t="s">
        <v>85</v>
      </c>
      <c r="Y400" s="1" t="s">
        <v>86</v>
      </c>
      <c r="Z400" s="8">
        <v>45862</v>
      </c>
      <c r="AA400" s="8" t="str">
        <f>TEXT(Table2[[#This Row],[Application_Date]],"yyy")</f>
        <v>2025</v>
      </c>
      <c r="AB400" s="8" t="str">
        <f>TEXT(Table2[[#This Row],[Application_Date]],"mmmm")</f>
        <v>July</v>
      </c>
      <c r="AC400" s="1" t="s">
        <v>41</v>
      </c>
      <c r="AD400" s="1" t="s">
        <v>42</v>
      </c>
      <c r="AE400" s="1" t="s">
        <v>31</v>
      </c>
    </row>
    <row r="401" spans="1:31" x14ac:dyDescent="0.25">
      <c r="A401" s="1" t="s">
        <v>938</v>
      </c>
      <c r="B401" s="1" t="str">
        <f>IF(COUNTIF($A$2:A401,A401)&gt;1,"Duplicate","Unique")</f>
        <v>Unique</v>
      </c>
      <c r="C401" s="1" t="s">
        <v>939</v>
      </c>
      <c r="D401" s="1">
        <v>0</v>
      </c>
      <c r="E401" s="1" t="str">
        <f t="shared" si="43"/>
        <v>Submitted</v>
      </c>
      <c r="F401" s="1" t="s">
        <v>35</v>
      </c>
      <c r="G401" s="1">
        <v>62</v>
      </c>
      <c r="H401" s="1" t="s">
        <v>36</v>
      </c>
      <c r="I401" s="1" t="s">
        <v>48</v>
      </c>
      <c r="J401" s="1" t="s">
        <v>26</v>
      </c>
      <c r="K401" s="4">
        <v>2473291</v>
      </c>
      <c r="L401" s="4" t="str">
        <f t="shared" si="44"/>
        <v>Submitted</v>
      </c>
      <c r="M401" s="1">
        <v>544</v>
      </c>
      <c r="N401" s="1" t="str">
        <f t="shared" si="45"/>
        <v>High_risk</v>
      </c>
      <c r="O401" s="1" t="str">
        <f t="shared" si="46"/>
        <v>Excellent</v>
      </c>
      <c r="P401" s="1" t="str">
        <f t="shared" si="47"/>
        <v>Submitted</v>
      </c>
      <c r="Q401" s="1" t="str">
        <f t="shared" si="48"/>
        <v>Valid</v>
      </c>
      <c r="R401" s="1" t="s">
        <v>82</v>
      </c>
      <c r="S401" s="4">
        <v>2183632</v>
      </c>
      <c r="T401" s="1">
        <v>8.7200000000000006</v>
      </c>
      <c r="U401" s="1">
        <v>12</v>
      </c>
      <c r="V401" s="1">
        <v>181969.33</v>
      </c>
      <c r="W401" s="4">
        <f t="shared" si="49"/>
        <v>1589035.3101676519</v>
      </c>
      <c r="X401" s="1" t="s">
        <v>105</v>
      </c>
      <c r="Y401" s="1" t="s">
        <v>106</v>
      </c>
      <c r="Z401" s="8">
        <v>45863</v>
      </c>
      <c r="AA401" s="8" t="str">
        <f>TEXT(Table2[[#This Row],[Application_Date]],"yyy")</f>
        <v>2025</v>
      </c>
      <c r="AB401" s="8" t="str">
        <f>TEXT(Table2[[#This Row],[Application_Date]],"mmmm")</f>
        <v>July</v>
      </c>
      <c r="AC401" s="1" t="s">
        <v>61</v>
      </c>
      <c r="AD401" s="1" t="s">
        <v>42</v>
      </c>
      <c r="AE401" s="1" t="s">
        <v>31</v>
      </c>
    </row>
    <row r="402" spans="1:31" x14ac:dyDescent="0.25">
      <c r="A402" s="1" t="s">
        <v>940</v>
      </c>
      <c r="B402" s="1" t="str">
        <f>IF(COUNTIF($A$2:A402,A402)&gt;1,"Duplicate","Unique")</f>
        <v>Unique</v>
      </c>
      <c r="C402" s="1" t="s">
        <v>941</v>
      </c>
      <c r="D402" s="1" t="s">
        <v>403</v>
      </c>
      <c r="E402" s="1" t="str">
        <f t="shared" si="43"/>
        <v>Submitted</v>
      </c>
      <c r="F402" s="1" t="s">
        <v>47</v>
      </c>
      <c r="G402" s="1">
        <v>27</v>
      </c>
      <c r="H402" s="1" t="s">
        <v>24</v>
      </c>
      <c r="I402" s="1" t="s">
        <v>48</v>
      </c>
      <c r="J402" s="1" t="s">
        <v>26</v>
      </c>
      <c r="K402" s="4">
        <v>728560</v>
      </c>
      <c r="L402" s="4" t="str">
        <f t="shared" si="44"/>
        <v>Submitted</v>
      </c>
      <c r="M402" s="1">
        <v>573</v>
      </c>
      <c r="N402" s="1" t="str">
        <f t="shared" si="45"/>
        <v>High_risk</v>
      </c>
      <c r="O402" s="1" t="str">
        <f t="shared" si="46"/>
        <v>Excellent</v>
      </c>
      <c r="P402" s="1" t="str">
        <f t="shared" si="47"/>
        <v>Submitted</v>
      </c>
      <c r="Q402" s="1" t="str">
        <f t="shared" si="48"/>
        <v>Valid</v>
      </c>
      <c r="R402" s="1" t="s">
        <v>6</v>
      </c>
      <c r="S402" s="4">
        <v>1954034</v>
      </c>
      <c r="T402" s="1">
        <v>12.38</v>
      </c>
      <c r="U402" s="1">
        <v>36</v>
      </c>
      <c r="V402" s="1">
        <v>54278.720000000001</v>
      </c>
      <c r="W402" s="4">
        <f t="shared" si="49"/>
        <v>2015911.7433499976</v>
      </c>
      <c r="X402" s="1" t="s">
        <v>59</v>
      </c>
      <c r="Y402" s="1" t="s">
        <v>60</v>
      </c>
      <c r="Z402" s="8">
        <v>45864</v>
      </c>
      <c r="AA402" s="8" t="str">
        <f>TEXT(Table2[[#This Row],[Application_Date]],"yyy")</f>
        <v>2025</v>
      </c>
      <c r="AB402" s="8" t="str">
        <f>TEXT(Table2[[#This Row],[Application_Date]],"mmmm")</f>
        <v>July</v>
      </c>
      <c r="AC402" s="1" t="s">
        <v>61</v>
      </c>
      <c r="AD402" s="1" t="s">
        <v>30</v>
      </c>
      <c r="AE402" s="1" t="s">
        <v>66</v>
      </c>
    </row>
    <row r="403" spans="1:31" x14ac:dyDescent="0.25">
      <c r="A403" s="1" t="s">
        <v>942</v>
      </c>
      <c r="B403" s="1" t="str">
        <f>IF(COUNTIF($A$2:A403,A403)&gt;1,"Duplicate","Unique")</f>
        <v>Unique</v>
      </c>
      <c r="C403" s="1" t="s">
        <v>943</v>
      </c>
      <c r="D403" s="1" t="s">
        <v>157</v>
      </c>
      <c r="E403" s="1" t="str">
        <f t="shared" si="43"/>
        <v>Submitted</v>
      </c>
      <c r="F403" s="1" t="s">
        <v>47</v>
      </c>
      <c r="G403" s="1">
        <v>21</v>
      </c>
      <c r="H403" s="1" t="s">
        <v>36</v>
      </c>
      <c r="I403" s="1" t="s">
        <v>48</v>
      </c>
      <c r="J403" s="1" t="s">
        <v>49</v>
      </c>
      <c r="K403" s="4">
        <v>2168989</v>
      </c>
      <c r="L403" s="4" t="str">
        <f t="shared" si="44"/>
        <v>Submitted</v>
      </c>
      <c r="M403" s="1">
        <v>404</v>
      </c>
      <c r="N403" s="1" t="str">
        <f t="shared" si="45"/>
        <v>High_risk</v>
      </c>
      <c r="O403" s="1" t="str">
        <f t="shared" si="46"/>
        <v>Excellent</v>
      </c>
      <c r="P403" s="1" t="str">
        <f t="shared" si="47"/>
        <v>Submitted</v>
      </c>
      <c r="Q403" s="1" t="str">
        <f t="shared" si="48"/>
        <v>Valid</v>
      </c>
      <c r="R403" s="1" t="s">
        <v>27</v>
      </c>
      <c r="S403" s="4">
        <v>2144930</v>
      </c>
      <c r="T403" s="1">
        <v>8.8800000000000008</v>
      </c>
      <c r="U403" s="1">
        <v>60</v>
      </c>
      <c r="V403" s="1">
        <v>35748.83</v>
      </c>
      <c r="W403" s="4">
        <f t="shared" si="49"/>
        <v>1587248.200000006</v>
      </c>
      <c r="X403" s="1" t="s">
        <v>50</v>
      </c>
      <c r="Y403" s="1" t="s">
        <v>51</v>
      </c>
      <c r="Z403" s="8">
        <v>45865</v>
      </c>
      <c r="AA403" s="8" t="str">
        <f>TEXT(Table2[[#This Row],[Application_Date]],"yyy")</f>
        <v>2025</v>
      </c>
      <c r="AB403" s="8" t="str">
        <f>TEXT(Table2[[#This Row],[Application_Date]],"mmmm")</f>
        <v>July</v>
      </c>
      <c r="AC403" s="1" t="s">
        <v>61</v>
      </c>
      <c r="AD403" s="1" t="s">
        <v>42</v>
      </c>
      <c r="AE403" s="1" t="s">
        <v>31</v>
      </c>
    </row>
    <row r="404" spans="1:31" x14ac:dyDescent="0.25">
      <c r="A404" s="1" t="s">
        <v>944</v>
      </c>
      <c r="B404" s="1" t="str">
        <f>IF(COUNTIF($A$2:A404,A404)&gt;1,"Duplicate","Unique")</f>
        <v>Unique</v>
      </c>
      <c r="C404" s="1" t="s">
        <v>945</v>
      </c>
      <c r="D404" s="1" t="s">
        <v>403</v>
      </c>
      <c r="E404" s="1" t="str">
        <f t="shared" si="43"/>
        <v>Submitted</v>
      </c>
      <c r="F404" s="1" t="s">
        <v>35</v>
      </c>
      <c r="G404" s="1">
        <v>28</v>
      </c>
      <c r="H404" s="1" t="s">
        <v>24</v>
      </c>
      <c r="I404" s="1" t="s">
        <v>25</v>
      </c>
      <c r="J404" s="1" t="s">
        <v>37</v>
      </c>
      <c r="K404" s="4">
        <v>2273901</v>
      </c>
      <c r="L404" s="4" t="str">
        <f t="shared" si="44"/>
        <v>Submitted</v>
      </c>
      <c r="M404" s="1">
        <v>471</v>
      </c>
      <c r="N404" s="1" t="str">
        <f t="shared" si="45"/>
        <v>High_risk</v>
      </c>
      <c r="O404" s="1" t="str">
        <f t="shared" si="46"/>
        <v>Excellent</v>
      </c>
      <c r="P404" s="1" t="str">
        <f t="shared" si="47"/>
        <v>Submitted</v>
      </c>
      <c r="Q404" s="1" t="str">
        <f t="shared" si="48"/>
        <v>Valid</v>
      </c>
      <c r="R404" s="1" t="s">
        <v>38</v>
      </c>
      <c r="S404" s="4">
        <v>4729626</v>
      </c>
      <c r="T404" s="1">
        <v>9.06</v>
      </c>
      <c r="U404" s="1">
        <v>60</v>
      </c>
      <c r="V404" s="1">
        <v>78827.100000000006</v>
      </c>
      <c r="W404" s="4">
        <f t="shared" si="49"/>
        <v>3570867.6300000078</v>
      </c>
      <c r="X404" s="1" t="s">
        <v>50</v>
      </c>
      <c r="Y404" s="1" t="s">
        <v>51</v>
      </c>
      <c r="Z404" s="8">
        <v>45866</v>
      </c>
      <c r="AA404" s="8" t="str">
        <f>TEXT(Table2[[#This Row],[Application_Date]],"yyy")</f>
        <v>2025</v>
      </c>
      <c r="AB404" s="8" t="str">
        <f>TEXT(Table2[[#This Row],[Application_Date]],"mmmm")</f>
        <v>July</v>
      </c>
      <c r="AC404" s="1" t="s">
        <v>52</v>
      </c>
      <c r="AD404" s="1" t="s">
        <v>42</v>
      </c>
      <c r="AE404" s="1" t="s">
        <v>31</v>
      </c>
    </row>
    <row r="405" spans="1:31" x14ac:dyDescent="0.25">
      <c r="A405" s="1" t="s">
        <v>946</v>
      </c>
      <c r="B405" s="1" t="str">
        <f>IF(COUNTIF($A$2:A405,A405)&gt;1,"Duplicate","Unique")</f>
        <v>Unique</v>
      </c>
      <c r="C405" s="1" t="s">
        <v>947</v>
      </c>
      <c r="D405" s="1" t="s">
        <v>766</v>
      </c>
      <c r="E405" s="1" t="str">
        <f t="shared" si="43"/>
        <v>Submitted</v>
      </c>
      <c r="F405" s="1" t="s">
        <v>47</v>
      </c>
      <c r="G405" s="1">
        <v>43</v>
      </c>
      <c r="H405" s="1" t="s">
        <v>36</v>
      </c>
      <c r="I405" s="1" t="s">
        <v>25</v>
      </c>
      <c r="J405" s="1" t="s">
        <v>70</v>
      </c>
      <c r="K405" s="4">
        <v>791083</v>
      </c>
      <c r="L405" s="4" t="str">
        <f t="shared" si="44"/>
        <v>Submitted</v>
      </c>
      <c r="M405" s="1">
        <v>474</v>
      </c>
      <c r="N405" s="1" t="str">
        <f t="shared" si="45"/>
        <v>High_risk</v>
      </c>
      <c r="O405" s="1" t="str">
        <f t="shared" si="46"/>
        <v>Excellent</v>
      </c>
      <c r="P405" s="1" t="str">
        <f t="shared" si="47"/>
        <v>Submitted</v>
      </c>
      <c r="Q405" s="1" t="str">
        <f t="shared" si="48"/>
        <v>Valid</v>
      </c>
      <c r="R405" s="1" t="s">
        <v>6</v>
      </c>
      <c r="S405" s="4">
        <v>715010</v>
      </c>
      <c r="T405" s="1">
        <v>13.37</v>
      </c>
      <c r="U405" s="1">
        <v>36</v>
      </c>
      <c r="V405" s="1">
        <v>19861.39</v>
      </c>
      <c r="W405" s="4">
        <f t="shared" si="49"/>
        <v>796640.30833490449</v>
      </c>
      <c r="X405" s="1" t="s">
        <v>59</v>
      </c>
      <c r="Y405" s="1" t="s">
        <v>60</v>
      </c>
      <c r="Z405" s="8">
        <v>45867</v>
      </c>
      <c r="AA405" s="8" t="str">
        <f>TEXT(Table2[[#This Row],[Application_Date]],"yyy")</f>
        <v>2025</v>
      </c>
      <c r="AB405" s="8" t="str">
        <f>TEXT(Table2[[#This Row],[Application_Date]],"mmmm")</f>
        <v>July</v>
      </c>
      <c r="AC405" s="1" t="s">
        <v>41</v>
      </c>
      <c r="AD405" s="1" t="s">
        <v>42</v>
      </c>
      <c r="AE405" s="1" t="s">
        <v>66</v>
      </c>
    </row>
    <row r="406" spans="1:31" x14ac:dyDescent="0.25">
      <c r="A406" s="1" t="s">
        <v>948</v>
      </c>
      <c r="B406" s="1" t="str">
        <f>IF(COUNTIF($A$2:A406,A406)&gt;1,"Duplicate","Unique")</f>
        <v>Unique</v>
      </c>
      <c r="C406" s="1" t="s">
        <v>949</v>
      </c>
      <c r="D406" s="1" t="s">
        <v>217</v>
      </c>
      <c r="E406" s="1" t="str">
        <f t="shared" si="43"/>
        <v>Submitted</v>
      </c>
      <c r="F406" s="1" t="s">
        <v>47</v>
      </c>
      <c r="G406" s="1">
        <v>54</v>
      </c>
      <c r="H406" s="1" t="s">
        <v>36</v>
      </c>
      <c r="I406" s="1" t="s">
        <v>48</v>
      </c>
      <c r="J406" s="1" t="s">
        <v>70</v>
      </c>
      <c r="K406" s="4">
        <v>250171</v>
      </c>
      <c r="L406" s="4" t="str">
        <f t="shared" si="44"/>
        <v>Submitted</v>
      </c>
      <c r="M406" s="1">
        <v>324</v>
      </c>
      <c r="N406" s="1" t="str">
        <f t="shared" si="45"/>
        <v>High_risk</v>
      </c>
      <c r="O406" s="1" t="str">
        <f t="shared" si="46"/>
        <v>Excellent</v>
      </c>
      <c r="P406" s="1" t="str">
        <f t="shared" si="47"/>
        <v>Submitted</v>
      </c>
      <c r="Q406" s="1" t="str">
        <f t="shared" si="48"/>
        <v>Valid</v>
      </c>
      <c r="R406" s="1" t="s">
        <v>82</v>
      </c>
      <c r="S406" s="4">
        <v>1912925</v>
      </c>
      <c r="T406" s="1">
        <v>12.64</v>
      </c>
      <c r="U406" s="1">
        <v>120</v>
      </c>
      <c r="V406" s="1">
        <v>15941.04</v>
      </c>
      <c r="W406" s="4">
        <f t="shared" si="49"/>
        <v>2014947.666666667</v>
      </c>
      <c r="X406" s="1" t="s">
        <v>50</v>
      </c>
      <c r="Y406" s="1" t="s">
        <v>51</v>
      </c>
      <c r="Z406" s="8">
        <v>45868</v>
      </c>
      <c r="AA406" s="8" t="str">
        <f>TEXT(Table2[[#This Row],[Application_Date]],"yyy")</f>
        <v>2025</v>
      </c>
      <c r="AB406" s="8" t="str">
        <f>TEXT(Table2[[#This Row],[Application_Date]],"mmmm")</f>
        <v>July</v>
      </c>
      <c r="AC406" s="1" t="s">
        <v>61</v>
      </c>
      <c r="AD406" s="1" t="s">
        <v>30</v>
      </c>
      <c r="AE406" s="1" t="s">
        <v>43</v>
      </c>
    </row>
    <row r="407" spans="1:31" x14ac:dyDescent="0.25">
      <c r="A407" s="1" t="s">
        <v>950</v>
      </c>
      <c r="B407" s="1" t="str">
        <f>IF(COUNTIF($A$2:A407,A407)&gt;1,"Duplicate","Unique")</f>
        <v>Unique</v>
      </c>
      <c r="C407" s="1" t="s">
        <v>951</v>
      </c>
      <c r="D407" s="1" t="s">
        <v>226</v>
      </c>
      <c r="E407" s="1" t="str">
        <f t="shared" si="43"/>
        <v>Submitted</v>
      </c>
      <c r="F407" s="1" t="s">
        <v>35</v>
      </c>
      <c r="G407" s="1">
        <v>50</v>
      </c>
      <c r="H407" s="1" t="s">
        <v>24</v>
      </c>
      <c r="I407" s="1" t="s">
        <v>48</v>
      </c>
      <c r="J407" s="1" t="s">
        <v>37</v>
      </c>
      <c r="K407" s="4">
        <v>460325</v>
      </c>
      <c r="L407" s="4" t="str">
        <f t="shared" si="44"/>
        <v>Submitted</v>
      </c>
      <c r="M407" s="1">
        <v>542</v>
      </c>
      <c r="N407" s="1" t="str">
        <f t="shared" si="45"/>
        <v>High_risk</v>
      </c>
      <c r="O407" s="1" t="str">
        <f t="shared" si="46"/>
        <v>Excellent</v>
      </c>
      <c r="P407" s="1" t="str">
        <f t="shared" si="47"/>
        <v>Submitted</v>
      </c>
      <c r="Q407" s="1" t="str">
        <f t="shared" si="48"/>
        <v>Valid</v>
      </c>
      <c r="R407" s="1" t="s">
        <v>70</v>
      </c>
      <c r="S407" s="4">
        <v>1520050</v>
      </c>
      <c r="T407" s="1">
        <v>7.38</v>
      </c>
      <c r="U407" s="1">
        <v>36</v>
      </c>
      <c r="V407" s="1">
        <v>42223.61</v>
      </c>
      <c r="W407" s="4">
        <f t="shared" si="49"/>
        <v>934830.7799586365</v>
      </c>
      <c r="X407" s="1" t="s">
        <v>28</v>
      </c>
      <c r="Y407" s="1" t="s">
        <v>29</v>
      </c>
      <c r="Z407" s="8">
        <v>45869</v>
      </c>
      <c r="AA407" s="8" t="str">
        <f>TEXT(Table2[[#This Row],[Application_Date]],"yyy")</f>
        <v>2025</v>
      </c>
      <c r="AB407" s="8" t="str">
        <f>TEXT(Table2[[#This Row],[Application_Date]],"mmmm")</f>
        <v>July</v>
      </c>
      <c r="AC407" s="1" t="s">
        <v>61</v>
      </c>
      <c r="AD407" s="1" t="s">
        <v>42</v>
      </c>
      <c r="AE407" s="1" t="s">
        <v>31</v>
      </c>
    </row>
    <row r="408" spans="1:31" x14ac:dyDescent="0.25">
      <c r="A408" s="1" t="s">
        <v>952</v>
      </c>
      <c r="B408" s="1" t="str">
        <f>IF(COUNTIF($A$2:A408,A408)&gt;1,"Duplicate","Unique")</f>
        <v>Unique</v>
      </c>
      <c r="C408" s="1" t="s">
        <v>953</v>
      </c>
      <c r="D408" s="1" t="s">
        <v>242</v>
      </c>
      <c r="E408" s="1" t="str">
        <f t="shared" si="43"/>
        <v>Submitted</v>
      </c>
      <c r="F408" s="1" t="s">
        <v>47</v>
      </c>
      <c r="G408" s="1">
        <v>39</v>
      </c>
      <c r="H408" s="1" t="s">
        <v>24</v>
      </c>
      <c r="I408" s="1" t="s">
        <v>25</v>
      </c>
      <c r="J408" s="1" t="s">
        <v>37</v>
      </c>
      <c r="K408" s="4">
        <v>478089</v>
      </c>
      <c r="L408" s="4" t="str">
        <f t="shared" si="44"/>
        <v>Submitted</v>
      </c>
      <c r="M408" s="1">
        <v>457</v>
      </c>
      <c r="N408" s="1" t="str">
        <f t="shared" si="45"/>
        <v>High_risk</v>
      </c>
      <c r="O408" s="1" t="str">
        <f t="shared" si="46"/>
        <v>Excellent</v>
      </c>
      <c r="P408" s="1" t="str">
        <f t="shared" si="47"/>
        <v>Submitted</v>
      </c>
      <c r="Q408" s="1" t="str">
        <f t="shared" si="48"/>
        <v>Valid</v>
      </c>
      <c r="R408" s="1" t="s">
        <v>27</v>
      </c>
      <c r="S408" s="4">
        <v>2570815</v>
      </c>
      <c r="T408" s="1">
        <v>14.44</v>
      </c>
      <c r="U408" s="1">
        <v>60</v>
      </c>
      <c r="V408" s="1">
        <v>42846.92</v>
      </c>
      <c r="W408" s="4">
        <f t="shared" si="49"/>
        <v>3093547.3833333333</v>
      </c>
      <c r="X408" s="1" t="s">
        <v>59</v>
      </c>
      <c r="Y408" s="1" t="s">
        <v>60</v>
      </c>
      <c r="Z408" s="8">
        <v>45870</v>
      </c>
      <c r="AA408" s="8" t="str">
        <f>TEXT(Table2[[#This Row],[Application_Date]],"yyy")</f>
        <v>2025</v>
      </c>
      <c r="AB408" s="8" t="str">
        <f>TEXT(Table2[[#This Row],[Application_Date]],"mmmm")</f>
        <v>August</v>
      </c>
      <c r="AC408" s="1" t="s">
        <v>52</v>
      </c>
      <c r="AD408" s="1" t="s">
        <v>42</v>
      </c>
      <c r="AE408" s="1" t="s">
        <v>66</v>
      </c>
    </row>
    <row r="409" spans="1:31" x14ac:dyDescent="0.25">
      <c r="A409" s="1" t="s">
        <v>954</v>
      </c>
      <c r="B409" s="1" t="str">
        <f>IF(COUNTIF($A$2:A409,A409)&gt;1,"Duplicate","Unique")</f>
        <v>Unique</v>
      </c>
      <c r="C409" s="1" t="s">
        <v>955</v>
      </c>
      <c r="D409" s="1" t="s">
        <v>214</v>
      </c>
      <c r="E409" s="1" t="str">
        <f t="shared" si="43"/>
        <v>Submitted</v>
      </c>
      <c r="F409" s="1" t="s">
        <v>47</v>
      </c>
      <c r="G409" s="1">
        <v>46</v>
      </c>
      <c r="H409" s="1" t="s">
        <v>24</v>
      </c>
      <c r="I409" s="1" t="s">
        <v>48</v>
      </c>
      <c r="J409" s="1" t="s">
        <v>70</v>
      </c>
      <c r="K409" s="4">
        <v>1007264</v>
      </c>
      <c r="L409" s="4" t="str">
        <f t="shared" si="44"/>
        <v>Submitted</v>
      </c>
      <c r="M409" s="1">
        <v>445</v>
      </c>
      <c r="N409" s="1" t="str">
        <f t="shared" si="45"/>
        <v>High_risk</v>
      </c>
      <c r="O409" s="1" t="str">
        <f t="shared" si="46"/>
        <v>Excellent</v>
      </c>
      <c r="P409" s="1" t="str">
        <f t="shared" si="47"/>
        <v>Submitted</v>
      </c>
      <c r="Q409" s="1" t="str">
        <f t="shared" si="48"/>
        <v>Valid</v>
      </c>
      <c r="R409" s="1" t="s">
        <v>70</v>
      </c>
      <c r="S409" s="4">
        <v>2024657</v>
      </c>
      <c r="T409" s="1">
        <v>14.32</v>
      </c>
      <c r="U409" s="1">
        <v>60</v>
      </c>
      <c r="V409" s="1">
        <v>33744.28</v>
      </c>
      <c r="W409" s="4">
        <f t="shared" si="49"/>
        <v>2416090.6866666665</v>
      </c>
      <c r="X409" s="1" t="s">
        <v>50</v>
      </c>
      <c r="Y409" s="1" t="s">
        <v>51</v>
      </c>
      <c r="Z409" s="8">
        <v>45871</v>
      </c>
      <c r="AA409" s="8" t="str">
        <f>TEXT(Table2[[#This Row],[Application_Date]],"yyy")</f>
        <v>2025</v>
      </c>
      <c r="AB409" s="8" t="str">
        <f>TEXT(Table2[[#This Row],[Application_Date]],"mmmm")</f>
        <v>August</v>
      </c>
      <c r="AC409" s="1" t="s">
        <v>61</v>
      </c>
      <c r="AD409" s="1" t="s">
        <v>42</v>
      </c>
      <c r="AE409" s="1" t="s">
        <v>62</v>
      </c>
    </row>
    <row r="410" spans="1:31" x14ac:dyDescent="0.25">
      <c r="A410" s="1" t="s">
        <v>956</v>
      </c>
      <c r="B410" s="1" t="str">
        <f>IF(COUNTIF($A$2:A410,A410)&gt;1,"Duplicate","Unique")</f>
        <v>Unique</v>
      </c>
      <c r="C410" s="1" t="s">
        <v>957</v>
      </c>
      <c r="D410" s="1" t="s">
        <v>23</v>
      </c>
      <c r="E410" s="1" t="str">
        <f t="shared" si="43"/>
        <v>Submitted</v>
      </c>
      <c r="F410" s="1" t="s">
        <v>35</v>
      </c>
      <c r="G410" s="1">
        <v>60</v>
      </c>
      <c r="H410" s="1" t="s">
        <v>36</v>
      </c>
      <c r="I410" s="1" t="s">
        <v>48</v>
      </c>
      <c r="J410" s="1" t="s">
        <v>37</v>
      </c>
      <c r="K410" s="4">
        <v>1161940</v>
      </c>
      <c r="L410" s="4" t="str">
        <f t="shared" si="44"/>
        <v>Submitted</v>
      </c>
      <c r="M410" s="1">
        <v>429</v>
      </c>
      <c r="N410" s="1" t="str">
        <f t="shared" si="45"/>
        <v>High_risk</v>
      </c>
      <c r="O410" s="1" t="str">
        <f t="shared" si="46"/>
        <v>Excellent</v>
      </c>
      <c r="P410" s="1" t="str">
        <f t="shared" si="47"/>
        <v>Submitted</v>
      </c>
      <c r="Q410" s="1" t="str">
        <f t="shared" si="48"/>
        <v>Valid</v>
      </c>
      <c r="R410" s="1" t="s">
        <v>6</v>
      </c>
      <c r="S410" s="4">
        <v>2122736</v>
      </c>
      <c r="T410" s="1">
        <v>15.72</v>
      </c>
      <c r="U410" s="1">
        <v>24</v>
      </c>
      <c r="V410" s="1">
        <v>88447.33</v>
      </c>
      <c r="W410" s="4">
        <f t="shared" si="49"/>
        <v>2780784.1652177079</v>
      </c>
      <c r="X410" s="1" t="s">
        <v>85</v>
      </c>
      <c r="Y410" s="1" t="s">
        <v>86</v>
      </c>
      <c r="Z410" s="8">
        <v>45872</v>
      </c>
      <c r="AA410" s="8" t="str">
        <f>TEXT(Table2[[#This Row],[Application_Date]],"yyy")</f>
        <v>2025</v>
      </c>
      <c r="AB410" s="8" t="str">
        <f>TEXT(Table2[[#This Row],[Application_Date]],"mmmm")</f>
        <v>August</v>
      </c>
      <c r="AC410" s="1" t="s">
        <v>61</v>
      </c>
      <c r="AD410" s="1" t="s">
        <v>30</v>
      </c>
      <c r="AE410" s="1" t="s">
        <v>43</v>
      </c>
    </row>
    <row r="411" spans="1:31" x14ac:dyDescent="0.25">
      <c r="A411" s="1" t="s">
        <v>958</v>
      </c>
      <c r="B411" s="1" t="str">
        <f>IF(COUNTIF($A$2:A411,A411)&gt;1,"Duplicate","Unique")</f>
        <v>Unique</v>
      </c>
      <c r="C411" s="1" t="s">
        <v>959</v>
      </c>
      <c r="D411" s="1" t="s">
        <v>172</v>
      </c>
      <c r="E411" s="1" t="str">
        <f t="shared" si="43"/>
        <v>Submitted</v>
      </c>
      <c r="F411" s="1" t="s">
        <v>47</v>
      </c>
      <c r="G411" s="1">
        <v>22</v>
      </c>
      <c r="H411" s="1" t="s">
        <v>24</v>
      </c>
      <c r="I411" s="1" t="s">
        <v>48</v>
      </c>
      <c r="J411" s="1" t="s">
        <v>37</v>
      </c>
      <c r="K411" s="4">
        <v>2314069</v>
      </c>
      <c r="L411" s="4" t="str">
        <f t="shared" si="44"/>
        <v>Submitted</v>
      </c>
      <c r="M411" s="1">
        <v>544</v>
      </c>
      <c r="N411" s="1" t="str">
        <f t="shared" si="45"/>
        <v>High_risk</v>
      </c>
      <c r="O411" s="1" t="str">
        <f t="shared" si="46"/>
        <v>Excellent</v>
      </c>
      <c r="P411" s="1" t="str">
        <f t="shared" si="47"/>
        <v>Submitted</v>
      </c>
      <c r="Q411" s="1" t="str">
        <f t="shared" si="48"/>
        <v>Valid</v>
      </c>
      <c r="R411" s="1" t="s">
        <v>38</v>
      </c>
      <c r="S411" s="4">
        <v>2030298</v>
      </c>
      <c r="T411" s="1">
        <v>10.15</v>
      </c>
      <c r="U411" s="1">
        <v>120</v>
      </c>
      <c r="V411" s="1">
        <v>16919.150000000001</v>
      </c>
      <c r="W411" s="4">
        <f t="shared" si="49"/>
        <v>1717293.7250000001</v>
      </c>
      <c r="X411" s="1" t="s">
        <v>95</v>
      </c>
      <c r="Y411" s="1" t="s">
        <v>96</v>
      </c>
      <c r="Z411" s="8">
        <v>45873</v>
      </c>
      <c r="AA411" s="8" t="str">
        <f>TEXT(Table2[[#This Row],[Application_Date]],"yyy")</f>
        <v>2025</v>
      </c>
      <c r="AB411" s="8" t="str">
        <f>TEXT(Table2[[#This Row],[Application_Date]],"mmmm")</f>
        <v>August</v>
      </c>
      <c r="AC411" s="1" t="s">
        <v>52</v>
      </c>
      <c r="AD411" s="1" t="s">
        <v>30</v>
      </c>
      <c r="AE411" s="1" t="s">
        <v>31</v>
      </c>
    </row>
    <row r="412" spans="1:31" x14ac:dyDescent="0.25">
      <c r="A412" s="1" t="s">
        <v>960</v>
      </c>
      <c r="B412" s="1" t="str">
        <f>IF(COUNTIF($A$2:A412,A412)&gt;1,"Duplicate","Unique")</f>
        <v>Unique</v>
      </c>
      <c r="C412" s="1" t="s">
        <v>961</v>
      </c>
      <c r="D412" s="1" t="s">
        <v>133</v>
      </c>
      <c r="E412" s="1" t="str">
        <f t="shared" si="43"/>
        <v>Submitted</v>
      </c>
      <c r="F412" s="1" t="s">
        <v>35</v>
      </c>
      <c r="G412" s="1">
        <v>61</v>
      </c>
      <c r="H412" s="1" t="s">
        <v>24</v>
      </c>
      <c r="I412" s="1" t="s">
        <v>25</v>
      </c>
      <c r="J412" s="1" t="s">
        <v>26</v>
      </c>
      <c r="K412" s="4">
        <v>688810</v>
      </c>
      <c r="L412" s="4" t="str">
        <f t="shared" si="44"/>
        <v>Submitted</v>
      </c>
      <c r="M412" s="1">
        <v>857</v>
      </c>
      <c r="N412" s="1" t="str">
        <f t="shared" si="45"/>
        <v>medium_risk</v>
      </c>
      <c r="O412" s="1" t="str">
        <f t="shared" si="46"/>
        <v>Excellent</v>
      </c>
      <c r="P412" s="1" t="str">
        <f t="shared" si="47"/>
        <v>Submitted</v>
      </c>
      <c r="Q412" s="1" t="str">
        <f t="shared" si="48"/>
        <v>Valid</v>
      </c>
      <c r="R412" s="1" t="s">
        <v>27</v>
      </c>
      <c r="S412" s="4">
        <v>4383145</v>
      </c>
      <c r="T412" s="1">
        <v>18.899999999999999</v>
      </c>
      <c r="U412" s="1">
        <v>120</v>
      </c>
      <c r="V412" s="1">
        <v>36526.21</v>
      </c>
      <c r="W412" s="4">
        <f t="shared" si="49"/>
        <v>6903453.375</v>
      </c>
      <c r="X412" s="1" t="s">
        <v>50</v>
      </c>
      <c r="Y412" s="1" t="s">
        <v>51</v>
      </c>
      <c r="Z412" s="8">
        <v>45874</v>
      </c>
      <c r="AA412" s="8" t="str">
        <f>TEXT(Table2[[#This Row],[Application_Date]],"yyy")</f>
        <v>2025</v>
      </c>
      <c r="AB412" s="8" t="str">
        <f>TEXT(Table2[[#This Row],[Application_Date]],"mmmm")</f>
        <v>August</v>
      </c>
      <c r="AC412" s="1" t="s">
        <v>41</v>
      </c>
      <c r="AD412" s="1" t="s">
        <v>30</v>
      </c>
      <c r="AE412" s="1" t="s">
        <v>66</v>
      </c>
    </row>
    <row r="413" spans="1:31" x14ac:dyDescent="0.25">
      <c r="A413" s="1" t="s">
        <v>962</v>
      </c>
      <c r="B413" s="1" t="str">
        <f>IF(COUNTIF($A$2:A413,A413)&gt;1,"Duplicate","Unique")</f>
        <v>Unique</v>
      </c>
      <c r="C413" s="1" t="s">
        <v>963</v>
      </c>
      <c r="D413" s="1" t="s">
        <v>638</v>
      </c>
      <c r="E413" s="1" t="str">
        <f t="shared" si="43"/>
        <v>Submitted</v>
      </c>
      <c r="F413" s="1" t="s">
        <v>47</v>
      </c>
      <c r="G413" s="1">
        <v>31</v>
      </c>
      <c r="H413" s="1" t="s">
        <v>36</v>
      </c>
      <c r="I413" s="1" t="s">
        <v>48</v>
      </c>
      <c r="J413" s="1" t="s">
        <v>37</v>
      </c>
      <c r="K413" s="4">
        <v>849048</v>
      </c>
      <c r="L413" s="4" t="str">
        <f t="shared" si="44"/>
        <v>Submitted</v>
      </c>
      <c r="M413" s="1">
        <v>554</v>
      </c>
      <c r="N413" s="1" t="str">
        <f t="shared" si="45"/>
        <v>High_risk</v>
      </c>
      <c r="O413" s="1" t="str">
        <f t="shared" si="46"/>
        <v>Excellent</v>
      </c>
      <c r="P413" s="1" t="str">
        <f t="shared" si="47"/>
        <v>Submitted</v>
      </c>
      <c r="Q413" s="1" t="str">
        <f t="shared" si="48"/>
        <v>Valid</v>
      </c>
      <c r="R413" s="1" t="s">
        <v>6</v>
      </c>
      <c r="S413" s="4">
        <v>3585481</v>
      </c>
      <c r="T413" s="1">
        <v>18.09</v>
      </c>
      <c r="U413" s="1">
        <v>24</v>
      </c>
      <c r="V413" s="1">
        <v>149395.04</v>
      </c>
      <c r="W413" s="4">
        <f t="shared" si="49"/>
        <v>5405112.6089158664</v>
      </c>
      <c r="X413" s="1" t="s">
        <v>85</v>
      </c>
      <c r="Y413" s="1" t="s">
        <v>86</v>
      </c>
      <c r="Z413" s="8">
        <v>45875</v>
      </c>
      <c r="AA413" s="8" t="str">
        <f>TEXT(Table2[[#This Row],[Application_Date]],"yyy")</f>
        <v>2025</v>
      </c>
      <c r="AB413" s="8" t="str">
        <f>TEXT(Table2[[#This Row],[Application_Date]],"mmmm")</f>
        <v>August</v>
      </c>
      <c r="AC413" s="1" t="s">
        <v>52</v>
      </c>
      <c r="AD413" s="1" t="s">
        <v>30</v>
      </c>
      <c r="AE413" s="1" t="s">
        <v>62</v>
      </c>
    </row>
    <row r="414" spans="1:31" x14ac:dyDescent="0.25">
      <c r="A414" s="1" t="s">
        <v>964</v>
      </c>
      <c r="B414" s="1" t="str">
        <f>IF(COUNTIF($A$2:A414,A414)&gt;1,"Duplicate","Unique")</f>
        <v>Unique</v>
      </c>
      <c r="C414" s="1" t="s">
        <v>965</v>
      </c>
      <c r="D414" s="1" t="s">
        <v>293</v>
      </c>
      <c r="E414" s="1" t="str">
        <f t="shared" si="43"/>
        <v>Submitted</v>
      </c>
      <c r="F414" s="1" t="s">
        <v>47</v>
      </c>
      <c r="G414" s="1">
        <v>59</v>
      </c>
      <c r="H414" s="1" t="s">
        <v>24</v>
      </c>
      <c r="I414" s="1" t="s">
        <v>48</v>
      </c>
      <c r="J414" s="1" t="s">
        <v>49</v>
      </c>
      <c r="K414" s="4">
        <v>742282</v>
      </c>
      <c r="L414" s="4" t="str">
        <f t="shared" si="44"/>
        <v>Submitted</v>
      </c>
      <c r="M414" s="1">
        <v>332</v>
      </c>
      <c r="N414" s="1" t="str">
        <f t="shared" si="45"/>
        <v>High_risk</v>
      </c>
      <c r="O414" s="1" t="str">
        <f t="shared" si="46"/>
        <v>Excellent</v>
      </c>
      <c r="P414" s="1" t="str">
        <f t="shared" si="47"/>
        <v>Submitted</v>
      </c>
      <c r="Q414" s="1" t="str">
        <f t="shared" si="48"/>
        <v>Valid</v>
      </c>
      <c r="R414" s="1" t="s">
        <v>70</v>
      </c>
      <c r="S414" s="4">
        <v>4887678</v>
      </c>
      <c r="T414" s="1">
        <v>14.83</v>
      </c>
      <c r="U414" s="1">
        <v>120</v>
      </c>
      <c r="V414" s="1">
        <v>40730.65</v>
      </c>
      <c r="W414" s="4">
        <f t="shared" si="49"/>
        <v>6040355.3950000005</v>
      </c>
      <c r="X414" s="1" t="s">
        <v>105</v>
      </c>
      <c r="Y414" s="1" t="s">
        <v>106</v>
      </c>
      <c r="Z414" s="8">
        <v>45876</v>
      </c>
      <c r="AA414" s="8" t="str">
        <f>TEXT(Table2[[#This Row],[Application_Date]],"yyy")</f>
        <v>2025</v>
      </c>
      <c r="AB414" s="8" t="str">
        <f>TEXT(Table2[[#This Row],[Application_Date]],"mmmm")</f>
        <v>August</v>
      </c>
      <c r="AC414" s="1" t="s">
        <v>52</v>
      </c>
      <c r="AD414" s="1" t="s">
        <v>42</v>
      </c>
      <c r="AE414" s="1" t="s">
        <v>66</v>
      </c>
    </row>
    <row r="415" spans="1:31" x14ac:dyDescent="0.25">
      <c r="A415" s="1" t="s">
        <v>966</v>
      </c>
      <c r="B415" s="1" t="str">
        <f>IF(COUNTIF($A$2:A415,A415)&gt;1,"Duplicate","Unique")</f>
        <v>Unique</v>
      </c>
      <c r="C415" s="1" t="s">
        <v>967</v>
      </c>
      <c r="D415" s="1" t="s">
        <v>366</v>
      </c>
      <c r="E415" s="1" t="str">
        <f t="shared" si="43"/>
        <v>Submitted</v>
      </c>
      <c r="F415" s="1" t="s">
        <v>35</v>
      </c>
      <c r="G415" s="1">
        <v>23</v>
      </c>
      <c r="H415" s="1" t="s">
        <v>36</v>
      </c>
      <c r="I415" s="1" t="s">
        <v>48</v>
      </c>
      <c r="J415" s="1" t="s">
        <v>70</v>
      </c>
      <c r="K415" s="4">
        <v>2000770</v>
      </c>
      <c r="L415" s="4" t="str">
        <f t="shared" si="44"/>
        <v>Submitted</v>
      </c>
      <c r="M415" s="1">
        <v>557</v>
      </c>
      <c r="N415" s="1" t="str">
        <f t="shared" si="45"/>
        <v>High_risk</v>
      </c>
      <c r="O415" s="1" t="str">
        <f t="shared" si="46"/>
        <v>Excellent</v>
      </c>
      <c r="P415" s="1" t="str">
        <f t="shared" si="47"/>
        <v>Submitted</v>
      </c>
      <c r="Q415" s="1" t="str">
        <f t="shared" si="48"/>
        <v>Valid</v>
      </c>
      <c r="R415" s="1" t="s">
        <v>82</v>
      </c>
      <c r="S415" s="4">
        <v>417388</v>
      </c>
      <c r="T415" s="1">
        <v>13.59</v>
      </c>
      <c r="U415" s="1">
        <v>12</v>
      </c>
      <c r="V415" s="1">
        <v>34782.33</v>
      </c>
      <c r="W415" s="4">
        <f t="shared" si="49"/>
        <v>472745.36136472266</v>
      </c>
      <c r="X415" s="1" t="s">
        <v>95</v>
      </c>
      <c r="Y415" s="1" t="s">
        <v>96</v>
      </c>
      <c r="Z415" s="8">
        <v>45877</v>
      </c>
      <c r="AA415" s="8" t="str">
        <f>TEXT(Table2[[#This Row],[Application_Date]],"yyy")</f>
        <v>2025</v>
      </c>
      <c r="AB415" s="8" t="str">
        <f>TEXT(Table2[[#This Row],[Application_Date]],"mmmm")</f>
        <v>August</v>
      </c>
      <c r="AC415" s="1" t="s">
        <v>61</v>
      </c>
      <c r="AD415" s="1" t="s">
        <v>30</v>
      </c>
      <c r="AE415" s="1" t="s">
        <v>31</v>
      </c>
    </row>
    <row r="416" spans="1:31" x14ac:dyDescent="0.25">
      <c r="A416" s="1" t="s">
        <v>968</v>
      </c>
      <c r="B416" s="1" t="str">
        <f>IF(COUNTIF($A$2:A416,A416)&gt;1,"Duplicate","Unique")</f>
        <v>Unique</v>
      </c>
      <c r="C416" s="1" t="s">
        <v>969</v>
      </c>
      <c r="D416" s="1" t="s">
        <v>183</v>
      </c>
      <c r="E416" s="1" t="str">
        <f t="shared" si="43"/>
        <v>Submitted</v>
      </c>
      <c r="F416" s="1" t="s">
        <v>35</v>
      </c>
      <c r="G416" s="1">
        <v>20</v>
      </c>
      <c r="H416" s="1" t="s">
        <v>36</v>
      </c>
      <c r="I416" s="1" t="s">
        <v>48</v>
      </c>
      <c r="J416" s="1" t="s">
        <v>37</v>
      </c>
      <c r="K416" s="4">
        <v>2362738</v>
      </c>
      <c r="L416" s="4" t="str">
        <f t="shared" si="44"/>
        <v>Submitted</v>
      </c>
      <c r="M416" s="1">
        <v>440</v>
      </c>
      <c r="N416" s="1" t="str">
        <f t="shared" si="45"/>
        <v>High_risk</v>
      </c>
      <c r="O416" s="1" t="str">
        <f t="shared" si="46"/>
        <v>Excellent</v>
      </c>
      <c r="P416" s="1" t="str">
        <f t="shared" si="47"/>
        <v>Submitted</v>
      </c>
      <c r="Q416" s="1" t="str">
        <f t="shared" si="48"/>
        <v>Valid</v>
      </c>
      <c r="R416" s="1" t="s">
        <v>82</v>
      </c>
      <c r="S416" s="4">
        <v>3318420</v>
      </c>
      <c r="T416" s="1">
        <v>10.33</v>
      </c>
      <c r="U416" s="1">
        <v>12</v>
      </c>
      <c r="V416" s="1">
        <v>276535</v>
      </c>
      <c r="W416" s="4">
        <f t="shared" si="49"/>
        <v>2858264.6576194754</v>
      </c>
      <c r="X416" s="1" t="s">
        <v>85</v>
      </c>
      <c r="Y416" s="1" t="s">
        <v>86</v>
      </c>
      <c r="Z416" s="8">
        <v>45878</v>
      </c>
      <c r="AA416" s="8" t="str">
        <f>TEXT(Table2[[#This Row],[Application_Date]],"yyy")</f>
        <v>2025</v>
      </c>
      <c r="AB416" s="8" t="str">
        <f>TEXT(Table2[[#This Row],[Application_Date]],"mmmm")</f>
        <v>August</v>
      </c>
      <c r="AC416" s="1" t="s">
        <v>41</v>
      </c>
      <c r="AD416" s="1" t="s">
        <v>42</v>
      </c>
      <c r="AE416" s="1" t="s">
        <v>31</v>
      </c>
    </row>
    <row r="417" spans="1:31" x14ac:dyDescent="0.25">
      <c r="A417" s="1" t="s">
        <v>970</v>
      </c>
      <c r="B417" s="1" t="str">
        <f>IF(COUNTIF($A$2:A417,A417)&gt;1,"Duplicate","Unique")</f>
        <v>Unique</v>
      </c>
      <c r="C417" s="1" t="s">
        <v>971</v>
      </c>
      <c r="D417" s="1" t="s">
        <v>373</v>
      </c>
      <c r="E417" s="1" t="str">
        <f t="shared" si="43"/>
        <v>Submitted</v>
      </c>
      <c r="F417" s="1" t="s">
        <v>47</v>
      </c>
      <c r="G417" s="1">
        <v>25</v>
      </c>
      <c r="H417" s="1" t="s">
        <v>36</v>
      </c>
      <c r="I417" s="1" t="s">
        <v>25</v>
      </c>
      <c r="J417" s="1" t="s">
        <v>49</v>
      </c>
      <c r="K417" s="4">
        <v>2393496</v>
      </c>
      <c r="L417" s="4" t="str">
        <f t="shared" si="44"/>
        <v>Submitted</v>
      </c>
      <c r="M417" s="1">
        <v>798</v>
      </c>
      <c r="N417" s="1" t="str">
        <f t="shared" si="45"/>
        <v>medium_risk</v>
      </c>
      <c r="O417" s="1" t="str">
        <f t="shared" si="46"/>
        <v>Excellent</v>
      </c>
      <c r="P417" s="1" t="str">
        <f t="shared" si="47"/>
        <v>Submitted</v>
      </c>
      <c r="Q417" s="1" t="str">
        <f t="shared" si="48"/>
        <v>Valid</v>
      </c>
      <c r="R417" s="1" t="s">
        <v>27</v>
      </c>
      <c r="S417" s="4">
        <v>3706956</v>
      </c>
      <c r="T417" s="1">
        <v>16.190000000000001</v>
      </c>
      <c r="U417" s="1">
        <v>180</v>
      </c>
      <c r="V417" s="1">
        <v>20594.2</v>
      </c>
      <c r="W417" s="4">
        <f t="shared" si="49"/>
        <v>5001301.4700000007</v>
      </c>
      <c r="X417" s="1" t="s">
        <v>39</v>
      </c>
      <c r="Y417" s="1" t="s">
        <v>40</v>
      </c>
      <c r="Z417" s="8">
        <v>45879</v>
      </c>
      <c r="AA417" s="8" t="str">
        <f>TEXT(Table2[[#This Row],[Application_Date]],"yyy")</f>
        <v>2025</v>
      </c>
      <c r="AB417" s="8" t="str">
        <f>TEXT(Table2[[#This Row],[Application_Date]],"mmmm")</f>
        <v>August</v>
      </c>
      <c r="AC417" s="1" t="s">
        <v>61</v>
      </c>
      <c r="AD417" s="1" t="s">
        <v>42</v>
      </c>
      <c r="AE417" s="1" t="s">
        <v>66</v>
      </c>
    </row>
    <row r="418" spans="1:31" x14ac:dyDescent="0.25">
      <c r="A418" s="1" t="s">
        <v>972</v>
      </c>
      <c r="B418" s="1" t="str">
        <f>IF(COUNTIF($A$2:A418,A418)&gt;1,"Duplicate","Unique")</f>
        <v>Unique</v>
      </c>
      <c r="C418" s="1" t="s">
        <v>973</v>
      </c>
      <c r="D418" s="1" t="s">
        <v>403</v>
      </c>
      <c r="E418" s="1" t="str">
        <f t="shared" si="43"/>
        <v>Submitted</v>
      </c>
      <c r="F418" s="1" t="s">
        <v>47</v>
      </c>
      <c r="G418" s="1">
        <v>63</v>
      </c>
      <c r="H418" s="1" t="s">
        <v>36</v>
      </c>
      <c r="I418" s="1" t="s">
        <v>48</v>
      </c>
      <c r="J418" s="1" t="s">
        <v>70</v>
      </c>
      <c r="K418" s="4">
        <v>1443220</v>
      </c>
      <c r="L418" s="4" t="str">
        <f t="shared" si="44"/>
        <v>Submitted</v>
      </c>
      <c r="M418" s="1">
        <v>950</v>
      </c>
      <c r="N418" s="1" t="str">
        <f t="shared" si="45"/>
        <v>medium_risk</v>
      </c>
      <c r="O418" s="1" t="str">
        <f t="shared" si="46"/>
        <v>Excellent</v>
      </c>
      <c r="P418" s="1" t="str">
        <f t="shared" si="47"/>
        <v>Submitted</v>
      </c>
      <c r="Q418" s="1" t="str">
        <f t="shared" si="48"/>
        <v>Invalid</v>
      </c>
      <c r="R418" s="1" t="s">
        <v>38</v>
      </c>
      <c r="S418" s="4">
        <v>4002147</v>
      </c>
      <c r="T418" s="1">
        <v>9.06</v>
      </c>
      <c r="U418" s="1">
        <v>180</v>
      </c>
      <c r="V418" s="1">
        <v>22234.15</v>
      </c>
      <c r="W418" s="4">
        <f t="shared" si="49"/>
        <v>3021620.9849999999</v>
      </c>
      <c r="X418" s="1" t="s">
        <v>105</v>
      </c>
      <c r="Y418" s="1" t="s">
        <v>106</v>
      </c>
      <c r="Z418" s="8">
        <v>45880</v>
      </c>
      <c r="AA418" s="8" t="str">
        <f>TEXT(Table2[[#This Row],[Application_Date]],"yyy")</f>
        <v>2025</v>
      </c>
      <c r="AB418" s="8" t="str">
        <f>TEXT(Table2[[#This Row],[Application_Date]],"mmmm")</f>
        <v>August</v>
      </c>
      <c r="AC418" s="1" t="s">
        <v>41</v>
      </c>
      <c r="AD418" s="1" t="s">
        <v>30</v>
      </c>
      <c r="AE418" s="1" t="s">
        <v>43</v>
      </c>
    </row>
    <row r="419" spans="1:31" x14ac:dyDescent="0.25">
      <c r="A419" s="1" t="s">
        <v>974</v>
      </c>
      <c r="B419" s="1" t="str">
        <f>IF(COUNTIF($A$2:A419,A419)&gt;1,"Duplicate","Unique")</f>
        <v>Unique</v>
      </c>
      <c r="C419" s="1" t="s">
        <v>975</v>
      </c>
      <c r="D419" s="1" t="s">
        <v>58</v>
      </c>
      <c r="E419" s="1" t="str">
        <f t="shared" si="43"/>
        <v>Submitted</v>
      </c>
      <c r="F419" s="1" t="s">
        <v>47</v>
      </c>
      <c r="G419" s="1">
        <v>23</v>
      </c>
      <c r="H419" s="1" t="s">
        <v>24</v>
      </c>
      <c r="I419" s="1" t="s">
        <v>25</v>
      </c>
      <c r="J419" s="1" t="s">
        <v>70</v>
      </c>
      <c r="K419" s="4">
        <v>603033</v>
      </c>
      <c r="L419" s="4" t="str">
        <f t="shared" si="44"/>
        <v>Submitted</v>
      </c>
      <c r="M419" s="1">
        <v>409</v>
      </c>
      <c r="N419" s="1" t="str">
        <f t="shared" si="45"/>
        <v>High_risk</v>
      </c>
      <c r="O419" s="1" t="str">
        <f t="shared" si="46"/>
        <v>Excellent</v>
      </c>
      <c r="P419" s="1" t="str">
        <f t="shared" si="47"/>
        <v>Submitted</v>
      </c>
      <c r="Q419" s="1" t="str">
        <f t="shared" si="48"/>
        <v>Valid</v>
      </c>
      <c r="R419" s="1" t="s">
        <v>38</v>
      </c>
      <c r="S419" s="4">
        <v>598609</v>
      </c>
      <c r="T419" s="1">
        <v>9.56</v>
      </c>
      <c r="U419" s="1">
        <v>12</v>
      </c>
      <c r="V419" s="1">
        <v>49884.08</v>
      </c>
      <c r="W419" s="4">
        <f t="shared" si="49"/>
        <v>477313.72138418182</v>
      </c>
      <c r="X419" s="1" t="s">
        <v>95</v>
      </c>
      <c r="Y419" s="1" t="s">
        <v>96</v>
      </c>
      <c r="Z419" s="8">
        <v>45881</v>
      </c>
      <c r="AA419" s="8" t="str">
        <f>TEXT(Table2[[#This Row],[Application_Date]],"yyy")</f>
        <v>2025</v>
      </c>
      <c r="AB419" s="8" t="str">
        <f>TEXT(Table2[[#This Row],[Application_Date]],"mmmm")</f>
        <v>August</v>
      </c>
      <c r="AC419" s="1" t="s">
        <v>52</v>
      </c>
      <c r="AD419" s="1" t="s">
        <v>30</v>
      </c>
      <c r="AE419" s="1" t="s">
        <v>62</v>
      </c>
    </row>
    <row r="420" spans="1:31" x14ac:dyDescent="0.25">
      <c r="A420" s="1" t="s">
        <v>976</v>
      </c>
      <c r="B420" s="1" t="str">
        <f>IF(COUNTIF($A$2:A420,A420)&gt;1,"Duplicate","Unique")</f>
        <v>Unique</v>
      </c>
      <c r="C420" s="1" t="s">
        <v>977</v>
      </c>
      <c r="D420" s="1" t="s">
        <v>124</v>
      </c>
      <c r="E420" s="1" t="str">
        <f t="shared" si="43"/>
        <v>Submitted</v>
      </c>
      <c r="F420" s="1" t="s">
        <v>35</v>
      </c>
      <c r="G420" s="1">
        <v>49</v>
      </c>
      <c r="H420" s="1" t="s">
        <v>24</v>
      </c>
      <c r="I420" s="1" t="s">
        <v>25</v>
      </c>
      <c r="J420" s="1" t="s">
        <v>70</v>
      </c>
      <c r="K420" s="4">
        <v>1252672</v>
      </c>
      <c r="L420" s="4" t="str">
        <f t="shared" si="44"/>
        <v>Submitted</v>
      </c>
      <c r="M420" s="1">
        <v>695</v>
      </c>
      <c r="N420" s="1" t="str">
        <f t="shared" si="45"/>
        <v>low_risk</v>
      </c>
      <c r="O420" s="1" t="str">
        <f t="shared" si="46"/>
        <v>Excellent</v>
      </c>
      <c r="P420" s="1" t="str">
        <f t="shared" si="47"/>
        <v>Submitted</v>
      </c>
      <c r="Q420" s="1" t="str">
        <f t="shared" si="48"/>
        <v>Valid</v>
      </c>
      <c r="R420" s="1" t="s">
        <v>38</v>
      </c>
      <c r="S420" s="4">
        <v>1902652</v>
      </c>
      <c r="T420" s="1">
        <v>9.61</v>
      </c>
      <c r="U420" s="1">
        <v>180</v>
      </c>
      <c r="V420" s="1">
        <v>10570.29</v>
      </c>
      <c r="W420" s="4">
        <f t="shared" si="49"/>
        <v>1523707.1433333333</v>
      </c>
      <c r="X420" s="1" t="s">
        <v>39</v>
      </c>
      <c r="Y420" s="1" t="s">
        <v>40</v>
      </c>
      <c r="Z420" s="8">
        <v>45882</v>
      </c>
      <c r="AA420" s="8" t="str">
        <f>TEXT(Table2[[#This Row],[Application_Date]],"yyy")</f>
        <v>2025</v>
      </c>
      <c r="AB420" s="8" t="str">
        <f>TEXT(Table2[[#This Row],[Application_Date]],"mmmm")</f>
        <v>August</v>
      </c>
      <c r="AC420" s="1" t="s">
        <v>61</v>
      </c>
      <c r="AD420" s="1" t="s">
        <v>30</v>
      </c>
      <c r="AE420" s="1" t="s">
        <v>43</v>
      </c>
    </row>
    <row r="421" spans="1:31" x14ac:dyDescent="0.25">
      <c r="A421" s="1" t="s">
        <v>978</v>
      </c>
      <c r="B421" s="1" t="str">
        <f>IF(COUNTIF($A$2:A421,A421)&gt;1,"Duplicate","Unique")</f>
        <v>Unique</v>
      </c>
      <c r="C421" s="1" t="s">
        <v>979</v>
      </c>
      <c r="D421" s="1" t="s">
        <v>115</v>
      </c>
      <c r="E421" s="1" t="str">
        <f t="shared" si="43"/>
        <v>Submitted</v>
      </c>
      <c r="F421" s="1" t="s">
        <v>35</v>
      </c>
      <c r="G421" s="1">
        <v>36</v>
      </c>
      <c r="H421" s="1" t="s">
        <v>24</v>
      </c>
      <c r="I421" s="1" t="s">
        <v>48</v>
      </c>
      <c r="J421" s="1" t="s">
        <v>70</v>
      </c>
      <c r="K421" s="4">
        <v>758213</v>
      </c>
      <c r="L421" s="4" t="str">
        <f t="shared" si="44"/>
        <v>Submitted</v>
      </c>
      <c r="M421" s="1">
        <v>846</v>
      </c>
      <c r="N421" s="1" t="str">
        <f t="shared" si="45"/>
        <v>medium_risk</v>
      </c>
      <c r="O421" s="1" t="str">
        <f t="shared" si="46"/>
        <v>Excellent</v>
      </c>
      <c r="P421" s="1" t="str">
        <f t="shared" si="47"/>
        <v>Submitted</v>
      </c>
      <c r="Q421" s="1" t="str">
        <f t="shared" si="48"/>
        <v>Valid</v>
      </c>
      <c r="R421" s="1" t="s">
        <v>82</v>
      </c>
      <c r="S421" s="4">
        <v>319209</v>
      </c>
      <c r="T421" s="1">
        <v>15.71</v>
      </c>
      <c r="U421" s="1">
        <v>120</v>
      </c>
      <c r="V421" s="1">
        <v>2660.07</v>
      </c>
      <c r="W421" s="4">
        <f t="shared" si="49"/>
        <v>417897.78250000003</v>
      </c>
      <c r="X421" s="1" t="s">
        <v>95</v>
      </c>
      <c r="Y421" s="1" t="s">
        <v>96</v>
      </c>
      <c r="Z421" s="8">
        <v>45883</v>
      </c>
      <c r="AA421" s="8" t="str">
        <f>TEXT(Table2[[#This Row],[Application_Date]],"yyy")</f>
        <v>2025</v>
      </c>
      <c r="AB421" s="8" t="str">
        <f>TEXT(Table2[[#This Row],[Application_Date]],"mmmm")</f>
        <v>August</v>
      </c>
      <c r="AC421" s="1" t="s">
        <v>61</v>
      </c>
      <c r="AD421" s="1" t="s">
        <v>30</v>
      </c>
      <c r="AE421" s="1" t="s">
        <v>43</v>
      </c>
    </row>
    <row r="422" spans="1:31" x14ac:dyDescent="0.25">
      <c r="A422" s="1" t="s">
        <v>980</v>
      </c>
      <c r="B422" s="1" t="str">
        <f>IF(COUNTIF($A$2:A422,A422)&gt;1,"Duplicate","Unique")</f>
        <v>Unique</v>
      </c>
      <c r="C422" s="1" t="s">
        <v>981</v>
      </c>
      <c r="D422" s="1" t="s">
        <v>373</v>
      </c>
      <c r="E422" s="1" t="str">
        <f t="shared" si="43"/>
        <v>Submitted</v>
      </c>
      <c r="F422" s="1" t="s">
        <v>35</v>
      </c>
      <c r="G422" s="1">
        <v>23</v>
      </c>
      <c r="H422" s="1" t="s">
        <v>24</v>
      </c>
      <c r="I422" s="1" t="s">
        <v>25</v>
      </c>
      <c r="J422" s="1" t="s">
        <v>26</v>
      </c>
      <c r="K422" s="4">
        <v>-50000</v>
      </c>
      <c r="L422" s="4" t="str">
        <f t="shared" si="44"/>
        <v>Submitted</v>
      </c>
      <c r="M422" s="1">
        <v>505</v>
      </c>
      <c r="N422" s="1" t="str">
        <f t="shared" si="45"/>
        <v>High_risk</v>
      </c>
      <c r="O422" s="1" t="str">
        <f t="shared" si="46"/>
        <v>Excellent</v>
      </c>
      <c r="P422" s="1" t="str">
        <f t="shared" si="47"/>
        <v>Submitted</v>
      </c>
      <c r="Q422" s="1" t="str">
        <f t="shared" si="48"/>
        <v>Valid</v>
      </c>
      <c r="R422" s="1" t="s">
        <v>82</v>
      </c>
      <c r="S422" s="4">
        <v>3864429</v>
      </c>
      <c r="T422" s="1">
        <v>8.31</v>
      </c>
      <c r="U422" s="1">
        <v>12</v>
      </c>
      <c r="V422" s="1">
        <v>322035.75</v>
      </c>
      <c r="W422" s="4">
        <f t="shared" si="49"/>
        <v>2680969.3834187314</v>
      </c>
      <c r="X422" s="1" t="s">
        <v>59</v>
      </c>
      <c r="Y422" s="1" t="s">
        <v>60</v>
      </c>
      <c r="Z422" s="8">
        <v>45884</v>
      </c>
      <c r="AA422" s="8" t="str">
        <f>TEXT(Table2[[#This Row],[Application_Date]],"yyy")</f>
        <v>2025</v>
      </c>
      <c r="AB422" s="8" t="str">
        <f>TEXT(Table2[[#This Row],[Application_Date]],"mmmm")</f>
        <v>August</v>
      </c>
      <c r="AC422" s="1" t="s">
        <v>41</v>
      </c>
      <c r="AD422" s="1" t="s">
        <v>42</v>
      </c>
      <c r="AE422" s="1" t="s">
        <v>66</v>
      </c>
    </row>
    <row r="423" spans="1:31" x14ac:dyDescent="0.25">
      <c r="A423" s="1" t="s">
        <v>982</v>
      </c>
      <c r="B423" s="1" t="str">
        <f>IF(COUNTIF($A$2:A423,A423)&gt;1,"Duplicate","Unique")</f>
        <v>Unique</v>
      </c>
      <c r="C423" s="1" t="s">
        <v>983</v>
      </c>
      <c r="D423" s="1" t="s">
        <v>214</v>
      </c>
      <c r="E423" s="1" t="str">
        <f t="shared" si="43"/>
        <v>Submitted</v>
      </c>
      <c r="F423" s="1" t="s">
        <v>35</v>
      </c>
      <c r="G423" s="1">
        <v>26</v>
      </c>
      <c r="H423" s="1" t="s">
        <v>36</v>
      </c>
      <c r="I423" s="1" t="s">
        <v>48</v>
      </c>
      <c r="J423" s="1" t="s">
        <v>26</v>
      </c>
      <c r="K423" s="4">
        <v>956830</v>
      </c>
      <c r="L423" s="4" t="str">
        <f t="shared" si="44"/>
        <v>Submitted</v>
      </c>
      <c r="M423" s="1">
        <v>826</v>
      </c>
      <c r="N423" s="1" t="str">
        <f t="shared" si="45"/>
        <v>medium_risk</v>
      </c>
      <c r="O423" s="1" t="str">
        <f t="shared" si="46"/>
        <v>Excellent</v>
      </c>
      <c r="P423" s="1" t="str">
        <f t="shared" si="47"/>
        <v>Submitted</v>
      </c>
      <c r="Q423" s="1" t="str">
        <f t="shared" si="48"/>
        <v>Valid</v>
      </c>
      <c r="R423" s="1" t="s">
        <v>6</v>
      </c>
      <c r="S423" s="4">
        <v>3133327</v>
      </c>
      <c r="T423" s="1">
        <v>15.36</v>
      </c>
      <c r="U423" s="1">
        <v>36</v>
      </c>
      <c r="V423" s="1">
        <v>87036.86</v>
      </c>
      <c r="W423" s="4">
        <f t="shared" si="49"/>
        <v>4010658.5600005221</v>
      </c>
      <c r="X423" s="1" t="s">
        <v>28</v>
      </c>
      <c r="Y423" s="1" t="s">
        <v>29</v>
      </c>
      <c r="Z423" s="8">
        <v>45885</v>
      </c>
      <c r="AA423" s="8" t="str">
        <f>TEXT(Table2[[#This Row],[Application_Date]],"yyy")</f>
        <v>2025</v>
      </c>
      <c r="AB423" s="8" t="str">
        <f>TEXT(Table2[[#This Row],[Application_Date]],"mmmm")</f>
        <v>August</v>
      </c>
      <c r="AC423" s="1" t="s">
        <v>61</v>
      </c>
      <c r="AD423" s="1" t="s">
        <v>30</v>
      </c>
      <c r="AE423" s="1" t="s">
        <v>62</v>
      </c>
    </row>
    <row r="424" spans="1:31" x14ac:dyDescent="0.25">
      <c r="A424" s="1" t="s">
        <v>984</v>
      </c>
      <c r="B424" s="1" t="str">
        <f>IF(COUNTIF($A$2:A424,A424)&gt;1,"Duplicate","Unique")</f>
        <v>Unique</v>
      </c>
      <c r="C424" s="1" t="s">
        <v>985</v>
      </c>
      <c r="D424" s="1" t="s">
        <v>296</v>
      </c>
      <c r="E424" s="1" t="str">
        <f t="shared" si="43"/>
        <v>Submitted</v>
      </c>
      <c r="F424" s="1" t="s">
        <v>35</v>
      </c>
      <c r="G424" s="1">
        <v>43</v>
      </c>
      <c r="H424" s="1" t="s">
        <v>36</v>
      </c>
      <c r="I424" s="1" t="s">
        <v>25</v>
      </c>
      <c r="J424" s="1" t="s">
        <v>26</v>
      </c>
      <c r="K424" s="4">
        <v>2275968</v>
      </c>
      <c r="L424" s="4" t="str">
        <f t="shared" si="44"/>
        <v>Submitted</v>
      </c>
      <c r="M424" s="1">
        <v>871</v>
      </c>
      <c r="N424" s="1" t="str">
        <f t="shared" si="45"/>
        <v>medium_risk</v>
      </c>
      <c r="O424" s="1" t="str">
        <f t="shared" si="46"/>
        <v>Excellent</v>
      </c>
      <c r="P424" s="1" t="str">
        <f t="shared" si="47"/>
        <v>Submitted</v>
      </c>
      <c r="Q424" s="1" t="str">
        <f t="shared" si="48"/>
        <v>Valid</v>
      </c>
      <c r="R424" s="1" t="s">
        <v>27</v>
      </c>
      <c r="S424" s="4">
        <v>3254219</v>
      </c>
      <c r="T424" s="1">
        <v>12.27</v>
      </c>
      <c r="U424" s="1">
        <v>24</v>
      </c>
      <c r="V424" s="1">
        <v>135592.46</v>
      </c>
      <c r="W424" s="4">
        <f t="shared" si="49"/>
        <v>3327439.079130088</v>
      </c>
      <c r="X424" s="1" t="s">
        <v>39</v>
      </c>
      <c r="Y424" s="1" t="s">
        <v>40</v>
      </c>
      <c r="Z424" s="8">
        <v>45886</v>
      </c>
      <c r="AA424" s="8" t="str">
        <f>TEXT(Table2[[#This Row],[Application_Date]],"yyy")</f>
        <v>2025</v>
      </c>
      <c r="AB424" s="8" t="str">
        <f>TEXT(Table2[[#This Row],[Application_Date]],"mmmm")</f>
        <v>August</v>
      </c>
      <c r="AC424" s="1" t="s">
        <v>61</v>
      </c>
      <c r="AD424" s="1" t="s">
        <v>30</v>
      </c>
      <c r="AE424" s="1" t="s">
        <v>31</v>
      </c>
    </row>
    <row r="425" spans="1:31" x14ac:dyDescent="0.25">
      <c r="A425" s="1" t="s">
        <v>986</v>
      </c>
      <c r="B425" s="1" t="str">
        <f>IF(COUNTIF($A$2:A425,A425)&gt;1,"Duplicate","Unique")</f>
        <v>Unique</v>
      </c>
      <c r="C425" s="1" t="s">
        <v>987</v>
      </c>
      <c r="D425" s="1" t="s">
        <v>403</v>
      </c>
      <c r="E425" s="1" t="str">
        <f t="shared" si="43"/>
        <v>Submitted</v>
      </c>
      <c r="F425" s="1" t="s">
        <v>35</v>
      </c>
      <c r="G425" s="1">
        <v>35</v>
      </c>
      <c r="H425" s="1" t="s">
        <v>36</v>
      </c>
      <c r="I425" s="1" t="s">
        <v>48</v>
      </c>
      <c r="J425" s="1" t="s">
        <v>70</v>
      </c>
      <c r="K425" s="4">
        <v>895931</v>
      </c>
      <c r="L425" s="4" t="str">
        <f t="shared" si="44"/>
        <v>Submitted</v>
      </c>
      <c r="M425" s="1">
        <v>397</v>
      </c>
      <c r="N425" s="1" t="str">
        <f t="shared" si="45"/>
        <v>High_risk</v>
      </c>
      <c r="O425" s="1" t="str">
        <f t="shared" si="46"/>
        <v>Excellent</v>
      </c>
      <c r="P425" s="1" t="str">
        <f t="shared" si="47"/>
        <v>Submitted</v>
      </c>
      <c r="Q425" s="1" t="str">
        <f t="shared" si="48"/>
        <v>Valid</v>
      </c>
      <c r="R425" s="1" t="s">
        <v>27</v>
      </c>
      <c r="S425" s="4">
        <v>851898</v>
      </c>
      <c r="T425" s="1">
        <v>11.75</v>
      </c>
      <c r="U425" s="1">
        <v>36</v>
      </c>
      <c r="V425" s="1">
        <v>23663.83</v>
      </c>
      <c r="W425" s="4">
        <f t="shared" si="49"/>
        <v>834150.12501769606</v>
      </c>
      <c r="X425" s="1" t="s">
        <v>39</v>
      </c>
      <c r="Y425" s="1" t="s">
        <v>40</v>
      </c>
      <c r="Z425" s="8">
        <v>45887</v>
      </c>
      <c r="AA425" s="8" t="str">
        <f>TEXT(Table2[[#This Row],[Application_Date]],"yyy")</f>
        <v>2025</v>
      </c>
      <c r="AB425" s="8" t="str">
        <f>TEXT(Table2[[#This Row],[Application_Date]],"mmmm")</f>
        <v>August</v>
      </c>
      <c r="AC425" s="1" t="s">
        <v>52</v>
      </c>
      <c r="AD425" s="1" t="s">
        <v>30</v>
      </c>
      <c r="AE425" s="1" t="s">
        <v>43</v>
      </c>
    </row>
    <row r="426" spans="1:31" x14ac:dyDescent="0.25">
      <c r="A426" s="1" t="s">
        <v>988</v>
      </c>
      <c r="B426" s="1" t="str">
        <f>IF(COUNTIF($A$2:A426,A426)&gt;1,"Duplicate","Unique")</f>
        <v>Unique</v>
      </c>
      <c r="C426" s="1" t="s">
        <v>989</v>
      </c>
      <c r="D426" s="1" t="s">
        <v>78</v>
      </c>
      <c r="E426" s="1" t="str">
        <f t="shared" si="43"/>
        <v>Submitted</v>
      </c>
      <c r="F426" s="1" t="s">
        <v>35</v>
      </c>
      <c r="G426" s="1">
        <v>32</v>
      </c>
      <c r="H426" s="1" t="s">
        <v>36</v>
      </c>
      <c r="I426" s="1" t="s">
        <v>25</v>
      </c>
      <c r="J426" s="1" t="s">
        <v>49</v>
      </c>
      <c r="K426" s="4">
        <v>391133</v>
      </c>
      <c r="L426" s="4" t="str">
        <f t="shared" si="44"/>
        <v>Submitted</v>
      </c>
      <c r="M426" s="1">
        <v>400</v>
      </c>
      <c r="N426" s="1" t="str">
        <f t="shared" si="45"/>
        <v>High_risk</v>
      </c>
      <c r="O426" s="1" t="str">
        <f t="shared" si="46"/>
        <v>Excellent</v>
      </c>
      <c r="P426" s="1" t="str">
        <f t="shared" si="47"/>
        <v>Submitted</v>
      </c>
      <c r="Q426" s="1" t="str">
        <f t="shared" si="48"/>
        <v>Valid</v>
      </c>
      <c r="R426" s="1" t="s">
        <v>6</v>
      </c>
      <c r="S426" s="4">
        <v>4127877</v>
      </c>
      <c r="T426" s="1">
        <v>9.1999999999999993</v>
      </c>
      <c r="U426" s="1">
        <v>12</v>
      </c>
      <c r="V426" s="1">
        <v>343989.75</v>
      </c>
      <c r="W426" s="4">
        <f t="shared" si="49"/>
        <v>3168132.9676543348</v>
      </c>
      <c r="X426" s="1" t="s">
        <v>50</v>
      </c>
      <c r="Y426" s="1" t="s">
        <v>51</v>
      </c>
      <c r="Z426" s="8">
        <v>45888</v>
      </c>
      <c r="AA426" s="8" t="str">
        <f>TEXT(Table2[[#This Row],[Application_Date]],"yyy")</f>
        <v>2025</v>
      </c>
      <c r="AB426" s="8" t="str">
        <f>TEXT(Table2[[#This Row],[Application_Date]],"mmmm")</f>
        <v>August</v>
      </c>
      <c r="AC426" s="1" t="s">
        <v>52</v>
      </c>
      <c r="AD426" s="1" t="s">
        <v>30</v>
      </c>
      <c r="AE426" s="1" t="s">
        <v>66</v>
      </c>
    </row>
    <row r="427" spans="1:31" x14ac:dyDescent="0.25">
      <c r="A427" s="1" t="s">
        <v>990</v>
      </c>
      <c r="B427" s="1" t="str">
        <f>IF(COUNTIF($A$2:A427,A427)&gt;1,"Duplicate","Unique")</f>
        <v>Unique</v>
      </c>
      <c r="C427" s="1" t="s">
        <v>991</v>
      </c>
      <c r="D427" s="1" t="s">
        <v>293</v>
      </c>
      <c r="E427" s="1" t="str">
        <f t="shared" si="43"/>
        <v>Submitted</v>
      </c>
      <c r="F427" s="1" t="s">
        <v>47</v>
      </c>
      <c r="G427" s="1">
        <v>19</v>
      </c>
      <c r="H427" s="1" t="s">
        <v>24</v>
      </c>
      <c r="I427" s="1" t="s">
        <v>48</v>
      </c>
      <c r="J427" s="1" t="s">
        <v>26</v>
      </c>
      <c r="K427" s="4">
        <v>766553</v>
      </c>
      <c r="L427" s="4" t="str">
        <f t="shared" si="44"/>
        <v>Submitted</v>
      </c>
      <c r="M427" s="1">
        <v>875</v>
      </c>
      <c r="N427" s="1" t="str">
        <f t="shared" si="45"/>
        <v>medium_risk</v>
      </c>
      <c r="O427" s="1" t="str">
        <f t="shared" si="46"/>
        <v>Excellent</v>
      </c>
      <c r="P427" s="1" t="str">
        <f t="shared" si="47"/>
        <v>Submitted</v>
      </c>
      <c r="Q427" s="1" t="str">
        <f t="shared" si="48"/>
        <v>Valid</v>
      </c>
      <c r="R427" s="1" t="s">
        <v>70</v>
      </c>
      <c r="S427" s="4">
        <v>1360480</v>
      </c>
      <c r="T427" s="1">
        <v>14.82</v>
      </c>
      <c r="U427" s="1">
        <v>180</v>
      </c>
      <c r="V427" s="1">
        <v>7558.22</v>
      </c>
      <c r="W427" s="4">
        <f t="shared" si="49"/>
        <v>1680192.8</v>
      </c>
      <c r="X427" s="1" t="s">
        <v>105</v>
      </c>
      <c r="Y427" s="1" t="s">
        <v>106</v>
      </c>
      <c r="Z427" s="8">
        <v>45889</v>
      </c>
      <c r="AA427" s="8" t="str">
        <f>TEXT(Table2[[#This Row],[Application_Date]],"yyy")</f>
        <v>2025</v>
      </c>
      <c r="AB427" s="8" t="str">
        <f>TEXT(Table2[[#This Row],[Application_Date]],"mmmm")</f>
        <v>August</v>
      </c>
      <c r="AC427" s="1" t="s">
        <v>61</v>
      </c>
      <c r="AD427" s="1" t="s">
        <v>30</v>
      </c>
      <c r="AE427" s="1" t="s">
        <v>66</v>
      </c>
    </row>
    <row r="428" spans="1:31" x14ac:dyDescent="0.25">
      <c r="A428" s="1" t="s">
        <v>992</v>
      </c>
      <c r="B428" s="1" t="str">
        <f>IF(COUNTIF($A$2:A428,A428)&gt;1,"Duplicate","Unique")</f>
        <v>Unique</v>
      </c>
      <c r="C428" s="1" t="s">
        <v>993</v>
      </c>
      <c r="D428" s="1" t="s">
        <v>265</v>
      </c>
      <c r="E428" s="1" t="str">
        <f t="shared" si="43"/>
        <v>Submitted</v>
      </c>
      <c r="F428" s="1" t="s">
        <v>47</v>
      </c>
      <c r="G428" s="1">
        <v>60</v>
      </c>
      <c r="H428" s="1" t="s">
        <v>24</v>
      </c>
      <c r="I428" s="1" t="s">
        <v>48</v>
      </c>
      <c r="J428" s="1" t="s">
        <v>26</v>
      </c>
      <c r="K428" s="4">
        <v>1828884</v>
      </c>
      <c r="L428" s="4" t="str">
        <f t="shared" si="44"/>
        <v>Submitted</v>
      </c>
      <c r="M428" s="1">
        <v>362</v>
      </c>
      <c r="N428" s="1" t="str">
        <f t="shared" si="45"/>
        <v>High_risk</v>
      </c>
      <c r="O428" s="1" t="str">
        <f t="shared" si="46"/>
        <v>Excellent</v>
      </c>
      <c r="P428" s="1" t="str">
        <f t="shared" si="47"/>
        <v>Submitted</v>
      </c>
      <c r="Q428" s="1" t="str">
        <f t="shared" si="48"/>
        <v>Valid</v>
      </c>
      <c r="R428" s="1" t="s">
        <v>38</v>
      </c>
      <c r="S428" s="4">
        <v>1790079</v>
      </c>
      <c r="T428" s="1">
        <v>16.54</v>
      </c>
      <c r="U428" s="1">
        <v>180</v>
      </c>
      <c r="V428" s="1">
        <v>9944.8799999999992</v>
      </c>
      <c r="W428" s="4">
        <f t="shared" si="49"/>
        <v>2467325.5549999997</v>
      </c>
      <c r="X428" s="1" t="s">
        <v>105</v>
      </c>
      <c r="Y428" s="1" t="s">
        <v>106</v>
      </c>
      <c r="Z428" s="8">
        <v>45890</v>
      </c>
      <c r="AA428" s="8" t="str">
        <f>TEXT(Table2[[#This Row],[Application_Date]],"yyy")</f>
        <v>2025</v>
      </c>
      <c r="AB428" s="8" t="str">
        <f>TEXT(Table2[[#This Row],[Application_Date]],"mmmm")</f>
        <v>August</v>
      </c>
      <c r="AC428" s="1" t="s">
        <v>41</v>
      </c>
      <c r="AD428" s="1" t="s">
        <v>42</v>
      </c>
      <c r="AE428" s="1" t="s">
        <v>43</v>
      </c>
    </row>
    <row r="429" spans="1:31" x14ac:dyDescent="0.25">
      <c r="A429" s="1" t="s">
        <v>994</v>
      </c>
      <c r="B429" s="1" t="str">
        <f>IF(COUNTIF($A$2:A429,A429)&gt;1,"Duplicate","Unique")</f>
        <v>Unique</v>
      </c>
      <c r="C429" s="1" t="s">
        <v>995</v>
      </c>
      <c r="D429" s="1" t="s">
        <v>217</v>
      </c>
      <c r="E429" s="1" t="str">
        <f t="shared" si="43"/>
        <v>Submitted</v>
      </c>
      <c r="F429" s="1" t="s">
        <v>35</v>
      </c>
      <c r="G429" s="1">
        <v>38</v>
      </c>
      <c r="H429" s="1" t="s">
        <v>36</v>
      </c>
      <c r="I429" s="1" t="s">
        <v>25</v>
      </c>
      <c r="J429" s="1" t="s">
        <v>26</v>
      </c>
      <c r="K429" s="4">
        <v>1756264</v>
      </c>
      <c r="L429" s="4" t="str">
        <f t="shared" si="44"/>
        <v>Submitted</v>
      </c>
      <c r="M429" s="1">
        <v>733</v>
      </c>
      <c r="N429" s="1" t="str">
        <f t="shared" si="45"/>
        <v>low_risk</v>
      </c>
      <c r="O429" s="1" t="str">
        <f t="shared" si="46"/>
        <v>Excellent</v>
      </c>
      <c r="P429" s="1" t="str">
        <f t="shared" si="47"/>
        <v>Submitted</v>
      </c>
      <c r="Q429" s="1" t="str">
        <f t="shared" si="48"/>
        <v>Valid</v>
      </c>
      <c r="R429" s="1" t="s">
        <v>6</v>
      </c>
      <c r="S429" s="4">
        <v>4311615</v>
      </c>
      <c r="T429" s="1">
        <v>14.68</v>
      </c>
      <c r="U429" s="1">
        <v>36</v>
      </c>
      <c r="V429" s="1">
        <v>119767.08</v>
      </c>
      <c r="W429" s="4">
        <f t="shared" si="49"/>
        <v>5274542.3500016993</v>
      </c>
      <c r="X429" s="1" t="s">
        <v>59</v>
      </c>
      <c r="Y429" s="1" t="s">
        <v>60</v>
      </c>
      <c r="Z429" s="8">
        <v>45891</v>
      </c>
      <c r="AA429" s="8" t="str">
        <f>TEXT(Table2[[#This Row],[Application_Date]],"yyy")</f>
        <v>2025</v>
      </c>
      <c r="AB429" s="8" t="str">
        <f>TEXT(Table2[[#This Row],[Application_Date]],"mmmm")</f>
        <v>August</v>
      </c>
      <c r="AC429" s="1" t="s">
        <v>61</v>
      </c>
      <c r="AD429" s="1" t="s">
        <v>42</v>
      </c>
      <c r="AE429" s="1" t="s">
        <v>66</v>
      </c>
    </row>
    <row r="430" spans="1:31" x14ac:dyDescent="0.25">
      <c r="A430" s="1" t="s">
        <v>996</v>
      </c>
      <c r="B430" s="1" t="str">
        <f>IF(COUNTIF($A$2:A430,A430)&gt;1,"Duplicate","Unique")</f>
        <v>Unique</v>
      </c>
      <c r="C430" s="1" t="s">
        <v>997</v>
      </c>
      <c r="D430" s="1" t="s">
        <v>94</v>
      </c>
      <c r="E430" s="1" t="str">
        <f t="shared" si="43"/>
        <v>Submitted</v>
      </c>
      <c r="F430" s="1" t="s">
        <v>35</v>
      </c>
      <c r="G430" s="1">
        <v>29</v>
      </c>
      <c r="H430" s="1" t="s">
        <v>36</v>
      </c>
      <c r="I430" s="1" t="s">
        <v>48</v>
      </c>
      <c r="J430" s="1" t="s">
        <v>37</v>
      </c>
      <c r="K430" s="4">
        <v>1360556</v>
      </c>
      <c r="L430" s="4" t="str">
        <f t="shared" si="44"/>
        <v>Submitted</v>
      </c>
      <c r="M430" s="1">
        <v>665</v>
      </c>
      <c r="N430" s="1" t="str">
        <f t="shared" si="45"/>
        <v>low_risk</v>
      </c>
      <c r="O430" s="1" t="str">
        <f t="shared" si="46"/>
        <v>Excellent</v>
      </c>
      <c r="P430" s="1" t="str">
        <f t="shared" si="47"/>
        <v>Submitted</v>
      </c>
      <c r="Q430" s="1" t="str">
        <f t="shared" si="48"/>
        <v>Valid</v>
      </c>
      <c r="R430" s="1" t="s">
        <v>82</v>
      </c>
      <c r="S430" s="4">
        <v>969349</v>
      </c>
      <c r="T430" s="1">
        <v>11.59</v>
      </c>
      <c r="U430" s="1">
        <v>24</v>
      </c>
      <c r="V430" s="1">
        <v>40389.54</v>
      </c>
      <c r="W430" s="4">
        <f t="shared" si="49"/>
        <v>936229.66021764639</v>
      </c>
      <c r="X430" s="1" t="s">
        <v>50</v>
      </c>
      <c r="Y430" s="1" t="s">
        <v>51</v>
      </c>
      <c r="Z430" s="8">
        <v>45892</v>
      </c>
      <c r="AA430" s="8" t="str">
        <f>TEXT(Table2[[#This Row],[Application_Date]],"yyy")</f>
        <v>2025</v>
      </c>
      <c r="AB430" s="8" t="str">
        <f>TEXT(Table2[[#This Row],[Application_Date]],"mmmm")</f>
        <v>August</v>
      </c>
      <c r="AC430" s="1" t="s">
        <v>41</v>
      </c>
      <c r="AD430" s="1" t="s">
        <v>42</v>
      </c>
      <c r="AE430" s="1" t="s">
        <v>43</v>
      </c>
    </row>
    <row r="431" spans="1:31" x14ac:dyDescent="0.25">
      <c r="A431" s="1" t="s">
        <v>998</v>
      </c>
      <c r="B431" s="1" t="str">
        <f>IF(COUNTIF($A$2:A431,A431)&gt;1,"Duplicate","Unique")</f>
        <v>Unique</v>
      </c>
      <c r="C431" s="1" t="s">
        <v>999</v>
      </c>
      <c r="D431" s="1" t="s">
        <v>163</v>
      </c>
      <c r="E431" s="1" t="str">
        <f t="shared" si="43"/>
        <v>Submitted</v>
      </c>
      <c r="F431" s="1" t="s">
        <v>47</v>
      </c>
      <c r="G431" s="1">
        <v>62</v>
      </c>
      <c r="H431" s="1" t="s">
        <v>24</v>
      </c>
      <c r="I431" s="1" t="s">
        <v>48</v>
      </c>
      <c r="J431" s="1" t="s">
        <v>70</v>
      </c>
      <c r="K431" s="4">
        <v>1480144</v>
      </c>
      <c r="L431" s="4" t="str">
        <f t="shared" si="44"/>
        <v>Submitted</v>
      </c>
      <c r="M431" s="1">
        <v>427</v>
      </c>
      <c r="N431" s="1" t="str">
        <f t="shared" si="45"/>
        <v>High_risk</v>
      </c>
      <c r="O431" s="1" t="str">
        <f t="shared" si="46"/>
        <v>Excellent</v>
      </c>
      <c r="P431" s="1" t="str">
        <f t="shared" si="47"/>
        <v>Submitted</v>
      </c>
      <c r="Q431" s="1" t="str">
        <f t="shared" si="48"/>
        <v>Valid</v>
      </c>
      <c r="R431" s="1" t="s">
        <v>82</v>
      </c>
      <c r="S431" s="4">
        <v>3057502</v>
      </c>
      <c r="T431" s="1">
        <v>19</v>
      </c>
      <c r="U431" s="1">
        <v>36</v>
      </c>
      <c r="V431" s="1">
        <v>84930.61</v>
      </c>
      <c r="W431" s="4">
        <f t="shared" si="49"/>
        <v>4841044.8333333395</v>
      </c>
      <c r="X431" s="1" t="s">
        <v>28</v>
      </c>
      <c r="Y431" s="1" t="s">
        <v>29</v>
      </c>
      <c r="Z431" s="8">
        <v>45893</v>
      </c>
      <c r="AA431" s="8" t="str">
        <f>TEXT(Table2[[#This Row],[Application_Date]],"yyy")</f>
        <v>2025</v>
      </c>
      <c r="AB431" s="8" t="str">
        <f>TEXT(Table2[[#This Row],[Application_Date]],"mmmm")</f>
        <v>August</v>
      </c>
      <c r="AC431" s="1" t="s">
        <v>61</v>
      </c>
      <c r="AD431" s="1" t="s">
        <v>42</v>
      </c>
      <c r="AE431" s="1" t="s">
        <v>62</v>
      </c>
    </row>
    <row r="432" spans="1:31" x14ac:dyDescent="0.25">
      <c r="A432" s="1" t="s">
        <v>1000</v>
      </c>
      <c r="B432" s="1" t="str">
        <f>IF(COUNTIF($A$2:A432,A432)&gt;1,"Duplicate","Unique")</f>
        <v>Unique</v>
      </c>
      <c r="C432" s="1" t="s">
        <v>1001</v>
      </c>
      <c r="D432" s="1" t="s">
        <v>333</v>
      </c>
      <c r="E432" s="1" t="str">
        <f t="shared" si="43"/>
        <v>Submitted</v>
      </c>
      <c r="F432" s="1" t="s">
        <v>47</v>
      </c>
      <c r="G432" s="1">
        <v>24</v>
      </c>
      <c r="H432" s="1" t="s">
        <v>24</v>
      </c>
      <c r="I432" s="1" t="s">
        <v>25</v>
      </c>
      <c r="J432" s="1" t="s">
        <v>70</v>
      </c>
      <c r="K432" s="4">
        <v>744979</v>
      </c>
      <c r="L432" s="4" t="str">
        <f t="shared" si="44"/>
        <v>Submitted</v>
      </c>
      <c r="M432" s="1">
        <v>515</v>
      </c>
      <c r="N432" s="1" t="str">
        <f t="shared" si="45"/>
        <v>High_risk</v>
      </c>
      <c r="O432" s="1" t="str">
        <f t="shared" si="46"/>
        <v>Excellent</v>
      </c>
      <c r="P432" s="1" t="str">
        <f t="shared" si="47"/>
        <v>Submitted</v>
      </c>
      <c r="Q432" s="1" t="str">
        <f t="shared" si="48"/>
        <v>Valid</v>
      </c>
      <c r="R432" s="1" t="s">
        <v>82</v>
      </c>
      <c r="S432" s="4">
        <v>2018231</v>
      </c>
      <c r="T432" s="1">
        <v>11.4</v>
      </c>
      <c r="U432" s="1">
        <v>12</v>
      </c>
      <c r="V432" s="1">
        <v>168185.92</v>
      </c>
      <c r="W432" s="4">
        <f t="shared" si="49"/>
        <v>1917953.9371578465</v>
      </c>
      <c r="X432" s="1" t="s">
        <v>39</v>
      </c>
      <c r="Y432" s="1" t="s">
        <v>40</v>
      </c>
      <c r="Z432" s="8">
        <v>45894</v>
      </c>
      <c r="AA432" s="8" t="str">
        <f>TEXT(Table2[[#This Row],[Application_Date]],"yyy")</f>
        <v>2025</v>
      </c>
      <c r="AB432" s="8" t="str">
        <f>TEXT(Table2[[#This Row],[Application_Date]],"mmmm")</f>
        <v>August</v>
      </c>
      <c r="AC432" s="1" t="s">
        <v>52</v>
      </c>
      <c r="AD432" s="1" t="s">
        <v>42</v>
      </c>
      <c r="AE432" s="1" t="s">
        <v>62</v>
      </c>
    </row>
    <row r="433" spans="1:31" x14ac:dyDescent="0.25">
      <c r="A433" s="1" t="s">
        <v>1002</v>
      </c>
      <c r="B433" s="1" t="str">
        <f>IF(COUNTIF($A$2:A433,A433)&gt;1,"Duplicate","Unique")</f>
        <v>Unique</v>
      </c>
      <c r="C433" s="1" t="s">
        <v>1003</v>
      </c>
      <c r="D433" s="1" t="s">
        <v>229</v>
      </c>
      <c r="E433" s="1" t="str">
        <f t="shared" si="43"/>
        <v>Submitted</v>
      </c>
      <c r="F433" s="1" t="s">
        <v>47</v>
      </c>
      <c r="G433" s="1">
        <v>28</v>
      </c>
      <c r="H433" s="1" t="s">
        <v>36</v>
      </c>
      <c r="I433" s="1" t="s">
        <v>25</v>
      </c>
      <c r="J433" s="1" t="s">
        <v>70</v>
      </c>
      <c r="K433" s="4">
        <v>1332396</v>
      </c>
      <c r="L433" s="4" t="str">
        <f t="shared" si="44"/>
        <v>Submitted</v>
      </c>
      <c r="M433" s="1">
        <v>818</v>
      </c>
      <c r="N433" s="1" t="str">
        <f t="shared" si="45"/>
        <v>medium_risk</v>
      </c>
      <c r="O433" s="1" t="str">
        <f t="shared" si="46"/>
        <v>Excellent</v>
      </c>
      <c r="P433" s="1" t="str">
        <f t="shared" si="47"/>
        <v>Submitted</v>
      </c>
      <c r="Q433" s="1" t="str">
        <f t="shared" si="48"/>
        <v>Valid</v>
      </c>
      <c r="R433" s="1" t="s">
        <v>38</v>
      </c>
      <c r="S433" s="4">
        <v>1436975</v>
      </c>
      <c r="T433" s="1">
        <v>7.77</v>
      </c>
      <c r="U433" s="1">
        <v>24</v>
      </c>
      <c r="V433" s="1">
        <v>59873.96</v>
      </c>
      <c r="W433" s="4">
        <f t="shared" si="49"/>
        <v>930447.13194466697</v>
      </c>
      <c r="X433" s="1" t="s">
        <v>95</v>
      </c>
      <c r="Y433" s="1" t="s">
        <v>96</v>
      </c>
      <c r="Z433" s="8">
        <v>45895</v>
      </c>
      <c r="AA433" s="8" t="str">
        <f>TEXT(Table2[[#This Row],[Application_Date]],"yyy")</f>
        <v>2025</v>
      </c>
      <c r="AB433" s="8" t="str">
        <f>TEXT(Table2[[#This Row],[Application_Date]],"mmmm")</f>
        <v>August</v>
      </c>
      <c r="AC433" s="1" t="s">
        <v>41</v>
      </c>
      <c r="AD433" s="1" t="s">
        <v>30</v>
      </c>
      <c r="AE433" s="1" t="s">
        <v>62</v>
      </c>
    </row>
    <row r="434" spans="1:31" x14ac:dyDescent="0.25">
      <c r="A434" s="1" t="s">
        <v>1004</v>
      </c>
      <c r="B434" s="1" t="str">
        <f>IF(COUNTIF($A$2:A434,A434)&gt;1,"Duplicate","Unique")</f>
        <v>Unique</v>
      </c>
      <c r="C434" s="1" t="s">
        <v>1005</v>
      </c>
      <c r="D434" s="1" t="s">
        <v>262</v>
      </c>
      <c r="E434" s="1" t="str">
        <f t="shared" si="43"/>
        <v>Submitted</v>
      </c>
      <c r="F434" s="1" t="s">
        <v>35</v>
      </c>
      <c r="G434" s="1">
        <v>55</v>
      </c>
      <c r="H434" s="1" t="s">
        <v>36</v>
      </c>
      <c r="I434" s="1" t="s">
        <v>48</v>
      </c>
      <c r="J434" s="1" t="s">
        <v>70</v>
      </c>
      <c r="K434" s="4">
        <v>2332442</v>
      </c>
      <c r="L434" s="4" t="str">
        <f t="shared" si="44"/>
        <v>Submitted</v>
      </c>
      <c r="M434" s="1">
        <v>515</v>
      </c>
      <c r="N434" s="1" t="str">
        <f t="shared" si="45"/>
        <v>High_risk</v>
      </c>
      <c r="O434" s="1" t="str">
        <f t="shared" si="46"/>
        <v>Excellent</v>
      </c>
      <c r="P434" s="1" t="str">
        <f t="shared" si="47"/>
        <v>Submitted</v>
      </c>
      <c r="Q434" s="1" t="str">
        <f t="shared" si="48"/>
        <v>Valid</v>
      </c>
      <c r="R434" s="1" t="s">
        <v>6</v>
      </c>
      <c r="S434" s="4">
        <v>1334116</v>
      </c>
      <c r="T434" s="1">
        <v>13.31</v>
      </c>
      <c r="U434" s="1">
        <v>36</v>
      </c>
      <c r="V434" s="1">
        <v>37058.78</v>
      </c>
      <c r="W434" s="4">
        <f t="shared" si="49"/>
        <v>1479756.996669845</v>
      </c>
      <c r="X434" s="1" t="s">
        <v>50</v>
      </c>
      <c r="Y434" s="1" t="s">
        <v>51</v>
      </c>
      <c r="Z434" s="8">
        <v>45896</v>
      </c>
      <c r="AA434" s="8" t="str">
        <f>TEXT(Table2[[#This Row],[Application_Date]],"yyy")</f>
        <v>2025</v>
      </c>
      <c r="AB434" s="8" t="str">
        <f>TEXT(Table2[[#This Row],[Application_Date]],"mmmm")</f>
        <v>August</v>
      </c>
      <c r="AC434" s="1" t="s">
        <v>61</v>
      </c>
      <c r="AD434" s="1" t="s">
        <v>42</v>
      </c>
      <c r="AE434" s="1" t="s">
        <v>62</v>
      </c>
    </row>
    <row r="435" spans="1:31" x14ac:dyDescent="0.25">
      <c r="A435" s="1" t="s">
        <v>1006</v>
      </c>
      <c r="B435" s="1" t="str">
        <f>IF(COUNTIF($A$2:A435,A435)&gt;1,"Duplicate","Unique")</f>
        <v>Unique</v>
      </c>
      <c r="C435" s="1" t="s">
        <v>1007</v>
      </c>
      <c r="D435" s="1" t="s">
        <v>659</v>
      </c>
      <c r="E435" s="1" t="str">
        <f t="shared" si="43"/>
        <v>Submitted</v>
      </c>
      <c r="F435" s="1" t="s">
        <v>47</v>
      </c>
      <c r="G435" s="1">
        <v>60</v>
      </c>
      <c r="H435" s="1" t="s">
        <v>24</v>
      </c>
      <c r="I435" s="1" t="s">
        <v>25</v>
      </c>
      <c r="J435" s="1" t="s">
        <v>37</v>
      </c>
      <c r="K435" s="4">
        <v>1555472</v>
      </c>
      <c r="L435" s="4" t="str">
        <f t="shared" si="44"/>
        <v>Submitted</v>
      </c>
      <c r="M435" s="1">
        <v>900</v>
      </c>
      <c r="N435" s="1" t="str">
        <f t="shared" si="45"/>
        <v>medium_risk</v>
      </c>
      <c r="O435" s="1" t="str">
        <f t="shared" si="46"/>
        <v>Excellent</v>
      </c>
      <c r="P435" s="1" t="str">
        <f t="shared" si="47"/>
        <v>Submitted</v>
      </c>
      <c r="Q435" s="1" t="str">
        <f t="shared" si="48"/>
        <v>Valid</v>
      </c>
      <c r="R435" s="1" t="s">
        <v>70</v>
      </c>
      <c r="S435" s="4">
        <v>2372643</v>
      </c>
      <c r="T435" s="1">
        <v>7.01</v>
      </c>
      <c r="U435" s="1">
        <v>60</v>
      </c>
      <c r="V435" s="1">
        <v>39544.050000000003</v>
      </c>
      <c r="W435" s="4">
        <f t="shared" si="49"/>
        <v>1386018.9525014244</v>
      </c>
      <c r="X435" s="1" t="s">
        <v>85</v>
      </c>
      <c r="Y435" s="1" t="s">
        <v>86</v>
      </c>
      <c r="Z435" s="8">
        <v>45897</v>
      </c>
      <c r="AA435" s="8" t="str">
        <f>TEXT(Table2[[#This Row],[Application_Date]],"yyy")</f>
        <v>2025</v>
      </c>
      <c r="AB435" s="8" t="str">
        <f>TEXT(Table2[[#This Row],[Application_Date]],"mmmm")</f>
        <v>August</v>
      </c>
      <c r="AC435" s="1" t="s">
        <v>61</v>
      </c>
      <c r="AD435" s="1" t="s">
        <v>30</v>
      </c>
      <c r="AE435" s="1" t="s">
        <v>43</v>
      </c>
    </row>
    <row r="436" spans="1:31" x14ac:dyDescent="0.25">
      <c r="A436" s="1" t="s">
        <v>1008</v>
      </c>
      <c r="B436" s="1" t="str">
        <f>IF(COUNTIF($A$2:A436,A436)&gt;1,"Duplicate","Unique")</f>
        <v>Unique</v>
      </c>
      <c r="C436" s="1" t="s">
        <v>1009</v>
      </c>
      <c r="D436" s="1" t="s">
        <v>572</v>
      </c>
      <c r="E436" s="1" t="str">
        <f t="shared" si="43"/>
        <v>Submitted</v>
      </c>
      <c r="F436" s="1" t="s">
        <v>35</v>
      </c>
      <c r="G436" s="1">
        <v>30</v>
      </c>
      <c r="H436" s="1" t="s">
        <v>24</v>
      </c>
      <c r="I436" s="1" t="s">
        <v>25</v>
      </c>
      <c r="J436" s="1" t="s">
        <v>49</v>
      </c>
      <c r="K436" s="4">
        <v>1425608</v>
      </c>
      <c r="L436" s="4" t="str">
        <f t="shared" si="44"/>
        <v>Submitted</v>
      </c>
      <c r="M436" s="1">
        <v>828</v>
      </c>
      <c r="N436" s="1" t="str">
        <f t="shared" si="45"/>
        <v>medium_risk</v>
      </c>
      <c r="O436" s="1" t="str">
        <f t="shared" si="46"/>
        <v>Excellent</v>
      </c>
      <c r="P436" s="1" t="str">
        <f t="shared" si="47"/>
        <v>Submitted</v>
      </c>
      <c r="Q436" s="1" t="str">
        <f t="shared" si="48"/>
        <v>Valid</v>
      </c>
      <c r="R436" s="1" t="s">
        <v>70</v>
      </c>
      <c r="S436" s="4">
        <v>4558245</v>
      </c>
      <c r="T436" s="1">
        <v>16.489999999999998</v>
      </c>
      <c r="U436" s="1">
        <v>24</v>
      </c>
      <c r="V436" s="1">
        <v>189926.88</v>
      </c>
      <c r="W436" s="4">
        <f t="shared" si="49"/>
        <v>6263788.3435893105</v>
      </c>
      <c r="X436" s="1" t="s">
        <v>50</v>
      </c>
      <c r="Y436" s="1" t="s">
        <v>51</v>
      </c>
      <c r="Z436" s="8">
        <v>45898</v>
      </c>
      <c r="AA436" s="8" t="str">
        <f>TEXT(Table2[[#This Row],[Application_Date]],"yyy")</f>
        <v>2025</v>
      </c>
      <c r="AB436" s="8" t="str">
        <f>TEXT(Table2[[#This Row],[Application_Date]],"mmmm")</f>
        <v>August</v>
      </c>
      <c r="AC436" s="1" t="s">
        <v>41</v>
      </c>
      <c r="AD436" s="1" t="s">
        <v>30</v>
      </c>
      <c r="AE436" s="1" t="s">
        <v>66</v>
      </c>
    </row>
    <row r="437" spans="1:31" x14ac:dyDescent="0.25">
      <c r="A437" s="1" t="s">
        <v>1010</v>
      </c>
      <c r="B437" s="1" t="str">
        <f>IF(COUNTIF($A$2:A437,A437)&gt;1,"Duplicate","Unique")</f>
        <v>Unique</v>
      </c>
      <c r="C437" s="1" t="s">
        <v>1011</v>
      </c>
      <c r="D437" s="1" t="s">
        <v>58</v>
      </c>
      <c r="E437" s="1" t="str">
        <f t="shared" si="43"/>
        <v>Submitted</v>
      </c>
      <c r="F437" s="1" t="s">
        <v>35</v>
      </c>
      <c r="G437" s="1">
        <v>55</v>
      </c>
      <c r="H437" s="1" t="s">
        <v>24</v>
      </c>
      <c r="I437" s="1" t="s">
        <v>48</v>
      </c>
      <c r="J437" s="1" t="s">
        <v>37</v>
      </c>
      <c r="K437" s="4">
        <v>1525699</v>
      </c>
      <c r="L437" s="4" t="str">
        <f t="shared" si="44"/>
        <v>Submitted</v>
      </c>
      <c r="M437" s="1">
        <v>884</v>
      </c>
      <c r="N437" s="1" t="str">
        <f t="shared" si="45"/>
        <v>medium_risk</v>
      </c>
      <c r="O437" s="1" t="str">
        <f t="shared" si="46"/>
        <v>Excellent</v>
      </c>
      <c r="P437" s="1" t="str">
        <f t="shared" si="47"/>
        <v>Submitted</v>
      </c>
      <c r="Q437" s="1" t="str">
        <f t="shared" si="48"/>
        <v>Valid</v>
      </c>
      <c r="R437" s="1" t="s">
        <v>38</v>
      </c>
      <c r="S437" s="4">
        <v>2002062</v>
      </c>
      <c r="T437" s="1">
        <v>11.58</v>
      </c>
      <c r="U437" s="1">
        <v>36</v>
      </c>
      <c r="V437" s="1">
        <v>55612.83</v>
      </c>
      <c r="W437" s="4">
        <f t="shared" si="49"/>
        <v>1931989.8300530827</v>
      </c>
      <c r="X437" s="1" t="s">
        <v>105</v>
      </c>
      <c r="Y437" s="1" t="s">
        <v>106</v>
      </c>
      <c r="Z437" s="8">
        <v>45899</v>
      </c>
      <c r="AA437" s="8" t="str">
        <f>TEXT(Table2[[#This Row],[Application_Date]],"yyy")</f>
        <v>2025</v>
      </c>
      <c r="AB437" s="8" t="str">
        <f>TEXT(Table2[[#This Row],[Application_Date]],"mmmm")</f>
        <v>August</v>
      </c>
      <c r="AC437" s="1" t="s">
        <v>61</v>
      </c>
      <c r="AD437" s="1" t="s">
        <v>30</v>
      </c>
      <c r="AE437" s="1" t="s">
        <v>31</v>
      </c>
    </row>
    <row r="438" spans="1:31" x14ac:dyDescent="0.25">
      <c r="A438" s="1" t="s">
        <v>1012</v>
      </c>
      <c r="B438" s="1" t="str">
        <f>IF(COUNTIF($A$2:A438,A438)&gt;1,"Duplicate","Unique")</f>
        <v>Unique</v>
      </c>
      <c r="C438" s="1" t="s">
        <v>1013</v>
      </c>
      <c r="D438" s="1" t="s">
        <v>229</v>
      </c>
      <c r="E438" s="1" t="str">
        <f t="shared" si="43"/>
        <v>Submitted</v>
      </c>
      <c r="F438" s="1" t="s">
        <v>35</v>
      </c>
      <c r="G438" s="1">
        <v>54</v>
      </c>
      <c r="H438" s="1" t="s">
        <v>36</v>
      </c>
      <c r="I438" s="1" t="s">
        <v>25</v>
      </c>
      <c r="J438" s="1" t="s">
        <v>37</v>
      </c>
      <c r="K438" s="4">
        <v>1298684</v>
      </c>
      <c r="L438" s="4" t="str">
        <f t="shared" si="44"/>
        <v>Submitted</v>
      </c>
      <c r="M438" s="1">
        <v>469</v>
      </c>
      <c r="N438" s="1" t="str">
        <f t="shared" si="45"/>
        <v>High_risk</v>
      </c>
      <c r="O438" s="1" t="str">
        <f t="shared" si="46"/>
        <v>Excellent</v>
      </c>
      <c r="P438" s="1" t="str">
        <f t="shared" si="47"/>
        <v>Submitted</v>
      </c>
      <c r="Q438" s="1" t="str">
        <f t="shared" si="48"/>
        <v>Valid</v>
      </c>
      <c r="R438" s="1" t="s">
        <v>27</v>
      </c>
      <c r="S438" s="4">
        <v>4615073</v>
      </c>
      <c r="T438" s="1">
        <v>11.43</v>
      </c>
      <c r="U438" s="1">
        <v>12</v>
      </c>
      <c r="V438" s="1">
        <v>384589.42</v>
      </c>
      <c r="W438" s="4">
        <f t="shared" si="49"/>
        <v>4397289.5256394912</v>
      </c>
      <c r="X438" s="1" t="s">
        <v>59</v>
      </c>
      <c r="Y438" s="1" t="s">
        <v>60</v>
      </c>
      <c r="Z438" s="8">
        <v>45900</v>
      </c>
      <c r="AA438" s="8" t="str">
        <f>TEXT(Table2[[#This Row],[Application_Date]],"yyy")</f>
        <v>2025</v>
      </c>
      <c r="AB438" s="8" t="str">
        <f>TEXT(Table2[[#This Row],[Application_Date]],"mmmm")</f>
        <v>August</v>
      </c>
      <c r="AC438" s="1" t="s">
        <v>61</v>
      </c>
      <c r="AD438" s="1" t="s">
        <v>30</v>
      </c>
      <c r="AE438" s="1" t="s">
        <v>31</v>
      </c>
    </row>
    <row r="439" spans="1:31" x14ac:dyDescent="0.25">
      <c r="A439" s="1" t="s">
        <v>1014</v>
      </c>
      <c r="B439" s="1" t="str">
        <f>IF(COUNTIF($A$2:A439,A439)&gt;1,"Duplicate","Unique")</f>
        <v>Unique</v>
      </c>
      <c r="C439" s="1" t="s">
        <v>1015</v>
      </c>
      <c r="D439" s="1" t="s">
        <v>69</v>
      </c>
      <c r="E439" s="1" t="str">
        <f t="shared" si="43"/>
        <v>Submitted</v>
      </c>
      <c r="F439" s="1" t="s">
        <v>35</v>
      </c>
      <c r="G439" s="1">
        <v>44</v>
      </c>
      <c r="H439" s="1" t="s">
        <v>24</v>
      </c>
      <c r="I439" s="1" t="s">
        <v>25</v>
      </c>
      <c r="J439" s="1" t="s">
        <v>37</v>
      </c>
      <c r="K439" s="4">
        <v>1344962</v>
      </c>
      <c r="L439" s="4" t="str">
        <f t="shared" si="44"/>
        <v>Submitted</v>
      </c>
      <c r="M439" s="1">
        <v>367</v>
      </c>
      <c r="N439" s="1" t="str">
        <f t="shared" si="45"/>
        <v>High_risk</v>
      </c>
      <c r="O439" s="1" t="str">
        <f t="shared" si="46"/>
        <v>Excellent</v>
      </c>
      <c r="P439" s="1" t="str">
        <f t="shared" si="47"/>
        <v>Submitted</v>
      </c>
      <c r="Q439" s="1" t="str">
        <f t="shared" si="48"/>
        <v>Valid</v>
      </c>
      <c r="R439" s="1" t="s">
        <v>70</v>
      </c>
      <c r="S439" s="4">
        <v>3508248</v>
      </c>
      <c r="T439" s="1">
        <v>17.829999999999998</v>
      </c>
      <c r="U439" s="1">
        <v>36</v>
      </c>
      <c r="V439" s="1">
        <v>97451.33</v>
      </c>
      <c r="W439" s="4">
        <f t="shared" si="49"/>
        <v>5212671.8200000292</v>
      </c>
      <c r="X439" s="1" t="s">
        <v>28</v>
      </c>
      <c r="Y439" s="1" t="s">
        <v>29</v>
      </c>
      <c r="Z439" s="8">
        <v>45901</v>
      </c>
      <c r="AA439" s="8" t="str">
        <f>TEXT(Table2[[#This Row],[Application_Date]],"yyy")</f>
        <v>2025</v>
      </c>
      <c r="AB439" s="8" t="str">
        <f>TEXT(Table2[[#This Row],[Application_Date]],"mmmm")</f>
        <v>September</v>
      </c>
      <c r="AC439" s="1" t="s">
        <v>41</v>
      </c>
      <c r="AD439" s="1" t="s">
        <v>42</v>
      </c>
      <c r="AE439" s="1" t="s">
        <v>62</v>
      </c>
    </row>
    <row r="440" spans="1:31" x14ac:dyDescent="0.25">
      <c r="A440" s="1" t="s">
        <v>1016</v>
      </c>
      <c r="B440" s="1" t="str">
        <f>IF(COUNTIF($A$2:A440,A440)&gt;1,"Duplicate","Unique")</f>
        <v>Unique</v>
      </c>
      <c r="C440" s="1" t="s">
        <v>1017</v>
      </c>
      <c r="D440" s="1" t="s">
        <v>249</v>
      </c>
      <c r="E440" s="1" t="str">
        <f t="shared" si="43"/>
        <v>Submitted</v>
      </c>
      <c r="F440" s="1" t="s">
        <v>47</v>
      </c>
      <c r="G440" s="1">
        <v>36</v>
      </c>
      <c r="H440" s="1" t="s">
        <v>36</v>
      </c>
      <c r="I440" s="1" t="s">
        <v>48</v>
      </c>
      <c r="J440" s="1" t="s">
        <v>70</v>
      </c>
      <c r="K440" s="4">
        <v>1742733</v>
      </c>
      <c r="L440" s="4" t="str">
        <f t="shared" si="44"/>
        <v>Submitted</v>
      </c>
      <c r="M440" s="1">
        <v>709</v>
      </c>
      <c r="N440" s="1" t="str">
        <f t="shared" si="45"/>
        <v>low_risk</v>
      </c>
      <c r="O440" s="1" t="str">
        <f t="shared" si="46"/>
        <v>Excellent</v>
      </c>
      <c r="P440" s="1" t="str">
        <f t="shared" si="47"/>
        <v>Submitted</v>
      </c>
      <c r="Q440" s="1" t="str">
        <f t="shared" si="48"/>
        <v>Valid</v>
      </c>
      <c r="R440" s="1" t="s">
        <v>6</v>
      </c>
      <c r="S440" s="4">
        <v>547461</v>
      </c>
      <c r="T440" s="1">
        <v>18.29</v>
      </c>
      <c r="U440" s="1">
        <v>12</v>
      </c>
      <c r="V440" s="1">
        <v>45621.75</v>
      </c>
      <c r="W440" s="4">
        <f t="shared" si="49"/>
        <v>834434.28064038255</v>
      </c>
      <c r="X440" s="1" t="s">
        <v>85</v>
      </c>
      <c r="Y440" s="1" t="s">
        <v>86</v>
      </c>
      <c r="Z440" s="8">
        <v>45902</v>
      </c>
      <c r="AA440" s="8" t="str">
        <f>TEXT(Table2[[#This Row],[Application_Date]],"yyy")</f>
        <v>2025</v>
      </c>
      <c r="AB440" s="8" t="str">
        <f>TEXT(Table2[[#This Row],[Application_Date]],"mmmm")</f>
        <v>September</v>
      </c>
      <c r="AC440" s="1" t="s">
        <v>61</v>
      </c>
      <c r="AD440" s="1" t="s">
        <v>30</v>
      </c>
      <c r="AE440" s="1" t="s">
        <v>43</v>
      </c>
    </row>
    <row r="441" spans="1:31" x14ac:dyDescent="0.25">
      <c r="A441" s="1" t="s">
        <v>1018</v>
      </c>
      <c r="B441" s="1" t="str">
        <f>IF(COUNTIF($A$2:A441,A441)&gt;1,"Duplicate","Unique")</f>
        <v>Unique</v>
      </c>
      <c r="C441" s="1" t="s">
        <v>1019</v>
      </c>
      <c r="D441" s="1" t="s">
        <v>392</v>
      </c>
      <c r="E441" s="1" t="str">
        <f t="shared" si="43"/>
        <v>Submitted</v>
      </c>
      <c r="F441" s="1" t="s">
        <v>35</v>
      </c>
      <c r="G441" s="1">
        <v>40</v>
      </c>
      <c r="H441" s="1" t="s">
        <v>36</v>
      </c>
      <c r="I441" s="1" t="s">
        <v>25</v>
      </c>
      <c r="J441" s="1" t="s">
        <v>26</v>
      </c>
      <c r="K441" s="4">
        <v>1050596</v>
      </c>
      <c r="L441" s="4" t="str">
        <f t="shared" si="44"/>
        <v>Submitted</v>
      </c>
      <c r="M441" s="1">
        <v>456</v>
      </c>
      <c r="N441" s="1" t="str">
        <f t="shared" si="45"/>
        <v>High_risk</v>
      </c>
      <c r="O441" s="1" t="str">
        <f t="shared" si="46"/>
        <v>Excellent</v>
      </c>
      <c r="P441" s="1" t="str">
        <f t="shared" si="47"/>
        <v>Submitted</v>
      </c>
      <c r="Q441" s="1" t="str">
        <f t="shared" si="48"/>
        <v>Valid</v>
      </c>
      <c r="R441" s="1" t="s">
        <v>27</v>
      </c>
      <c r="S441" s="4">
        <v>2131571</v>
      </c>
      <c r="T441" s="1">
        <v>7.04</v>
      </c>
      <c r="U441" s="1">
        <v>60</v>
      </c>
      <c r="V441" s="1">
        <v>35526.18</v>
      </c>
      <c r="W441" s="4">
        <f t="shared" si="49"/>
        <v>1250521.6533345028</v>
      </c>
      <c r="X441" s="1" t="s">
        <v>105</v>
      </c>
      <c r="Y441" s="1" t="s">
        <v>106</v>
      </c>
      <c r="Z441" s="8">
        <v>45903</v>
      </c>
      <c r="AA441" s="8" t="str">
        <f>TEXT(Table2[[#This Row],[Application_Date]],"yyy")</f>
        <v>2025</v>
      </c>
      <c r="AB441" s="8" t="str">
        <f>TEXT(Table2[[#This Row],[Application_Date]],"mmmm")</f>
        <v>September</v>
      </c>
      <c r="AC441" s="1" t="s">
        <v>61</v>
      </c>
      <c r="AD441" s="1" t="s">
        <v>42</v>
      </c>
      <c r="AE441" s="1" t="s">
        <v>66</v>
      </c>
    </row>
    <row r="442" spans="1:31" x14ac:dyDescent="0.25">
      <c r="A442" s="1" t="s">
        <v>1020</v>
      </c>
      <c r="B442" s="1" t="str">
        <f>IF(COUNTIF($A$2:A442,A442)&gt;1,"Duplicate","Unique")</f>
        <v>Unique</v>
      </c>
      <c r="C442" s="1" t="s">
        <v>1021</v>
      </c>
      <c r="D442" s="1" t="s">
        <v>766</v>
      </c>
      <c r="E442" s="1" t="str">
        <f t="shared" si="43"/>
        <v>Submitted</v>
      </c>
      <c r="F442" s="1" t="s">
        <v>35</v>
      </c>
      <c r="G442" s="1">
        <v>65</v>
      </c>
      <c r="H442" s="1" t="s">
        <v>36</v>
      </c>
      <c r="I442" s="1" t="s">
        <v>25</v>
      </c>
      <c r="J442" s="1" t="s">
        <v>70</v>
      </c>
      <c r="K442" s="4">
        <v>1926116</v>
      </c>
      <c r="L442" s="4" t="str">
        <f t="shared" si="44"/>
        <v>Submitted</v>
      </c>
      <c r="M442" s="1">
        <v>411</v>
      </c>
      <c r="N442" s="1" t="str">
        <f t="shared" si="45"/>
        <v>High_risk</v>
      </c>
      <c r="O442" s="1" t="str">
        <f t="shared" si="46"/>
        <v>Excellent</v>
      </c>
      <c r="P442" s="1" t="str">
        <f t="shared" si="47"/>
        <v>Submitted</v>
      </c>
      <c r="Q442" s="1" t="str">
        <f t="shared" si="48"/>
        <v>Valid</v>
      </c>
      <c r="R442" s="1" t="s">
        <v>70</v>
      </c>
      <c r="S442" s="4">
        <v>2277383</v>
      </c>
      <c r="T442" s="1">
        <v>10.49</v>
      </c>
      <c r="U442" s="1">
        <v>180</v>
      </c>
      <c r="V442" s="1">
        <v>12652.13</v>
      </c>
      <c r="W442" s="4">
        <f t="shared" si="49"/>
        <v>1990812.3058333334</v>
      </c>
      <c r="X442" s="1" t="s">
        <v>39</v>
      </c>
      <c r="Y442" s="1" t="s">
        <v>40</v>
      </c>
      <c r="Z442" s="8">
        <v>45904</v>
      </c>
      <c r="AA442" s="8" t="str">
        <f>TEXT(Table2[[#This Row],[Application_Date]],"yyy")</f>
        <v>2025</v>
      </c>
      <c r="AB442" s="8" t="str">
        <f>TEXT(Table2[[#This Row],[Application_Date]],"mmmm")</f>
        <v>September</v>
      </c>
      <c r="AC442" s="1" t="s">
        <v>61</v>
      </c>
      <c r="AD442" s="1" t="s">
        <v>30</v>
      </c>
      <c r="AE442" s="1" t="s">
        <v>43</v>
      </c>
    </row>
    <row r="443" spans="1:31" x14ac:dyDescent="0.25">
      <c r="A443" s="1" t="s">
        <v>1022</v>
      </c>
      <c r="B443" s="1" t="str">
        <f>IF(COUNTIF($A$2:A443,A443)&gt;1,"Duplicate","Unique")</f>
        <v>Unique</v>
      </c>
      <c r="C443" s="1" t="s">
        <v>1023</v>
      </c>
      <c r="D443" s="1" t="s">
        <v>148</v>
      </c>
      <c r="E443" s="1" t="str">
        <f t="shared" si="43"/>
        <v>Submitted</v>
      </c>
      <c r="F443" s="1" t="s">
        <v>47</v>
      </c>
      <c r="G443" s="1">
        <v>38</v>
      </c>
      <c r="H443" s="1" t="s">
        <v>24</v>
      </c>
      <c r="I443" s="1" t="s">
        <v>25</v>
      </c>
      <c r="J443" s="1" t="s">
        <v>70</v>
      </c>
      <c r="K443" s="4">
        <v>1196615</v>
      </c>
      <c r="L443" s="4" t="str">
        <f t="shared" si="44"/>
        <v>Submitted</v>
      </c>
      <c r="M443" s="1">
        <v>777</v>
      </c>
      <c r="N443" s="1" t="str">
        <f t="shared" si="45"/>
        <v>medium_risk</v>
      </c>
      <c r="O443" s="1" t="str">
        <f t="shared" si="46"/>
        <v>Excellent</v>
      </c>
      <c r="P443" s="1" t="str">
        <f t="shared" si="47"/>
        <v>Submitted</v>
      </c>
      <c r="Q443" s="1" t="str">
        <f t="shared" si="48"/>
        <v>Valid</v>
      </c>
      <c r="R443" s="1" t="s">
        <v>6</v>
      </c>
      <c r="S443" s="4">
        <v>1651772</v>
      </c>
      <c r="T443" s="1">
        <v>10.78</v>
      </c>
      <c r="U443" s="1">
        <v>12</v>
      </c>
      <c r="V443" s="1">
        <v>137647.67000000001</v>
      </c>
      <c r="W443" s="4">
        <f t="shared" si="49"/>
        <v>1484519.6696208541</v>
      </c>
      <c r="X443" s="1" t="s">
        <v>50</v>
      </c>
      <c r="Y443" s="1" t="s">
        <v>51</v>
      </c>
      <c r="Z443" s="8">
        <v>45905</v>
      </c>
      <c r="AA443" s="8" t="str">
        <f>TEXT(Table2[[#This Row],[Application_Date]],"yyy")</f>
        <v>2025</v>
      </c>
      <c r="AB443" s="8" t="str">
        <f>TEXT(Table2[[#This Row],[Application_Date]],"mmmm")</f>
        <v>September</v>
      </c>
      <c r="AC443" s="1" t="s">
        <v>61</v>
      </c>
      <c r="AD443" s="1" t="s">
        <v>30</v>
      </c>
      <c r="AE443" s="1" t="s">
        <v>43</v>
      </c>
    </row>
    <row r="444" spans="1:31" x14ac:dyDescent="0.25">
      <c r="A444" s="1" t="s">
        <v>1024</v>
      </c>
      <c r="B444" s="1" t="str">
        <f>IF(COUNTIF($A$2:A444,A444)&gt;1,"Duplicate","Unique")</f>
        <v>Unique</v>
      </c>
      <c r="C444" s="1" t="s">
        <v>1025</v>
      </c>
      <c r="D444" s="1" t="s">
        <v>34</v>
      </c>
      <c r="E444" s="1" t="str">
        <f t="shared" si="43"/>
        <v>Submitted</v>
      </c>
      <c r="F444" s="1" t="s">
        <v>35</v>
      </c>
      <c r="G444" s="1">
        <v>59</v>
      </c>
      <c r="H444" s="1" t="s">
        <v>24</v>
      </c>
      <c r="I444" s="1" t="s">
        <v>25</v>
      </c>
      <c r="J444" s="1" t="s">
        <v>37</v>
      </c>
      <c r="K444" s="4">
        <v>1885239</v>
      </c>
      <c r="L444" s="4" t="str">
        <f t="shared" si="44"/>
        <v>Submitted</v>
      </c>
      <c r="M444" s="1">
        <v>877</v>
      </c>
      <c r="N444" s="1" t="str">
        <f t="shared" si="45"/>
        <v>medium_risk</v>
      </c>
      <c r="O444" s="1" t="str">
        <f t="shared" si="46"/>
        <v>Excellent</v>
      </c>
      <c r="P444" s="1" t="str">
        <f t="shared" si="47"/>
        <v>Submitted</v>
      </c>
      <c r="Q444" s="1" t="str">
        <f t="shared" si="48"/>
        <v>Valid</v>
      </c>
      <c r="R444" s="1" t="s">
        <v>6</v>
      </c>
      <c r="S444" s="4">
        <v>3801336</v>
      </c>
      <c r="T444" s="1">
        <v>14.82</v>
      </c>
      <c r="U444" s="1">
        <v>180</v>
      </c>
      <c r="V444" s="1">
        <v>21118.53</v>
      </c>
      <c r="W444" s="4">
        <f t="shared" si="49"/>
        <v>4694649.96</v>
      </c>
      <c r="X444" s="1" t="s">
        <v>85</v>
      </c>
      <c r="Y444" s="1" t="s">
        <v>86</v>
      </c>
      <c r="Z444" s="8">
        <v>45906</v>
      </c>
      <c r="AA444" s="8" t="str">
        <f>TEXT(Table2[[#This Row],[Application_Date]],"yyy")</f>
        <v>2025</v>
      </c>
      <c r="AB444" s="8" t="str">
        <f>TEXT(Table2[[#This Row],[Application_Date]],"mmmm")</f>
        <v>September</v>
      </c>
      <c r="AC444" s="1" t="s">
        <v>61</v>
      </c>
      <c r="AD444" s="1" t="s">
        <v>42</v>
      </c>
      <c r="AE444" s="1" t="s">
        <v>66</v>
      </c>
    </row>
    <row r="445" spans="1:31" x14ac:dyDescent="0.25">
      <c r="A445" s="1" t="s">
        <v>1026</v>
      </c>
      <c r="B445" s="1" t="str">
        <f>IF(COUNTIF($A$2:A445,A445)&gt;1,"Duplicate","Unique")</f>
        <v>Unique</v>
      </c>
      <c r="C445" s="1" t="s">
        <v>1027</v>
      </c>
      <c r="D445" s="1" t="s">
        <v>239</v>
      </c>
      <c r="E445" s="1" t="str">
        <f t="shared" si="43"/>
        <v>Submitted</v>
      </c>
      <c r="F445" s="1" t="s">
        <v>47</v>
      </c>
      <c r="G445" s="1">
        <v>39</v>
      </c>
      <c r="H445" s="1" t="s">
        <v>24</v>
      </c>
      <c r="I445" s="1" t="s">
        <v>25</v>
      </c>
      <c r="J445" s="1" t="s">
        <v>37</v>
      </c>
      <c r="K445" s="4">
        <v>1005319</v>
      </c>
      <c r="L445" s="4" t="str">
        <f t="shared" si="44"/>
        <v>Submitted</v>
      </c>
      <c r="M445" s="1">
        <v>412</v>
      </c>
      <c r="N445" s="1" t="str">
        <f t="shared" si="45"/>
        <v>High_risk</v>
      </c>
      <c r="O445" s="1" t="str">
        <f t="shared" si="46"/>
        <v>Excellent</v>
      </c>
      <c r="P445" s="1" t="str">
        <f t="shared" si="47"/>
        <v>Submitted</v>
      </c>
      <c r="Q445" s="1" t="str">
        <f t="shared" si="48"/>
        <v>Valid</v>
      </c>
      <c r="R445" s="1" t="s">
        <v>38</v>
      </c>
      <c r="S445" s="4">
        <v>3043413</v>
      </c>
      <c r="T445" s="1">
        <v>10.76</v>
      </c>
      <c r="U445" s="1">
        <v>120</v>
      </c>
      <c r="V445" s="1">
        <v>25361.78</v>
      </c>
      <c r="W445" s="4">
        <f t="shared" si="49"/>
        <v>2728926.9899999998</v>
      </c>
      <c r="X445" s="1" t="s">
        <v>105</v>
      </c>
      <c r="Y445" s="1" t="s">
        <v>106</v>
      </c>
      <c r="Z445" s="8">
        <v>45907</v>
      </c>
      <c r="AA445" s="8" t="str">
        <f>TEXT(Table2[[#This Row],[Application_Date]],"yyy")</f>
        <v>2025</v>
      </c>
      <c r="AB445" s="8" t="str">
        <f>TEXT(Table2[[#This Row],[Application_Date]],"mmmm")</f>
        <v>September</v>
      </c>
      <c r="AC445" s="1" t="s">
        <v>61</v>
      </c>
      <c r="AD445" s="1" t="s">
        <v>42</v>
      </c>
      <c r="AE445" s="1" t="s">
        <v>66</v>
      </c>
    </row>
    <row r="446" spans="1:31" x14ac:dyDescent="0.25">
      <c r="A446" s="1" t="s">
        <v>1028</v>
      </c>
      <c r="B446" s="1" t="str">
        <f>IF(COUNTIF($A$2:A446,A446)&gt;1,"Duplicate","Unique")</f>
        <v>Unique</v>
      </c>
      <c r="C446" s="1" t="s">
        <v>1029</v>
      </c>
      <c r="D446" s="1" t="s">
        <v>151</v>
      </c>
      <c r="E446" s="1" t="str">
        <f t="shared" si="43"/>
        <v>Submitted</v>
      </c>
      <c r="F446" s="1" t="s">
        <v>35</v>
      </c>
      <c r="G446" s="1">
        <v>51</v>
      </c>
      <c r="H446" s="1" t="s">
        <v>36</v>
      </c>
      <c r="I446" s="1" t="s">
        <v>48</v>
      </c>
      <c r="J446" s="1" t="s">
        <v>49</v>
      </c>
      <c r="K446" s="4">
        <v>487234</v>
      </c>
      <c r="L446" s="4" t="str">
        <f t="shared" si="44"/>
        <v>Submitted</v>
      </c>
      <c r="M446" s="1">
        <v>800</v>
      </c>
      <c r="N446" s="1" t="str">
        <f t="shared" si="45"/>
        <v>medium_risk</v>
      </c>
      <c r="O446" s="1" t="str">
        <f t="shared" si="46"/>
        <v>Excellent</v>
      </c>
      <c r="P446" s="1" t="str">
        <f t="shared" si="47"/>
        <v>Submitted</v>
      </c>
      <c r="Q446" s="1" t="str">
        <f t="shared" si="48"/>
        <v>Valid</v>
      </c>
      <c r="R446" s="1" t="s">
        <v>6</v>
      </c>
      <c r="S446" s="4">
        <v>1615718</v>
      </c>
      <c r="T446" s="1">
        <v>18.96</v>
      </c>
      <c r="U446" s="1">
        <v>120</v>
      </c>
      <c r="V446" s="1">
        <v>13464.32</v>
      </c>
      <c r="W446" s="4">
        <f t="shared" si="49"/>
        <v>2552834.44</v>
      </c>
      <c r="X446" s="1" t="s">
        <v>39</v>
      </c>
      <c r="Y446" s="1" t="s">
        <v>40</v>
      </c>
      <c r="Z446" s="8">
        <v>45908</v>
      </c>
      <c r="AA446" s="8" t="str">
        <f>TEXT(Table2[[#This Row],[Application_Date]],"yyy")</f>
        <v>2025</v>
      </c>
      <c r="AB446" s="8" t="str">
        <f>TEXT(Table2[[#This Row],[Application_Date]],"mmmm")</f>
        <v>September</v>
      </c>
      <c r="AC446" s="1" t="s">
        <v>41</v>
      </c>
      <c r="AD446" s="1" t="s">
        <v>42</v>
      </c>
      <c r="AE446" s="1" t="s">
        <v>66</v>
      </c>
    </row>
    <row r="447" spans="1:31" x14ac:dyDescent="0.25">
      <c r="A447" s="1" t="s">
        <v>1030</v>
      </c>
      <c r="B447" s="1" t="str">
        <f>IF(COUNTIF($A$2:A447,A447)&gt;1,"Duplicate","Unique")</f>
        <v>Unique</v>
      </c>
      <c r="C447" s="1" t="s">
        <v>1031</v>
      </c>
      <c r="D447" s="1" t="s">
        <v>23</v>
      </c>
      <c r="E447" s="1" t="str">
        <f t="shared" si="43"/>
        <v>Submitted</v>
      </c>
      <c r="F447" s="1" t="s">
        <v>47</v>
      </c>
      <c r="G447" s="1">
        <v>40</v>
      </c>
      <c r="H447" s="1" t="s">
        <v>24</v>
      </c>
      <c r="I447" s="1" t="s">
        <v>48</v>
      </c>
      <c r="J447" s="1" t="s">
        <v>49</v>
      </c>
      <c r="K447" s="4">
        <v>0</v>
      </c>
      <c r="L447" s="4" t="str">
        <f t="shared" si="44"/>
        <v>Submitted</v>
      </c>
      <c r="M447" s="1">
        <v>865</v>
      </c>
      <c r="N447" s="1" t="str">
        <f t="shared" si="45"/>
        <v>medium_risk</v>
      </c>
      <c r="O447" s="1" t="str">
        <f t="shared" si="46"/>
        <v>Excellent</v>
      </c>
      <c r="P447" s="1" t="str">
        <f t="shared" si="47"/>
        <v>Submitted</v>
      </c>
      <c r="Q447" s="1" t="str">
        <f t="shared" si="48"/>
        <v>Valid</v>
      </c>
      <c r="R447" s="1" t="s">
        <v>38</v>
      </c>
      <c r="S447" s="4">
        <v>1640586</v>
      </c>
      <c r="T447" s="1">
        <v>17.850000000000001</v>
      </c>
      <c r="U447" s="1">
        <v>24</v>
      </c>
      <c r="V447" s="1">
        <v>68357.75</v>
      </c>
      <c r="W447" s="4">
        <f t="shared" si="49"/>
        <v>2440371.6757747149</v>
      </c>
      <c r="X447" s="1" t="s">
        <v>59</v>
      </c>
      <c r="Y447" s="1" t="s">
        <v>60</v>
      </c>
      <c r="Z447" s="8">
        <v>45909</v>
      </c>
      <c r="AA447" s="8" t="str">
        <f>TEXT(Table2[[#This Row],[Application_Date]],"yyy")</f>
        <v>2025</v>
      </c>
      <c r="AB447" s="8" t="str">
        <f>TEXT(Table2[[#This Row],[Application_Date]],"mmmm")</f>
        <v>September</v>
      </c>
      <c r="AC447" s="1" t="s">
        <v>61</v>
      </c>
      <c r="AD447" s="1" t="s">
        <v>42</v>
      </c>
      <c r="AE447" s="1" t="s">
        <v>66</v>
      </c>
    </row>
    <row r="448" spans="1:31" x14ac:dyDescent="0.25">
      <c r="A448" s="1" t="s">
        <v>1032</v>
      </c>
      <c r="B448" s="1" t="str">
        <f>IF(COUNTIF($A$2:A448,A448)&gt;1,"Duplicate","Unique")</f>
        <v>Unique</v>
      </c>
      <c r="C448" s="1" t="s">
        <v>1033</v>
      </c>
      <c r="D448" s="1">
        <v>0</v>
      </c>
      <c r="E448" s="1" t="str">
        <f t="shared" si="43"/>
        <v>Submitted</v>
      </c>
      <c r="F448" s="1" t="s">
        <v>47</v>
      </c>
      <c r="G448" s="1">
        <v>28</v>
      </c>
      <c r="H448" s="1" t="s">
        <v>24</v>
      </c>
      <c r="I448" s="1" t="s">
        <v>48</v>
      </c>
      <c r="J448" s="1" t="s">
        <v>37</v>
      </c>
      <c r="K448" s="4">
        <v>1898661</v>
      </c>
      <c r="L448" s="4" t="str">
        <f t="shared" si="44"/>
        <v>Submitted</v>
      </c>
      <c r="M448" s="1">
        <v>800</v>
      </c>
      <c r="N448" s="1" t="str">
        <f t="shared" si="45"/>
        <v>medium_risk</v>
      </c>
      <c r="O448" s="1" t="str">
        <f t="shared" si="46"/>
        <v>Excellent</v>
      </c>
      <c r="P448" s="1" t="str">
        <f t="shared" si="47"/>
        <v>Submitted</v>
      </c>
      <c r="Q448" s="1" t="str">
        <f t="shared" si="48"/>
        <v>Valid</v>
      </c>
      <c r="R448" s="1" t="s">
        <v>38</v>
      </c>
      <c r="S448" s="4">
        <v>2884417</v>
      </c>
      <c r="T448" s="1">
        <v>14.34</v>
      </c>
      <c r="U448" s="1">
        <v>12</v>
      </c>
      <c r="V448" s="1">
        <v>240368.08</v>
      </c>
      <c r="W448" s="4">
        <f t="shared" si="49"/>
        <v>3447153.8941634614</v>
      </c>
      <c r="X448" s="1" t="s">
        <v>342</v>
      </c>
      <c r="Y448" s="1" t="s">
        <v>86</v>
      </c>
      <c r="Z448" s="8">
        <v>45910</v>
      </c>
      <c r="AA448" s="8" t="str">
        <f>TEXT(Table2[[#This Row],[Application_Date]],"yyy")</f>
        <v>2025</v>
      </c>
      <c r="AB448" s="8" t="str">
        <f>TEXT(Table2[[#This Row],[Application_Date]],"mmmm")</f>
        <v>September</v>
      </c>
      <c r="AC448" s="1" t="s">
        <v>52</v>
      </c>
      <c r="AD448" s="1" t="s">
        <v>30</v>
      </c>
      <c r="AE448" s="1" t="s">
        <v>31</v>
      </c>
    </row>
    <row r="449" spans="1:31" x14ac:dyDescent="0.25">
      <c r="A449" s="1" t="s">
        <v>1034</v>
      </c>
      <c r="B449" s="1" t="str">
        <f>IF(COUNTIF($A$2:A449,A449)&gt;1,"Duplicate","Unique")</f>
        <v>Unique</v>
      </c>
      <c r="C449" s="1" t="s">
        <v>1035</v>
      </c>
      <c r="D449" s="1" t="s">
        <v>55</v>
      </c>
      <c r="E449" s="1" t="str">
        <f t="shared" si="43"/>
        <v>Submitted</v>
      </c>
      <c r="F449" s="1" t="s">
        <v>47</v>
      </c>
      <c r="G449" s="1">
        <v>65</v>
      </c>
      <c r="H449" s="1" t="s">
        <v>36</v>
      </c>
      <c r="I449" s="1" t="s">
        <v>25</v>
      </c>
      <c r="J449" s="1" t="s">
        <v>37</v>
      </c>
      <c r="K449" s="4">
        <v>1840691</v>
      </c>
      <c r="L449" s="4" t="str">
        <f t="shared" si="44"/>
        <v>Submitted</v>
      </c>
      <c r="M449" s="1">
        <v>595</v>
      </c>
      <c r="N449" s="1" t="str">
        <f t="shared" si="45"/>
        <v>High_risk</v>
      </c>
      <c r="O449" s="1" t="str">
        <f t="shared" si="46"/>
        <v>Excellent</v>
      </c>
      <c r="P449" s="1" t="str">
        <f t="shared" si="47"/>
        <v>Submitted</v>
      </c>
      <c r="Q449" s="1" t="str">
        <f t="shared" si="48"/>
        <v>Valid</v>
      </c>
      <c r="R449" s="1" t="s">
        <v>38</v>
      </c>
      <c r="S449" s="4">
        <v>2253409</v>
      </c>
      <c r="T449" s="1">
        <v>13.65</v>
      </c>
      <c r="U449" s="1">
        <v>24</v>
      </c>
      <c r="V449" s="1">
        <v>93892.04</v>
      </c>
      <c r="W449" s="4">
        <f t="shared" si="49"/>
        <v>2563252.7684773654</v>
      </c>
      <c r="X449" s="1" t="s">
        <v>95</v>
      </c>
      <c r="Y449" s="1" t="s">
        <v>96</v>
      </c>
      <c r="Z449" s="8">
        <v>45911</v>
      </c>
      <c r="AA449" s="8" t="str">
        <f>TEXT(Table2[[#This Row],[Application_Date]],"yyy")</f>
        <v>2025</v>
      </c>
      <c r="AB449" s="8" t="str">
        <f>TEXT(Table2[[#This Row],[Application_Date]],"mmmm")</f>
        <v>September</v>
      </c>
      <c r="AC449" s="1" t="s">
        <v>61</v>
      </c>
      <c r="AD449" s="1" t="s">
        <v>30</v>
      </c>
      <c r="AE449" s="1" t="s">
        <v>66</v>
      </c>
    </row>
    <row r="450" spans="1:31" x14ac:dyDescent="0.25">
      <c r="A450" s="1" t="s">
        <v>1036</v>
      </c>
      <c r="B450" s="1" t="str">
        <f>IF(COUNTIF($A$2:A450,A450)&gt;1,"Duplicate","Unique")</f>
        <v>Unique</v>
      </c>
      <c r="C450" s="1" t="s">
        <v>1037</v>
      </c>
      <c r="D450" s="1" t="s">
        <v>296</v>
      </c>
      <c r="E450" s="1" t="str">
        <f t="shared" ref="E450:E513" si="50">IF(C450="","Missing","Submitted")</f>
        <v>Submitted</v>
      </c>
      <c r="F450" s="1" t="s">
        <v>35</v>
      </c>
      <c r="G450" s="1">
        <v>60</v>
      </c>
      <c r="H450" s="1" t="s">
        <v>24</v>
      </c>
      <c r="I450" s="1" t="s">
        <v>25</v>
      </c>
      <c r="J450" s="1" t="s">
        <v>70</v>
      </c>
      <c r="K450" s="4">
        <v>813203</v>
      </c>
      <c r="L450" s="4" t="str">
        <f t="shared" ref="L450:L513" si="51">IF(K450="","Missing","Submitted")</f>
        <v>Submitted</v>
      </c>
      <c r="M450" s="1">
        <v>351</v>
      </c>
      <c r="N450" s="1" t="str">
        <f t="shared" ref="N450:N513" si="52">IF(M450&lt;600,"High_risk",IF(M450&gt;=750,"medium_risk","low_risk"))</f>
        <v>High_risk</v>
      </c>
      <c r="O450" s="1" t="str">
        <f t="shared" ref="O450:O513" si="53">IF(J451&lt;503,"Poor",IF(J451&lt;=550,"Fair",IF(J451&lt;=750,"Good","Excellent")))</f>
        <v>Excellent</v>
      </c>
      <c r="P450" s="1" t="str">
        <f t="shared" ref="P450:P513" si="54">IF(S450="","Missing","Submitted")</f>
        <v>Submitted</v>
      </c>
      <c r="Q450" s="1" t="str">
        <f t="shared" ref="Q450:Q513" si="55">IF(AND(M450&gt;=300,M450&lt;=900),"Valid","Invalid")</f>
        <v>Valid</v>
      </c>
      <c r="R450" s="1" t="s">
        <v>70</v>
      </c>
      <c r="S450" s="4">
        <v>4303555</v>
      </c>
      <c r="T450" s="1">
        <v>17.059999999999999</v>
      </c>
      <c r="U450" s="1">
        <v>180</v>
      </c>
      <c r="V450" s="1">
        <v>23908.639999999999</v>
      </c>
      <c r="W450" s="4">
        <f t="shared" ref="W450:W513" si="56">PMT(T450/12,U450,-S450)</f>
        <v>6118220.6916666664</v>
      </c>
      <c r="X450" s="1" t="s">
        <v>39</v>
      </c>
      <c r="Y450" s="1" t="s">
        <v>40</v>
      </c>
      <c r="Z450" s="8">
        <v>45912</v>
      </c>
      <c r="AA450" s="8" t="str">
        <f>TEXT(Table2[[#This Row],[Application_Date]],"yyy")</f>
        <v>2025</v>
      </c>
      <c r="AB450" s="8" t="str">
        <f>TEXT(Table2[[#This Row],[Application_Date]],"mmmm")</f>
        <v>September</v>
      </c>
      <c r="AC450" s="1" t="s">
        <v>41</v>
      </c>
      <c r="AD450" s="1" t="s">
        <v>42</v>
      </c>
      <c r="AE450" s="1" t="s">
        <v>66</v>
      </c>
    </row>
    <row r="451" spans="1:31" x14ac:dyDescent="0.25">
      <c r="A451" s="1" t="s">
        <v>1038</v>
      </c>
      <c r="B451" s="1" t="str">
        <f>IF(COUNTIF($A$2:A451,A451)&gt;1,"Duplicate","Unique")</f>
        <v>Unique</v>
      </c>
      <c r="C451" s="1" t="s">
        <v>1039</v>
      </c>
      <c r="D451" s="1" t="s">
        <v>333</v>
      </c>
      <c r="E451" s="1" t="str">
        <f t="shared" si="50"/>
        <v>Submitted</v>
      </c>
      <c r="F451" s="1" t="s">
        <v>35</v>
      </c>
      <c r="G451" s="1">
        <v>60</v>
      </c>
      <c r="H451" s="1" t="s">
        <v>36</v>
      </c>
      <c r="I451" s="1" t="s">
        <v>25</v>
      </c>
      <c r="J451" s="1" t="s">
        <v>70</v>
      </c>
      <c r="K451" s="4">
        <v>1407581</v>
      </c>
      <c r="L451" s="4" t="str">
        <f t="shared" si="51"/>
        <v>Submitted</v>
      </c>
      <c r="M451" s="1">
        <v>950</v>
      </c>
      <c r="N451" s="1" t="str">
        <f t="shared" si="52"/>
        <v>medium_risk</v>
      </c>
      <c r="O451" s="1" t="str">
        <f t="shared" si="53"/>
        <v>Excellent</v>
      </c>
      <c r="P451" s="1" t="str">
        <f t="shared" si="54"/>
        <v>Submitted</v>
      </c>
      <c r="Q451" s="1" t="str">
        <f t="shared" si="55"/>
        <v>Invalid</v>
      </c>
      <c r="R451" s="1" t="s">
        <v>38</v>
      </c>
      <c r="S451" s="4">
        <v>235305</v>
      </c>
      <c r="T451" s="1">
        <v>17.22</v>
      </c>
      <c r="U451" s="1">
        <v>60</v>
      </c>
      <c r="V451" s="1">
        <v>3921.75</v>
      </c>
      <c r="W451" s="4">
        <f t="shared" si="56"/>
        <v>337662.67499999999</v>
      </c>
      <c r="X451" s="1" t="s">
        <v>105</v>
      </c>
      <c r="Y451" s="1" t="s">
        <v>106</v>
      </c>
      <c r="Z451" s="8">
        <v>45913</v>
      </c>
      <c r="AA451" s="8" t="str">
        <f>TEXT(Table2[[#This Row],[Application_Date]],"yyy")</f>
        <v>2025</v>
      </c>
      <c r="AB451" s="8" t="str">
        <f>TEXT(Table2[[#This Row],[Application_Date]],"mmmm")</f>
        <v>September</v>
      </c>
      <c r="AC451" s="1" t="s">
        <v>61</v>
      </c>
      <c r="AD451" s="1" t="s">
        <v>30</v>
      </c>
      <c r="AE451" s="1" t="s">
        <v>62</v>
      </c>
    </row>
    <row r="452" spans="1:31" x14ac:dyDescent="0.25">
      <c r="A452" s="1" t="s">
        <v>1040</v>
      </c>
      <c r="B452" s="1" t="str">
        <f>IF(COUNTIF($A$2:A452,A452)&gt;1,"Duplicate","Unique")</f>
        <v>Unique</v>
      </c>
      <c r="C452" s="1" t="s">
        <v>1041</v>
      </c>
      <c r="D452" s="1" t="s">
        <v>207</v>
      </c>
      <c r="E452" s="1" t="str">
        <f t="shared" si="50"/>
        <v>Submitted</v>
      </c>
      <c r="F452" s="1" t="s">
        <v>35</v>
      </c>
      <c r="G452" s="1">
        <v>38</v>
      </c>
      <c r="H452" s="1" t="s">
        <v>36</v>
      </c>
      <c r="I452" s="1" t="s">
        <v>25</v>
      </c>
      <c r="J452" s="1" t="s">
        <v>26</v>
      </c>
      <c r="K452" s="4">
        <v>2442767</v>
      </c>
      <c r="L452" s="4" t="str">
        <f t="shared" si="51"/>
        <v>Submitted</v>
      </c>
      <c r="M452" s="1">
        <v>302</v>
      </c>
      <c r="N452" s="1" t="str">
        <f t="shared" si="52"/>
        <v>High_risk</v>
      </c>
      <c r="O452" s="1" t="str">
        <f t="shared" si="53"/>
        <v>Excellent</v>
      </c>
      <c r="P452" s="1" t="str">
        <f t="shared" si="54"/>
        <v>Submitted</v>
      </c>
      <c r="Q452" s="1" t="str">
        <f t="shared" si="55"/>
        <v>Valid</v>
      </c>
      <c r="R452" s="1" t="s">
        <v>6</v>
      </c>
      <c r="S452" s="4">
        <v>1645569</v>
      </c>
      <c r="T452" s="1">
        <v>10.210000000000001</v>
      </c>
      <c r="U452" s="1">
        <v>24</v>
      </c>
      <c r="V452" s="1">
        <v>68565.38</v>
      </c>
      <c r="W452" s="4">
        <f t="shared" si="56"/>
        <v>1400105.4937227799</v>
      </c>
      <c r="X452" s="1" t="s">
        <v>39</v>
      </c>
      <c r="Y452" s="1" t="s">
        <v>40</v>
      </c>
      <c r="Z452" s="8">
        <v>45914</v>
      </c>
      <c r="AA452" s="8" t="str">
        <f>TEXT(Table2[[#This Row],[Application_Date]],"yyy")</f>
        <v>2025</v>
      </c>
      <c r="AB452" s="8" t="str">
        <f>TEXT(Table2[[#This Row],[Application_Date]],"mmmm")</f>
        <v>September</v>
      </c>
      <c r="AC452" s="1" t="s">
        <v>61</v>
      </c>
      <c r="AD452" s="1" t="s">
        <v>42</v>
      </c>
      <c r="AE452" s="1" t="s">
        <v>31</v>
      </c>
    </row>
    <row r="453" spans="1:31" x14ac:dyDescent="0.25">
      <c r="A453" s="1" t="s">
        <v>1042</v>
      </c>
      <c r="B453" s="1" t="str">
        <f>IF(COUNTIF($A$2:A453,A453)&gt;1,"Duplicate","Unique")</f>
        <v>Unique</v>
      </c>
      <c r="C453" s="1" t="s">
        <v>1043</v>
      </c>
      <c r="D453" s="1" t="s">
        <v>454</v>
      </c>
      <c r="E453" s="1" t="str">
        <f t="shared" si="50"/>
        <v>Submitted</v>
      </c>
      <c r="F453" s="1" t="s">
        <v>47</v>
      </c>
      <c r="G453" s="1">
        <v>23</v>
      </c>
      <c r="H453" s="1" t="s">
        <v>36</v>
      </c>
      <c r="I453" s="1" t="s">
        <v>25</v>
      </c>
      <c r="J453" s="1" t="s">
        <v>37</v>
      </c>
      <c r="K453" s="4">
        <v>2344005</v>
      </c>
      <c r="L453" s="4" t="str">
        <f t="shared" si="51"/>
        <v>Submitted</v>
      </c>
      <c r="M453" s="1">
        <v>682</v>
      </c>
      <c r="N453" s="1" t="str">
        <f t="shared" si="52"/>
        <v>low_risk</v>
      </c>
      <c r="O453" s="1" t="str">
        <f t="shared" si="53"/>
        <v>Excellent</v>
      </c>
      <c r="P453" s="1" t="str">
        <f t="shared" si="54"/>
        <v>Submitted</v>
      </c>
      <c r="Q453" s="1" t="str">
        <f t="shared" si="55"/>
        <v>Valid</v>
      </c>
      <c r="R453" s="1" t="s">
        <v>6</v>
      </c>
      <c r="S453" s="4">
        <v>4637689</v>
      </c>
      <c r="T453" s="1">
        <v>13.26</v>
      </c>
      <c r="U453" s="1">
        <v>60</v>
      </c>
      <c r="V453" s="1">
        <v>77294.820000000007</v>
      </c>
      <c r="W453" s="4">
        <f t="shared" si="56"/>
        <v>5124646.3449999997</v>
      </c>
      <c r="X453" s="1" t="s">
        <v>39</v>
      </c>
      <c r="Y453" s="1" t="s">
        <v>40</v>
      </c>
      <c r="Z453" s="8">
        <v>45915</v>
      </c>
      <c r="AA453" s="8" t="str">
        <f>TEXT(Table2[[#This Row],[Application_Date]],"yyy")</f>
        <v>2025</v>
      </c>
      <c r="AB453" s="8" t="str">
        <f>TEXT(Table2[[#This Row],[Application_Date]],"mmmm")</f>
        <v>September</v>
      </c>
      <c r="AC453" s="1" t="s">
        <v>41</v>
      </c>
      <c r="AD453" s="1" t="s">
        <v>30</v>
      </c>
      <c r="AE453" s="1" t="s">
        <v>31</v>
      </c>
    </row>
    <row r="454" spans="1:31" x14ac:dyDescent="0.25">
      <c r="A454" s="1" t="s">
        <v>1044</v>
      </c>
      <c r="B454" s="1" t="str">
        <f>IF(COUNTIF($A$2:A454,A454)&gt;1,"Duplicate","Unique")</f>
        <v>Unique</v>
      </c>
      <c r="C454" s="1" t="s">
        <v>1045</v>
      </c>
      <c r="D454" s="1" t="s">
        <v>325</v>
      </c>
      <c r="E454" s="1" t="str">
        <f t="shared" si="50"/>
        <v>Submitted</v>
      </c>
      <c r="F454" s="1" t="s">
        <v>47</v>
      </c>
      <c r="G454" s="1">
        <v>49</v>
      </c>
      <c r="H454" s="1" t="s">
        <v>24</v>
      </c>
      <c r="I454" s="1" t="s">
        <v>48</v>
      </c>
      <c r="J454" s="1" t="s">
        <v>26</v>
      </c>
      <c r="K454" s="4">
        <v>532600</v>
      </c>
      <c r="L454" s="4" t="str">
        <f t="shared" si="51"/>
        <v>Submitted</v>
      </c>
      <c r="M454" s="1">
        <v>303</v>
      </c>
      <c r="N454" s="1" t="str">
        <f t="shared" si="52"/>
        <v>High_risk</v>
      </c>
      <c r="O454" s="1" t="str">
        <f t="shared" si="53"/>
        <v>Excellent</v>
      </c>
      <c r="P454" s="1" t="str">
        <f t="shared" si="54"/>
        <v>Submitted</v>
      </c>
      <c r="Q454" s="1" t="str">
        <f t="shared" si="55"/>
        <v>Valid</v>
      </c>
      <c r="R454" s="1" t="s">
        <v>82</v>
      </c>
      <c r="S454" s="4">
        <v>3202050</v>
      </c>
      <c r="T454" s="1">
        <v>13.69</v>
      </c>
      <c r="U454" s="1">
        <v>12</v>
      </c>
      <c r="V454" s="1">
        <v>266837.5</v>
      </c>
      <c r="W454" s="4">
        <f t="shared" si="56"/>
        <v>3653399.5625231187</v>
      </c>
      <c r="X454" s="1" t="s">
        <v>50</v>
      </c>
      <c r="Y454" s="1" t="s">
        <v>51</v>
      </c>
      <c r="Z454" s="8">
        <v>45916</v>
      </c>
      <c r="AA454" s="8" t="str">
        <f>TEXT(Table2[[#This Row],[Application_Date]],"yyy")</f>
        <v>2025</v>
      </c>
      <c r="AB454" s="8" t="str">
        <f>TEXT(Table2[[#This Row],[Application_Date]],"mmmm")</f>
        <v>September</v>
      </c>
      <c r="AC454" s="1" t="s">
        <v>41</v>
      </c>
      <c r="AD454" s="1" t="s">
        <v>42</v>
      </c>
      <c r="AE454" s="1" t="s">
        <v>43</v>
      </c>
    </row>
    <row r="455" spans="1:31" x14ac:dyDescent="0.25">
      <c r="A455" s="1" t="s">
        <v>1046</v>
      </c>
      <c r="B455" s="1" t="str">
        <f>IF(COUNTIF($A$2:A455,A455)&gt;1,"Duplicate","Unique")</f>
        <v>Unique</v>
      </c>
      <c r="C455" s="1" t="s">
        <v>1047</v>
      </c>
      <c r="D455" s="1" t="s">
        <v>157</v>
      </c>
      <c r="E455" s="1" t="str">
        <f t="shared" si="50"/>
        <v>Submitted</v>
      </c>
      <c r="F455" s="1" t="s">
        <v>35</v>
      </c>
      <c r="G455" s="1">
        <v>26</v>
      </c>
      <c r="H455" s="1" t="s">
        <v>24</v>
      </c>
      <c r="I455" s="1" t="s">
        <v>48</v>
      </c>
      <c r="J455" s="1" t="s">
        <v>37</v>
      </c>
      <c r="K455" s="4">
        <v>1824458</v>
      </c>
      <c r="L455" s="4" t="str">
        <f t="shared" si="51"/>
        <v>Submitted</v>
      </c>
      <c r="M455" s="1">
        <v>950</v>
      </c>
      <c r="N455" s="1" t="str">
        <f t="shared" si="52"/>
        <v>medium_risk</v>
      </c>
      <c r="O455" s="1" t="str">
        <f t="shared" si="53"/>
        <v>Excellent</v>
      </c>
      <c r="P455" s="1" t="str">
        <f t="shared" si="54"/>
        <v>Submitted</v>
      </c>
      <c r="Q455" s="1" t="str">
        <f t="shared" si="55"/>
        <v>Invalid</v>
      </c>
      <c r="R455" s="1" t="s">
        <v>82</v>
      </c>
      <c r="S455" s="4">
        <v>4016789</v>
      </c>
      <c r="T455" s="1">
        <v>15.84</v>
      </c>
      <c r="U455" s="1">
        <v>120</v>
      </c>
      <c r="V455" s="1">
        <v>33473.24</v>
      </c>
      <c r="W455" s="4">
        <f t="shared" si="56"/>
        <v>5302161.4800000004</v>
      </c>
      <c r="X455" s="1" t="s">
        <v>85</v>
      </c>
      <c r="Y455" s="1" t="s">
        <v>86</v>
      </c>
      <c r="Z455" s="8">
        <v>45917</v>
      </c>
      <c r="AA455" s="8" t="str">
        <f>TEXT(Table2[[#This Row],[Application_Date]],"yyy")</f>
        <v>2025</v>
      </c>
      <c r="AB455" s="8" t="str">
        <f>TEXT(Table2[[#This Row],[Application_Date]],"mmmm")</f>
        <v>September</v>
      </c>
      <c r="AC455" s="1" t="s">
        <v>41</v>
      </c>
      <c r="AD455" s="1" t="s">
        <v>30</v>
      </c>
      <c r="AE455" s="1" t="s">
        <v>66</v>
      </c>
    </row>
    <row r="456" spans="1:31" x14ac:dyDescent="0.25">
      <c r="A456" s="1" t="s">
        <v>1048</v>
      </c>
      <c r="B456" s="1" t="str">
        <f>IF(COUNTIF($A$2:A456,A456)&gt;1,"Duplicate","Unique")</f>
        <v>Unique</v>
      </c>
      <c r="C456" s="1" t="s">
        <v>1049</v>
      </c>
      <c r="D456" s="1" t="s">
        <v>638</v>
      </c>
      <c r="E456" s="1" t="str">
        <f t="shared" si="50"/>
        <v>Submitted</v>
      </c>
      <c r="F456" s="1" t="s">
        <v>35</v>
      </c>
      <c r="G456" s="1">
        <v>27</v>
      </c>
      <c r="H456" s="1" t="s">
        <v>36</v>
      </c>
      <c r="I456" s="1" t="s">
        <v>25</v>
      </c>
      <c r="J456" s="1" t="s">
        <v>37</v>
      </c>
      <c r="K456" s="4">
        <v>1442819</v>
      </c>
      <c r="L456" s="4" t="str">
        <f t="shared" si="51"/>
        <v>Submitted</v>
      </c>
      <c r="M456" s="1">
        <v>301</v>
      </c>
      <c r="N456" s="1" t="str">
        <f t="shared" si="52"/>
        <v>High_risk</v>
      </c>
      <c r="O456" s="1" t="str">
        <f t="shared" si="53"/>
        <v>Excellent</v>
      </c>
      <c r="P456" s="1" t="str">
        <f t="shared" si="54"/>
        <v>Submitted</v>
      </c>
      <c r="Q456" s="1" t="str">
        <f t="shared" si="55"/>
        <v>Valid</v>
      </c>
      <c r="R456" s="1" t="s">
        <v>6</v>
      </c>
      <c r="S456" s="4">
        <v>3533333</v>
      </c>
      <c r="T456" s="1">
        <v>8.52</v>
      </c>
      <c r="U456" s="1">
        <v>12</v>
      </c>
      <c r="V456" s="1">
        <v>294444.42</v>
      </c>
      <c r="W456" s="4">
        <f t="shared" si="56"/>
        <v>2512686.0491239391</v>
      </c>
      <c r="X456" s="1" t="s">
        <v>39</v>
      </c>
      <c r="Y456" s="1" t="s">
        <v>40</v>
      </c>
      <c r="Z456" s="8">
        <v>45918</v>
      </c>
      <c r="AA456" s="8" t="str">
        <f>TEXT(Table2[[#This Row],[Application_Date]],"yyy")</f>
        <v>2025</v>
      </c>
      <c r="AB456" s="8" t="str">
        <f>TEXT(Table2[[#This Row],[Application_Date]],"mmmm")</f>
        <v>September</v>
      </c>
      <c r="AC456" s="1" t="s">
        <v>61</v>
      </c>
      <c r="AD456" s="1" t="s">
        <v>30</v>
      </c>
      <c r="AE456" s="1" t="s">
        <v>66</v>
      </c>
    </row>
    <row r="457" spans="1:31" x14ac:dyDescent="0.25">
      <c r="A457" s="1" t="s">
        <v>1050</v>
      </c>
      <c r="B457" s="1" t="str">
        <f>IF(COUNTIF($A$2:A457,A457)&gt;1,"Duplicate","Unique")</f>
        <v>Unique</v>
      </c>
      <c r="C457" s="1" t="s">
        <v>1051</v>
      </c>
      <c r="D457" s="1" t="s">
        <v>160</v>
      </c>
      <c r="E457" s="1" t="str">
        <f t="shared" si="50"/>
        <v>Submitted</v>
      </c>
      <c r="F457" s="1" t="s">
        <v>47</v>
      </c>
      <c r="G457" s="1">
        <v>19</v>
      </c>
      <c r="H457" s="1" t="s">
        <v>36</v>
      </c>
      <c r="I457" s="1" t="s">
        <v>25</v>
      </c>
      <c r="J457" s="1" t="s">
        <v>70</v>
      </c>
      <c r="K457" s="4">
        <v>655911</v>
      </c>
      <c r="L457" s="4" t="str">
        <f t="shared" si="51"/>
        <v>Submitted</v>
      </c>
      <c r="M457" s="1">
        <v>722</v>
      </c>
      <c r="N457" s="1" t="str">
        <f t="shared" si="52"/>
        <v>low_risk</v>
      </c>
      <c r="O457" s="1" t="str">
        <f t="shared" si="53"/>
        <v>Excellent</v>
      </c>
      <c r="P457" s="1" t="str">
        <f t="shared" si="54"/>
        <v>Submitted</v>
      </c>
      <c r="Q457" s="1" t="str">
        <f t="shared" si="55"/>
        <v>Valid</v>
      </c>
      <c r="R457" s="1" t="s">
        <v>82</v>
      </c>
      <c r="S457" s="4">
        <v>2284805</v>
      </c>
      <c r="T457" s="1">
        <v>18.14</v>
      </c>
      <c r="U457" s="1">
        <v>24</v>
      </c>
      <c r="V457" s="1">
        <v>95200.21</v>
      </c>
      <c r="W457" s="4">
        <f t="shared" si="56"/>
        <v>3453863.5592027283</v>
      </c>
      <c r="X457" s="1" t="s">
        <v>39</v>
      </c>
      <c r="Y457" s="1" t="s">
        <v>40</v>
      </c>
      <c r="Z457" s="8">
        <v>45919</v>
      </c>
      <c r="AA457" s="8" t="str">
        <f>TEXT(Table2[[#This Row],[Application_Date]],"yyy")</f>
        <v>2025</v>
      </c>
      <c r="AB457" s="8" t="str">
        <f>TEXT(Table2[[#This Row],[Application_Date]],"mmmm")</f>
        <v>September</v>
      </c>
      <c r="AC457" s="1" t="s">
        <v>52</v>
      </c>
      <c r="AD457" s="1" t="s">
        <v>42</v>
      </c>
      <c r="AE457" s="1" t="s">
        <v>43</v>
      </c>
    </row>
    <row r="458" spans="1:31" x14ac:dyDescent="0.25">
      <c r="A458" s="1" t="s">
        <v>1052</v>
      </c>
      <c r="B458" s="1" t="str">
        <f>IF(COUNTIF($A$2:A458,A458)&gt;1,"Duplicate","Unique")</f>
        <v>Unique</v>
      </c>
      <c r="C458" s="1" t="s">
        <v>1053</v>
      </c>
      <c r="D458" s="1" t="s">
        <v>406</v>
      </c>
      <c r="E458" s="1" t="str">
        <f t="shared" si="50"/>
        <v>Submitted</v>
      </c>
      <c r="F458" s="1" t="s">
        <v>47</v>
      </c>
      <c r="G458" s="1">
        <v>42</v>
      </c>
      <c r="H458" s="1" t="s">
        <v>36</v>
      </c>
      <c r="I458" s="1" t="s">
        <v>25</v>
      </c>
      <c r="J458" s="1" t="s">
        <v>26</v>
      </c>
      <c r="K458" s="4">
        <v>293239</v>
      </c>
      <c r="L458" s="4" t="str">
        <f t="shared" si="51"/>
        <v>Submitted</v>
      </c>
      <c r="M458" s="1">
        <v>626</v>
      </c>
      <c r="N458" s="1" t="str">
        <f t="shared" si="52"/>
        <v>low_risk</v>
      </c>
      <c r="O458" s="1" t="str">
        <f t="shared" si="53"/>
        <v>Excellent</v>
      </c>
      <c r="P458" s="1" t="str">
        <f t="shared" si="54"/>
        <v>Submitted</v>
      </c>
      <c r="Q458" s="1" t="str">
        <f t="shared" si="55"/>
        <v>Valid</v>
      </c>
      <c r="R458" s="1" t="s">
        <v>70</v>
      </c>
      <c r="S458" s="4">
        <v>2856874</v>
      </c>
      <c r="T458" s="1">
        <v>14.13</v>
      </c>
      <c r="U458" s="1">
        <v>180</v>
      </c>
      <c r="V458" s="1">
        <v>15871.52</v>
      </c>
      <c r="W458" s="4">
        <f t="shared" si="56"/>
        <v>3363969.1349999998</v>
      </c>
      <c r="X458" s="1" t="s">
        <v>95</v>
      </c>
      <c r="Y458" s="1" t="s">
        <v>96</v>
      </c>
      <c r="Z458" s="8">
        <v>45920</v>
      </c>
      <c r="AA458" s="8" t="str">
        <f>TEXT(Table2[[#This Row],[Application_Date]],"yyy")</f>
        <v>2025</v>
      </c>
      <c r="AB458" s="8" t="str">
        <f>TEXT(Table2[[#This Row],[Application_Date]],"mmmm")</f>
        <v>September</v>
      </c>
      <c r="AC458" s="1" t="s">
        <v>41</v>
      </c>
      <c r="AD458" s="1" t="s">
        <v>30</v>
      </c>
      <c r="AE458" s="1" t="s">
        <v>31</v>
      </c>
    </row>
    <row r="459" spans="1:31" x14ac:dyDescent="0.25">
      <c r="A459" s="1" t="s">
        <v>1054</v>
      </c>
      <c r="B459" s="1" t="str">
        <f>IF(COUNTIF($A$2:A459,A459)&gt;1,"Duplicate","Unique")</f>
        <v>Unique</v>
      </c>
      <c r="C459" s="1" t="s">
        <v>1055</v>
      </c>
      <c r="D459" s="1" t="s">
        <v>242</v>
      </c>
      <c r="E459" s="1" t="str">
        <f t="shared" si="50"/>
        <v>Submitted</v>
      </c>
      <c r="F459" s="1" t="s">
        <v>35</v>
      </c>
      <c r="G459" s="1">
        <v>40</v>
      </c>
      <c r="H459" s="1" t="s">
        <v>36</v>
      </c>
      <c r="I459" s="1" t="s">
        <v>48</v>
      </c>
      <c r="J459" s="1" t="s">
        <v>26</v>
      </c>
      <c r="K459" s="4">
        <v>2136843</v>
      </c>
      <c r="L459" s="4" t="str">
        <f t="shared" si="51"/>
        <v>Submitted</v>
      </c>
      <c r="M459" s="1">
        <v>681</v>
      </c>
      <c r="N459" s="1" t="str">
        <f t="shared" si="52"/>
        <v>low_risk</v>
      </c>
      <c r="O459" s="1" t="str">
        <f t="shared" si="53"/>
        <v>Excellent</v>
      </c>
      <c r="P459" s="1" t="str">
        <f t="shared" si="54"/>
        <v>Submitted</v>
      </c>
      <c r="Q459" s="1" t="str">
        <f t="shared" si="55"/>
        <v>Valid</v>
      </c>
      <c r="R459" s="1" t="s">
        <v>38</v>
      </c>
      <c r="S459" s="4">
        <v>2960911</v>
      </c>
      <c r="T459" s="1">
        <v>7.07</v>
      </c>
      <c r="U459" s="1">
        <v>24</v>
      </c>
      <c r="V459" s="1">
        <v>123371.29</v>
      </c>
      <c r="W459" s="4">
        <f t="shared" si="56"/>
        <v>1744495.9822717055</v>
      </c>
      <c r="X459" s="1" t="s">
        <v>105</v>
      </c>
      <c r="Y459" s="1" t="s">
        <v>106</v>
      </c>
      <c r="Z459" s="8">
        <v>45921</v>
      </c>
      <c r="AA459" s="8" t="str">
        <f>TEXT(Table2[[#This Row],[Application_Date]],"yyy")</f>
        <v>2025</v>
      </c>
      <c r="AB459" s="8" t="str">
        <f>TEXT(Table2[[#This Row],[Application_Date]],"mmmm")</f>
        <v>September</v>
      </c>
      <c r="AC459" s="1" t="s">
        <v>61</v>
      </c>
      <c r="AD459" s="1" t="s">
        <v>30</v>
      </c>
      <c r="AE459" s="1" t="s">
        <v>43</v>
      </c>
    </row>
    <row r="460" spans="1:31" x14ac:dyDescent="0.25">
      <c r="A460" s="1" t="s">
        <v>1056</v>
      </c>
      <c r="B460" s="1" t="str">
        <f>IF(COUNTIF($A$2:A460,A460)&gt;1,"Duplicate","Unique")</f>
        <v>Unique</v>
      </c>
      <c r="C460" s="1" t="s">
        <v>1057</v>
      </c>
      <c r="D460" s="1" t="s">
        <v>249</v>
      </c>
      <c r="E460" s="1" t="str">
        <f t="shared" si="50"/>
        <v>Submitted</v>
      </c>
      <c r="F460" s="1" t="s">
        <v>47</v>
      </c>
      <c r="G460" s="1">
        <v>23</v>
      </c>
      <c r="H460" s="1" t="s">
        <v>36</v>
      </c>
      <c r="I460" s="1" t="s">
        <v>48</v>
      </c>
      <c r="J460" s="1" t="s">
        <v>37</v>
      </c>
      <c r="K460" s="4">
        <v>2345007</v>
      </c>
      <c r="L460" s="4" t="str">
        <f t="shared" si="51"/>
        <v>Submitted</v>
      </c>
      <c r="M460" s="1">
        <v>800</v>
      </c>
      <c r="N460" s="1" t="str">
        <f t="shared" si="52"/>
        <v>medium_risk</v>
      </c>
      <c r="O460" s="1" t="str">
        <f t="shared" si="53"/>
        <v>Excellent</v>
      </c>
      <c r="P460" s="1" t="str">
        <f t="shared" si="54"/>
        <v>Submitted</v>
      </c>
      <c r="Q460" s="1" t="str">
        <f t="shared" si="55"/>
        <v>Valid</v>
      </c>
      <c r="R460" s="1" t="s">
        <v>6</v>
      </c>
      <c r="S460" s="4">
        <v>3584769</v>
      </c>
      <c r="T460" s="1">
        <v>8.2899999999999991</v>
      </c>
      <c r="U460" s="1">
        <v>180</v>
      </c>
      <c r="V460" s="1">
        <v>19915.38</v>
      </c>
      <c r="W460" s="4">
        <f t="shared" si="56"/>
        <v>2476477.9175</v>
      </c>
      <c r="X460" s="1" t="s">
        <v>105</v>
      </c>
      <c r="Y460" s="1" t="s">
        <v>106</v>
      </c>
      <c r="Z460" s="8">
        <v>45922</v>
      </c>
      <c r="AA460" s="8" t="str">
        <f>TEXT(Table2[[#This Row],[Application_Date]],"yyy")</f>
        <v>2025</v>
      </c>
      <c r="AB460" s="8" t="str">
        <f>TEXT(Table2[[#This Row],[Application_Date]],"mmmm")</f>
        <v>September</v>
      </c>
      <c r="AC460" s="1" t="s">
        <v>52</v>
      </c>
      <c r="AD460" s="1" t="s">
        <v>42</v>
      </c>
      <c r="AE460" s="1" t="s">
        <v>31</v>
      </c>
    </row>
    <row r="461" spans="1:31" x14ac:dyDescent="0.25">
      <c r="A461" s="1" t="s">
        <v>1058</v>
      </c>
      <c r="B461" s="1" t="str">
        <f>IF(COUNTIF($A$2:A461,A461)&gt;1,"Duplicate","Unique")</f>
        <v>Unique</v>
      </c>
      <c r="C461" s="1" t="s">
        <v>1059</v>
      </c>
      <c r="D461" s="1" t="s">
        <v>157</v>
      </c>
      <c r="E461" s="1" t="str">
        <f t="shared" si="50"/>
        <v>Submitted</v>
      </c>
      <c r="F461" s="1" t="s">
        <v>47</v>
      </c>
      <c r="G461" s="1">
        <v>36</v>
      </c>
      <c r="H461" s="1" t="s">
        <v>24</v>
      </c>
      <c r="I461" s="1" t="s">
        <v>48</v>
      </c>
      <c r="J461" s="1" t="s">
        <v>70</v>
      </c>
      <c r="K461" s="4">
        <v>1787440</v>
      </c>
      <c r="L461" s="4" t="str">
        <f t="shared" si="51"/>
        <v>Submitted</v>
      </c>
      <c r="M461" s="1">
        <v>789</v>
      </c>
      <c r="N461" s="1" t="str">
        <f t="shared" si="52"/>
        <v>medium_risk</v>
      </c>
      <c r="O461" s="1" t="str">
        <f t="shared" si="53"/>
        <v>Excellent</v>
      </c>
      <c r="P461" s="1" t="str">
        <f t="shared" si="54"/>
        <v>Submitted</v>
      </c>
      <c r="Q461" s="1" t="str">
        <f t="shared" si="55"/>
        <v>Valid</v>
      </c>
      <c r="R461" s="1" t="s">
        <v>27</v>
      </c>
      <c r="S461" s="4">
        <v>2422549</v>
      </c>
      <c r="T461" s="1">
        <v>17.600000000000001</v>
      </c>
      <c r="U461" s="1">
        <v>120</v>
      </c>
      <c r="V461" s="1">
        <v>20187.91</v>
      </c>
      <c r="W461" s="4">
        <f t="shared" si="56"/>
        <v>3553071.8666666672</v>
      </c>
      <c r="X461" s="1" t="s">
        <v>85</v>
      </c>
      <c r="Y461" s="1" t="s">
        <v>86</v>
      </c>
      <c r="Z461" s="8">
        <v>45923</v>
      </c>
      <c r="AA461" s="8" t="str">
        <f>TEXT(Table2[[#This Row],[Application_Date]],"yyy")</f>
        <v>2025</v>
      </c>
      <c r="AB461" s="8" t="str">
        <f>TEXT(Table2[[#This Row],[Application_Date]],"mmmm")</f>
        <v>September</v>
      </c>
      <c r="AC461" s="1" t="s">
        <v>41</v>
      </c>
      <c r="AD461" s="1" t="s">
        <v>42</v>
      </c>
      <c r="AE461" s="1" t="s">
        <v>66</v>
      </c>
    </row>
    <row r="462" spans="1:31" x14ac:dyDescent="0.25">
      <c r="A462" s="1" t="s">
        <v>1060</v>
      </c>
      <c r="B462" s="1" t="str">
        <f>IF(COUNTIF($A$2:A462,A462)&gt;1,"Duplicate","Unique")</f>
        <v>Unique</v>
      </c>
      <c r="C462" s="1" t="s">
        <v>1061</v>
      </c>
      <c r="D462" s="1" t="s">
        <v>575</v>
      </c>
      <c r="E462" s="1" t="str">
        <f t="shared" si="50"/>
        <v>Submitted</v>
      </c>
      <c r="F462" s="1" t="s">
        <v>47</v>
      </c>
      <c r="G462" s="1">
        <v>54</v>
      </c>
      <c r="H462" s="1" t="s">
        <v>36</v>
      </c>
      <c r="I462" s="1" t="s">
        <v>25</v>
      </c>
      <c r="J462" s="1" t="s">
        <v>49</v>
      </c>
      <c r="K462" s="4">
        <v>1111025</v>
      </c>
      <c r="L462" s="4" t="str">
        <f t="shared" si="51"/>
        <v>Submitted</v>
      </c>
      <c r="M462" s="1">
        <v>594</v>
      </c>
      <c r="N462" s="1" t="str">
        <f t="shared" si="52"/>
        <v>High_risk</v>
      </c>
      <c r="O462" s="1" t="str">
        <f t="shared" si="53"/>
        <v>Excellent</v>
      </c>
      <c r="P462" s="1" t="str">
        <f t="shared" si="54"/>
        <v>Submitted</v>
      </c>
      <c r="Q462" s="1" t="str">
        <f t="shared" si="55"/>
        <v>Valid</v>
      </c>
      <c r="R462" s="1" t="s">
        <v>82</v>
      </c>
      <c r="S462" s="4">
        <v>3574116</v>
      </c>
      <c r="T462" s="1">
        <v>12.09</v>
      </c>
      <c r="U462" s="1">
        <v>36</v>
      </c>
      <c r="V462" s="1">
        <v>99281</v>
      </c>
      <c r="W462" s="4">
        <f t="shared" si="56"/>
        <v>3600921.8700457946</v>
      </c>
      <c r="X462" s="1" t="s">
        <v>95</v>
      </c>
      <c r="Y462" s="1" t="s">
        <v>96</v>
      </c>
      <c r="Z462" s="8">
        <v>45924</v>
      </c>
      <c r="AA462" s="8" t="str">
        <f>TEXT(Table2[[#This Row],[Application_Date]],"yyy")</f>
        <v>2025</v>
      </c>
      <c r="AB462" s="8" t="str">
        <f>TEXT(Table2[[#This Row],[Application_Date]],"mmmm")</f>
        <v>September</v>
      </c>
      <c r="AC462" s="1" t="s">
        <v>41</v>
      </c>
      <c r="AD462" s="1" t="s">
        <v>30</v>
      </c>
      <c r="AE462" s="1" t="s">
        <v>62</v>
      </c>
    </row>
    <row r="463" spans="1:31" x14ac:dyDescent="0.25">
      <c r="A463" s="1" t="s">
        <v>1062</v>
      </c>
      <c r="B463" s="1" t="str">
        <f>IF(COUNTIF($A$2:A463,A463)&gt;1,"Duplicate","Unique")</f>
        <v>Unique</v>
      </c>
      <c r="C463" s="1" t="s">
        <v>1063</v>
      </c>
      <c r="D463" s="1" t="s">
        <v>249</v>
      </c>
      <c r="E463" s="1" t="str">
        <f t="shared" si="50"/>
        <v>Submitted</v>
      </c>
      <c r="F463" s="1" t="s">
        <v>35</v>
      </c>
      <c r="G463" s="1">
        <v>27</v>
      </c>
      <c r="H463" s="1" t="s">
        <v>24</v>
      </c>
      <c r="I463" s="1" t="s">
        <v>48</v>
      </c>
      <c r="J463" s="1" t="s">
        <v>26</v>
      </c>
      <c r="K463" s="4">
        <v>1999798</v>
      </c>
      <c r="L463" s="4" t="str">
        <f t="shared" si="51"/>
        <v>Submitted</v>
      </c>
      <c r="M463" s="1">
        <v>300</v>
      </c>
      <c r="N463" s="1" t="str">
        <f t="shared" si="52"/>
        <v>High_risk</v>
      </c>
      <c r="O463" s="1" t="str">
        <f t="shared" si="53"/>
        <v>Excellent</v>
      </c>
      <c r="P463" s="1" t="str">
        <f t="shared" si="54"/>
        <v>Submitted</v>
      </c>
      <c r="Q463" s="1" t="str">
        <f t="shared" si="55"/>
        <v>Valid</v>
      </c>
      <c r="R463" s="1" t="s">
        <v>82</v>
      </c>
      <c r="S463" s="4">
        <v>2172605</v>
      </c>
      <c r="T463" s="1">
        <v>15.37</v>
      </c>
      <c r="U463" s="1">
        <v>24</v>
      </c>
      <c r="V463" s="1">
        <v>90525.21</v>
      </c>
      <c r="W463" s="4">
        <f t="shared" si="56"/>
        <v>2782744.9112498444</v>
      </c>
      <c r="X463" s="1" t="s">
        <v>39</v>
      </c>
      <c r="Y463" s="1" t="s">
        <v>40</v>
      </c>
      <c r="Z463" s="8">
        <v>45925</v>
      </c>
      <c r="AA463" s="8" t="str">
        <f>TEXT(Table2[[#This Row],[Application_Date]],"yyy")</f>
        <v>2025</v>
      </c>
      <c r="AB463" s="8" t="str">
        <f>TEXT(Table2[[#This Row],[Application_Date]],"mmmm")</f>
        <v>September</v>
      </c>
      <c r="AC463" s="1" t="s">
        <v>61</v>
      </c>
      <c r="AD463" s="1" t="s">
        <v>42</v>
      </c>
      <c r="AE463" s="1" t="s">
        <v>66</v>
      </c>
    </row>
    <row r="464" spans="1:31" x14ac:dyDescent="0.25">
      <c r="A464" s="1" t="s">
        <v>1064</v>
      </c>
      <c r="B464" s="1" t="str">
        <f>IF(COUNTIF($A$2:A464,A464)&gt;1,"Duplicate","Unique")</f>
        <v>Unique</v>
      </c>
      <c r="C464" s="1" t="s">
        <v>1065</v>
      </c>
      <c r="D464" s="1" t="s">
        <v>81</v>
      </c>
      <c r="E464" s="1" t="str">
        <f t="shared" si="50"/>
        <v>Submitted</v>
      </c>
      <c r="F464" s="1" t="s">
        <v>35</v>
      </c>
      <c r="G464" s="1">
        <v>30</v>
      </c>
      <c r="H464" s="1" t="s">
        <v>24</v>
      </c>
      <c r="I464" s="1" t="s">
        <v>25</v>
      </c>
      <c r="J464" s="1" t="s">
        <v>37</v>
      </c>
      <c r="K464" s="4">
        <v>2227908</v>
      </c>
      <c r="L464" s="4" t="str">
        <f t="shared" si="51"/>
        <v>Submitted</v>
      </c>
      <c r="M464" s="1">
        <v>558</v>
      </c>
      <c r="N464" s="1" t="str">
        <f t="shared" si="52"/>
        <v>High_risk</v>
      </c>
      <c r="O464" s="1" t="str">
        <f t="shared" si="53"/>
        <v>Excellent</v>
      </c>
      <c r="P464" s="1" t="str">
        <f t="shared" si="54"/>
        <v>Submitted</v>
      </c>
      <c r="Q464" s="1" t="str">
        <f t="shared" si="55"/>
        <v>Valid</v>
      </c>
      <c r="R464" s="1" t="s">
        <v>6</v>
      </c>
      <c r="S464" s="4">
        <v>3512411</v>
      </c>
      <c r="T464" s="1">
        <v>7.18</v>
      </c>
      <c r="U464" s="1">
        <v>36</v>
      </c>
      <c r="V464" s="1">
        <v>97566.97</v>
      </c>
      <c r="W464" s="4">
        <f t="shared" si="56"/>
        <v>2101592.6795083014</v>
      </c>
      <c r="X464" s="1" t="s">
        <v>50</v>
      </c>
      <c r="Y464" s="1" t="s">
        <v>51</v>
      </c>
      <c r="Z464" s="8">
        <v>45926</v>
      </c>
      <c r="AA464" s="8" t="str">
        <f>TEXT(Table2[[#This Row],[Application_Date]],"yyy")</f>
        <v>2025</v>
      </c>
      <c r="AB464" s="8" t="str">
        <f>TEXT(Table2[[#This Row],[Application_Date]],"mmmm")</f>
        <v>September</v>
      </c>
      <c r="AC464" s="1" t="s">
        <v>41</v>
      </c>
      <c r="AD464" s="1" t="s">
        <v>30</v>
      </c>
      <c r="AE464" s="1" t="s">
        <v>62</v>
      </c>
    </row>
    <row r="465" spans="1:31" x14ac:dyDescent="0.25">
      <c r="A465" s="1" t="s">
        <v>1066</v>
      </c>
      <c r="B465" s="1" t="str">
        <f>IF(COUNTIF($A$2:A465,A465)&gt;1,"Duplicate","Unique")</f>
        <v>Unique</v>
      </c>
      <c r="C465" s="1" t="s">
        <v>1067</v>
      </c>
      <c r="D465" s="1" t="s">
        <v>296</v>
      </c>
      <c r="E465" s="1" t="str">
        <f t="shared" si="50"/>
        <v>Submitted</v>
      </c>
      <c r="F465" s="1" t="s">
        <v>47</v>
      </c>
      <c r="G465" s="1">
        <v>50</v>
      </c>
      <c r="H465" s="1" t="s">
        <v>36</v>
      </c>
      <c r="I465" s="1" t="s">
        <v>25</v>
      </c>
      <c r="J465" s="1" t="s">
        <v>37</v>
      </c>
      <c r="K465" s="4">
        <v>1712188</v>
      </c>
      <c r="L465" s="4" t="str">
        <f t="shared" si="51"/>
        <v>Submitted</v>
      </c>
      <c r="M465" s="1">
        <v>638</v>
      </c>
      <c r="N465" s="1" t="str">
        <f t="shared" si="52"/>
        <v>low_risk</v>
      </c>
      <c r="O465" s="1" t="str">
        <f t="shared" si="53"/>
        <v>Excellent</v>
      </c>
      <c r="P465" s="1" t="str">
        <f t="shared" si="54"/>
        <v>Submitted</v>
      </c>
      <c r="Q465" s="1" t="str">
        <f t="shared" si="55"/>
        <v>Valid</v>
      </c>
      <c r="R465" s="1" t="s">
        <v>27</v>
      </c>
      <c r="S465" s="4">
        <v>2324960</v>
      </c>
      <c r="T465" s="1">
        <v>16.02</v>
      </c>
      <c r="U465" s="1">
        <v>60</v>
      </c>
      <c r="V465" s="1">
        <v>38749.33</v>
      </c>
      <c r="W465" s="4">
        <f t="shared" si="56"/>
        <v>3103821.6</v>
      </c>
      <c r="X465" s="1" t="s">
        <v>50</v>
      </c>
      <c r="Y465" s="1" t="s">
        <v>51</v>
      </c>
      <c r="Z465" s="8">
        <v>45927</v>
      </c>
      <c r="AA465" s="8" t="str">
        <f>TEXT(Table2[[#This Row],[Application_Date]],"yyy")</f>
        <v>2025</v>
      </c>
      <c r="AB465" s="8" t="str">
        <f>TEXT(Table2[[#This Row],[Application_Date]],"mmmm")</f>
        <v>September</v>
      </c>
      <c r="AC465" s="1" t="s">
        <v>41</v>
      </c>
      <c r="AD465" s="1" t="s">
        <v>42</v>
      </c>
      <c r="AE465" s="1" t="s">
        <v>62</v>
      </c>
    </row>
    <row r="466" spans="1:31" x14ac:dyDescent="0.25">
      <c r="A466" s="1" t="s">
        <v>1068</v>
      </c>
      <c r="B466" s="1" t="str">
        <f>IF(COUNTIF($A$2:A466,A466)&gt;1,"Duplicate","Unique")</f>
        <v>Unique</v>
      </c>
      <c r="C466" s="1" t="s">
        <v>1069</v>
      </c>
      <c r="D466" s="1" t="s">
        <v>160</v>
      </c>
      <c r="E466" s="1" t="str">
        <f t="shared" si="50"/>
        <v>Submitted</v>
      </c>
      <c r="F466" s="1" t="s">
        <v>35</v>
      </c>
      <c r="G466" s="1">
        <v>60</v>
      </c>
      <c r="H466" s="1" t="s">
        <v>36</v>
      </c>
      <c r="I466" s="1" t="s">
        <v>25</v>
      </c>
      <c r="J466" s="1" t="s">
        <v>26</v>
      </c>
      <c r="K466" s="4">
        <v>1888292</v>
      </c>
      <c r="L466" s="4" t="str">
        <f t="shared" si="51"/>
        <v>Submitted</v>
      </c>
      <c r="M466" s="1">
        <v>522</v>
      </c>
      <c r="N466" s="1" t="str">
        <f t="shared" si="52"/>
        <v>High_risk</v>
      </c>
      <c r="O466" s="1" t="str">
        <f t="shared" si="53"/>
        <v>Excellent</v>
      </c>
      <c r="P466" s="1" t="str">
        <f t="shared" si="54"/>
        <v>Submitted</v>
      </c>
      <c r="Q466" s="1" t="str">
        <f t="shared" si="55"/>
        <v>Valid</v>
      </c>
      <c r="R466" s="1" t="s">
        <v>27</v>
      </c>
      <c r="S466" s="4">
        <v>473646</v>
      </c>
      <c r="T466" s="1">
        <v>13.63</v>
      </c>
      <c r="U466" s="1">
        <v>24</v>
      </c>
      <c r="V466" s="1">
        <v>19735.25</v>
      </c>
      <c r="W466" s="4">
        <f t="shared" si="56"/>
        <v>537982.92162448086</v>
      </c>
      <c r="X466" s="1" t="s">
        <v>105</v>
      </c>
      <c r="Y466" s="1" t="s">
        <v>106</v>
      </c>
      <c r="Z466" s="8">
        <v>45928</v>
      </c>
      <c r="AA466" s="8" t="str">
        <f>TEXT(Table2[[#This Row],[Application_Date]],"yyy")</f>
        <v>2025</v>
      </c>
      <c r="AB466" s="8" t="str">
        <f>TEXT(Table2[[#This Row],[Application_Date]],"mmmm")</f>
        <v>September</v>
      </c>
      <c r="AC466" s="1" t="s">
        <v>61</v>
      </c>
      <c r="AD466" s="1" t="s">
        <v>30</v>
      </c>
      <c r="AE466" s="1" t="s">
        <v>31</v>
      </c>
    </row>
    <row r="467" spans="1:31" x14ac:dyDescent="0.25">
      <c r="A467" s="1" t="s">
        <v>1070</v>
      </c>
      <c r="B467" s="1" t="str">
        <f>IF(COUNTIF($A$2:A467,A467)&gt;1,"Duplicate","Unique")</f>
        <v>Unique</v>
      </c>
      <c r="C467" s="1" t="s">
        <v>1071</v>
      </c>
      <c r="D467" s="1" t="s">
        <v>89</v>
      </c>
      <c r="E467" s="1" t="str">
        <f t="shared" si="50"/>
        <v>Submitted</v>
      </c>
      <c r="F467" s="1" t="s">
        <v>47</v>
      </c>
      <c r="G467" s="1">
        <v>45</v>
      </c>
      <c r="H467" s="1" t="s">
        <v>24</v>
      </c>
      <c r="I467" s="1" t="s">
        <v>25</v>
      </c>
      <c r="J467" s="1" t="s">
        <v>26</v>
      </c>
      <c r="K467" s="4">
        <v>2020658</v>
      </c>
      <c r="L467" s="4" t="str">
        <f t="shared" si="51"/>
        <v>Submitted</v>
      </c>
      <c r="M467" s="1">
        <v>669</v>
      </c>
      <c r="N467" s="1" t="str">
        <f t="shared" si="52"/>
        <v>low_risk</v>
      </c>
      <c r="O467" s="1" t="str">
        <f t="shared" si="53"/>
        <v>Excellent</v>
      </c>
      <c r="P467" s="1" t="str">
        <f t="shared" si="54"/>
        <v>Submitted</v>
      </c>
      <c r="Q467" s="1" t="str">
        <f t="shared" si="55"/>
        <v>Valid</v>
      </c>
      <c r="R467" s="1" t="s">
        <v>38</v>
      </c>
      <c r="S467" s="4">
        <v>2281142</v>
      </c>
      <c r="T467" s="1">
        <v>10</v>
      </c>
      <c r="U467" s="1">
        <v>36</v>
      </c>
      <c r="V467" s="1">
        <v>63365.06</v>
      </c>
      <c r="W467" s="4">
        <f t="shared" si="56"/>
        <v>1900951.6673009444</v>
      </c>
      <c r="X467" s="1" t="s">
        <v>59</v>
      </c>
      <c r="Y467" s="1" t="s">
        <v>60</v>
      </c>
      <c r="Z467" s="8">
        <v>45929</v>
      </c>
      <c r="AA467" s="8" t="str">
        <f>TEXT(Table2[[#This Row],[Application_Date]],"yyy")</f>
        <v>2025</v>
      </c>
      <c r="AB467" s="8" t="str">
        <f>TEXT(Table2[[#This Row],[Application_Date]],"mmmm")</f>
        <v>September</v>
      </c>
      <c r="AC467" s="1" t="s">
        <v>41</v>
      </c>
      <c r="AD467" s="1" t="s">
        <v>30</v>
      </c>
      <c r="AE467" s="1" t="s">
        <v>43</v>
      </c>
    </row>
    <row r="468" spans="1:31" x14ac:dyDescent="0.25">
      <c r="A468" s="1" t="s">
        <v>1072</v>
      </c>
      <c r="B468" s="1" t="str">
        <f>IF(COUNTIF($A$2:A468,A468)&gt;1,"Duplicate","Unique")</f>
        <v>Unique</v>
      </c>
      <c r="C468" s="1" t="s">
        <v>1073</v>
      </c>
      <c r="D468" s="1" t="s">
        <v>392</v>
      </c>
      <c r="E468" s="1" t="str">
        <f t="shared" si="50"/>
        <v>Submitted</v>
      </c>
      <c r="F468" s="1" t="s">
        <v>35</v>
      </c>
      <c r="G468" s="1">
        <v>51</v>
      </c>
      <c r="H468" s="1" t="s">
        <v>24</v>
      </c>
      <c r="I468" s="1" t="s">
        <v>25</v>
      </c>
      <c r="J468" s="1" t="s">
        <v>37</v>
      </c>
      <c r="K468" s="4">
        <v>2483193</v>
      </c>
      <c r="L468" s="4" t="str">
        <f t="shared" si="51"/>
        <v>Submitted</v>
      </c>
      <c r="M468" s="1">
        <v>887</v>
      </c>
      <c r="N468" s="1" t="str">
        <f t="shared" si="52"/>
        <v>medium_risk</v>
      </c>
      <c r="O468" s="1" t="str">
        <f t="shared" si="53"/>
        <v>Excellent</v>
      </c>
      <c r="P468" s="1" t="str">
        <f t="shared" si="54"/>
        <v>Submitted</v>
      </c>
      <c r="Q468" s="1" t="str">
        <f t="shared" si="55"/>
        <v>Valid</v>
      </c>
      <c r="R468" s="1" t="s">
        <v>70</v>
      </c>
      <c r="S468" s="4">
        <v>1029299</v>
      </c>
      <c r="T468" s="1">
        <v>14.21</v>
      </c>
      <c r="U468" s="1">
        <v>180</v>
      </c>
      <c r="V468" s="1">
        <v>5718.33</v>
      </c>
      <c r="W468" s="4">
        <f t="shared" si="56"/>
        <v>1218861.5658333334</v>
      </c>
      <c r="X468" s="1" t="s">
        <v>39</v>
      </c>
      <c r="Y468" s="1" t="s">
        <v>40</v>
      </c>
      <c r="Z468" s="8">
        <v>45930</v>
      </c>
      <c r="AA468" s="8" t="str">
        <f>TEXT(Table2[[#This Row],[Application_Date]],"yyy")</f>
        <v>2025</v>
      </c>
      <c r="AB468" s="8" t="str">
        <f>TEXT(Table2[[#This Row],[Application_Date]],"mmmm")</f>
        <v>September</v>
      </c>
      <c r="AC468" s="1" t="s">
        <v>52</v>
      </c>
      <c r="AD468" s="1" t="s">
        <v>30</v>
      </c>
      <c r="AE468" s="1" t="s">
        <v>62</v>
      </c>
    </row>
    <row r="469" spans="1:31" x14ac:dyDescent="0.25">
      <c r="A469" s="1" t="s">
        <v>1074</v>
      </c>
      <c r="B469" s="1" t="str">
        <f>IF(COUNTIF($A$2:A469,A469)&gt;1,"Duplicate","Unique")</f>
        <v>Unique</v>
      </c>
      <c r="C469" s="1" t="s">
        <v>1075</v>
      </c>
      <c r="D469" s="1" t="s">
        <v>454</v>
      </c>
      <c r="E469" s="1" t="str">
        <f t="shared" si="50"/>
        <v>Submitted</v>
      </c>
      <c r="F469" s="1" t="s">
        <v>35</v>
      </c>
      <c r="G469" s="1">
        <v>40</v>
      </c>
      <c r="H469" s="1" t="s">
        <v>36</v>
      </c>
      <c r="I469" s="1" t="s">
        <v>48</v>
      </c>
      <c r="J469" s="1" t="s">
        <v>37</v>
      </c>
      <c r="K469" s="4">
        <v>1525007</v>
      </c>
      <c r="L469" s="4" t="str">
        <f t="shared" si="51"/>
        <v>Submitted</v>
      </c>
      <c r="M469" s="1">
        <v>349</v>
      </c>
      <c r="N469" s="1" t="str">
        <f t="shared" si="52"/>
        <v>High_risk</v>
      </c>
      <c r="O469" s="1" t="str">
        <f t="shared" si="53"/>
        <v>Excellent</v>
      </c>
      <c r="P469" s="1" t="str">
        <f t="shared" si="54"/>
        <v>Submitted</v>
      </c>
      <c r="Q469" s="1" t="str">
        <f t="shared" si="55"/>
        <v>Valid</v>
      </c>
      <c r="R469" s="1" t="s">
        <v>82</v>
      </c>
      <c r="S469" s="4">
        <v>1874437</v>
      </c>
      <c r="T469" s="1">
        <v>17.440000000000001</v>
      </c>
      <c r="U469" s="1">
        <v>180</v>
      </c>
      <c r="V469" s="1">
        <v>10413.540000000001</v>
      </c>
      <c r="W469" s="4">
        <f t="shared" si="56"/>
        <v>2724181.7733333334</v>
      </c>
      <c r="X469" s="1" t="s">
        <v>85</v>
      </c>
      <c r="Y469" s="1" t="s">
        <v>86</v>
      </c>
      <c r="Z469" s="8">
        <v>45931</v>
      </c>
      <c r="AA469" s="8" t="str">
        <f>TEXT(Table2[[#This Row],[Application_Date]],"yyy")</f>
        <v>2025</v>
      </c>
      <c r="AB469" s="8" t="str">
        <f>TEXT(Table2[[#This Row],[Application_Date]],"mmmm")</f>
        <v>October</v>
      </c>
      <c r="AC469" s="1" t="s">
        <v>52</v>
      </c>
      <c r="AD469" s="1" t="s">
        <v>30</v>
      </c>
      <c r="AE469" s="1" t="s">
        <v>43</v>
      </c>
    </row>
    <row r="470" spans="1:31" x14ac:dyDescent="0.25">
      <c r="A470" s="1" t="s">
        <v>1076</v>
      </c>
      <c r="B470" s="1" t="str">
        <f>IF(COUNTIF($A$2:A470,A470)&gt;1,"Duplicate","Unique")</f>
        <v>Unique</v>
      </c>
      <c r="C470" s="1" t="s">
        <v>1077</v>
      </c>
      <c r="D470" s="1" t="s">
        <v>124</v>
      </c>
      <c r="E470" s="1" t="str">
        <f t="shared" si="50"/>
        <v>Submitted</v>
      </c>
      <c r="F470" s="1" t="s">
        <v>47</v>
      </c>
      <c r="G470" s="1">
        <v>35</v>
      </c>
      <c r="H470" s="1" t="s">
        <v>24</v>
      </c>
      <c r="I470" s="1" t="s">
        <v>48</v>
      </c>
      <c r="J470" s="1" t="s">
        <v>49</v>
      </c>
      <c r="K470" s="4">
        <v>1521055</v>
      </c>
      <c r="L470" s="4" t="str">
        <f t="shared" si="51"/>
        <v>Submitted</v>
      </c>
      <c r="M470" s="1">
        <v>663</v>
      </c>
      <c r="N470" s="1" t="str">
        <f t="shared" si="52"/>
        <v>low_risk</v>
      </c>
      <c r="O470" s="1" t="str">
        <f t="shared" si="53"/>
        <v>Excellent</v>
      </c>
      <c r="P470" s="1" t="str">
        <f t="shared" si="54"/>
        <v>Submitted</v>
      </c>
      <c r="Q470" s="1" t="str">
        <f t="shared" si="55"/>
        <v>Valid</v>
      </c>
      <c r="R470" s="1" t="s">
        <v>27</v>
      </c>
      <c r="S470" s="4">
        <v>2336110</v>
      </c>
      <c r="T470" s="1">
        <v>11.22</v>
      </c>
      <c r="U470" s="1">
        <v>180</v>
      </c>
      <c r="V470" s="1">
        <v>12978.39</v>
      </c>
      <c r="W470" s="4">
        <f t="shared" si="56"/>
        <v>2184262.85</v>
      </c>
      <c r="X470" s="1" t="s">
        <v>95</v>
      </c>
      <c r="Y470" s="1" t="s">
        <v>96</v>
      </c>
      <c r="Z470" s="8">
        <v>45932</v>
      </c>
      <c r="AA470" s="8" t="str">
        <f>TEXT(Table2[[#This Row],[Application_Date]],"yyy")</f>
        <v>2025</v>
      </c>
      <c r="AB470" s="8" t="str">
        <f>TEXT(Table2[[#This Row],[Application_Date]],"mmmm")</f>
        <v>October</v>
      </c>
      <c r="AC470" s="1" t="s">
        <v>52</v>
      </c>
      <c r="AD470" s="1" t="s">
        <v>30</v>
      </c>
      <c r="AE470" s="1" t="s">
        <v>43</v>
      </c>
    </row>
    <row r="471" spans="1:31" x14ac:dyDescent="0.25">
      <c r="A471" s="1" t="s">
        <v>1078</v>
      </c>
      <c r="B471" s="1" t="str">
        <f>IF(COUNTIF($A$2:A471,A471)&gt;1,"Duplicate","Unique")</f>
        <v>Unique</v>
      </c>
      <c r="C471" s="1" t="s">
        <v>1079</v>
      </c>
      <c r="D471" s="1" t="s">
        <v>199</v>
      </c>
      <c r="E471" s="1" t="str">
        <f t="shared" si="50"/>
        <v>Submitted</v>
      </c>
      <c r="F471" s="1" t="s">
        <v>35</v>
      </c>
      <c r="G471" s="1">
        <v>60</v>
      </c>
      <c r="H471" s="1" t="s">
        <v>36</v>
      </c>
      <c r="I471" s="1" t="s">
        <v>48</v>
      </c>
      <c r="J471" s="1" t="s">
        <v>49</v>
      </c>
      <c r="K471" s="4">
        <v>1933526</v>
      </c>
      <c r="L471" s="4" t="str">
        <f t="shared" si="51"/>
        <v>Submitted</v>
      </c>
      <c r="M471" s="1">
        <v>536</v>
      </c>
      <c r="N471" s="1" t="str">
        <f t="shared" si="52"/>
        <v>High_risk</v>
      </c>
      <c r="O471" s="1" t="str">
        <f t="shared" si="53"/>
        <v>Excellent</v>
      </c>
      <c r="P471" s="1" t="str">
        <f t="shared" si="54"/>
        <v>Submitted</v>
      </c>
      <c r="Q471" s="1" t="str">
        <f t="shared" si="55"/>
        <v>Valid</v>
      </c>
      <c r="R471" s="1" t="s">
        <v>70</v>
      </c>
      <c r="S471" s="4">
        <v>1602233</v>
      </c>
      <c r="T471" s="1">
        <v>18.03</v>
      </c>
      <c r="U471" s="1">
        <v>36</v>
      </c>
      <c r="V471" s="1">
        <v>44506.47</v>
      </c>
      <c r="W471" s="4">
        <f t="shared" si="56"/>
        <v>2407355.0825000112</v>
      </c>
      <c r="X471" s="1" t="s">
        <v>95</v>
      </c>
      <c r="Y471" s="1" t="s">
        <v>96</v>
      </c>
      <c r="Z471" s="8">
        <v>45933</v>
      </c>
      <c r="AA471" s="8" t="str">
        <f>TEXT(Table2[[#This Row],[Application_Date]],"yyy")</f>
        <v>2025</v>
      </c>
      <c r="AB471" s="8" t="str">
        <f>TEXT(Table2[[#This Row],[Application_Date]],"mmmm")</f>
        <v>October</v>
      </c>
      <c r="AC471" s="1" t="s">
        <v>61</v>
      </c>
      <c r="AD471" s="1" t="s">
        <v>30</v>
      </c>
      <c r="AE471" s="1" t="s">
        <v>43</v>
      </c>
    </row>
    <row r="472" spans="1:31" x14ac:dyDescent="0.25">
      <c r="A472" s="1" t="s">
        <v>1080</v>
      </c>
      <c r="B472" s="1" t="str">
        <f>IF(COUNTIF($A$2:A472,A472)&gt;1,"Duplicate","Unique")</f>
        <v>Unique</v>
      </c>
      <c r="C472" s="1" t="s">
        <v>1081</v>
      </c>
      <c r="D472" s="1" t="s">
        <v>373</v>
      </c>
      <c r="E472" s="1" t="str">
        <f t="shared" si="50"/>
        <v>Submitted</v>
      </c>
      <c r="F472" s="1" t="s">
        <v>47</v>
      </c>
      <c r="G472" s="1">
        <v>30</v>
      </c>
      <c r="H472" s="1" t="s">
        <v>36</v>
      </c>
      <c r="I472" s="1" t="s">
        <v>25</v>
      </c>
      <c r="J472" s="1" t="s">
        <v>37</v>
      </c>
      <c r="K472" s="4">
        <v>870824</v>
      </c>
      <c r="L472" s="4" t="str">
        <f t="shared" si="51"/>
        <v>Submitted</v>
      </c>
      <c r="M472" s="1">
        <v>496</v>
      </c>
      <c r="N472" s="1" t="str">
        <f t="shared" si="52"/>
        <v>High_risk</v>
      </c>
      <c r="O472" s="1" t="str">
        <f t="shared" si="53"/>
        <v>Excellent</v>
      </c>
      <c r="P472" s="1" t="str">
        <f t="shared" si="54"/>
        <v>Submitted</v>
      </c>
      <c r="Q472" s="1" t="str">
        <f t="shared" si="55"/>
        <v>Valid</v>
      </c>
      <c r="R472" s="1" t="s">
        <v>6</v>
      </c>
      <c r="S472" s="4">
        <v>1790633</v>
      </c>
      <c r="T472" s="1">
        <v>11.34</v>
      </c>
      <c r="U472" s="1">
        <v>180</v>
      </c>
      <c r="V472" s="1">
        <v>9947.9599999999991</v>
      </c>
      <c r="W472" s="4">
        <f t="shared" si="56"/>
        <v>1692148.1849999998</v>
      </c>
      <c r="X472" s="1" t="s">
        <v>39</v>
      </c>
      <c r="Y472" s="1" t="s">
        <v>40</v>
      </c>
      <c r="Z472" s="8">
        <v>45934</v>
      </c>
      <c r="AA472" s="8" t="str">
        <f>TEXT(Table2[[#This Row],[Application_Date]],"yyy")</f>
        <v>2025</v>
      </c>
      <c r="AB472" s="8" t="str">
        <f>TEXT(Table2[[#This Row],[Application_Date]],"mmmm")</f>
        <v>October</v>
      </c>
      <c r="AC472" s="1" t="s">
        <v>41</v>
      </c>
      <c r="AD472" s="1" t="s">
        <v>42</v>
      </c>
      <c r="AE472" s="1" t="s">
        <v>66</v>
      </c>
    </row>
    <row r="473" spans="1:31" x14ac:dyDescent="0.25">
      <c r="A473" s="1" t="s">
        <v>1082</v>
      </c>
      <c r="B473" s="1" t="str">
        <f>IF(COUNTIF($A$2:A473,A473)&gt;1,"Duplicate","Unique")</f>
        <v>Unique</v>
      </c>
      <c r="C473" s="1" t="s">
        <v>1083</v>
      </c>
      <c r="D473" s="1" t="s">
        <v>328</v>
      </c>
      <c r="E473" s="1" t="str">
        <f t="shared" si="50"/>
        <v>Submitted</v>
      </c>
      <c r="F473" s="1" t="s">
        <v>47</v>
      </c>
      <c r="G473" s="1">
        <v>38</v>
      </c>
      <c r="H473" s="1" t="s">
        <v>36</v>
      </c>
      <c r="I473" s="1" t="s">
        <v>25</v>
      </c>
      <c r="J473" s="1" t="s">
        <v>70</v>
      </c>
      <c r="K473" s="4">
        <v>1531338</v>
      </c>
      <c r="L473" s="4" t="str">
        <f t="shared" si="51"/>
        <v>Submitted</v>
      </c>
      <c r="M473" s="1">
        <v>595</v>
      </c>
      <c r="N473" s="1" t="str">
        <f t="shared" si="52"/>
        <v>High_risk</v>
      </c>
      <c r="O473" s="1" t="str">
        <f t="shared" si="53"/>
        <v>Excellent</v>
      </c>
      <c r="P473" s="1" t="str">
        <f t="shared" si="54"/>
        <v>Submitted</v>
      </c>
      <c r="Q473" s="1" t="str">
        <f t="shared" si="55"/>
        <v>Valid</v>
      </c>
      <c r="R473" s="1" t="s">
        <v>38</v>
      </c>
      <c r="S473" s="4">
        <v>3305444</v>
      </c>
      <c r="T473" s="1">
        <v>12.74</v>
      </c>
      <c r="U473" s="1">
        <v>120</v>
      </c>
      <c r="V473" s="1">
        <v>27545.37</v>
      </c>
      <c r="W473" s="4">
        <f t="shared" si="56"/>
        <v>3509279.7133333338</v>
      </c>
      <c r="X473" s="1" t="s">
        <v>85</v>
      </c>
      <c r="Y473" s="1" t="s">
        <v>86</v>
      </c>
      <c r="Z473" s="8">
        <v>45935</v>
      </c>
      <c r="AA473" s="8" t="str">
        <f>TEXT(Table2[[#This Row],[Application_Date]],"yyy")</f>
        <v>2025</v>
      </c>
      <c r="AB473" s="8" t="str">
        <f>TEXT(Table2[[#This Row],[Application_Date]],"mmmm")</f>
        <v>October</v>
      </c>
      <c r="AC473" s="1" t="s">
        <v>52</v>
      </c>
      <c r="AD473" s="1" t="s">
        <v>30</v>
      </c>
      <c r="AE473" s="1" t="s">
        <v>62</v>
      </c>
    </row>
    <row r="474" spans="1:31" x14ac:dyDescent="0.25">
      <c r="A474" s="1" t="s">
        <v>1084</v>
      </c>
      <c r="B474" s="1" t="str">
        <f>IF(COUNTIF($A$2:A474,A474)&gt;1,"Duplicate","Unique")</f>
        <v>Unique</v>
      </c>
      <c r="C474" s="1" t="s">
        <v>1085</v>
      </c>
      <c r="D474" s="1" t="s">
        <v>249</v>
      </c>
      <c r="E474" s="1" t="str">
        <f t="shared" si="50"/>
        <v>Submitted</v>
      </c>
      <c r="F474" s="1" t="s">
        <v>47</v>
      </c>
      <c r="G474" s="1">
        <v>48</v>
      </c>
      <c r="H474" s="1" t="s">
        <v>36</v>
      </c>
      <c r="I474" s="1" t="s">
        <v>25</v>
      </c>
      <c r="J474" s="1" t="s">
        <v>26</v>
      </c>
      <c r="K474" s="4">
        <v>1101890</v>
      </c>
      <c r="L474" s="4" t="str">
        <f t="shared" si="51"/>
        <v>Submitted</v>
      </c>
      <c r="M474" s="1">
        <v>598</v>
      </c>
      <c r="N474" s="1" t="str">
        <f t="shared" si="52"/>
        <v>High_risk</v>
      </c>
      <c r="O474" s="1" t="str">
        <f t="shared" si="53"/>
        <v>Excellent</v>
      </c>
      <c r="P474" s="1" t="str">
        <f t="shared" si="54"/>
        <v>Submitted</v>
      </c>
      <c r="Q474" s="1" t="str">
        <f t="shared" si="55"/>
        <v>Valid</v>
      </c>
      <c r="R474" s="1" t="s">
        <v>6</v>
      </c>
      <c r="S474" s="4">
        <v>3686749</v>
      </c>
      <c r="T474" s="1">
        <v>8.8800000000000008</v>
      </c>
      <c r="U474" s="1">
        <v>60</v>
      </c>
      <c r="V474" s="1">
        <v>61445.82</v>
      </c>
      <c r="W474" s="4">
        <f t="shared" si="56"/>
        <v>2728194.2600000105</v>
      </c>
      <c r="X474" s="1" t="s">
        <v>59</v>
      </c>
      <c r="Y474" s="1" t="s">
        <v>60</v>
      </c>
      <c r="Z474" s="8">
        <v>45936</v>
      </c>
      <c r="AA474" s="8" t="str">
        <f>TEXT(Table2[[#This Row],[Application_Date]],"yyy")</f>
        <v>2025</v>
      </c>
      <c r="AB474" s="8" t="str">
        <f>TEXT(Table2[[#This Row],[Application_Date]],"mmmm")</f>
        <v>October</v>
      </c>
      <c r="AC474" s="1" t="s">
        <v>52</v>
      </c>
      <c r="AD474" s="1" t="s">
        <v>30</v>
      </c>
      <c r="AE474" s="1" t="s">
        <v>62</v>
      </c>
    </row>
    <row r="475" spans="1:31" x14ac:dyDescent="0.25">
      <c r="A475" s="1" t="s">
        <v>1086</v>
      </c>
      <c r="B475" s="1" t="str">
        <f>IF(COUNTIF($A$2:A475,A475)&gt;1,"Duplicate","Unique")</f>
        <v>Unique</v>
      </c>
      <c r="C475" s="1" t="s">
        <v>1087</v>
      </c>
      <c r="D475" s="1" t="s">
        <v>325</v>
      </c>
      <c r="E475" s="1" t="str">
        <f t="shared" si="50"/>
        <v>Submitted</v>
      </c>
      <c r="F475" s="1" t="s">
        <v>47</v>
      </c>
      <c r="G475" s="1">
        <v>19</v>
      </c>
      <c r="H475" s="1" t="s">
        <v>36</v>
      </c>
      <c r="I475" s="1" t="s">
        <v>25</v>
      </c>
      <c r="J475" s="1" t="s">
        <v>37</v>
      </c>
      <c r="K475" s="4">
        <v>684993</v>
      </c>
      <c r="L475" s="4" t="str">
        <f t="shared" si="51"/>
        <v>Submitted</v>
      </c>
      <c r="M475" s="1">
        <v>898</v>
      </c>
      <c r="N475" s="1" t="str">
        <f t="shared" si="52"/>
        <v>medium_risk</v>
      </c>
      <c r="O475" s="1" t="str">
        <f t="shared" si="53"/>
        <v>Excellent</v>
      </c>
      <c r="P475" s="1" t="str">
        <f t="shared" si="54"/>
        <v>Submitted</v>
      </c>
      <c r="Q475" s="1" t="str">
        <f t="shared" si="55"/>
        <v>Valid</v>
      </c>
      <c r="R475" s="1" t="s">
        <v>82</v>
      </c>
      <c r="S475" s="4">
        <v>3399861</v>
      </c>
      <c r="T475" s="1">
        <v>12.94</v>
      </c>
      <c r="U475" s="1">
        <v>120</v>
      </c>
      <c r="V475" s="1">
        <v>28332.17</v>
      </c>
      <c r="W475" s="4">
        <f t="shared" si="56"/>
        <v>3666183.4450000003</v>
      </c>
      <c r="X475" s="1" t="s">
        <v>95</v>
      </c>
      <c r="Y475" s="1" t="s">
        <v>96</v>
      </c>
      <c r="Z475" s="8">
        <v>45937</v>
      </c>
      <c r="AA475" s="8" t="str">
        <f>TEXT(Table2[[#This Row],[Application_Date]],"yyy")</f>
        <v>2025</v>
      </c>
      <c r="AB475" s="8" t="str">
        <f>TEXT(Table2[[#This Row],[Application_Date]],"mmmm")</f>
        <v>October</v>
      </c>
      <c r="AC475" s="1" t="s">
        <v>41</v>
      </c>
      <c r="AD475" s="1" t="s">
        <v>30</v>
      </c>
      <c r="AE475" s="1" t="s">
        <v>66</v>
      </c>
    </row>
    <row r="476" spans="1:31" x14ac:dyDescent="0.25">
      <c r="A476" s="1" t="s">
        <v>1088</v>
      </c>
      <c r="B476" s="1" t="str">
        <f>IF(COUNTIF($A$2:A476,A476)&gt;1,"Duplicate","Unique")</f>
        <v>Unique</v>
      </c>
      <c r="C476" s="1" t="s">
        <v>1089</v>
      </c>
      <c r="D476" s="1" t="s">
        <v>133</v>
      </c>
      <c r="E476" s="1" t="str">
        <f t="shared" si="50"/>
        <v>Submitted</v>
      </c>
      <c r="F476" s="1" t="s">
        <v>47</v>
      </c>
      <c r="G476" s="1">
        <v>47</v>
      </c>
      <c r="H476" s="1" t="s">
        <v>36</v>
      </c>
      <c r="I476" s="1" t="s">
        <v>48</v>
      </c>
      <c r="J476" s="1" t="s">
        <v>26</v>
      </c>
      <c r="K476" s="4">
        <v>1552512</v>
      </c>
      <c r="L476" s="4" t="str">
        <f t="shared" si="51"/>
        <v>Submitted</v>
      </c>
      <c r="M476" s="1">
        <v>616</v>
      </c>
      <c r="N476" s="1" t="str">
        <f t="shared" si="52"/>
        <v>low_risk</v>
      </c>
      <c r="O476" s="1" t="str">
        <f t="shared" si="53"/>
        <v>Excellent</v>
      </c>
      <c r="P476" s="1" t="str">
        <f t="shared" si="54"/>
        <v>Submitted</v>
      </c>
      <c r="Q476" s="1" t="str">
        <f t="shared" si="55"/>
        <v>Valid</v>
      </c>
      <c r="R476" s="1" t="s">
        <v>27</v>
      </c>
      <c r="S476" s="4">
        <v>2546536</v>
      </c>
      <c r="T476" s="1">
        <v>7.47</v>
      </c>
      <c r="U476" s="1">
        <v>60</v>
      </c>
      <c r="V476" s="1">
        <v>42442.27</v>
      </c>
      <c r="W476" s="4">
        <f t="shared" si="56"/>
        <v>1585218.660000388</v>
      </c>
      <c r="X476" s="1" t="s">
        <v>59</v>
      </c>
      <c r="Y476" s="1" t="s">
        <v>60</v>
      </c>
      <c r="Z476" s="8">
        <v>45938</v>
      </c>
      <c r="AA476" s="8" t="str">
        <f>TEXT(Table2[[#This Row],[Application_Date]],"yyy")</f>
        <v>2025</v>
      </c>
      <c r="AB476" s="8" t="str">
        <f>TEXT(Table2[[#This Row],[Application_Date]],"mmmm")</f>
        <v>October</v>
      </c>
      <c r="AC476" s="1" t="s">
        <v>61</v>
      </c>
      <c r="AD476" s="1" t="s">
        <v>30</v>
      </c>
      <c r="AE476" s="1" t="s">
        <v>62</v>
      </c>
    </row>
    <row r="477" spans="1:31" x14ac:dyDescent="0.25">
      <c r="A477" s="1" t="s">
        <v>1090</v>
      </c>
      <c r="B477" s="1" t="str">
        <f>IF(COUNTIF($A$2:A477,A477)&gt;1,"Duplicate","Unique")</f>
        <v>Unique</v>
      </c>
      <c r="C477" s="1" t="s">
        <v>1091</v>
      </c>
      <c r="D477" s="1" t="s">
        <v>279</v>
      </c>
      <c r="E477" s="1" t="str">
        <f t="shared" si="50"/>
        <v>Submitted</v>
      </c>
      <c r="F477" s="1" t="s">
        <v>35</v>
      </c>
      <c r="G477" s="1">
        <v>43</v>
      </c>
      <c r="H477" s="1" t="s">
        <v>24</v>
      </c>
      <c r="I477" s="1" t="s">
        <v>25</v>
      </c>
      <c r="J477" s="1" t="s">
        <v>49</v>
      </c>
      <c r="K477" s="4">
        <v>331245</v>
      </c>
      <c r="L477" s="4" t="str">
        <f t="shared" si="51"/>
        <v>Submitted</v>
      </c>
      <c r="M477" s="1">
        <v>340</v>
      </c>
      <c r="N477" s="1" t="str">
        <f t="shared" si="52"/>
        <v>High_risk</v>
      </c>
      <c r="O477" s="1" t="str">
        <f t="shared" si="53"/>
        <v>Excellent</v>
      </c>
      <c r="P477" s="1" t="str">
        <f t="shared" si="54"/>
        <v>Submitted</v>
      </c>
      <c r="Q477" s="1" t="str">
        <f t="shared" si="55"/>
        <v>Valid</v>
      </c>
      <c r="R477" s="1" t="s">
        <v>27</v>
      </c>
      <c r="S477" s="4">
        <v>4158237</v>
      </c>
      <c r="T477" s="1">
        <v>15.02</v>
      </c>
      <c r="U477" s="1">
        <v>120</v>
      </c>
      <c r="V477" s="1">
        <v>34651.97</v>
      </c>
      <c r="W477" s="4">
        <f t="shared" si="56"/>
        <v>5204726.6450000005</v>
      </c>
      <c r="X477" s="1" t="s">
        <v>85</v>
      </c>
      <c r="Y477" s="1" t="s">
        <v>86</v>
      </c>
      <c r="Z477" s="8">
        <v>45939</v>
      </c>
      <c r="AA477" s="8" t="str">
        <f>TEXT(Table2[[#This Row],[Application_Date]],"yyy")</f>
        <v>2025</v>
      </c>
      <c r="AB477" s="8" t="str">
        <f>TEXT(Table2[[#This Row],[Application_Date]],"mmmm")</f>
        <v>October</v>
      </c>
      <c r="AC477" s="1" t="s">
        <v>61</v>
      </c>
      <c r="AD477" s="1" t="s">
        <v>30</v>
      </c>
      <c r="AE477" s="1" t="s">
        <v>31</v>
      </c>
    </row>
    <row r="478" spans="1:31" x14ac:dyDescent="0.25">
      <c r="A478" s="1" t="s">
        <v>1092</v>
      </c>
      <c r="B478" s="1" t="str">
        <f>IF(COUNTIF($A$2:A478,A478)&gt;1,"Duplicate","Unique")</f>
        <v>Unique</v>
      </c>
      <c r="C478" s="1" t="s">
        <v>1093</v>
      </c>
      <c r="D478" s="1" t="s">
        <v>572</v>
      </c>
      <c r="E478" s="1" t="str">
        <f t="shared" si="50"/>
        <v>Submitted</v>
      </c>
      <c r="F478" s="1" t="s">
        <v>47</v>
      </c>
      <c r="G478" s="1">
        <v>28</v>
      </c>
      <c r="H478" s="1" t="s">
        <v>24</v>
      </c>
      <c r="I478" s="1" t="s">
        <v>48</v>
      </c>
      <c r="J478" s="1" t="s">
        <v>49</v>
      </c>
      <c r="K478" s="4">
        <v>260495</v>
      </c>
      <c r="L478" s="4" t="str">
        <f t="shared" si="51"/>
        <v>Submitted</v>
      </c>
      <c r="M478" s="1">
        <v>811</v>
      </c>
      <c r="N478" s="1" t="str">
        <f t="shared" si="52"/>
        <v>medium_risk</v>
      </c>
      <c r="O478" s="1" t="str">
        <f t="shared" si="53"/>
        <v>Excellent</v>
      </c>
      <c r="P478" s="1" t="str">
        <f t="shared" si="54"/>
        <v>Submitted</v>
      </c>
      <c r="Q478" s="1" t="str">
        <f t="shared" si="55"/>
        <v>Valid</v>
      </c>
      <c r="R478" s="1" t="s">
        <v>82</v>
      </c>
      <c r="S478" s="4">
        <v>524298</v>
      </c>
      <c r="T478" s="1">
        <v>7.09</v>
      </c>
      <c r="U478" s="1">
        <v>24</v>
      </c>
      <c r="V478" s="1">
        <v>21845.75</v>
      </c>
      <c r="W478" s="4">
        <f t="shared" si="56"/>
        <v>309777.22304399952</v>
      </c>
      <c r="X478" s="1" t="s">
        <v>576</v>
      </c>
      <c r="Y478" s="1" t="s">
        <v>60</v>
      </c>
      <c r="Z478" s="8">
        <v>45940</v>
      </c>
      <c r="AA478" s="8" t="str">
        <f>TEXT(Table2[[#This Row],[Application_Date]],"yyy")</f>
        <v>2025</v>
      </c>
      <c r="AB478" s="8" t="str">
        <f>TEXT(Table2[[#This Row],[Application_Date]],"mmmm")</f>
        <v>October</v>
      </c>
      <c r="AC478" s="1" t="s">
        <v>52</v>
      </c>
      <c r="AD478" s="1" t="s">
        <v>30</v>
      </c>
      <c r="AE478" s="1" t="s">
        <v>43</v>
      </c>
    </row>
    <row r="479" spans="1:31" x14ac:dyDescent="0.25">
      <c r="A479" s="1" t="s">
        <v>1094</v>
      </c>
      <c r="B479" s="1" t="str">
        <f>IF(COUNTIF($A$2:A479,A479)&gt;1,"Duplicate","Unique")</f>
        <v>Unique</v>
      </c>
      <c r="C479" s="1" t="s">
        <v>1095</v>
      </c>
      <c r="D479" s="1" t="s">
        <v>207</v>
      </c>
      <c r="E479" s="1" t="str">
        <f t="shared" si="50"/>
        <v>Submitted</v>
      </c>
      <c r="F479" s="1" t="s">
        <v>47</v>
      </c>
      <c r="G479" s="1">
        <v>62</v>
      </c>
      <c r="H479" s="1" t="s">
        <v>24</v>
      </c>
      <c r="I479" s="1" t="s">
        <v>25</v>
      </c>
      <c r="J479" s="1" t="s">
        <v>26</v>
      </c>
      <c r="K479" s="4">
        <v>2052718</v>
      </c>
      <c r="L479" s="4" t="str">
        <f t="shared" si="51"/>
        <v>Submitted</v>
      </c>
      <c r="M479" s="1">
        <v>801</v>
      </c>
      <c r="N479" s="1" t="str">
        <f t="shared" si="52"/>
        <v>medium_risk</v>
      </c>
      <c r="O479" s="1" t="str">
        <f t="shared" si="53"/>
        <v>Excellent</v>
      </c>
      <c r="P479" s="1" t="str">
        <f t="shared" si="54"/>
        <v>Submitted</v>
      </c>
      <c r="Q479" s="1" t="str">
        <f t="shared" si="55"/>
        <v>Valid</v>
      </c>
      <c r="R479" s="1" t="s">
        <v>70</v>
      </c>
      <c r="S479" s="4">
        <v>996488</v>
      </c>
      <c r="T479" s="1">
        <v>17.510000000000002</v>
      </c>
      <c r="U479" s="1">
        <v>180</v>
      </c>
      <c r="V479" s="1">
        <v>5536.04</v>
      </c>
      <c r="W479" s="4">
        <f t="shared" si="56"/>
        <v>1454042.0733333335</v>
      </c>
      <c r="X479" s="1" t="s">
        <v>39</v>
      </c>
      <c r="Y479" s="1" t="s">
        <v>40</v>
      </c>
      <c r="Z479" s="8">
        <v>45941</v>
      </c>
      <c r="AA479" s="8" t="str">
        <f>TEXT(Table2[[#This Row],[Application_Date]],"yyy")</f>
        <v>2025</v>
      </c>
      <c r="AB479" s="8" t="str">
        <f>TEXT(Table2[[#This Row],[Application_Date]],"mmmm")</f>
        <v>October</v>
      </c>
      <c r="AC479" s="1" t="s">
        <v>61</v>
      </c>
      <c r="AD479" s="1" t="s">
        <v>42</v>
      </c>
      <c r="AE479" s="1" t="s">
        <v>66</v>
      </c>
    </row>
    <row r="480" spans="1:31" x14ac:dyDescent="0.25">
      <c r="A480" s="1" t="s">
        <v>1096</v>
      </c>
      <c r="B480" s="1" t="str">
        <f>IF(COUNTIF($A$2:A480,A480)&gt;1,"Duplicate","Unique")</f>
        <v>Unique</v>
      </c>
      <c r="C480" s="1" t="s">
        <v>1097</v>
      </c>
      <c r="D480" s="1" t="s">
        <v>81</v>
      </c>
      <c r="E480" s="1" t="str">
        <f t="shared" si="50"/>
        <v>Submitted</v>
      </c>
      <c r="F480" s="1" t="s">
        <v>35</v>
      </c>
      <c r="G480" s="1">
        <v>55</v>
      </c>
      <c r="H480" s="1" t="s">
        <v>36</v>
      </c>
      <c r="I480" s="1" t="s">
        <v>48</v>
      </c>
      <c r="J480" s="1" t="s">
        <v>26</v>
      </c>
      <c r="K480" s="4">
        <v>883727</v>
      </c>
      <c r="L480" s="4" t="str">
        <f t="shared" si="51"/>
        <v>Submitted</v>
      </c>
      <c r="M480" s="1">
        <v>360</v>
      </c>
      <c r="N480" s="1" t="str">
        <f t="shared" si="52"/>
        <v>High_risk</v>
      </c>
      <c r="O480" s="1" t="str">
        <f t="shared" si="53"/>
        <v>Excellent</v>
      </c>
      <c r="P480" s="1" t="str">
        <f t="shared" si="54"/>
        <v>Submitted</v>
      </c>
      <c r="Q480" s="1" t="str">
        <f t="shared" si="55"/>
        <v>Valid</v>
      </c>
      <c r="R480" s="1" t="s">
        <v>6</v>
      </c>
      <c r="S480" s="4">
        <v>4694081</v>
      </c>
      <c r="T480" s="1">
        <v>7.63</v>
      </c>
      <c r="U480" s="1">
        <v>60</v>
      </c>
      <c r="V480" s="1">
        <v>78234.679999999993</v>
      </c>
      <c r="W480" s="4">
        <f t="shared" si="56"/>
        <v>2984653.169167114</v>
      </c>
      <c r="X480" s="1" t="s">
        <v>105</v>
      </c>
      <c r="Y480" s="1" t="s">
        <v>106</v>
      </c>
      <c r="Z480" s="8">
        <v>45942</v>
      </c>
      <c r="AA480" s="8" t="str">
        <f>TEXT(Table2[[#This Row],[Application_Date]],"yyy")</f>
        <v>2025</v>
      </c>
      <c r="AB480" s="8" t="str">
        <f>TEXT(Table2[[#This Row],[Application_Date]],"mmmm")</f>
        <v>October</v>
      </c>
      <c r="AC480" s="1" t="s">
        <v>61</v>
      </c>
      <c r="AD480" s="1" t="s">
        <v>42</v>
      </c>
      <c r="AE480" s="1" t="s">
        <v>62</v>
      </c>
    </row>
    <row r="481" spans="1:31" x14ac:dyDescent="0.25">
      <c r="A481" s="1" t="s">
        <v>1098</v>
      </c>
      <c r="B481" s="1" t="str">
        <f>IF(COUNTIF($A$2:A481,A481)&gt;1,"Duplicate","Unique")</f>
        <v>Unique</v>
      </c>
      <c r="C481" s="1" t="s">
        <v>1099</v>
      </c>
      <c r="D481" s="1" t="s">
        <v>160</v>
      </c>
      <c r="E481" s="1" t="str">
        <f t="shared" si="50"/>
        <v>Submitted</v>
      </c>
      <c r="F481" s="1" t="s">
        <v>47</v>
      </c>
      <c r="G481" s="1">
        <v>51</v>
      </c>
      <c r="H481" s="1" t="s">
        <v>24</v>
      </c>
      <c r="I481" s="1" t="s">
        <v>25</v>
      </c>
      <c r="J481" s="1" t="s">
        <v>49</v>
      </c>
      <c r="K481" s="4">
        <v>1218398</v>
      </c>
      <c r="L481" s="4" t="str">
        <f t="shared" si="51"/>
        <v>Submitted</v>
      </c>
      <c r="M481" s="1">
        <v>856</v>
      </c>
      <c r="N481" s="1" t="str">
        <f t="shared" si="52"/>
        <v>medium_risk</v>
      </c>
      <c r="O481" s="1" t="str">
        <f t="shared" si="53"/>
        <v>Excellent</v>
      </c>
      <c r="P481" s="1" t="str">
        <f t="shared" si="54"/>
        <v>Submitted</v>
      </c>
      <c r="Q481" s="1" t="str">
        <f t="shared" si="55"/>
        <v>Valid</v>
      </c>
      <c r="R481" s="1" t="s">
        <v>70</v>
      </c>
      <c r="S481" s="4">
        <v>1057027</v>
      </c>
      <c r="T481" s="1">
        <v>10.71</v>
      </c>
      <c r="U481" s="1">
        <v>24</v>
      </c>
      <c r="V481" s="1">
        <v>44042.79</v>
      </c>
      <c r="W481" s="4">
        <f t="shared" si="56"/>
        <v>943396.80925471394</v>
      </c>
      <c r="X481" s="1" t="s">
        <v>50</v>
      </c>
      <c r="Y481" s="1" t="s">
        <v>51</v>
      </c>
      <c r="Z481" s="8">
        <v>45943</v>
      </c>
      <c r="AA481" s="8" t="str">
        <f>TEXT(Table2[[#This Row],[Application_Date]],"yyy")</f>
        <v>2025</v>
      </c>
      <c r="AB481" s="8" t="str">
        <f>TEXT(Table2[[#This Row],[Application_Date]],"mmmm")</f>
        <v>October</v>
      </c>
      <c r="AC481" s="1" t="s">
        <v>61</v>
      </c>
      <c r="AD481" s="1" t="s">
        <v>30</v>
      </c>
      <c r="AE481" s="1" t="s">
        <v>66</v>
      </c>
    </row>
    <row r="482" spans="1:31" x14ac:dyDescent="0.25">
      <c r="A482" s="1" t="s">
        <v>1100</v>
      </c>
      <c r="B482" s="1" t="str">
        <f>IF(COUNTIF($A$2:A482,A482)&gt;1,"Duplicate","Unique")</f>
        <v>Unique</v>
      </c>
      <c r="C482" s="1" t="s">
        <v>1101</v>
      </c>
      <c r="D482" s="1" t="s">
        <v>293</v>
      </c>
      <c r="E482" s="1" t="str">
        <f t="shared" si="50"/>
        <v>Submitted</v>
      </c>
      <c r="F482" s="1" t="s">
        <v>47</v>
      </c>
      <c r="G482" s="1">
        <v>20</v>
      </c>
      <c r="H482" s="1" t="s">
        <v>24</v>
      </c>
      <c r="I482" s="1" t="s">
        <v>48</v>
      </c>
      <c r="J482" s="1" t="s">
        <v>70</v>
      </c>
      <c r="K482" s="4">
        <v>2015198</v>
      </c>
      <c r="L482" s="4" t="str">
        <f t="shared" si="51"/>
        <v>Submitted</v>
      </c>
      <c r="M482" s="1">
        <v>498</v>
      </c>
      <c r="N482" s="1" t="str">
        <f t="shared" si="52"/>
        <v>High_risk</v>
      </c>
      <c r="O482" s="1" t="str">
        <f t="shared" si="53"/>
        <v>Excellent</v>
      </c>
      <c r="P482" s="1" t="str">
        <f t="shared" si="54"/>
        <v>Submitted</v>
      </c>
      <c r="Q482" s="1" t="str">
        <f t="shared" si="55"/>
        <v>Valid</v>
      </c>
      <c r="R482" s="1" t="s">
        <v>38</v>
      </c>
      <c r="S482" s="4">
        <v>2261689</v>
      </c>
      <c r="T482" s="1">
        <v>15.77</v>
      </c>
      <c r="U482" s="1">
        <v>120</v>
      </c>
      <c r="V482" s="1">
        <v>18847.41</v>
      </c>
      <c r="W482" s="4">
        <f t="shared" si="56"/>
        <v>2972236.2941666669</v>
      </c>
      <c r="X482" s="1" t="s">
        <v>50</v>
      </c>
      <c r="Y482" s="1" t="s">
        <v>51</v>
      </c>
      <c r="Z482" s="8">
        <v>45944</v>
      </c>
      <c r="AA482" s="8" t="str">
        <f>TEXT(Table2[[#This Row],[Application_Date]],"yyy")</f>
        <v>2025</v>
      </c>
      <c r="AB482" s="8" t="str">
        <f>TEXT(Table2[[#This Row],[Application_Date]],"mmmm")</f>
        <v>October</v>
      </c>
      <c r="AC482" s="1" t="s">
        <v>61</v>
      </c>
      <c r="AD482" s="1" t="s">
        <v>30</v>
      </c>
      <c r="AE482" s="1" t="s">
        <v>62</v>
      </c>
    </row>
    <row r="483" spans="1:31" x14ac:dyDescent="0.25">
      <c r="A483" s="1" t="s">
        <v>1102</v>
      </c>
      <c r="B483" s="1" t="str">
        <f>IF(COUNTIF($A$2:A483,A483)&gt;1,"Duplicate","Unique")</f>
        <v>Unique</v>
      </c>
      <c r="C483" s="1" t="s">
        <v>1103</v>
      </c>
      <c r="D483" s="1">
        <v>0</v>
      </c>
      <c r="E483" s="1" t="str">
        <f t="shared" si="50"/>
        <v>Submitted</v>
      </c>
      <c r="F483" s="1" t="s">
        <v>47</v>
      </c>
      <c r="G483" s="1">
        <v>20</v>
      </c>
      <c r="H483" s="1" t="s">
        <v>24</v>
      </c>
      <c r="I483" s="1" t="s">
        <v>25</v>
      </c>
      <c r="J483" s="1" t="s">
        <v>70</v>
      </c>
      <c r="K483" s="4">
        <v>1037995</v>
      </c>
      <c r="L483" s="4" t="str">
        <f t="shared" si="51"/>
        <v>Submitted</v>
      </c>
      <c r="M483" s="1">
        <v>717</v>
      </c>
      <c r="N483" s="1" t="str">
        <f t="shared" si="52"/>
        <v>low_risk</v>
      </c>
      <c r="O483" s="1" t="str">
        <f t="shared" si="53"/>
        <v>Excellent</v>
      </c>
      <c r="P483" s="1" t="str">
        <f t="shared" si="54"/>
        <v>Submitted</v>
      </c>
      <c r="Q483" s="1" t="str">
        <f t="shared" si="55"/>
        <v>Valid</v>
      </c>
      <c r="R483" s="1" t="s">
        <v>82</v>
      </c>
      <c r="S483" s="4">
        <v>1043591</v>
      </c>
      <c r="T483" s="1">
        <v>8.3000000000000007</v>
      </c>
      <c r="U483" s="1">
        <v>36</v>
      </c>
      <c r="V483" s="1">
        <v>28988.639999999999</v>
      </c>
      <c r="W483" s="4">
        <f t="shared" si="56"/>
        <v>721817.11268940149</v>
      </c>
      <c r="X483" s="1" t="s">
        <v>59</v>
      </c>
      <c r="Y483" s="1" t="s">
        <v>60</v>
      </c>
      <c r="Z483" s="8">
        <v>45945</v>
      </c>
      <c r="AA483" s="8" t="str">
        <f>TEXT(Table2[[#This Row],[Application_Date]],"yyy")</f>
        <v>2025</v>
      </c>
      <c r="AB483" s="8" t="str">
        <f>TEXT(Table2[[#This Row],[Application_Date]],"mmmm")</f>
        <v>October</v>
      </c>
      <c r="AC483" s="1" t="s">
        <v>61</v>
      </c>
      <c r="AD483" s="1" t="s">
        <v>42</v>
      </c>
      <c r="AE483" s="1" t="s">
        <v>43</v>
      </c>
    </row>
    <row r="484" spans="1:31" x14ac:dyDescent="0.25">
      <c r="A484" s="1" t="s">
        <v>1104</v>
      </c>
      <c r="B484" s="1" t="str">
        <f>IF(COUNTIF($A$2:A484,A484)&gt;1,"Duplicate","Unique")</f>
        <v>Unique</v>
      </c>
      <c r="C484" s="1" t="s">
        <v>1105</v>
      </c>
      <c r="D484" s="1" t="s">
        <v>142</v>
      </c>
      <c r="E484" s="1" t="str">
        <f t="shared" si="50"/>
        <v>Submitted</v>
      </c>
      <c r="F484" s="1" t="s">
        <v>35</v>
      </c>
      <c r="G484" s="1">
        <v>32</v>
      </c>
      <c r="H484" s="1" t="s">
        <v>24</v>
      </c>
      <c r="I484" s="1" t="s">
        <v>25</v>
      </c>
      <c r="J484" s="1" t="s">
        <v>49</v>
      </c>
      <c r="K484" s="4">
        <v>596834</v>
      </c>
      <c r="L484" s="4" t="str">
        <f t="shared" si="51"/>
        <v>Submitted</v>
      </c>
      <c r="M484" s="1">
        <v>677</v>
      </c>
      <c r="N484" s="1" t="str">
        <f t="shared" si="52"/>
        <v>low_risk</v>
      </c>
      <c r="O484" s="1" t="str">
        <f t="shared" si="53"/>
        <v>Excellent</v>
      </c>
      <c r="P484" s="1" t="str">
        <f t="shared" si="54"/>
        <v>Submitted</v>
      </c>
      <c r="Q484" s="1" t="str">
        <f t="shared" si="55"/>
        <v>Valid</v>
      </c>
      <c r="R484" s="1" t="s">
        <v>70</v>
      </c>
      <c r="S484" s="4">
        <v>501841</v>
      </c>
      <c r="T484" s="1">
        <v>18.61</v>
      </c>
      <c r="U484" s="1">
        <v>60</v>
      </c>
      <c r="V484" s="1">
        <v>8364.02</v>
      </c>
      <c r="W484" s="4">
        <f t="shared" si="56"/>
        <v>778271.75083333335</v>
      </c>
      <c r="X484" s="1" t="s">
        <v>39</v>
      </c>
      <c r="Y484" s="1" t="s">
        <v>40</v>
      </c>
      <c r="Z484" s="8">
        <v>45946</v>
      </c>
      <c r="AA484" s="8" t="str">
        <f>TEXT(Table2[[#This Row],[Application_Date]],"yyy")</f>
        <v>2025</v>
      </c>
      <c r="AB484" s="8" t="str">
        <f>TEXT(Table2[[#This Row],[Application_Date]],"mmmm")</f>
        <v>October</v>
      </c>
      <c r="AC484" s="1" t="s">
        <v>61</v>
      </c>
      <c r="AD484" s="1" t="s">
        <v>42</v>
      </c>
      <c r="AE484" s="1" t="s">
        <v>31</v>
      </c>
    </row>
    <row r="485" spans="1:31" x14ac:dyDescent="0.25">
      <c r="A485" s="1" t="s">
        <v>1106</v>
      </c>
      <c r="B485" s="1" t="str">
        <f>IF(COUNTIF($A$2:A485,A485)&gt;1,"Duplicate","Unique")</f>
        <v>Unique</v>
      </c>
      <c r="C485" s="1" t="s">
        <v>1107</v>
      </c>
      <c r="D485" s="1" t="s">
        <v>217</v>
      </c>
      <c r="E485" s="1" t="str">
        <f t="shared" si="50"/>
        <v>Submitted</v>
      </c>
      <c r="F485" s="1" t="s">
        <v>35</v>
      </c>
      <c r="G485" s="1">
        <v>42</v>
      </c>
      <c r="H485" s="1" t="s">
        <v>24</v>
      </c>
      <c r="I485" s="1" t="s">
        <v>25</v>
      </c>
      <c r="J485" s="1" t="s">
        <v>70</v>
      </c>
      <c r="K485" s="4">
        <v>1261874</v>
      </c>
      <c r="L485" s="4" t="str">
        <f t="shared" si="51"/>
        <v>Submitted</v>
      </c>
      <c r="M485" s="1">
        <v>346</v>
      </c>
      <c r="N485" s="1" t="str">
        <f t="shared" si="52"/>
        <v>High_risk</v>
      </c>
      <c r="O485" s="1" t="str">
        <f t="shared" si="53"/>
        <v>Excellent</v>
      </c>
      <c r="P485" s="1" t="str">
        <f t="shared" si="54"/>
        <v>Submitted</v>
      </c>
      <c r="Q485" s="1" t="str">
        <f t="shared" si="55"/>
        <v>Valid</v>
      </c>
      <c r="R485" s="1" t="s">
        <v>38</v>
      </c>
      <c r="S485" s="4">
        <v>753340</v>
      </c>
      <c r="T485" s="1">
        <v>8.7200000000000006</v>
      </c>
      <c r="U485" s="1">
        <v>24</v>
      </c>
      <c r="V485" s="1">
        <v>31389.17</v>
      </c>
      <c r="W485" s="4">
        <f t="shared" si="56"/>
        <v>547428.17666678887</v>
      </c>
      <c r="X485" s="1" t="s">
        <v>105</v>
      </c>
      <c r="Y485" s="1" t="s">
        <v>106</v>
      </c>
      <c r="Z485" s="8">
        <v>45947</v>
      </c>
      <c r="AA485" s="8" t="str">
        <f>TEXT(Table2[[#This Row],[Application_Date]],"yyy")</f>
        <v>2025</v>
      </c>
      <c r="AB485" s="8" t="str">
        <f>TEXT(Table2[[#This Row],[Application_Date]],"mmmm")</f>
        <v>October</v>
      </c>
      <c r="AC485" s="1" t="s">
        <v>61</v>
      </c>
      <c r="AD485" s="1" t="s">
        <v>42</v>
      </c>
      <c r="AE485" s="1" t="s">
        <v>43</v>
      </c>
    </row>
    <row r="486" spans="1:31" x14ac:dyDescent="0.25">
      <c r="A486" s="1" t="s">
        <v>1108</v>
      </c>
      <c r="B486" s="1" t="str">
        <f>IF(COUNTIF($A$2:A486,A486)&gt;1,"Duplicate","Unique")</f>
        <v>Unique</v>
      </c>
      <c r="C486" s="1" t="s">
        <v>1109</v>
      </c>
      <c r="D486" s="1" t="s">
        <v>121</v>
      </c>
      <c r="E486" s="1" t="str">
        <f t="shared" si="50"/>
        <v>Submitted</v>
      </c>
      <c r="F486" s="1" t="s">
        <v>35</v>
      </c>
      <c r="G486" s="1">
        <v>42</v>
      </c>
      <c r="H486" s="1" t="s">
        <v>24</v>
      </c>
      <c r="I486" s="1" t="s">
        <v>25</v>
      </c>
      <c r="J486" s="1" t="s">
        <v>37</v>
      </c>
      <c r="K486" s="4">
        <v>742612</v>
      </c>
      <c r="L486" s="4" t="str">
        <f t="shared" si="51"/>
        <v>Submitted</v>
      </c>
      <c r="M486" s="1">
        <v>557</v>
      </c>
      <c r="N486" s="1" t="str">
        <f t="shared" si="52"/>
        <v>High_risk</v>
      </c>
      <c r="O486" s="1" t="str">
        <f t="shared" si="53"/>
        <v>Excellent</v>
      </c>
      <c r="P486" s="1" t="str">
        <f t="shared" si="54"/>
        <v>Submitted</v>
      </c>
      <c r="Q486" s="1" t="str">
        <f t="shared" si="55"/>
        <v>Valid</v>
      </c>
      <c r="R486" s="1" t="s">
        <v>38</v>
      </c>
      <c r="S486" s="4">
        <v>717777</v>
      </c>
      <c r="T486" s="1">
        <v>16.8</v>
      </c>
      <c r="U486" s="1">
        <v>12</v>
      </c>
      <c r="V486" s="1">
        <v>59814.75</v>
      </c>
      <c r="W486" s="4">
        <f t="shared" si="56"/>
        <v>1004915.3165869751</v>
      </c>
      <c r="X486" s="1" t="s">
        <v>105</v>
      </c>
      <c r="Y486" s="1" t="s">
        <v>106</v>
      </c>
      <c r="Z486" s="8">
        <v>45948</v>
      </c>
      <c r="AA486" s="8" t="str">
        <f>TEXT(Table2[[#This Row],[Application_Date]],"yyy")</f>
        <v>2025</v>
      </c>
      <c r="AB486" s="8" t="str">
        <f>TEXT(Table2[[#This Row],[Application_Date]],"mmmm")</f>
        <v>October</v>
      </c>
      <c r="AC486" s="1" t="s">
        <v>61</v>
      </c>
      <c r="AD486" s="1" t="s">
        <v>42</v>
      </c>
      <c r="AE486" s="1" t="s">
        <v>66</v>
      </c>
    </row>
    <row r="487" spans="1:31" x14ac:dyDescent="0.25">
      <c r="A487" s="1" t="s">
        <v>1110</v>
      </c>
      <c r="B487" s="1" t="str">
        <f>IF(COUNTIF($A$2:A487,A487)&gt;1,"Duplicate","Unique")</f>
        <v>Unique</v>
      </c>
      <c r="C487" s="1" t="s">
        <v>1111</v>
      </c>
      <c r="D487" s="1" t="s">
        <v>217</v>
      </c>
      <c r="E487" s="1" t="str">
        <f t="shared" si="50"/>
        <v>Submitted</v>
      </c>
      <c r="F487" s="1" t="s">
        <v>35</v>
      </c>
      <c r="G487" s="1">
        <v>40</v>
      </c>
      <c r="H487" s="1" t="s">
        <v>36</v>
      </c>
      <c r="I487" s="1" t="s">
        <v>25</v>
      </c>
      <c r="J487" s="1" t="s">
        <v>70</v>
      </c>
      <c r="K487" s="4">
        <v>1433472</v>
      </c>
      <c r="L487" s="4" t="str">
        <f t="shared" si="51"/>
        <v>Submitted</v>
      </c>
      <c r="M487" s="1">
        <v>765</v>
      </c>
      <c r="N487" s="1" t="str">
        <f t="shared" si="52"/>
        <v>medium_risk</v>
      </c>
      <c r="O487" s="1" t="str">
        <f t="shared" si="53"/>
        <v>Excellent</v>
      </c>
      <c r="P487" s="1" t="str">
        <f t="shared" si="54"/>
        <v>Submitted</v>
      </c>
      <c r="Q487" s="1" t="str">
        <f t="shared" si="55"/>
        <v>Valid</v>
      </c>
      <c r="R487" s="1" t="s">
        <v>38</v>
      </c>
      <c r="S487" s="4">
        <v>637359</v>
      </c>
      <c r="T487" s="1">
        <v>12.71</v>
      </c>
      <c r="U487" s="1">
        <v>60</v>
      </c>
      <c r="V487" s="1">
        <v>10622.65</v>
      </c>
      <c r="W487" s="4">
        <f t="shared" si="56"/>
        <v>675069.40750000009</v>
      </c>
      <c r="X487" s="1" t="s">
        <v>59</v>
      </c>
      <c r="Y487" s="1" t="s">
        <v>60</v>
      </c>
      <c r="Z487" s="8">
        <v>45949</v>
      </c>
      <c r="AA487" s="8" t="str">
        <f>TEXT(Table2[[#This Row],[Application_Date]],"yyy")</f>
        <v>2025</v>
      </c>
      <c r="AB487" s="8" t="str">
        <f>TEXT(Table2[[#This Row],[Application_Date]],"mmmm")</f>
        <v>October</v>
      </c>
      <c r="AC487" s="1" t="s">
        <v>61</v>
      </c>
      <c r="AD487" s="1" t="s">
        <v>42</v>
      </c>
      <c r="AE487" s="1" t="s">
        <v>62</v>
      </c>
    </row>
    <row r="488" spans="1:31" x14ac:dyDescent="0.25">
      <c r="A488" s="1" t="s">
        <v>1112</v>
      </c>
      <c r="B488" s="1" t="str">
        <f>IF(COUNTIF($A$2:A488,A488)&gt;1,"Duplicate","Unique")</f>
        <v>Unique</v>
      </c>
      <c r="C488" s="1" t="s">
        <v>1113</v>
      </c>
      <c r="D488" s="1" t="s">
        <v>366</v>
      </c>
      <c r="E488" s="1" t="str">
        <f t="shared" si="50"/>
        <v>Submitted</v>
      </c>
      <c r="F488" s="1" t="s">
        <v>35</v>
      </c>
      <c r="G488" s="1">
        <v>48</v>
      </c>
      <c r="H488" s="1" t="s">
        <v>24</v>
      </c>
      <c r="I488" s="1" t="s">
        <v>25</v>
      </c>
      <c r="J488" s="1" t="s">
        <v>70</v>
      </c>
      <c r="K488" s="4">
        <v>1257370</v>
      </c>
      <c r="L488" s="4" t="str">
        <f t="shared" si="51"/>
        <v>Submitted</v>
      </c>
      <c r="M488" s="1">
        <v>874</v>
      </c>
      <c r="N488" s="1" t="str">
        <f t="shared" si="52"/>
        <v>medium_risk</v>
      </c>
      <c r="O488" s="1" t="str">
        <f t="shared" si="53"/>
        <v>Excellent</v>
      </c>
      <c r="P488" s="1" t="str">
        <f t="shared" si="54"/>
        <v>Submitted</v>
      </c>
      <c r="Q488" s="1" t="str">
        <f t="shared" si="55"/>
        <v>Valid</v>
      </c>
      <c r="R488" s="1" t="s">
        <v>38</v>
      </c>
      <c r="S488" s="4">
        <v>1285204</v>
      </c>
      <c r="T488" s="1">
        <v>13.73</v>
      </c>
      <c r="U488" s="1">
        <v>36</v>
      </c>
      <c r="V488" s="1">
        <v>35700.11</v>
      </c>
      <c r="W488" s="4">
        <f t="shared" si="56"/>
        <v>1470487.5766684134</v>
      </c>
      <c r="X488" s="1" t="s">
        <v>28</v>
      </c>
      <c r="Y488" s="1" t="s">
        <v>29</v>
      </c>
      <c r="Z488" s="8">
        <v>45950</v>
      </c>
      <c r="AA488" s="8" t="str">
        <f>TEXT(Table2[[#This Row],[Application_Date]],"yyy")</f>
        <v>2025</v>
      </c>
      <c r="AB488" s="8" t="str">
        <f>TEXT(Table2[[#This Row],[Application_Date]],"mmmm")</f>
        <v>October</v>
      </c>
      <c r="AC488" s="1" t="s">
        <v>61</v>
      </c>
      <c r="AD488" s="1" t="s">
        <v>42</v>
      </c>
      <c r="AE488" s="1" t="s">
        <v>31</v>
      </c>
    </row>
    <row r="489" spans="1:31" x14ac:dyDescent="0.25">
      <c r="A489" s="1" t="s">
        <v>1114</v>
      </c>
      <c r="B489" s="1" t="str">
        <f>IF(COUNTIF($A$2:A489,A489)&gt;1,"Duplicate","Unique")</f>
        <v>Unique</v>
      </c>
      <c r="C489" s="1" t="s">
        <v>1115</v>
      </c>
      <c r="D489" s="1" t="s">
        <v>183</v>
      </c>
      <c r="E489" s="1" t="str">
        <f t="shared" si="50"/>
        <v>Submitted</v>
      </c>
      <c r="F489" s="1" t="s">
        <v>47</v>
      </c>
      <c r="G489" s="1">
        <v>32</v>
      </c>
      <c r="H489" s="1" t="s">
        <v>24</v>
      </c>
      <c r="I489" s="1" t="s">
        <v>25</v>
      </c>
      <c r="J489" s="1" t="s">
        <v>37</v>
      </c>
      <c r="K489" s="4">
        <v>1016803</v>
      </c>
      <c r="L489" s="4" t="str">
        <f t="shared" si="51"/>
        <v>Submitted</v>
      </c>
      <c r="M489" s="1">
        <v>420</v>
      </c>
      <c r="N489" s="1" t="str">
        <f t="shared" si="52"/>
        <v>High_risk</v>
      </c>
      <c r="O489" s="1" t="str">
        <f t="shared" si="53"/>
        <v>Excellent</v>
      </c>
      <c r="P489" s="1" t="str">
        <f t="shared" si="54"/>
        <v>Submitted</v>
      </c>
      <c r="Q489" s="1" t="str">
        <f t="shared" si="55"/>
        <v>Valid</v>
      </c>
      <c r="R489" s="1" t="s">
        <v>38</v>
      </c>
      <c r="S489" s="4">
        <v>430915</v>
      </c>
      <c r="T489" s="1">
        <v>17.7</v>
      </c>
      <c r="U489" s="1">
        <v>60</v>
      </c>
      <c r="V489" s="1">
        <v>7181.92</v>
      </c>
      <c r="W489" s="4">
        <f t="shared" si="56"/>
        <v>635599.625</v>
      </c>
      <c r="X489" s="1" t="s">
        <v>39</v>
      </c>
      <c r="Y489" s="1" t="s">
        <v>40</v>
      </c>
      <c r="Z489" s="8">
        <v>45951</v>
      </c>
      <c r="AA489" s="8" t="str">
        <f>TEXT(Table2[[#This Row],[Application_Date]],"yyy")</f>
        <v>2025</v>
      </c>
      <c r="AB489" s="8" t="str">
        <f>TEXT(Table2[[#This Row],[Application_Date]],"mmmm")</f>
        <v>October</v>
      </c>
      <c r="AC489" s="1" t="s">
        <v>61</v>
      </c>
      <c r="AD489" s="1" t="s">
        <v>42</v>
      </c>
      <c r="AE489" s="1" t="s">
        <v>62</v>
      </c>
    </row>
    <row r="490" spans="1:31" x14ac:dyDescent="0.25">
      <c r="A490" s="1" t="s">
        <v>1116</v>
      </c>
      <c r="B490" s="1" t="str">
        <f>IF(COUNTIF($A$2:A490,A490)&gt;1,"Duplicate","Unique")</f>
        <v>Unique</v>
      </c>
      <c r="C490" s="1" t="s">
        <v>1117</v>
      </c>
      <c r="D490" s="1" t="s">
        <v>142</v>
      </c>
      <c r="E490" s="1" t="str">
        <f t="shared" si="50"/>
        <v>Submitted</v>
      </c>
      <c r="F490" s="1" t="s">
        <v>35</v>
      </c>
      <c r="G490" s="1">
        <v>65</v>
      </c>
      <c r="H490" s="1" t="s">
        <v>24</v>
      </c>
      <c r="I490" s="1" t="s">
        <v>48</v>
      </c>
      <c r="J490" s="1" t="s">
        <v>37</v>
      </c>
      <c r="K490" s="4">
        <v>744495</v>
      </c>
      <c r="L490" s="4" t="str">
        <f t="shared" si="51"/>
        <v>Submitted</v>
      </c>
      <c r="M490" s="1">
        <v>750</v>
      </c>
      <c r="N490" s="1" t="str">
        <f t="shared" si="52"/>
        <v>medium_risk</v>
      </c>
      <c r="O490" s="1" t="str">
        <f t="shared" si="53"/>
        <v>Excellent</v>
      </c>
      <c r="P490" s="1" t="str">
        <f t="shared" si="54"/>
        <v>Submitted</v>
      </c>
      <c r="Q490" s="1" t="str">
        <f t="shared" si="55"/>
        <v>Valid</v>
      </c>
      <c r="R490" s="1" t="s">
        <v>38</v>
      </c>
      <c r="S490" s="4">
        <v>4436102</v>
      </c>
      <c r="T490" s="1">
        <v>7.94</v>
      </c>
      <c r="U490" s="1">
        <v>180</v>
      </c>
      <c r="V490" s="1">
        <v>24645.01</v>
      </c>
      <c r="W490" s="4">
        <f t="shared" si="56"/>
        <v>2935220.8233333337</v>
      </c>
      <c r="X490" s="1" t="s">
        <v>105</v>
      </c>
      <c r="Y490" s="1" t="s">
        <v>106</v>
      </c>
      <c r="Z490" s="8">
        <v>45952</v>
      </c>
      <c r="AA490" s="8" t="str">
        <f>TEXT(Table2[[#This Row],[Application_Date]],"yyy")</f>
        <v>2025</v>
      </c>
      <c r="AB490" s="8" t="str">
        <f>TEXT(Table2[[#This Row],[Application_Date]],"mmmm")</f>
        <v>October</v>
      </c>
      <c r="AC490" s="1" t="s">
        <v>61</v>
      </c>
      <c r="AD490" s="1" t="s">
        <v>42</v>
      </c>
      <c r="AE490" s="1" t="s">
        <v>31</v>
      </c>
    </row>
    <row r="491" spans="1:31" x14ac:dyDescent="0.25">
      <c r="A491" s="1" t="s">
        <v>1118</v>
      </c>
      <c r="B491" s="1" t="str">
        <f>IF(COUNTIF($A$2:A491,A491)&gt;1,"Duplicate","Unique")</f>
        <v>Unique</v>
      </c>
      <c r="C491" s="1" t="s">
        <v>1119</v>
      </c>
      <c r="D491" s="1" t="s">
        <v>142</v>
      </c>
      <c r="E491" s="1" t="str">
        <f t="shared" si="50"/>
        <v>Submitted</v>
      </c>
      <c r="F491" s="1" t="s">
        <v>35</v>
      </c>
      <c r="G491" s="1">
        <v>62</v>
      </c>
      <c r="H491" s="1" t="s">
        <v>24</v>
      </c>
      <c r="I491" s="1" t="s">
        <v>25</v>
      </c>
      <c r="J491" s="1" t="s">
        <v>70</v>
      </c>
      <c r="K491" s="4">
        <v>1262100</v>
      </c>
      <c r="L491" s="4" t="str">
        <f t="shared" si="51"/>
        <v>Submitted</v>
      </c>
      <c r="M491" s="1">
        <v>334</v>
      </c>
      <c r="N491" s="1" t="str">
        <f t="shared" si="52"/>
        <v>High_risk</v>
      </c>
      <c r="O491" s="1" t="str">
        <f t="shared" si="53"/>
        <v>Excellent</v>
      </c>
      <c r="P491" s="1" t="str">
        <f t="shared" si="54"/>
        <v>Submitted</v>
      </c>
      <c r="Q491" s="1" t="str">
        <f t="shared" si="55"/>
        <v>Valid</v>
      </c>
      <c r="R491" s="1" t="s">
        <v>70</v>
      </c>
      <c r="S491" s="4">
        <v>1960504</v>
      </c>
      <c r="T491" s="1">
        <v>18.93</v>
      </c>
      <c r="U491" s="1">
        <v>36</v>
      </c>
      <c r="V491" s="1">
        <v>54458.44</v>
      </c>
      <c r="W491" s="4">
        <f t="shared" si="56"/>
        <v>3092695.0600000047</v>
      </c>
      <c r="X491" s="1" t="s">
        <v>85</v>
      </c>
      <c r="Y491" s="1" t="s">
        <v>86</v>
      </c>
      <c r="Z491" s="8">
        <v>45953</v>
      </c>
      <c r="AA491" s="8" t="str">
        <f>TEXT(Table2[[#This Row],[Application_Date]],"yyy")</f>
        <v>2025</v>
      </c>
      <c r="AB491" s="8" t="str">
        <f>TEXT(Table2[[#This Row],[Application_Date]],"mmmm")</f>
        <v>October</v>
      </c>
      <c r="AC491" s="1" t="s">
        <v>52</v>
      </c>
      <c r="AD491" s="1" t="s">
        <v>42</v>
      </c>
      <c r="AE491" s="1" t="s">
        <v>31</v>
      </c>
    </row>
    <row r="492" spans="1:31" x14ac:dyDescent="0.25">
      <c r="A492" s="1" t="s">
        <v>1120</v>
      </c>
      <c r="B492" s="1" t="str">
        <f>IF(COUNTIF($A$2:A492,A492)&gt;1,"Duplicate","Unique")</f>
        <v>Unique</v>
      </c>
      <c r="C492" s="1" t="s">
        <v>1121</v>
      </c>
      <c r="D492" s="1" t="s">
        <v>204</v>
      </c>
      <c r="E492" s="1" t="str">
        <f t="shared" si="50"/>
        <v>Submitted</v>
      </c>
      <c r="F492" s="1" t="s">
        <v>35</v>
      </c>
      <c r="G492" s="1">
        <v>56</v>
      </c>
      <c r="H492" s="1" t="s">
        <v>36</v>
      </c>
      <c r="I492" s="1" t="s">
        <v>48</v>
      </c>
      <c r="J492" s="1" t="s">
        <v>70</v>
      </c>
      <c r="K492" s="4">
        <v>1584264</v>
      </c>
      <c r="L492" s="4" t="str">
        <f t="shared" si="51"/>
        <v>Submitted</v>
      </c>
      <c r="M492" s="1">
        <v>408</v>
      </c>
      <c r="N492" s="1" t="str">
        <f t="shared" si="52"/>
        <v>High_risk</v>
      </c>
      <c r="O492" s="1" t="str">
        <f t="shared" si="53"/>
        <v>Excellent</v>
      </c>
      <c r="P492" s="1" t="str">
        <f t="shared" si="54"/>
        <v>Submitted</v>
      </c>
      <c r="Q492" s="1" t="str">
        <f t="shared" si="55"/>
        <v>Valid</v>
      </c>
      <c r="R492" s="1" t="s">
        <v>82</v>
      </c>
      <c r="S492" s="4">
        <v>962614</v>
      </c>
      <c r="T492" s="1">
        <v>11.54</v>
      </c>
      <c r="U492" s="1">
        <v>120</v>
      </c>
      <c r="V492" s="1">
        <v>8021.78</v>
      </c>
      <c r="W492" s="4">
        <f t="shared" si="56"/>
        <v>925713.79666666652</v>
      </c>
      <c r="X492" s="1" t="s">
        <v>105</v>
      </c>
      <c r="Y492" s="1" t="s">
        <v>106</v>
      </c>
      <c r="Z492" s="8">
        <v>45954</v>
      </c>
      <c r="AA492" s="8" t="str">
        <f>TEXT(Table2[[#This Row],[Application_Date]],"yyy")</f>
        <v>2025</v>
      </c>
      <c r="AB492" s="8" t="str">
        <f>TEXT(Table2[[#This Row],[Application_Date]],"mmmm")</f>
        <v>October</v>
      </c>
      <c r="AC492" s="1" t="s">
        <v>52</v>
      </c>
      <c r="AD492" s="1" t="s">
        <v>42</v>
      </c>
      <c r="AE492" s="1" t="s">
        <v>31</v>
      </c>
    </row>
    <row r="493" spans="1:31" x14ac:dyDescent="0.25">
      <c r="A493" s="1" t="s">
        <v>1122</v>
      </c>
      <c r="B493" s="1" t="str">
        <f>IF(COUNTIF($A$2:A493,A493)&gt;1,"Duplicate","Unique")</f>
        <v>Unique</v>
      </c>
      <c r="C493" s="1" t="s">
        <v>1123</v>
      </c>
      <c r="D493" s="1" t="s">
        <v>160</v>
      </c>
      <c r="E493" s="1" t="str">
        <f t="shared" si="50"/>
        <v>Submitted</v>
      </c>
      <c r="F493" s="1" t="s">
        <v>47</v>
      </c>
      <c r="G493" s="1">
        <v>21</v>
      </c>
      <c r="H493" s="1" t="s">
        <v>36</v>
      </c>
      <c r="I493" s="1" t="s">
        <v>25</v>
      </c>
      <c r="J493" s="1" t="s">
        <v>49</v>
      </c>
      <c r="K493" s="4">
        <v>1548125</v>
      </c>
      <c r="L493" s="4" t="str">
        <f t="shared" si="51"/>
        <v>Submitted</v>
      </c>
      <c r="M493" s="1">
        <v>639</v>
      </c>
      <c r="N493" s="1" t="str">
        <f t="shared" si="52"/>
        <v>low_risk</v>
      </c>
      <c r="O493" s="1" t="str">
        <f t="shared" si="53"/>
        <v>Excellent</v>
      </c>
      <c r="P493" s="1" t="str">
        <f t="shared" si="54"/>
        <v>Submitted</v>
      </c>
      <c r="Q493" s="1" t="str">
        <f t="shared" si="55"/>
        <v>Valid</v>
      </c>
      <c r="R493" s="1" t="s">
        <v>27</v>
      </c>
      <c r="S493" s="4">
        <v>1295130</v>
      </c>
      <c r="T493" s="1">
        <v>15.33</v>
      </c>
      <c r="U493" s="1">
        <v>120</v>
      </c>
      <c r="V493" s="1">
        <v>10792.75</v>
      </c>
      <c r="W493" s="4">
        <f t="shared" si="56"/>
        <v>1654528.5750000002</v>
      </c>
      <c r="X493" s="1" t="s">
        <v>85</v>
      </c>
      <c r="Y493" s="1" t="s">
        <v>86</v>
      </c>
      <c r="Z493" s="8">
        <v>45955</v>
      </c>
      <c r="AA493" s="8" t="str">
        <f>TEXT(Table2[[#This Row],[Application_Date]],"yyy")</f>
        <v>2025</v>
      </c>
      <c r="AB493" s="8" t="str">
        <f>TEXT(Table2[[#This Row],[Application_Date]],"mmmm")</f>
        <v>October</v>
      </c>
      <c r="AC493" s="1" t="s">
        <v>61</v>
      </c>
      <c r="AD493" s="1" t="s">
        <v>30</v>
      </c>
      <c r="AE493" s="1" t="s">
        <v>62</v>
      </c>
    </row>
    <row r="494" spans="1:31" x14ac:dyDescent="0.25">
      <c r="A494" s="1" t="s">
        <v>1124</v>
      </c>
      <c r="B494" s="1" t="str">
        <f>IF(COUNTIF($A$2:A494,A494)&gt;1,"Duplicate","Unique")</f>
        <v>Unique</v>
      </c>
      <c r="C494" s="1" t="s">
        <v>1125</v>
      </c>
      <c r="D494" s="1" t="s">
        <v>160</v>
      </c>
      <c r="E494" s="1" t="str">
        <f t="shared" si="50"/>
        <v>Submitted</v>
      </c>
      <c r="F494" s="1" t="s">
        <v>35</v>
      </c>
      <c r="G494" s="1">
        <v>49</v>
      </c>
      <c r="H494" s="1" t="s">
        <v>24</v>
      </c>
      <c r="I494" s="1" t="s">
        <v>48</v>
      </c>
      <c r="J494" s="1" t="s">
        <v>37</v>
      </c>
      <c r="K494" s="4">
        <v>981611</v>
      </c>
      <c r="L494" s="4" t="str">
        <f t="shared" si="51"/>
        <v>Submitted</v>
      </c>
      <c r="M494" s="1">
        <v>665</v>
      </c>
      <c r="N494" s="1" t="str">
        <f t="shared" si="52"/>
        <v>low_risk</v>
      </c>
      <c r="O494" s="1" t="str">
        <f t="shared" si="53"/>
        <v>Excellent</v>
      </c>
      <c r="P494" s="1" t="str">
        <f t="shared" si="54"/>
        <v>Submitted</v>
      </c>
      <c r="Q494" s="1" t="str">
        <f t="shared" si="55"/>
        <v>Valid</v>
      </c>
      <c r="R494" s="1" t="s">
        <v>27</v>
      </c>
      <c r="S494" s="4">
        <v>654618</v>
      </c>
      <c r="T494" s="1">
        <v>10.53</v>
      </c>
      <c r="U494" s="1">
        <v>120</v>
      </c>
      <c r="V494" s="1">
        <v>5455.15</v>
      </c>
      <c r="W494" s="4">
        <f t="shared" si="56"/>
        <v>574427.29499999993</v>
      </c>
      <c r="X494" s="1" t="s">
        <v>85</v>
      </c>
      <c r="Y494" s="1" t="s">
        <v>86</v>
      </c>
      <c r="Z494" s="8">
        <v>45956</v>
      </c>
      <c r="AA494" s="8" t="str">
        <f>TEXT(Table2[[#This Row],[Application_Date]],"yyy")</f>
        <v>2025</v>
      </c>
      <c r="AB494" s="8" t="str">
        <f>TEXT(Table2[[#This Row],[Application_Date]],"mmmm")</f>
        <v>October</v>
      </c>
      <c r="AC494" s="1" t="s">
        <v>61</v>
      </c>
      <c r="AD494" s="1" t="s">
        <v>30</v>
      </c>
      <c r="AE494" s="1" t="s">
        <v>66</v>
      </c>
    </row>
    <row r="495" spans="1:31" x14ac:dyDescent="0.25">
      <c r="A495" s="1" t="s">
        <v>1126</v>
      </c>
      <c r="B495" s="1" t="str">
        <f>IF(COUNTIF($A$2:A495,A495)&gt;1,"Duplicate","Unique")</f>
        <v>Unique</v>
      </c>
      <c r="C495" s="1" t="s">
        <v>1127</v>
      </c>
      <c r="D495" s="1" t="s">
        <v>366</v>
      </c>
      <c r="E495" s="1" t="str">
        <f t="shared" si="50"/>
        <v>Submitted</v>
      </c>
      <c r="F495" s="1" t="s">
        <v>35</v>
      </c>
      <c r="G495" s="1">
        <v>24</v>
      </c>
      <c r="H495" s="1" t="s">
        <v>24</v>
      </c>
      <c r="I495" s="1" t="s">
        <v>25</v>
      </c>
      <c r="J495" s="1" t="s">
        <v>37</v>
      </c>
      <c r="K495" s="4">
        <v>350695</v>
      </c>
      <c r="L495" s="4" t="str">
        <f t="shared" si="51"/>
        <v>Submitted</v>
      </c>
      <c r="M495" s="1">
        <v>568</v>
      </c>
      <c r="N495" s="1" t="str">
        <f t="shared" si="52"/>
        <v>High_risk</v>
      </c>
      <c r="O495" s="1" t="str">
        <f t="shared" si="53"/>
        <v>Excellent</v>
      </c>
      <c r="P495" s="1" t="str">
        <f t="shared" si="54"/>
        <v>Submitted</v>
      </c>
      <c r="Q495" s="1" t="str">
        <f t="shared" si="55"/>
        <v>Valid</v>
      </c>
      <c r="R495" s="1" t="s">
        <v>70</v>
      </c>
      <c r="S495" s="4">
        <v>3562609</v>
      </c>
      <c r="T495" s="1">
        <v>10.82</v>
      </c>
      <c r="U495" s="1">
        <v>180</v>
      </c>
      <c r="V495" s="1">
        <v>19792.27</v>
      </c>
      <c r="W495" s="4">
        <f t="shared" si="56"/>
        <v>3212285.7816666667</v>
      </c>
      <c r="X495" s="1" t="s">
        <v>95</v>
      </c>
      <c r="Y495" s="1" t="s">
        <v>96</v>
      </c>
      <c r="Z495" s="8">
        <v>45957</v>
      </c>
      <c r="AA495" s="8" t="str">
        <f>TEXT(Table2[[#This Row],[Application_Date]],"yyy")</f>
        <v>2025</v>
      </c>
      <c r="AB495" s="8" t="str">
        <f>TEXT(Table2[[#This Row],[Application_Date]],"mmmm")</f>
        <v>October</v>
      </c>
      <c r="AC495" s="1" t="s">
        <v>61</v>
      </c>
      <c r="AD495" s="1" t="s">
        <v>42</v>
      </c>
      <c r="AE495" s="1" t="s">
        <v>43</v>
      </c>
    </row>
    <row r="496" spans="1:31" x14ac:dyDescent="0.25">
      <c r="A496" s="1" t="s">
        <v>1128</v>
      </c>
      <c r="B496" s="1" t="str">
        <f>IF(COUNTIF($A$2:A496,A496)&gt;1,"Duplicate","Unique")</f>
        <v>Unique</v>
      </c>
      <c r="C496" s="1" t="s">
        <v>1129</v>
      </c>
      <c r="D496" s="1" t="s">
        <v>284</v>
      </c>
      <c r="E496" s="1" t="str">
        <f t="shared" si="50"/>
        <v>Submitted</v>
      </c>
      <c r="F496" s="1" t="s">
        <v>47</v>
      </c>
      <c r="G496" s="1">
        <v>39</v>
      </c>
      <c r="H496" s="1" t="s">
        <v>36</v>
      </c>
      <c r="I496" s="1" t="s">
        <v>48</v>
      </c>
      <c r="J496" s="1" t="s">
        <v>37</v>
      </c>
      <c r="K496" s="4">
        <v>2086453</v>
      </c>
      <c r="L496" s="4" t="str">
        <f t="shared" si="51"/>
        <v>Submitted</v>
      </c>
      <c r="M496" s="1">
        <v>548</v>
      </c>
      <c r="N496" s="1" t="str">
        <f t="shared" si="52"/>
        <v>High_risk</v>
      </c>
      <c r="O496" s="1" t="str">
        <f t="shared" si="53"/>
        <v>Excellent</v>
      </c>
      <c r="P496" s="1" t="str">
        <f t="shared" si="54"/>
        <v>Submitted</v>
      </c>
      <c r="Q496" s="1" t="str">
        <f t="shared" si="55"/>
        <v>Valid</v>
      </c>
      <c r="R496" s="1" t="s">
        <v>70</v>
      </c>
      <c r="S496" s="4">
        <v>4458782</v>
      </c>
      <c r="T496" s="1">
        <v>8.3699999999999992</v>
      </c>
      <c r="U496" s="1">
        <v>36</v>
      </c>
      <c r="V496" s="1">
        <v>123855.06</v>
      </c>
      <c r="W496" s="4">
        <f t="shared" si="56"/>
        <v>3110000.4615809061</v>
      </c>
      <c r="X496" s="1" t="s">
        <v>85</v>
      </c>
      <c r="Y496" s="1" t="s">
        <v>86</v>
      </c>
      <c r="Z496" s="8">
        <v>45958</v>
      </c>
      <c r="AA496" s="8" t="str">
        <f>TEXT(Table2[[#This Row],[Application_Date]],"yyy")</f>
        <v>2025</v>
      </c>
      <c r="AB496" s="8" t="str">
        <f>TEXT(Table2[[#This Row],[Application_Date]],"mmmm")</f>
        <v>October</v>
      </c>
      <c r="AC496" s="1" t="s">
        <v>41</v>
      </c>
      <c r="AD496" s="1" t="s">
        <v>42</v>
      </c>
      <c r="AE496" s="1" t="s">
        <v>43</v>
      </c>
    </row>
    <row r="497" spans="1:31" x14ac:dyDescent="0.25">
      <c r="A497" s="1" t="s">
        <v>1130</v>
      </c>
      <c r="B497" s="1" t="str">
        <f>IF(COUNTIF($A$2:A497,A497)&gt;1,"Duplicate","Unique")</f>
        <v>Unique</v>
      </c>
      <c r="C497" s="1" t="s">
        <v>1131</v>
      </c>
      <c r="D497" s="1" t="s">
        <v>204</v>
      </c>
      <c r="E497" s="1" t="str">
        <f t="shared" si="50"/>
        <v>Submitted</v>
      </c>
      <c r="F497" s="1" t="s">
        <v>35</v>
      </c>
      <c r="G497" s="1">
        <v>43</v>
      </c>
      <c r="H497" s="1" t="s">
        <v>24</v>
      </c>
      <c r="I497" s="1" t="s">
        <v>48</v>
      </c>
      <c r="J497" s="1" t="s">
        <v>26</v>
      </c>
      <c r="K497" s="4">
        <v>585105</v>
      </c>
      <c r="L497" s="4" t="str">
        <f t="shared" si="51"/>
        <v>Submitted</v>
      </c>
      <c r="M497" s="1">
        <v>818</v>
      </c>
      <c r="N497" s="1" t="str">
        <f t="shared" si="52"/>
        <v>medium_risk</v>
      </c>
      <c r="O497" s="1" t="str">
        <f t="shared" si="53"/>
        <v>Excellent</v>
      </c>
      <c r="P497" s="1" t="str">
        <f t="shared" si="54"/>
        <v>Submitted</v>
      </c>
      <c r="Q497" s="1" t="str">
        <f t="shared" si="55"/>
        <v>Valid</v>
      </c>
      <c r="R497" s="1" t="s">
        <v>38</v>
      </c>
      <c r="S497" s="4">
        <v>4923491</v>
      </c>
      <c r="T497" s="1">
        <v>13.9</v>
      </c>
      <c r="U497" s="1">
        <v>60</v>
      </c>
      <c r="V497" s="1">
        <v>82058.179999999993</v>
      </c>
      <c r="W497" s="4">
        <f t="shared" si="56"/>
        <v>5703043.7416666672</v>
      </c>
      <c r="X497" s="1" t="s">
        <v>39</v>
      </c>
      <c r="Y497" s="1" t="s">
        <v>40</v>
      </c>
      <c r="Z497" s="8">
        <v>45959</v>
      </c>
      <c r="AA497" s="8" t="str">
        <f>TEXT(Table2[[#This Row],[Application_Date]],"yyy")</f>
        <v>2025</v>
      </c>
      <c r="AB497" s="8" t="str">
        <f>TEXT(Table2[[#This Row],[Application_Date]],"mmmm")</f>
        <v>October</v>
      </c>
      <c r="AC497" s="1" t="s">
        <v>41</v>
      </c>
      <c r="AD497" s="1" t="s">
        <v>30</v>
      </c>
      <c r="AE497" s="1" t="s">
        <v>43</v>
      </c>
    </row>
    <row r="498" spans="1:31" x14ac:dyDescent="0.25">
      <c r="A498" s="1" t="s">
        <v>1132</v>
      </c>
      <c r="B498" s="1" t="str">
        <f>IF(COUNTIF($A$2:A498,A498)&gt;1,"Duplicate","Unique")</f>
        <v>Unique</v>
      </c>
      <c r="C498" s="1" t="s">
        <v>1133</v>
      </c>
      <c r="D498" s="1" t="s">
        <v>314</v>
      </c>
      <c r="E498" s="1" t="str">
        <f t="shared" si="50"/>
        <v>Submitted</v>
      </c>
      <c r="F498" s="1" t="s">
        <v>35</v>
      </c>
      <c r="G498" s="1">
        <v>65</v>
      </c>
      <c r="H498" s="1" t="s">
        <v>36</v>
      </c>
      <c r="I498" s="1" t="s">
        <v>48</v>
      </c>
      <c r="J498" s="1" t="s">
        <v>26</v>
      </c>
      <c r="K498" s="4">
        <v>625526</v>
      </c>
      <c r="L498" s="4" t="str">
        <f t="shared" si="51"/>
        <v>Submitted</v>
      </c>
      <c r="M498" s="1">
        <v>748</v>
      </c>
      <c r="N498" s="1" t="str">
        <f t="shared" si="52"/>
        <v>low_risk</v>
      </c>
      <c r="O498" s="1" t="str">
        <f t="shared" si="53"/>
        <v>Excellent</v>
      </c>
      <c r="P498" s="1" t="str">
        <f t="shared" si="54"/>
        <v>Submitted</v>
      </c>
      <c r="Q498" s="1" t="str">
        <f t="shared" si="55"/>
        <v>Valid</v>
      </c>
      <c r="R498" s="1" t="s">
        <v>82</v>
      </c>
      <c r="S498" s="4">
        <v>3954752</v>
      </c>
      <c r="T498" s="1">
        <v>14.43</v>
      </c>
      <c r="U498" s="1">
        <v>180</v>
      </c>
      <c r="V498" s="1">
        <v>21970.84</v>
      </c>
      <c r="W498" s="4">
        <f t="shared" si="56"/>
        <v>4755589.2799999993</v>
      </c>
      <c r="X498" s="1" t="s">
        <v>85</v>
      </c>
      <c r="Y498" s="1" t="s">
        <v>86</v>
      </c>
      <c r="Z498" s="8">
        <v>45960</v>
      </c>
      <c r="AA498" s="8" t="str">
        <f>TEXT(Table2[[#This Row],[Application_Date]],"yyy")</f>
        <v>2025</v>
      </c>
      <c r="AB498" s="8" t="str">
        <f>TEXT(Table2[[#This Row],[Application_Date]],"mmmm")</f>
        <v>October</v>
      </c>
      <c r="AC498" s="1" t="s">
        <v>52</v>
      </c>
      <c r="AD498" s="1" t="s">
        <v>42</v>
      </c>
      <c r="AE498" s="1" t="s">
        <v>43</v>
      </c>
    </row>
    <row r="499" spans="1:31" x14ac:dyDescent="0.25">
      <c r="A499" s="1" t="s">
        <v>1134</v>
      </c>
      <c r="B499" s="1" t="str">
        <f>IF(COUNTIF($A$2:A499,A499)&gt;1,"Duplicate","Unique")</f>
        <v>Unique</v>
      </c>
      <c r="C499" s="1" t="s">
        <v>1135</v>
      </c>
      <c r="D499" s="1" t="s">
        <v>81</v>
      </c>
      <c r="E499" s="1" t="str">
        <f t="shared" si="50"/>
        <v>Submitted</v>
      </c>
      <c r="F499" s="1" t="s">
        <v>47</v>
      </c>
      <c r="G499" s="1">
        <v>58</v>
      </c>
      <c r="H499" s="1" t="s">
        <v>36</v>
      </c>
      <c r="I499" s="1" t="s">
        <v>48</v>
      </c>
      <c r="J499" s="1" t="s">
        <v>26</v>
      </c>
      <c r="K499" s="4">
        <v>2376919</v>
      </c>
      <c r="L499" s="4" t="str">
        <f t="shared" si="51"/>
        <v>Submitted</v>
      </c>
      <c r="M499" s="1">
        <v>717</v>
      </c>
      <c r="N499" s="1" t="str">
        <f t="shared" si="52"/>
        <v>low_risk</v>
      </c>
      <c r="O499" s="1" t="str">
        <f t="shared" si="53"/>
        <v>Excellent</v>
      </c>
      <c r="P499" s="1" t="str">
        <f t="shared" si="54"/>
        <v>Submitted</v>
      </c>
      <c r="Q499" s="1" t="str">
        <f t="shared" si="55"/>
        <v>Valid</v>
      </c>
      <c r="R499" s="1" t="s">
        <v>27</v>
      </c>
      <c r="S499" s="4">
        <v>406511</v>
      </c>
      <c r="T499" s="1">
        <v>12.66</v>
      </c>
      <c r="U499" s="1">
        <v>120</v>
      </c>
      <c r="V499" s="1">
        <v>3387.59</v>
      </c>
      <c r="W499" s="4">
        <f t="shared" si="56"/>
        <v>428869.10499999998</v>
      </c>
      <c r="X499" s="1" t="s">
        <v>95</v>
      </c>
      <c r="Y499" s="1" t="s">
        <v>96</v>
      </c>
      <c r="Z499" s="8">
        <v>45961</v>
      </c>
      <c r="AA499" s="8" t="str">
        <f>TEXT(Table2[[#This Row],[Application_Date]],"yyy")</f>
        <v>2025</v>
      </c>
      <c r="AB499" s="8" t="str">
        <f>TEXT(Table2[[#This Row],[Application_Date]],"mmmm")</f>
        <v>October</v>
      </c>
      <c r="AC499" s="1" t="s">
        <v>61</v>
      </c>
      <c r="AD499" s="1" t="s">
        <v>30</v>
      </c>
      <c r="AE499" s="1" t="s">
        <v>43</v>
      </c>
    </row>
    <row r="500" spans="1:31" x14ac:dyDescent="0.25">
      <c r="A500" s="1" t="s">
        <v>1136</v>
      </c>
      <c r="B500" s="1" t="str">
        <f>IF(COUNTIF($A$2:A500,A500)&gt;1,"Duplicate","Unique")</f>
        <v>Unique</v>
      </c>
      <c r="C500" s="1" t="s">
        <v>1137</v>
      </c>
      <c r="D500" s="1" t="s">
        <v>58</v>
      </c>
      <c r="E500" s="1" t="str">
        <f t="shared" si="50"/>
        <v>Submitted</v>
      </c>
      <c r="F500" s="1" t="s">
        <v>47</v>
      </c>
      <c r="G500" s="1">
        <v>19</v>
      </c>
      <c r="H500" s="1" t="s">
        <v>36</v>
      </c>
      <c r="I500" s="1" t="s">
        <v>25</v>
      </c>
      <c r="J500" s="1" t="s">
        <v>26</v>
      </c>
      <c r="K500" s="4">
        <v>2020859</v>
      </c>
      <c r="L500" s="4" t="str">
        <f t="shared" si="51"/>
        <v>Submitted</v>
      </c>
      <c r="M500" s="1">
        <v>699</v>
      </c>
      <c r="N500" s="1" t="str">
        <f t="shared" si="52"/>
        <v>low_risk</v>
      </c>
      <c r="O500" s="1" t="str">
        <f t="shared" si="53"/>
        <v>Excellent</v>
      </c>
      <c r="P500" s="1" t="str">
        <f t="shared" si="54"/>
        <v>Submitted</v>
      </c>
      <c r="Q500" s="1" t="str">
        <f t="shared" si="55"/>
        <v>Valid</v>
      </c>
      <c r="R500" s="1" t="s">
        <v>82</v>
      </c>
      <c r="S500" s="4">
        <v>3094037</v>
      </c>
      <c r="T500" s="1">
        <v>8.11</v>
      </c>
      <c r="U500" s="1">
        <v>24</v>
      </c>
      <c r="V500" s="1">
        <v>128918.21</v>
      </c>
      <c r="W500" s="4">
        <f t="shared" si="56"/>
        <v>2091062.0253126877</v>
      </c>
      <c r="X500" s="1" t="s">
        <v>28</v>
      </c>
      <c r="Y500" s="1" t="s">
        <v>29</v>
      </c>
      <c r="Z500" s="8">
        <v>45962</v>
      </c>
      <c r="AA500" s="8" t="str">
        <f>TEXT(Table2[[#This Row],[Application_Date]],"yyy")</f>
        <v>2025</v>
      </c>
      <c r="AB500" s="8" t="str">
        <f>TEXT(Table2[[#This Row],[Application_Date]],"mmmm")</f>
        <v>November</v>
      </c>
      <c r="AC500" s="1" t="s">
        <v>61</v>
      </c>
      <c r="AD500" s="1" t="s">
        <v>30</v>
      </c>
      <c r="AE500" s="1" t="s">
        <v>43</v>
      </c>
    </row>
    <row r="501" spans="1:31" x14ac:dyDescent="0.25">
      <c r="A501" s="1" t="s">
        <v>1138</v>
      </c>
      <c r="B501" s="1" t="str">
        <f>IF(COUNTIF($A$2:A501,A501)&gt;1,"Duplicate","Unique")</f>
        <v>Unique</v>
      </c>
      <c r="C501" s="1" t="s">
        <v>1139</v>
      </c>
      <c r="D501" s="1" t="s">
        <v>406</v>
      </c>
      <c r="E501" s="1" t="str">
        <f t="shared" si="50"/>
        <v>Submitted</v>
      </c>
      <c r="F501" s="1" t="s">
        <v>35</v>
      </c>
      <c r="G501" s="1">
        <v>25</v>
      </c>
      <c r="H501" s="1" t="s">
        <v>24</v>
      </c>
      <c r="I501" s="1" t="s">
        <v>25</v>
      </c>
      <c r="J501" s="1" t="s">
        <v>26</v>
      </c>
      <c r="K501" s="4">
        <v>512742</v>
      </c>
      <c r="L501" s="4" t="str">
        <f t="shared" si="51"/>
        <v>Submitted</v>
      </c>
      <c r="M501" s="1">
        <v>601</v>
      </c>
      <c r="N501" s="1" t="str">
        <f t="shared" si="52"/>
        <v>low_risk</v>
      </c>
      <c r="O501" s="1" t="str">
        <f t="shared" si="53"/>
        <v>Excellent</v>
      </c>
      <c r="P501" s="1" t="str">
        <f t="shared" si="54"/>
        <v>Submitted</v>
      </c>
      <c r="Q501" s="1" t="str">
        <f t="shared" si="55"/>
        <v>Valid</v>
      </c>
      <c r="R501" s="1" t="s">
        <v>6</v>
      </c>
      <c r="S501" s="4">
        <v>2779912</v>
      </c>
      <c r="T501" s="1">
        <v>7.12</v>
      </c>
      <c r="U501" s="1">
        <v>36</v>
      </c>
      <c r="V501" s="1">
        <v>77219.78</v>
      </c>
      <c r="W501" s="4">
        <f t="shared" si="56"/>
        <v>1649414.5392922061</v>
      </c>
      <c r="X501" s="1" t="s">
        <v>95</v>
      </c>
      <c r="Y501" s="1" t="s">
        <v>96</v>
      </c>
      <c r="Z501" s="8">
        <v>45963</v>
      </c>
      <c r="AA501" s="8" t="str">
        <f>TEXT(Table2[[#This Row],[Application_Date]],"yyy")</f>
        <v>2025</v>
      </c>
      <c r="AB501" s="8" t="str">
        <f>TEXT(Table2[[#This Row],[Application_Date]],"mmmm")</f>
        <v>November</v>
      </c>
      <c r="AC501" s="1" t="s">
        <v>61</v>
      </c>
      <c r="AD501" s="1" t="s">
        <v>30</v>
      </c>
      <c r="AE501" s="1" t="s">
        <v>43</v>
      </c>
    </row>
    <row r="502" spans="1:31" x14ac:dyDescent="0.25">
      <c r="A502" s="1" t="s">
        <v>1140</v>
      </c>
      <c r="B502" s="1" t="str">
        <f>IF(COUNTIF($A$2:A502,A502)&gt;1,"Duplicate","Unique")</f>
        <v>Unique</v>
      </c>
      <c r="C502" s="1" t="s">
        <v>1141</v>
      </c>
      <c r="D502" s="1" t="s">
        <v>23</v>
      </c>
      <c r="E502" s="1" t="str">
        <f t="shared" si="50"/>
        <v>Submitted</v>
      </c>
      <c r="F502" s="1" t="s">
        <v>47</v>
      </c>
      <c r="G502" s="1">
        <v>62</v>
      </c>
      <c r="H502" s="1" t="s">
        <v>36</v>
      </c>
      <c r="I502" s="1" t="s">
        <v>48</v>
      </c>
      <c r="J502" s="1" t="s">
        <v>26</v>
      </c>
      <c r="K502" s="4">
        <v>1047813</v>
      </c>
      <c r="L502" s="4" t="str">
        <f t="shared" si="51"/>
        <v>Submitted</v>
      </c>
      <c r="M502" s="1">
        <v>619</v>
      </c>
      <c r="N502" s="1" t="str">
        <f t="shared" si="52"/>
        <v>low_risk</v>
      </c>
      <c r="O502" s="1" t="str">
        <f t="shared" si="53"/>
        <v>Excellent</v>
      </c>
      <c r="P502" s="1" t="str">
        <f t="shared" si="54"/>
        <v>Submitted</v>
      </c>
      <c r="Q502" s="1" t="str">
        <f t="shared" si="55"/>
        <v>Valid</v>
      </c>
      <c r="R502" s="1" t="s">
        <v>38</v>
      </c>
      <c r="S502" s="4">
        <v>2314753</v>
      </c>
      <c r="T502" s="1">
        <v>16.239999999999998</v>
      </c>
      <c r="U502" s="1">
        <v>24</v>
      </c>
      <c r="V502" s="1">
        <v>96448.04</v>
      </c>
      <c r="W502" s="4">
        <f t="shared" si="56"/>
        <v>3132632.3970960947</v>
      </c>
      <c r="X502" s="1" t="s">
        <v>28</v>
      </c>
      <c r="Y502" s="1" t="s">
        <v>29</v>
      </c>
      <c r="Z502" s="8">
        <v>45964</v>
      </c>
      <c r="AA502" s="8" t="str">
        <f>TEXT(Table2[[#This Row],[Application_Date]],"yyy")</f>
        <v>2025</v>
      </c>
      <c r="AB502" s="8" t="str">
        <f>TEXT(Table2[[#This Row],[Application_Date]],"mmmm")</f>
        <v>November</v>
      </c>
      <c r="AC502" s="1" t="s">
        <v>61</v>
      </c>
      <c r="AD502" s="1" t="s">
        <v>42</v>
      </c>
      <c r="AE502" s="1" t="s">
        <v>43</v>
      </c>
    </row>
    <row r="503" spans="1:31" x14ac:dyDescent="0.25">
      <c r="A503" s="1" t="s">
        <v>1142</v>
      </c>
      <c r="B503" s="1" t="str">
        <f>IF(COUNTIF($A$2:A503,A503)&gt;1,"Duplicate","Unique")</f>
        <v>Unique</v>
      </c>
      <c r="C503" s="1" t="s">
        <v>1143</v>
      </c>
      <c r="D503" s="1" t="s">
        <v>659</v>
      </c>
      <c r="E503" s="1" t="str">
        <f t="shared" si="50"/>
        <v>Submitted</v>
      </c>
      <c r="F503" s="1" t="s">
        <v>35</v>
      </c>
      <c r="G503" s="1">
        <v>58</v>
      </c>
      <c r="H503" s="1" t="s">
        <v>24</v>
      </c>
      <c r="I503" s="1" t="s">
        <v>25</v>
      </c>
      <c r="J503" s="1" t="s">
        <v>70</v>
      </c>
      <c r="K503" s="4">
        <v>1540180</v>
      </c>
      <c r="L503" s="4" t="str">
        <f t="shared" si="51"/>
        <v>Submitted</v>
      </c>
      <c r="M503" s="1">
        <v>621</v>
      </c>
      <c r="N503" s="1" t="str">
        <f t="shared" si="52"/>
        <v>low_risk</v>
      </c>
      <c r="O503" s="1" t="str">
        <f t="shared" si="53"/>
        <v>Excellent</v>
      </c>
      <c r="P503" s="1" t="str">
        <f t="shared" si="54"/>
        <v>Submitted</v>
      </c>
      <c r="Q503" s="1" t="str">
        <f t="shared" si="55"/>
        <v>Valid</v>
      </c>
      <c r="R503" s="1" t="s">
        <v>82</v>
      </c>
      <c r="S503" s="4">
        <v>673604</v>
      </c>
      <c r="T503" s="1">
        <v>12.78</v>
      </c>
      <c r="U503" s="1">
        <v>12</v>
      </c>
      <c r="V503" s="1">
        <v>56133.67</v>
      </c>
      <c r="W503" s="4">
        <f t="shared" si="56"/>
        <v>717507.59994507593</v>
      </c>
      <c r="X503" s="1" t="s">
        <v>28</v>
      </c>
      <c r="Y503" s="1" t="s">
        <v>29</v>
      </c>
      <c r="Z503" s="8">
        <v>45965</v>
      </c>
      <c r="AA503" s="8" t="str">
        <f>TEXT(Table2[[#This Row],[Application_Date]],"yyy")</f>
        <v>2025</v>
      </c>
      <c r="AB503" s="8" t="str">
        <f>TEXT(Table2[[#This Row],[Application_Date]],"mmmm")</f>
        <v>November</v>
      </c>
      <c r="AC503" s="1" t="s">
        <v>52</v>
      </c>
      <c r="AD503" s="1" t="s">
        <v>30</v>
      </c>
      <c r="AE503" s="1" t="s">
        <v>66</v>
      </c>
    </row>
    <row r="504" spans="1:31" x14ac:dyDescent="0.25">
      <c r="A504" s="1" t="s">
        <v>1144</v>
      </c>
      <c r="B504" s="1" t="str">
        <f>IF(COUNTIF($A$2:A504,A504)&gt;1,"Duplicate","Unique")</f>
        <v>Unique</v>
      </c>
      <c r="C504" s="1" t="s">
        <v>1145</v>
      </c>
      <c r="D504" s="1" t="s">
        <v>160</v>
      </c>
      <c r="E504" s="1" t="str">
        <f t="shared" si="50"/>
        <v>Submitted</v>
      </c>
      <c r="F504" s="1" t="s">
        <v>47</v>
      </c>
      <c r="G504" s="1">
        <v>46</v>
      </c>
      <c r="H504" s="1" t="s">
        <v>36</v>
      </c>
      <c r="I504" s="1" t="s">
        <v>48</v>
      </c>
      <c r="J504" s="1" t="s">
        <v>37</v>
      </c>
      <c r="K504" s="4">
        <v>558936</v>
      </c>
      <c r="L504" s="4" t="str">
        <f t="shared" si="51"/>
        <v>Submitted</v>
      </c>
      <c r="M504" s="1">
        <v>352</v>
      </c>
      <c r="N504" s="1" t="str">
        <f t="shared" si="52"/>
        <v>High_risk</v>
      </c>
      <c r="O504" s="1" t="str">
        <f t="shared" si="53"/>
        <v>Excellent</v>
      </c>
      <c r="P504" s="1" t="str">
        <f t="shared" si="54"/>
        <v>Submitted</v>
      </c>
      <c r="Q504" s="1" t="str">
        <f t="shared" si="55"/>
        <v>Valid</v>
      </c>
      <c r="R504" s="1" t="s">
        <v>27</v>
      </c>
      <c r="S504" s="4">
        <v>131401</v>
      </c>
      <c r="T504" s="1">
        <v>16.14</v>
      </c>
      <c r="U504" s="1">
        <v>12</v>
      </c>
      <c r="V504" s="1">
        <v>10950.08</v>
      </c>
      <c r="W504" s="4">
        <f t="shared" si="56"/>
        <v>176740.73678997895</v>
      </c>
      <c r="X504" s="1" t="s">
        <v>85</v>
      </c>
      <c r="Y504" s="1" t="s">
        <v>86</v>
      </c>
      <c r="Z504" s="8">
        <v>45966</v>
      </c>
      <c r="AA504" s="8" t="str">
        <f>TEXT(Table2[[#This Row],[Application_Date]],"yyy")</f>
        <v>2025</v>
      </c>
      <c r="AB504" s="8" t="str">
        <f>TEXT(Table2[[#This Row],[Application_Date]],"mmmm")</f>
        <v>November</v>
      </c>
      <c r="AC504" s="1" t="s">
        <v>61</v>
      </c>
      <c r="AD504" s="1" t="s">
        <v>30</v>
      </c>
      <c r="AE504" s="1" t="s">
        <v>43</v>
      </c>
    </row>
    <row r="505" spans="1:31" x14ac:dyDescent="0.25">
      <c r="A505" s="1" t="s">
        <v>1146</v>
      </c>
      <c r="B505" s="1" t="str">
        <f>IF(COUNTIF($A$2:A505,A505)&gt;1,"Duplicate","Unique")</f>
        <v>Unique</v>
      </c>
      <c r="C505" s="1" t="s">
        <v>1147</v>
      </c>
      <c r="D505" s="1" t="s">
        <v>23</v>
      </c>
      <c r="E505" s="1" t="str">
        <f t="shared" si="50"/>
        <v>Submitted</v>
      </c>
      <c r="F505" s="1" t="s">
        <v>47</v>
      </c>
      <c r="G505" s="1">
        <v>42</v>
      </c>
      <c r="H505" s="1" t="s">
        <v>36</v>
      </c>
      <c r="I505" s="1" t="s">
        <v>25</v>
      </c>
      <c r="J505" s="1" t="s">
        <v>37</v>
      </c>
      <c r="K505" s="4">
        <v>1504073</v>
      </c>
      <c r="L505" s="4" t="str">
        <f t="shared" si="51"/>
        <v>Submitted</v>
      </c>
      <c r="M505" s="1">
        <v>826</v>
      </c>
      <c r="N505" s="1" t="str">
        <f t="shared" si="52"/>
        <v>medium_risk</v>
      </c>
      <c r="O505" s="1" t="str">
        <f t="shared" si="53"/>
        <v>Excellent</v>
      </c>
      <c r="P505" s="1" t="str">
        <f t="shared" si="54"/>
        <v>Submitted</v>
      </c>
      <c r="Q505" s="1" t="str">
        <f t="shared" si="55"/>
        <v>Valid</v>
      </c>
      <c r="R505" s="1" t="s">
        <v>27</v>
      </c>
      <c r="S505" s="4">
        <v>4563778</v>
      </c>
      <c r="T505" s="1">
        <v>11.76</v>
      </c>
      <c r="U505" s="1">
        <v>24</v>
      </c>
      <c r="V505" s="1">
        <v>190157.42</v>
      </c>
      <c r="W505" s="4">
        <f t="shared" si="56"/>
        <v>4472502.7793017132</v>
      </c>
      <c r="X505" s="1" t="s">
        <v>39</v>
      </c>
      <c r="Y505" s="1" t="s">
        <v>40</v>
      </c>
      <c r="Z505" s="8">
        <v>45967</v>
      </c>
      <c r="AA505" s="8" t="str">
        <f>TEXT(Table2[[#This Row],[Application_Date]],"yyy")</f>
        <v>2025</v>
      </c>
      <c r="AB505" s="8" t="str">
        <f>TEXT(Table2[[#This Row],[Application_Date]],"mmmm")</f>
        <v>November</v>
      </c>
      <c r="AC505" s="1" t="s">
        <v>61</v>
      </c>
      <c r="AD505" s="1" t="s">
        <v>30</v>
      </c>
      <c r="AE505" s="1" t="s">
        <v>66</v>
      </c>
    </row>
    <row r="506" spans="1:31" x14ac:dyDescent="0.25">
      <c r="A506" s="1" t="s">
        <v>1148</v>
      </c>
      <c r="B506" s="1" t="str">
        <f>IF(COUNTIF($A$2:A506,A506)&gt;1,"Duplicate","Unique")</f>
        <v>Unique</v>
      </c>
      <c r="C506" s="1" t="s">
        <v>1149</v>
      </c>
      <c r="D506" s="1" t="s">
        <v>572</v>
      </c>
      <c r="E506" s="1" t="str">
        <f t="shared" si="50"/>
        <v>Submitted</v>
      </c>
      <c r="F506" s="1" t="s">
        <v>35</v>
      </c>
      <c r="G506" s="1">
        <v>34</v>
      </c>
      <c r="H506" s="1" t="s">
        <v>36</v>
      </c>
      <c r="I506" s="1" t="s">
        <v>25</v>
      </c>
      <c r="J506" s="1" t="s">
        <v>70</v>
      </c>
      <c r="K506" s="4">
        <v>992429</v>
      </c>
      <c r="L506" s="4" t="str">
        <f t="shared" si="51"/>
        <v>Submitted</v>
      </c>
      <c r="M506" s="1">
        <v>900</v>
      </c>
      <c r="N506" s="1" t="str">
        <f t="shared" si="52"/>
        <v>medium_risk</v>
      </c>
      <c r="O506" s="1" t="str">
        <f t="shared" si="53"/>
        <v>Excellent</v>
      </c>
      <c r="P506" s="1" t="str">
        <f t="shared" si="54"/>
        <v>Submitted</v>
      </c>
      <c r="Q506" s="1" t="str">
        <f t="shared" si="55"/>
        <v>Valid</v>
      </c>
      <c r="R506" s="1" t="s">
        <v>6</v>
      </c>
      <c r="S506" s="4">
        <v>4006907</v>
      </c>
      <c r="T506" s="1">
        <v>15.93</v>
      </c>
      <c r="U506" s="1">
        <v>120</v>
      </c>
      <c r="V506" s="1">
        <v>33390.89</v>
      </c>
      <c r="W506" s="4">
        <f t="shared" si="56"/>
        <v>5319169.0424999995</v>
      </c>
      <c r="X506" s="1" t="s">
        <v>39</v>
      </c>
      <c r="Y506" s="1" t="s">
        <v>40</v>
      </c>
      <c r="Z506" s="8">
        <v>45968</v>
      </c>
      <c r="AA506" s="8" t="str">
        <f>TEXT(Table2[[#This Row],[Application_Date]],"yyy")</f>
        <v>2025</v>
      </c>
      <c r="AB506" s="8" t="str">
        <f>TEXT(Table2[[#This Row],[Application_Date]],"mmmm")</f>
        <v>November</v>
      </c>
      <c r="AC506" s="1" t="s">
        <v>52</v>
      </c>
      <c r="AD506" s="1" t="s">
        <v>42</v>
      </c>
      <c r="AE506" s="1" t="s">
        <v>31</v>
      </c>
    </row>
    <row r="507" spans="1:31" x14ac:dyDescent="0.25">
      <c r="A507" s="1" t="s">
        <v>1150</v>
      </c>
      <c r="B507" s="1" t="str">
        <f>IF(COUNTIF($A$2:A507,A507)&gt;1,"Duplicate","Unique")</f>
        <v>Unique</v>
      </c>
      <c r="C507" s="1" t="s">
        <v>1151</v>
      </c>
      <c r="D507" s="1" t="s">
        <v>403</v>
      </c>
      <c r="E507" s="1" t="str">
        <f t="shared" si="50"/>
        <v>Submitted</v>
      </c>
      <c r="F507" s="1" t="s">
        <v>35</v>
      </c>
      <c r="G507" s="1">
        <v>33</v>
      </c>
      <c r="H507" s="1" t="s">
        <v>36</v>
      </c>
      <c r="I507" s="1" t="s">
        <v>48</v>
      </c>
      <c r="J507" s="1" t="s">
        <v>49</v>
      </c>
      <c r="K507" s="4">
        <v>456135</v>
      </c>
      <c r="L507" s="4" t="str">
        <f t="shared" si="51"/>
        <v>Submitted</v>
      </c>
      <c r="M507" s="1">
        <v>760</v>
      </c>
      <c r="N507" s="1" t="str">
        <f t="shared" si="52"/>
        <v>medium_risk</v>
      </c>
      <c r="O507" s="1" t="str">
        <f t="shared" si="53"/>
        <v>Excellent</v>
      </c>
      <c r="P507" s="1" t="str">
        <f t="shared" si="54"/>
        <v>Submitted</v>
      </c>
      <c r="Q507" s="1" t="str">
        <f t="shared" si="55"/>
        <v>Valid</v>
      </c>
      <c r="R507" s="1" t="s">
        <v>6</v>
      </c>
      <c r="S507" s="4">
        <v>2116692</v>
      </c>
      <c r="T507" s="1">
        <v>15.62</v>
      </c>
      <c r="U507" s="1">
        <v>180</v>
      </c>
      <c r="V507" s="1">
        <v>11759.4</v>
      </c>
      <c r="W507" s="4">
        <f t="shared" si="56"/>
        <v>2755227.42</v>
      </c>
      <c r="X507" s="1" t="s">
        <v>39</v>
      </c>
      <c r="Y507" s="1" t="s">
        <v>40</v>
      </c>
      <c r="Z507" s="8">
        <v>45969</v>
      </c>
      <c r="AA507" s="8" t="str">
        <f>TEXT(Table2[[#This Row],[Application_Date]],"yyy")</f>
        <v>2025</v>
      </c>
      <c r="AB507" s="8" t="str">
        <f>TEXT(Table2[[#This Row],[Application_Date]],"mmmm")</f>
        <v>November</v>
      </c>
      <c r="AC507" s="1" t="s">
        <v>52</v>
      </c>
      <c r="AD507" s="1" t="s">
        <v>30</v>
      </c>
      <c r="AE507" s="1" t="s">
        <v>62</v>
      </c>
    </row>
    <row r="508" spans="1:31" x14ac:dyDescent="0.25">
      <c r="A508" s="1" t="s">
        <v>1152</v>
      </c>
      <c r="B508" s="1" t="str">
        <f>IF(COUNTIF($A$2:A508,A508)&gt;1,"Duplicate","Unique")</f>
        <v>Unique</v>
      </c>
      <c r="C508" s="1" t="s">
        <v>1153</v>
      </c>
      <c r="D508" s="1" t="s">
        <v>78</v>
      </c>
      <c r="E508" s="1" t="str">
        <f t="shared" si="50"/>
        <v>Submitted</v>
      </c>
      <c r="F508" s="1" t="s">
        <v>47</v>
      </c>
      <c r="G508" s="1">
        <v>28</v>
      </c>
      <c r="H508" s="1" t="s">
        <v>36</v>
      </c>
      <c r="I508" s="1" t="s">
        <v>25</v>
      </c>
      <c r="J508" s="1" t="s">
        <v>37</v>
      </c>
      <c r="K508" s="4">
        <v>922959</v>
      </c>
      <c r="L508" s="4" t="str">
        <f t="shared" si="51"/>
        <v>Submitted</v>
      </c>
      <c r="M508" s="1">
        <v>642</v>
      </c>
      <c r="N508" s="1" t="str">
        <f t="shared" si="52"/>
        <v>low_risk</v>
      </c>
      <c r="O508" s="1" t="str">
        <f t="shared" si="53"/>
        <v>Excellent</v>
      </c>
      <c r="P508" s="1" t="str">
        <f t="shared" si="54"/>
        <v>Submitted</v>
      </c>
      <c r="Q508" s="1" t="str">
        <f t="shared" si="55"/>
        <v>Valid</v>
      </c>
      <c r="R508" s="1" t="s">
        <v>38</v>
      </c>
      <c r="S508" s="4">
        <v>263362</v>
      </c>
      <c r="T508" s="1">
        <v>18.010000000000002</v>
      </c>
      <c r="U508" s="1">
        <v>36</v>
      </c>
      <c r="V508" s="1">
        <v>7315.61</v>
      </c>
      <c r="W508" s="4">
        <f t="shared" si="56"/>
        <v>395262.46833333519</v>
      </c>
      <c r="X508" s="1" t="s">
        <v>28</v>
      </c>
      <c r="Y508" s="1" t="s">
        <v>29</v>
      </c>
      <c r="Z508" s="8">
        <v>45970</v>
      </c>
      <c r="AA508" s="8" t="str">
        <f>TEXT(Table2[[#This Row],[Application_Date]],"yyy")</f>
        <v>2025</v>
      </c>
      <c r="AB508" s="8" t="str">
        <f>TEXT(Table2[[#This Row],[Application_Date]],"mmmm")</f>
        <v>November</v>
      </c>
      <c r="AC508" s="1" t="s">
        <v>61</v>
      </c>
      <c r="AD508" s="1" t="s">
        <v>42</v>
      </c>
      <c r="AE508" s="1" t="s">
        <v>62</v>
      </c>
    </row>
    <row r="509" spans="1:31" x14ac:dyDescent="0.25">
      <c r="A509" s="1" t="s">
        <v>1154</v>
      </c>
      <c r="B509" s="1" t="str">
        <f>IF(COUNTIF($A$2:A509,A509)&gt;1,"Duplicate","Unique")</f>
        <v>Unique</v>
      </c>
      <c r="C509" s="1" t="s">
        <v>1155</v>
      </c>
      <c r="D509" s="1" t="s">
        <v>489</v>
      </c>
      <c r="E509" s="1" t="str">
        <f t="shared" si="50"/>
        <v>Submitted</v>
      </c>
      <c r="F509" s="1" t="s">
        <v>35</v>
      </c>
      <c r="G509" s="1">
        <v>24</v>
      </c>
      <c r="H509" s="1" t="s">
        <v>36</v>
      </c>
      <c r="I509" s="1" t="s">
        <v>25</v>
      </c>
      <c r="J509" s="1" t="s">
        <v>49</v>
      </c>
      <c r="K509" s="4">
        <v>1532493</v>
      </c>
      <c r="L509" s="4" t="str">
        <f t="shared" si="51"/>
        <v>Submitted</v>
      </c>
      <c r="M509" s="1">
        <v>745</v>
      </c>
      <c r="N509" s="1" t="str">
        <f t="shared" si="52"/>
        <v>low_risk</v>
      </c>
      <c r="O509" s="1" t="str">
        <f t="shared" si="53"/>
        <v>Excellent</v>
      </c>
      <c r="P509" s="1" t="str">
        <f t="shared" si="54"/>
        <v>Submitted</v>
      </c>
      <c r="Q509" s="1" t="str">
        <f t="shared" si="55"/>
        <v>Valid</v>
      </c>
      <c r="R509" s="1" t="s">
        <v>6</v>
      </c>
      <c r="S509" s="4">
        <v>3686531</v>
      </c>
      <c r="T509" s="1">
        <v>15.86</v>
      </c>
      <c r="U509" s="1">
        <v>120</v>
      </c>
      <c r="V509" s="1">
        <v>30721.09</v>
      </c>
      <c r="W509" s="4">
        <f t="shared" si="56"/>
        <v>4872365.1383333327</v>
      </c>
      <c r="X509" s="1" t="s">
        <v>39</v>
      </c>
      <c r="Y509" s="1" t="s">
        <v>40</v>
      </c>
      <c r="Z509" s="8">
        <v>45971</v>
      </c>
      <c r="AA509" s="8" t="str">
        <f>TEXT(Table2[[#This Row],[Application_Date]],"yyy")</f>
        <v>2025</v>
      </c>
      <c r="AB509" s="8" t="str">
        <f>TEXT(Table2[[#This Row],[Application_Date]],"mmmm")</f>
        <v>November</v>
      </c>
      <c r="AC509" s="1" t="s">
        <v>41</v>
      </c>
      <c r="AD509" s="1" t="s">
        <v>42</v>
      </c>
      <c r="AE509" s="1" t="s">
        <v>66</v>
      </c>
    </row>
    <row r="510" spans="1:31" x14ac:dyDescent="0.25">
      <c r="A510" s="1" t="s">
        <v>1156</v>
      </c>
      <c r="B510" s="1" t="str">
        <f>IF(COUNTIF($A$2:A510,A510)&gt;1,"Duplicate","Unique")</f>
        <v>Unique</v>
      </c>
      <c r="C510" s="1" t="s">
        <v>1157</v>
      </c>
      <c r="D510" s="1" t="s">
        <v>157</v>
      </c>
      <c r="E510" s="1" t="str">
        <f t="shared" si="50"/>
        <v>Submitted</v>
      </c>
      <c r="F510" s="1" t="s">
        <v>47</v>
      </c>
      <c r="G510" s="1">
        <v>58</v>
      </c>
      <c r="H510" s="1" t="s">
        <v>36</v>
      </c>
      <c r="I510" s="1" t="s">
        <v>48</v>
      </c>
      <c r="J510" s="1" t="s">
        <v>49</v>
      </c>
      <c r="K510" s="4">
        <v>2442387</v>
      </c>
      <c r="L510" s="4" t="str">
        <f t="shared" si="51"/>
        <v>Submitted</v>
      </c>
      <c r="M510" s="1">
        <v>672</v>
      </c>
      <c r="N510" s="1" t="str">
        <f t="shared" si="52"/>
        <v>low_risk</v>
      </c>
      <c r="O510" s="1" t="str">
        <f t="shared" si="53"/>
        <v>Excellent</v>
      </c>
      <c r="P510" s="1" t="str">
        <f t="shared" si="54"/>
        <v>Submitted</v>
      </c>
      <c r="Q510" s="1" t="str">
        <f t="shared" si="55"/>
        <v>Valid</v>
      </c>
      <c r="R510" s="1" t="s">
        <v>70</v>
      </c>
      <c r="S510" s="4">
        <v>4795413</v>
      </c>
      <c r="T510" s="1">
        <v>8.11</v>
      </c>
      <c r="U510" s="1">
        <v>24</v>
      </c>
      <c r="V510" s="1">
        <v>199808.88</v>
      </c>
      <c r="W510" s="4">
        <f t="shared" si="56"/>
        <v>3240913.4150596098</v>
      </c>
      <c r="X510" s="1" t="s">
        <v>85</v>
      </c>
      <c r="Y510" s="1" t="s">
        <v>86</v>
      </c>
      <c r="Z510" s="8">
        <v>45972</v>
      </c>
      <c r="AA510" s="8" t="str">
        <f>TEXT(Table2[[#This Row],[Application_Date]],"yyy")</f>
        <v>2025</v>
      </c>
      <c r="AB510" s="8" t="str">
        <f>TEXT(Table2[[#This Row],[Application_Date]],"mmmm")</f>
        <v>November</v>
      </c>
      <c r="AC510" s="1" t="s">
        <v>41</v>
      </c>
      <c r="AD510" s="1" t="s">
        <v>42</v>
      </c>
      <c r="AE510" s="1" t="s">
        <v>43</v>
      </c>
    </row>
    <row r="511" spans="1:31" x14ac:dyDescent="0.25">
      <c r="A511" s="1" t="s">
        <v>1158</v>
      </c>
      <c r="B511" s="1" t="str">
        <f>IF(COUNTIF($A$2:A511,A511)&gt;1,"Duplicate","Unique")</f>
        <v>Unique</v>
      </c>
      <c r="C511" s="1" t="s">
        <v>1159</v>
      </c>
      <c r="D511" s="1" t="s">
        <v>151</v>
      </c>
      <c r="E511" s="1" t="str">
        <f t="shared" si="50"/>
        <v>Submitted</v>
      </c>
      <c r="F511" s="1" t="s">
        <v>35</v>
      </c>
      <c r="G511" s="1">
        <v>53</v>
      </c>
      <c r="H511" s="1" t="s">
        <v>36</v>
      </c>
      <c r="I511" s="1" t="s">
        <v>25</v>
      </c>
      <c r="J511" s="1" t="s">
        <v>26</v>
      </c>
      <c r="K511" s="4">
        <v>2195263</v>
      </c>
      <c r="L511" s="4" t="str">
        <f t="shared" si="51"/>
        <v>Submitted</v>
      </c>
      <c r="M511" s="1">
        <v>854</v>
      </c>
      <c r="N511" s="1" t="str">
        <f t="shared" si="52"/>
        <v>medium_risk</v>
      </c>
      <c r="O511" s="1" t="str">
        <f t="shared" si="53"/>
        <v>Excellent</v>
      </c>
      <c r="P511" s="1" t="str">
        <f t="shared" si="54"/>
        <v>Submitted</v>
      </c>
      <c r="Q511" s="1" t="str">
        <f t="shared" si="55"/>
        <v>Valid</v>
      </c>
      <c r="R511" s="1" t="s">
        <v>38</v>
      </c>
      <c r="S511" s="4">
        <v>2070787</v>
      </c>
      <c r="T511" s="1">
        <v>8.9600000000000009</v>
      </c>
      <c r="U511" s="1">
        <v>120</v>
      </c>
      <c r="V511" s="1">
        <v>17256.560000000001</v>
      </c>
      <c r="W511" s="4">
        <f t="shared" si="56"/>
        <v>1546187.6266666667</v>
      </c>
      <c r="X511" s="1" t="s">
        <v>85</v>
      </c>
      <c r="Y511" s="1" t="s">
        <v>86</v>
      </c>
      <c r="Z511" s="8">
        <v>45973</v>
      </c>
      <c r="AA511" s="8" t="str">
        <f>TEXT(Table2[[#This Row],[Application_Date]],"yyy")</f>
        <v>2025</v>
      </c>
      <c r="AB511" s="8" t="str">
        <f>TEXT(Table2[[#This Row],[Application_Date]],"mmmm")</f>
        <v>November</v>
      </c>
      <c r="AC511" s="1" t="s">
        <v>61</v>
      </c>
      <c r="AD511" s="1" t="s">
        <v>42</v>
      </c>
      <c r="AE511" s="1" t="s">
        <v>66</v>
      </c>
    </row>
    <row r="512" spans="1:31" x14ac:dyDescent="0.25">
      <c r="A512" s="1" t="s">
        <v>1160</v>
      </c>
      <c r="B512" s="1" t="str">
        <f>IF(COUNTIF($A$2:A512,A512)&gt;1,"Duplicate","Unique")</f>
        <v>Unique</v>
      </c>
      <c r="C512" s="1" t="s">
        <v>1161</v>
      </c>
      <c r="D512" s="1" t="s">
        <v>265</v>
      </c>
      <c r="E512" s="1" t="str">
        <f t="shared" si="50"/>
        <v>Submitted</v>
      </c>
      <c r="F512" s="1" t="s">
        <v>35</v>
      </c>
      <c r="G512" s="1">
        <v>38</v>
      </c>
      <c r="H512" s="1" t="s">
        <v>36</v>
      </c>
      <c r="I512" s="1" t="s">
        <v>25</v>
      </c>
      <c r="J512" s="1" t="s">
        <v>49</v>
      </c>
      <c r="K512" s="4">
        <v>2191134</v>
      </c>
      <c r="L512" s="4" t="str">
        <f t="shared" si="51"/>
        <v>Submitted</v>
      </c>
      <c r="M512" s="1">
        <v>516</v>
      </c>
      <c r="N512" s="1" t="str">
        <f t="shared" si="52"/>
        <v>High_risk</v>
      </c>
      <c r="O512" s="1" t="str">
        <f t="shared" si="53"/>
        <v>Excellent</v>
      </c>
      <c r="P512" s="1" t="str">
        <f t="shared" si="54"/>
        <v>Submitted</v>
      </c>
      <c r="Q512" s="1" t="str">
        <f t="shared" si="55"/>
        <v>Valid</v>
      </c>
      <c r="R512" s="1" t="s">
        <v>70</v>
      </c>
      <c r="S512" s="4">
        <v>1721393</v>
      </c>
      <c r="T512" s="1">
        <v>8.6199999999999992</v>
      </c>
      <c r="U512" s="1">
        <v>180</v>
      </c>
      <c r="V512" s="1">
        <v>9563.2900000000009</v>
      </c>
      <c r="W512" s="4">
        <f t="shared" si="56"/>
        <v>1236533.9716666664</v>
      </c>
      <c r="X512" s="1" t="s">
        <v>39</v>
      </c>
      <c r="Y512" s="1" t="s">
        <v>40</v>
      </c>
      <c r="Z512" s="8">
        <v>45974</v>
      </c>
      <c r="AA512" s="8" t="str">
        <f>TEXT(Table2[[#This Row],[Application_Date]],"yyy")</f>
        <v>2025</v>
      </c>
      <c r="AB512" s="8" t="str">
        <f>TEXT(Table2[[#This Row],[Application_Date]],"mmmm")</f>
        <v>November</v>
      </c>
      <c r="AC512" s="1" t="s">
        <v>61</v>
      </c>
      <c r="AD512" s="1" t="s">
        <v>42</v>
      </c>
      <c r="AE512" s="1" t="s">
        <v>43</v>
      </c>
    </row>
    <row r="513" spans="1:31" x14ac:dyDescent="0.25">
      <c r="A513" s="1" t="s">
        <v>1162</v>
      </c>
      <c r="B513" s="1" t="str">
        <f>IF(COUNTIF($A$2:A513,A513)&gt;1,"Duplicate","Unique")</f>
        <v>Unique</v>
      </c>
      <c r="C513" s="1" t="s">
        <v>1163</v>
      </c>
      <c r="D513" s="1" t="s">
        <v>81</v>
      </c>
      <c r="E513" s="1" t="str">
        <f t="shared" si="50"/>
        <v>Submitted</v>
      </c>
      <c r="F513" s="1" t="s">
        <v>47</v>
      </c>
      <c r="G513" s="1">
        <v>45</v>
      </c>
      <c r="H513" s="1" t="s">
        <v>24</v>
      </c>
      <c r="I513" s="1" t="s">
        <v>48</v>
      </c>
      <c r="J513" s="1" t="s">
        <v>26</v>
      </c>
      <c r="K513" s="4">
        <v>793160</v>
      </c>
      <c r="L513" s="4" t="str">
        <f t="shared" si="51"/>
        <v>Submitted</v>
      </c>
      <c r="M513" s="1">
        <v>878</v>
      </c>
      <c r="N513" s="1" t="str">
        <f t="shared" si="52"/>
        <v>medium_risk</v>
      </c>
      <c r="O513" s="1" t="str">
        <f t="shared" si="53"/>
        <v>Excellent</v>
      </c>
      <c r="P513" s="1" t="str">
        <f t="shared" si="54"/>
        <v>Submitted</v>
      </c>
      <c r="Q513" s="1" t="str">
        <f t="shared" si="55"/>
        <v>Valid</v>
      </c>
      <c r="R513" s="1" t="s">
        <v>70</v>
      </c>
      <c r="S513" s="4">
        <v>4265238</v>
      </c>
      <c r="T513" s="1">
        <v>14.81</v>
      </c>
      <c r="U513" s="1">
        <v>36</v>
      </c>
      <c r="V513" s="1">
        <v>118478.83</v>
      </c>
      <c r="W513" s="4">
        <f t="shared" si="56"/>
        <v>5264014.5650014225</v>
      </c>
      <c r="X513" s="1" t="s">
        <v>50</v>
      </c>
      <c r="Y513" s="1" t="s">
        <v>51</v>
      </c>
      <c r="Z513" s="8">
        <v>45975</v>
      </c>
      <c r="AA513" s="8" t="str">
        <f>TEXT(Table2[[#This Row],[Application_Date]],"yyy")</f>
        <v>2025</v>
      </c>
      <c r="AB513" s="8" t="str">
        <f>TEXT(Table2[[#This Row],[Application_Date]],"mmmm")</f>
        <v>November</v>
      </c>
      <c r="AC513" s="1" t="s">
        <v>61</v>
      </c>
      <c r="AD513" s="1" t="s">
        <v>30</v>
      </c>
      <c r="AE513" s="1" t="s">
        <v>66</v>
      </c>
    </row>
    <row r="514" spans="1:31" x14ac:dyDescent="0.25">
      <c r="A514" s="1" t="s">
        <v>1164</v>
      </c>
      <c r="B514" s="1" t="str">
        <f>IF(COUNTIF($A$2:A514,A514)&gt;1,"Duplicate","Unique")</f>
        <v>Unique</v>
      </c>
      <c r="C514" s="1" t="s">
        <v>1165</v>
      </c>
      <c r="D514" s="1" t="s">
        <v>309</v>
      </c>
      <c r="E514" s="1" t="str">
        <f t="shared" ref="E514:E577" si="57">IF(C514="","Missing","Submitted")</f>
        <v>Submitted</v>
      </c>
      <c r="F514" s="1" t="s">
        <v>47</v>
      </c>
      <c r="G514" s="1">
        <v>19</v>
      </c>
      <c r="H514" s="1" t="s">
        <v>36</v>
      </c>
      <c r="I514" s="1" t="s">
        <v>25</v>
      </c>
      <c r="J514" s="1" t="s">
        <v>37</v>
      </c>
      <c r="K514" s="4">
        <v>953086</v>
      </c>
      <c r="L514" s="4" t="str">
        <f t="shared" ref="L514:L577" si="58">IF(K514="","Missing","Submitted")</f>
        <v>Submitted</v>
      </c>
      <c r="M514" s="1">
        <v>738</v>
      </c>
      <c r="N514" s="1" t="str">
        <f t="shared" ref="N514:N577" si="59">IF(M514&lt;600,"High_risk",IF(M514&gt;=750,"medium_risk","low_risk"))</f>
        <v>low_risk</v>
      </c>
      <c r="O514" s="1" t="str">
        <f t="shared" ref="O514:O577" si="60">IF(J515&lt;503,"Poor",IF(J515&lt;=550,"Fair",IF(J515&lt;=750,"Good","Excellent")))</f>
        <v>Excellent</v>
      </c>
      <c r="P514" s="1" t="str">
        <f t="shared" ref="P514:P577" si="61">IF(S514="","Missing","Submitted")</f>
        <v>Submitted</v>
      </c>
      <c r="Q514" s="1" t="str">
        <f t="shared" ref="Q514:Q577" si="62">IF(AND(M514&gt;=300,M514&lt;=900),"Valid","Invalid")</f>
        <v>Valid</v>
      </c>
      <c r="R514" s="1" t="s">
        <v>38</v>
      </c>
      <c r="S514" s="4">
        <v>593479</v>
      </c>
      <c r="T514" s="1">
        <v>13.69</v>
      </c>
      <c r="U514" s="1">
        <v>120</v>
      </c>
      <c r="V514" s="1">
        <v>4945.66</v>
      </c>
      <c r="W514" s="4">
        <f t="shared" ref="W514:W577" si="63">PMT(T514/12,U514,-S514)</f>
        <v>677060.62583333335</v>
      </c>
      <c r="X514" s="1" t="s">
        <v>105</v>
      </c>
      <c r="Y514" s="1" t="s">
        <v>106</v>
      </c>
      <c r="Z514" s="8">
        <v>45976</v>
      </c>
      <c r="AA514" s="8" t="str">
        <f>TEXT(Table2[[#This Row],[Application_Date]],"yyy")</f>
        <v>2025</v>
      </c>
      <c r="AB514" s="8" t="str">
        <f>TEXT(Table2[[#This Row],[Application_Date]],"mmmm")</f>
        <v>November</v>
      </c>
      <c r="AC514" s="1" t="s">
        <v>61</v>
      </c>
      <c r="AD514" s="1" t="s">
        <v>30</v>
      </c>
      <c r="AE514" s="1" t="s">
        <v>43</v>
      </c>
    </row>
    <row r="515" spans="1:31" x14ac:dyDescent="0.25">
      <c r="A515" s="1" t="s">
        <v>1166</v>
      </c>
      <c r="B515" s="1" t="str">
        <f>IF(COUNTIF($A$2:A515,A515)&gt;1,"Duplicate","Unique")</f>
        <v>Unique</v>
      </c>
      <c r="C515" s="1" t="s">
        <v>1167</v>
      </c>
      <c r="D515" s="1" t="s">
        <v>207</v>
      </c>
      <c r="E515" s="1" t="str">
        <f t="shared" si="57"/>
        <v>Submitted</v>
      </c>
      <c r="F515" s="1" t="s">
        <v>47</v>
      </c>
      <c r="G515" s="1">
        <v>65</v>
      </c>
      <c r="H515" s="1" t="s">
        <v>24</v>
      </c>
      <c r="I515" s="1" t="s">
        <v>25</v>
      </c>
      <c r="J515" s="1" t="s">
        <v>26</v>
      </c>
      <c r="K515" s="4">
        <v>1407143</v>
      </c>
      <c r="L515" s="4" t="str">
        <f t="shared" si="58"/>
        <v>Submitted</v>
      </c>
      <c r="M515" s="1">
        <v>633</v>
      </c>
      <c r="N515" s="1" t="str">
        <f t="shared" si="59"/>
        <v>low_risk</v>
      </c>
      <c r="O515" s="1" t="str">
        <f t="shared" si="60"/>
        <v>Excellent</v>
      </c>
      <c r="P515" s="1" t="str">
        <f t="shared" si="61"/>
        <v>Submitted</v>
      </c>
      <c r="Q515" s="1" t="str">
        <f t="shared" si="62"/>
        <v>Valid</v>
      </c>
      <c r="R515" s="1" t="s">
        <v>38</v>
      </c>
      <c r="S515" s="4">
        <v>760046</v>
      </c>
      <c r="T515" s="1">
        <v>16.11</v>
      </c>
      <c r="U515" s="1">
        <v>36</v>
      </c>
      <c r="V515" s="1">
        <v>21112.39</v>
      </c>
      <c r="W515" s="4">
        <f t="shared" si="63"/>
        <v>1020361.7550000502</v>
      </c>
      <c r="X515" s="1" t="s">
        <v>85</v>
      </c>
      <c r="Y515" s="1" t="s">
        <v>86</v>
      </c>
      <c r="Z515" s="8">
        <v>45977</v>
      </c>
      <c r="AA515" s="8" t="str">
        <f>TEXT(Table2[[#This Row],[Application_Date]],"yyy")</f>
        <v>2025</v>
      </c>
      <c r="AB515" s="8" t="str">
        <f>TEXT(Table2[[#This Row],[Application_Date]],"mmmm")</f>
        <v>November</v>
      </c>
      <c r="AC515" s="1" t="s">
        <v>61</v>
      </c>
      <c r="AD515" s="1" t="s">
        <v>42</v>
      </c>
      <c r="AE515" s="1" t="s">
        <v>43</v>
      </c>
    </row>
    <row r="516" spans="1:31" x14ac:dyDescent="0.25">
      <c r="A516" s="1" t="s">
        <v>1168</v>
      </c>
      <c r="B516" s="1" t="str">
        <f>IF(COUNTIF($A$2:A516,A516)&gt;1,"Duplicate","Unique")</f>
        <v>Unique</v>
      </c>
      <c r="C516" s="1" t="s">
        <v>1169</v>
      </c>
      <c r="D516" s="1" t="s">
        <v>217</v>
      </c>
      <c r="E516" s="1" t="str">
        <f t="shared" si="57"/>
        <v>Submitted</v>
      </c>
      <c r="F516" s="1" t="s">
        <v>35</v>
      </c>
      <c r="G516" s="1">
        <v>49</v>
      </c>
      <c r="H516" s="1" t="s">
        <v>36</v>
      </c>
      <c r="I516" s="1" t="s">
        <v>48</v>
      </c>
      <c r="J516" s="1" t="s">
        <v>70</v>
      </c>
      <c r="K516" s="4">
        <v>650492</v>
      </c>
      <c r="L516" s="4" t="str">
        <f t="shared" si="58"/>
        <v>Submitted</v>
      </c>
      <c r="M516" s="1">
        <v>364</v>
      </c>
      <c r="N516" s="1" t="str">
        <f t="shared" si="59"/>
        <v>High_risk</v>
      </c>
      <c r="O516" s="1" t="str">
        <f t="shared" si="60"/>
        <v>Excellent</v>
      </c>
      <c r="P516" s="1" t="str">
        <f t="shared" si="61"/>
        <v>Submitted</v>
      </c>
      <c r="Q516" s="1" t="str">
        <f t="shared" si="62"/>
        <v>Valid</v>
      </c>
      <c r="R516" s="1" t="s">
        <v>27</v>
      </c>
      <c r="S516" s="4">
        <v>4269007</v>
      </c>
      <c r="T516" s="1">
        <v>10.29</v>
      </c>
      <c r="U516" s="1">
        <v>60</v>
      </c>
      <c r="V516" s="1">
        <v>71150.12</v>
      </c>
      <c r="W516" s="4">
        <f t="shared" si="63"/>
        <v>3660673.5025000004</v>
      </c>
      <c r="X516" s="1" t="s">
        <v>85</v>
      </c>
      <c r="Y516" s="1" t="s">
        <v>86</v>
      </c>
      <c r="Z516" s="8">
        <v>45978</v>
      </c>
      <c r="AA516" s="8" t="str">
        <f>TEXT(Table2[[#This Row],[Application_Date]],"yyy")</f>
        <v>2025</v>
      </c>
      <c r="AB516" s="8" t="str">
        <f>TEXT(Table2[[#This Row],[Application_Date]],"mmmm")</f>
        <v>November</v>
      </c>
      <c r="AC516" s="1" t="s">
        <v>52</v>
      </c>
      <c r="AD516" s="1" t="s">
        <v>42</v>
      </c>
      <c r="AE516" s="1" t="s">
        <v>43</v>
      </c>
    </row>
    <row r="517" spans="1:31" x14ac:dyDescent="0.25">
      <c r="A517" s="1" t="s">
        <v>1170</v>
      </c>
      <c r="B517" s="1" t="str">
        <f>IF(COUNTIF($A$2:A517,A517)&gt;1,"Duplicate","Unique")</f>
        <v>Unique</v>
      </c>
      <c r="C517" s="1" t="s">
        <v>1171</v>
      </c>
      <c r="D517" s="1" t="s">
        <v>265</v>
      </c>
      <c r="E517" s="1" t="str">
        <f t="shared" si="57"/>
        <v>Submitted</v>
      </c>
      <c r="F517" s="1" t="s">
        <v>35</v>
      </c>
      <c r="G517" s="1">
        <v>49</v>
      </c>
      <c r="H517" s="1" t="s">
        <v>36</v>
      </c>
      <c r="I517" s="1" t="s">
        <v>48</v>
      </c>
      <c r="J517" s="1" t="s">
        <v>70</v>
      </c>
      <c r="K517" s="4">
        <v>1289464</v>
      </c>
      <c r="L517" s="4" t="str">
        <f t="shared" si="58"/>
        <v>Submitted</v>
      </c>
      <c r="M517" s="1">
        <v>572</v>
      </c>
      <c r="N517" s="1" t="str">
        <f t="shared" si="59"/>
        <v>High_risk</v>
      </c>
      <c r="O517" s="1" t="str">
        <f t="shared" si="60"/>
        <v>Excellent</v>
      </c>
      <c r="P517" s="1" t="str">
        <f t="shared" si="61"/>
        <v>Submitted</v>
      </c>
      <c r="Q517" s="1" t="str">
        <f t="shared" si="62"/>
        <v>Valid</v>
      </c>
      <c r="R517" s="1" t="s">
        <v>70</v>
      </c>
      <c r="S517" s="4">
        <v>1997305</v>
      </c>
      <c r="T517" s="1">
        <v>18.38</v>
      </c>
      <c r="U517" s="1">
        <v>60</v>
      </c>
      <c r="V517" s="1">
        <v>33288.42</v>
      </c>
      <c r="W517" s="4">
        <f t="shared" si="63"/>
        <v>3059205.4916666662</v>
      </c>
      <c r="X517" s="1" t="s">
        <v>85</v>
      </c>
      <c r="Y517" s="1" t="s">
        <v>86</v>
      </c>
      <c r="Z517" s="8">
        <v>45979</v>
      </c>
      <c r="AA517" s="8" t="str">
        <f>TEXT(Table2[[#This Row],[Application_Date]],"yyy")</f>
        <v>2025</v>
      </c>
      <c r="AB517" s="8" t="str">
        <f>TEXT(Table2[[#This Row],[Application_Date]],"mmmm")</f>
        <v>November</v>
      </c>
      <c r="AC517" s="1" t="s">
        <v>61</v>
      </c>
      <c r="AD517" s="1" t="s">
        <v>30</v>
      </c>
      <c r="AE517" s="1" t="s">
        <v>66</v>
      </c>
    </row>
    <row r="518" spans="1:31" x14ac:dyDescent="0.25">
      <c r="A518" s="1" t="s">
        <v>1172</v>
      </c>
      <c r="B518" s="1" t="str">
        <f>IF(COUNTIF($A$2:A518,A518)&gt;1,"Duplicate","Unique")</f>
        <v>Unique</v>
      </c>
      <c r="C518" s="1" t="s">
        <v>1173</v>
      </c>
      <c r="D518" s="1" t="s">
        <v>139</v>
      </c>
      <c r="E518" s="1" t="str">
        <f t="shared" si="57"/>
        <v>Submitted</v>
      </c>
      <c r="F518" s="1" t="s">
        <v>35</v>
      </c>
      <c r="G518" s="1">
        <v>37</v>
      </c>
      <c r="H518" s="1" t="s">
        <v>36</v>
      </c>
      <c r="I518" s="1" t="s">
        <v>48</v>
      </c>
      <c r="J518" s="1" t="s">
        <v>26</v>
      </c>
      <c r="K518" s="4">
        <v>1574139</v>
      </c>
      <c r="L518" s="4" t="str">
        <f t="shared" si="58"/>
        <v>Submitted</v>
      </c>
      <c r="M518" s="1">
        <v>476</v>
      </c>
      <c r="N518" s="1" t="str">
        <f t="shared" si="59"/>
        <v>High_risk</v>
      </c>
      <c r="O518" s="1" t="str">
        <f t="shared" si="60"/>
        <v>Excellent</v>
      </c>
      <c r="P518" s="1" t="str">
        <f t="shared" si="61"/>
        <v>Submitted</v>
      </c>
      <c r="Q518" s="1" t="str">
        <f t="shared" si="62"/>
        <v>Valid</v>
      </c>
      <c r="R518" s="1" t="s">
        <v>70</v>
      </c>
      <c r="S518" s="4">
        <v>3334355</v>
      </c>
      <c r="T518" s="1">
        <v>16.16</v>
      </c>
      <c r="U518" s="1">
        <v>12</v>
      </c>
      <c r="V518" s="1">
        <v>277862.92</v>
      </c>
      <c r="W518" s="4">
        <f t="shared" si="63"/>
        <v>4490425.7499387683</v>
      </c>
      <c r="X518" s="1" t="s">
        <v>50</v>
      </c>
      <c r="Y518" s="1" t="s">
        <v>51</v>
      </c>
      <c r="Z518" s="8">
        <v>45980</v>
      </c>
      <c r="AA518" s="8" t="str">
        <f>TEXT(Table2[[#This Row],[Application_Date]],"yyy")</f>
        <v>2025</v>
      </c>
      <c r="AB518" s="8" t="str">
        <f>TEXT(Table2[[#This Row],[Application_Date]],"mmmm")</f>
        <v>November</v>
      </c>
      <c r="AC518" s="1" t="s">
        <v>61</v>
      </c>
      <c r="AD518" s="1" t="s">
        <v>42</v>
      </c>
      <c r="AE518" s="1" t="s">
        <v>43</v>
      </c>
    </row>
    <row r="519" spans="1:31" x14ac:dyDescent="0.25">
      <c r="A519" s="1" t="s">
        <v>1174</v>
      </c>
      <c r="B519" s="1" t="str">
        <f>IF(COUNTIF($A$2:A519,A519)&gt;1,"Duplicate","Unique")</f>
        <v>Unique</v>
      </c>
      <c r="C519" s="1" t="s">
        <v>1175</v>
      </c>
      <c r="D519" s="1" t="s">
        <v>78</v>
      </c>
      <c r="E519" s="1" t="str">
        <f t="shared" si="57"/>
        <v>Submitted</v>
      </c>
      <c r="F519" s="1" t="s">
        <v>35</v>
      </c>
      <c r="G519" s="1">
        <v>51</v>
      </c>
      <c r="H519" s="1" t="s">
        <v>36</v>
      </c>
      <c r="I519" s="1" t="s">
        <v>48</v>
      </c>
      <c r="J519" s="1" t="s">
        <v>49</v>
      </c>
      <c r="K519" s="4">
        <v>792552</v>
      </c>
      <c r="L519" s="4" t="str">
        <f t="shared" si="58"/>
        <v>Submitted</v>
      </c>
      <c r="M519" s="1">
        <v>667</v>
      </c>
      <c r="N519" s="1" t="str">
        <f t="shared" si="59"/>
        <v>low_risk</v>
      </c>
      <c r="O519" s="1" t="str">
        <f t="shared" si="60"/>
        <v>Excellent</v>
      </c>
      <c r="P519" s="1" t="str">
        <f t="shared" si="61"/>
        <v>Submitted</v>
      </c>
      <c r="Q519" s="1" t="str">
        <f t="shared" si="62"/>
        <v>Valid</v>
      </c>
      <c r="R519" s="1" t="s">
        <v>82</v>
      </c>
      <c r="S519" s="4">
        <v>486569</v>
      </c>
      <c r="T519" s="1">
        <v>16.32</v>
      </c>
      <c r="U519" s="1">
        <v>120</v>
      </c>
      <c r="V519" s="1">
        <v>4054.74</v>
      </c>
      <c r="W519" s="4">
        <f t="shared" si="63"/>
        <v>661733.84000000008</v>
      </c>
      <c r="X519" s="1" t="s">
        <v>39</v>
      </c>
      <c r="Y519" s="1" t="s">
        <v>40</v>
      </c>
      <c r="Z519" s="8">
        <v>45981</v>
      </c>
      <c r="AA519" s="8" t="str">
        <f>TEXT(Table2[[#This Row],[Application_Date]],"yyy")</f>
        <v>2025</v>
      </c>
      <c r="AB519" s="8" t="str">
        <f>TEXT(Table2[[#This Row],[Application_Date]],"mmmm")</f>
        <v>November</v>
      </c>
      <c r="AC519" s="1" t="s">
        <v>41</v>
      </c>
      <c r="AD519" s="1" t="s">
        <v>30</v>
      </c>
      <c r="AE519" s="1" t="s">
        <v>43</v>
      </c>
    </row>
    <row r="520" spans="1:31" x14ac:dyDescent="0.25">
      <c r="A520" s="1" t="s">
        <v>1176</v>
      </c>
      <c r="B520" s="1" t="str">
        <f>IF(COUNTIF($A$2:A520,A520)&gt;1,"Duplicate","Unique")</f>
        <v>Unique</v>
      </c>
      <c r="C520" s="1" t="s">
        <v>1177</v>
      </c>
      <c r="D520" s="1" t="s">
        <v>296</v>
      </c>
      <c r="E520" s="1" t="str">
        <f t="shared" si="57"/>
        <v>Submitted</v>
      </c>
      <c r="F520" s="1" t="s">
        <v>35</v>
      </c>
      <c r="G520" s="1">
        <v>46</v>
      </c>
      <c r="H520" s="1" t="s">
        <v>36</v>
      </c>
      <c r="I520" s="1" t="s">
        <v>48</v>
      </c>
      <c r="J520" s="1" t="s">
        <v>49</v>
      </c>
      <c r="K520" s="4">
        <v>2244839</v>
      </c>
      <c r="L520" s="4" t="str">
        <f t="shared" si="58"/>
        <v>Submitted</v>
      </c>
      <c r="M520" s="1">
        <v>619</v>
      </c>
      <c r="N520" s="1" t="str">
        <f t="shared" si="59"/>
        <v>low_risk</v>
      </c>
      <c r="O520" s="1" t="str">
        <f t="shared" si="60"/>
        <v>Excellent</v>
      </c>
      <c r="P520" s="1" t="str">
        <f t="shared" si="61"/>
        <v>Submitted</v>
      </c>
      <c r="Q520" s="1" t="str">
        <f t="shared" si="62"/>
        <v>Valid</v>
      </c>
      <c r="R520" s="1" t="s">
        <v>27</v>
      </c>
      <c r="S520" s="4">
        <v>1132758</v>
      </c>
      <c r="T520" s="1">
        <v>13.05</v>
      </c>
      <c r="U520" s="1">
        <v>60</v>
      </c>
      <c r="V520" s="1">
        <v>18879.3</v>
      </c>
      <c r="W520" s="4">
        <f t="shared" si="63"/>
        <v>1231874.3250000002</v>
      </c>
      <c r="X520" s="1" t="s">
        <v>95</v>
      </c>
      <c r="Y520" s="1" t="s">
        <v>96</v>
      </c>
      <c r="Z520" s="8">
        <v>45982</v>
      </c>
      <c r="AA520" s="8" t="str">
        <f>TEXT(Table2[[#This Row],[Application_Date]],"yyy")</f>
        <v>2025</v>
      </c>
      <c r="AB520" s="8" t="str">
        <f>TEXT(Table2[[#This Row],[Application_Date]],"mmmm")</f>
        <v>November</v>
      </c>
      <c r="AC520" s="1" t="s">
        <v>61</v>
      </c>
      <c r="AD520" s="1" t="s">
        <v>42</v>
      </c>
      <c r="AE520" s="1" t="s">
        <v>43</v>
      </c>
    </row>
    <row r="521" spans="1:31" x14ac:dyDescent="0.25">
      <c r="A521" s="1" t="s">
        <v>1178</v>
      </c>
      <c r="B521" s="1" t="str">
        <f>IF(COUNTIF($A$2:A521,A521)&gt;1,"Duplicate","Unique")</f>
        <v>Unique</v>
      </c>
      <c r="C521" s="1" t="s">
        <v>1179</v>
      </c>
      <c r="D521" s="1" t="s">
        <v>204</v>
      </c>
      <c r="E521" s="1" t="str">
        <f t="shared" si="57"/>
        <v>Submitted</v>
      </c>
      <c r="F521" s="1" t="s">
        <v>47</v>
      </c>
      <c r="G521" s="1">
        <v>62</v>
      </c>
      <c r="H521" s="1" t="s">
        <v>36</v>
      </c>
      <c r="I521" s="1" t="s">
        <v>48</v>
      </c>
      <c r="J521" s="1" t="s">
        <v>26</v>
      </c>
      <c r="K521" s="4">
        <v>2483116</v>
      </c>
      <c r="L521" s="4" t="str">
        <f t="shared" si="58"/>
        <v>Submitted</v>
      </c>
      <c r="M521" s="1">
        <v>677</v>
      </c>
      <c r="N521" s="1" t="str">
        <f t="shared" si="59"/>
        <v>low_risk</v>
      </c>
      <c r="O521" s="1" t="str">
        <f t="shared" si="60"/>
        <v>Excellent</v>
      </c>
      <c r="P521" s="1" t="str">
        <f t="shared" si="61"/>
        <v>Submitted</v>
      </c>
      <c r="Q521" s="1" t="str">
        <f t="shared" si="62"/>
        <v>Valid</v>
      </c>
      <c r="R521" s="1" t="s">
        <v>38</v>
      </c>
      <c r="S521" s="4">
        <v>761939</v>
      </c>
      <c r="T521" s="1">
        <v>16.7</v>
      </c>
      <c r="U521" s="1">
        <v>180</v>
      </c>
      <c r="V521" s="1">
        <v>4232.99</v>
      </c>
      <c r="W521" s="4">
        <f t="shared" si="63"/>
        <v>1060365.1083333334</v>
      </c>
      <c r="X521" s="1" t="s">
        <v>95</v>
      </c>
      <c r="Y521" s="1" t="s">
        <v>96</v>
      </c>
      <c r="Z521" s="8">
        <v>45983</v>
      </c>
      <c r="AA521" s="8" t="str">
        <f>TEXT(Table2[[#This Row],[Application_Date]],"yyy")</f>
        <v>2025</v>
      </c>
      <c r="AB521" s="8" t="str">
        <f>TEXT(Table2[[#This Row],[Application_Date]],"mmmm")</f>
        <v>November</v>
      </c>
      <c r="AC521" s="1" t="s">
        <v>61</v>
      </c>
      <c r="AD521" s="1" t="s">
        <v>42</v>
      </c>
      <c r="AE521" s="1" t="s">
        <v>43</v>
      </c>
    </row>
    <row r="522" spans="1:31" x14ac:dyDescent="0.25">
      <c r="A522" s="1" t="s">
        <v>1180</v>
      </c>
      <c r="B522" s="1" t="str">
        <f>IF(COUNTIF($A$2:A522,A522)&gt;1,"Duplicate","Unique")</f>
        <v>Unique</v>
      </c>
      <c r="C522" s="1" t="s">
        <v>1181</v>
      </c>
      <c r="D522" s="1" t="s">
        <v>314</v>
      </c>
      <c r="E522" s="1" t="str">
        <f t="shared" si="57"/>
        <v>Submitted</v>
      </c>
      <c r="F522" s="1" t="s">
        <v>35</v>
      </c>
      <c r="G522" s="1">
        <v>60</v>
      </c>
      <c r="H522" s="1" t="s">
        <v>24</v>
      </c>
      <c r="I522" s="1" t="s">
        <v>48</v>
      </c>
      <c r="J522" s="1" t="s">
        <v>49</v>
      </c>
      <c r="K522" s="4">
        <v>741555</v>
      </c>
      <c r="L522" s="4" t="str">
        <f t="shared" si="58"/>
        <v>Submitted</v>
      </c>
      <c r="M522" s="1">
        <v>513</v>
      </c>
      <c r="N522" s="1" t="str">
        <f t="shared" si="59"/>
        <v>High_risk</v>
      </c>
      <c r="O522" s="1" t="str">
        <f t="shared" si="60"/>
        <v>Excellent</v>
      </c>
      <c r="P522" s="1" t="str">
        <f t="shared" si="61"/>
        <v>Submitted</v>
      </c>
      <c r="Q522" s="1" t="str">
        <f t="shared" si="62"/>
        <v>Valid</v>
      </c>
      <c r="R522" s="1" t="s">
        <v>6</v>
      </c>
      <c r="S522" s="4">
        <v>4636122</v>
      </c>
      <c r="T522" s="1">
        <v>15.65</v>
      </c>
      <c r="U522" s="1">
        <v>60</v>
      </c>
      <c r="V522" s="1">
        <v>77268.7</v>
      </c>
      <c r="W522" s="4">
        <f t="shared" si="63"/>
        <v>6046275.7750000004</v>
      </c>
      <c r="X522" s="1" t="s">
        <v>105</v>
      </c>
      <c r="Y522" s="1" t="s">
        <v>106</v>
      </c>
      <c r="Z522" s="8">
        <v>45984</v>
      </c>
      <c r="AA522" s="8" t="str">
        <f>TEXT(Table2[[#This Row],[Application_Date]],"yyy")</f>
        <v>2025</v>
      </c>
      <c r="AB522" s="8" t="str">
        <f>TEXT(Table2[[#This Row],[Application_Date]],"mmmm")</f>
        <v>November</v>
      </c>
      <c r="AC522" s="1" t="s">
        <v>52</v>
      </c>
      <c r="AD522" s="1" t="s">
        <v>42</v>
      </c>
      <c r="AE522" s="1" t="s">
        <v>31</v>
      </c>
    </row>
    <row r="523" spans="1:31" x14ac:dyDescent="0.25">
      <c r="A523" s="1" t="s">
        <v>1182</v>
      </c>
      <c r="B523" s="1" t="str">
        <f>IF(COUNTIF($A$2:A523,A523)&gt;1,"Duplicate","Unique")</f>
        <v>Unique</v>
      </c>
      <c r="C523" s="1" t="s">
        <v>1183</v>
      </c>
      <c r="D523" s="1" t="s">
        <v>265</v>
      </c>
      <c r="E523" s="1" t="str">
        <f t="shared" si="57"/>
        <v>Submitted</v>
      </c>
      <c r="F523" s="1" t="s">
        <v>47</v>
      </c>
      <c r="G523" s="1">
        <v>29</v>
      </c>
      <c r="H523" s="1" t="s">
        <v>36</v>
      </c>
      <c r="I523" s="1" t="s">
        <v>48</v>
      </c>
      <c r="J523" s="1" t="s">
        <v>26</v>
      </c>
      <c r="K523" s="4">
        <v>1090542</v>
      </c>
      <c r="L523" s="4" t="str">
        <f t="shared" si="58"/>
        <v>Submitted</v>
      </c>
      <c r="M523" s="1">
        <v>833</v>
      </c>
      <c r="N523" s="1" t="str">
        <f t="shared" si="59"/>
        <v>medium_risk</v>
      </c>
      <c r="O523" s="1" t="str">
        <f t="shared" si="60"/>
        <v>Excellent</v>
      </c>
      <c r="P523" s="1" t="str">
        <f t="shared" si="61"/>
        <v>Submitted</v>
      </c>
      <c r="Q523" s="1" t="str">
        <f t="shared" si="62"/>
        <v>Valid</v>
      </c>
      <c r="R523" s="1" t="s">
        <v>6</v>
      </c>
      <c r="S523" s="4">
        <v>1906626</v>
      </c>
      <c r="T523" s="1">
        <v>7.85</v>
      </c>
      <c r="U523" s="1">
        <v>12</v>
      </c>
      <c r="V523" s="1">
        <v>158885.5</v>
      </c>
      <c r="W523" s="4">
        <f t="shared" si="63"/>
        <v>1250229.9569961184</v>
      </c>
      <c r="X523" s="1" t="s">
        <v>105</v>
      </c>
      <c r="Y523" s="1" t="s">
        <v>106</v>
      </c>
      <c r="Z523" s="8">
        <v>45985</v>
      </c>
      <c r="AA523" s="8" t="str">
        <f>TEXT(Table2[[#This Row],[Application_Date]],"yyy")</f>
        <v>2025</v>
      </c>
      <c r="AB523" s="8" t="str">
        <f>TEXT(Table2[[#This Row],[Application_Date]],"mmmm")</f>
        <v>November</v>
      </c>
      <c r="AC523" s="1" t="s">
        <v>61</v>
      </c>
      <c r="AD523" s="1" t="s">
        <v>42</v>
      </c>
      <c r="AE523" s="1" t="s">
        <v>62</v>
      </c>
    </row>
    <row r="524" spans="1:31" x14ac:dyDescent="0.25">
      <c r="A524" s="1" t="s">
        <v>1184</v>
      </c>
      <c r="B524" s="1" t="str">
        <f>IF(COUNTIF($A$2:A524,A524)&gt;1,"Duplicate","Unique")</f>
        <v>Unique</v>
      </c>
      <c r="C524" s="1" t="s">
        <v>1185</v>
      </c>
      <c r="D524" s="1" t="s">
        <v>207</v>
      </c>
      <c r="E524" s="1" t="str">
        <f t="shared" si="57"/>
        <v>Submitted</v>
      </c>
      <c r="F524" s="1" t="s">
        <v>35</v>
      </c>
      <c r="G524" s="1">
        <v>33</v>
      </c>
      <c r="H524" s="1" t="s">
        <v>24</v>
      </c>
      <c r="I524" s="1" t="s">
        <v>25</v>
      </c>
      <c r="J524" s="1" t="s">
        <v>49</v>
      </c>
      <c r="K524" s="4">
        <v>2223596</v>
      </c>
      <c r="L524" s="4" t="str">
        <f t="shared" si="58"/>
        <v>Submitted</v>
      </c>
      <c r="M524" s="1">
        <v>950</v>
      </c>
      <c r="N524" s="1" t="str">
        <f t="shared" si="59"/>
        <v>medium_risk</v>
      </c>
      <c r="O524" s="1" t="str">
        <f t="shared" si="60"/>
        <v>Excellent</v>
      </c>
      <c r="P524" s="1" t="str">
        <f t="shared" si="61"/>
        <v>Submitted</v>
      </c>
      <c r="Q524" s="1" t="str">
        <f t="shared" si="62"/>
        <v>Invalid</v>
      </c>
      <c r="R524" s="1" t="s">
        <v>27</v>
      </c>
      <c r="S524" s="4">
        <v>1232332</v>
      </c>
      <c r="T524" s="1">
        <v>17.489999999999998</v>
      </c>
      <c r="U524" s="1">
        <v>36</v>
      </c>
      <c r="V524" s="1">
        <v>34231.440000000002</v>
      </c>
      <c r="W524" s="4">
        <f t="shared" si="63"/>
        <v>1796123.8900000153</v>
      </c>
      <c r="X524" s="1" t="s">
        <v>105</v>
      </c>
      <c r="Y524" s="1" t="s">
        <v>106</v>
      </c>
      <c r="Z524" s="8">
        <v>45986</v>
      </c>
      <c r="AA524" s="8" t="str">
        <f>TEXT(Table2[[#This Row],[Application_Date]],"yyy")</f>
        <v>2025</v>
      </c>
      <c r="AB524" s="8" t="str">
        <f>TEXT(Table2[[#This Row],[Application_Date]],"mmmm")</f>
        <v>November</v>
      </c>
      <c r="AC524" s="1" t="s">
        <v>41</v>
      </c>
      <c r="AD524" s="1" t="s">
        <v>42</v>
      </c>
      <c r="AE524" s="1" t="s">
        <v>31</v>
      </c>
    </row>
    <row r="525" spans="1:31" x14ac:dyDescent="0.25">
      <c r="A525" s="1" t="s">
        <v>1186</v>
      </c>
      <c r="B525" s="1" t="str">
        <f>IF(COUNTIF($A$2:A525,A525)&gt;1,"Duplicate","Unique")</f>
        <v>Unique</v>
      </c>
      <c r="C525" s="1" t="s">
        <v>1187</v>
      </c>
      <c r="D525" s="1" t="s">
        <v>242</v>
      </c>
      <c r="E525" s="1" t="str">
        <f t="shared" si="57"/>
        <v>Submitted</v>
      </c>
      <c r="F525" s="1" t="s">
        <v>35</v>
      </c>
      <c r="G525" s="1">
        <v>55</v>
      </c>
      <c r="H525" s="1" t="s">
        <v>36</v>
      </c>
      <c r="I525" s="1" t="s">
        <v>25</v>
      </c>
      <c r="J525" s="1" t="s">
        <v>49</v>
      </c>
      <c r="K525" s="4">
        <v>1165826</v>
      </c>
      <c r="L525" s="4" t="str">
        <f t="shared" si="58"/>
        <v>Submitted</v>
      </c>
      <c r="M525" s="1">
        <v>422</v>
      </c>
      <c r="N525" s="1" t="str">
        <f t="shared" si="59"/>
        <v>High_risk</v>
      </c>
      <c r="O525" s="1" t="str">
        <f t="shared" si="60"/>
        <v>Excellent</v>
      </c>
      <c r="P525" s="1" t="str">
        <f t="shared" si="61"/>
        <v>Submitted</v>
      </c>
      <c r="Q525" s="1" t="str">
        <f t="shared" si="62"/>
        <v>Valid</v>
      </c>
      <c r="R525" s="1" t="s">
        <v>38</v>
      </c>
      <c r="S525" s="4">
        <v>3656591</v>
      </c>
      <c r="T525" s="1">
        <v>15.2</v>
      </c>
      <c r="U525" s="1">
        <v>12</v>
      </c>
      <c r="V525" s="1">
        <v>304715.92</v>
      </c>
      <c r="W525" s="4">
        <f t="shared" si="63"/>
        <v>4631933.7650608551</v>
      </c>
      <c r="X525" s="1" t="s">
        <v>28</v>
      </c>
      <c r="Y525" s="1" t="s">
        <v>29</v>
      </c>
      <c r="Z525" s="8">
        <v>45987</v>
      </c>
      <c r="AA525" s="8" t="str">
        <f>TEXT(Table2[[#This Row],[Application_Date]],"yyy")</f>
        <v>2025</v>
      </c>
      <c r="AB525" s="8" t="str">
        <f>TEXT(Table2[[#This Row],[Application_Date]],"mmmm")</f>
        <v>November</v>
      </c>
      <c r="AC525" s="1" t="s">
        <v>41</v>
      </c>
      <c r="AD525" s="1" t="s">
        <v>30</v>
      </c>
      <c r="AE525" s="1" t="s">
        <v>31</v>
      </c>
    </row>
    <row r="526" spans="1:31" x14ac:dyDescent="0.25">
      <c r="A526" s="1" t="s">
        <v>1188</v>
      </c>
      <c r="B526" s="1" t="str">
        <f>IF(COUNTIF($A$2:A526,A526)&gt;1,"Duplicate","Unique")</f>
        <v>Unique</v>
      </c>
      <c r="C526" s="1" t="s">
        <v>1189</v>
      </c>
      <c r="D526" s="1" t="s">
        <v>265</v>
      </c>
      <c r="E526" s="1" t="str">
        <f t="shared" si="57"/>
        <v>Submitted</v>
      </c>
      <c r="F526" s="1" t="s">
        <v>35</v>
      </c>
      <c r="G526" s="1">
        <v>65</v>
      </c>
      <c r="H526" s="1" t="s">
        <v>36</v>
      </c>
      <c r="I526" s="1" t="s">
        <v>25</v>
      </c>
      <c r="J526" s="1" t="s">
        <v>70</v>
      </c>
      <c r="K526" s="4">
        <v>679123</v>
      </c>
      <c r="L526" s="4" t="str">
        <f t="shared" si="58"/>
        <v>Submitted</v>
      </c>
      <c r="M526" s="1">
        <v>809</v>
      </c>
      <c r="N526" s="1" t="str">
        <f t="shared" si="59"/>
        <v>medium_risk</v>
      </c>
      <c r="O526" s="1" t="str">
        <f t="shared" si="60"/>
        <v>Excellent</v>
      </c>
      <c r="P526" s="1" t="str">
        <f t="shared" si="61"/>
        <v>Submitted</v>
      </c>
      <c r="Q526" s="1" t="str">
        <f t="shared" si="62"/>
        <v>Valid</v>
      </c>
      <c r="R526" s="1" t="s">
        <v>38</v>
      </c>
      <c r="S526" s="4">
        <v>2413771</v>
      </c>
      <c r="T526" s="1">
        <v>7.51</v>
      </c>
      <c r="U526" s="1">
        <v>24</v>
      </c>
      <c r="V526" s="1">
        <v>100573.79</v>
      </c>
      <c r="W526" s="4">
        <f t="shared" si="63"/>
        <v>1510631.3326038595</v>
      </c>
      <c r="X526" s="1" t="s">
        <v>105</v>
      </c>
      <c r="Y526" s="1" t="s">
        <v>106</v>
      </c>
      <c r="Z526" s="8">
        <v>45988</v>
      </c>
      <c r="AA526" s="8" t="str">
        <f>TEXT(Table2[[#This Row],[Application_Date]],"yyy")</f>
        <v>2025</v>
      </c>
      <c r="AB526" s="8" t="str">
        <f>TEXT(Table2[[#This Row],[Application_Date]],"mmmm")</f>
        <v>November</v>
      </c>
      <c r="AC526" s="1" t="s">
        <v>52</v>
      </c>
      <c r="AD526" s="1" t="s">
        <v>30</v>
      </c>
      <c r="AE526" s="1" t="s">
        <v>31</v>
      </c>
    </row>
    <row r="527" spans="1:31" x14ac:dyDescent="0.25">
      <c r="A527" s="1" t="s">
        <v>1190</v>
      </c>
      <c r="B527" s="1" t="str">
        <f>IF(COUNTIF($A$2:A527,A527)&gt;1,"Duplicate","Unique")</f>
        <v>Unique</v>
      </c>
      <c r="C527" s="1" t="s">
        <v>1191</v>
      </c>
      <c r="D527" s="1" t="s">
        <v>94</v>
      </c>
      <c r="E527" s="1" t="str">
        <f t="shared" si="57"/>
        <v>Submitted</v>
      </c>
      <c r="F527" s="1" t="s">
        <v>47</v>
      </c>
      <c r="G527" s="1">
        <v>36</v>
      </c>
      <c r="H527" s="1" t="s">
        <v>36</v>
      </c>
      <c r="I527" s="1" t="s">
        <v>48</v>
      </c>
      <c r="J527" s="1" t="s">
        <v>49</v>
      </c>
      <c r="K527" s="4">
        <v>997428</v>
      </c>
      <c r="L527" s="4" t="str">
        <f t="shared" si="58"/>
        <v>Submitted</v>
      </c>
      <c r="M527" s="1">
        <v>564</v>
      </c>
      <c r="N527" s="1" t="str">
        <f t="shared" si="59"/>
        <v>High_risk</v>
      </c>
      <c r="O527" s="1" t="str">
        <f t="shared" si="60"/>
        <v>Excellent</v>
      </c>
      <c r="P527" s="1" t="str">
        <f t="shared" si="61"/>
        <v>Submitted</v>
      </c>
      <c r="Q527" s="1" t="str">
        <f t="shared" si="62"/>
        <v>Valid</v>
      </c>
      <c r="R527" s="1" t="s">
        <v>38</v>
      </c>
      <c r="S527" s="4">
        <v>1874794</v>
      </c>
      <c r="T527" s="1">
        <v>17.96</v>
      </c>
      <c r="U527" s="1">
        <v>12</v>
      </c>
      <c r="V527" s="1">
        <v>156232.82999999999</v>
      </c>
      <c r="W527" s="4">
        <f t="shared" si="63"/>
        <v>2805989.523154858</v>
      </c>
      <c r="X527" s="1" t="s">
        <v>105</v>
      </c>
      <c r="Y527" s="1" t="s">
        <v>106</v>
      </c>
      <c r="Z527" s="8">
        <v>45989</v>
      </c>
      <c r="AA527" s="8" t="str">
        <f>TEXT(Table2[[#This Row],[Application_Date]],"yyy")</f>
        <v>2025</v>
      </c>
      <c r="AB527" s="8" t="str">
        <f>TEXT(Table2[[#This Row],[Application_Date]],"mmmm")</f>
        <v>November</v>
      </c>
      <c r="AC527" s="1" t="s">
        <v>41</v>
      </c>
      <c r="AD527" s="1" t="s">
        <v>42</v>
      </c>
      <c r="AE527" s="1" t="s">
        <v>43</v>
      </c>
    </row>
    <row r="528" spans="1:31" x14ac:dyDescent="0.25">
      <c r="A528" s="1" t="s">
        <v>1192</v>
      </c>
      <c r="B528" s="1" t="str">
        <f>IF(COUNTIF($A$2:A528,A528)&gt;1,"Duplicate","Unique")</f>
        <v>Unique</v>
      </c>
      <c r="C528" s="1" t="s">
        <v>1193</v>
      </c>
      <c r="D528" s="1" t="s">
        <v>217</v>
      </c>
      <c r="E528" s="1" t="str">
        <f t="shared" si="57"/>
        <v>Submitted</v>
      </c>
      <c r="F528" s="1" t="s">
        <v>47</v>
      </c>
      <c r="G528" s="1">
        <v>27</v>
      </c>
      <c r="H528" s="1" t="s">
        <v>24</v>
      </c>
      <c r="I528" s="1" t="s">
        <v>48</v>
      </c>
      <c r="J528" s="1" t="s">
        <v>26</v>
      </c>
      <c r="K528" s="4">
        <v>1096499</v>
      </c>
      <c r="L528" s="4" t="str">
        <f t="shared" si="58"/>
        <v>Submitted</v>
      </c>
      <c r="M528" s="1">
        <v>653</v>
      </c>
      <c r="N528" s="1" t="str">
        <f t="shared" si="59"/>
        <v>low_risk</v>
      </c>
      <c r="O528" s="1" t="str">
        <f t="shared" si="60"/>
        <v>Excellent</v>
      </c>
      <c r="P528" s="1" t="str">
        <f t="shared" si="61"/>
        <v>Submitted</v>
      </c>
      <c r="Q528" s="1" t="str">
        <f t="shared" si="62"/>
        <v>Valid</v>
      </c>
      <c r="R528" s="1" t="s">
        <v>70</v>
      </c>
      <c r="S528" s="4">
        <v>3013546</v>
      </c>
      <c r="T528" s="1">
        <v>7.71</v>
      </c>
      <c r="U528" s="1">
        <v>180</v>
      </c>
      <c r="V528" s="1">
        <v>16741.919999999998</v>
      </c>
      <c r="W528" s="4">
        <f t="shared" si="63"/>
        <v>1936203.3049999999</v>
      </c>
      <c r="X528" s="1" t="s">
        <v>342</v>
      </c>
      <c r="Y528" s="1" t="s">
        <v>86</v>
      </c>
      <c r="Z528" s="8">
        <v>45990</v>
      </c>
      <c r="AA528" s="8" t="str">
        <f>TEXT(Table2[[#This Row],[Application_Date]],"yyy")</f>
        <v>2025</v>
      </c>
      <c r="AB528" s="8" t="str">
        <f>TEXT(Table2[[#This Row],[Application_Date]],"mmmm")</f>
        <v>November</v>
      </c>
      <c r="AC528" s="1" t="s">
        <v>61</v>
      </c>
      <c r="AD528" s="1" t="s">
        <v>42</v>
      </c>
      <c r="AE528" s="1" t="s">
        <v>31</v>
      </c>
    </row>
    <row r="529" spans="1:31" x14ac:dyDescent="0.25">
      <c r="A529" s="1" t="s">
        <v>1194</v>
      </c>
      <c r="B529" s="1" t="str">
        <f>IF(COUNTIF($A$2:A529,A529)&gt;1,"Duplicate","Unique")</f>
        <v>Unique</v>
      </c>
      <c r="C529" s="1" t="s">
        <v>1195</v>
      </c>
      <c r="D529" s="1" t="s">
        <v>89</v>
      </c>
      <c r="E529" s="1" t="str">
        <f t="shared" si="57"/>
        <v>Submitted</v>
      </c>
      <c r="F529" s="1" t="s">
        <v>47</v>
      </c>
      <c r="G529" s="1">
        <v>65</v>
      </c>
      <c r="H529" s="1" t="s">
        <v>24</v>
      </c>
      <c r="I529" s="1" t="s">
        <v>25</v>
      </c>
      <c r="J529" s="1" t="s">
        <v>49</v>
      </c>
      <c r="K529" s="4">
        <v>1172720</v>
      </c>
      <c r="L529" s="4" t="str">
        <f t="shared" si="58"/>
        <v>Submitted</v>
      </c>
      <c r="M529" s="1">
        <v>882</v>
      </c>
      <c r="N529" s="1" t="str">
        <f t="shared" si="59"/>
        <v>medium_risk</v>
      </c>
      <c r="O529" s="1" t="str">
        <f t="shared" si="60"/>
        <v>Excellent</v>
      </c>
      <c r="P529" s="1" t="str">
        <f t="shared" si="61"/>
        <v>Submitted</v>
      </c>
      <c r="Q529" s="1" t="str">
        <f t="shared" si="62"/>
        <v>Valid</v>
      </c>
      <c r="R529" s="1" t="s">
        <v>27</v>
      </c>
      <c r="S529" s="4">
        <v>4593692</v>
      </c>
      <c r="T529" s="1">
        <v>16.93</v>
      </c>
      <c r="U529" s="1">
        <v>120</v>
      </c>
      <c r="V529" s="1">
        <v>38280.769999999997</v>
      </c>
      <c r="W529" s="4">
        <f t="shared" si="63"/>
        <v>6480933.7966666669</v>
      </c>
      <c r="X529" s="1" t="s">
        <v>59</v>
      </c>
      <c r="Y529" s="1" t="s">
        <v>60</v>
      </c>
      <c r="Z529" s="8">
        <v>45991</v>
      </c>
      <c r="AA529" s="8" t="str">
        <f>TEXT(Table2[[#This Row],[Application_Date]],"yyy")</f>
        <v>2025</v>
      </c>
      <c r="AB529" s="8" t="str">
        <f>TEXT(Table2[[#This Row],[Application_Date]],"mmmm")</f>
        <v>November</v>
      </c>
      <c r="AC529" s="1" t="s">
        <v>61</v>
      </c>
      <c r="AD529" s="1" t="s">
        <v>42</v>
      </c>
      <c r="AE529" s="1" t="s">
        <v>43</v>
      </c>
    </row>
    <row r="530" spans="1:31" x14ac:dyDescent="0.25">
      <c r="A530" s="1" t="s">
        <v>1196</v>
      </c>
      <c r="B530" s="1" t="str">
        <f>IF(COUNTIF($A$2:A530,A530)&gt;1,"Duplicate","Unique")</f>
        <v>Unique</v>
      </c>
      <c r="C530" s="1" t="s">
        <v>1197</v>
      </c>
      <c r="D530" s="1" t="s">
        <v>284</v>
      </c>
      <c r="E530" s="1" t="str">
        <f t="shared" si="57"/>
        <v>Submitted</v>
      </c>
      <c r="F530" s="1" t="s">
        <v>35</v>
      </c>
      <c r="G530" s="1">
        <v>38</v>
      </c>
      <c r="H530" s="1" t="s">
        <v>36</v>
      </c>
      <c r="I530" s="1" t="s">
        <v>25</v>
      </c>
      <c r="J530" s="1" t="s">
        <v>70</v>
      </c>
      <c r="K530" s="4">
        <v>622375</v>
      </c>
      <c r="L530" s="4" t="str">
        <f t="shared" si="58"/>
        <v>Submitted</v>
      </c>
      <c r="M530" s="1">
        <v>673</v>
      </c>
      <c r="N530" s="1" t="str">
        <f t="shared" si="59"/>
        <v>low_risk</v>
      </c>
      <c r="O530" s="1" t="str">
        <f t="shared" si="60"/>
        <v>Excellent</v>
      </c>
      <c r="P530" s="1" t="str">
        <f t="shared" si="61"/>
        <v>Submitted</v>
      </c>
      <c r="Q530" s="1" t="str">
        <f t="shared" si="62"/>
        <v>Valid</v>
      </c>
      <c r="R530" s="1" t="s">
        <v>38</v>
      </c>
      <c r="S530" s="4">
        <v>2886604</v>
      </c>
      <c r="T530" s="1">
        <v>14.91</v>
      </c>
      <c r="U530" s="1">
        <v>12</v>
      </c>
      <c r="V530" s="1">
        <v>240550.33</v>
      </c>
      <c r="W530" s="4">
        <f t="shared" si="63"/>
        <v>3586827.2493160772</v>
      </c>
      <c r="X530" s="1" t="s">
        <v>59</v>
      </c>
      <c r="Y530" s="1" t="s">
        <v>60</v>
      </c>
      <c r="Z530" s="8">
        <v>45992</v>
      </c>
      <c r="AA530" s="8" t="str">
        <f>TEXT(Table2[[#This Row],[Application_Date]],"yyy")</f>
        <v>2025</v>
      </c>
      <c r="AB530" s="8" t="str">
        <f>TEXT(Table2[[#This Row],[Application_Date]],"mmmm")</f>
        <v>December</v>
      </c>
      <c r="AC530" s="1" t="s">
        <v>52</v>
      </c>
      <c r="AD530" s="1" t="s">
        <v>30</v>
      </c>
      <c r="AE530" s="1" t="s">
        <v>43</v>
      </c>
    </row>
    <row r="531" spans="1:31" x14ac:dyDescent="0.25">
      <c r="A531" s="1" t="s">
        <v>1198</v>
      </c>
      <c r="B531" s="1" t="str">
        <f>IF(COUNTIF($A$2:A531,A531)&gt;1,"Duplicate","Unique")</f>
        <v>Unique</v>
      </c>
      <c r="C531" s="1" t="s">
        <v>1199</v>
      </c>
      <c r="D531" s="1" t="s">
        <v>403</v>
      </c>
      <c r="E531" s="1" t="str">
        <f t="shared" si="57"/>
        <v>Submitted</v>
      </c>
      <c r="F531" s="1" t="s">
        <v>47</v>
      </c>
      <c r="G531" s="1">
        <v>51</v>
      </c>
      <c r="H531" s="1" t="s">
        <v>24</v>
      </c>
      <c r="I531" s="1" t="s">
        <v>48</v>
      </c>
      <c r="J531" s="1" t="s">
        <v>26</v>
      </c>
      <c r="K531" s="4">
        <v>687715</v>
      </c>
      <c r="L531" s="4" t="str">
        <f t="shared" si="58"/>
        <v>Submitted</v>
      </c>
      <c r="M531" s="1">
        <v>883</v>
      </c>
      <c r="N531" s="1" t="str">
        <f t="shared" si="59"/>
        <v>medium_risk</v>
      </c>
      <c r="O531" s="1" t="str">
        <f t="shared" si="60"/>
        <v>Excellent</v>
      </c>
      <c r="P531" s="1" t="str">
        <f t="shared" si="61"/>
        <v>Submitted</v>
      </c>
      <c r="Q531" s="1" t="str">
        <f t="shared" si="62"/>
        <v>Valid</v>
      </c>
      <c r="R531" s="1" t="s">
        <v>38</v>
      </c>
      <c r="S531" s="4">
        <v>4711409</v>
      </c>
      <c r="T531" s="1">
        <v>16.64</v>
      </c>
      <c r="U531" s="1">
        <v>36</v>
      </c>
      <c r="V531" s="1">
        <v>130872.47</v>
      </c>
      <c r="W531" s="4">
        <f t="shared" si="63"/>
        <v>6533153.8133334974</v>
      </c>
      <c r="X531" s="1" t="s">
        <v>95</v>
      </c>
      <c r="Y531" s="1" t="s">
        <v>96</v>
      </c>
      <c r="Z531" s="8">
        <v>45993</v>
      </c>
      <c r="AA531" s="8" t="str">
        <f>TEXT(Table2[[#This Row],[Application_Date]],"yyy")</f>
        <v>2025</v>
      </c>
      <c r="AB531" s="8" t="str">
        <f>TEXT(Table2[[#This Row],[Application_Date]],"mmmm")</f>
        <v>December</v>
      </c>
      <c r="AC531" s="1" t="s">
        <v>61</v>
      </c>
      <c r="AD531" s="1" t="s">
        <v>30</v>
      </c>
      <c r="AE531" s="1" t="s">
        <v>43</v>
      </c>
    </row>
    <row r="532" spans="1:31" x14ac:dyDescent="0.25">
      <c r="A532" s="1" t="s">
        <v>1200</v>
      </c>
      <c r="B532" s="1" t="str">
        <f>IF(COUNTIF($A$2:A532,A532)&gt;1,"Duplicate","Unique")</f>
        <v>Unique</v>
      </c>
      <c r="C532" s="1" t="s">
        <v>1201</v>
      </c>
      <c r="D532" s="1" t="s">
        <v>75</v>
      </c>
      <c r="E532" s="1" t="str">
        <f t="shared" si="57"/>
        <v>Submitted</v>
      </c>
      <c r="F532" s="1" t="s">
        <v>35</v>
      </c>
      <c r="G532" s="1">
        <v>36</v>
      </c>
      <c r="H532" s="1" t="s">
        <v>24</v>
      </c>
      <c r="I532" s="1" t="s">
        <v>25</v>
      </c>
      <c r="J532" s="1" t="s">
        <v>26</v>
      </c>
      <c r="K532" s="4">
        <v>508524</v>
      </c>
      <c r="L532" s="4" t="str">
        <f t="shared" si="58"/>
        <v>Submitted</v>
      </c>
      <c r="M532" s="1">
        <v>759</v>
      </c>
      <c r="N532" s="1" t="str">
        <f t="shared" si="59"/>
        <v>medium_risk</v>
      </c>
      <c r="O532" s="1" t="str">
        <f t="shared" si="60"/>
        <v>Excellent</v>
      </c>
      <c r="P532" s="1" t="str">
        <f t="shared" si="61"/>
        <v>Submitted</v>
      </c>
      <c r="Q532" s="1" t="str">
        <f t="shared" si="62"/>
        <v>Valid</v>
      </c>
      <c r="R532" s="1" t="s">
        <v>82</v>
      </c>
      <c r="S532" s="4">
        <v>4491707</v>
      </c>
      <c r="T532" s="1">
        <v>15.83</v>
      </c>
      <c r="U532" s="1">
        <v>180</v>
      </c>
      <c r="V532" s="1">
        <v>24953.93</v>
      </c>
      <c r="W532" s="4">
        <f t="shared" si="63"/>
        <v>5925310.1508333329</v>
      </c>
      <c r="X532" s="1" t="s">
        <v>85</v>
      </c>
      <c r="Y532" s="1" t="s">
        <v>86</v>
      </c>
      <c r="Z532" s="8">
        <v>45994</v>
      </c>
      <c r="AA532" s="8" t="str">
        <f>TEXT(Table2[[#This Row],[Application_Date]],"yyy")</f>
        <v>2025</v>
      </c>
      <c r="AB532" s="8" t="str">
        <f>TEXT(Table2[[#This Row],[Application_Date]],"mmmm")</f>
        <v>December</v>
      </c>
      <c r="AC532" s="1" t="s">
        <v>61</v>
      </c>
      <c r="AD532" s="1" t="s">
        <v>30</v>
      </c>
      <c r="AE532" s="1" t="s">
        <v>43</v>
      </c>
    </row>
    <row r="533" spans="1:31" x14ac:dyDescent="0.25">
      <c r="A533" s="1" t="s">
        <v>1202</v>
      </c>
      <c r="B533" s="1" t="str">
        <f>IF(COUNTIF($A$2:A533,A533)&gt;1,"Duplicate","Unique")</f>
        <v>Unique</v>
      </c>
      <c r="C533" s="1" t="s">
        <v>1203</v>
      </c>
      <c r="D533" s="1" t="s">
        <v>65</v>
      </c>
      <c r="E533" s="1" t="str">
        <f t="shared" si="57"/>
        <v>Submitted</v>
      </c>
      <c r="F533" s="1" t="s">
        <v>47</v>
      </c>
      <c r="G533" s="1">
        <v>54</v>
      </c>
      <c r="H533" s="1" t="s">
        <v>24</v>
      </c>
      <c r="I533" s="1" t="s">
        <v>48</v>
      </c>
      <c r="J533" s="1" t="s">
        <v>37</v>
      </c>
      <c r="K533" s="4">
        <v>2213152</v>
      </c>
      <c r="L533" s="4" t="str">
        <f t="shared" si="58"/>
        <v>Submitted</v>
      </c>
      <c r="M533" s="1">
        <v>799</v>
      </c>
      <c r="N533" s="1" t="str">
        <f t="shared" si="59"/>
        <v>medium_risk</v>
      </c>
      <c r="O533" s="1" t="str">
        <f t="shared" si="60"/>
        <v>Excellent</v>
      </c>
      <c r="P533" s="1" t="str">
        <f t="shared" si="61"/>
        <v>Submitted</v>
      </c>
      <c r="Q533" s="1" t="str">
        <f t="shared" si="62"/>
        <v>Valid</v>
      </c>
      <c r="R533" s="1" t="s">
        <v>70</v>
      </c>
      <c r="S533" s="4">
        <v>2922435</v>
      </c>
      <c r="T533" s="1">
        <v>16.829999999999998</v>
      </c>
      <c r="U533" s="1">
        <v>180</v>
      </c>
      <c r="V533" s="1">
        <v>16235.75</v>
      </c>
      <c r="W533" s="4">
        <f t="shared" si="63"/>
        <v>4098715.0874999994</v>
      </c>
      <c r="X533" s="1" t="s">
        <v>59</v>
      </c>
      <c r="Y533" s="1" t="s">
        <v>60</v>
      </c>
      <c r="Z533" s="8">
        <v>45995</v>
      </c>
      <c r="AA533" s="8" t="str">
        <f>TEXT(Table2[[#This Row],[Application_Date]],"yyy")</f>
        <v>2025</v>
      </c>
      <c r="AB533" s="8" t="str">
        <f>TEXT(Table2[[#This Row],[Application_Date]],"mmmm")</f>
        <v>December</v>
      </c>
      <c r="AC533" s="1" t="s">
        <v>61</v>
      </c>
      <c r="AD533" s="1" t="s">
        <v>30</v>
      </c>
      <c r="AE533" s="1" t="s">
        <v>62</v>
      </c>
    </row>
    <row r="534" spans="1:31" x14ac:dyDescent="0.25">
      <c r="A534" s="1" t="s">
        <v>1204</v>
      </c>
      <c r="B534" s="1" t="str">
        <f>IF(COUNTIF($A$2:A534,A534)&gt;1,"Duplicate","Unique")</f>
        <v>Unique</v>
      </c>
      <c r="C534" s="1" t="s">
        <v>1205</v>
      </c>
      <c r="D534" s="1" t="s">
        <v>142</v>
      </c>
      <c r="E534" s="1" t="str">
        <f t="shared" si="57"/>
        <v>Submitted</v>
      </c>
      <c r="F534" s="1" t="s">
        <v>35</v>
      </c>
      <c r="G534" s="1">
        <v>57</v>
      </c>
      <c r="H534" s="1" t="s">
        <v>36</v>
      </c>
      <c r="I534" s="1" t="s">
        <v>48</v>
      </c>
      <c r="J534" s="1" t="s">
        <v>70</v>
      </c>
      <c r="K534" s="4">
        <v>2139488</v>
      </c>
      <c r="L534" s="4" t="str">
        <f t="shared" si="58"/>
        <v>Submitted</v>
      </c>
      <c r="M534" s="1">
        <v>389</v>
      </c>
      <c r="N534" s="1" t="str">
        <f t="shared" si="59"/>
        <v>High_risk</v>
      </c>
      <c r="O534" s="1" t="str">
        <f t="shared" si="60"/>
        <v>Excellent</v>
      </c>
      <c r="P534" s="1" t="str">
        <f t="shared" si="61"/>
        <v>Submitted</v>
      </c>
      <c r="Q534" s="1" t="str">
        <f t="shared" si="62"/>
        <v>Valid</v>
      </c>
      <c r="R534" s="1" t="s">
        <v>6</v>
      </c>
      <c r="S534" s="4">
        <v>1380810</v>
      </c>
      <c r="T534" s="1">
        <v>17.09</v>
      </c>
      <c r="U534" s="1">
        <v>12</v>
      </c>
      <c r="V534" s="1">
        <v>115067.5</v>
      </c>
      <c r="W534" s="4">
        <f t="shared" si="63"/>
        <v>1966551.3230437047</v>
      </c>
      <c r="X534" s="1" t="s">
        <v>50</v>
      </c>
      <c r="Y534" s="1" t="s">
        <v>51</v>
      </c>
      <c r="Z534" s="8">
        <v>45996</v>
      </c>
      <c r="AA534" s="8" t="str">
        <f>TEXT(Table2[[#This Row],[Application_Date]],"yyy")</f>
        <v>2025</v>
      </c>
      <c r="AB534" s="8" t="str">
        <f>TEXT(Table2[[#This Row],[Application_Date]],"mmmm")</f>
        <v>December</v>
      </c>
      <c r="AC534" s="1" t="s">
        <v>61</v>
      </c>
      <c r="AD534" s="1" t="s">
        <v>30</v>
      </c>
      <c r="AE534" s="1" t="s">
        <v>62</v>
      </c>
    </row>
    <row r="535" spans="1:31" x14ac:dyDescent="0.25">
      <c r="A535" s="1" t="s">
        <v>1206</v>
      </c>
      <c r="B535" s="1" t="str">
        <f>IF(COUNTIF($A$2:A535,A535)&gt;1,"Duplicate","Unique")</f>
        <v>Unique</v>
      </c>
      <c r="C535" s="1" t="s">
        <v>1207</v>
      </c>
      <c r="D535" s="1" t="s">
        <v>242</v>
      </c>
      <c r="E535" s="1" t="str">
        <f t="shared" si="57"/>
        <v>Submitted</v>
      </c>
      <c r="F535" s="1" t="s">
        <v>47</v>
      </c>
      <c r="G535" s="1">
        <v>20</v>
      </c>
      <c r="H535" s="1" t="s">
        <v>24</v>
      </c>
      <c r="I535" s="1" t="s">
        <v>25</v>
      </c>
      <c r="J535" s="1" t="s">
        <v>49</v>
      </c>
      <c r="K535" s="4">
        <v>2115706</v>
      </c>
      <c r="L535" s="4" t="str">
        <f t="shared" si="58"/>
        <v>Submitted</v>
      </c>
      <c r="M535" s="1">
        <v>755</v>
      </c>
      <c r="N535" s="1" t="str">
        <f t="shared" si="59"/>
        <v>medium_risk</v>
      </c>
      <c r="O535" s="1" t="str">
        <f t="shared" si="60"/>
        <v>Excellent</v>
      </c>
      <c r="P535" s="1" t="str">
        <f t="shared" si="61"/>
        <v>Submitted</v>
      </c>
      <c r="Q535" s="1" t="str">
        <f t="shared" si="62"/>
        <v>Valid</v>
      </c>
      <c r="R535" s="1" t="s">
        <v>27</v>
      </c>
      <c r="S535" s="4">
        <v>2419970</v>
      </c>
      <c r="T535" s="1">
        <v>10.55</v>
      </c>
      <c r="U535" s="1">
        <v>36</v>
      </c>
      <c r="V535" s="1">
        <v>67221.39</v>
      </c>
      <c r="W535" s="4">
        <f t="shared" si="63"/>
        <v>2127556.9586251639</v>
      </c>
      <c r="X535" s="1" t="s">
        <v>59</v>
      </c>
      <c r="Y535" s="1" t="s">
        <v>60</v>
      </c>
      <c r="Z535" s="8">
        <v>45997</v>
      </c>
      <c r="AA535" s="8" t="str">
        <f>TEXT(Table2[[#This Row],[Application_Date]],"yyy")</f>
        <v>2025</v>
      </c>
      <c r="AB535" s="8" t="str">
        <f>TEXT(Table2[[#This Row],[Application_Date]],"mmmm")</f>
        <v>December</v>
      </c>
      <c r="AC535" s="1" t="s">
        <v>52</v>
      </c>
      <c r="AD535" s="1" t="s">
        <v>30</v>
      </c>
      <c r="AE535" s="1" t="s">
        <v>62</v>
      </c>
    </row>
    <row r="536" spans="1:31" x14ac:dyDescent="0.25">
      <c r="A536" s="1" t="s">
        <v>1208</v>
      </c>
      <c r="B536" s="1" t="str">
        <f>IF(COUNTIF($A$2:A536,A536)&gt;1,"Duplicate","Unique")</f>
        <v>Unique</v>
      </c>
      <c r="C536" s="1" t="s">
        <v>1209</v>
      </c>
      <c r="D536" s="1" t="s">
        <v>214</v>
      </c>
      <c r="E536" s="1" t="str">
        <f t="shared" si="57"/>
        <v>Submitted</v>
      </c>
      <c r="F536" s="1" t="s">
        <v>35</v>
      </c>
      <c r="G536" s="1">
        <v>36</v>
      </c>
      <c r="H536" s="1" t="s">
        <v>24</v>
      </c>
      <c r="I536" s="1" t="s">
        <v>25</v>
      </c>
      <c r="J536" s="1" t="s">
        <v>37</v>
      </c>
      <c r="K536" s="4">
        <v>1407310</v>
      </c>
      <c r="L536" s="4" t="str">
        <f t="shared" si="58"/>
        <v>Submitted</v>
      </c>
      <c r="M536" s="1">
        <v>451</v>
      </c>
      <c r="N536" s="1" t="str">
        <f t="shared" si="59"/>
        <v>High_risk</v>
      </c>
      <c r="O536" s="1" t="str">
        <f t="shared" si="60"/>
        <v>Excellent</v>
      </c>
      <c r="P536" s="1" t="str">
        <f t="shared" si="61"/>
        <v>Submitted</v>
      </c>
      <c r="Q536" s="1" t="str">
        <f t="shared" si="62"/>
        <v>Valid</v>
      </c>
      <c r="R536" s="1" t="s">
        <v>70</v>
      </c>
      <c r="S536" s="4">
        <v>1490297</v>
      </c>
      <c r="T536" s="1">
        <v>8.7799999999999994</v>
      </c>
      <c r="U536" s="1">
        <v>60</v>
      </c>
      <c r="V536" s="1">
        <v>24838.28</v>
      </c>
      <c r="W536" s="4">
        <f t="shared" si="63"/>
        <v>1090400.6383333385</v>
      </c>
      <c r="X536" s="1" t="s">
        <v>85</v>
      </c>
      <c r="Y536" s="1" t="s">
        <v>86</v>
      </c>
      <c r="Z536" s="8">
        <v>45998</v>
      </c>
      <c r="AA536" s="8" t="str">
        <f>TEXT(Table2[[#This Row],[Application_Date]],"yyy")</f>
        <v>2025</v>
      </c>
      <c r="AB536" s="8" t="str">
        <f>TEXT(Table2[[#This Row],[Application_Date]],"mmmm")</f>
        <v>December</v>
      </c>
      <c r="AC536" s="1" t="s">
        <v>41</v>
      </c>
      <c r="AD536" s="1" t="s">
        <v>42</v>
      </c>
      <c r="AE536" s="1" t="s">
        <v>31</v>
      </c>
    </row>
    <row r="537" spans="1:31" x14ac:dyDescent="0.25">
      <c r="A537" s="1" t="s">
        <v>1210</v>
      </c>
      <c r="B537" s="1" t="str">
        <f>IF(COUNTIF($A$2:A537,A537)&gt;1,"Duplicate","Unique")</f>
        <v>Unique</v>
      </c>
      <c r="C537" s="1" t="s">
        <v>1211</v>
      </c>
      <c r="D537" s="1" t="s">
        <v>46</v>
      </c>
      <c r="E537" s="1" t="str">
        <f t="shared" si="57"/>
        <v>Submitted</v>
      </c>
      <c r="F537" s="1" t="s">
        <v>47</v>
      </c>
      <c r="G537" s="1">
        <v>35</v>
      </c>
      <c r="H537" s="1" t="s">
        <v>36</v>
      </c>
      <c r="I537" s="1" t="s">
        <v>48</v>
      </c>
      <c r="J537" s="1" t="s">
        <v>70</v>
      </c>
      <c r="K537" s="4">
        <v>587879</v>
      </c>
      <c r="L537" s="4" t="str">
        <f t="shared" si="58"/>
        <v>Submitted</v>
      </c>
      <c r="M537" s="1">
        <v>891</v>
      </c>
      <c r="N537" s="1" t="str">
        <f t="shared" si="59"/>
        <v>medium_risk</v>
      </c>
      <c r="O537" s="1" t="str">
        <f t="shared" si="60"/>
        <v>Excellent</v>
      </c>
      <c r="P537" s="1" t="str">
        <f t="shared" si="61"/>
        <v>Submitted</v>
      </c>
      <c r="Q537" s="1" t="str">
        <f t="shared" si="62"/>
        <v>Valid</v>
      </c>
      <c r="R537" s="1" t="s">
        <v>6</v>
      </c>
      <c r="S537" s="4">
        <v>2968140</v>
      </c>
      <c r="T537" s="1">
        <v>16.87</v>
      </c>
      <c r="U537" s="1">
        <v>24</v>
      </c>
      <c r="V537" s="1">
        <v>123672.5</v>
      </c>
      <c r="W537" s="4">
        <f t="shared" si="63"/>
        <v>4172710.1529515176</v>
      </c>
      <c r="X537" s="1" t="s">
        <v>39</v>
      </c>
      <c r="Y537" s="1" t="s">
        <v>40</v>
      </c>
      <c r="Z537" s="8">
        <v>45999</v>
      </c>
      <c r="AA537" s="8" t="str">
        <f>TEXT(Table2[[#This Row],[Application_Date]],"yyy")</f>
        <v>2025</v>
      </c>
      <c r="AB537" s="8" t="str">
        <f>TEXT(Table2[[#This Row],[Application_Date]],"mmmm")</f>
        <v>December</v>
      </c>
      <c r="AC537" s="1" t="s">
        <v>61</v>
      </c>
      <c r="AD537" s="1" t="s">
        <v>30</v>
      </c>
      <c r="AE537" s="1" t="s">
        <v>66</v>
      </c>
    </row>
    <row r="538" spans="1:31" x14ac:dyDescent="0.25">
      <c r="A538" s="1" t="s">
        <v>1212</v>
      </c>
      <c r="B538" s="1" t="str">
        <f>IF(COUNTIF($A$2:A538,A538)&gt;1,"Duplicate","Unique")</f>
        <v>Unique</v>
      </c>
      <c r="C538" s="1" t="s">
        <v>1213</v>
      </c>
      <c r="D538" s="1" t="s">
        <v>575</v>
      </c>
      <c r="E538" s="1" t="str">
        <f t="shared" si="57"/>
        <v>Submitted</v>
      </c>
      <c r="F538" s="1" t="s">
        <v>47</v>
      </c>
      <c r="G538" s="1">
        <v>31</v>
      </c>
      <c r="H538" s="1" t="s">
        <v>24</v>
      </c>
      <c r="I538" s="1" t="s">
        <v>48</v>
      </c>
      <c r="J538" s="1" t="s">
        <v>49</v>
      </c>
      <c r="K538" s="4">
        <v>2464275</v>
      </c>
      <c r="L538" s="4" t="str">
        <f t="shared" si="58"/>
        <v>Submitted</v>
      </c>
      <c r="M538" s="1">
        <v>810</v>
      </c>
      <c r="N538" s="1" t="str">
        <f t="shared" si="59"/>
        <v>medium_risk</v>
      </c>
      <c r="O538" s="1" t="str">
        <f t="shared" si="60"/>
        <v>Excellent</v>
      </c>
      <c r="P538" s="1" t="str">
        <f t="shared" si="61"/>
        <v>Submitted</v>
      </c>
      <c r="Q538" s="1" t="str">
        <f t="shared" si="62"/>
        <v>Valid</v>
      </c>
      <c r="R538" s="1" t="s">
        <v>38</v>
      </c>
      <c r="S538" s="4">
        <v>4000595</v>
      </c>
      <c r="T538" s="1">
        <v>12.74</v>
      </c>
      <c r="U538" s="1">
        <v>60</v>
      </c>
      <c r="V538" s="1">
        <v>66676.58</v>
      </c>
      <c r="W538" s="4">
        <f t="shared" si="63"/>
        <v>4247298.3583333334</v>
      </c>
      <c r="X538" s="1" t="s">
        <v>95</v>
      </c>
      <c r="Y538" s="1" t="s">
        <v>96</v>
      </c>
      <c r="Z538" s="8">
        <v>46000</v>
      </c>
      <c r="AA538" s="8" t="str">
        <f>TEXT(Table2[[#This Row],[Application_Date]],"yyy")</f>
        <v>2025</v>
      </c>
      <c r="AB538" s="8" t="str">
        <f>TEXT(Table2[[#This Row],[Application_Date]],"mmmm")</f>
        <v>December</v>
      </c>
      <c r="AC538" s="1" t="s">
        <v>41</v>
      </c>
      <c r="AD538" s="1" t="s">
        <v>42</v>
      </c>
      <c r="AE538" s="1" t="s">
        <v>43</v>
      </c>
    </row>
    <row r="539" spans="1:31" x14ac:dyDescent="0.25">
      <c r="A539" s="1" t="s">
        <v>1214</v>
      </c>
      <c r="B539" s="1" t="str">
        <f>IF(COUNTIF($A$2:A539,A539)&gt;1,"Duplicate","Unique")</f>
        <v>Unique</v>
      </c>
      <c r="C539" s="1" t="s">
        <v>1215</v>
      </c>
      <c r="D539" s="1" t="s">
        <v>406</v>
      </c>
      <c r="E539" s="1" t="str">
        <f t="shared" si="57"/>
        <v>Submitted</v>
      </c>
      <c r="F539" s="1" t="s">
        <v>35</v>
      </c>
      <c r="G539" s="1">
        <v>42</v>
      </c>
      <c r="H539" s="1" t="s">
        <v>36</v>
      </c>
      <c r="I539" s="1" t="s">
        <v>25</v>
      </c>
      <c r="J539" s="1" t="s">
        <v>26</v>
      </c>
      <c r="K539" s="4">
        <v>1930751</v>
      </c>
      <c r="L539" s="4" t="str">
        <f t="shared" si="58"/>
        <v>Submitted</v>
      </c>
      <c r="M539" s="1">
        <v>522</v>
      </c>
      <c r="N539" s="1" t="str">
        <f t="shared" si="59"/>
        <v>High_risk</v>
      </c>
      <c r="O539" s="1" t="str">
        <f t="shared" si="60"/>
        <v>Excellent</v>
      </c>
      <c r="P539" s="1" t="str">
        <f t="shared" si="61"/>
        <v>Submitted</v>
      </c>
      <c r="Q539" s="1" t="str">
        <f t="shared" si="62"/>
        <v>Valid</v>
      </c>
      <c r="R539" s="1" t="s">
        <v>27</v>
      </c>
      <c r="S539" s="4">
        <v>4711178</v>
      </c>
      <c r="T539" s="1">
        <v>10.64</v>
      </c>
      <c r="U539" s="1">
        <v>12</v>
      </c>
      <c r="V539" s="1">
        <v>392598.17</v>
      </c>
      <c r="W539" s="4">
        <f t="shared" si="63"/>
        <v>4179299.2545120134</v>
      </c>
      <c r="X539" s="1" t="s">
        <v>95</v>
      </c>
      <c r="Y539" s="1" t="s">
        <v>96</v>
      </c>
      <c r="Z539" s="8">
        <v>46001</v>
      </c>
      <c r="AA539" s="8" t="str">
        <f>TEXT(Table2[[#This Row],[Application_Date]],"yyy")</f>
        <v>2025</v>
      </c>
      <c r="AB539" s="8" t="str">
        <f>TEXT(Table2[[#This Row],[Application_Date]],"mmmm")</f>
        <v>December</v>
      </c>
      <c r="AC539" s="1" t="s">
        <v>61</v>
      </c>
      <c r="AD539" s="1" t="s">
        <v>42</v>
      </c>
      <c r="AE539" s="1" t="s">
        <v>31</v>
      </c>
    </row>
    <row r="540" spans="1:31" x14ac:dyDescent="0.25">
      <c r="A540" s="1" t="s">
        <v>1216</v>
      </c>
      <c r="B540" s="1" t="str">
        <f>IF(COUNTIF($A$2:A540,A540)&gt;1,"Duplicate","Unique")</f>
        <v>Unique</v>
      </c>
      <c r="C540" s="1" t="s">
        <v>1217</v>
      </c>
      <c r="D540" s="1" t="s">
        <v>242</v>
      </c>
      <c r="E540" s="1" t="str">
        <f t="shared" si="57"/>
        <v>Submitted</v>
      </c>
      <c r="F540" s="1" t="s">
        <v>35</v>
      </c>
      <c r="G540" s="1">
        <v>53</v>
      </c>
      <c r="H540" s="1" t="s">
        <v>36</v>
      </c>
      <c r="I540" s="1" t="s">
        <v>25</v>
      </c>
      <c r="J540" s="1" t="s">
        <v>49</v>
      </c>
      <c r="K540" s="4">
        <v>2082050</v>
      </c>
      <c r="L540" s="4" t="str">
        <f t="shared" si="58"/>
        <v>Submitted</v>
      </c>
      <c r="M540" s="1">
        <v>498</v>
      </c>
      <c r="N540" s="1" t="str">
        <f t="shared" si="59"/>
        <v>High_risk</v>
      </c>
      <c r="O540" s="1" t="str">
        <f t="shared" si="60"/>
        <v>Excellent</v>
      </c>
      <c r="P540" s="1" t="str">
        <f t="shared" si="61"/>
        <v>Submitted</v>
      </c>
      <c r="Q540" s="1" t="str">
        <f t="shared" si="62"/>
        <v>Valid</v>
      </c>
      <c r="R540" s="1" t="s">
        <v>38</v>
      </c>
      <c r="S540" s="4">
        <v>431528</v>
      </c>
      <c r="T540" s="1">
        <v>16.37</v>
      </c>
      <c r="U540" s="1">
        <v>180</v>
      </c>
      <c r="V540" s="1">
        <v>2397.38</v>
      </c>
      <c r="W540" s="4">
        <f t="shared" si="63"/>
        <v>588676.1133333334</v>
      </c>
      <c r="X540" s="1" t="s">
        <v>59</v>
      </c>
      <c r="Y540" s="1" t="s">
        <v>60</v>
      </c>
      <c r="Z540" s="8">
        <v>46002</v>
      </c>
      <c r="AA540" s="8" t="str">
        <f>TEXT(Table2[[#This Row],[Application_Date]],"yyy")</f>
        <v>2025</v>
      </c>
      <c r="AB540" s="8" t="str">
        <f>TEXT(Table2[[#This Row],[Application_Date]],"mmmm")</f>
        <v>December</v>
      </c>
      <c r="AC540" s="1" t="s">
        <v>41</v>
      </c>
      <c r="AD540" s="1" t="s">
        <v>42</v>
      </c>
      <c r="AE540" s="1" t="s">
        <v>43</v>
      </c>
    </row>
    <row r="541" spans="1:31" x14ac:dyDescent="0.25">
      <c r="A541" s="1" t="s">
        <v>1218</v>
      </c>
      <c r="B541" s="1" t="str">
        <f>IF(COUNTIF($A$2:A541,A541)&gt;1,"Duplicate","Unique")</f>
        <v>Unique</v>
      </c>
      <c r="C541" s="1" t="s">
        <v>1219</v>
      </c>
      <c r="D541" s="1" t="s">
        <v>229</v>
      </c>
      <c r="E541" s="1" t="str">
        <f t="shared" si="57"/>
        <v>Submitted</v>
      </c>
      <c r="F541" s="1" t="s">
        <v>47</v>
      </c>
      <c r="G541" s="1">
        <v>21</v>
      </c>
      <c r="H541" s="1" t="s">
        <v>36</v>
      </c>
      <c r="I541" s="1" t="s">
        <v>25</v>
      </c>
      <c r="J541" s="1" t="s">
        <v>37</v>
      </c>
      <c r="K541" s="4">
        <v>1281673</v>
      </c>
      <c r="L541" s="4" t="str">
        <f t="shared" si="58"/>
        <v>Submitted</v>
      </c>
      <c r="M541" s="1">
        <v>437</v>
      </c>
      <c r="N541" s="1" t="str">
        <f t="shared" si="59"/>
        <v>High_risk</v>
      </c>
      <c r="O541" s="1" t="str">
        <f t="shared" si="60"/>
        <v>Excellent</v>
      </c>
      <c r="P541" s="1" t="str">
        <f t="shared" si="61"/>
        <v>Submitted</v>
      </c>
      <c r="Q541" s="1" t="str">
        <f t="shared" si="62"/>
        <v>Valid</v>
      </c>
      <c r="R541" s="1" t="s">
        <v>6</v>
      </c>
      <c r="S541" s="4">
        <v>2792474</v>
      </c>
      <c r="T541" s="1">
        <v>17.84</v>
      </c>
      <c r="U541" s="1">
        <v>24</v>
      </c>
      <c r="V541" s="1">
        <v>116353.08</v>
      </c>
      <c r="W541" s="4">
        <f t="shared" si="63"/>
        <v>4151478.0146618923</v>
      </c>
      <c r="X541" s="1" t="s">
        <v>39</v>
      </c>
      <c r="Y541" s="1" t="s">
        <v>40</v>
      </c>
      <c r="Z541" s="8">
        <v>46003</v>
      </c>
      <c r="AA541" s="8" t="str">
        <f>TEXT(Table2[[#This Row],[Application_Date]],"yyy")</f>
        <v>2025</v>
      </c>
      <c r="AB541" s="8" t="str">
        <f>TEXT(Table2[[#This Row],[Application_Date]],"mmmm")</f>
        <v>December</v>
      </c>
      <c r="AC541" s="1" t="s">
        <v>52</v>
      </c>
      <c r="AD541" s="1" t="s">
        <v>30</v>
      </c>
      <c r="AE541" s="1" t="s">
        <v>66</v>
      </c>
    </row>
    <row r="542" spans="1:31" x14ac:dyDescent="0.25">
      <c r="A542" s="1" t="s">
        <v>1220</v>
      </c>
      <c r="B542" s="1" t="str">
        <f>IF(COUNTIF($A$2:A542,A542)&gt;1,"Duplicate","Unique")</f>
        <v>Unique</v>
      </c>
      <c r="C542" s="1" t="s">
        <v>1221</v>
      </c>
      <c r="D542" s="1" t="s">
        <v>284</v>
      </c>
      <c r="E542" s="1" t="str">
        <f t="shared" si="57"/>
        <v>Submitted</v>
      </c>
      <c r="F542" s="1" t="s">
        <v>35</v>
      </c>
      <c r="G542" s="1">
        <v>50</v>
      </c>
      <c r="H542" s="1" t="s">
        <v>24</v>
      </c>
      <c r="I542" s="1" t="s">
        <v>25</v>
      </c>
      <c r="J542" s="1" t="s">
        <v>26</v>
      </c>
      <c r="K542" s="4">
        <v>1434716</v>
      </c>
      <c r="L542" s="4" t="str">
        <f t="shared" si="58"/>
        <v>Submitted</v>
      </c>
      <c r="M542" s="1">
        <v>365</v>
      </c>
      <c r="N542" s="1" t="str">
        <f t="shared" si="59"/>
        <v>High_risk</v>
      </c>
      <c r="O542" s="1" t="str">
        <f t="shared" si="60"/>
        <v>Excellent</v>
      </c>
      <c r="P542" s="1" t="str">
        <f t="shared" si="61"/>
        <v>Submitted</v>
      </c>
      <c r="Q542" s="1" t="str">
        <f t="shared" si="62"/>
        <v>Valid</v>
      </c>
      <c r="R542" s="1" t="s">
        <v>6</v>
      </c>
      <c r="S542" s="4">
        <v>1175094</v>
      </c>
      <c r="T542" s="1">
        <v>9.9700000000000006</v>
      </c>
      <c r="U542" s="1">
        <v>24</v>
      </c>
      <c r="V542" s="1">
        <v>48962.25</v>
      </c>
      <c r="W542" s="4">
        <f t="shared" si="63"/>
        <v>976307.7503055702</v>
      </c>
      <c r="X542" s="1" t="s">
        <v>50</v>
      </c>
      <c r="Y542" s="1" t="s">
        <v>51</v>
      </c>
      <c r="Z542" s="8">
        <v>46004</v>
      </c>
      <c r="AA542" s="8" t="str">
        <f>TEXT(Table2[[#This Row],[Application_Date]],"yyy")</f>
        <v>2025</v>
      </c>
      <c r="AB542" s="8" t="str">
        <f>TEXT(Table2[[#This Row],[Application_Date]],"mmmm")</f>
        <v>December</v>
      </c>
      <c r="AC542" s="1" t="s">
        <v>61</v>
      </c>
      <c r="AD542" s="1" t="s">
        <v>30</v>
      </c>
      <c r="AE542" s="1" t="s">
        <v>43</v>
      </c>
    </row>
    <row r="543" spans="1:31" x14ac:dyDescent="0.25">
      <c r="A543" s="1" t="s">
        <v>1222</v>
      </c>
      <c r="B543" s="1" t="str">
        <f>IF(COUNTIF($A$2:A543,A543)&gt;1,"Duplicate","Unique")</f>
        <v>Unique</v>
      </c>
      <c r="C543" s="1" t="s">
        <v>1223</v>
      </c>
      <c r="D543" s="1" t="s">
        <v>75</v>
      </c>
      <c r="E543" s="1" t="str">
        <f t="shared" si="57"/>
        <v>Submitted</v>
      </c>
      <c r="F543" s="1" t="s">
        <v>35</v>
      </c>
      <c r="G543" s="1">
        <v>42</v>
      </c>
      <c r="H543" s="1" t="s">
        <v>24</v>
      </c>
      <c r="I543" s="1" t="s">
        <v>48</v>
      </c>
      <c r="J543" s="1" t="s">
        <v>26</v>
      </c>
      <c r="K543" s="4">
        <v>490981</v>
      </c>
      <c r="L543" s="4" t="str">
        <f t="shared" si="58"/>
        <v>Submitted</v>
      </c>
      <c r="M543" s="1">
        <v>473</v>
      </c>
      <c r="N543" s="1" t="str">
        <f t="shared" si="59"/>
        <v>High_risk</v>
      </c>
      <c r="O543" s="1" t="str">
        <f t="shared" si="60"/>
        <v>Excellent</v>
      </c>
      <c r="P543" s="1" t="str">
        <f t="shared" si="61"/>
        <v>Submitted</v>
      </c>
      <c r="Q543" s="1" t="str">
        <f t="shared" si="62"/>
        <v>Valid</v>
      </c>
      <c r="R543" s="1" t="s">
        <v>70</v>
      </c>
      <c r="S543" s="4">
        <v>1296846</v>
      </c>
      <c r="T543" s="1">
        <v>9.5299999999999994</v>
      </c>
      <c r="U543" s="1">
        <v>180</v>
      </c>
      <c r="V543" s="1">
        <v>7204.7</v>
      </c>
      <c r="W543" s="4">
        <f t="shared" si="63"/>
        <v>1029911.8649999999</v>
      </c>
      <c r="X543" s="1" t="s">
        <v>95</v>
      </c>
      <c r="Y543" s="1" t="s">
        <v>96</v>
      </c>
      <c r="Z543" s="8">
        <v>46005</v>
      </c>
      <c r="AA543" s="8" t="str">
        <f>TEXT(Table2[[#This Row],[Application_Date]],"yyy")</f>
        <v>2025</v>
      </c>
      <c r="AB543" s="8" t="str">
        <f>TEXT(Table2[[#This Row],[Application_Date]],"mmmm")</f>
        <v>December</v>
      </c>
      <c r="AC543" s="1" t="s">
        <v>52</v>
      </c>
      <c r="AD543" s="1" t="s">
        <v>42</v>
      </c>
      <c r="AE543" s="1" t="s">
        <v>66</v>
      </c>
    </row>
    <row r="544" spans="1:31" x14ac:dyDescent="0.25">
      <c r="A544" s="1" t="s">
        <v>1224</v>
      </c>
      <c r="B544" s="1" t="str">
        <f>IF(COUNTIF($A$2:A544,A544)&gt;1,"Duplicate","Unique")</f>
        <v>Unique</v>
      </c>
      <c r="C544" s="1" t="s">
        <v>1225</v>
      </c>
      <c r="D544" s="1" t="s">
        <v>403</v>
      </c>
      <c r="E544" s="1" t="str">
        <f t="shared" si="57"/>
        <v>Submitted</v>
      </c>
      <c r="F544" s="1" t="s">
        <v>47</v>
      </c>
      <c r="G544" s="1">
        <v>27</v>
      </c>
      <c r="H544" s="1" t="s">
        <v>36</v>
      </c>
      <c r="I544" s="1" t="s">
        <v>25</v>
      </c>
      <c r="J544" s="1" t="s">
        <v>70</v>
      </c>
      <c r="K544" s="4">
        <v>723784</v>
      </c>
      <c r="L544" s="4" t="str">
        <f t="shared" si="58"/>
        <v>Submitted</v>
      </c>
      <c r="M544" s="1">
        <v>419</v>
      </c>
      <c r="N544" s="1" t="str">
        <f t="shared" si="59"/>
        <v>High_risk</v>
      </c>
      <c r="O544" s="1" t="str">
        <f t="shared" si="60"/>
        <v>Excellent</v>
      </c>
      <c r="P544" s="1" t="str">
        <f t="shared" si="61"/>
        <v>Submitted</v>
      </c>
      <c r="Q544" s="1" t="str">
        <f t="shared" si="62"/>
        <v>Valid</v>
      </c>
      <c r="R544" s="1" t="s">
        <v>38</v>
      </c>
      <c r="S544" s="4">
        <v>566239</v>
      </c>
      <c r="T544" s="1">
        <v>17.48</v>
      </c>
      <c r="U544" s="1">
        <v>36</v>
      </c>
      <c r="V544" s="1">
        <v>15728.86</v>
      </c>
      <c r="W544" s="4">
        <f t="shared" si="63"/>
        <v>824821.47666667402</v>
      </c>
      <c r="X544" s="1" t="s">
        <v>59</v>
      </c>
      <c r="Y544" s="1" t="s">
        <v>60</v>
      </c>
      <c r="Z544" s="8">
        <v>46006</v>
      </c>
      <c r="AA544" s="8" t="str">
        <f>TEXT(Table2[[#This Row],[Application_Date]],"yyy")</f>
        <v>2025</v>
      </c>
      <c r="AB544" s="8" t="str">
        <f>TEXT(Table2[[#This Row],[Application_Date]],"mmmm")</f>
        <v>December</v>
      </c>
      <c r="AC544" s="1" t="s">
        <v>61</v>
      </c>
      <c r="AD544" s="1" t="s">
        <v>42</v>
      </c>
      <c r="AE544" s="1" t="s">
        <v>66</v>
      </c>
    </row>
    <row r="545" spans="1:31" x14ac:dyDescent="0.25">
      <c r="A545" s="1" t="s">
        <v>1226</v>
      </c>
      <c r="B545" s="1" t="str">
        <f>IF(COUNTIF($A$2:A545,A545)&gt;1,"Duplicate","Unique")</f>
        <v>Unique</v>
      </c>
      <c r="C545" s="1" t="s">
        <v>1227</v>
      </c>
      <c r="D545" s="1" t="s">
        <v>199</v>
      </c>
      <c r="E545" s="1" t="str">
        <f t="shared" si="57"/>
        <v>Submitted</v>
      </c>
      <c r="F545" s="1" t="s">
        <v>35</v>
      </c>
      <c r="G545" s="1">
        <v>49</v>
      </c>
      <c r="H545" s="1" t="s">
        <v>36</v>
      </c>
      <c r="I545" s="1" t="s">
        <v>25</v>
      </c>
      <c r="J545" s="1" t="s">
        <v>37</v>
      </c>
      <c r="K545" s="4">
        <v>2144573</v>
      </c>
      <c r="L545" s="4" t="str">
        <f t="shared" si="58"/>
        <v>Submitted</v>
      </c>
      <c r="M545" s="1">
        <v>748</v>
      </c>
      <c r="N545" s="1" t="str">
        <f t="shared" si="59"/>
        <v>low_risk</v>
      </c>
      <c r="O545" s="1" t="str">
        <f t="shared" si="60"/>
        <v>Excellent</v>
      </c>
      <c r="P545" s="1" t="str">
        <f t="shared" si="61"/>
        <v>Submitted</v>
      </c>
      <c r="Q545" s="1" t="str">
        <f t="shared" si="62"/>
        <v>Valid</v>
      </c>
      <c r="R545" s="1" t="s">
        <v>82</v>
      </c>
      <c r="S545" s="4">
        <v>851990</v>
      </c>
      <c r="T545" s="1">
        <v>16.559999999999999</v>
      </c>
      <c r="U545" s="1">
        <v>120</v>
      </c>
      <c r="V545" s="1">
        <v>7099.92</v>
      </c>
      <c r="W545" s="4">
        <f t="shared" si="63"/>
        <v>1175746.2</v>
      </c>
      <c r="X545" s="1" t="s">
        <v>85</v>
      </c>
      <c r="Y545" s="1" t="s">
        <v>86</v>
      </c>
      <c r="Z545" s="8">
        <v>46007</v>
      </c>
      <c r="AA545" s="8" t="str">
        <f>TEXT(Table2[[#This Row],[Application_Date]],"yyy")</f>
        <v>2025</v>
      </c>
      <c r="AB545" s="8" t="str">
        <f>TEXT(Table2[[#This Row],[Application_Date]],"mmmm")</f>
        <v>December</v>
      </c>
      <c r="AC545" s="1" t="s">
        <v>52</v>
      </c>
      <c r="AD545" s="1" t="s">
        <v>30</v>
      </c>
      <c r="AE545" s="1" t="s">
        <v>66</v>
      </c>
    </row>
    <row r="546" spans="1:31" x14ac:dyDescent="0.25">
      <c r="A546" s="1" t="s">
        <v>1228</v>
      </c>
      <c r="B546" s="1" t="str">
        <f>IF(COUNTIF($A$2:A546,A546)&gt;1,"Duplicate","Unique")</f>
        <v>Unique</v>
      </c>
      <c r="C546" s="1" t="s">
        <v>1229</v>
      </c>
      <c r="D546" s="1" t="s">
        <v>226</v>
      </c>
      <c r="E546" s="1" t="str">
        <f t="shared" si="57"/>
        <v>Submitted</v>
      </c>
      <c r="F546" s="1" t="s">
        <v>47</v>
      </c>
      <c r="G546" s="1">
        <v>31</v>
      </c>
      <c r="H546" s="1" t="s">
        <v>36</v>
      </c>
      <c r="I546" s="1" t="s">
        <v>48</v>
      </c>
      <c r="J546" s="1" t="s">
        <v>37</v>
      </c>
      <c r="K546" s="4">
        <v>2036651</v>
      </c>
      <c r="L546" s="4" t="str">
        <f t="shared" si="58"/>
        <v>Submitted</v>
      </c>
      <c r="M546" s="1">
        <v>540</v>
      </c>
      <c r="N546" s="1" t="str">
        <f t="shared" si="59"/>
        <v>High_risk</v>
      </c>
      <c r="O546" s="1" t="str">
        <f t="shared" si="60"/>
        <v>Excellent</v>
      </c>
      <c r="P546" s="1" t="str">
        <f t="shared" si="61"/>
        <v>Submitted</v>
      </c>
      <c r="Q546" s="1" t="str">
        <f t="shared" si="62"/>
        <v>Valid</v>
      </c>
      <c r="R546" s="1" t="s">
        <v>6</v>
      </c>
      <c r="S546" s="4">
        <v>313323</v>
      </c>
      <c r="T546" s="1">
        <v>17.399999999999999</v>
      </c>
      <c r="U546" s="1">
        <v>36</v>
      </c>
      <c r="V546" s="1">
        <v>8703.42</v>
      </c>
      <c r="W546" s="4">
        <f t="shared" si="63"/>
        <v>454318.35000000446</v>
      </c>
      <c r="X546" s="1" t="s">
        <v>28</v>
      </c>
      <c r="Y546" s="1" t="s">
        <v>29</v>
      </c>
      <c r="Z546" s="8">
        <v>46008</v>
      </c>
      <c r="AA546" s="8" t="str">
        <f>TEXT(Table2[[#This Row],[Application_Date]],"yyy")</f>
        <v>2025</v>
      </c>
      <c r="AB546" s="8" t="str">
        <f>TEXT(Table2[[#This Row],[Application_Date]],"mmmm")</f>
        <v>December</v>
      </c>
      <c r="AC546" s="1" t="s">
        <v>61</v>
      </c>
      <c r="AD546" s="1" t="s">
        <v>30</v>
      </c>
      <c r="AE546" s="1" t="s">
        <v>66</v>
      </c>
    </row>
    <row r="547" spans="1:31" x14ac:dyDescent="0.25">
      <c r="A547" s="1" t="s">
        <v>1230</v>
      </c>
      <c r="B547" s="1" t="str">
        <f>IF(COUNTIF($A$2:A547,A547)&gt;1,"Duplicate","Unique")</f>
        <v>Unique</v>
      </c>
      <c r="C547" s="1" t="s">
        <v>1231</v>
      </c>
      <c r="D547" s="1" t="s">
        <v>325</v>
      </c>
      <c r="E547" s="1" t="str">
        <f t="shared" si="57"/>
        <v>Submitted</v>
      </c>
      <c r="F547" s="1" t="s">
        <v>47</v>
      </c>
      <c r="G547" s="1">
        <v>21</v>
      </c>
      <c r="H547" s="1" t="s">
        <v>24</v>
      </c>
      <c r="I547" s="1" t="s">
        <v>48</v>
      </c>
      <c r="J547" s="1" t="s">
        <v>70</v>
      </c>
      <c r="K547" s="4">
        <v>442189</v>
      </c>
      <c r="L547" s="4" t="str">
        <f t="shared" si="58"/>
        <v>Submitted</v>
      </c>
      <c r="M547" s="1">
        <v>411</v>
      </c>
      <c r="N547" s="1" t="str">
        <f t="shared" si="59"/>
        <v>High_risk</v>
      </c>
      <c r="O547" s="1" t="str">
        <f t="shared" si="60"/>
        <v>Excellent</v>
      </c>
      <c r="P547" s="1" t="str">
        <f t="shared" si="61"/>
        <v>Submitted</v>
      </c>
      <c r="Q547" s="1" t="str">
        <f t="shared" si="62"/>
        <v>Valid</v>
      </c>
      <c r="R547" s="1" t="s">
        <v>27</v>
      </c>
      <c r="S547" s="4">
        <v>1379569</v>
      </c>
      <c r="T547" s="1">
        <v>14.82</v>
      </c>
      <c r="U547" s="1">
        <v>120</v>
      </c>
      <c r="V547" s="1">
        <v>11496.41</v>
      </c>
      <c r="W547" s="4">
        <f t="shared" si="63"/>
        <v>1703767.7150000001</v>
      </c>
      <c r="X547" s="1" t="s">
        <v>39</v>
      </c>
      <c r="Y547" s="1" t="s">
        <v>40</v>
      </c>
      <c r="Z547" s="8">
        <v>46009</v>
      </c>
      <c r="AA547" s="8" t="str">
        <f>TEXT(Table2[[#This Row],[Application_Date]],"yyy")</f>
        <v>2025</v>
      </c>
      <c r="AB547" s="8" t="str">
        <f>TEXT(Table2[[#This Row],[Application_Date]],"mmmm")</f>
        <v>December</v>
      </c>
      <c r="AC547" s="1" t="s">
        <v>52</v>
      </c>
      <c r="AD547" s="1" t="s">
        <v>30</v>
      </c>
      <c r="AE547" s="1" t="s">
        <v>66</v>
      </c>
    </row>
    <row r="548" spans="1:31" x14ac:dyDescent="0.25">
      <c r="A548" s="1" t="s">
        <v>1232</v>
      </c>
      <c r="B548" s="1" t="str">
        <f>IF(COUNTIF($A$2:A548,A548)&gt;1,"Duplicate","Unique")</f>
        <v>Unique</v>
      </c>
      <c r="C548" s="1" t="s">
        <v>1233</v>
      </c>
      <c r="D548" s="1">
        <v>0</v>
      </c>
      <c r="E548" s="1" t="str">
        <f t="shared" si="57"/>
        <v>Submitted</v>
      </c>
      <c r="F548" s="1" t="s">
        <v>35</v>
      </c>
      <c r="G548" s="1">
        <v>24</v>
      </c>
      <c r="H548" s="1" t="s">
        <v>24</v>
      </c>
      <c r="I548" s="1" t="s">
        <v>48</v>
      </c>
      <c r="J548" s="1" t="s">
        <v>26</v>
      </c>
      <c r="K548" s="4">
        <v>2465142</v>
      </c>
      <c r="L548" s="4" t="str">
        <f t="shared" si="58"/>
        <v>Submitted</v>
      </c>
      <c r="M548" s="1">
        <v>837</v>
      </c>
      <c r="N548" s="1" t="str">
        <f t="shared" si="59"/>
        <v>medium_risk</v>
      </c>
      <c r="O548" s="1" t="str">
        <f t="shared" si="60"/>
        <v>Excellent</v>
      </c>
      <c r="P548" s="1" t="str">
        <f t="shared" si="61"/>
        <v>Submitted</v>
      </c>
      <c r="Q548" s="1" t="str">
        <f t="shared" si="62"/>
        <v>Valid</v>
      </c>
      <c r="R548" s="1" t="s">
        <v>82</v>
      </c>
      <c r="S548" s="4">
        <v>4465927</v>
      </c>
      <c r="T548" s="1">
        <v>18.670000000000002</v>
      </c>
      <c r="U548" s="1">
        <v>120</v>
      </c>
      <c r="V548" s="1">
        <v>37216.06</v>
      </c>
      <c r="W548" s="4">
        <f t="shared" si="63"/>
        <v>6948238.0908333333</v>
      </c>
      <c r="X548" s="1" t="s">
        <v>39</v>
      </c>
      <c r="Y548" s="1" t="s">
        <v>40</v>
      </c>
      <c r="Z548" s="8">
        <v>46010</v>
      </c>
      <c r="AA548" s="8" t="str">
        <f>TEXT(Table2[[#This Row],[Application_Date]],"yyy")</f>
        <v>2025</v>
      </c>
      <c r="AB548" s="8" t="str">
        <f>TEXT(Table2[[#This Row],[Application_Date]],"mmmm")</f>
        <v>December</v>
      </c>
      <c r="AC548" s="1" t="s">
        <v>61</v>
      </c>
      <c r="AD548" s="1" t="s">
        <v>42</v>
      </c>
      <c r="AE548" s="1" t="s">
        <v>62</v>
      </c>
    </row>
    <row r="549" spans="1:31" x14ac:dyDescent="0.25">
      <c r="A549" s="1" t="s">
        <v>1234</v>
      </c>
      <c r="B549" s="1" t="str">
        <f>IF(COUNTIF($A$2:A549,A549)&gt;1,"Duplicate","Unique")</f>
        <v>Unique</v>
      </c>
      <c r="C549" s="1" t="s">
        <v>1235</v>
      </c>
      <c r="D549" s="1" t="s">
        <v>454</v>
      </c>
      <c r="E549" s="1" t="str">
        <f t="shared" si="57"/>
        <v>Submitted</v>
      </c>
      <c r="F549" s="1" t="s">
        <v>35</v>
      </c>
      <c r="G549" s="1">
        <v>41</v>
      </c>
      <c r="H549" s="1" t="s">
        <v>24</v>
      </c>
      <c r="I549" s="1" t="s">
        <v>25</v>
      </c>
      <c r="J549" s="1" t="s">
        <v>70</v>
      </c>
      <c r="K549" s="4">
        <v>937747</v>
      </c>
      <c r="L549" s="4" t="str">
        <f t="shared" si="58"/>
        <v>Submitted</v>
      </c>
      <c r="M549" s="1">
        <v>316</v>
      </c>
      <c r="N549" s="1" t="str">
        <f t="shared" si="59"/>
        <v>High_risk</v>
      </c>
      <c r="O549" s="1" t="str">
        <f t="shared" si="60"/>
        <v>Excellent</v>
      </c>
      <c r="P549" s="1" t="str">
        <f t="shared" si="61"/>
        <v>Submitted</v>
      </c>
      <c r="Q549" s="1" t="str">
        <f t="shared" si="62"/>
        <v>Valid</v>
      </c>
      <c r="R549" s="1" t="s">
        <v>82</v>
      </c>
      <c r="S549" s="4">
        <v>1785218</v>
      </c>
      <c r="T549" s="1">
        <v>10.63</v>
      </c>
      <c r="U549" s="1">
        <v>180</v>
      </c>
      <c r="V549" s="1">
        <v>9917.8799999999992</v>
      </c>
      <c r="W549" s="4">
        <f t="shared" si="63"/>
        <v>1581405.6116666668</v>
      </c>
      <c r="X549" s="1" t="s">
        <v>28</v>
      </c>
      <c r="Y549" s="1" t="s">
        <v>29</v>
      </c>
      <c r="Z549" s="8">
        <v>46011</v>
      </c>
      <c r="AA549" s="8" t="str">
        <f>TEXT(Table2[[#This Row],[Application_Date]],"yyy")</f>
        <v>2025</v>
      </c>
      <c r="AB549" s="8" t="str">
        <f>TEXT(Table2[[#This Row],[Application_Date]],"mmmm")</f>
        <v>December</v>
      </c>
      <c r="AC549" s="1" t="s">
        <v>41</v>
      </c>
      <c r="AD549" s="1" t="s">
        <v>42</v>
      </c>
      <c r="AE549" s="1" t="s">
        <v>43</v>
      </c>
    </row>
    <row r="550" spans="1:31" x14ac:dyDescent="0.25">
      <c r="A550" s="1" t="s">
        <v>1236</v>
      </c>
      <c r="B550" s="1" t="str">
        <f>IF(COUNTIF($A$2:A550,A550)&gt;1,"Duplicate","Unique")</f>
        <v>Unique</v>
      </c>
      <c r="C550" s="1" t="s">
        <v>1237</v>
      </c>
      <c r="D550" s="1" t="s">
        <v>99</v>
      </c>
      <c r="E550" s="1" t="str">
        <f t="shared" si="57"/>
        <v>Submitted</v>
      </c>
      <c r="F550" s="1" t="s">
        <v>35</v>
      </c>
      <c r="G550" s="1">
        <v>46</v>
      </c>
      <c r="H550" s="1" t="s">
        <v>36</v>
      </c>
      <c r="I550" s="1" t="s">
        <v>48</v>
      </c>
      <c r="J550" s="1" t="s">
        <v>26</v>
      </c>
      <c r="K550" s="4">
        <v>1333763</v>
      </c>
      <c r="L550" s="4" t="str">
        <f t="shared" si="58"/>
        <v>Submitted</v>
      </c>
      <c r="M550" s="1">
        <v>778</v>
      </c>
      <c r="N550" s="1" t="str">
        <f t="shared" si="59"/>
        <v>medium_risk</v>
      </c>
      <c r="O550" s="1" t="str">
        <f t="shared" si="60"/>
        <v>Excellent</v>
      </c>
      <c r="P550" s="1" t="str">
        <f t="shared" si="61"/>
        <v>Submitted</v>
      </c>
      <c r="Q550" s="1" t="str">
        <f t="shared" si="62"/>
        <v>Valid</v>
      </c>
      <c r="R550" s="1" t="s">
        <v>27</v>
      </c>
      <c r="S550" s="4">
        <v>2620184</v>
      </c>
      <c r="T550" s="1">
        <v>8.49</v>
      </c>
      <c r="U550" s="1">
        <v>36</v>
      </c>
      <c r="V550" s="1">
        <v>72782.89</v>
      </c>
      <c r="W550" s="4">
        <f t="shared" si="63"/>
        <v>1853780.1879996797</v>
      </c>
      <c r="X550" s="1" t="s">
        <v>39</v>
      </c>
      <c r="Y550" s="1" t="s">
        <v>40</v>
      </c>
      <c r="Z550" s="8">
        <v>46012</v>
      </c>
      <c r="AA550" s="8" t="str">
        <f>TEXT(Table2[[#This Row],[Application_Date]],"yyy")</f>
        <v>2025</v>
      </c>
      <c r="AB550" s="8" t="str">
        <f>TEXT(Table2[[#This Row],[Application_Date]],"mmmm")</f>
        <v>December</v>
      </c>
      <c r="AC550" s="1" t="s">
        <v>41</v>
      </c>
      <c r="AD550" s="1" t="s">
        <v>30</v>
      </c>
      <c r="AE550" s="1" t="s">
        <v>31</v>
      </c>
    </row>
    <row r="551" spans="1:31" x14ac:dyDescent="0.25">
      <c r="A551" s="1" t="s">
        <v>1238</v>
      </c>
      <c r="B551" s="1" t="str">
        <f>IF(COUNTIF($A$2:A551,A551)&gt;1,"Duplicate","Unique")</f>
        <v>Unique</v>
      </c>
      <c r="C551" s="1" t="s">
        <v>1239</v>
      </c>
      <c r="D551" s="1" t="s">
        <v>118</v>
      </c>
      <c r="E551" s="1" t="str">
        <f t="shared" si="57"/>
        <v>Submitted</v>
      </c>
      <c r="F551" s="1" t="s">
        <v>35</v>
      </c>
      <c r="G551" s="1">
        <v>20</v>
      </c>
      <c r="H551" s="1" t="s">
        <v>36</v>
      </c>
      <c r="I551" s="1" t="s">
        <v>25</v>
      </c>
      <c r="J551" s="1" t="s">
        <v>70</v>
      </c>
      <c r="K551" s="4">
        <v>2351191</v>
      </c>
      <c r="L551" s="4" t="str">
        <f t="shared" si="58"/>
        <v>Submitted</v>
      </c>
      <c r="M551" s="1">
        <v>736</v>
      </c>
      <c r="N551" s="1" t="str">
        <f t="shared" si="59"/>
        <v>low_risk</v>
      </c>
      <c r="O551" s="1" t="str">
        <f t="shared" si="60"/>
        <v>Excellent</v>
      </c>
      <c r="P551" s="1" t="str">
        <f t="shared" si="61"/>
        <v>Submitted</v>
      </c>
      <c r="Q551" s="1" t="str">
        <f t="shared" si="62"/>
        <v>Valid</v>
      </c>
      <c r="R551" s="1" t="s">
        <v>70</v>
      </c>
      <c r="S551" s="4">
        <v>1091979</v>
      </c>
      <c r="T551" s="1">
        <v>11.28</v>
      </c>
      <c r="U551" s="1">
        <v>12</v>
      </c>
      <c r="V551" s="1">
        <v>90998.25</v>
      </c>
      <c r="W551" s="4">
        <f t="shared" si="63"/>
        <v>1026821.5652081942</v>
      </c>
      <c r="X551" s="1" t="s">
        <v>50</v>
      </c>
      <c r="Y551" s="1" t="s">
        <v>51</v>
      </c>
      <c r="Z551" s="8">
        <v>46013</v>
      </c>
      <c r="AA551" s="8" t="str">
        <f>TEXT(Table2[[#This Row],[Application_Date]],"yyy")</f>
        <v>2025</v>
      </c>
      <c r="AB551" s="8" t="str">
        <f>TEXT(Table2[[#This Row],[Application_Date]],"mmmm")</f>
        <v>December</v>
      </c>
      <c r="AC551" s="1" t="s">
        <v>61</v>
      </c>
      <c r="AD551" s="1" t="s">
        <v>30</v>
      </c>
      <c r="AE551" s="1" t="s">
        <v>66</v>
      </c>
    </row>
    <row r="552" spans="1:31" x14ac:dyDescent="0.25">
      <c r="A552" s="1" t="s">
        <v>1240</v>
      </c>
      <c r="B552" s="1" t="str">
        <f>IF(COUNTIF($A$2:A552,A552)&gt;1,"Duplicate","Unique")</f>
        <v>Unique</v>
      </c>
      <c r="C552" s="1" t="s">
        <v>1241</v>
      </c>
      <c r="D552" s="1" t="s">
        <v>46</v>
      </c>
      <c r="E552" s="1" t="str">
        <f t="shared" si="57"/>
        <v>Submitted</v>
      </c>
      <c r="F552" s="1" t="s">
        <v>47</v>
      </c>
      <c r="G552" s="1">
        <v>25</v>
      </c>
      <c r="H552" s="1" t="s">
        <v>36</v>
      </c>
      <c r="I552" s="1" t="s">
        <v>48</v>
      </c>
      <c r="J552" s="1" t="s">
        <v>26</v>
      </c>
      <c r="K552" s="4">
        <v>835384</v>
      </c>
      <c r="L552" s="4" t="str">
        <f t="shared" si="58"/>
        <v>Submitted</v>
      </c>
      <c r="M552" s="1">
        <v>669</v>
      </c>
      <c r="N552" s="1" t="str">
        <f t="shared" si="59"/>
        <v>low_risk</v>
      </c>
      <c r="O552" s="1" t="str">
        <f t="shared" si="60"/>
        <v>Excellent</v>
      </c>
      <c r="P552" s="1" t="str">
        <f t="shared" si="61"/>
        <v>Submitted</v>
      </c>
      <c r="Q552" s="1" t="str">
        <f t="shared" si="62"/>
        <v>Valid</v>
      </c>
      <c r="R552" s="1" t="s">
        <v>27</v>
      </c>
      <c r="S552" s="4">
        <v>919287</v>
      </c>
      <c r="T552" s="1">
        <v>15.94</v>
      </c>
      <c r="U552" s="1">
        <v>120</v>
      </c>
      <c r="V552" s="1">
        <v>7660.73</v>
      </c>
      <c r="W552" s="4">
        <f t="shared" si="63"/>
        <v>1221119.5649999999</v>
      </c>
      <c r="X552" s="1" t="s">
        <v>105</v>
      </c>
      <c r="Y552" s="1" t="s">
        <v>106</v>
      </c>
      <c r="Z552" s="8">
        <v>46014</v>
      </c>
      <c r="AA552" s="8" t="str">
        <f>TEXT(Table2[[#This Row],[Application_Date]],"yyy")</f>
        <v>2025</v>
      </c>
      <c r="AB552" s="8" t="str">
        <f>TEXT(Table2[[#This Row],[Application_Date]],"mmmm")</f>
        <v>December</v>
      </c>
      <c r="AC552" s="1" t="s">
        <v>52</v>
      </c>
      <c r="AD552" s="1" t="s">
        <v>42</v>
      </c>
      <c r="AE552" s="1" t="s">
        <v>31</v>
      </c>
    </row>
    <row r="553" spans="1:31" x14ac:dyDescent="0.25">
      <c r="A553" s="1" t="s">
        <v>1242</v>
      </c>
      <c r="B553" s="1" t="str">
        <f>IF(COUNTIF($A$2:A553,A553)&gt;1,"Duplicate","Unique")</f>
        <v>Unique</v>
      </c>
      <c r="C553" s="1" t="s">
        <v>1243</v>
      </c>
      <c r="D553" s="1" t="s">
        <v>284</v>
      </c>
      <c r="E553" s="1" t="str">
        <f t="shared" si="57"/>
        <v>Submitted</v>
      </c>
      <c r="F553" s="1" t="s">
        <v>47</v>
      </c>
      <c r="G553" s="1">
        <v>62</v>
      </c>
      <c r="H553" s="1" t="s">
        <v>24</v>
      </c>
      <c r="I553" s="1" t="s">
        <v>48</v>
      </c>
      <c r="J553" s="1" t="s">
        <v>70</v>
      </c>
      <c r="K553" s="4">
        <v>525192</v>
      </c>
      <c r="L553" s="4" t="str">
        <f t="shared" si="58"/>
        <v>Submitted</v>
      </c>
      <c r="M553" s="1">
        <v>784</v>
      </c>
      <c r="N553" s="1" t="str">
        <f t="shared" si="59"/>
        <v>medium_risk</v>
      </c>
      <c r="O553" s="1" t="str">
        <f t="shared" si="60"/>
        <v>Excellent</v>
      </c>
      <c r="P553" s="1" t="str">
        <f t="shared" si="61"/>
        <v>Submitted</v>
      </c>
      <c r="Q553" s="1" t="str">
        <f t="shared" si="62"/>
        <v>Valid</v>
      </c>
      <c r="R553" s="1" t="s">
        <v>82</v>
      </c>
      <c r="S553" s="4">
        <v>1445152</v>
      </c>
      <c r="T553" s="1">
        <v>9.36</v>
      </c>
      <c r="U553" s="1">
        <v>180</v>
      </c>
      <c r="V553" s="1">
        <v>8028.62</v>
      </c>
      <c r="W553" s="4">
        <f t="shared" si="63"/>
        <v>1127218.5599999998</v>
      </c>
      <c r="X553" s="1" t="s">
        <v>39</v>
      </c>
      <c r="Y553" s="1" t="s">
        <v>40</v>
      </c>
      <c r="Z553" s="8">
        <v>46015</v>
      </c>
      <c r="AA553" s="8" t="str">
        <f>TEXT(Table2[[#This Row],[Application_Date]],"yyy")</f>
        <v>2025</v>
      </c>
      <c r="AB553" s="8" t="str">
        <f>TEXT(Table2[[#This Row],[Application_Date]],"mmmm")</f>
        <v>December</v>
      </c>
      <c r="AC553" s="1" t="s">
        <v>61</v>
      </c>
      <c r="AD553" s="1" t="s">
        <v>30</v>
      </c>
      <c r="AE553" s="1" t="s">
        <v>66</v>
      </c>
    </row>
    <row r="554" spans="1:31" x14ac:dyDescent="0.25">
      <c r="A554" s="1" t="s">
        <v>1244</v>
      </c>
      <c r="B554" s="1" t="str">
        <f>IF(COUNTIF($A$2:A554,A554)&gt;1,"Duplicate","Unique")</f>
        <v>Unique</v>
      </c>
      <c r="C554" s="1" t="s">
        <v>1245</v>
      </c>
      <c r="D554" s="1" t="s">
        <v>118</v>
      </c>
      <c r="E554" s="1" t="str">
        <f t="shared" si="57"/>
        <v>Submitted</v>
      </c>
      <c r="F554" s="1" t="s">
        <v>47</v>
      </c>
      <c r="G554" s="1">
        <v>20</v>
      </c>
      <c r="H554" s="1" t="s">
        <v>36</v>
      </c>
      <c r="I554" s="1" t="s">
        <v>25</v>
      </c>
      <c r="J554" s="1" t="s">
        <v>49</v>
      </c>
      <c r="K554" s="4">
        <v>2316445</v>
      </c>
      <c r="L554" s="4" t="str">
        <f t="shared" si="58"/>
        <v>Submitted</v>
      </c>
      <c r="M554" s="1">
        <v>834</v>
      </c>
      <c r="N554" s="1" t="str">
        <f t="shared" si="59"/>
        <v>medium_risk</v>
      </c>
      <c r="O554" s="1" t="str">
        <f t="shared" si="60"/>
        <v>Excellent</v>
      </c>
      <c r="P554" s="1" t="str">
        <f t="shared" si="61"/>
        <v>Submitted</v>
      </c>
      <c r="Q554" s="1" t="str">
        <f t="shared" si="62"/>
        <v>Valid</v>
      </c>
      <c r="R554" s="1" t="s">
        <v>38</v>
      </c>
      <c r="S554" s="4">
        <v>1191228</v>
      </c>
      <c r="T554" s="1">
        <v>7.37</v>
      </c>
      <c r="U554" s="1">
        <v>120</v>
      </c>
      <c r="V554" s="1">
        <v>9926.9</v>
      </c>
      <c r="W554" s="4">
        <f t="shared" si="63"/>
        <v>731612.52999999991</v>
      </c>
      <c r="X554" s="1" t="s">
        <v>50</v>
      </c>
      <c r="Y554" s="1" t="s">
        <v>51</v>
      </c>
      <c r="Z554" s="8">
        <v>46016</v>
      </c>
      <c r="AA554" s="8" t="str">
        <f>TEXT(Table2[[#This Row],[Application_Date]],"yyy")</f>
        <v>2025</v>
      </c>
      <c r="AB554" s="8" t="str">
        <f>TEXT(Table2[[#This Row],[Application_Date]],"mmmm")</f>
        <v>December</v>
      </c>
      <c r="AC554" s="1" t="s">
        <v>52</v>
      </c>
      <c r="AD554" s="1" t="s">
        <v>42</v>
      </c>
      <c r="AE554" s="1" t="s">
        <v>31</v>
      </c>
    </row>
    <row r="555" spans="1:31" x14ac:dyDescent="0.25">
      <c r="A555" s="1" t="s">
        <v>1246</v>
      </c>
      <c r="B555" s="1" t="str">
        <f>IF(COUNTIF($A$2:A555,A555)&gt;1,"Duplicate","Unique")</f>
        <v>Unique</v>
      </c>
      <c r="C555" s="1" t="s">
        <v>1247</v>
      </c>
      <c r="D555" s="1" t="s">
        <v>148</v>
      </c>
      <c r="E555" s="1" t="str">
        <f t="shared" si="57"/>
        <v>Submitted</v>
      </c>
      <c r="F555" s="1" t="s">
        <v>47</v>
      </c>
      <c r="G555" s="1">
        <v>65</v>
      </c>
      <c r="H555" s="1" t="s">
        <v>36</v>
      </c>
      <c r="I555" s="1" t="s">
        <v>25</v>
      </c>
      <c r="J555" s="1" t="s">
        <v>37</v>
      </c>
      <c r="K555" s="4">
        <v>1309714</v>
      </c>
      <c r="L555" s="4" t="str">
        <f t="shared" si="58"/>
        <v>Submitted</v>
      </c>
      <c r="M555" s="1">
        <v>653</v>
      </c>
      <c r="N555" s="1" t="str">
        <f t="shared" si="59"/>
        <v>low_risk</v>
      </c>
      <c r="O555" s="1" t="str">
        <f t="shared" si="60"/>
        <v>Excellent</v>
      </c>
      <c r="P555" s="1" t="str">
        <f t="shared" si="61"/>
        <v>Submitted</v>
      </c>
      <c r="Q555" s="1" t="str">
        <f t="shared" si="62"/>
        <v>Valid</v>
      </c>
      <c r="R555" s="1" t="s">
        <v>70</v>
      </c>
      <c r="S555" s="4">
        <v>775359</v>
      </c>
      <c r="T555" s="1">
        <v>11.55</v>
      </c>
      <c r="U555" s="1">
        <v>120</v>
      </c>
      <c r="V555" s="1">
        <v>6461.32</v>
      </c>
      <c r="W555" s="4">
        <f t="shared" si="63"/>
        <v>746283.03749999998</v>
      </c>
      <c r="X555" s="1" t="s">
        <v>39</v>
      </c>
      <c r="Y555" s="1" t="s">
        <v>40</v>
      </c>
      <c r="Z555" s="8">
        <v>46017</v>
      </c>
      <c r="AA555" s="8" t="str">
        <f>TEXT(Table2[[#This Row],[Application_Date]],"yyy")</f>
        <v>2025</v>
      </c>
      <c r="AB555" s="8" t="str">
        <f>TEXT(Table2[[#This Row],[Application_Date]],"mmmm")</f>
        <v>December</v>
      </c>
      <c r="AC555" s="1" t="s">
        <v>41</v>
      </c>
      <c r="AD555" s="1" t="s">
        <v>30</v>
      </c>
      <c r="AE555" s="1" t="s">
        <v>62</v>
      </c>
    </row>
    <row r="556" spans="1:31" x14ac:dyDescent="0.25">
      <c r="A556" s="1" t="s">
        <v>1248</v>
      </c>
      <c r="B556" s="1" t="str">
        <f>IF(COUNTIF($A$2:A556,A556)&gt;1,"Duplicate","Unique")</f>
        <v>Unique</v>
      </c>
      <c r="C556" s="1" t="s">
        <v>1249</v>
      </c>
      <c r="D556" s="1" t="s">
        <v>265</v>
      </c>
      <c r="E556" s="1" t="str">
        <f t="shared" si="57"/>
        <v>Submitted</v>
      </c>
      <c r="F556" s="1" t="s">
        <v>35</v>
      </c>
      <c r="G556" s="1">
        <v>64</v>
      </c>
      <c r="H556" s="1" t="s">
        <v>24</v>
      </c>
      <c r="I556" s="1" t="s">
        <v>48</v>
      </c>
      <c r="J556" s="1" t="s">
        <v>37</v>
      </c>
      <c r="K556" s="4">
        <v>956633</v>
      </c>
      <c r="L556" s="4" t="str">
        <f t="shared" si="58"/>
        <v>Submitted</v>
      </c>
      <c r="M556" s="1">
        <v>676</v>
      </c>
      <c r="N556" s="1" t="str">
        <f t="shared" si="59"/>
        <v>low_risk</v>
      </c>
      <c r="O556" s="1" t="str">
        <f t="shared" si="60"/>
        <v>Excellent</v>
      </c>
      <c r="P556" s="1" t="str">
        <f t="shared" si="61"/>
        <v>Submitted</v>
      </c>
      <c r="Q556" s="1" t="str">
        <f t="shared" si="62"/>
        <v>Valid</v>
      </c>
      <c r="R556" s="1" t="s">
        <v>27</v>
      </c>
      <c r="S556" s="4">
        <v>949453</v>
      </c>
      <c r="T556" s="1">
        <v>11.21</v>
      </c>
      <c r="U556" s="1">
        <v>24</v>
      </c>
      <c r="V556" s="1">
        <v>39560.54</v>
      </c>
      <c r="W556" s="4">
        <f t="shared" si="63"/>
        <v>886947.46221080585</v>
      </c>
      <c r="X556" s="1" t="s">
        <v>95</v>
      </c>
      <c r="Y556" s="1" t="s">
        <v>96</v>
      </c>
      <c r="Z556" s="8">
        <v>46018</v>
      </c>
      <c r="AA556" s="8" t="str">
        <f>TEXT(Table2[[#This Row],[Application_Date]],"yyy")</f>
        <v>2025</v>
      </c>
      <c r="AB556" s="8" t="str">
        <f>TEXT(Table2[[#This Row],[Application_Date]],"mmmm")</f>
        <v>December</v>
      </c>
      <c r="AC556" s="1" t="s">
        <v>61</v>
      </c>
      <c r="AD556" s="1" t="s">
        <v>30</v>
      </c>
      <c r="AE556" s="1" t="s">
        <v>43</v>
      </c>
    </row>
    <row r="557" spans="1:31" x14ac:dyDescent="0.25">
      <c r="A557" s="1" t="s">
        <v>1250</v>
      </c>
      <c r="B557" s="1" t="str">
        <f>IF(COUNTIF($A$2:A557,A557)&gt;1,"Duplicate","Unique")</f>
        <v>Unique</v>
      </c>
      <c r="C557" s="1" t="s">
        <v>1251</v>
      </c>
      <c r="D557" s="1" t="s">
        <v>242</v>
      </c>
      <c r="E557" s="1" t="str">
        <f t="shared" si="57"/>
        <v>Submitted</v>
      </c>
      <c r="F557" s="1" t="s">
        <v>35</v>
      </c>
      <c r="G557" s="1">
        <v>40</v>
      </c>
      <c r="H557" s="1" t="s">
        <v>36</v>
      </c>
      <c r="I557" s="1" t="s">
        <v>25</v>
      </c>
      <c r="J557" s="1" t="s">
        <v>49</v>
      </c>
      <c r="K557" s="4">
        <v>1424982</v>
      </c>
      <c r="L557" s="4" t="str">
        <f t="shared" si="58"/>
        <v>Submitted</v>
      </c>
      <c r="M557" s="1">
        <v>741</v>
      </c>
      <c r="N557" s="1" t="str">
        <f t="shared" si="59"/>
        <v>low_risk</v>
      </c>
      <c r="O557" s="1" t="str">
        <f t="shared" si="60"/>
        <v>Excellent</v>
      </c>
      <c r="P557" s="1" t="str">
        <f t="shared" si="61"/>
        <v>Submitted</v>
      </c>
      <c r="Q557" s="1" t="str">
        <f t="shared" si="62"/>
        <v>Valid</v>
      </c>
      <c r="R557" s="1" t="s">
        <v>82</v>
      </c>
      <c r="S557" s="4">
        <v>374732</v>
      </c>
      <c r="T557" s="1">
        <v>14.79</v>
      </c>
      <c r="U557" s="1">
        <v>12</v>
      </c>
      <c r="V557" s="1">
        <v>31227.67</v>
      </c>
      <c r="W557" s="4">
        <f t="shared" si="63"/>
        <v>461887.3227266398</v>
      </c>
      <c r="X557" s="1" t="s">
        <v>85</v>
      </c>
      <c r="Y557" s="1" t="s">
        <v>86</v>
      </c>
      <c r="Z557" s="8">
        <v>46019</v>
      </c>
      <c r="AA557" s="8" t="str">
        <f>TEXT(Table2[[#This Row],[Application_Date]],"yyy")</f>
        <v>2025</v>
      </c>
      <c r="AB557" s="8" t="str">
        <f>TEXT(Table2[[#This Row],[Application_Date]],"mmmm")</f>
        <v>December</v>
      </c>
      <c r="AC557" s="1" t="s">
        <v>52</v>
      </c>
      <c r="AD557" s="1" t="s">
        <v>42</v>
      </c>
      <c r="AE557" s="1" t="s">
        <v>66</v>
      </c>
    </row>
    <row r="558" spans="1:31" x14ac:dyDescent="0.25">
      <c r="A558" s="1" t="s">
        <v>1252</v>
      </c>
      <c r="B558" s="1" t="str">
        <f>IF(COUNTIF($A$2:A558,A558)&gt;1,"Duplicate","Unique")</f>
        <v>Unique</v>
      </c>
      <c r="C558" s="1" t="s">
        <v>1253</v>
      </c>
      <c r="D558" s="1" t="s">
        <v>217</v>
      </c>
      <c r="E558" s="1" t="str">
        <f t="shared" si="57"/>
        <v>Submitted</v>
      </c>
      <c r="F558" s="1" t="s">
        <v>35</v>
      </c>
      <c r="G558" s="1">
        <v>18</v>
      </c>
      <c r="H558" s="1" t="s">
        <v>24</v>
      </c>
      <c r="I558" s="1" t="s">
        <v>48</v>
      </c>
      <c r="J558" s="1" t="s">
        <v>26</v>
      </c>
      <c r="K558" s="4">
        <v>2412251</v>
      </c>
      <c r="L558" s="4" t="str">
        <f t="shared" si="58"/>
        <v>Submitted</v>
      </c>
      <c r="M558" s="1">
        <v>892</v>
      </c>
      <c r="N558" s="1" t="str">
        <f t="shared" si="59"/>
        <v>medium_risk</v>
      </c>
      <c r="O558" s="1" t="str">
        <f t="shared" si="60"/>
        <v>Excellent</v>
      </c>
      <c r="P558" s="1" t="str">
        <f t="shared" si="61"/>
        <v>Submitted</v>
      </c>
      <c r="Q558" s="1" t="str">
        <f t="shared" si="62"/>
        <v>Valid</v>
      </c>
      <c r="R558" s="1" t="s">
        <v>6</v>
      </c>
      <c r="S558" s="4">
        <v>4809105</v>
      </c>
      <c r="T558" s="1">
        <v>8.33</v>
      </c>
      <c r="U558" s="1">
        <v>36</v>
      </c>
      <c r="V558" s="1">
        <v>133586.25</v>
      </c>
      <c r="W558" s="4">
        <f t="shared" si="63"/>
        <v>3338320.4066032497</v>
      </c>
      <c r="X558" s="1" t="s">
        <v>28</v>
      </c>
      <c r="Y558" s="1" t="s">
        <v>29</v>
      </c>
      <c r="Z558" s="8">
        <v>46020</v>
      </c>
      <c r="AA558" s="8" t="str">
        <f>TEXT(Table2[[#This Row],[Application_Date]],"yyy")</f>
        <v>2025</v>
      </c>
      <c r="AB558" s="8" t="str">
        <f>TEXT(Table2[[#This Row],[Application_Date]],"mmmm")</f>
        <v>December</v>
      </c>
      <c r="AC558" s="1" t="s">
        <v>52</v>
      </c>
      <c r="AD558" s="1" t="s">
        <v>42</v>
      </c>
      <c r="AE558" s="1" t="s">
        <v>62</v>
      </c>
    </row>
    <row r="559" spans="1:31" x14ac:dyDescent="0.25">
      <c r="A559" s="1" t="s">
        <v>1254</v>
      </c>
      <c r="B559" s="1" t="str">
        <f>IF(COUNTIF($A$2:A559,A559)&gt;1,"Duplicate","Unique")</f>
        <v>Unique</v>
      </c>
      <c r="C559" s="1" t="s">
        <v>1255</v>
      </c>
      <c r="D559" s="1" t="s">
        <v>75</v>
      </c>
      <c r="E559" s="1" t="str">
        <f t="shared" si="57"/>
        <v>Submitted</v>
      </c>
      <c r="F559" s="1" t="s">
        <v>35</v>
      </c>
      <c r="G559" s="1">
        <v>52</v>
      </c>
      <c r="H559" s="1" t="s">
        <v>36</v>
      </c>
      <c r="I559" s="1" t="s">
        <v>25</v>
      </c>
      <c r="J559" s="1" t="s">
        <v>49</v>
      </c>
      <c r="K559" s="4">
        <v>0</v>
      </c>
      <c r="L559" s="4" t="str">
        <f t="shared" si="58"/>
        <v>Submitted</v>
      </c>
      <c r="M559" s="1">
        <v>603</v>
      </c>
      <c r="N559" s="1" t="str">
        <f t="shared" si="59"/>
        <v>low_risk</v>
      </c>
      <c r="O559" s="1" t="str">
        <f t="shared" si="60"/>
        <v>Excellent</v>
      </c>
      <c r="P559" s="1" t="str">
        <f t="shared" si="61"/>
        <v>Submitted</v>
      </c>
      <c r="Q559" s="1" t="str">
        <f t="shared" si="62"/>
        <v>Valid</v>
      </c>
      <c r="R559" s="1" t="s">
        <v>6</v>
      </c>
      <c r="S559" s="4">
        <v>0</v>
      </c>
      <c r="T559" s="1">
        <v>13.25</v>
      </c>
      <c r="U559" s="1">
        <v>120</v>
      </c>
      <c r="V559" s="1">
        <v>2083.33</v>
      </c>
      <c r="W559" s="4">
        <f t="shared" si="63"/>
        <v>0</v>
      </c>
      <c r="X559" s="1" t="s">
        <v>50</v>
      </c>
      <c r="Y559" s="1" t="s">
        <v>51</v>
      </c>
      <c r="Z559" s="8">
        <v>46021</v>
      </c>
      <c r="AA559" s="8" t="str">
        <f>TEXT(Table2[[#This Row],[Application_Date]],"yyy")</f>
        <v>2025</v>
      </c>
      <c r="AB559" s="8" t="str">
        <f>TEXT(Table2[[#This Row],[Application_Date]],"mmmm")</f>
        <v>December</v>
      </c>
      <c r="AC559" s="1" t="s">
        <v>52</v>
      </c>
      <c r="AD559" s="1" t="s">
        <v>42</v>
      </c>
      <c r="AE559" s="1" t="s">
        <v>31</v>
      </c>
    </row>
    <row r="560" spans="1:31" x14ac:dyDescent="0.25">
      <c r="A560" s="1" t="s">
        <v>1256</v>
      </c>
      <c r="B560" s="1" t="str">
        <f>IF(COUNTIF($A$2:A560,A560)&gt;1,"Duplicate","Unique")</f>
        <v>Unique</v>
      </c>
      <c r="C560" s="1" t="s">
        <v>1257</v>
      </c>
      <c r="D560" s="1" t="s">
        <v>262</v>
      </c>
      <c r="E560" s="1" t="str">
        <f t="shared" si="57"/>
        <v>Submitted</v>
      </c>
      <c r="F560" s="1" t="s">
        <v>47</v>
      </c>
      <c r="G560" s="1">
        <v>45</v>
      </c>
      <c r="H560" s="1" t="s">
        <v>36</v>
      </c>
      <c r="I560" s="1" t="s">
        <v>25</v>
      </c>
      <c r="J560" s="1" t="s">
        <v>70</v>
      </c>
      <c r="K560" s="4">
        <v>2343882</v>
      </c>
      <c r="L560" s="4" t="str">
        <f t="shared" si="58"/>
        <v>Submitted</v>
      </c>
      <c r="M560" s="1">
        <v>698</v>
      </c>
      <c r="N560" s="1" t="str">
        <f t="shared" si="59"/>
        <v>low_risk</v>
      </c>
      <c r="O560" s="1" t="str">
        <f t="shared" si="60"/>
        <v>Excellent</v>
      </c>
      <c r="P560" s="1" t="str">
        <f t="shared" si="61"/>
        <v>Submitted</v>
      </c>
      <c r="Q560" s="1" t="str">
        <f t="shared" si="62"/>
        <v>Valid</v>
      </c>
      <c r="R560" s="1" t="s">
        <v>27</v>
      </c>
      <c r="S560" s="4">
        <v>3457236</v>
      </c>
      <c r="T560" s="1">
        <v>8.67</v>
      </c>
      <c r="U560" s="1">
        <v>180</v>
      </c>
      <c r="V560" s="1">
        <v>19206.87</v>
      </c>
      <c r="W560" s="4">
        <f t="shared" si="63"/>
        <v>2497853.0100000002</v>
      </c>
      <c r="X560" s="1" t="s">
        <v>105</v>
      </c>
      <c r="Y560" s="1" t="s">
        <v>106</v>
      </c>
      <c r="Z560" s="8">
        <v>46022</v>
      </c>
      <c r="AA560" s="8" t="str">
        <f>TEXT(Table2[[#This Row],[Application_Date]],"yyy")</f>
        <v>2025</v>
      </c>
      <c r="AB560" s="8" t="str">
        <f>TEXT(Table2[[#This Row],[Application_Date]],"mmmm")</f>
        <v>December</v>
      </c>
      <c r="AC560" s="1" t="s">
        <v>61</v>
      </c>
      <c r="AD560" s="1" t="s">
        <v>30</v>
      </c>
      <c r="AE560" s="1" t="s">
        <v>31</v>
      </c>
    </row>
    <row r="561" spans="1:31" x14ac:dyDescent="0.25">
      <c r="A561" s="1" t="s">
        <v>1258</v>
      </c>
      <c r="B561" s="1" t="str">
        <f>IF(COUNTIF($A$2:A561,A561)&gt;1,"Duplicate","Unique")</f>
        <v>Unique</v>
      </c>
      <c r="C561" s="1" t="s">
        <v>1259</v>
      </c>
      <c r="D561" s="1" t="s">
        <v>265</v>
      </c>
      <c r="E561" s="1" t="str">
        <f t="shared" si="57"/>
        <v>Submitted</v>
      </c>
      <c r="F561" s="1" t="s">
        <v>47</v>
      </c>
      <c r="G561" s="1">
        <v>29</v>
      </c>
      <c r="H561" s="1" t="s">
        <v>24</v>
      </c>
      <c r="I561" s="1" t="s">
        <v>25</v>
      </c>
      <c r="J561" s="1" t="s">
        <v>70</v>
      </c>
      <c r="K561" s="4">
        <v>1284489</v>
      </c>
      <c r="L561" s="4" t="str">
        <f t="shared" si="58"/>
        <v>Submitted</v>
      </c>
      <c r="M561" s="1">
        <v>773</v>
      </c>
      <c r="N561" s="1" t="str">
        <f t="shared" si="59"/>
        <v>medium_risk</v>
      </c>
      <c r="O561" s="1" t="str">
        <f t="shared" si="60"/>
        <v>Excellent</v>
      </c>
      <c r="P561" s="1" t="str">
        <f t="shared" si="61"/>
        <v>Submitted</v>
      </c>
      <c r="Q561" s="1" t="str">
        <f t="shared" si="62"/>
        <v>Valid</v>
      </c>
      <c r="R561" s="1" t="s">
        <v>27</v>
      </c>
      <c r="S561" s="4">
        <v>4735455</v>
      </c>
      <c r="T561" s="1">
        <v>9.89</v>
      </c>
      <c r="U561" s="1">
        <v>180</v>
      </c>
      <c r="V561" s="1">
        <v>26308.080000000002</v>
      </c>
      <c r="W561" s="4">
        <f t="shared" si="63"/>
        <v>3902804.1625000001</v>
      </c>
      <c r="X561" s="1" t="s">
        <v>39</v>
      </c>
      <c r="Y561" s="1" t="s">
        <v>40</v>
      </c>
      <c r="Z561" s="8">
        <v>46023</v>
      </c>
      <c r="AA561" s="8" t="str">
        <f>TEXT(Table2[[#This Row],[Application_Date]],"yyy")</f>
        <v>2026</v>
      </c>
      <c r="AB561" s="8" t="str">
        <f>TEXT(Table2[[#This Row],[Application_Date]],"mmmm")</f>
        <v>January</v>
      </c>
      <c r="AC561" s="1" t="s">
        <v>61</v>
      </c>
      <c r="AD561" s="1" t="s">
        <v>42</v>
      </c>
      <c r="AE561" s="1" t="s">
        <v>62</v>
      </c>
    </row>
    <row r="562" spans="1:31" x14ac:dyDescent="0.25">
      <c r="A562" s="1" t="s">
        <v>1260</v>
      </c>
      <c r="B562" s="1" t="str">
        <f>IF(COUNTIF($A$2:A562,A562)&gt;1,"Duplicate","Unique")</f>
        <v>Unique</v>
      </c>
      <c r="C562" s="1" t="s">
        <v>1261</v>
      </c>
      <c r="D562" s="1" t="s">
        <v>172</v>
      </c>
      <c r="E562" s="1" t="str">
        <f t="shared" si="57"/>
        <v>Submitted</v>
      </c>
      <c r="F562" s="1" t="s">
        <v>47</v>
      </c>
      <c r="G562" s="1">
        <v>46</v>
      </c>
      <c r="H562" s="1" t="s">
        <v>24</v>
      </c>
      <c r="I562" s="1" t="s">
        <v>25</v>
      </c>
      <c r="J562" s="1" t="s">
        <v>70</v>
      </c>
      <c r="K562" s="4">
        <v>1900857</v>
      </c>
      <c r="L562" s="4" t="str">
        <f t="shared" si="58"/>
        <v>Submitted</v>
      </c>
      <c r="M562" s="1">
        <v>950</v>
      </c>
      <c r="N562" s="1" t="str">
        <f t="shared" si="59"/>
        <v>medium_risk</v>
      </c>
      <c r="O562" s="1" t="str">
        <f t="shared" si="60"/>
        <v>Excellent</v>
      </c>
      <c r="P562" s="1" t="str">
        <f t="shared" si="61"/>
        <v>Submitted</v>
      </c>
      <c r="Q562" s="1" t="str">
        <f t="shared" si="62"/>
        <v>Invalid</v>
      </c>
      <c r="R562" s="1" t="s">
        <v>6</v>
      </c>
      <c r="S562" s="4">
        <v>1916650</v>
      </c>
      <c r="T562" s="1">
        <v>14.68</v>
      </c>
      <c r="U562" s="1">
        <v>60</v>
      </c>
      <c r="V562" s="1">
        <v>31944.17</v>
      </c>
      <c r="W562" s="4">
        <f t="shared" si="63"/>
        <v>2344701.8333333335</v>
      </c>
      <c r="X562" s="1" t="s">
        <v>28</v>
      </c>
      <c r="Y562" s="1" t="s">
        <v>29</v>
      </c>
      <c r="Z562" s="8">
        <v>46024</v>
      </c>
      <c r="AA562" s="8" t="str">
        <f>TEXT(Table2[[#This Row],[Application_Date]],"yyy")</f>
        <v>2026</v>
      </c>
      <c r="AB562" s="8" t="str">
        <f>TEXT(Table2[[#This Row],[Application_Date]],"mmmm")</f>
        <v>January</v>
      </c>
      <c r="AC562" s="1" t="s">
        <v>61</v>
      </c>
      <c r="AD562" s="1" t="s">
        <v>42</v>
      </c>
      <c r="AE562" s="1" t="s">
        <v>62</v>
      </c>
    </row>
    <row r="563" spans="1:31" x14ac:dyDescent="0.25">
      <c r="A563" s="1" t="s">
        <v>1262</v>
      </c>
      <c r="B563" s="1" t="str">
        <f>IF(COUNTIF($A$2:A563,A563)&gt;1,"Duplicate","Unique")</f>
        <v>Unique</v>
      </c>
      <c r="C563" s="1" t="s">
        <v>1263</v>
      </c>
      <c r="D563" s="1" t="s">
        <v>489</v>
      </c>
      <c r="E563" s="1" t="str">
        <f t="shared" si="57"/>
        <v>Submitted</v>
      </c>
      <c r="F563" s="1" t="s">
        <v>35</v>
      </c>
      <c r="G563" s="1">
        <v>27</v>
      </c>
      <c r="H563" s="1" t="s">
        <v>36</v>
      </c>
      <c r="I563" s="1" t="s">
        <v>25</v>
      </c>
      <c r="J563" s="1" t="s">
        <v>49</v>
      </c>
      <c r="K563" s="4">
        <v>507982</v>
      </c>
      <c r="L563" s="4" t="str">
        <f t="shared" si="58"/>
        <v>Submitted</v>
      </c>
      <c r="M563" s="1">
        <v>629</v>
      </c>
      <c r="N563" s="1" t="str">
        <f t="shared" si="59"/>
        <v>low_risk</v>
      </c>
      <c r="O563" s="1" t="str">
        <f t="shared" si="60"/>
        <v>Excellent</v>
      </c>
      <c r="P563" s="1" t="str">
        <f t="shared" si="61"/>
        <v>Submitted</v>
      </c>
      <c r="Q563" s="1" t="str">
        <f t="shared" si="62"/>
        <v>Valid</v>
      </c>
      <c r="R563" s="1" t="s">
        <v>6</v>
      </c>
      <c r="S563" s="4">
        <v>296756</v>
      </c>
      <c r="T563" s="1">
        <v>10.56</v>
      </c>
      <c r="U563" s="1">
        <v>180</v>
      </c>
      <c r="V563" s="1">
        <v>1648.64</v>
      </c>
      <c r="W563" s="4">
        <f t="shared" si="63"/>
        <v>261145.28</v>
      </c>
      <c r="X563" s="1" t="s">
        <v>105</v>
      </c>
      <c r="Y563" s="1" t="s">
        <v>106</v>
      </c>
      <c r="Z563" s="8">
        <v>46025</v>
      </c>
      <c r="AA563" s="8" t="str">
        <f>TEXT(Table2[[#This Row],[Application_Date]],"yyy")</f>
        <v>2026</v>
      </c>
      <c r="AB563" s="8" t="str">
        <f>TEXT(Table2[[#This Row],[Application_Date]],"mmmm")</f>
        <v>January</v>
      </c>
      <c r="AC563" s="1" t="s">
        <v>52</v>
      </c>
      <c r="AD563" s="1" t="s">
        <v>42</v>
      </c>
      <c r="AE563" s="1" t="s">
        <v>43</v>
      </c>
    </row>
    <row r="564" spans="1:31" x14ac:dyDescent="0.25">
      <c r="A564" s="1" t="s">
        <v>1264</v>
      </c>
      <c r="B564" s="1" t="str">
        <f>IF(COUNTIF($A$2:A564,A564)&gt;1,"Duplicate","Unique")</f>
        <v>Unique</v>
      </c>
      <c r="C564" s="1" t="s">
        <v>1265</v>
      </c>
      <c r="D564" s="1" t="s">
        <v>333</v>
      </c>
      <c r="E564" s="1" t="str">
        <f t="shared" si="57"/>
        <v>Submitted</v>
      </c>
      <c r="F564" s="1" t="s">
        <v>35</v>
      </c>
      <c r="G564" s="1">
        <v>28</v>
      </c>
      <c r="H564" s="1" t="s">
        <v>36</v>
      </c>
      <c r="I564" s="1" t="s">
        <v>25</v>
      </c>
      <c r="J564" s="1" t="s">
        <v>49</v>
      </c>
      <c r="K564" s="4">
        <v>2119803</v>
      </c>
      <c r="L564" s="4" t="str">
        <f t="shared" si="58"/>
        <v>Submitted</v>
      </c>
      <c r="M564" s="1">
        <v>882</v>
      </c>
      <c r="N564" s="1" t="str">
        <f t="shared" si="59"/>
        <v>medium_risk</v>
      </c>
      <c r="O564" s="1" t="str">
        <f t="shared" si="60"/>
        <v>Excellent</v>
      </c>
      <c r="P564" s="1" t="str">
        <f t="shared" si="61"/>
        <v>Submitted</v>
      </c>
      <c r="Q564" s="1" t="str">
        <f t="shared" si="62"/>
        <v>Valid</v>
      </c>
      <c r="R564" s="1" t="s">
        <v>6</v>
      </c>
      <c r="S564" s="4">
        <v>349615</v>
      </c>
      <c r="T564" s="1">
        <v>7.09</v>
      </c>
      <c r="U564" s="1">
        <v>36</v>
      </c>
      <c r="V564" s="1">
        <v>9711.5300000000007</v>
      </c>
      <c r="W564" s="4">
        <f t="shared" si="63"/>
        <v>206564.2072244554</v>
      </c>
      <c r="X564" s="1" t="s">
        <v>105</v>
      </c>
      <c r="Y564" s="1" t="s">
        <v>106</v>
      </c>
      <c r="Z564" s="8">
        <v>46026</v>
      </c>
      <c r="AA564" s="8" t="str">
        <f>TEXT(Table2[[#This Row],[Application_Date]],"yyy")</f>
        <v>2026</v>
      </c>
      <c r="AB564" s="8" t="str">
        <f>TEXT(Table2[[#This Row],[Application_Date]],"mmmm")</f>
        <v>January</v>
      </c>
      <c r="AC564" s="1" t="s">
        <v>52</v>
      </c>
      <c r="AD564" s="1" t="s">
        <v>42</v>
      </c>
      <c r="AE564" s="1" t="s">
        <v>62</v>
      </c>
    </row>
    <row r="565" spans="1:31" x14ac:dyDescent="0.25">
      <c r="A565" s="1" t="s">
        <v>1266</v>
      </c>
      <c r="B565" s="1" t="str">
        <f>IF(COUNTIF($A$2:A565,A565)&gt;1,"Duplicate","Unique")</f>
        <v>Unique</v>
      </c>
      <c r="C565" s="1" t="s">
        <v>1267</v>
      </c>
      <c r="D565" s="1" t="s">
        <v>58</v>
      </c>
      <c r="E565" s="1" t="str">
        <f t="shared" si="57"/>
        <v>Submitted</v>
      </c>
      <c r="F565" s="1" t="s">
        <v>47</v>
      </c>
      <c r="G565" s="1">
        <v>48</v>
      </c>
      <c r="H565" s="1" t="s">
        <v>24</v>
      </c>
      <c r="I565" s="1" t="s">
        <v>25</v>
      </c>
      <c r="J565" s="1" t="s">
        <v>37</v>
      </c>
      <c r="K565" s="4">
        <v>332860</v>
      </c>
      <c r="L565" s="4" t="str">
        <f t="shared" si="58"/>
        <v>Submitted</v>
      </c>
      <c r="M565" s="1">
        <v>537</v>
      </c>
      <c r="N565" s="1" t="str">
        <f t="shared" si="59"/>
        <v>High_risk</v>
      </c>
      <c r="O565" s="1" t="str">
        <f t="shared" si="60"/>
        <v>Excellent</v>
      </c>
      <c r="P565" s="1" t="str">
        <f t="shared" si="61"/>
        <v>Submitted</v>
      </c>
      <c r="Q565" s="1" t="str">
        <f t="shared" si="62"/>
        <v>Valid</v>
      </c>
      <c r="R565" s="1" t="s">
        <v>70</v>
      </c>
      <c r="S565" s="4">
        <v>1717371</v>
      </c>
      <c r="T565" s="1">
        <v>9.73</v>
      </c>
      <c r="U565" s="1">
        <v>180</v>
      </c>
      <c r="V565" s="1">
        <v>9540.9500000000007</v>
      </c>
      <c r="W565" s="4">
        <f t="shared" si="63"/>
        <v>1392501.6525000001</v>
      </c>
      <c r="X565" s="1" t="s">
        <v>95</v>
      </c>
      <c r="Y565" s="1" t="s">
        <v>96</v>
      </c>
      <c r="Z565" s="8">
        <v>46027</v>
      </c>
      <c r="AA565" s="8" t="str">
        <f>TEXT(Table2[[#This Row],[Application_Date]],"yyy")</f>
        <v>2026</v>
      </c>
      <c r="AB565" s="8" t="str">
        <f>TEXT(Table2[[#This Row],[Application_Date]],"mmmm")</f>
        <v>January</v>
      </c>
      <c r="AC565" s="1" t="s">
        <v>61</v>
      </c>
      <c r="AD565" s="1" t="s">
        <v>30</v>
      </c>
      <c r="AE565" s="1" t="s">
        <v>66</v>
      </c>
    </row>
    <row r="566" spans="1:31" x14ac:dyDescent="0.25">
      <c r="A566" s="1" t="s">
        <v>1268</v>
      </c>
      <c r="B566" s="1" t="str">
        <f>IF(COUNTIF($A$2:A566,A566)&gt;1,"Duplicate","Unique")</f>
        <v>Unique</v>
      </c>
      <c r="C566" s="1" t="s">
        <v>1269</v>
      </c>
      <c r="D566" s="1" t="s">
        <v>265</v>
      </c>
      <c r="E566" s="1" t="str">
        <f t="shared" si="57"/>
        <v>Submitted</v>
      </c>
      <c r="F566" s="1" t="s">
        <v>47</v>
      </c>
      <c r="G566" s="1">
        <v>39</v>
      </c>
      <c r="H566" s="1" t="s">
        <v>36</v>
      </c>
      <c r="I566" s="1" t="s">
        <v>48</v>
      </c>
      <c r="J566" s="1" t="s">
        <v>49</v>
      </c>
      <c r="K566" s="4">
        <v>1745729</v>
      </c>
      <c r="L566" s="4" t="str">
        <f t="shared" si="58"/>
        <v>Submitted</v>
      </c>
      <c r="M566" s="1">
        <v>498</v>
      </c>
      <c r="N566" s="1" t="str">
        <f t="shared" si="59"/>
        <v>High_risk</v>
      </c>
      <c r="O566" s="1" t="str">
        <f t="shared" si="60"/>
        <v>Excellent</v>
      </c>
      <c r="P566" s="1" t="str">
        <f t="shared" si="61"/>
        <v>Submitted</v>
      </c>
      <c r="Q566" s="1" t="str">
        <f t="shared" si="62"/>
        <v>Valid</v>
      </c>
      <c r="R566" s="1" t="s">
        <v>38</v>
      </c>
      <c r="S566" s="4">
        <v>388190</v>
      </c>
      <c r="T566" s="1">
        <v>7.73</v>
      </c>
      <c r="U566" s="1">
        <v>24</v>
      </c>
      <c r="V566" s="1">
        <v>16174.58</v>
      </c>
      <c r="W566" s="4">
        <f t="shared" si="63"/>
        <v>250060.70022803743</v>
      </c>
      <c r="X566" s="1" t="s">
        <v>85</v>
      </c>
      <c r="Y566" s="1" t="s">
        <v>86</v>
      </c>
      <c r="Z566" s="8">
        <v>46028</v>
      </c>
      <c r="AA566" s="8" t="str">
        <f>TEXT(Table2[[#This Row],[Application_Date]],"yyy")</f>
        <v>2026</v>
      </c>
      <c r="AB566" s="8" t="str">
        <f>TEXT(Table2[[#This Row],[Application_Date]],"mmmm")</f>
        <v>January</v>
      </c>
      <c r="AC566" s="1" t="s">
        <v>61</v>
      </c>
      <c r="AD566" s="1" t="s">
        <v>30</v>
      </c>
      <c r="AE566" s="1" t="s">
        <v>66</v>
      </c>
    </row>
    <row r="567" spans="1:31" x14ac:dyDescent="0.25">
      <c r="A567" s="1" t="s">
        <v>1270</v>
      </c>
      <c r="B567" s="1" t="str">
        <f>IF(COUNTIF($A$2:A567,A567)&gt;1,"Duplicate","Unique")</f>
        <v>Unique</v>
      </c>
      <c r="C567" s="1" t="s">
        <v>1271</v>
      </c>
      <c r="D567" s="1" t="s">
        <v>136</v>
      </c>
      <c r="E567" s="1" t="str">
        <f t="shared" si="57"/>
        <v>Submitted</v>
      </c>
      <c r="F567" s="1" t="s">
        <v>47</v>
      </c>
      <c r="G567" s="1">
        <v>49</v>
      </c>
      <c r="H567" s="1" t="s">
        <v>36</v>
      </c>
      <c r="I567" s="1" t="s">
        <v>25</v>
      </c>
      <c r="J567" s="1" t="s">
        <v>26</v>
      </c>
      <c r="K567" s="4">
        <v>384191</v>
      </c>
      <c r="L567" s="4" t="str">
        <f t="shared" si="58"/>
        <v>Submitted</v>
      </c>
      <c r="M567" s="1">
        <v>633</v>
      </c>
      <c r="N567" s="1" t="str">
        <f t="shared" si="59"/>
        <v>low_risk</v>
      </c>
      <c r="O567" s="1" t="str">
        <f t="shared" si="60"/>
        <v>Excellent</v>
      </c>
      <c r="P567" s="1" t="str">
        <f t="shared" si="61"/>
        <v>Submitted</v>
      </c>
      <c r="Q567" s="1" t="str">
        <f t="shared" si="62"/>
        <v>Valid</v>
      </c>
      <c r="R567" s="1" t="s">
        <v>6</v>
      </c>
      <c r="S567" s="4">
        <v>4581679</v>
      </c>
      <c r="T567" s="1">
        <v>7.18</v>
      </c>
      <c r="U567" s="1">
        <v>120</v>
      </c>
      <c r="V567" s="1">
        <v>38180.660000000003</v>
      </c>
      <c r="W567" s="4">
        <f t="shared" si="63"/>
        <v>2741371.2683333331</v>
      </c>
      <c r="X567" s="1" t="s">
        <v>39</v>
      </c>
      <c r="Y567" s="1" t="s">
        <v>40</v>
      </c>
      <c r="Z567" s="8">
        <v>46029</v>
      </c>
      <c r="AA567" s="8" t="str">
        <f>TEXT(Table2[[#This Row],[Application_Date]],"yyy")</f>
        <v>2026</v>
      </c>
      <c r="AB567" s="8" t="str">
        <f>TEXT(Table2[[#This Row],[Application_Date]],"mmmm")</f>
        <v>January</v>
      </c>
      <c r="AC567" s="1" t="s">
        <v>52</v>
      </c>
      <c r="AD567" s="1" t="s">
        <v>30</v>
      </c>
      <c r="AE567" s="1" t="s">
        <v>62</v>
      </c>
    </row>
    <row r="568" spans="1:31" x14ac:dyDescent="0.25">
      <c r="A568" s="1" t="s">
        <v>1272</v>
      </c>
      <c r="B568" s="1" t="str">
        <f>IF(COUNTIF($A$2:A568,A568)&gt;1,"Duplicate","Unique")</f>
        <v>Unique</v>
      </c>
      <c r="C568" s="1" t="s">
        <v>1273</v>
      </c>
      <c r="D568" s="1" t="s">
        <v>204</v>
      </c>
      <c r="E568" s="1" t="str">
        <f t="shared" si="57"/>
        <v>Submitted</v>
      </c>
      <c r="F568" s="1" t="s">
        <v>35</v>
      </c>
      <c r="G568" s="1">
        <v>61</v>
      </c>
      <c r="H568" s="1" t="s">
        <v>36</v>
      </c>
      <c r="I568" s="1" t="s">
        <v>48</v>
      </c>
      <c r="J568" s="1" t="s">
        <v>49</v>
      </c>
      <c r="K568" s="4">
        <v>1700861</v>
      </c>
      <c r="L568" s="4" t="str">
        <f t="shared" si="58"/>
        <v>Submitted</v>
      </c>
      <c r="M568" s="1">
        <v>339</v>
      </c>
      <c r="N568" s="1" t="str">
        <f t="shared" si="59"/>
        <v>High_risk</v>
      </c>
      <c r="O568" s="1" t="str">
        <f t="shared" si="60"/>
        <v>Excellent</v>
      </c>
      <c r="P568" s="1" t="str">
        <f t="shared" si="61"/>
        <v>Submitted</v>
      </c>
      <c r="Q568" s="1" t="str">
        <f t="shared" si="62"/>
        <v>Valid</v>
      </c>
      <c r="R568" s="1" t="s">
        <v>6</v>
      </c>
      <c r="S568" s="4">
        <v>2432240</v>
      </c>
      <c r="T568" s="1">
        <v>11.4</v>
      </c>
      <c r="U568" s="1">
        <v>180</v>
      </c>
      <c r="V568" s="1">
        <v>13512.44</v>
      </c>
      <c r="W568" s="4">
        <f t="shared" si="63"/>
        <v>2310628</v>
      </c>
      <c r="X568" s="1" t="s">
        <v>59</v>
      </c>
      <c r="Y568" s="1" t="s">
        <v>60</v>
      </c>
      <c r="Z568" s="8">
        <v>46030</v>
      </c>
      <c r="AA568" s="8" t="str">
        <f>TEXT(Table2[[#This Row],[Application_Date]],"yyy")</f>
        <v>2026</v>
      </c>
      <c r="AB568" s="8" t="str">
        <f>TEXT(Table2[[#This Row],[Application_Date]],"mmmm")</f>
        <v>January</v>
      </c>
      <c r="AC568" s="1" t="s">
        <v>52</v>
      </c>
      <c r="AD568" s="1" t="s">
        <v>30</v>
      </c>
      <c r="AE568" s="1" t="s">
        <v>62</v>
      </c>
    </row>
    <row r="569" spans="1:31" x14ac:dyDescent="0.25">
      <c r="A569" s="1" t="s">
        <v>1274</v>
      </c>
      <c r="B569" s="1" t="str">
        <f>IF(COUNTIF($A$2:A569,A569)&gt;1,"Duplicate","Unique")</f>
        <v>Unique</v>
      </c>
      <c r="C569" s="1" t="s">
        <v>1275</v>
      </c>
      <c r="D569" s="1" t="s">
        <v>373</v>
      </c>
      <c r="E569" s="1" t="str">
        <f t="shared" si="57"/>
        <v>Submitted</v>
      </c>
      <c r="F569" s="1" t="s">
        <v>35</v>
      </c>
      <c r="G569" s="1">
        <v>28</v>
      </c>
      <c r="H569" s="1" t="s">
        <v>36</v>
      </c>
      <c r="I569" s="1" t="s">
        <v>48</v>
      </c>
      <c r="J569" s="1" t="s">
        <v>70</v>
      </c>
      <c r="K569" s="4">
        <v>1295898</v>
      </c>
      <c r="L569" s="4" t="str">
        <f t="shared" si="58"/>
        <v>Submitted</v>
      </c>
      <c r="M569" s="1">
        <v>442</v>
      </c>
      <c r="N569" s="1" t="str">
        <f t="shared" si="59"/>
        <v>High_risk</v>
      </c>
      <c r="O569" s="1" t="str">
        <f t="shared" si="60"/>
        <v>Excellent</v>
      </c>
      <c r="P569" s="1" t="str">
        <f t="shared" si="61"/>
        <v>Submitted</v>
      </c>
      <c r="Q569" s="1" t="str">
        <f t="shared" si="62"/>
        <v>Valid</v>
      </c>
      <c r="R569" s="1" t="s">
        <v>38</v>
      </c>
      <c r="S569" s="4">
        <v>1250422</v>
      </c>
      <c r="T569" s="1">
        <v>17.73</v>
      </c>
      <c r="U569" s="1">
        <v>180</v>
      </c>
      <c r="V569" s="1">
        <v>6946.79</v>
      </c>
      <c r="W569" s="4">
        <f t="shared" si="63"/>
        <v>1847498.5050000001</v>
      </c>
      <c r="X569" s="1" t="s">
        <v>85</v>
      </c>
      <c r="Y569" s="1" t="s">
        <v>86</v>
      </c>
      <c r="Z569" s="8">
        <v>46031</v>
      </c>
      <c r="AA569" s="8" t="str">
        <f>TEXT(Table2[[#This Row],[Application_Date]],"yyy")</f>
        <v>2026</v>
      </c>
      <c r="AB569" s="8" t="str">
        <f>TEXT(Table2[[#This Row],[Application_Date]],"mmmm")</f>
        <v>January</v>
      </c>
      <c r="AC569" s="1" t="s">
        <v>61</v>
      </c>
      <c r="AD569" s="1" t="s">
        <v>30</v>
      </c>
      <c r="AE569" s="1" t="s">
        <v>31</v>
      </c>
    </row>
    <row r="570" spans="1:31" x14ac:dyDescent="0.25">
      <c r="A570" s="1" t="s">
        <v>1276</v>
      </c>
      <c r="B570" s="1" t="str">
        <f>IF(COUNTIF($A$2:A570,A570)&gt;1,"Duplicate","Unique")</f>
        <v>Unique</v>
      </c>
      <c r="C570" s="1" t="s">
        <v>1277</v>
      </c>
      <c r="D570" s="1" t="s">
        <v>157</v>
      </c>
      <c r="E570" s="1" t="str">
        <f t="shared" si="57"/>
        <v>Submitted</v>
      </c>
      <c r="F570" s="1" t="s">
        <v>47</v>
      </c>
      <c r="G570" s="1">
        <v>35</v>
      </c>
      <c r="H570" s="1" t="s">
        <v>36</v>
      </c>
      <c r="I570" s="1" t="s">
        <v>25</v>
      </c>
      <c r="J570" s="1" t="s">
        <v>37</v>
      </c>
      <c r="K570" s="4">
        <v>1555480</v>
      </c>
      <c r="L570" s="4" t="str">
        <f t="shared" si="58"/>
        <v>Submitted</v>
      </c>
      <c r="M570" s="1">
        <v>769</v>
      </c>
      <c r="N570" s="1" t="str">
        <f t="shared" si="59"/>
        <v>medium_risk</v>
      </c>
      <c r="O570" s="1" t="str">
        <f t="shared" si="60"/>
        <v>Excellent</v>
      </c>
      <c r="P570" s="1" t="str">
        <f t="shared" si="61"/>
        <v>Submitted</v>
      </c>
      <c r="Q570" s="1" t="str">
        <f t="shared" si="62"/>
        <v>Valid</v>
      </c>
      <c r="R570" s="1" t="s">
        <v>38</v>
      </c>
      <c r="S570" s="4">
        <v>0</v>
      </c>
      <c r="T570" s="1">
        <v>12.07</v>
      </c>
      <c r="U570" s="1">
        <v>24</v>
      </c>
      <c r="V570" s="1">
        <v>10416.67</v>
      </c>
      <c r="W570" s="4">
        <f t="shared" si="63"/>
        <v>0</v>
      </c>
      <c r="X570" s="1" t="s">
        <v>28</v>
      </c>
      <c r="Y570" s="1" t="s">
        <v>29</v>
      </c>
      <c r="Z570" s="8">
        <v>46032</v>
      </c>
      <c r="AA570" s="8" t="str">
        <f>TEXT(Table2[[#This Row],[Application_Date]],"yyy")</f>
        <v>2026</v>
      </c>
      <c r="AB570" s="8" t="str">
        <f>TEXT(Table2[[#This Row],[Application_Date]],"mmmm")</f>
        <v>January</v>
      </c>
      <c r="AC570" s="1" t="s">
        <v>41</v>
      </c>
      <c r="AD570" s="1" t="s">
        <v>42</v>
      </c>
      <c r="AE570" s="1" t="s">
        <v>31</v>
      </c>
    </row>
    <row r="571" spans="1:31" x14ac:dyDescent="0.25">
      <c r="A571" s="1" t="s">
        <v>1278</v>
      </c>
      <c r="B571" s="1" t="str">
        <f>IF(COUNTIF($A$2:A571,A571)&gt;1,"Duplicate","Unique")</f>
        <v>Unique</v>
      </c>
      <c r="C571" s="1" t="s">
        <v>1279</v>
      </c>
      <c r="D571" s="1" t="s">
        <v>1280</v>
      </c>
      <c r="E571" s="1" t="str">
        <f t="shared" si="57"/>
        <v>Submitted</v>
      </c>
      <c r="F571" s="1" t="s">
        <v>47</v>
      </c>
      <c r="G571" s="1">
        <v>38</v>
      </c>
      <c r="H571" s="1" t="s">
        <v>24</v>
      </c>
      <c r="I571" s="1" t="s">
        <v>48</v>
      </c>
      <c r="J571" s="1" t="s">
        <v>70</v>
      </c>
      <c r="K571" s="4">
        <v>987044</v>
      </c>
      <c r="L571" s="4" t="str">
        <f t="shared" si="58"/>
        <v>Submitted</v>
      </c>
      <c r="M571" s="1">
        <v>494</v>
      </c>
      <c r="N571" s="1" t="str">
        <f t="shared" si="59"/>
        <v>High_risk</v>
      </c>
      <c r="O571" s="1" t="str">
        <f t="shared" si="60"/>
        <v>Excellent</v>
      </c>
      <c r="P571" s="1" t="str">
        <f t="shared" si="61"/>
        <v>Submitted</v>
      </c>
      <c r="Q571" s="1" t="str">
        <f t="shared" si="62"/>
        <v>Valid</v>
      </c>
      <c r="R571" s="1" t="s">
        <v>27</v>
      </c>
      <c r="S571" s="4">
        <v>2171302</v>
      </c>
      <c r="T571" s="1">
        <v>7.62</v>
      </c>
      <c r="U571" s="1">
        <v>60</v>
      </c>
      <c r="V571" s="1">
        <v>36188.370000000003</v>
      </c>
      <c r="W571" s="4">
        <f t="shared" si="63"/>
        <v>1378776.7700002133</v>
      </c>
      <c r="X571" s="1" t="s">
        <v>50</v>
      </c>
      <c r="Y571" s="1" t="s">
        <v>51</v>
      </c>
      <c r="Z571" s="8">
        <v>46033</v>
      </c>
      <c r="AA571" s="8" t="str">
        <f>TEXT(Table2[[#This Row],[Application_Date]],"yyy")</f>
        <v>2026</v>
      </c>
      <c r="AB571" s="8" t="str">
        <f>TEXT(Table2[[#This Row],[Application_Date]],"mmmm")</f>
        <v>January</v>
      </c>
      <c r="AC571" s="1" t="s">
        <v>61</v>
      </c>
      <c r="AD571" s="1" t="s">
        <v>42</v>
      </c>
      <c r="AE571" s="1" t="s">
        <v>62</v>
      </c>
    </row>
    <row r="572" spans="1:31" x14ac:dyDescent="0.25">
      <c r="A572" s="1" t="s">
        <v>1281</v>
      </c>
      <c r="B572" s="1" t="str">
        <f>IF(COUNTIF($A$2:A572,A572)&gt;1,"Duplicate","Unique")</f>
        <v>Unique</v>
      </c>
      <c r="C572" s="1" t="s">
        <v>1282</v>
      </c>
      <c r="D572" s="1" t="s">
        <v>199</v>
      </c>
      <c r="E572" s="1" t="str">
        <f t="shared" si="57"/>
        <v>Submitted</v>
      </c>
      <c r="F572" s="1" t="s">
        <v>47</v>
      </c>
      <c r="G572" s="1">
        <v>49</v>
      </c>
      <c r="H572" s="1" t="s">
        <v>36</v>
      </c>
      <c r="I572" s="1" t="s">
        <v>25</v>
      </c>
      <c r="J572" s="1" t="s">
        <v>49</v>
      </c>
      <c r="K572" s="4">
        <v>369580</v>
      </c>
      <c r="L572" s="4" t="str">
        <f t="shared" si="58"/>
        <v>Submitted</v>
      </c>
      <c r="M572" s="1">
        <v>950</v>
      </c>
      <c r="N572" s="1" t="str">
        <f t="shared" si="59"/>
        <v>medium_risk</v>
      </c>
      <c r="O572" s="1" t="str">
        <f t="shared" si="60"/>
        <v>Excellent</v>
      </c>
      <c r="P572" s="1" t="str">
        <f t="shared" si="61"/>
        <v>Submitted</v>
      </c>
      <c r="Q572" s="1" t="str">
        <f t="shared" si="62"/>
        <v>Invalid</v>
      </c>
      <c r="R572" s="1" t="s">
        <v>6</v>
      </c>
      <c r="S572" s="4">
        <v>275084</v>
      </c>
      <c r="T572" s="1">
        <v>16.510000000000002</v>
      </c>
      <c r="U572" s="1">
        <v>180</v>
      </c>
      <c r="V572" s="1">
        <v>1528.24</v>
      </c>
      <c r="W572" s="4">
        <f t="shared" si="63"/>
        <v>378469.73666666669</v>
      </c>
      <c r="X572" s="1" t="s">
        <v>39</v>
      </c>
      <c r="Y572" s="1" t="s">
        <v>40</v>
      </c>
      <c r="Z572" s="8">
        <v>46034</v>
      </c>
      <c r="AA572" s="8" t="str">
        <f>TEXT(Table2[[#This Row],[Application_Date]],"yyy")</f>
        <v>2026</v>
      </c>
      <c r="AB572" s="8" t="str">
        <f>TEXT(Table2[[#This Row],[Application_Date]],"mmmm")</f>
        <v>January</v>
      </c>
      <c r="AC572" s="1" t="s">
        <v>61</v>
      </c>
      <c r="AD572" s="1" t="s">
        <v>30</v>
      </c>
      <c r="AE572" s="1" t="s">
        <v>43</v>
      </c>
    </row>
    <row r="573" spans="1:31" x14ac:dyDescent="0.25">
      <c r="A573" s="1" t="s">
        <v>1283</v>
      </c>
      <c r="B573" s="1" t="str">
        <f>IF(COUNTIF($A$2:A573,A573)&gt;1,"Duplicate","Unique")</f>
        <v>Unique</v>
      </c>
      <c r="C573" s="1" t="s">
        <v>1284</v>
      </c>
      <c r="D573" s="1" t="s">
        <v>403</v>
      </c>
      <c r="E573" s="1" t="str">
        <f t="shared" si="57"/>
        <v>Submitted</v>
      </c>
      <c r="F573" s="1" t="s">
        <v>47</v>
      </c>
      <c r="G573" s="1">
        <v>42</v>
      </c>
      <c r="H573" s="1" t="s">
        <v>24</v>
      </c>
      <c r="I573" s="1" t="s">
        <v>48</v>
      </c>
      <c r="J573" s="1" t="s">
        <v>49</v>
      </c>
      <c r="K573" s="4">
        <v>1193079</v>
      </c>
      <c r="L573" s="4" t="str">
        <f t="shared" si="58"/>
        <v>Submitted</v>
      </c>
      <c r="M573" s="1">
        <v>520</v>
      </c>
      <c r="N573" s="1" t="str">
        <f t="shared" si="59"/>
        <v>High_risk</v>
      </c>
      <c r="O573" s="1" t="str">
        <f t="shared" si="60"/>
        <v>Excellent</v>
      </c>
      <c r="P573" s="1" t="str">
        <f t="shared" si="61"/>
        <v>Submitted</v>
      </c>
      <c r="Q573" s="1" t="str">
        <f t="shared" si="62"/>
        <v>Valid</v>
      </c>
      <c r="R573" s="1" t="s">
        <v>70</v>
      </c>
      <c r="S573" s="4">
        <v>3369296</v>
      </c>
      <c r="T573" s="1">
        <v>9.8699999999999992</v>
      </c>
      <c r="U573" s="1">
        <v>24</v>
      </c>
      <c r="V573" s="1">
        <v>140387.32999999999</v>
      </c>
      <c r="W573" s="4">
        <f t="shared" si="63"/>
        <v>2771247.4969311967</v>
      </c>
      <c r="X573" s="1" t="s">
        <v>28</v>
      </c>
      <c r="Y573" s="1" t="s">
        <v>29</v>
      </c>
      <c r="Z573" s="8">
        <v>46035</v>
      </c>
      <c r="AA573" s="8" t="str">
        <f>TEXT(Table2[[#This Row],[Application_Date]],"yyy")</f>
        <v>2026</v>
      </c>
      <c r="AB573" s="8" t="str">
        <f>TEXT(Table2[[#This Row],[Application_Date]],"mmmm")</f>
        <v>January</v>
      </c>
      <c r="AC573" s="1" t="s">
        <v>61</v>
      </c>
      <c r="AD573" s="1" t="s">
        <v>30</v>
      </c>
      <c r="AE573" s="1" t="s">
        <v>62</v>
      </c>
    </row>
    <row r="574" spans="1:31" x14ac:dyDescent="0.25">
      <c r="A574" s="1" t="s">
        <v>1285</v>
      </c>
      <c r="B574" s="1" t="str">
        <f>IF(COUNTIF($A$2:A574,A574)&gt;1,"Duplicate","Unique")</f>
        <v>Unique</v>
      </c>
      <c r="C574" s="1" t="s">
        <v>1286</v>
      </c>
      <c r="D574" s="1" t="s">
        <v>207</v>
      </c>
      <c r="E574" s="1" t="str">
        <f t="shared" si="57"/>
        <v>Submitted</v>
      </c>
      <c r="F574" s="1" t="s">
        <v>35</v>
      </c>
      <c r="G574" s="1">
        <v>24</v>
      </c>
      <c r="H574" s="1" t="s">
        <v>24</v>
      </c>
      <c r="I574" s="1" t="s">
        <v>25</v>
      </c>
      <c r="J574" s="1" t="s">
        <v>37</v>
      </c>
      <c r="K574" s="4">
        <v>1980310</v>
      </c>
      <c r="L574" s="4" t="str">
        <f t="shared" si="58"/>
        <v>Submitted</v>
      </c>
      <c r="M574" s="1">
        <v>724</v>
      </c>
      <c r="N574" s="1" t="str">
        <f t="shared" si="59"/>
        <v>low_risk</v>
      </c>
      <c r="O574" s="1" t="str">
        <f t="shared" si="60"/>
        <v>Excellent</v>
      </c>
      <c r="P574" s="1" t="str">
        <f t="shared" si="61"/>
        <v>Submitted</v>
      </c>
      <c r="Q574" s="1" t="str">
        <f t="shared" si="62"/>
        <v>Valid</v>
      </c>
      <c r="R574" s="1" t="s">
        <v>27</v>
      </c>
      <c r="S574" s="4">
        <v>1172251</v>
      </c>
      <c r="T574" s="1">
        <v>16.37</v>
      </c>
      <c r="U574" s="1">
        <v>60</v>
      </c>
      <c r="V574" s="1">
        <v>19537.52</v>
      </c>
      <c r="W574" s="4">
        <f t="shared" si="63"/>
        <v>1599145.7391666668</v>
      </c>
      <c r="X574" s="1" t="s">
        <v>1287</v>
      </c>
      <c r="Y574" s="1" t="s">
        <v>106</v>
      </c>
      <c r="Z574" s="8">
        <v>46036</v>
      </c>
      <c r="AA574" s="8" t="str">
        <f>TEXT(Table2[[#This Row],[Application_Date]],"yyy")</f>
        <v>2026</v>
      </c>
      <c r="AB574" s="8" t="str">
        <f>TEXT(Table2[[#This Row],[Application_Date]],"mmmm")</f>
        <v>January</v>
      </c>
      <c r="AC574" s="1" t="s">
        <v>61</v>
      </c>
      <c r="AD574" s="1" t="s">
        <v>30</v>
      </c>
      <c r="AE574" s="1" t="s">
        <v>31</v>
      </c>
    </row>
    <row r="575" spans="1:31" x14ac:dyDescent="0.25">
      <c r="A575" s="1" t="s">
        <v>1288</v>
      </c>
      <c r="B575" s="1" t="str">
        <f>IF(COUNTIF($A$2:A575,A575)&gt;1,"Duplicate","Unique")</f>
        <v>Unique</v>
      </c>
      <c r="C575" s="1" t="s">
        <v>1289</v>
      </c>
      <c r="D575" s="1" t="s">
        <v>659</v>
      </c>
      <c r="E575" s="1" t="str">
        <f t="shared" si="57"/>
        <v>Submitted</v>
      </c>
      <c r="F575" s="1" t="s">
        <v>47</v>
      </c>
      <c r="G575" s="1">
        <v>46</v>
      </c>
      <c r="H575" s="1" t="s">
        <v>36</v>
      </c>
      <c r="I575" s="1" t="s">
        <v>48</v>
      </c>
      <c r="J575" s="1" t="s">
        <v>49</v>
      </c>
      <c r="K575" s="4">
        <v>1730453</v>
      </c>
      <c r="L575" s="4" t="str">
        <f t="shared" si="58"/>
        <v>Submitted</v>
      </c>
      <c r="M575" s="1">
        <v>683</v>
      </c>
      <c r="N575" s="1" t="str">
        <f t="shared" si="59"/>
        <v>low_risk</v>
      </c>
      <c r="O575" s="1" t="str">
        <f t="shared" si="60"/>
        <v>Excellent</v>
      </c>
      <c r="P575" s="1" t="str">
        <f t="shared" si="61"/>
        <v>Submitted</v>
      </c>
      <c r="Q575" s="1" t="str">
        <f t="shared" si="62"/>
        <v>Valid</v>
      </c>
      <c r="R575" s="1" t="s">
        <v>82</v>
      </c>
      <c r="S575" s="4">
        <v>2487220</v>
      </c>
      <c r="T575" s="1">
        <v>16.510000000000002</v>
      </c>
      <c r="U575" s="1">
        <v>180</v>
      </c>
      <c r="V575" s="1">
        <v>13817.89</v>
      </c>
      <c r="W575" s="4">
        <f t="shared" si="63"/>
        <v>3422000.1833333336</v>
      </c>
      <c r="X575" s="1" t="s">
        <v>59</v>
      </c>
      <c r="Y575" s="1" t="s">
        <v>60</v>
      </c>
      <c r="Z575" s="8">
        <v>46037</v>
      </c>
      <c r="AA575" s="8" t="str">
        <f>TEXT(Table2[[#This Row],[Application_Date]],"yyy")</f>
        <v>2026</v>
      </c>
      <c r="AB575" s="8" t="str">
        <f>TEXT(Table2[[#This Row],[Application_Date]],"mmmm")</f>
        <v>January</v>
      </c>
      <c r="AC575" s="1" t="s">
        <v>61</v>
      </c>
      <c r="AD575" s="1" t="s">
        <v>42</v>
      </c>
      <c r="AE575" s="1" t="s">
        <v>43</v>
      </c>
    </row>
    <row r="576" spans="1:31" x14ac:dyDescent="0.25">
      <c r="A576" s="1" t="s">
        <v>1290</v>
      </c>
      <c r="B576" s="1" t="str">
        <f>IF(COUNTIF($A$2:A576,A576)&gt;1,"Duplicate","Unique")</f>
        <v>Unique</v>
      </c>
      <c r="C576" s="1" t="s">
        <v>1291</v>
      </c>
      <c r="D576" s="1" t="s">
        <v>638</v>
      </c>
      <c r="E576" s="1" t="str">
        <f t="shared" si="57"/>
        <v>Submitted</v>
      </c>
      <c r="F576" s="1" t="s">
        <v>35</v>
      </c>
      <c r="G576" s="1">
        <v>41</v>
      </c>
      <c r="H576" s="1" t="s">
        <v>36</v>
      </c>
      <c r="I576" s="1" t="s">
        <v>25</v>
      </c>
      <c r="J576" s="1" t="s">
        <v>26</v>
      </c>
      <c r="K576" s="4">
        <v>978741</v>
      </c>
      <c r="L576" s="4" t="str">
        <f t="shared" si="58"/>
        <v>Submitted</v>
      </c>
      <c r="M576" s="1">
        <v>790</v>
      </c>
      <c r="N576" s="1" t="str">
        <f t="shared" si="59"/>
        <v>medium_risk</v>
      </c>
      <c r="O576" s="1" t="str">
        <f t="shared" si="60"/>
        <v>Excellent</v>
      </c>
      <c r="P576" s="1" t="str">
        <f t="shared" si="61"/>
        <v>Submitted</v>
      </c>
      <c r="Q576" s="1" t="str">
        <f t="shared" si="62"/>
        <v>Valid</v>
      </c>
      <c r="R576" s="1" t="s">
        <v>82</v>
      </c>
      <c r="S576" s="4">
        <v>2338766</v>
      </c>
      <c r="T576" s="1">
        <v>16.12</v>
      </c>
      <c r="U576" s="1">
        <v>180</v>
      </c>
      <c r="V576" s="1">
        <v>12993.14</v>
      </c>
      <c r="W576" s="4">
        <f t="shared" si="63"/>
        <v>3141742.3266666671</v>
      </c>
      <c r="X576" s="1" t="s">
        <v>50</v>
      </c>
      <c r="Y576" s="1" t="s">
        <v>51</v>
      </c>
      <c r="Z576" s="8">
        <v>46038</v>
      </c>
      <c r="AA576" s="8" t="str">
        <f>TEXT(Table2[[#This Row],[Application_Date]],"yyy")</f>
        <v>2026</v>
      </c>
      <c r="AB576" s="8" t="str">
        <f>TEXT(Table2[[#This Row],[Application_Date]],"mmmm")</f>
        <v>January</v>
      </c>
      <c r="AC576" s="1" t="s">
        <v>41</v>
      </c>
      <c r="AD576" s="1" t="s">
        <v>30</v>
      </c>
      <c r="AE576" s="1" t="s">
        <v>31</v>
      </c>
    </row>
    <row r="577" spans="1:31" x14ac:dyDescent="0.25">
      <c r="A577" s="1" t="s">
        <v>1292</v>
      </c>
      <c r="B577" s="1" t="str">
        <f>IF(COUNTIF($A$2:A577,A577)&gt;1,"Duplicate","Unique")</f>
        <v>Unique</v>
      </c>
      <c r="C577" s="1" t="s">
        <v>1293</v>
      </c>
      <c r="D577" s="1" t="s">
        <v>124</v>
      </c>
      <c r="E577" s="1" t="str">
        <f t="shared" si="57"/>
        <v>Submitted</v>
      </c>
      <c r="F577" s="1" t="s">
        <v>35</v>
      </c>
      <c r="G577" s="1">
        <v>43</v>
      </c>
      <c r="H577" s="1" t="s">
        <v>36</v>
      </c>
      <c r="I577" s="1" t="s">
        <v>48</v>
      </c>
      <c r="J577" s="1" t="s">
        <v>70</v>
      </c>
      <c r="K577" s="4">
        <v>1495645</v>
      </c>
      <c r="L577" s="4" t="str">
        <f t="shared" si="58"/>
        <v>Submitted</v>
      </c>
      <c r="M577" s="1">
        <v>818</v>
      </c>
      <c r="N577" s="1" t="str">
        <f t="shared" si="59"/>
        <v>medium_risk</v>
      </c>
      <c r="O577" s="1" t="str">
        <f t="shared" si="60"/>
        <v>Excellent</v>
      </c>
      <c r="P577" s="1" t="str">
        <f t="shared" si="61"/>
        <v>Submitted</v>
      </c>
      <c r="Q577" s="1" t="str">
        <f t="shared" si="62"/>
        <v>Valid</v>
      </c>
      <c r="R577" s="1" t="s">
        <v>70</v>
      </c>
      <c r="S577" s="4">
        <v>3857164</v>
      </c>
      <c r="T577" s="1">
        <v>17.97</v>
      </c>
      <c r="U577" s="1">
        <v>36</v>
      </c>
      <c r="V577" s="1">
        <v>107143.44</v>
      </c>
      <c r="W577" s="4">
        <f t="shared" si="63"/>
        <v>5776103.0900000269</v>
      </c>
      <c r="X577" s="1" t="s">
        <v>50</v>
      </c>
      <c r="Y577" s="1" t="s">
        <v>51</v>
      </c>
      <c r="Z577" s="8">
        <v>46039</v>
      </c>
      <c r="AA577" s="8" t="str">
        <f>TEXT(Table2[[#This Row],[Application_Date]],"yyy")</f>
        <v>2026</v>
      </c>
      <c r="AB577" s="8" t="str">
        <f>TEXT(Table2[[#This Row],[Application_Date]],"mmmm")</f>
        <v>January</v>
      </c>
      <c r="AC577" s="1" t="s">
        <v>61</v>
      </c>
      <c r="AD577" s="1" t="s">
        <v>30</v>
      </c>
      <c r="AE577" s="1" t="s">
        <v>62</v>
      </c>
    </row>
    <row r="578" spans="1:31" x14ac:dyDescent="0.25">
      <c r="A578" s="1" t="s">
        <v>1294</v>
      </c>
      <c r="B578" s="1" t="str">
        <f>IF(COUNTIF($A$2:A578,A578)&gt;1,"Duplicate","Unique")</f>
        <v>Unique</v>
      </c>
      <c r="C578" s="1" t="s">
        <v>1295</v>
      </c>
      <c r="D578" s="1" t="s">
        <v>142</v>
      </c>
      <c r="E578" s="1" t="str">
        <f t="shared" ref="E578:E641" si="64">IF(C578="","Missing","Submitted")</f>
        <v>Submitted</v>
      </c>
      <c r="F578" s="1" t="s">
        <v>47</v>
      </c>
      <c r="G578" s="1">
        <v>33</v>
      </c>
      <c r="H578" s="1" t="s">
        <v>36</v>
      </c>
      <c r="I578" s="1" t="s">
        <v>48</v>
      </c>
      <c r="J578" s="1" t="s">
        <v>26</v>
      </c>
      <c r="K578" s="4">
        <v>1750249</v>
      </c>
      <c r="L578" s="4" t="str">
        <f t="shared" ref="L578:L641" si="65">IF(K578="","Missing","Submitted")</f>
        <v>Submitted</v>
      </c>
      <c r="M578" s="1">
        <v>328</v>
      </c>
      <c r="N578" s="1" t="str">
        <f t="shared" ref="N578:N641" si="66">IF(M578&lt;600,"High_risk",IF(M578&gt;=750,"medium_risk","low_risk"))</f>
        <v>High_risk</v>
      </c>
      <c r="O578" s="1" t="str">
        <f t="shared" ref="O578:O641" si="67">IF(J579&lt;503,"Poor",IF(J579&lt;=550,"Fair",IF(J579&lt;=750,"Good","Excellent")))</f>
        <v>Excellent</v>
      </c>
      <c r="P578" s="1" t="str">
        <f t="shared" ref="P578:P641" si="68">IF(S578="","Missing","Submitted")</f>
        <v>Submitted</v>
      </c>
      <c r="Q578" s="1" t="str">
        <f t="shared" ref="Q578:Q641" si="69">IF(AND(M578&gt;=300,M578&lt;=900),"Valid","Invalid")</f>
        <v>Valid</v>
      </c>
      <c r="R578" s="1" t="s">
        <v>82</v>
      </c>
      <c r="S578" s="4">
        <v>4735508</v>
      </c>
      <c r="T578" s="1">
        <v>11.18</v>
      </c>
      <c r="U578" s="1">
        <v>12</v>
      </c>
      <c r="V578" s="1">
        <v>394625.67</v>
      </c>
      <c r="W578" s="4">
        <f t="shared" ref="W578:W641" si="70">PMT(T578/12,U578,-S578)</f>
        <v>4413550.2699532965</v>
      </c>
      <c r="X578" s="1" t="s">
        <v>85</v>
      </c>
      <c r="Y578" s="1" t="s">
        <v>86</v>
      </c>
      <c r="Z578" s="8">
        <v>46040</v>
      </c>
      <c r="AA578" s="8" t="str">
        <f>TEXT(Table2[[#This Row],[Application_Date]],"yyy")</f>
        <v>2026</v>
      </c>
      <c r="AB578" s="8" t="str">
        <f>TEXT(Table2[[#This Row],[Application_Date]],"mmmm")</f>
        <v>January</v>
      </c>
      <c r="AC578" s="1" t="s">
        <v>52</v>
      </c>
      <c r="AD578" s="1" t="s">
        <v>42</v>
      </c>
      <c r="AE578" s="1" t="s">
        <v>31</v>
      </c>
    </row>
    <row r="579" spans="1:31" x14ac:dyDescent="0.25">
      <c r="A579" s="1" t="s">
        <v>1296</v>
      </c>
      <c r="B579" s="1" t="str">
        <f>IF(COUNTIF($A$2:A579,A579)&gt;1,"Duplicate","Unique")</f>
        <v>Unique</v>
      </c>
      <c r="C579" s="1" t="s">
        <v>1297</v>
      </c>
      <c r="D579" s="1" t="s">
        <v>160</v>
      </c>
      <c r="E579" s="1" t="str">
        <f t="shared" si="64"/>
        <v>Submitted</v>
      </c>
      <c r="F579" s="1" t="s">
        <v>47</v>
      </c>
      <c r="G579" s="1">
        <v>25</v>
      </c>
      <c r="H579" s="1" t="s">
        <v>24</v>
      </c>
      <c r="I579" s="1" t="s">
        <v>25</v>
      </c>
      <c r="J579" s="1" t="s">
        <v>37</v>
      </c>
      <c r="K579" s="4">
        <v>745578</v>
      </c>
      <c r="L579" s="4" t="str">
        <f t="shared" si="65"/>
        <v>Submitted</v>
      </c>
      <c r="M579" s="1">
        <v>647</v>
      </c>
      <c r="N579" s="1" t="str">
        <f t="shared" si="66"/>
        <v>low_risk</v>
      </c>
      <c r="O579" s="1" t="str">
        <f t="shared" si="67"/>
        <v>Excellent</v>
      </c>
      <c r="P579" s="1" t="str">
        <f t="shared" si="68"/>
        <v>Submitted</v>
      </c>
      <c r="Q579" s="1" t="str">
        <f t="shared" si="69"/>
        <v>Valid</v>
      </c>
      <c r="R579" s="1" t="s">
        <v>70</v>
      </c>
      <c r="S579" s="4">
        <v>3778891</v>
      </c>
      <c r="T579" s="1">
        <v>7.9</v>
      </c>
      <c r="U579" s="1">
        <v>60</v>
      </c>
      <c r="V579" s="1">
        <v>62981.52</v>
      </c>
      <c r="W579" s="4">
        <f t="shared" si="70"/>
        <v>2487769.9083334976</v>
      </c>
      <c r="X579" s="1" t="s">
        <v>50</v>
      </c>
      <c r="Y579" s="1" t="s">
        <v>51</v>
      </c>
      <c r="Z579" s="8">
        <v>46041</v>
      </c>
      <c r="AA579" s="8" t="str">
        <f>TEXT(Table2[[#This Row],[Application_Date]],"yyy")</f>
        <v>2026</v>
      </c>
      <c r="AB579" s="8" t="str">
        <f>TEXT(Table2[[#This Row],[Application_Date]],"mmmm")</f>
        <v>January</v>
      </c>
      <c r="AC579" s="1" t="s">
        <v>52</v>
      </c>
      <c r="AD579" s="1" t="s">
        <v>42</v>
      </c>
      <c r="AE579" s="1" t="s">
        <v>31</v>
      </c>
    </row>
    <row r="580" spans="1:31" x14ac:dyDescent="0.25">
      <c r="A580" s="1" t="s">
        <v>1298</v>
      </c>
      <c r="B580" s="1" t="str">
        <f>IF(COUNTIF($A$2:A580,A580)&gt;1,"Duplicate","Unique")</f>
        <v>Unique</v>
      </c>
      <c r="C580" s="1" t="s">
        <v>1299</v>
      </c>
      <c r="D580" s="1" t="s">
        <v>89</v>
      </c>
      <c r="E580" s="1" t="str">
        <f t="shared" si="64"/>
        <v>Submitted</v>
      </c>
      <c r="F580" s="1" t="s">
        <v>47</v>
      </c>
      <c r="G580" s="1">
        <v>29</v>
      </c>
      <c r="H580" s="1" t="s">
        <v>36</v>
      </c>
      <c r="I580" s="1" t="s">
        <v>25</v>
      </c>
      <c r="J580" s="1" t="s">
        <v>26</v>
      </c>
      <c r="K580" s="4">
        <v>-50000</v>
      </c>
      <c r="L580" s="4" t="str">
        <f t="shared" si="65"/>
        <v>Submitted</v>
      </c>
      <c r="M580" s="1">
        <v>802</v>
      </c>
      <c r="N580" s="1" t="str">
        <f t="shared" si="66"/>
        <v>medium_risk</v>
      </c>
      <c r="O580" s="1" t="str">
        <f t="shared" si="67"/>
        <v>Excellent</v>
      </c>
      <c r="P580" s="1" t="str">
        <f t="shared" si="68"/>
        <v>Submitted</v>
      </c>
      <c r="Q580" s="1" t="str">
        <f t="shared" si="69"/>
        <v>Valid</v>
      </c>
      <c r="R580" s="1" t="s">
        <v>6</v>
      </c>
      <c r="S580" s="4">
        <v>4102009</v>
      </c>
      <c r="T580" s="1">
        <v>11.22</v>
      </c>
      <c r="U580" s="1">
        <v>12</v>
      </c>
      <c r="V580" s="1">
        <v>341834.08</v>
      </c>
      <c r="W580" s="4">
        <f t="shared" si="70"/>
        <v>3836770.9118987117</v>
      </c>
      <c r="X580" s="1" t="s">
        <v>59</v>
      </c>
      <c r="Y580" s="1" t="s">
        <v>60</v>
      </c>
      <c r="Z580" s="8">
        <v>46042</v>
      </c>
      <c r="AA580" s="8" t="str">
        <f>TEXT(Table2[[#This Row],[Application_Date]],"yyy")</f>
        <v>2026</v>
      </c>
      <c r="AB580" s="8" t="str">
        <f>TEXT(Table2[[#This Row],[Application_Date]],"mmmm")</f>
        <v>January</v>
      </c>
      <c r="AC580" s="1" t="s">
        <v>61</v>
      </c>
      <c r="AD580" s="1" t="s">
        <v>42</v>
      </c>
      <c r="AE580" s="1" t="s">
        <v>66</v>
      </c>
    </row>
    <row r="581" spans="1:31" x14ac:dyDescent="0.25">
      <c r="A581" s="1" t="s">
        <v>1300</v>
      </c>
      <c r="B581" s="1" t="str">
        <f>IF(COUNTIF($A$2:A581,A581)&gt;1,"Duplicate","Unique")</f>
        <v>Unique</v>
      </c>
      <c r="C581" s="1" t="s">
        <v>1301</v>
      </c>
      <c r="D581" s="1">
        <v>0</v>
      </c>
      <c r="E581" s="1" t="str">
        <f t="shared" si="64"/>
        <v>Submitted</v>
      </c>
      <c r="F581" s="1" t="s">
        <v>35</v>
      </c>
      <c r="G581" s="1">
        <v>38</v>
      </c>
      <c r="H581" s="1" t="s">
        <v>24</v>
      </c>
      <c r="I581" s="1" t="s">
        <v>48</v>
      </c>
      <c r="J581" s="1" t="s">
        <v>37</v>
      </c>
      <c r="K581" s="4">
        <v>1099206</v>
      </c>
      <c r="L581" s="4" t="str">
        <f t="shared" si="65"/>
        <v>Submitted</v>
      </c>
      <c r="M581" s="1">
        <v>847</v>
      </c>
      <c r="N581" s="1" t="str">
        <f t="shared" si="66"/>
        <v>medium_risk</v>
      </c>
      <c r="O581" s="1" t="str">
        <f t="shared" si="67"/>
        <v>Excellent</v>
      </c>
      <c r="P581" s="1" t="str">
        <f t="shared" si="68"/>
        <v>Submitted</v>
      </c>
      <c r="Q581" s="1" t="str">
        <f t="shared" si="69"/>
        <v>Valid</v>
      </c>
      <c r="R581" s="1" t="s">
        <v>38</v>
      </c>
      <c r="S581" s="4">
        <v>3015902</v>
      </c>
      <c r="T581" s="1">
        <v>10.59</v>
      </c>
      <c r="U581" s="1">
        <v>12</v>
      </c>
      <c r="V581" s="1">
        <v>251325.17</v>
      </c>
      <c r="W581" s="4">
        <f t="shared" si="70"/>
        <v>2662877.9240856087</v>
      </c>
      <c r="X581" s="1" t="s">
        <v>50</v>
      </c>
      <c r="Y581" s="1" t="s">
        <v>51</v>
      </c>
      <c r="Z581" s="8">
        <v>46043</v>
      </c>
      <c r="AA581" s="8" t="str">
        <f>TEXT(Table2[[#This Row],[Application_Date]],"yyy")</f>
        <v>2026</v>
      </c>
      <c r="AB581" s="8" t="str">
        <f>TEXT(Table2[[#This Row],[Application_Date]],"mmmm")</f>
        <v>January</v>
      </c>
      <c r="AC581" s="1" t="s">
        <v>61</v>
      </c>
      <c r="AD581" s="1" t="s">
        <v>42</v>
      </c>
      <c r="AE581" s="1" t="s">
        <v>43</v>
      </c>
    </row>
    <row r="582" spans="1:31" x14ac:dyDescent="0.25">
      <c r="A582" s="1" t="s">
        <v>1302</v>
      </c>
      <c r="B582" s="1" t="str">
        <f>IF(COUNTIF($A$2:A582,A582)&gt;1,"Duplicate","Unique")</f>
        <v>Unique</v>
      </c>
      <c r="C582" s="1" t="s">
        <v>1303</v>
      </c>
      <c r="D582" s="1" t="s">
        <v>139</v>
      </c>
      <c r="E582" s="1" t="str">
        <f t="shared" si="64"/>
        <v>Submitted</v>
      </c>
      <c r="F582" s="1" t="s">
        <v>47</v>
      </c>
      <c r="G582" s="1">
        <v>39</v>
      </c>
      <c r="H582" s="1" t="s">
        <v>24</v>
      </c>
      <c r="I582" s="1" t="s">
        <v>48</v>
      </c>
      <c r="J582" s="1" t="s">
        <v>70</v>
      </c>
      <c r="K582" s="4">
        <v>1275191</v>
      </c>
      <c r="L582" s="4" t="str">
        <f t="shared" si="65"/>
        <v>Submitted</v>
      </c>
      <c r="M582" s="1">
        <v>734</v>
      </c>
      <c r="N582" s="1" t="str">
        <f t="shared" si="66"/>
        <v>low_risk</v>
      </c>
      <c r="O582" s="1" t="str">
        <f t="shared" si="67"/>
        <v>Excellent</v>
      </c>
      <c r="P582" s="1" t="str">
        <f t="shared" si="68"/>
        <v>Submitted</v>
      </c>
      <c r="Q582" s="1" t="str">
        <f t="shared" si="69"/>
        <v>Valid</v>
      </c>
      <c r="R582" s="1" t="s">
        <v>27</v>
      </c>
      <c r="S582" s="4">
        <v>1732491</v>
      </c>
      <c r="T582" s="1">
        <v>17.73</v>
      </c>
      <c r="U582" s="1">
        <v>24</v>
      </c>
      <c r="V582" s="1">
        <v>72187.12</v>
      </c>
      <c r="W582" s="4">
        <f t="shared" si="70"/>
        <v>2559755.453395098</v>
      </c>
      <c r="X582" s="1" t="s">
        <v>85</v>
      </c>
      <c r="Y582" s="1" t="s">
        <v>86</v>
      </c>
      <c r="Z582" s="8">
        <v>46044</v>
      </c>
      <c r="AA582" s="8" t="str">
        <f>TEXT(Table2[[#This Row],[Application_Date]],"yyy")</f>
        <v>2026</v>
      </c>
      <c r="AB582" s="8" t="str">
        <f>TEXT(Table2[[#This Row],[Application_Date]],"mmmm")</f>
        <v>January</v>
      </c>
      <c r="AC582" s="1" t="s">
        <v>61</v>
      </c>
      <c r="AD582" s="1" t="s">
        <v>30</v>
      </c>
      <c r="AE582" s="1" t="s">
        <v>43</v>
      </c>
    </row>
    <row r="583" spans="1:31" x14ac:dyDescent="0.25">
      <c r="A583" s="1" t="s">
        <v>1304</v>
      </c>
      <c r="B583" s="1" t="str">
        <f>IF(COUNTIF($A$2:A583,A583)&gt;1,"Duplicate","Unique")</f>
        <v>Unique</v>
      </c>
      <c r="C583" s="1" t="s">
        <v>1305</v>
      </c>
      <c r="D583" s="1" t="s">
        <v>433</v>
      </c>
      <c r="E583" s="1" t="str">
        <f t="shared" si="64"/>
        <v>Submitted</v>
      </c>
      <c r="F583" s="1" t="s">
        <v>47</v>
      </c>
      <c r="G583" s="1">
        <v>29</v>
      </c>
      <c r="H583" s="1" t="s">
        <v>36</v>
      </c>
      <c r="I583" s="1" t="s">
        <v>25</v>
      </c>
      <c r="J583" s="1" t="s">
        <v>70</v>
      </c>
      <c r="K583" s="4">
        <v>1044383</v>
      </c>
      <c r="L583" s="4" t="str">
        <f t="shared" si="65"/>
        <v>Submitted</v>
      </c>
      <c r="M583" s="1">
        <v>661</v>
      </c>
      <c r="N583" s="1" t="str">
        <f t="shared" si="66"/>
        <v>low_risk</v>
      </c>
      <c r="O583" s="1" t="str">
        <f t="shared" si="67"/>
        <v>Excellent</v>
      </c>
      <c r="P583" s="1" t="str">
        <f t="shared" si="68"/>
        <v>Submitted</v>
      </c>
      <c r="Q583" s="1" t="str">
        <f t="shared" si="69"/>
        <v>Valid</v>
      </c>
      <c r="R583" s="1" t="s">
        <v>70</v>
      </c>
      <c r="S583" s="4">
        <v>2890787</v>
      </c>
      <c r="T583" s="1">
        <v>9.36</v>
      </c>
      <c r="U583" s="1">
        <v>36</v>
      </c>
      <c r="V583" s="1">
        <v>80299.64</v>
      </c>
      <c r="W583" s="4">
        <f t="shared" si="70"/>
        <v>2254813.8621776621</v>
      </c>
      <c r="X583" s="1" t="s">
        <v>39</v>
      </c>
      <c r="Y583" s="1" t="s">
        <v>40</v>
      </c>
      <c r="Z583" s="8">
        <v>46045</v>
      </c>
      <c r="AA583" s="8" t="str">
        <f>TEXT(Table2[[#This Row],[Application_Date]],"yyy")</f>
        <v>2026</v>
      </c>
      <c r="AB583" s="8" t="str">
        <f>TEXT(Table2[[#This Row],[Application_Date]],"mmmm")</f>
        <v>January</v>
      </c>
      <c r="AC583" s="1" t="s">
        <v>52</v>
      </c>
      <c r="AD583" s="1" t="s">
        <v>30</v>
      </c>
      <c r="AE583" s="1" t="s">
        <v>43</v>
      </c>
    </row>
    <row r="584" spans="1:31" x14ac:dyDescent="0.25">
      <c r="A584" s="1" t="s">
        <v>1306</v>
      </c>
      <c r="B584" s="1" t="str">
        <f>IF(COUNTIF($A$2:A584,A584)&gt;1,"Duplicate","Unique")</f>
        <v>Unique</v>
      </c>
      <c r="C584" s="1" t="s">
        <v>1307</v>
      </c>
      <c r="D584" s="1" t="s">
        <v>265</v>
      </c>
      <c r="E584" s="1" t="str">
        <f t="shared" si="64"/>
        <v>Submitted</v>
      </c>
      <c r="F584" s="1" t="s">
        <v>35</v>
      </c>
      <c r="G584" s="1">
        <v>36</v>
      </c>
      <c r="H584" s="1" t="s">
        <v>36</v>
      </c>
      <c r="I584" s="1" t="s">
        <v>25</v>
      </c>
      <c r="J584" s="1" t="s">
        <v>49</v>
      </c>
      <c r="K584" s="4">
        <v>1768190</v>
      </c>
      <c r="L584" s="4" t="str">
        <f t="shared" si="65"/>
        <v>Submitted</v>
      </c>
      <c r="M584" s="1">
        <v>611</v>
      </c>
      <c r="N584" s="1" t="str">
        <f t="shared" si="66"/>
        <v>low_risk</v>
      </c>
      <c r="O584" s="1" t="str">
        <f t="shared" si="67"/>
        <v>Excellent</v>
      </c>
      <c r="P584" s="1" t="str">
        <f t="shared" si="68"/>
        <v>Submitted</v>
      </c>
      <c r="Q584" s="1" t="str">
        <f t="shared" si="69"/>
        <v>Valid</v>
      </c>
      <c r="R584" s="1" t="s">
        <v>70</v>
      </c>
      <c r="S584" s="4">
        <v>3465075</v>
      </c>
      <c r="T584" s="1">
        <v>12.29</v>
      </c>
      <c r="U584" s="1">
        <v>60</v>
      </c>
      <c r="V584" s="1">
        <v>57751.25</v>
      </c>
      <c r="W584" s="4">
        <f t="shared" si="70"/>
        <v>3548814.3125</v>
      </c>
      <c r="X584" s="1" t="s">
        <v>59</v>
      </c>
      <c r="Y584" s="1" t="s">
        <v>60</v>
      </c>
      <c r="Z584" s="8">
        <v>46046</v>
      </c>
      <c r="AA584" s="8" t="str">
        <f>TEXT(Table2[[#This Row],[Application_Date]],"yyy")</f>
        <v>2026</v>
      </c>
      <c r="AB584" s="8" t="str">
        <f>TEXT(Table2[[#This Row],[Application_Date]],"mmmm")</f>
        <v>January</v>
      </c>
      <c r="AC584" s="1" t="s">
        <v>61</v>
      </c>
      <c r="AD584" s="1" t="s">
        <v>42</v>
      </c>
      <c r="AE584" s="1" t="s">
        <v>43</v>
      </c>
    </row>
    <row r="585" spans="1:31" x14ac:dyDescent="0.25">
      <c r="A585" s="1" t="s">
        <v>1308</v>
      </c>
      <c r="B585" s="1" t="str">
        <f>IF(COUNTIF($A$2:A585,A585)&gt;1,"Duplicate","Unique")</f>
        <v>Unique</v>
      </c>
      <c r="C585" s="1" t="s">
        <v>1309</v>
      </c>
      <c r="D585" s="1" t="s">
        <v>148</v>
      </c>
      <c r="E585" s="1" t="str">
        <f t="shared" si="64"/>
        <v>Submitted</v>
      </c>
      <c r="F585" s="1" t="s">
        <v>35</v>
      </c>
      <c r="G585" s="1">
        <v>29</v>
      </c>
      <c r="H585" s="1" t="s">
        <v>36</v>
      </c>
      <c r="I585" s="1" t="s">
        <v>48</v>
      </c>
      <c r="J585" s="1" t="s">
        <v>37</v>
      </c>
      <c r="K585" s="4">
        <v>1058735</v>
      </c>
      <c r="L585" s="4" t="str">
        <f t="shared" si="65"/>
        <v>Submitted</v>
      </c>
      <c r="M585" s="1">
        <v>362</v>
      </c>
      <c r="N585" s="1" t="str">
        <f t="shared" si="66"/>
        <v>High_risk</v>
      </c>
      <c r="O585" s="1" t="str">
        <f t="shared" si="67"/>
        <v>Excellent</v>
      </c>
      <c r="P585" s="1" t="str">
        <f t="shared" si="68"/>
        <v>Submitted</v>
      </c>
      <c r="Q585" s="1" t="str">
        <f t="shared" si="69"/>
        <v>Valid</v>
      </c>
      <c r="R585" s="1" t="s">
        <v>82</v>
      </c>
      <c r="S585" s="4">
        <v>816235</v>
      </c>
      <c r="T585" s="1">
        <v>15.89</v>
      </c>
      <c r="U585" s="1">
        <v>24</v>
      </c>
      <c r="V585" s="1">
        <v>34009.79</v>
      </c>
      <c r="W585" s="4">
        <f t="shared" si="70"/>
        <v>1080831.1809178977</v>
      </c>
      <c r="X585" s="1" t="s">
        <v>39</v>
      </c>
      <c r="Y585" s="1" t="s">
        <v>40</v>
      </c>
      <c r="Z585" s="8">
        <v>46047</v>
      </c>
      <c r="AA585" s="8" t="str">
        <f>TEXT(Table2[[#This Row],[Application_Date]],"yyy")</f>
        <v>2026</v>
      </c>
      <c r="AB585" s="8" t="str">
        <f>TEXT(Table2[[#This Row],[Application_Date]],"mmmm")</f>
        <v>January</v>
      </c>
      <c r="AC585" s="1" t="s">
        <v>52</v>
      </c>
      <c r="AD585" s="1" t="s">
        <v>30</v>
      </c>
      <c r="AE585" s="1" t="s">
        <v>43</v>
      </c>
    </row>
    <row r="586" spans="1:31" x14ac:dyDescent="0.25">
      <c r="A586" s="1" t="s">
        <v>1310</v>
      </c>
      <c r="B586" s="1" t="str">
        <f>IF(COUNTIF($A$2:A586,A586)&gt;1,"Duplicate","Unique")</f>
        <v>Unique</v>
      </c>
      <c r="C586" s="1" t="s">
        <v>1311</v>
      </c>
      <c r="D586" s="1">
        <v>0</v>
      </c>
      <c r="E586" s="1" t="str">
        <f t="shared" si="64"/>
        <v>Submitted</v>
      </c>
      <c r="F586" s="1" t="s">
        <v>47</v>
      </c>
      <c r="G586" s="1">
        <v>43</v>
      </c>
      <c r="H586" s="1" t="s">
        <v>24</v>
      </c>
      <c r="I586" s="1" t="s">
        <v>48</v>
      </c>
      <c r="J586" s="1" t="s">
        <v>26</v>
      </c>
      <c r="K586" s="4">
        <v>1257267</v>
      </c>
      <c r="L586" s="4" t="str">
        <f t="shared" si="65"/>
        <v>Submitted</v>
      </c>
      <c r="M586" s="1">
        <v>325</v>
      </c>
      <c r="N586" s="1" t="str">
        <f t="shared" si="66"/>
        <v>High_risk</v>
      </c>
      <c r="O586" s="1" t="str">
        <f t="shared" si="67"/>
        <v>Excellent</v>
      </c>
      <c r="P586" s="1" t="str">
        <f t="shared" si="68"/>
        <v>Submitted</v>
      </c>
      <c r="Q586" s="1" t="str">
        <f t="shared" si="69"/>
        <v>Valid</v>
      </c>
      <c r="R586" s="1" t="s">
        <v>82</v>
      </c>
      <c r="S586" s="4">
        <v>817938</v>
      </c>
      <c r="T586" s="1">
        <v>9.9499999999999993</v>
      </c>
      <c r="U586" s="1">
        <v>180</v>
      </c>
      <c r="V586" s="1">
        <v>4544.1000000000004</v>
      </c>
      <c r="W586" s="4">
        <f t="shared" si="70"/>
        <v>678206.92499999993</v>
      </c>
      <c r="X586" s="1" t="s">
        <v>59</v>
      </c>
      <c r="Y586" s="1" t="s">
        <v>60</v>
      </c>
      <c r="Z586" s="8">
        <v>46048</v>
      </c>
      <c r="AA586" s="8" t="str">
        <f>TEXT(Table2[[#This Row],[Application_Date]],"yyy")</f>
        <v>2026</v>
      </c>
      <c r="AB586" s="8" t="str">
        <f>TEXT(Table2[[#This Row],[Application_Date]],"mmmm")</f>
        <v>January</v>
      </c>
      <c r="AC586" s="1" t="s">
        <v>41</v>
      </c>
      <c r="AD586" s="1" t="s">
        <v>42</v>
      </c>
      <c r="AE586" s="1" t="s">
        <v>31</v>
      </c>
    </row>
    <row r="587" spans="1:31" x14ac:dyDescent="0.25">
      <c r="A587" s="1" t="s">
        <v>1312</v>
      </c>
      <c r="B587" s="1" t="str">
        <f>IF(COUNTIF($A$2:A587,A587)&gt;1,"Duplicate","Unique")</f>
        <v>Unique</v>
      </c>
      <c r="C587" s="1" t="s">
        <v>1313</v>
      </c>
      <c r="D587" s="1" t="s">
        <v>136</v>
      </c>
      <c r="E587" s="1" t="str">
        <f t="shared" si="64"/>
        <v>Submitted</v>
      </c>
      <c r="F587" s="1" t="s">
        <v>35</v>
      </c>
      <c r="G587" s="1">
        <v>51</v>
      </c>
      <c r="H587" s="1" t="s">
        <v>24</v>
      </c>
      <c r="I587" s="1" t="s">
        <v>48</v>
      </c>
      <c r="J587" s="1" t="s">
        <v>70</v>
      </c>
      <c r="K587" s="4">
        <v>524140</v>
      </c>
      <c r="L587" s="4" t="str">
        <f t="shared" si="65"/>
        <v>Submitted</v>
      </c>
      <c r="M587" s="1">
        <v>833</v>
      </c>
      <c r="N587" s="1" t="str">
        <f t="shared" si="66"/>
        <v>medium_risk</v>
      </c>
      <c r="O587" s="1" t="str">
        <f t="shared" si="67"/>
        <v>Excellent</v>
      </c>
      <c r="P587" s="1" t="str">
        <f t="shared" si="68"/>
        <v>Submitted</v>
      </c>
      <c r="Q587" s="1" t="str">
        <f t="shared" si="69"/>
        <v>Valid</v>
      </c>
      <c r="R587" s="1" t="s">
        <v>82</v>
      </c>
      <c r="S587" s="4">
        <v>2856099</v>
      </c>
      <c r="T587" s="1">
        <v>7.59</v>
      </c>
      <c r="U587" s="1">
        <v>36</v>
      </c>
      <c r="V587" s="1">
        <v>79336.08</v>
      </c>
      <c r="W587" s="4">
        <f t="shared" si="70"/>
        <v>1806482.6567752499</v>
      </c>
      <c r="X587" s="1" t="s">
        <v>95</v>
      </c>
      <c r="Y587" s="1" t="s">
        <v>96</v>
      </c>
      <c r="Z587" s="8">
        <v>46049</v>
      </c>
      <c r="AA587" s="8" t="str">
        <f>TEXT(Table2[[#This Row],[Application_Date]],"yyy")</f>
        <v>2026</v>
      </c>
      <c r="AB587" s="8" t="str">
        <f>TEXT(Table2[[#This Row],[Application_Date]],"mmmm")</f>
        <v>January</v>
      </c>
      <c r="AC587" s="1" t="s">
        <v>61</v>
      </c>
      <c r="AD587" s="1" t="s">
        <v>42</v>
      </c>
      <c r="AE587" s="1" t="s">
        <v>43</v>
      </c>
    </row>
    <row r="588" spans="1:31" x14ac:dyDescent="0.25">
      <c r="A588" s="1" t="s">
        <v>1314</v>
      </c>
      <c r="B588" s="1" t="str">
        <f>IF(COUNTIF($A$2:A588,A588)&gt;1,"Duplicate","Unique")</f>
        <v>Unique</v>
      </c>
      <c r="C588" s="1" t="s">
        <v>1315</v>
      </c>
      <c r="D588" s="1" t="s">
        <v>177</v>
      </c>
      <c r="E588" s="1" t="str">
        <f t="shared" si="64"/>
        <v>Submitted</v>
      </c>
      <c r="F588" s="1" t="s">
        <v>47</v>
      </c>
      <c r="G588" s="1">
        <v>46</v>
      </c>
      <c r="H588" s="1" t="s">
        <v>24</v>
      </c>
      <c r="I588" s="1" t="s">
        <v>48</v>
      </c>
      <c r="J588" s="1" t="s">
        <v>37</v>
      </c>
      <c r="K588" s="4">
        <v>1657930</v>
      </c>
      <c r="L588" s="4" t="str">
        <f t="shared" si="65"/>
        <v>Submitted</v>
      </c>
      <c r="M588" s="1">
        <v>867</v>
      </c>
      <c r="N588" s="1" t="str">
        <f t="shared" si="66"/>
        <v>medium_risk</v>
      </c>
      <c r="O588" s="1" t="str">
        <f t="shared" si="67"/>
        <v>Excellent</v>
      </c>
      <c r="P588" s="1" t="str">
        <f t="shared" si="68"/>
        <v>Submitted</v>
      </c>
      <c r="Q588" s="1" t="str">
        <f t="shared" si="69"/>
        <v>Valid</v>
      </c>
      <c r="R588" s="1" t="s">
        <v>6</v>
      </c>
      <c r="S588" s="4">
        <v>1069642</v>
      </c>
      <c r="T588" s="1">
        <v>13.35</v>
      </c>
      <c r="U588" s="1">
        <v>180</v>
      </c>
      <c r="V588" s="1">
        <v>5942.46</v>
      </c>
      <c r="W588" s="4">
        <f t="shared" si="70"/>
        <v>1189976.7250000001</v>
      </c>
      <c r="X588" s="1" t="s">
        <v>39</v>
      </c>
      <c r="Y588" s="1" t="s">
        <v>40</v>
      </c>
      <c r="Z588" s="8">
        <v>46050</v>
      </c>
      <c r="AA588" s="8" t="str">
        <f>TEXT(Table2[[#This Row],[Application_Date]],"yyy")</f>
        <v>2026</v>
      </c>
      <c r="AB588" s="8" t="str">
        <f>TEXT(Table2[[#This Row],[Application_Date]],"mmmm")</f>
        <v>January</v>
      </c>
      <c r="AC588" s="1" t="s">
        <v>61</v>
      </c>
      <c r="AD588" s="1" t="s">
        <v>30</v>
      </c>
      <c r="AE588" s="1" t="s">
        <v>43</v>
      </c>
    </row>
    <row r="589" spans="1:31" x14ac:dyDescent="0.25">
      <c r="A589" s="1" t="s">
        <v>1316</v>
      </c>
      <c r="B589" s="1" t="str">
        <f>IF(COUNTIF($A$2:A589,A589)&gt;1,"Duplicate","Unique")</f>
        <v>Unique</v>
      </c>
      <c r="C589" s="1" t="s">
        <v>1317</v>
      </c>
      <c r="D589" s="1" t="s">
        <v>169</v>
      </c>
      <c r="E589" s="1" t="str">
        <f t="shared" si="64"/>
        <v>Submitted</v>
      </c>
      <c r="F589" s="1" t="s">
        <v>35</v>
      </c>
      <c r="G589" s="1">
        <v>28</v>
      </c>
      <c r="H589" s="1" t="s">
        <v>36</v>
      </c>
      <c r="I589" s="1" t="s">
        <v>48</v>
      </c>
      <c r="J589" s="1" t="s">
        <v>49</v>
      </c>
      <c r="K589" s="4">
        <v>411143</v>
      </c>
      <c r="L589" s="4" t="str">
        <f t="shared" si="65"/>
        <v>Submitted</v>
      </c>
      <c r="M589" s="1">
        <v>697</v>
      </c>
      <c r="N589" s="1" t="str">
        <f t="shared" si="66"/>
        <v>low_risk</v>
      </c>
      <c r="O589" s="1" t="str">
        <f t="shared" si="67"/>
        <v>Excellent</v>
      </c>
      <c r="P589" s="1" t="str">
        <f t="shared" si="68"/>
        <v>Submitted</v>
      </c>
      <c r="Q589" s="1" t="str">
        <f t="shared" si="69"/>
        <v>Valid</v>
      </c>
      <c r="R589" s="1" t="s">
        <v>70</v>
      </c>
      <c r="S589" s="4">
        <v>1524960</v>
      </c>
      <c r="T589" s="1">
        <v>16.46</v>
      </c>
      <c r="U589" s="1">
        <v>36</v>
      </c>
      <c r="V589" s="1">
        <v>42360</v>
      </c>
      <c r="W589" s="4">
        <f t="shared" si="70"/>
        <v>2091736.8000000664</v>
      </c>
      <c r="X589" s="1" t="s">
        <v>95</v>
      </c>
      <c r="Y589" s="1" t="s">
        <v>96</v>
      </c>
      <c r="Z589" s="8">
        <v>46051</v>
      </c>
      <c r="AA589" s="8" t="str">
        <f>TEXT(Table2[[#This Row],[Application_Date]],"yyy")</f>
        <v>2026</v>
      </c>
      <c r="AB589" s="8" t="str">
        <f>TEXT(Table2[[#This Row],[Application_Date]],"mmmm")</f>
        <v>January</v>
      </c>
      <c r="AC589" s="1" t="s">
        <v>52</v>
      </c>
      <c r="AD589" s="1" t="s">
        <v>42</v>
      </c>
      <c r="AE589" s="1" t="s">
        <v>62</v>
      </c>
    </row>
    <row r="590" spans="1:31" x14ac:dyDescent="0.25">
      <c r="A590" s="1" t="s">
        <v>1318</v>
      </c>
      <c r="B590" s="1" t="str">
        <f>IF(COUNTIF($A$2:A590,A590)&gt;1,"Duplicate","Unique")</f>
        <v>Unique</v>
      </c>
      <c r="C590" s="1" t="s">
        <v>1319</v>
      </c>
      <c r="D590" s="1" t="s">
        <v>154</v>
      </c>
      <c r="E590" s="1" t="str">
        <f t="shared" si="64"/>
        <v>Submitted</v>
      </c>
      <c r="F590" s="1" t="s">
        <v>35</v>
      </c>
      <c r="G590" s="1">
        <v>38</v>
      </c>
      <c r="H590" s="1" t="s">
        <v>24</v>
      </c>
      <c r="I590" s="1" t="s">
        <v>48</v>
      </c>
      <c r="J590" s="1" t="s">
        <v>26</v>
      </c>
      <c r="K590" s="4">
        <v>733837</v>
      </c>
      <c r="L590" s="4" t="str">
        <f t="shared" si="65"/>
        <v>Submitted</v>
      </c>
      <c r="M590" s="1">
        <v>791</v>
      </c>
      <c r="N590" s="1" t="str">
        <f t="shared" si="66"/>
        <v>medium_risk</v>
      </c>
      <c r="O590" s="1" t="str">
        <f t="shared" si="67"/>
        <v>Excellent</v>
      </c>
      <c r="P590" s="1" t="str">
        <f t="shared" si="68"/>
        <v>Submitted</v>
      </c>
      <c r="Q590" s="1" t="str">
        <f t="shared" si="69"/>
        <v>Valid</v>
      </c>
      <c r="R590" s="1" t="s">
        <v>27</v>
      </c>
      <c r="S590" s="4">
        <v>4873734</v>
      </c>
      <c r="T590" s="1">
        <v>17.84</v>
      </c>
      <c r="U590" s="1">
        <v>180</v>
      </c>
      <c r="V590" s="1">
        <v>27076.3</v>
      </c>
      <c r="W590" s="4">
        <f t="shared" si="70"/>
        <v>7245617.8799999999</v>
      </c>
      <c r="X590" s="1" t="s">
        <v>28</v>
      </c>
      <c r="Y590" s="1" t="s">
        <v>29</v>
      </c>
      <c r="Z590" s="8">
        <v>46052</v>
      </c>
      <c r="AA590" s="8" t="str">
        <f>TEXT(Table2[[#This Row],[Application_Date]],"yyy")</f>
        <v>2026</v>
      </c>
      <c r="AB590" s="8" t="str">
        <f>TEXT(Table2[[#This Row],[Application_Date]],"mmmm")</f>
        <v>January</v>
      </c>
      <c r="AC590" s="1" t="s">
        <v>41</v>
      </c>
      <c r="AD590" s="1" t="s">
        <v>30</v>
      </c>
      <c r="AE590" s="1" t="s">
        <v>43</v>
      </c>
    </row>
    <row r="591" spans="1:31" x14ac:dyDescent="0.25">
      <c r="A591" s="1" t="s">
        <v>1320</v>
      </c>
      <c r="B591" s="1" t="str">
        <f>IF(COUNTIF($A$2:A591,A591)&gt;1,"Duplicate","Unique")</f>
        <v>Unique</v>
      </c>
      <c r="C591" s="1" t="s">
        <v>1321</v>
      </c>
      <c r="D591" s="1" t="s">
        <v>199</v>
      </c>
      <c r="E591" s="1" t="str">
        <f t="shared" si="64"/>
        <v>Submitted</v>
      </c>
      <c r="F591" s="1" t="s">
        <v>35</v>
      </c>
      <c r="G591" s="1">
        <v>59</v>
      </c>
      <c r="H591" s="1" t="s">
        <v>24</v>
      </c>
      <c r="I591" s="1" t="s">
        <v>25</v>
      </c>
      <c r="J591" s="1" t="s">
        <v>49</v>
      </c>
      <c r="K591" s="4">
        <v>692205</v>
      </c>
      <c r="L591" s="4" t="str">
        <f t="shared" si="65"/>
        <v>Submitted</v>
      </c>
      <c r="M591" s="1">
        <v>481</v>
      </c>
      <c r="N591" s="1" t="str">
        <f t="shared" si="66"/>
        <v>High_risk</v>
      </c>
      <c r="O591" s="1" t="str">
        <f t="shared" si="67"/>
        <v>Excellent</v>
      </c>
      <c r="P591" s="1" t="str">
        <f t="shared" si="68"/>
        <v>Submitted</v>
      </c>
      <c r="Q591" s="1" t="str">
        <f t="shared" si="69"/>
        <v>Valid</v>
      </c>
      <c r="R591" s="1" t="s">
        <v>27</v>
      </c>
      <c r="S591" s="4">
        <v>2167722</v>
      </c>
      <c r="T591" s="1">
        <v>12.6</v>
      </c>
      <c r="U591" s="1">
        <v>60</v>
      </c>
      <c r="V591" s="1">
        <v>36128.699999999997</v>
      </c>
      <c r="W591" s="4">
        <f t="shared" si="70"/>
        <v>2276108.1</v>
      </c>
      <c r="X591" s="1" t="s">
        <v>85</v>
      </c>
      <c r="Y591" s="1" t="s">
        <v>86</v>
      </c>
      <c r="Z591" s="8">
        <v>46053</v>
      </c>
      <c r="AA591" s="8" t="str">
        <f>TEXT(Table2[[#This Row],[Application_Date]],"yyy")</f>
        <v>2026</v>
      </c>
      <c r="AB591" s="8" t="str">
        <f>TEXT(Table2[[#This Row],[Application_Date]],"mmmm")</f>
        <v>January</v>
      </c>
      <c r="AC591" s="1" t="s">
        <v>61</v>
      </c>
      <c r="AD591" s="1" t="s">
        <v>30</v>
      </c>
      <c r="AE591" s="1" t="s">
        <v>43</v>
      </c>
    </row>
    <row r="592" spans="1:31" x14ac:dyDescent="0.25">
      <c r="A592" s="1" t="s">
        <v>1322</v>
      </c>
      <c r="B592" s="1" t="str">
        <f>IF(COUNTIF($A$2:A592,A592)&gt;1,"Duplicate","Unique")</f>
        <v>Unique</v>
      </c>
      <c r="C592" s="1" t="s">
        <v>1323</v>
      </c>
      <c r="D592" s="1" t="s">
        <v>284</v>
      </c>
      <c r="E592" s="1" t="str">
        <f t="shared" si="64"/>
        <v>Submitted</v>
      </c>
      <c r="F592" s="1" t="s">
        <v>47</v>
      </c>
      <c r="G592" s="1">
        <v>43</v>
      </c>
      <c r="H592" s="1" t="s">
        <v>36</v>
      </c>
      <c r="I592" s="1" t="s">
        <v>25</v>
      </c>
      <c r="J592" s="1" t="s">
        <v>37</v>
      </c>
      <c r="K592" s="4">
        <v>1001103</v>
      </c>
      <c r="L592" s="4" t="str">
        <f t="shared" si="65"/>
        <v>Submitted</v>
      </c>
      <c r="M592" s="1">
        <v>688</v>
      </c>
      <c r="N592" s="1" t="str">
        <f t="shared" si="66"/>
        <v>low_risk</v>
      </c>
      <c r="O592" s="1" t="str">
        <f t="shared" si="67"/>
        <v>Excellent</v>
      </c>
      <c r="P592" s="1" t="str">
        <f t="shared" si="68"/>
        <v>Submitted</v>
      </c>
      <c r="Q592" s="1" t="str">
        <f t="shared" si="69"/>
        <v>Valid</v>
      </c>
      <c r="R592" s="1" t="s">
        <v>82</v>
      </c>
      <c r="S592" s="4">
        <v>522481</v>
      </c>
      <c r="T592" s="1">
        <v>9.77</v>
      </c>
      <c r="U592" s="1">
        <v>12</v>
      </c>
      <c r="V592" s="1">
        <v>43540.08</v>
      </c>
      <c r="W592" s="4">
        <f t="shared" si="70"/>
        <v>425721.57919593004</v>
      </c>
      <c r="X592" s="1" t="s">
        <v>95</v>
      </c>
      <c r="Y592" s="1" t="s">
        <v>96</v>
      </c>
      <c r="Z592" s="8">
        <v>46054</v>
      </c>
      <c r="AA592" s="8" t="str">
        <f>TEXT(Table2[[#This Row],[Application_Date]],"yyy")</f>
        <v>2026</v>
      </c>
      <c r="AB592" s="8" t="str">
        <f>TEXT(Table2[[#This Row],[Application_Date]],"mmmm")</f>
        <v>February</v>
      </c>
      <c r="AC592" s="1" t="s">
        <v>61</v>
      </c>
      <c r="AD592" s="1" t="s">
        <v>42</v>
      </c>
      <c r="AE592" s="1" t="s">
        <v>31</v>
      </c>
    </row>
    <row r="593" spans="1:31" x14ac:dyDescent="0.25">
      <c r="A593" s="1" t="s">
        <v>1324</v>
      </c>
      <c r="B593" s="1" t="str">
        <f>IF(COUNTIF($A$2:A593,A593)&gt;1,"Duplicate","Unique")</f>
        <v>Unique</v>
      </c>
      <c r="C593" s="1" t="s">
        <v>1325</v>
      </c>
      <c r="D593" s="1" t="s">
        <v>81</v>
      </c>
      <c r="E593" s="1" t="str">
        <f t="shared" si="64"/>
        <v>Submitted</v>
      </c>
      <c r="F593" s="1" t="s">
        <v>35</v>
      </c>
      <c r="G593" s="1">
        <v>27</v>
      </c>
      <c r="H593" s="1" t="s">
        <v>36</v>
      </c>
      <c r="I593" s="1" t="s">
        <v>25</v>
      </c>
      <c r="J593" s="1" t="s">
        <v>26</v>
      </c>
      <c r="K593" s="4">
        <v>1317001</v>
      </c>
      <c r="L593" s="4" t="str">
        <f t="shared" si="65"/>
        <v>Submitted</v>
      </c>
      <c r="M593" s="1">
        <v>583</v>
      </c>
      <c r="N593" s="1" t="str">
        <f t="shared" si="66"/>
        <v>High_risk</v>
      </c>
      <c r="O593" s="1" t="str">
        <f t="shared" si="67"/>
        <v>Excellent</v>
      </c>
      <c r="P593" s="1" t="str">
        <f t="shared" si="68"/>
        <v>Submitted</v>
      </c>
      <c r="Q593" s="1" t="str">
        <f t="shared" si="69"/>
        <v>Valid</v>
      </c>
      <c r="R593" s="1" t="s">
        <v>27</v>
      </c>
      <c r="S593" s="4">
        <v>4695549</v>
      </c>
      <c r="T593" s="1">
        <v>11.21</v>
      </c>
      <c r="U593" s="1">
        <v>24</v>
      </c>
      <c r="V593" s="1">
        <v>195647.88</v>
      </c>
      <c r="W593" s="4">
        <f t="shared" si="70"/>
        <v>4386425.9412909197</v>
      </c>
      <c r="X593" s="1" t="s">
        <v>50</v>
      </c>
      <c r="Y593" s="1" t="s">
        <v>51</v>
      </c>
      <c r="Z593" s="8">
        <v>46055</v>
      </c>
      <c r="AA593" s="8" t="str">
        <f>TEXT(Table2[[#This Row],[Application_Date]],"yyy")</f>
        <v>2026</v>
      </c>
      <c r="AB593" s="8" t="str">
        <f>TEXT(Table2[[#This Row],[Application_Date]],"mmmm")</f>
        <v>February</v>
      </c>
      <c r="AC593" s="1" t="s">
        <v>61</v>
      </c>
      <c r="AD593" s="1" t="s">
        <v>30</v>
      </c>
      <c r="AE593" s="1" t="s">
        <v>31</v>
      </c>
    </row>
    <row r="594" spans="1:31" x14ac:dyDescent="0.25">
      <c r="A594" s="1" t="s">
        <v>1326</v>
      </c>
      <c r="B594" s="1" t="str">
        <f>IF(COUNTIF($A$2:A594,A594)&gt;1,"Duplicate","Unique")</f>
        <v>Unique</v>
      </c>
      <c r="C594" s="1" t="s">
        <v>1327</v>
      </c>
      <c r="D594" s="1" t="s">
        <v>214</v>
      </c>
      <c r="E594" s="1" t="str">
        <f t="shared" si="64"/>
        <v>Submitted</v>
      </c>
      <c r="F594" s="1" t="s">
        <v>47</v>
      </c>
      <c r="G594" s="1">
        <v>62</v>
      </c>
      <c r="H594" s="1" t="s">
        <v>24</v>
      </c>
      <c r="I594" s="1" t="s">
        <v>48</v>
      </c>
      <c r="J594" s="1" t="s">
        <v>26</v>
      </c>
      <c r="K594" s="4">
        <v>2016188</v>
      </c>
      <c r="L594" s="4" t="str">
        <f t="shared" si="65"/>
        <v>Submitted</v>
      </c>
      <c r="M594" s="1">
        <v>409</v>
      </c>
      <c r="N594" s="1" t="str">
        <f t="shared" si="66"/>
        <v>High_risk</v>
      </c>
      <c r="O594" s="1" t="str">
        <f t="shared" si="67"/>
        <v>Excellent</v>
      </c>
      <c r="P594" s="1" t="str">
        <f t="shared" si="68"/>
        <v>Submitted</v>
      </c>
      <c r="Q594" s="1" t="str">
        <f t="shared" si="69"/>
        <v>Valid</v>
      </c>
      <c r="R594" s="1" t="s">
        <v>82</v>
      </c>
      <c r="S594" s="4">
        <v>2561444</v>
      </c>
      <c r="T594" s="1">
        <v>15.05</v>
      </c>
      <c r="U594" s="1">
        <v>60</v>
      </c>
      <c r="V594" s="1">
        <v>42690.73</v>
      </c>
      <c r="W594" s="4">
        <f t="shared" si="70"/>
        <v>3212477.6833333331</v>
      </c>
      <c r="X594" s="1" t="s">
        <v>28</v>
      </c>
      <c r="Y594" s="1" t="s">
        <v>29</v>
      </c>
      <c r="Z594" s="8">
        <v>46056</v>
      </c>
      <c r="AA594" s="8" t="str">
        <f>TEXT(Table2[[#This Row],[Application_Date]],"yyy")</f>
        <v>2026</v>
      </c>
      <c r="AB594" s="8" t="str">
        <f>TEXT(Table2[[#This Row],[Application_Date]],"mmmm")</f>
        <v>February</v>
      </c>
      <c r="AC594" s="1" t="s">
        <v>61</v>
      </c>
      <c r="AD594" s="1" t="s">
        <v>42</v>
      </c>
      <c r="AE594" s="1" t="s">
        <v>43</v>
      </c>
    </row>
    <row r="595" spans="1:31" x14ac:dyDescent="0.25">
      <c r="A595" s="1" t="s">
        <v>1328</v>
      </c>
      <c r="B595" s="1" t="str">
        <f>IF(COUNTIF($A$2:A595,A595)&gt;1,"Duplicate","Unique")</f>
        <v>Unique</v>
      </c>
      <c r="C595" s="1" t="s">
        <v>1329</v>
      </c>
      <c r="D595" s="1" t="s">
        <v>145</v>
      </c>
      <c r="E595" s="1" t="str">
        <f t="shared" si="64"/>
        <v>Submitted</v>
      </c>
      <c r="F595" s="1" t="s">
        <v>47</v>
      </c>
      <c r="G595" s="1">
        <v>57</v>
      </c>
      <c r="H595" s="1" t="s">
        <v>24</v>
      </c>
      <c r="I595" s="1" t="s">
        <v>48</v>
      </c>
      <c r="J595" s="1" t="s">
        <v>26</v>
      </c>
      <c r="K595" s="4">
        <v>716440</v>
      </c>
      <c r="L595" s="4" t="str">
        <f t="shared" si="65"/>
        <v>Submitted</v>
      </c>
      <c r="M595" s="1">
        <v>640</v>
      </c>
      <c r="N595" s="1" t="str">
        <f t="shared" si="66"/>
        <v>low_risk</v>
      </c>
      <c r="O595" s="1" t="str">
        <f t="shared" si="67"/>
        <v>Excellent</v>
      </c>
      <c r="P595" s="1" t="str">
        <f t="shared" si="68"/>
        <v>Submitted</v>
      </c>
      <c r="Q595" s="1" t="str">
        <f t="shared" si="69"/>
        <v>Valid</v>
      </c>
      <c r="R595" s="1" t="s">
        <v>82</v>
      </c>
      <c r="S595" s="4">
        <v>1542853</v>
      </c>
      <c r="T595" s="1">
        <v>8</v>
      </c>
      <c r="U595" s="1">
        <v>24</v>
      </c>
      <c r="V595" s="1">
        <v>64285.54</v>
      </c>
      <c r="W595" s="4">
        <f t="shared" si="70"/>
        <v>1028573.5404403356</v>
      </c>
      <c r="X595" s="1" t="s">
        <v>105</v>
      </c>
      <c r="Y595" s="1" t="s">
        <v>106</v>
      </c>
      <c r="Z595" s="8">
        <v>46057</v>
      </c>
      <c r="AA595" s="8" t="str">
        <f>TEXT(Table2[[#This Row],[Application_Date]],"yyy")</f>
        <v>2026</v>
      </c>
      <c r="AB595" s="8" t="str">
        <f>TEXT(Table2[[#This Row],[Application_Date]],"mmmm")</f>
        <v>February</v>
      </c>
      <c r="AC595" s="1" t="s">
        <v>61</v>
      </c>
      <c r="AD595" s="1" t="s">
        <v>42</v>
      </c>
      <c r="AE595" s="1" t="s">
        <v>62</v>
      </c>
    </row>
    <row r="596" spans="1:31" x14ac:dyDescent="0.25">
      <c r="A596" s="1" t="s">
        <v>1330</v>
      </c>
      <c r="B596" s="1" t="str">
        <f>IF(COUNTIF($A$2:A596,A596)&gt;1,"Duplicate","Unique")</f>
        <v>Unique</v>
      </c>
      <c r="C596" s="1" t="s">
        <v>1331</v>
      </c>
      <c r="D596" s="1" t="s">
        <v>75</v>
      </c>
      <c r="E596" s="1" t="str">
        <f t="shared" si="64"/>
        <v>Submitted</v>
      </c>
      <c r="F596" s="1" t="s">
        <v>47</v>
      </c>
      <c r="G596" s="1">
        <v>49</v>
      </c>
      <c r="H596" s="1" t="s">
        <v>36</v>
      </c>
      <c r="I596" s="1" t="s">
        <v>25</v>
      </c>
      <c r="J596" s="1" t="s">
        <v>70</v>
      </c>
      <c r="K596" s="4">
        <v>991642</v>
      </c>
      <c r="L596" s="4" t="str">
        <f t="shared" si="65"/>
        <v>Submitted</v>
      </c>
      <c r="M596" s="1">
        <v>400</v>
      </c>
      <c r="N596" s="1" t="str">
        <f t="shared" si="66"/>
        <v>High_risk</v>
      </c>
      <c r="O596" s="1" t="str">
        <f t="shared" si="67"/>
        <v>Excellent</v>
      </c>
      <c r="P596" s="1" t="str">
        <f t="shared" si="68"/>
        <v>Submitted</v>
      </c>
      <c r="Q596" s="1" t="str">
        <f t="shared" si="69"/>
        <v>Valid</v>
      </c>
      <c r="R596" s="1" t="s">
        <v>70</v>
      </c>
      <c r="S596" s="4">
        <v>4686565</v>
      </c>
      <c r="T596" s="1">
        <v>18.54</v>
      </c>
      <c r="U596" s="1">
        <v>24</v>
      </c>
      <c r="V596" s="1">
        <v>195273.54</v>
      </c>
      <c r="W596" s="4">
        <f t="shared" si="70"/>
        <v>7240742.926328239</v>
      </c>
      <c r="X596" s="1" t="s">
        <v>59</v>
      </c>
      <c r="Y596" s="1" t="s">
        <v>60</v>
      </c>
      <c r="Z596" s="8">
        <v>46058</v>
      </c>
      <c r="AA596" s="8" t="str">
        <f>TEXT(Table2[[#This Row],[Application_Date]],"yyy")</f>
        <v>2026</v>
      </c>
      <c r="AB596" s="8" t="str">
        <f>TEXT(Table2[[#This Row],[Application_Date]],"mmmm")</f>
        <v>February</v>
      </c>
      <c r="AC596" s="1" t="s">
        <v>61</v>
      </c>
      <c r="AD596" s="1" t="s">
        <v>30</v>
      </c>
      <c r="AE596" s="1" t="s">
        <v>66</v>
      </c>
    </row>
    <row r="597" spans="1:31" x14ac:dyDescent="0.25">
      <c r="A597" s="1" t="s">
        <v>1332</v>
      </c>
      <c r="B597" s="1" t="str">
        <f>IF(COUNTIF($A$2:A597,A597)&gt;1,"Duplicate","Unique")</f>
        <v>Unique</v>
      </c>
      <c r="C597" s="1" t="s">
        <v>1333</v>
      </c>
      <c r="D597" s="1" t="s">
        <v>242</v>
      </c>
      <c r="E597" s="1" t="str">
        <f t="shared" si="64"/>
        <v>Submitted</v>
      </c>
      <c r="F597" s="1" t="s">
        <v>35</v>
      </c>
      <c r="G597" s="1">
        <v>34</v>
      </c>
      <c r="H597" s="1" t="s">
        <v>36</v>
      </c>
      <c r="I597" s="1" t="s">
        <v>48</v>
      </c>
      <c r="J597" s="1" t="s">
        <v>26</v>
      </c>
      <c r="K597" s="4">
        <v>385376</v>
      </c>
      <c r="L597" s="4" t="str">
        <f t="shared" si="65"/>
        <v>Submitted</v>
      </c>
      <c r="M597" s="1">
        <v>686</v>
      </c>
      <c r="N597" s="1" t="str">
        <f t="shared" si="66"/>
        <v>low_risk</v>
      </c>
      <c r="O597" s="1" t="str">
        <f t="shared" si="67"/>
        <v>Excellent</v>
      </c>
      <c r="P597" s="1" t="str">
        <f t="shared" si="68"/>
        <v>Submitted</v>
      </c>
      <c r="Q597" s="1" t="str">
        <f t="shared" si="69"/>
        <v>Valid</v>
      </c>
      <c r="R597" s="1" t="s">
        <v>82</v>
      </c>
      <c r="S597" s="4">
        <v>2012324</v>
      </c>
      <c r="T597" s="1">
        <v>18.54</v>
      </c>
      <c r="U597" s="1">
        <v>12</v>
      </c>
      <c r="V597" s="1">
        <v>167693.67000000001</v>
      </c>
      <c r="W597" s="4">
        <f t="shared" si="70"/>
        <v>3109082.6893785982</v>
      </c>
      <c r="X597" s="1" t="s">
        <v>28</v>
      </c>
      <c r="Y597" s="1" t="s">
        <v>29</v>
      </c>
      <c r="Z597" s="8">
        <v>46059</v>
      </c>
      <c r="AA597" s="8" t="str">
        <f>TEXT(Table2[[#This Row],[Application_Date]],"yyy")</f>
        <v>2026</v>
      </c>
      <c r="AB597" s="8" t="str">
        <f>TEXT(Table2[[#This Row],[Application_Date]],"mmmm")</f>
        <v>February</v>
      </c>
      <c r="AC597" s="1" t="s">
        <v>61</v>
      </c>
      <c r="AD597" s="1" t="s">
        <v>30</v>
      </c>
      <c r="AE597" s="1" t="s">
        <v>66</v>
      </c>
    </row>
    <row r="598" spans="1:31" x14ac:dyDescent="0.25">
      <c r="A598" s="1" t="s">
        <v>1334</v>
      </c>
      <c r="B598" s="1" t="str">
        <f>IF(COUNTIF($A$2:A598,A598)&gt;1,"Duplicate","Unique")</f>
        <v>Unique</v>
      </c>
      <c r="C598" s="1" t="s">
        <v>1335</v>
      </c>
      <c r="D598" s="1" t="s">
        <v>361</v>
      </c>
      <c r="E598" s="1" t="str">
        <f t="shared" si="64"/>
        <v>Submitted</v>
      </c>
      <c r="F598" s="1" t="s">
        <v>35</v>
      </c>
      <c r="G598" s="1">
        <v>49</v>
      </c>
      <c r="H598" s="1" t="s">
        <v>24</v>
      </c>
      <c r="I598" s="1" t="s">
        <v>25</v>
      </c>
      <c r="J598" s="1" t="s">
        <v>70</v>
      </c>
      <c r="K598" s="4">
        <v>1277846</v>
      </c>
      <c r="L598" s="4" t="str">
        <f t="shared" si="65"/>
        <v>Submitted</v>
      </c>
      <c r="M598" s="1">
        <v>494</v>
      </c>
      <c r="N598" s="1" t="str">
        <f t="shared" si="66"/>
        <v>High_risk</v>
      </c>
      <c r="O598" s="1" t="str">
        <f t="shared" si="67"/>
        <v>Excellent</v>
      </c>
      <c r="P598" s="1" t="str">
        <f t="shared" si="68"/>
        <v>Submitted</v>
      </c>
      <c r="Q598" s="1" t="str">
        <f t="shared" si="69"/>
        <v>Valid</v>
      </c>
      <c r="R598" s="1" t="s">
        <v>27</v>
      </c>
      <c r="S598" s="4">
        <v>2345975</v>
      </c>
      <c r="T598" s="1">
        <v>11.38</v>
      </c>
      <c r="U598" s="1">
        <v>12</v>
      </c>
      <c r="V598" s="1">
        <v>195497.92</v>
      </c>
      <c r="W598" s="4">
        <f t="shared" si="70"/>
        <v>2225510.116105665</v>
      </c>
      <c r="X598" s="1" t="s">
        <v>95</v>
      </c>
      <c r="Y598" s="1" t="s">
        <v>96</v>
      </c>
      <c r="Z598" s="8">
        <v>46060</v>
      </c>
      <c r="AA598" s="8" t="str">
        <f>TEXT(Table2[[#This Row],[Application_Date]],"yyy")</f>
        <v>2026</v>
      </c>
      <c r="AB598" s="8" t="str">
        <f>TEXT(Table2[[#This Row],[Application_Date]],"mmmm")</f>
        <v>February</v>
      </c>
      <c r="AC598" s="1" t="s">
        <v>61</v>
      </c>
      <c r="AD598" s="1" t="s">
        <v>30</v>
      </c>
      <c r="AE598" s="1" t="s">
        <v>66</v>
      </c>
    </row>
    <row r="599" spans="1:31" x14ac:dyDescent="0.25">
      <c r="A599" s="1" t="s">
        <v>1336</v>
      </c>
      <c r="B599" s="1" t="str">
        <f>IF(COUNTIF($A$2:A599,A599)&gt;1,"Duplicate","Unique")</f>
        <v>Unique</v>
      </c>
      <c r="C599" s="1" t="s">
        <v>1337</v>
      </c>
      <c r="D599" s="1" t="s">
        <v>239</v>
      </c>
      <c r="E599" s="1" t="str">
        <f t="shared" si="64"/>
        <v>Submitted</v>
      </c>
      <c r="F599" s="1" t="s">
        <v>47</v>
      </c>
      <c r="G599" s="1">
        <v>48</v>
      </c>
      <c r="H599" s="1" t="s">
        <v>24</v>
      </c>
      <c r="I599" s="1" t="s">
        <v>48</v>
      </c>
      <c r="J599" s="1" t="s">
        <v>26</v>
      </c>
      <c r="K599" s="4">
        <v>1643045</v>
      </c>
      <c r="L599" s="4" t="str">
        <f t="shared" si="65"/>
        <v>Submitted</v>
      </c>
      <c r="M599" s="1">
        <v>559</v>
      </c>
      <c r="N599" s="1" t="str">
        <f t="shared" si="66"/>
        <v>High_risk</v>
      </c>
      <c r="O599" s="1" t="str">
        <f t="shared" si="67"/>
        <v>Excellent</v>
      </c>
      <c r="P599" s="1" t="str">
        <f t="shared" si="68"/>
        <v>Submitted</v>
      </c>
      <c r="Q599" s="1" t="str">
        <f t="shared" si="69"/>
        <v>Valid</v>
      </c>
      <c r="R599" s="1" t="s">
        <v>82</v>
      </c>
      <c r="S599" s="4">
        <v>4867003</v>
      </c>
      <c r="T599" s="1">
        <v>14.39</v>
      </c>
      <c r="U599" s="1">
        <v>60</v>
      </c>
      <c r="V599" s="1">
        <v>81116.72</v>
      </c>
      <c r="W599" s="4">
        <f t="shared" si="70"/>
        <v>5836347.7641666671</v>
      </c>
      <c r="X599" s="1" t="s">
        <v>105</v>
      </c>
      <c r="Y599" s="1" t="s">
        <v>106</v>
      </c>
      <c r="Z599" s="8">
        <v>46061</v>
      </c>
      <c r="AA599" s="8" t="str">
        <f>TEXT(Table2[[#This Row],[Application_Date]],"yyy")</f>
        <v>2026</v>
      </c>
      <c r="AB599" s="8" t="str">
        <f>TEXT(Table2[[#This Row],[Application_Date]],"mmmm")</f>
        <v>February</v>
      </c>
      <c r="AC599" s="1" t="s">
        <v>61</v>
      </c>
      <c r="AD599" s="1" t="s">
        <v>42</v>
      </c>
      <c r="AE599" s="1" t="s">
        <v>31</v>
      </c>
    </row>
    <row r="600" spans="1:31" x14ac:dyDescent="0.25">
      <c r="A600" s="1" t="s">
        <v>1338</v>
      </c>
      <c r="B600" s="1" t="str">
        <f>IF(COUNTIF($A$2:A600,A600)&gt;1,"Duplicate","Unique")</f>
        <v>Unique</v>
      </c>
      <c r="C600" s="1" t="s">
        <v>1339</v>
      </c>
      <c r="D600" s="1" t="s">
        <v>121</v>
      </c>
      <c r="E600" s="1" t="str">
        <f t="shared" si="64"/>
        <v>Submitted</v>
      </c>
      <c r="F600" s="1" t="s">
        <v>35</v>
      </c>
      <c r="G600" s="1">
        <v>18</v>
      </c>
      <c r="H600" s="1" t="s">
        <v>36</v>
      </c>
      <c r="I600" s="1" t="s">
        <v>48</v>
      </c>
      <c r="J600" s="1" t="s">
        <v>70</v>
      </c>
      <c r="K600" s="4">
        <v>1794553</v>
      </c>
      <c r="L600" s="4" t="str">
        <f t="shared" si="65"/>
        <v>Submitted</v>
      </c>
      <c r="M600" s="1">
        <v>767</v>
      </c>
      <c r="N600" s="1" t="str">
        <f t="shared" si="66"/>
        <v>medium_risk</v>
      </c>
      <c r="O600" s="1" t="str">
        <f t="shared" si="67"/>
        <v>Excellent</v>
      </c>
      <c r="P600" s="1" t="str">
        <f t="shared" si="68"/>
        <v>Submitted</v>
      </c>
      <c r="Q600" s="1" t="str">
        <f t="shared" si="69"/>
        <v>Valid</v>
      </c>
      <c r="R600" s="1" t="s">
        <v>82</v>
      </c>
      <c r="S600" s="4">
        <v>1111686</v>
      </c>
      <c r="T600" s="1">
        <v>13.1</v>
      </c>
      <c r="U600" s="1">
        <v>24</v>
      </c>
      <c r="V600" s="1">
        <v>46320.25</v>
      </c>
      <c r="W600" s="4">
        <f t="shared" si="70"/>
        <v>1213590.5746747511</v>
      </c>
      <c r="X600" s="1" t="s">
        <v>85</v>
      </c>
      <c r="Y600" s="1" t="s">
        <v>86</v>
      </c>
      <c r="Z600" s="8">
        <v>46062</v>
      </c>
      <c r="AA600" s="8" t="str">
        <f>TEXT(Table2[[#This Row],[Application_Date]],"yyy")</f>
        <v>2026</v>
      </c>
      <c r="AB600" s="8" t="str">
        <f>TEXT(Table2[[#This Row],[Application_Date]],"mmmm")</f>
        <v>February</v>
      </c>
      <c r="AC600" s="1" t="s">
        <v>52</v>
      </c>
      <c r="AD600" s="1" t="s">
        <v>30</v>
      </c>
      <c r="AE600" s="1" t="s">
        <v>62</v>
      </c>
    </row>
    <row r="601" spans="1:31" x14ac:dyDescent="0.25">
      <c r="A601" s="1" t="s">
        <v>1340</v>
      </c>
      <c r="B601" s="1" t="str">
        <f>IF(COUNTIF($A$2:A601,A601)&gt;1,"Duplicate","Unique")</f>
        <v>Unique</v>
      </c>
      <c r="C601" s="1" t="s">
        <v>1341</v>
      </c>
      <c r="D601" s="1" t="s">
        <v>81</v>
      </c>
      <c r="E601" s="1" t="str">
        <f t="shared" si="64"/>
        <v>Submitted</v>
      </c>
      <c r="F601" s="1" t="s">
        <v>47</v>
      </c>
      <c r="G601" s="1">
        <v>48</v>
      </c>
      <c r="H601" s="1" t="s">
        <v>24</v>
      </c>
      <c r="I601" s="1" t="s">
        <v>25</v>
      </c>
      <c r="J601" s="1" t="s">
        <v>49</v>
      </c>
      <c r="K601" s="4">
        <v>1165886</v>
      </c>
      <c r="L601" s="4" t="str">
        <f t="shared" si="65"/>
        <v>Submitted</v>
      </c>
      <c r="M601" s="1">
        <v>729</v>
      </c>
      <c r="N601" s="1" t="str">
        <f t="shared" si="66"/>
        <v>low_risk</v>
      </c>
      <c r="O601" s="1" t="str">
        <f t="shared" si="67"/>
        <v>Excellent</v>
      </c>
      <c r="P601" s="1" t="str">
        <f t="shared" si="68"/>
        <v>Submitted</v>
      </c>
      <c r="Q601" s="1" t="str">
        <f t="shared" si="69"/>
        <v>Valid</v>
      </c>
      <c r="R601" s="1" t="s">
        <v>27</v>
      </c>
      <c r="S601" s="4">
        <v>1336921</v>
      </c>
      <c r="T601" s="1">
        <v>7.23</v>
      </c>
      <c r="U601" s="1">
        <v>36</v>
      </c>
      <c r="V601" s="1">
        <v>37136.69</v>
      </c>
      <c r="W601" s="4">
        <f t="shared" si="70"/>
        <v>805494.93664549722</v>
      </c>
      <c r="X601" s="1" t="s">
        <v>95</v>
      </c>
      <c r="Y601" s="1" t="s">
        <v>96</v>
      </c>
      <c r="Z601" s="8">
        <v>46063</v>
      </c>
      <c r="AA601" s="8" t="str">
        <f>TEXT(Table2[[#This Row],[Application_Date]],"yyy")</f>
        <v>2026</v>
      </c>
      <c r="AB601" s="8" t="str">
        <f>TEXT(Table2[[#This Row],[Application_Date]],"mmmm")</f>
        <v>February</v>
      </c>
      <c r="AC601" s="1" t="s">
        <v>41</v>
      </c>
      <c r="AD601" s="1" t="s">
        <v>30</v>
      </c>
      <c r="AE601" s="1" t="s">
        <v>66</v>
      </c>
    </row>
    <row r="602" spans="1:31" x14ac:dyDescent="0.25">
      <c r="A602" s="1" t="s">
        <v>1342</v>
      </c>
      <c r="B602" s="1" t="str">
        <f>IF(COUNTIF($A$2:A602,A602)&gt;1,"Duplicate","Unique")</f>
        <v>Unique</v>
      </c>
      <c r="C602" s="1" t="s">
        <v>1343</v>
      </c>
      <c r="D602" s="1" t="s">
        <v>89</v>
      </c>
      <c r="E602" s="1" t="str">
        <f t="shared" si="64"/>
        <v>Submitted</v>
      </c>
      <c r="F602" s="1" t="s">
        <v>35</v>
      </c>
      <c r="G602" s="1">
        <v>59</v>
      </c>
      <c r="H602" s="1" t="s">
        <v>24</v>
      </c>
      <c r="I602" s="1" t="s">
        <v>25</v>
      </c>
      <c r="J602" s="1" t="s">
        <v>49</v>
      </c>
      <c r="K602" s="4">
        <v>1182139</v>
      </c>
      <c r="L602" s="4" t="str">
        <f t="shared" si="65"/>
        <v>Submitted</v>
      </c>
      <c r="M602" s="1">
        <v>484</v>
      </c>
      <c r="N602" s="1" t="str">
        <f t="shared" si="66"/>
        <v>High_risk</v>
      </c>
      <c r="O602" s="1" t="str">
        <f t="shared" si="67"/>
        <v>Excellent</v>
      </c>
      <c r="P602" s="1" t="str">
        <f t="shared" si="68"/>
        <v>Submitted</v>
      </c>
      <c r="Q602" s="1" t="str">
        <f t="shared" si="69"/>
        <v>Valid</v>
      </c>
      <c r="R602" s="1" t="s">
        <v>27</v>
      </c>
      <c r="S602" s="4">
        <v>4359396</v>
      </c>
      <c r="T602" s="1">
        <v>9.11</v>
      </c>
      <c r="U602" s="1">
        <v>24</v>
      </c>
      <c r="V602" s="1">
        <v>181641.5</v>
      </c>
      <c r="W602" s="4">
        <f t="shared" si="70"/>
        <v>3309512.419397763</v>
      </c>
      <c r="X602" s="1" t="s">
        <v>59</v>
      </c>
      <c r="Y602" s="1" t="s">
        <v>60</v>
      </c>
      <c r="Z602" s="8">
        <v>46064</v>
      </c>
      <c r="AA602" s="8" t="str">
        <f>TEXT(Table2[[#This Row],[Application_Date]],"yyy")</f>
        <v>2026</v>
      </c>
      <c r="AB602" s="8" t="str">
        <f>TEXT(Table2[[#This Row],[Application_Date]],"mmmm")</f>
        <v>February</v>
      </c>
      <c r="AC602" s="1" t="s">
        <v>61</v>
      </c>
      <c r="AD602" s="1" t="s">
        <v>30</v>
      </c>
      <c r="AE602" s="1" t="s">
        <v>43</v>
      </c>
    </row>
    <row r="603" spans="1:31" x14ac:dyDescent="0.25">
      <c r="A603" s="1" t="s">
        <v>1344</v>
      </c>
      <c r="B603" s="1" t="str">
        <f>IF(COUNTIF($A$2:A603,A603)&gt;1,"Duplicate","Unique")</f>
        <v>Unique</v>
      </c>
      <c r="C603" s="1" t="s">
        <v>1345</v>
      </c>
      <c r="D603" s="1" t="s">
        <v>433</v>
      </c>
      <c r="E603" s="1" t="str">
        <f t="shared" si="64"/>
        <v>Submitted</v>
      </c>
      <c r="F603" s="1" t="s">
        <v>47</v>
      </c>
      <c r="G603" s="1">
        <v>61</v>
      </c>
      <c r="H603" s="1" t="s">
        <v>24</v>
      </c>
      <c r="I603" s="1" t="s">
        <v>25</v>
      </c>
      <c r="J603" s="1" t="s">
        <v>26</v>
      </c>
      <c r="K603" s="4">
        <v>1824934</v>
      </c>
      <c r="L603" s="4" t="str">
        <f t="shared" si="65"/>
        <v>Submitted</v>
      </c>
      <c r="M603" s="1">
        <v>617</v>
      </c>
      <c r="N603" s="1" t="str">
        <f t="shared" si="66"/>
        <v>low_risk</v>
      </c>
      <c r="O603" s="1" t="str">
        <f t="shared" si="67"/>
        <v>Excellent</v>
      </c>
      <c r="P603" s="1" t="str">
        <f t="shared" si="68"/>
        <v>Submitted</v>
      </c>
      <c r="Q603" s="1" t="str">
        <f t="shared" si="69"/>
        <v>Valid</v>
      </c>
      <c r="R603" s="1" t="s">
        <v>70</v>
      </c>
      <c r="S603" s="4">
        <v>3935803</v>
      </c>
      <c r="T603" s="1">
        <v>11.79</v>
      </c>
      <c r="U603" s="1">
        <v>60</v>
      </c>
      <c r="V603" s="1">
        <v>65596.72</v>
      </c>
      <c r="W603" s="4">
        <f t="shared" si="70"/>
        <v>3866926.4474999998</v>
      </c>
      <c r="X603" s="1" t="s">
        <v>28</v>
      </c>
      <c r="Y603" s="1" t="s">
        <v>29</v>
      </c>
      <c r="Z603" s="8">
        <v>46065</v>
      </c>
      <c r="AA603" s="8" t="str">
        <f>TEXT(Table2[[#This Row],[Application_Date]],"yyy")</f>
        <v>2026</v>
      </c>
      <c r="AB603" s="8" t="str">
        <f>TEXT(Table2[[#This Row],[Application_Date]],"mmmm")</f>
        <v>February</v>
      </c>
      <c r="AC603" s="1" t="s">
        <v>52</v>
      </c>
      <c r="AD603" s="1" t="s">
        <v>42</v>
      </c>
      <c r="AE603" s="1" t="s">
        <v>62</v>
      </c>
    </row>
    <row r="604" spans="1:31" x14ac:dyDescent="0.25">
      <c r="A604" s="1" t="s">
        <v>1346</v>
      </c>
      <c r="B604" s="1" t="str">
        <f>IF(COUNTIF($A$2:A604,A604)&gt;1,"Duplicate","Unique")</f>
        <v>Unique</v>
      </c>
      <c r="C604" s="1" t="s">
        <v>1347</v>
      </c>
      <c r="D604" s="1" t="s">
        <v>121</v>
      </c>
      <c r="E604" s="1" t="str">
        <f t="shared" si="64"/>
        <v>Submitted</v>
      </c>
      <c r="F604" s="1" t="s">
        <v>35</v>
      </c>
      <c r="G604" s="1">
        <v>41</v>
      </c>
      <c r="H604" s="1" t="s">
        <v>36</v>
      </c>
      <c r="I604" s="1" t="s">
        <v>48</v>
      </c>
      <c r="J604" s="1" t="s">
        <v>49</v>
      </c>
      <c r="K604" s="4">
        <v>595184</v>
      </c>
      <c r="L604" s="4" t="str">
        <f t="shared" si="65"/>
        <v>Submitted</v>
      </c>
      <c r="M604" s="1">
        <v>430</v>
      </c>
      <c r="N604" s="1" t="str">
        <f t="shared" si="66"/>
        <v>High_risk</v>
      </c>
      <c r="O604" s="1" t="str">
        <f t="shared" si="67"/>
        <v>Excellent</v>
      </c>
      <c r="P604" s="1" t="str">
        <f t="shared" si="68"/>
        <v>Submitted</v>
      </c>
      <c r="Q604" s="1" t="str">
        <f t="shared" si="69"/>
        <v>Valid</v>
      </c>
      <c r="R604" s="1" t="s">
        <v>6</v>
      </c>
      <c r="S604" s="4">
        <v>0</v>
      </c>
      <c r="T604" s="1">
        <v>8.07</v>
      </c>
      <c r="U604" s="1">
        <v>180</v>
      </c>
      <c r="V604" s="1">
        <v>1388.89</v>
      </c>
      <c r="W604" s="4">
        <f t="shared" si="70"/>
        <v>0</v>
      </c>
      <c r="X604" s="1" t="s">
        <v>50</v>
      </c>
      <c r="Y604" s="1" t="s">
        <v>51</v>
      </c>
      <c r="Z604" s="8">
        <v>46066</v>
      </c>
      <c r="AA604" s="8" t="str">
        <f>TEXT(Table2[[#This Row],[Application_Date]],"yyy")</f>
        <v>2026</v>
      </c>
      <c r="AB604" s="8" t="str">
        <f>TEXT(Table2[[#This Row],[Application_Date]],"mmmm")</f>
        <v>February</v>
      </c>
      <c r="AC604" s="1" t="s">
        <v>61</v>
      </c>
      <c r="AD604" s="1" t="s">
        <v>30</v>
      </c>
      <c r="AE604" s="1" t="s">
        <v>43</v>
      </c>
    </row>
    <row r="605" spans="1:31" x14ac:dyDescent="0.25">
      <c r="A605" s="1" t="s">
        <v>1348</v>
      </c>
      <c r="B605" s="1" t="str">
        <f>IF(COUNTIF($A$2:A605,A605)&gt;1,"Duplicate","Unique")</f>
        <v>Unique</v>
      </c>
      <c r="C605" s="1" t="s">
        <v>1349</v>
      </c>
      <c r="D605" s="1" t="s">
        <v>489</v>
      </c>
      <c r="E605" s="1" t="str">
        <f t="shared" si="64"/>
        <v>Submitted</v>
      </c>
      <c r="F605" s="1" t="s">
        <v>35</v>
      </c>
      <c r="G605" s="1">
        <v>43</v>
      </c>
      <c r="H605" s="1" t="s">
        <v>24</v>
      </c>
      <c r="I605" s="1" t="s">
        <v>25</v>
      </c>
      <c r="J605" s="1" t="s">
        <v>70</v>
      </c>
      <c r="K605" s="4">
        <v>1863814</v>
      </c>
      <c r="L605" s="4" t="str">
        <f t="shared" si="65"/>
        <v>Submitted</v>
      </c>
      <c r="M605" s="1">
        <v>950</v>
      </c>
      <c r="N605" s="1" t="str">
        <f t="shared" si="66"/>
        <v>medium_risk</v>
      </c>
      <c r="O605" s="1" t="str">
        <f t="shared" si="67"/>
        <v>Excellent</v>
      </c>
      <c r="P605" s="1" t="str">
        <f t="shared" si="68"/>
        <v>Submitted</v>
      </c>
      <c r="Q605" s="1" t="str">
        <f t="shared" si="69"/>
        <v>Invalid</v>
      </c>
      <c r="R605" s="1" t="s">
        <v>27</v>
      </c>
      <c r="S605" s="4">
        <v>4255702</v>
      </c>
      <c r="T605" s="1">
        <v>14.01</v>
      </c>
      <c r="U605" s="1">
        <v>180</v>
      </c>
      <c r="V605" s="1">
        <v>23642.79</v>
      </c>
      <c r="W605" s="4">
        <f t="shared" si="70"/>
        <v>4968532.085</v>
      </c>
      <c r="X605" s="1" t="s">
        <v>95</v>
      </c>
      <c r="Y605" s="1" t="s">
        <v>96</v>
      </c>
      <c r="Z605" s="8">
        <v>46067</v>
      </c>
      <c r="AA605" s="8" t="str">
        <f>TEXT(Table2[[#This Row],[Application_Date]],"yyy")</f>
        <v>2026</v>
      </c>
      <c r="AB605" s="8" t="str">
        <f>TEXT(Table2[[#This Row],[Application_Date]],"mmmm")</f>
        <v>February</v>
      </c>
      <c r="AC605" s="1" t="s">
        <v>52</v>
      </c>
      <c r="AD605" s="1" t="s">
        <v>42</v>
      </c>
      <c r="AE605" s="1" t="s">
        <v>43</v>
      </c>
    </row>
    <row r="606" spans="1:31" x14ac:dyDescent="0.25">
      <c r="A606" s="1" t="s">
        <v>1350</v>
      </c>
      <c r="B606" s="1" t="str">
        <f>IF(COUNTIF($A$2:A606,A606)&gt;1,"Duplicate","Unique")</f>
        <v>Unique</v>
      </c>
      <c r="C606" s="1" t="s">
        <v>1351</v>
      </c>
      <c r="D606" s="1" t="s">
        <v>78</v>
      </c>
      <c r="E606" s="1" t="str">
        <f t="shared" si="64"/>
        <v>Submitted</v>
      </c>
      <c r="F606" s="1" t="s">
        <v>47</v>
      </c>
      <c r="G606" s="1">
        <v>34</v>
      </c>
      <c r="H606" s="1" t="s">
        <v>24</v>
      </c>
      <c r="I606" s="1" t="s">
        <v>25</v>
      </c>
      <c r="J606" s="1" t="s">
        <v>70</v>
      </c>
      <c r="K606" s="4">
        <v>299913</v>
      </c>
      <c r="L606" s="4" t="str">
        <f t="shared" si="65"/>
        <v>Submitted</v>
      </c>
      <c r="M606" s="1">
        <v>755</v>
      </c>
      <c r="N606" s="1" t="str">
        <f t="shared" si="66"/>
        <v>medium_risk</v>
      </c>
      <c r="O606" s="1" t="str">
        <f t="shared" si="67"/>
        <v>Excellent</v>
      </c>
      <c r="P606" s="1" t="str">
        <f t="shared" si="68"/>
        <v>Submitted</v>
      </c>
      <c r="Q606" s="1" t="str">
        <f t="shared" si="69"/>
        <v>Valid</v>
      </c>
      <c r="R606" s="1" t="s">
        <v>70</v>
      </c>
      <c r="S606" s="4">
        <v>3012565</v>
      </c>
      <c r="T606" s="1">
        <v>8.64</v>
      </c>
      <c r="U606" s="1">
        <v>180</v>
      </c>
      <c r="V606" s="1">
        <v>16736.47</v>
      </c>
      <c r="W606" s="4">
        <f t="shared" si="70"/>
        <v>2169046.8000000003</v>
      </c>
      <c r="X606" s="1" t="s">
        <v>95</v>
      </c>
      <c r="Y606" s="1" t="s">
        <v>96</v>
      </c>
      <c r="Z606" s="8">
        <v>46068</v>
      </c>
      <c r="AA606" s="8" t="str">
        <f>TEXT(Table2[[#This Row],[Application_Date]],"yyy")</f>
        <v>2026</v>
      </c>
      <c r="AB606" s="8" t="str">
        <f>TEXT(Table2[[#This Row],[Application_Date]],"mmmm")</f>
        <v>February</v>
      </c>
      <c r="AC606" s="1" t="s">
        <v>41</v>
      </c>
      <c r="AD606" s="1" t="s">
        <v>42</v>
      </c>
      <c r="AE606" s="1" t="s">
        <v>62</v>
      </c>
    </row>
    <row r="607" spans="1:31" x14ac:dyDescent="0.25">
      <c r="A607" s="1" t="s">
        <v>1352</v>
      </c>
      <c r="B607" s="1" t="str">
        <f>IF(COUNTIF($A$2:A607,A607)&gt;1,"Duplicate","Unique")</f>
        <v>Unique</v>
      </c>
      <c r="C607" s="1" t="s">
        <v>1353</v>
      </c>
      <c r="D607" s="1" t="s">
        <v>284</v>
      </c>
      <c r="E607" s="1" t="str">
        <f t="shared" si="64"/>
        <v>Submitted</v>
      </c>
      <c r="F607" s="1" t="s">
        <v>47</v>
      </c>
      <c r="G607" s="1">
        <v>60</v>
      </c>
      <c r="H607" s="1" t="s">
        <v>36</v>
      </c>
      <c r="I607" s="1" t="s">
        <v>48</v>
      </c>
      <c r="J607" s="1" t="s">
        <v>49</v>
      </c>
      <c r="K607" s="4">
        <v>2121329</v>
      </c>
      <c r="L607" s="4" t="str">
        <f t="shared" si="65"/>
        <v>Submitted</v>
      </c>
      <c r="M607" s="1">
        <v>833</v>
      </c>
      <c r="N607" s="1" t="str">
        <f t="shared" si="66"/>
        <v>medium_risk</v>
      </c>
      <c r="O607" s="1" t="str">
        <f t="shared" si="67"/>
        <v>Excellent</v>
      </c>
      <c r="P607" s="1" t="str">
        <f t="shared" si="68"/>
        <v>Submitted</v>
      </c>
      <c r="Q607" s="1" t="str">
        <f t="shared" si="69"/>
        <v>Valid</v>
      </c>
      <c r="R607" s="1" t="s">
        <v>70</v>
      </c>
      <c r="S607" s="4">
        <v>2832074</v>
      </c>
      <c r="T607" s="1">
        <v>10.17</v>
      </c>
      <c r="U607" s="1">
        <v>36</v>
      </c>
      <c r="V607" s="1">
        <v>78668.72</v>
      </c>
      <c r="W607" s="4">
        <f t="shared" si="70"/>
        <v>2400182.7156070219</v>
      </c>
      <c r="X607" s="1" t="s">
        <v>39</v>
      </c>
      <c r="Y607" s="1" t="s">
        <v>40</v>
      </c>
      <c r="Z607" s="8">
        <v>46069</v>
      </c>
      <c r="AA607" s="8" t="str">
        <f>TEXT(Table2[[#This Row],[Application_Date]],"yyy")</f>
        <v>2026</v>
      </c>
      <c r="AB607" s="8" t="str">
        <f>TEXT(Table2[[#This Row],[Application_Date]],"mmmm")</f>
        <v>February</v>
      </c>
      <c r="AC607" s="1" t="s">
        <v>61</v>
      </c>
      <c r="AD607" s="1" t="s">
        <v>42</v>
      </c>
      <c r="AE607" s="1" t="s">
        <v>66</v>
      </c>
    </row>
    <row r="608" spans="1:31" x14ac:dyDescent="0.25">
      <c r="A608" s="1" t="s">
        <v>1354</v>
      </c>
      <c r="B608" s="1" t="str">
        <f>IF(COUNTIF($A$2:A608,A608)&gt;1,"Duplicate","Unique")</f>
        <v>Unique</v>
      </c>
      <c r="C608" s="1" t="s">
        <v>1355</v>
      </c>
      <c r="D608" s="1" t="s">
        <v>55</v>
      </c>
      <c r="E608" s="1" t="str">
        <f t="shared" si="64"/>
        <v>Submitted</v>
      </c>
      <c r="F608" s="1" t="s">
        <v>35</v>
      </c>
      <c r="G608" s="1">
        <v>54</v>
      </c>
      <c r="H608" s="1" t="s">
        <v>36</v>
      </c>
      <c r="I608" s="1" t="s">
        <v>48</v>
      </c>
      <c r="J608" s="1" t="s">
        <v>37</v>
      </c>
      <c r="K608" s="4">
        <v>295680</v>
      </c>
      <c r="L608" s="4" t="str">
        <f t="shared" si="65"/>
        <v>Submitted</v>
      </c>
      <c r="M608" s="1">
        <v>818</v>
      </c>
      <c r="N608" s="1" t="str">
        <f t="shared" si="66"/>
        <v>medium_risk</v>
      </c>
      <c r="O608" s="1" t="str">
        <f t="shared" si="67"/>
        <v>Excellent</v>
      </c>
      <c r="P608" s="1" t="str">
        <f t="shared" si="68"/>
        <v>Submitted</v>
      </c>
      <c r="Q608" s="1" t="str">
        <f t="shared" si="69"/>
        <v>Valid</v>
      </c>
      <c r="R608" s="1" t="s">
        <v>27</v>
      </c>
      <c r="S608" s="4">
        <v>2563517</v>
      </c>
      <c r="T608" s="1">
        <v>18.649999999999999</v>
      </c>
      <c r="U608" s="1">
        <v>60</v>
      </c>
      <c r="V608" s="1">
        <v>42725.279999999999</v>
      </c>
      <c r="W608" s="4">
        <f t="shared" si="70"/>
        <v>3984132.6708333329</v>
      </c>
      <c r="X608" s="1" t="s">
        <v>28</v>
      </c>
      <c r="Y608" s="1" t="s">
        <v>29</v>
      </c>
      <c r="Z608" s="8">
        <v>46070</v>
      </c>
      <c r="AA608" s="8" t="str">
        <f>TEXT(Table2[[#This Row],[Application_Date]],"yyy")</f>
        <v>2026</v>
      </c>
      <c r="AB608" s="8" t="str">
        <f>TEXT(Table2[[#This Row],[Application_Date]],"mmmm")</f>
        <v>February</v>
      </c>
      <c r="AC608" s="1" t="s">
        <v>61</v>
      </c>
      <c r="AD608" s="1" t="s">
        <v>42</v>
      </c>
      <c r="AE608" s="1" t="s">
        <v>62</v>
      </c>
    </row>
    <row r="609" spans="1:31" x14ac:dyDescent="0.25">
      <c r="A609" s="1" t="s">
        <v>1356</v>
      </c>
      <c r="B609" s="1" t="str">
        <f>IF(COUNTIF($A$2:A609,A609)&gt;1,"Duplicate","Unique")</f>
        <v>Unique</v>
      </c>
      <c r="C609" s="1" t="s">
        <v>1357</v>
      </c>
      <c r="D609" s="1" t="s">
        <v>461</v>
      </c>
      <c r="E609" s="1" t="str">
        <f t="shared" si="64"/>
        <v>Submitted</v>
      </c>
      <c r="F609" s="1" t="s">
        <v>47</v>
      </c>
      <c r="G609" s="1">
        <v>21</v>
      </c>
      <c r="H609" s="1" t="s">
        <v>24</v>
      </c>
      <c r="I609" s="1" t="s">
        <v>25</v>
      </c>
      <c r="J609" s="1" t="s">
        <v>26</v>
      </c>
      <c r="K609" s="4">
        <v>1011629</v>
      </c>
      <c r="L609" s="4" t="str">
        <f t="shared" si="65"/>
        <v>Submitted</v>
      </c>
      <c r="M609" s="1">
        <v>360</v>
      </c>
      <c r="N609" s="1" t="str">
        <f t="shared" si="66"/>
        <v>High_risk</v>
      </c>
      <c r="O609" s="1" t="str">
        <f t="shared" si="67"/>
        <v>Excellent</v>
      </c>
      <c r="P609" s="1" t="str">
        <f t="shared" si="68"/>
        <v>Submitted</v>
      </c>
      <c r="Q609" s="1" t="str">
        <f t="shared" si="69"/>
        <v>Valid</v>
      </c>
      <c r="R609" s="1" t="s">
        <v>70</v>
      </c>
      <c r="S609" s="4">
        <v>3106130</v>
      </c>
      <c r="T609" s="1">
        <v>13.6</v>
      </c>
      <c r="U609" s="1">
        <v>120</v>
      </c>
      <c r="V609" s="1">
        <v>25884.42</v>
      </c>
      <c r="W609" s="4">
        <f t="shared" si="70"/>
        <v>3520280.6666666665</v>
      </c>
      <c r="X609" s="1" t="s">
        <v>59</v>
      </c>
      <c r="Y609" s="1" t="s">
        <v>60</v>
      </c>
      <c r="Z609" s="8">
        <v>46071</v>
      </c>
      <c r="AA609" s="8" t="str">
        <f>TEXT(Table2[[#This Row],[Application_Date]],"yyy")</f>
        <v>2026</v>
      </c>
      <c r="AB609" s="8" t="str">
        <f>TEXT(Table2[[#This Row],[Application_Date]],"mmmm")</f>
        <v>February</v>
      </c>
      <c r="AC609" s="1" t="s">
        <v>61</v>
      </c>
      <c r="AD609" s="1" t="s">
        <v>30</v>
      </c>
      <c r="AE609" s="1" t="s">
        <v>66</v>
      </c>
    </row>
    <row r="610" spans="1:31" x14ac:dyDescent="0.25">
      <c r="A610" s="1" t="s">
        <v>1358</v>
      </c>
      <c r="B610" s="1" t="str">
        <f>IF(COUNTIF($A$2:A610,A610)&gt;1,"Duplicate","Unique")</f>
        <v>Unique</v>
      </c>
      <c r="C610" s="1" t="s">
        <v>1359</v>
      </c>
      <c r="D610" s="1" t="s">
        <v>115</v>
      </c>
      <c r="E610" s="1" t="str">
        <f t="shared" si="64"/>
        <v>Submitted</v>
      </c>
      <c r="F610" s="1" t="s">
        <v>35</v>
      </c>
      <c r="G610" s="1">
        <v>37</v>
      </c>
      <c r="H610" s="1" t="s">
        <v>36</v>
      </c>
      <c r="I610" s="1" t="s">
        <v>25</v>
      </c>
      <c r="J610" s="1" t="s">
        <v>26</v>
      </c>
      <c r="K610" s="4">
        <v>2320206</v>
      </c>
      <c r="L610" s="4" t="str">
        <f t="shared" si="65"/>
        <v>Submitted</v>
      </c>
      <c r="M610" s="1">
        <v>848</v>
      </c>
      <c r="N610" s="1" t="str">
        <f t="shared" si="66"/>
        <v>medium_risk</v>
      </c>
      <c r="O610" s="1" t="str">
        <f t="shared" si="67"/>
        <v>Excellent</v>
      </c>
      <c r="P610" s="1" t="str">
        <f t="shared" si="68"/>
        <v>Submitted</v>
      </c>
      <c r="Q610" s="1" t="str">
        <f t="shared" si="69"/>
        <v>Valid</v>
      </c>
      <c r="R610" s="1" t="s">
        <v>82</v>
      </c>
      <c r="S610" s="4">
        <v>0</v>
      </c>
      <c r="T610" s="1">
        <v>7.37</v>
      </c>
      <c r="U610" s="1">
        <v>36</v>
      </c>
      <c r="V610" s="1">
        <v>6944.44</v>
      </c>
      <c r="W610" s="4">
        <f t="shared" si="70"/>
        <v>0</v>
      </c>
      <c r="X610" s="1" t="s">
        <v>95</v>
      </c>
      <c r="Y610" s="1" t="s">
        <v>96</v>
      </c>
      <c r="Z610" s="8">
        <v>46072</v>
      </c>
      <c r="AA610" s="8" t="str">
        <f>TEXT(Table2[[#This Row],[Application_Date]],"yyy")</f>
        <v>2026</v>
      </c>
      <c r="AB610" s="8" t="str">
        <f>TEXT(Table2[[#This Row],[Application_Date]],"mmmm")</f>
        <v>February</v>
      </c>
      <c r="AC610" s="1" t="s">
        <v>61</v>
      </c>
      <c r="AD610" s="1" t="s">
        <v>42</v>
      </c>
      <c r="AE610" s="1" t="s">
        <v>66</v>
      </c>
    </row>
    <row r="611" spans="1:31" x14ac:dyDescent="0.25">
      <c r="A611" s="1" t="s">
        <v>1360</v>
      </c>
      <c r="B611" s="1" t="str">
        <f>IF(COUNTIF($A$2:A611,A611)&gt;1,"Duplicate","Unique")</f>
        <v>Unique</v>
      </c>
      <c r="C611" s="1" t="s">
        <v>1361</v>
      </c>
      <c r="D611" s="1" t="s">
        <v>249</v>
      </c>
      <c r="E611" s="1" t="str">
        <f t="shared" si="64"/>
        <v>Submitted</v>
      </c>
      <c r="F611" s="1" t="s">
        <v>35</v>
      </c>
      <c r="G611" s="1">
        <v>29</v>
      </c>
      <c r="H611" s="1" t="s">
        <v>24</v>
      </c>
      <c r="I611" s="1" t="s">
        <v>25</v>
      </c>
      <c r="J611" s="1" t="s">
        <v>26</v>
      </c>
      <c r="K611" s="4">
        <v>1823900</v>
      </c>
      <c r="L611" s="4" t="str">
        <f t="shared" si="65"/>
        <v>Submitted</v>
      </c>
      <c r="M611" s="1">
        <v>489</v>
      </c>
      <c r="N611" s="1" t="str">
        <f t="shared" si="66"/>
        <v>High_risk</v>
      </c>
      <c r="O611" s="1" t="str">
        <f t="shared" si="67"/>
        <v>Excellent</v>
      </c>
      <c r="P611" s="1" t="str">
        <f t="shared" si="68"/>
        <v>Submitted</v>
      </c>
      <c r="Q611" s="1" t="str">
        <f t="shared" si="69"/>
        <v>Valid</v>
      </c>
      <c r="R611" s="1" t="s">
        <v>82</v>
      </c>
      <c r="S611" s="4">
        <v>755116</v>
      </c>
      <c r="T611" s="1">
        <v>11.05</v>
      </c>
      <c r="U611" s="1">
        <v>120</v>
      </c>
      <c r="V611" s="1">
        <v>6292.63</v>
      </c>
      <c r="W611" s="4">
        <f t="shared" si="70"/>
        <v>695335.9833333334</v>
      </c>
      <c r="X611" s="1" t="s">
        <v>28</v>
      </c>
      <c r="Y611" s="1" t="s">
        <v>29</v>
      </c>
      <c r="Z611" s="8">
        <v>46073</v>
      </c>
      <c r="AA611" s="8" t="str">
        <f>TEXT(Table2[[#This Row],[Application_Date]],"yyy")</f>
        <v>2026</v>
      </c>
      <c r="AB611" s="8" t="str">
        <f>TEXT(Table2[[#This Row],[Application_Date]],"mmmm")</f>
        <v>February</v>
      </c>
      <c r="AC611" s="1" t="s">
        <v>61</v>
      </c>
      <c r="AD611" s="1" t="s">
        <v>30</v>
      </c>
      <c r="AE611" s="1" t="s">
        <v>66</v>
      </c>
    </row>
    <row r="612" spans="1:31" x14ac:dyDescent="0.25">
      <c r="A612" s="1" t="s">
        <v>1362</v>
      </c>
      <c r="B612" s="1" t="str">
        <f>IF(COUNTIF($A$2:A612,A612)&gt;1,"Duplicate","Unique")</f>
        <v>Unique</v>
      </c>
      <c r="C612" s="1" t="s">
        <v>1363</v>
      </c>
      <c r="D612" s="1" t="s">
        <v>75</v>
      </c>
      <c r="E612" s="1" t="str">
        <f t="shared" si="64"/>
        <v>Submitted</v>
      </c>
      <c r="F612" s="1" t="s">
        <v>47</v>
      </c>
      <c r="G612" s="1">
        <v>40</v>
      </c>
      <c r="H612" s="1" t="s">
        <v>36</v>
      </c>
      <c r="I612" s="1" t="s">
        <v>48</v>
      </c>
      <c r="J612" s="1" t="s">
        <v>37</v>
      </c>
      <c r="K612" s="4">
        <v>1703624</v>
      </c>
      <c r="L612" s="4" t="str">
        <f t="shared" si="65"/>
        <v>Submitted</v>
      </c>
      <c r="M612" s="1">
        <v>737</v>
      </c>
      <c r="N612" s="1" t="str">
        <f t="shared" si="66"/>
        <v>low_risk</v>
      </c>
      <c r="O612" s="1" t="str">
        <f t="shared" si="67"/>
        <v>Excellent</v>
      </c>
      <c r="P612" s="1" t="str">
        <f t="shared" si="68"/>
        <v>Submitted</v>
      </c>
      <c r="Q612" s="1" t="str">
        <f t="shared" si="69"/>
        <v>Valid</v>
      </c>
      <c r="R612" s="1" t="s">
        <v>38</v>
      </c>
      <c r="S612" s="4">
        <v>4524031</v>
      </c>
      <c r="T612" s="1">
        <v>12.36</v>
      </c>
      <c r="U612" s="1">
        <v>120</v>
      </c>
      <c r="V612" s="1">
        <v>37700.26</v>
      </c>
      <c r="W612" s="4">
        <f t="shared" si="70"/>
        <v>4659751.93</v>
      </c>
      <c r="X612" s="1" t="s">
        <v>95</v>
      </c>
      <c r="Y612" s="1" t="s">
        <v>96</v>
      </c>
      <c r="Z612" s="8">
        <v>46074</v>
      </c>
      <c r="AA612" s="8" t="str">
        <f>TEXT(Table2[[#This Row],[Application_Date]],"yyy")</f>
        <v>2026</v>
      </c>
      <c r="AB612" s="8" t="str">
        <f>TEXT(Table2[[#This Row],[Application_Date]],"mmmm")</f>
        <v>February</v>
      </c>
      <c r="AC612" s="1" t="s">
        <v>52</v>
      </c>
      <c r="AD612" s="1" t="s">
        <v>42</v>
      </c>
      <c r="AE612" s="1" t="s">
        <v>66</v>
      </c>
    </row>
    <row r="613" spans="1:31" x14ac:dyDescent="0.25">
      <c r="A613" s="1" t="s">
        <v>1364</v>
      </c>
      <c r="B613" s="1" t="str">
        <f>IF(COUNTIF($A$2:A613,A613)&gt;1,"Duplicate","Unique")</f>
        <v>Unique</v>
      </c>
      <c r="C613" s="1" t="s">
        <v>1365</v>
      </c>
      <c r="D613" s="1" t="s">
        <v>69</v>
      </c>
      <c r="E613" s="1" t="str">
        <f t="shared" si="64"/>
        <v>Submitted</v>
      </c>
      <c r="F613" s="1" t="s">
        <v>47</v>
      </c>
      <c r="G613" s="1">
        <v>26</v>
      </c>
      <c r="H613" s="1" t="s">
        <v>36</v>
      </c>
      <c r="I613" s="1" t="s">
        <v>25</v>
      </c>
      <c r="J613" s="1" t="s">
        <v>49</v>
      </c>
      <c r="K613" s="4">
        <v>2173140</v>
      </c>
      <c r="L613" s="4" t="str">
        <f t="shared" si="65"/>
        <v>Submitted</v>
      </c>
      <c r="M613" s="1">
        <v>327</v>
      </c>
      <c r="N613" s="1" t="str">
        <f t="shared" si="66"/>
        <v>High_risk</v>
      </c>
      <c r="O613" s="1" t="str">
        <f t="shared" si="67"/>
        <v>Excellent</v>
      </c>
      <c r="P613" s="1" t="str">
        <f t="shared" si="68"/>
        <v>Submitted</v>
      </c>
      <c r="Q613" s="1" t="str">
        <f t="shared" si="69"/>
        <v>Valid</v>
      </c>
      <c r="R613" s="1" t="s">
        <v>70</v>
      </c>
      <c r="S613" s="4">
        <v>1127977</v>
      </c>
      <c r="T613" s="1">
        <v>18.46</v>
      </c>
      <c r="U613" s="1">
        <v>120</v>
      </c>
      <c r="V613" s="1">
        <v>9399.81</v>
      </c>
      <c r="W613" s="4">
        <f t="shared" si="70"/>
        <v>1735204.6183333334</v>
      </c>
      <c r="X613" s="1" t="s">
        <v>28</v>
      </c>
      <c r="Y613" s="1" t="s">
        <v>29</v>
      </c>
      <c r="Z613" s="8">
        <v>46075</v>
      </c>
      <c r="AA613" s="8" t="str">
        <f>TEXT(Table2[[#This Row],[Application_Date]],"yyy")</f>
        <v>2026</v>
      </c>
      <c r="AB613" s="8" t="str">
        <f>TEXT(Table2[[#This Row],[Application_Date]],"mmmm")</f>
        <v>February</v>
      </c>
      <c r="AC613" s="1" t="s">
        <v>52</v>
      </c>
      <c r="AD613" s="1" t="s">
        <v>42</v>
      </c>
      <c r="AE613" s="1" t="s">
        <v>62</v>
      </c>
    </row>
    <row r="614" spans="1:31" x14ac:dyDescent="0.25">
      <c r="A614" s="1" t="s">
        <v>1366</v>
      </c>
      <c r="B614" s="1" t="str">
        <f>IF(COUNTIF($A$2:A614,A614)&gt;1,"Duplicate","Unique")</f>
        <v>Unique</v>
      </c>
      <c r="C614" s="1" t="s">
        <v>1367</v>
      </c>
      <c r="D614" s="1" t="s">
        <v>226</v>
      </c>
      <c r="E614" s="1" t="str">
        <f t="shared" si="64"/>
        <v>Submitted</v>
      </c>
      <c r="F614" s="1" t="s">
        <v>35</v>
      </c>
      <c r="G614" s="1">
        <v>38</v>
      </c>
      <c r="H614" s="1" t="s">
        <v>36</v>
      </c>
      <c r="I614" s="1" t="s">
        <v>48</v>
      </c>
      <c r="J614" s="1" t="s">
        <v>26</v>
      </c>
      <c r="K614" s="4">
        <v>342690</v>
      </c>
      <c r="L614" s="4" t="str">
        <f t="shared" si="65"/>
        <v>Submitted</v>
      </c>
      <c r="M614" s="1">
        <v>560</v>
      </c>
      <c r="N614" s="1" t="str">
        <f t="shared" si="66"/>
        <v>High_risk</v>
      </c>
      <c r="O614" s="1" t="str">
        <f t="shared" si="67"/>
        <v>Excellent</v>
      </c>
      <c r="P614" s="1" t="str">
        <f t="shared" si="68"/>
        <v>Submitted</v>
      </c>
      <c r="Q614" s="1" t="str">
        <f t="shared" si="69"/>
        <v>Valid</v>
      </c>
      <c r="R614" s="1" t="s">
        <v>82</v>
      </c>
      <c r="S614" s="4">
        <v>1703418</v>
      </c>
      <c r="T614" s="1">
        <v>18.350000000000001</v>
      </c>
      <c r="U614" s="1">
        <v>180</v>
      </c>
      <c r="V614" s="1">
        <v>9463.43</v>
      </c>
      <c r="W614" s="4">
        <f t="shared" si="70"/>
        <v>2604810.0250000004</v>
      </c>
      <c r="X614" s="1" t="s">
        <v>85</v>
      </c>
      <c r="Y614" s="1" t="s">
        <v>86</v>
      </c>
      <c r="Z614" s="8">
        <v>46076</v>
      </c>
      <c r="AA614" s="8" t="str">
        <f>TEXT(Table2[[#This Row],[Application_Date]],"yyy")</f>
        <v>2026</v>
      </c>
      <c r="AB614" s="8" t="str">
        <f>TEXT(Table2[[#This Row],[Application_Date]],"mmmm")</f>
        <v>February</v>
      </c>
      <c r="AC614" s="1" t="s">
        <v>61</v>
      </c>
      <c r="AD614" s="1" t="s">
        <v>42</v>
      </c>
      <c r="AE614" s="1" t="s">
        <v>66</v>
      </c>
    </row>
    <row r="615" spans="1:31" x14ac:dyDescent="0.25">
      <c r="A615" s="1" t="s">
        <v>1368</v>
      </c>
      <c r="B615" s="1" t="str">
        <f>IF(COUNTIF($A$2:A615,A615)&gt;1,"Duplicate","Unique")</f>
        <v>Unique</v>
      </c>
      <c r="C615" s="1" t="s">
        <v>1369</v>
      </c>
      <c r="D615" s="1" t="s">
        <v>403</v>
      </c>
      <c r="E615" s="1" t="str">
        <f t="shared" si="64"/>
        <v>Submitted</v>
      </c>
      <c r="F615" s="1" t="s">
        <v>35</v>
      </c>
      <c r="G615" s="1">
        <v>34</v>
      </c>
      <c r="H615" s="1" t="s">
        <v>36</v>
      </c>
      <c r="I615" s="1" t="s">
        <v>48</v>
      </c>
      <c r="J615" s="1" t="s">
        <v>37</v>
      </c>
      <c r="K615" s="4">
        <v>1376855</v>
      </c>
      <c r="L615" s="4" t="str">
        <f t="shared" si="65"/>
        <v>Submitted</v>
      </c>
      <c r="M615" s="1">
        <v>439</v>
      </c>
      <c r="N615" s="1" t="str">
        <f t="shared" si="66"/>
        <v>High_risk</v>
      </c>
      <c r="O615" s="1" t="str">
        <f t="shared" si="67"/>
        <v>Excellent</v>
      </c>
      <c r="P615" s="1" t="str">
        <f t="shared" si="68"/>
        <v>Submitted</v>
      </c>
      <c r="Q615" s="1" t="str">
        <f t="shared" si="69"/>
        <v>Valid</v>
      </c>
      <c r="R615" s="1" t="s">
        <v>27</v>
      </c>
      <c r="S615" s="4">
        <v>4978015</v>
      </c>
      <c r="T615" s="1">
        <v>10.210000000000001</v>
      </c>
      <c r="U615" s="1">
        <v>12</v>
      </c>
      <c r="V615" s="1">
        <v>414834.58</v>
      </c>
      <c r="W615" s="4">
        <f t="shared" si="70"/>
        <v>4238083.8754361151</v>
      </c>
      <c r="X615" s="1" t="s">
        <v>95</v>
      </c>
      <c r="Y615" s="1" t="s">
        <v>96</v>
      </c>
      <c r="Z615" s="8">
        <v>46077</v>
      </c>
      <c r="AA615" s="8" t="str">
        <f>TEXT(Table2[[#This Row],[Application_Date]],"yyy")</f>
        <v>2026</v>
      </c>
      <c r="AB615" s="8" t="str">
        <f>TEXT(Table2[[#This Row],[Application_Date]],"mmmm")</f>
        <v>February</v>
      </c>
      <c r="AC615" s="1" t="s">
        <v>61</v>
      </c>
      <c r="AD615" s="1" t="s">
        <v>42</v>
      </c>
      <c r="AE615" s="1" t="s">
        <v>43</v>
      </c>
    </row>
    <row r="616" spans="1:31" x14ac:dyDescent="0.25">
      <c r="A616" s="1" t="s">
        <v>1370</v>
      </c>
      <c r="B616" s="1" t="str">
        <f>IF(COUNTIF($A$2:A616,A616)&gt;1,"Duplicate","Unique")</f>
        <v>Unique</v>
      </c>
      <c r="C616" s="1" t="s">
        <v>1371</v>
      </c>
      <c r="D616" s="1" t="s">
        <v>115</v>
      </c>
      <c r="E616" s="1" t="str">
        <f t="shared" si="64"/>
        <v>Submitted</v>
      </c>
      <c r="F616" s="1" t="s">
        <v>47</v>
      </c>
      <c r="G616" s="1">
        <v>51</v>
      </c>
      <c r="H616" s="1" t="s">
        <v>24</v>
      </c>
      <c r="I616" s="1" t="s">
        <v>25</v>
      </c>
      <c r="J616" s="1" t="s">
        <v>37</v>
      </c>
      <c r="K616" s="4">
        <v>923777</v>
      </c>
      <c r="L616" s="4" t="str">
        <f t="shared" si="65"/>
        <v>Submitted</v>
      </c>
      <c r="M616" s="1">
        <v>783</v>
      </c>
      <c r="N616" s="1" t="str">
        <f t="shared" si="66"/>
        <v>medium_risk</v>
      </c>
      <c r="O616" s="1" t="str">
        <f t="shared" si="67"/>
        <v>Excellent</v>
      </c>
      <c r="P616" s="1" t="str">
        <f t="shared" si="68"/>
        <v>Submitted</v>
      </c>
      <c r="Q616" s="1" t="str">
        <f t="shared" si="69"/>
        <v>Valid</v>
      </c>
      <c r="R616" s="1" t="s">
        <v>82</v>
      </c>
      <c r="S616" s="4">
        <v>4826992</v>
      </c>
      <c r="T616" s="1">
        <v>12.07</v>
      </c>
      <c r="U616" s="1">
        <v>60</v>
      </c>
      <c r="V616" s="1">
        <v>80449.87</v>
      </c>
      <c r="W616" s="4">
        <f t="shared" si="70"/>
        <v>4855149.4533333331</v>
      </c>
      <c r="X616" s="1" t="s">
        <v>95</v>
      </c>
      <c r="Y616" s="1" t="s">
        <v>96</v>
      </c>
      <c r="Z616" s="8">
        <v>46078</v>
      </c>
      <c r="AA616" s="8" t="str">
        <f>TEXT(Table2[[#This Row],[Application_Date]],"yyy")</f>
        <v>2026</v>
      </c>
      <c r="AB616" s="8" t="str">
        <f>TEXT(Table2[[#This Row],[Application_Date]],"mmmm")</f>
        <v>February</v>
      </c>
      <c r="AC616" s="1" t="s">
        <v>52</v>
      </c>
      <c r="AD616" s="1" t="s">
        <v>30</v>
      </c>
      <c r="AE616" s="1" t="s">
        <v>43</v>
      </c>
    </row>
    <row r="617" spans="1:31" x14ac:dyDescent="0.25">
      <c r="A617" s="1" t="s">
        <v>1372</v>
      </c>
      <c r="B617" s="1" t="str">
        <f>IF(COUNTIF($A$2:A617,A617)&gt;1,"Duplicate","Unique")</f>
        <v>Unique</v>
      </c>
      <c r="C617" s="1" t="s">
        <v>1373</v>
      </c>
      <c r="D617" s="1">
        <v>0</v>
      </c>
      <c r="E617" s="1" t="str">
        <f t="shared" si="64"/>
        <v>Submitted</v>
      </c>
      <c r="F617" s="1" t="s">
        <v>35</v>
      </c>
      <c r="G617" s="1">
        <v>41</v>
      </c>
      <c r="H617" s="1" t="s">
        <v>36</v>
      </c>
      <c r="I617" s="1" t="s">
        <v>48</v>
      </c>
      <c r="J617" s="1" t="s">
        <v>49</v>
      </c>
      <c r="K617" s="4">
        <v>667514</v>
      </c>
      <c r="L617" s="4" t="str">
        <f t="shared" si="65"/>
        <v>Submitted</v>
      </c>
      <c r="M617" s="1">
        <v>880</v>
      </c>
      <c r="N617" s="1" t="str">
        <f t="shared" si="66"/>
        <v>medium_risk</v>
      </c>
      <c r="O617" s="1" t="str">
        <f t="shared" si="67"/>
        <v>Excellent</v>
      </c>
      <c r="P617" s="1" t="str">
        <f t="shared" si="68"/>
        <v>Submitted</v>
      </c>
      <c r="Q617" s="1" t="str">
        <f t="shared" si="69"/>
        <v>Valid</v>
      </c>
      <c r="R617" s="1" t="s">
        <v>6</v>
      </c>
      <c r="S617" s="4">
        <v>1190922</v>
      </c>
      <c r="T617" s="1">
        <v>16.28</v>
      </c>
      <c r="U617" s="1">
        <v>60</v>
      </c>
      <c r="V617" s="1">
        <v>19848.7</v>
      </c>
      <c r="W617" s="4">
        <f t="shared" si="70"/>
        <v>1615684.18</v>
      </c>
      <c r="X617" s="1" t="s">
        <v>28</v>
      </c>
      <c r="Y617" s="1" t="s">
        <v>29</v>
      </c>
      <c r="Z617" s="8">
        <v>46079</v>
      </c>
      <c r="AA617" s="8" t="str">
        <f>TEXT(Table2[[#This Row],[Application_Date]],"yyy")</f>
        <v>2026</v>
      </c>
      <c r="AB617" s="8" t="str">
        <f>TEXT(Table2[[#This Row],[Application_Date]],"mmmm")</f>
        <v>February</v>
      </c>
      <c r="AC617" s="1" t="s">
        <v>61</v>
      </c>
      <c r="AD617" s="1" t="s">
        <v>30</v>
      </c>
      <c r="AE617" s="1" t="s">
        <v>31</v>
      </c>
    </row>
    <row r="618" spans="1:31" x14ac:dyDescent="0.25">
      <c r="A618" s="1" t="s">
        <v>1374</v>
      </c>
      <c r="B618" s="1" t="str">
        <f>IF(COUNTIF($A$2:A618,A618)&gt;1,"Duplicate","Unique")</f>
        <v>Unique</v>
      </c>
      <c r="C618" s="1" t="s">
        <v>1375</v>
      </c>
      <c r="D618" s="1" t="s">
        <v>118</v>
      </c>
      <c r="E618" s="1" t="str">
        <f t="shared" si="64"/>
        <v>Submitted</v>
      </c>
      <c r="F618" s="1" t="s">
        <v>35</v>
      </c>
      <c r="G618" s="1">
        <v>35</v>
      </c>
      <c r="H618" s="1" t="s">
        <v>24</v>
      </c>
      <c r="I618" s="1" t="s">
        <v>25</v>
      </c>
      <c r="J618" s="1" t="s">
        <v>37</v>
      </c>
      <c r="K618" s="4">
        <v>2359727</v>
      </c>
      <c r="L618" s="4" t="str">
        <f t="shared" si="65"/>
        <v>Submitted</v>
      </c>
      <c r="M618" s="1">
        <v>300</v>
      </c>
      <c r="N618" s="1" t="str">
        <f t="shared" si="66"/>
        <v>High_risk</v>
      </c>
      <c r="O618" s="1" t="str">
        <f t="shared" si="67"/>
        <v>Excellent</v>
      </c>
      <c r="P618" s="1" t="str">
        <f t="shared" si="68"/>
        <v>Submitted</v>
      </c>
      <c r="Q618" s="1" t="str">
        <f t="shared" si="69"/>
        <v>Valid</v>
      </c>
      <c r="R618" s="1" t="s">
        <v>82</v>
      </c>
      <c r="S618" s="4">
        <v>1850579</v>
      </c>
      <c r="T618" s="1">
        <v>13.51</v>
      </c>
      <c r="U618" s="1">
        <v>120</v>
      </c>
      <c r="V618" s="1">
        <v>15421.49</v>
      </c>
      <c r="W618" s="4">
        <f t="shared" si="70"/>
        <v>2083443.5241666664</v>
      </c>
      <c r="X618" s="1" t="s">
        <v>85</v>
      </c>
      <c r="Y618" s="1" t="s">
        <v>86</v>
      </c>
      <c r="Z618" s="8">
        <v>46080</v>
      </c>
      <c r="AA618" s="8" t="str">
        <f>TEXT(Table2[[#This Row],[Application_Date]],"yyy")</f>
        <v>2026</v>
      </c>
      <c r="AB618" s="8" t="str">
        <f>TEXT(Table2[[#This Row],[Application_Date]],"mmmm")</f>
        <v>February</v>
      </c>
      <c r="AC618" s="1" t="s">
        <v>52</v>
      </c>
      <c r="AD618" s="1" t="s">
        <v>30</v>
      </c>
      <c r="AE618" s="1" t="s">
        <v>43</v>
      </c>
    </row>
    <row r="619" spans="1:31" x14ac:dyDescent="0.25">
      <c r="A619" s="1" t="s">
        <v>1376</v>
      </c>
      <c r="B619" s="1" t="str">
        <f>IF(COUNTIF($A$2:A619,A619)&gt;1,"Duplicate","Unique")</f>
        <v>Unique</v>
      </c>
      <c r="C619" s="1" t="s">
        <v>1377</v>
      </c>
      <c r="D619" s="1" t="s">
        <v>196</v>
      </c>
      <c r="E619" s="1" t="str">
        <f t="shared" si="64"/>
        <v>Submitted</v>
      </c>
      <c r="F619" s="1" t="s">
        <v>35</v>
      </c>
      <c r="G619" s="1">
        <v>61</v>
      </c>
      <c r="H619" s="1" t="s">
        <v>24</v>
      </c>
      <c r="I619" s="1" t="s">
        <v>25</v>
      </c>
      <c r="J619" s="1" t="s">
        <v>70</v>
      </c>
      <c r="K619" s="4">
        <v>1986677</v>
      </c>
      <c r="L619" s="4" t="str">
        <f t="shared" si="65"/>
        <v>Submitted</v>
      </c>
      <c r="M619" s="1">
        <v>513</v>
      </c>
      <c r="N619" s="1" t="str">
        <f t="shared" si="66"/>
        <v>High_risk</v>
      </c>
      <c r="O619" s="1" t="str">
        <f t="shared" si="67"/>
        <v>Excellent</v>
      </c>
      <c r="P619" s="1" t="str">
        <f t="shared" si="68"/>
        <v>Submitted</v>
      </c>
      <c r="Q619" s="1" t="str">
        <f t="shared" si="69"/>
        <v>Valid</v>
      </c>
      <c r="R619" s="1" t="s">
        <v>82</v>
      </c>
      <c r="S619" s="4">
        <v>461260</v>
      </c>
      <c r="T619" s="1">
        <v>12.26</v>
      </c>
      <c r="U619" s="1">
        <v>12</v>
      </c>
      <c r="V619" s="1">
        <v>38438.33</v>
      </c>
      <c r="W619" s="4">
        <f t="shared" si="70"/>
        <v>471355.08585888462</v>
      </c>
      <c r="X619" s="1" t="s">
        <v>39</v>
      </c>
      <c r="Y619" s="1" t="s">
        <v>40</v>
      </c>
      <c r="Z619" s="8">
        <v>46081</v>
      </c>
      <c r="AA619" s="8" t="str">
        <f>TEXT(Table2[[#This Row],[Application_Date]],"yyy")</f>
        <v>2026</v>
      </c>
      <c r="AB619" s="8" t="str">
        <f>TEXT(Table2[[#This Row],[Application_Date]],"mmmm")</f>
        <v>February</v>
      </c>
      <c r="AC619" s="1" t="s">
        <v>61</v>
      </c>
      <c r="AD619" s="1" t="s">
        <v>30</v>
      </c>
      <c r="AE619" s="1" t="s">
        <v>62</v>
      </c>
    </row>
    <row r="620" spans="1:31" x14ac:dyDescent="0.25">
      <c r="A620" s="1" t="s">
        <v>1378</v>
      </c>
      <c r="B620" s="1" t="str">
        <f>IF(COUNTIF($A$2:A620,A620)&gt;1,"Duplicate","Unique")</f>
        <v>Unique</v>
      </c>
      <c r="C620" s="1" t="s">
        <v>1379</v>
      </c>
      <c r="D620" s="1" t="s">
        <v>130</v>
      </c>
      <c r="E620" s="1" t="str">
        <f t="shared" si="64"/>
        <v>Submitted</v>
      </c>
      <c r="F620" s="1" t="s">
        <v>35</v>
      </c>
      <c r="G620" s="1">
        <v>29</v>
      </c>
      <c r="H620" s="1" t="s">
        <v>24</v>
      </c>
      <c r="I620" s="1" t="s">
        <v>25</v>
      </c>
      <c r="J620" s="1" t="s">
        <v>49</v>
      </c>
      <c r="K620" s="4">
        <v>788818</v>
      </c>
      <c r="L620" s="4" t="str">
        <f t="shared" si="65"/>
        <v>Submitted</v>
      </c>
      <c r="M620" s="1">
        <v>394</v>
      </c>
      <c r="N620" s="1" t="str">
        <f t="shared" si="66"/>
        <v>High_risk</v>
      </c>
      <c r="O620" s="1" t="str">
        <f t="shared" si="67"/>
        <v>Excellent</v>
      </c>
      <c r="P620" s="1" t="str">
        <f t="shared" si="68"/>
        <v>Submitted</v>
      </c>
      <c r="Q620" s="1" t="str">
        <f t="shared" si="69"/>
        <v>Valid</v>
      </c>
      <c r="R620" s="1" t="s">
        <v>70</v>
      </c>
      <c r="S620" s="4">
        <v>1468959</v>
      </c>
      <c r="T620" s="1">
        <v>8.67</v>
      </c>
      <c r="U620" s="1">
        <v>24</v>
      </c>
      <c r="V620" s="1">
        <v>61206.62</v>
      </c>
      <c r="W620" s="4">
        <f t="shared" si="70"/>
        <v>1061325.1579834514</v>
      </c>
      <c r="X620" s="1" t="s">
        <v>28</v>
      </c>
      <c r="Y620" s="1" t="s">
        <v>29</v>
      </c>
      <c r="Z620" s="8">
        <v>46082</v>
      </c>
      <c r="AA620" s="8" t="str">
        <f>TEXT(Table2[[#This Row],[Application_Date]],"yyy")</f>
        <v>2026</v>
      </c>
      <c r="AB620" s="8" t="str">
        <f>TEXT(Table2[[#This Row],[Application_Date]],"mmmm")</f>
        <v>March</v>
      </c>
      <c r="AC620" s="1" t="s">
        <v>61</v>
      </c>
      <c r="AD620" s="1" t="s">
        <v>42</v>
      </c>
      <c r="AE620" s="1" t="s">
        <v>43</v>
      </c>
    </row>
    <row r="621" spans="1:31" x14ac:dyDescent="0.25">
      <c r="A621" s="1" t="s">
        <v>1380</v>
      </c>
      <c r="B621" s="1" t="str">
        <f>IF(COUNTIF($A$2:A621,A621)&gt;1,"Duplicate","Unique")</f>
        <v>Unique</v>
      </c>
      <c r="C621" s="1" t="s">
        <v>1381</v>
      </c>
      <c r="D621" s="1" t="s">
        <v>284</v>
      </c>
      <c r="E621" s="1" t="str">
        <f t="shared" si="64"/>
        <v>Submitted</v>
      </c>
      <c r="F621" s="1" t="s">
        <v>47</v>
      </c>
      <c r="G621" s="1">
        <v>56</v>
      </c>
      <c r="H621" s="1" t="s">
        <v>24</v>
      </c>
      <c r="I621" s="1" t="s">
        <v>25</v>
      </c>
      <c r="J621" s="1" t="s">
        <v>37</v>
      </c>
      <c r="K621" s="4">
        <v>2227097</v>
      </c>
      <c r="L621" s="4" t="str">
        <f t="shared" si="65"/>
        <v>Submitted</v>
      </c>
      <c r="M621" s="1">
        <v>321</v>
      </c>
      <c r="N621" s="1" t="str">
        <f t="shared" si="66"/>
        <v>High_risk</v>
      </c>
      <c r="O621" s="1" t="str">
        <f t="shared" si="67"/>
        <v>Excellent</v>
      </c>
      <c r="P621" s="1" t="str">
        <f t="shared" si="68"/>
        <v>Submitted</v>
      </c>
      <c r="Q621" s="1" t="str">
        <f t="shared" si="69"/>
        <v>Valid</v>
      </c>
      <c r="R621" s="1" t="s">
        <v>27</v>
      </c>
      <c r="S621" s="4">
        <v>4732355</v>
      </c>
      <c r="T621" s="1">
        <v>8.35</v>
      </c>
      <c r="U621" s="1">
        <v>36</v>
      </c>
      <c r="V621" s="1">
        <v>131454.31</v>
      </c>
      <c r="W621" s="4">
        <f t="shared" si="70"/>
        <v>3292930.3723548157</v>
      </c>
      <c r="X621" s="1" t="s">
        <v>28</v>
      </c>
      <c r="Y621" s="1" t="s">
        <v>29</v>
      </c>
      <c r="Z621" s="8">
        <v>46083</v>
      </c>
      <c r="AA621" s="8" t="str">
        <f>TEXT(Table2[[#This Row],[Application_Date]],"yyy")</f>
        <v>2026</v>
      </c>
      <c r="AB621" s="8" t="str">
        <f>TEXT(Table2[[#This Row],[Application_Date]],"mmmm")</f>
        <v>March</v>
      </c>
      <c r="AC621" s="1" t="s">
        <v>61</v>
      </c>
      <c r="AD621" s="1" t="s">
        <v>42</v>
      </c>
      <c r="AE621" s="1" t="s">
        <v>31</v>
      </c>
    </row>
    <row r="622" spans="1:31" x14ac:dyDescent="0.25">
      <c r="A622" s="1" t="s">
        <v>1382</v>
      </c>
      <c r="B622" s="1" t="str">
        <f>IF(COUNTIF($A$2:A622,A622)&gt;1,"Duplicate","Unique")</f>
        <v>Unique</v>
      </c>
      <c r="C622" s="1" t="s">
        <v>1383</v>
      </c>
      <c r="D622" s="1" t="s">
        <v>314</v>
      </c>
      <c r="E622" s="1" t="str">
        <f t="shared" si="64"/>
        <v>Submitted</v>
      </c>
      <c r="F622" s="1" t="s">
        <v>35</v>
      </c>
      <c r="G622" s="1">
        <v>26</v>
      </c>
      <c r="H622" s="1" t="s">
        <v>36</v>
      </c>
      <c r="I622" s="1" t="s">
        <v>48</v>
      </c>
      <c r="J622" s="1" t="s">
        <v>26</v>
      </c>
      <c r="K622" s="4">
        <v>1436568</v>
      </c>
      <c r="L622" s="4" t="str">
        <f t="shared" si="65"/>
        <v>Submitted</v>
      </c>
      <c r="M622" s="1">
        <v>459</v>
      </c>
      <c r="N622" s="1" t="str">
        <f t="shared" si="66"/>
        <v>High_risk</v>
      </c>
      <c r="O622" s="1" t="str">
        <f t="shared" si="67"/>
        <v>Excellent</v>
      </c>
      <c r="P622" s="1" t="str">
        <f t="shared" si="68"/>
        <v>Submitted</v>
      </c>
      <c r="Q622" s="1" t="str">
        <f t="shared" si="69"/>
        <v>Valid</v>
      </c>
      <c r="R622" s="1" t="s">
        <v>70</v>
      </c>
      <c r="S622" s="4">
        <v>1762931</v>
      </c>
      <c r="T622" s="1">
        <v>13.53</v>
      </c>
      <c r="U622" s="1">
        <v>12</v>
      </c>
      <c r="V622" s="1">
        <v>146910.92000000001</v>
      </c>
      <c r="W622" s="4">
        <f t="shared" si="70"/>
        <v>1987935.8917040587</v>
      </c>
      <c r="X622" s="1" t="s">
        <v>1384</v>
      </c>
      <c r="Y622" s="1" t="s">
        <v>51</v>
      </c>
      <c r="Z622" s="8">
        <v>46084</v>
      </c>
      <c r="AA622" s="8" t="str">
        <f>TEXT(Table2[[#This Row],[Application_Date]],"yyy")</f>
        <v>2026</v>
      </c>
      <c r="AB622" s="8" t="str">
        <f>TEXT(Table2[[#This Row],[Application_Date]],"mmmm")</f>
        <v>March</v>
      </c>
      <c r="AC622" s="1" t="s">
        <v>61</v>
      </c>
      <c r="AD622" s="1" t="s">
        <v>30</v>
      </c>
      <c r="AE622" s="1" t="s">
        <v>31</v>
      </c>
    </row>
    <row r="623" spans="1:31" x14ac:dyDescent="0.25">
      <c r="A623" s="1" t="s">
        <v>1385</v>
      </c>
      <c r="B623" s="1" t="str">
        <f>IF(COUNTIF($A$2:A623,A623)&gt;1,"Duplicate","Unique")</f>
        <v>Unique</v>
      </c>
      <c r="C623" s="1" t="s">
        <v>1386</v>
      </c>
      <c r="D623" s="1" t="s">
        <v>109</v>
      </c>
      <c r="E623" s="1" t="str">
        <f t="shared" si="64"/>
        <v>Submitted</v>
      </c>
      <c r="F623" s="1" t="s">
        <v>47</v>
      </c>
      <c r="G623" s="1">
        <v>64</v>
      </c>
      <c r="H623" s="1" t="s">
        <v>36</v>
      </c>
      <c r="I623" s="1" t="s">
        <v>48</v>
      </c>
      <c r="J623" s="1" t="s">
        <v>37</v>
      </c>
      <c r="K623" s="4">
        <v>1039958</v>
      </c>
      <c r="L623" s="4" t="str">
        <f t="shared" si="65"/>
        <v>Submitted</v>
      </c>
      <c r="M623" s="1">
        <v>582</v>
      </c>
      <c r="N623" s="1" t="str">
        <f t="shared" si="66"/>
        <v>High_risk</v>
      </c>
      <c r="O623" s="1" t="str">
        <f t="shared" si="67"/>
        <v>Excellent</v>
      </c>
      <c r="P623" s="1" t="str">
        <f t="shared" si="68"/>
        <v>Submitted</v>
      </c>
      <c r="Q623" s="1" t="str">
        <f t="shared" si="69"/>
        <v>Valid</v>
      </c>
      <c r="R623" s="1" t="s">
        <v>82</v>
      </c>
      <c r="S623" s="4">
        <v>274893</v>
      </c>
      <c r="T623" s="1">
        <v>18.37</v>
      </c>
      <c r="U623" s="1">
        <v>24</v>
      </c>
      <c r="V623" s="1">
        <v>11453.88</v>
      </c>
      <c r="W623" s="4">
        <f t="shared" si="70"/>
        <v>420815.36758826056</v>
      </c>
      <c r="X623" s="1" t="s">
        <v>95</v>
      </c>
      <c r="Y623" s="1" t="s">
        <v>96</v>
      </c>
      <c r="Z623" s="8">
        <v>46085</v>
      </c>
      <c r="AA623" s="8" t="str">
        <f>TEXT(Table2[[#This Row],[Application_Date]],"yyy")</f>
        <v>2026</v>
      </c>
      <c r="AB623" s="8" t="str">
        <f>TEXT(Table2[[#This Row],[Application_Date]],"mmmm")</f>
        <v>March</v>
      </c>
      <c r="AC623" s="1" t="s">
        <v>52</v>
      </c>
      <c r="AD623" s="1" t="s">
        <v>30</v>
      </c>
      <c r="AE623" s="1" t="s">
        <v>31</v>
      </c>
    </row>
    <row r="624" spans="1:31" x14ac:dyDescent="0.25">
      <c r="A624" s="1" t="s">
        <v>1387</v>
      </c>
      <c r="B624" s="1" t="str">
        <f>IF(COUNTIF($A$2:A624,A624)&gt;1,"Duplicate","Unique")</f>
        <v>Unique</v>
      </c>
      <c r="C624" s="1" t="s">
        <v>1388</v>
      </c>
      <c r="D624" s="1" t="s">
        <v>157</v>
      </c>
      <c r="E624" s="1" t="str">
        <f t="shared" si="64"/>
        <v>Submitted</v>
      </c>
      <c r="F624" s="1" t="s">
        <v>47</v>
      </c>
      <c r="G624" s="1">
        <v>30</v>
      </c>
      <c r="H624" s="1" t="s">
        <v>24</v>
      </c>
      <c r="I624" s="1" t="s">
        <v>25</v>
      </c>
      <c r="J624" s="1" t="s">
        <v>70</v>
      </c>
      <c r="K624" s="4">
        <v>2238240</v>
      </c>
      <c r="L624" s="4" t="str">
        <f t="shared" si="65"/>
        <v>Submitted</v>
      </c>
      <c r="M624" s="1">
        <v>352</v>
      </c>
      <c r="N624" s="1" t="str">
        <f t="shared" si="66"/>
        <v>High_risk</v>
      </c>
      <c r="O624" s="1" t="str">
        <f t="shared" si="67"/>
        <v>Excellent</v>
      </c>
      <c r="P624" s="1" t="str">
        <f t="shared" si="68"/>
        <v>Submitted</v>
      </c>
      <c r="Q624" s="1" t="str">
        <f t="shared" si="69"/>
        <v>Valid</v>
      </c>
      <c r="R624" s="1" t="s">
        <v>82</v>
      </c>
      <c r="S624" s="4">
        <v>4265360</v>
      </c>
      <c r="T624" s="1">
        <v>15.81</v>
      </c>
      <c r="U624" s="1">
        <v>60</v>
      </c>
      <c r="V624" s="1">
        <v>71089.33</v>
      </c>
      <c r="W624" s="4">
        <f t="shared" si="70"/>
        <v>5619611.8000000007</v>
      </c>
      <c r="X624" s="1" t="s">
        <v>105</v>
      </c>
      <c r="Y624" s="1" t="s">
        <v>106</v>
      </c>
      <c r="Z624" s="8">
        <v>46086</v>
      </c>
      <c r="AA624" s="8" t="str">
        <f>TEXT(Table2[[#This Row],[Application_Date]],"yyy")</f>
        <v>2026</v>
      </c>
      <c r="AB624" s="8" t="str">
        <f>TEXT(Table2[[#This Row],[Application_Date]],"mmmm")</f>
        <v>March</v>
      </c>
      <c r="AC624" s="1" t="s">
        <v>41</v>
      </c>
      <c r="AD624" s="1" t="s">
        <v>42</v>
      </c>
      <c r="AE624" s="1" t="s">
        <v>31</v>
      </c>
    </row>
    <row r="625" spans="1:31" x14ac:dyDescent="0.25">
      <c r="A625" s="1" t="s">
        <v>1389</v>
      </c>
      <c r="B625" s="1" t="str">
        <f>IF(COUNTIF($A$2:A625,A625)&gt;1,"Duplicate","Unique")</f>
        <v>Unique</v>
      </c>
      <c r="C625" s="1" t="s">
        <v>1390</v>
      </c>
      <c r="D625" s="1" t="s">
        <v>81</v>
      </c>
      <c r="E625" s="1" t="str">
        <f t="shared" si="64"/>
        <v>Submitted</v>
      </c>
      <c r="F625" s="1" t="s">
        <v>35</v>
      </c>
      <c r="G625" s="1">
        <v>41</v>
      </c>
      <c r="H625" s="1" t="s">
        <v>24</v>
      </c>
      <c r="I625" s="1" t="s">
        <v>25</v>
      </c>
      <c r="J625" s="1" t="s">
        <v>49</v>
      </c>
      <c r="K625" s="4">
        <v>1758639</v>
      </c>
      <c r="L625" s="4" t="str">
        <f t="shared" si="65"/>
        <v>Submitted</v>
      </c>
      <c r="M625" s="1">
        <v>876</v>
      </c>
      <c r="N625" s="1" t="str">
        <f t="shared" si="66"/>
        <v>medium_risk</v>
      </c>
      <c r="O625" s="1" t="str">
        <f t="shared" si="67"/>
        <v>Excellent</v>
      </c>
      <c r="P625" s="1" t="str">
        <f t="shared" si="68"/>
        <v>Submitted</v>
      </c>
      <c r="Q625" s="1" t="str">
        <f t="shared" si="69"/>
        <v>Valid</v>
      </c>
      <c r="R625" s="1" t="s">
        <v>70</v>
      </c>
      <c r="S625" s="4">
        <v>3311950</v>
      </c>
      <c r="T625" s="1">
        <v>17.86</v>
      </c>
      <c r="U625" s="1">
        <v>24</v>
      </c>
      <c r="V625" s="1">
        <v>137997.92000000001</v>
      </c>
      <c r="W625" s="4">
        <f t="shared" si="70"/>
        <v>4929285.5848856438</v>
      </c>
      <c r="X625" s="1" t="s">
        <v>39</v>
      </c>
      <c r="Y625" s="1" t="s">
        <v>40</v>
      </c>
      <c r="Z625" s="8">
        <v>46087</v>
      </c>
      <c r="AA625" s="8" t="str">
        <f>TEXT(Table2[[#This Row],[Application_Date]],"yyy")</f>
        <v>2026</v>
      </c>
      <c r="AB625" s="8" t="str">
        <f>TEXT(Table2[[#This Row],[Application_Date]],"mmmm")</f>
        <v>March</v>
      </c>
      <c r="AC625" s="1" t="s">
        <v>61</v>
      </c>
      <c r="AD625" s="1" t="s">
        <v>42</v>
      </c>
      <c r="AE625" s="1" t="s">
        <v>66</v>
      </c>
    </row>
    <row r="626" spans="1:31" x14ac:dyDescent="0.25">
      <c r="A626" s="1" t="s">
        <v>1391</v>
      </c>
      <c r="B626" s="1" t="str">
        <f>IF(COUNTIF($A$2:A626,A626)&gt;1,"Duplicate","Unique")</f>
        <v>Unique</v>
      </c>
      <c r="C626" s="1" t="s">
        <v>1392</v>
      </c>
      <c r="D626" s="1" t="s">
        <v>293</v>
      </c>
      <c r="E626" s="1" t="str">
        <f t="shared" si="64"/>
        <v>Submitted</v>
      </c>
      <c r="F626" s="1" t="s">
        <v>35</v>
      </c>
      <c r="G626" s="1">
        <v>61</v>
      </c>
      <c r="H626" s="1" t="s">
        <v>36</v>
      </c>
      <c r="I626" s="1" t="s">
        <v>48</v>
      </c>
      <c r="J626" s="1" t="s">
        <v>70</v>
      </c>
      <c r="K626" s="4">
        <v>1577874</v>
      </c>
      <c r="L626" s="4" t="str">
        <f t="shared" si="65"/>
        <v>Submitted</v>
      </c>
      <c r="M626" s="1">
        <v>796</v>
      </c>
      <c r="N626" s="1" t="str">
        <f t="shared" si="66"/>
        <v>medium_risk</v>
      </c>
      <c r="O626" s="1" t="str">
        <f t="shared" si="67"/>
        <v>Excellent</v>
      </c>
      <c r="P626" s="1" t="str">
        <f t="shared" si="68"/>
        <v>Submitted</v>
      </c>
      <c r="Q626" s="1" t="str">
        <f t="shared" si="69"/>
        <v>Valid</v>
      </c>
      <c r="R626" s="1" t="s">
        <v>70</v>
      </c>
      <c r="S626" s="4">
        <v>4570907</v>
      </c>
      <c r="T626" s="1">
        <v>17.39</v>
      </c>
      <c r="U626" s="1">
        <v>180</v>
      </c>
      <c r="V626" s="1">
        <v>25393.93</v>
      </c>
      <c r="W626" s="4">
        <f t="shared" si="70"/>
        <v>6624006.060833334</v>
      </c>
      <c r="X626" s="1" t="s">
        <v>105</v>
      </c>
      <c r="Y626" s="1" t="s">
        <v>106</v>
      </c>
      <c r="Z626" s="8">
        <v>46088</v>
      </c>
      <c r="AA626" s="8" t="str">
        <f>TEXT(Table2[[#This Row],[Application_Date]],"yyy")</f>
        <v>2026</v>
      </c>
      <c r="AB626" s="8" t="str">
        <f>TEXT(Table2[[#This Row],[Application_Date]],"mmmm")</f>
        <v>March</v>
      </c>
      <c r="AC626" s="1" t="s">
        <v>61</v>
      </c>
      <c r="AD626" s="1" t="s">
        <v>30</v>
      </c>
      <c r="AE626" s="1" t="s">
        <v>31</v>
      </c>
    </row>
    <row r="627" spans="1:31" x14ac:dyDescent="0.25">
      <c r="A627" s="1" t="s">
        <v>1393</v>
      </c>
      <c r="B627" s="1" t="str">
        <f>IF(COUNTIF($A$2:A627,A627)&gt;1,"Duplicate","Unique")</f>
        <v>Unique</v>
      </c>
      <c r="C627" s="1" t="s">
        <v>1394</v>
      </c>
      <c r="D627" s="1" t="s">
        <v>46</v>
      </c>
      <c r="E627" s="1" t="str">
        <f t="shared" si="64"/>
        <v>Submitted</v>
      </c>
      <c r="F627" s="1" t="s">
        <v>47</v>
      </c>
      <c r="G627" s="1">
        <v>41</v>
      </c>
      <c r="H627" s="1" t="s">
        <v>24</v>
      </c>
      <c r="I627" s="1" t="s">
        <v>25</v>
      </c>
      <c r="J627" s="1" t="s">
        <v>49</v>
      </c>
      <c r="K627" s="4">
        <v>2299411</v>
      </c>
      <c r="L627" s="4" t="str">
        <f t="shared" si="65"/>
        <v>Submitted</v>
      </c>
      <c r="M627" s="1">
        <v>468</v>
      </c>
      <c r="N627" s="1" t="str">
        <f t="shared" si="66"/>
        <v>High_risk</v>
      </c>
      <c r="O627" s="1" t="str">
        <f t="shared" si="67"/>
        <v>Excellent</v>
      </c>
      <c r="P627" s="1" t="str">
        <f t="shared" si="68"/>
        <v>Submitted</v>
      </c>
      <c r="Q627" s="1" t="str">
        <f t="shared" si="69"/>
        <v>Valid</v>
      </c>
      <c r="R627" s="1" t="s">
        <v>82</v>
      </c>
      <c r="S627" s="4">
        <v>2784871</v>
      </c>
      <c r="T627" s="1">
        <v>13.69</v>
      </c>
      <c r="U627" s="1">
        <v>36</v>
      </c>
      <c r="V627" s="1">
        <v>77357.53</v>
      </c>
      <c r="W627" s="4">
        <f t="shared" si="70"/>
        <v>3177073.6658373242</v>
      </c>
      <c r="X627" s="1" t="s">
        <v>95</v>
      </c>
      <c r="Y627" s="1" t="s">
        <v>96</v>
      </c>
      <c r="Z627" s="8">
        <v>46089</v>
      </c>
      <c r="AA627" s="8" t="str">
        <f>TEXT(Table2[[#This Row],[Application_Date]],"yyy")</f>
        <v>2026</v>
      </c>
      <c r="AB627" s="8" t="str">
        <f>TEXT(Table2[[#This Row],[Application_Date]],"mmmm")</f>
        <v>March</v>
      </c>
      <c r="AC627" s="1" t="s">
        <v>61</v>
      </c>
      <c r="AD627" s="1" t="s">
        <v>42</v>
      </c>
      <c r="AE627" s="1" t="s">
        <v>62</v>
      </c>
    </row>
    <row r="628" spans="1:31" x14ac:dyDescent="0.25">
      <c r="A628" s="1" t="s">
        <v>1395</v>
      </c>
      <c r="B628" s="1" t="str">
        <f>IF(COUNTIF($A$2:A628,A628)&gt;1,"Duplicate","Unique")</f>
        <v>Unique</v>
      </c>
      <c r="C628" s="1" t="s">
        <v>1396</v>
      </c>
      <c r="D628" s="1" t="s">
        <v>58</v>
      </c>
      <c r="E628" s="1" t="str">
        <f t="shared" si="64"/>
        <v>Submitted</v>
      </c>
      <c r="F628" s="1" t="s">
        <v>47</v>
      </c>
      <c r="G628" s="1">
        <v>20</v>
      </c>
      <c r="H628" s="1" t="s">
        <v>36</v>
      </c>
      <c r="I628" s="1" t="s">
        <v>25</v>
      </c>
      <c r="J628" s="1" t="s">
        <v>70</v>
      </c>
      <c r="K628" s="4">
        <v>1355651</v>
      </c>
      <c r="L628" s="4" t="str">
        <f t="shared" si="65"/>
        <v>Submitted</v>
      </c>
      <c r="M628" s="1">
        <v>829</v>
      </c>
      <c r="N628" s="1" t="str">
        <f t="shared" si="66"/>
        <v>medium_risk</v>
      </c>
      <c r="O628" s="1" t="str">
        <f t="shared" si="67"/>
        <v>Excellent</v>
      </c>
      <c r="P628" s="1" t="str">
        <f t="shared" si="68"/>
        <v>Submitted</v>
      </c>
      <c r="Q628" s="1" t="str">
        <f t="shared" si="69"/>
        <v>Valid</v>
      </c>
      <c r="R628" s="1" t="s">
        <v>82</v>
      </c>
      <c r="S628" s="4">
        <v>1764478</v>
      </c>
      <c r="T628" s="1">
        <v>12.24</v>
      </c>
      <c r="U628" s="1">
        <v>12</v>
      </c>
      <c r="V628" s="1">
        <v>147039.82999999999</v>
      </c>
      <c r="W628" s="4">
        <f t="shared" si="70"/>
        <v>1800157.5864783877</v>
      </c>
      <c r="X628" s="1" t="s">
        <v>85</v>
      </c>
      <c r="Y628" s="1" t="s">
        <v>86</v>
      </c>
      <c r="Z628" s="8">
        <v>46090</v>
      </c>
      <c r="AA628" s="8" t="str">
        <f>TEXT(Table2[[#This Row],[Application_Date]],"yyy")</f>
        <v>2026</v>
      </c>
      <c r="AB628" s="8" t="str">
        <f>TEXT(Table2[[#This Row],[Application_Date]],"mmmm")</f>
        <v>March</v>
      </c>
      <c r="AC628" s="1" t="s">
        <v>61</v>
      </c>
      <c r="AD628" s="1" t="s">
        <v>42</v>
      </c>
      <c r="AE628" s="1" t="s">
        <v>66</v>
      </c>
    </row>
    <row r="629" spans="1:31" x14ac:dyDescent="0.25">
      <c r="A629" s="1" t="s">
        <v>1397</v>
      </c>
      <c r="B629" s="1" t="str">
        <f>IF(COUNTIF($A$2:A629,A629)&gt;1,"Duplicate","Unique")</f>
        <v>Unique</v>
      </c>
      <c r="C629" s="1" t="s">
        <v>1398</v>
      </c>
      <c r="D629" s="1" t="s">
        <v>659</v>
      </c>
      <c r="E629" s="1" t="str">
        <f t="shared" si="64"/>
        <v>Submitted</v>
      </c>
      <c r="F629" s="1" t="s">
        <v>35</v>
      </c>
      <c r="G629" s="1">
        <v>57</v>
      </c>
      <c r="H629" s="1" t="s">
        <v>24</v>
      </c>
      <c r="I629" s="1" t="s">
        <v>25</v>
      </c>
      <c r="J629" s="1" t="s">
        <v>70</v>
      </c>
      <c r="K629" s="4">
        <v>493873</v>
      </c>
      <c r="L629" s="4" t="str">
        <f t="shared" si="65"/>
        <v>Submitted</v>
      </c>
      <c r="M629" s="1">
        <v>741</v>
      </c>
      <c r="N629" s="1" t="str">
        <f t="shared" si="66"/>
        <v>low_risk</v>
      </c>
      <c r="O629" s="1" t="str">
        <f t="shared" si="67"/>
        <v>Excellent</v>
      </c>
      <c r="P629" s="1" t="str">
        <f t="shared" si="68"/>
        <v>Submitted</v>
      </c>
      <c r="Q629" s="1" t="str">
        <f t="shared" si="69"/>
        <v>Valid</v>
      </c>
      <c r="R629" s="1" t="s">
        <v>6</v>
      </c>
      <c r="S629" s="4">
        <v>2613921</v>
      </c>
      <c r="T629" s="1">
        <v>13.88</v>
      </c>
      <c r="U629" s="1">
        <v>24</v>
      </c>
      <c r="V629" s="1">
        <v>108913.38</v>
      </c>
      <c r="W629" s="4">
        <f t="shared" si="70"/>
        <v>3023435.31949226</v>
      </c>
      <c r="X629" s="1" t="s">
        <v>85</v>
      </c>
      <c r="Y629" s="1" t="s">
        <v>86</v>
      </c>
      <c r="Z629" s="8">
        <v>46091</v>
      </c>
      <c r="AA629" s="8" t="str">
        <f>TEXT(Table2[[#This Row],[Application_Date]],"yyy")</f>
        <v>2026</v>
      </c>
      <c r="AB629" s="8" t="str">
        <f>TEXT(Table2[[#This Row],[Application_Date]],"mmmm")</f>
        <v>March</v>
      </c>
      <c r="AC629" s="1" t="s">
        <v>61</v>
      </c>
      <c r="AD629" s="1" t="s">
        <v>30</v>
      </c>
      <c r="AE629" s="1" t="s">
        <v>31</v>
      </c>
    </row>
    <row r="630" spans="1:31" x14ac:dyDescent="0.25">
      <c r="A630" s="1" t="s">
        <v>1399</v>
      </c>
      <c r="B630" s="1" t="str">
        <f>IF(COUNTIF($A$2:A630,A630)&gt;1,"Duplicate","Unique")</f>
        <v>Unique</v>
      </c>
      <c r="C630" s="1" t="s">
        <v>1400</v>
      </c>
      <c r="D630" s="1" t="s">
        <v>183</v>
      </c>
      <c r="E630" s="1" t="str">
        <f t="shared" si="64"/>
        <v>Submitted</v>
      </c>
      <c r="F630" s="1" t="s">
        <v>35</v>
      </c>
      <c r="G630" s="1">
        <v>27</v>
      </c>
      <c r="H630" s="1" t="s">
        <v>36</v>
      </c>
      <c r="I630" s="1" t="s">
        <v>25</v>
      </c>
      <c r="J630" s="1" t="s">
        <v>49</v>
      </c>
      <c r="K630" s="4">
        <v>1926331</v>
      </c>
      <c r="L630" s="4" t="str">
        <f t="shared" si="65"/>
        <v>Submitted</v>
      </c>
      <c r="M630" s="1">
        <v>794</v>
      </c>
      <c r="N630" s="1" t="str">
        <f t="shared" si="66"/>
        <v>medium_risk</v>
      </c>
      <c r="O630" s="1" t="str">
        <f t="shared" si="67"/>
        <v>Excellent</v>
      </c>
      <c r="P630" s="1" t="str">
        <f t="shared" si="68"/>
        <v>Submitted</v>
      </c>
      <c r="Q630" s="1" t="str">
        <f t="shared" si="69"/>
        <v>Valid</v>
      </c>
      <c r="R630" s="1" t="s">
        <v>38</v>
      </c>
      <c r="S630" s="4">
        <v>765894</v>
      </c>
      <c r="T630" s="1">
        <v>14.87</v>
      </c>
      <c r="U630" s="1">
        <v>120</v>
      </c>
      <c r="V630" s="1">
        <v>6382.45</v>
      </c>
      <c r="W630" s="4">
        <f t="shared" si="70"/>
        <v>949070.31499999994</v>
      </c>
      <c r="X630" s="1" t="s">
        <v>28</v>
      </c>
      <c r="Y630" s="1" t="s">
        <v>29</v>
      </c>
      <c r="Z630" s="8">
        <v>46092</v>
      </c>
      <c r="AA630" s="8" t="str">
        <f>TEXT(Table2[[#This Row],[Application_Date]],"yyy")</f>
        <v>2026</v>
      </c>
      <c r="AB630" s="8" t="str">
        <f>TEXT(Table2[[#This Row],[Application_Date]],"mmmm")</f>
        <v>March</v>
      </c>
      <c r="AC630" s="1" t="s">
        <v>52</v>
      </c>
      <c r="AD630" s="1" t="s">
        <v>42</v>
      </c>
      <c r="AE630" s="1" t="s">
        <v>43</v>
      </c>
    </row>
    <row r="631" spans="1:31" x14ac:dyDescent="0.25">
      <c r="A631" s="1" t="s">
        <v>1401</v>
      </c>
      <c r="B631" s="1" t="str">
        <f>IF(COUNTIF($A$2:A631,A631)&gt;1,"Duplicate","Unique")</f>
        <v>Unique</v>
      </c>
      <c r="C631" s="1" t="s">
        <v>1402</v>
      </c>
      <c r="D631" s="1" t="s">
        <v>406</v>
      </c>
      <c r="E631" s="1" t="str">
        <f t="shared" si="64"/>
        <v>Submitted</v>
      </c>
      <c r="F631" s="1" t="s">
        <v>35</v>
      </c>
      <c r="G631" s="1">
        <v>29</v>
      </c>
      <c r="H631" s="1" t="s">
        <v>36</v>
      </c>
      <c r="I631" s="1" t="s">
        <v>48</v>
      </c>
      <c r="J631" s="1" t="s">
        <v>49</v>
      </c>
      <c r="K631" s="4">
        <v>1221083</v>
      </c>
      <c r="L631" s="4" t="str">
        <f t="shared" si="65"/>
        <v>Submitted</v>
      </c>
      <c r="M631" s="1">
        <v>655</v>
      </c>
      <c r="N631" s="1" t="str">
        <f t="shared" si="66"/>
        <v>low_risk</v>
      </c>
      <c r="O631" s="1" t="str">
        <f t="shared" si="67"/>
        <v>Excellent</v>
      </c>
      <c r="P631" s="1" t="str">
        <f t="shared" si="68"/>
        <v>Submitted</v>
      </c>
      <c r="Q631" s="1" t="str">
        <f t="shared" si="69"/>
        <v>Valid</v>
      </c>
      <c r="R631" s="1" t="s">
        <v>27</v>
      </c>
      <c r="S631" s="4">
        <v>3162624</v>
      </c>
      <c r="T631" s="1">
        <v>9.6300000000000008</v>
      </c>
      <c r="U631" s="1">
        <v>60</v>
      </c>
      <c r="V631" s="1">
        <v>52710.400000000001</v>
      </c>
      <c r="W631" s="4">
        <f t="shared" si="70"/>
        <v>2538005.7600000016</v>
      </c>
      <c r="X631" s="1" t="s">
        <v>39</v>
      </c>
      <c r="Y631" s="1" t="s">
        <v>40</v>
      </c>
      <c r="Z631" s="8">
        <v>46093</v>
      </c>
      <c r="AA631" s="8" t="str">
        <f>TEXT(Table2[[#This Row],[Application_Date]],"yyy")</f>
        <v>2026</v>
      </c>
      <c r="AB631" s="8" t="str">
        <f>TEXT(Table2[[#This Row],[Application_Date]],"mmmm")</f>
        <v>March</v>
      </c>
      <c r="AC631" s="1" t="s">
        <v>41</v>
      </c>
      <c r="AD631" s="1" t="s">
        <v>42</v>
      </c>
      <c r="AE631" s="1" t="s">
        <v>31</v>
      </c>
    </row>
    <row r="632" spans="1:31" x14ac:dyDescent="0.25">
      <c r="A632" s="1" t="s">
        <v>1403</v>
      </c>
      <c r="B632" s="1" t="str">
        <f>IF(COUNTIF($A$2:A632,A632)&gt;1,"Duplicate","Unique")</f>
        <v>Unique</v>
      </c>
      <c r="C632" s="1" t="s">
        <v>1404</v>
      </c>
      <c r="D632" s="1" t="s">
        <v>136</v>
      </c>
      <c r="E632" s="1" t="str">
        <f t="shared" si="64"/>
        <v>Submitted</v>
      </c>
      <c r="F632" s="1" t="s">
        <v>47</v>
      </c>
      <c r="G632" s="1">
        <v>28</v>
      </c>
      <c r="H632" s="1" t="s">
        <v>24</v>
      </c>
      <c r="I632" s="1" t="s">
        <v>25</v>
      </c>
      <c r="J632" s="1" t="s">
        <v>37</v>
      </c>
      <c r="K632" s="4">
        <v>923629</v>
      </c>
      <c r="L632" s="4" t="str">
        <f t="shared" si="65"/>
        <v>Submitted</v>
      </c>
      <c r="M632" s="1">
        <v>510</v>
      </c>
      <c r="N632" s="1" t="str">
        <f t="shared" si="66"/>
        <v>High_risk</v>
      </c>
      <c r="O632" s="1" t="str">
        <f t="shared" si="67"/>
        <v>Excellent</v>
      </c>
      <c r="P632" s="1" t="str">
        <f t="shared" si="68"/>
        <v>Submitted</v>
      </c>
      <c r="Q632" s="1" t="str">
        <f t="shared" si="69"/>
        <v>Valid</v>
      </c>
      <c r="R632" s="1" t="s">
        <v>27</v>
      </c>
      <c r="S632" s="4">
        <v>4047550</v>
      </c>
      <c r="T632" s="1">
        <v>11.65</v>
      </c>
      <c r="U632" s="1">
        <v>12</v>
      </c>
      <c r="V632" s="1">
        <v>337295.83</v>
      </c>
      <c r="W632" s="4">
        <f t="shared" si="70"/>
        <v>3930641.0869546649</v>
      </c>
      <c r="X632" s="1" t="s">
        <v>59</v>
      </c>
      <c r="Y632" s="1" t="s">
        <v>60</v>
      </c>
      <c r="Z632" s="8">
        <v>46094</v>
      </c>
      <c r="AA632" s="8" t="str">
        <f>TEXT(Table2[[#This Row],[Application_Date]],"yyy")</f>
        <v>2026</v>
      </c>
      <c r="AB632" s="8" t="str">
        <f>TEXT(Table2[[#This Row],[Application_Date]],"mmmm")</f>
        <v>March</v>
      </c>
      <c r="AC632" s="1" t="s">
        <v>61</v>
      </c>
      <c r="AD632" s="1" t="s">
        <v>42</v>
      </c>
      <c r="AE632" s="1" t="s">
        <v>43</v>
      </c>
    </row>
    <row r="633" spans="1:31" x14ac:dyDescent="0.25">
      <c r="A633" s="1" t="s">
        <v>1405</v>
      </c>
      <c r="B633" s="1" t="str">
        <f>IF(COUNTIF($A$2:A633,A633)&gt;1,"Duplicate","Unique")</f>
        <v>Unique</v>
      </c>
      <c r="C633" s="1" t="s">
        <v>1406</v>
      </c>
      <c r="D633" s="1" t="s">
        <v>659</v>
      </c>
      <c r="E633" s="1" t="str">
        <f t="shared" si="64"/>
        <v>Submitted</v>
      </c>
      <c r="F633" s="1" t="s">
        <v>47</v>
      </c>
      <c r="G633" s="1">
        <v>38</v>
      </c>
      <c r="H633" s="1" t="s">
        <v>24</v>
      </c>
      <c r="I633" s="1" t="s">
        <v>48</v>
      </c>
      <c r="J633" s="1" t="s">
        <v>37</v>
      </c>
      <c r="K633" s="4">
        <v>313270</v>
      </c>
      <c r="L633" s="4" t="str">
        <f t="shared" si="65"/>
        <v>Submitted</v>
      </c>
      <c r="M633" s="1">
        <v>336</v>
      </c>
      <c r="N633" s="1" t="str">
        <f t="shared" si="66"/>
        <v>High_risk</v>
      </c>
      <c r="O633" s="1" t="str">
        <f t="shared" si="67"/>
        <v>Excellent</v>
      </c>
      <c r="P633" s="1" t="str">
        <f t="shared" si="68"/>
        <v>Submitted</v>
      </c>
      <c r="Q633" s="1" t="str">
        <f t="shared" si="69"/>
        <v>Valid</v>
      </c>
      <c r="R633" s="1" t="s">
        <v>82</v>
      </c>
      <c r="S633" s="4">
        <v>967184</v>
      </c>
      <c r="T633" s="1">
        <v>12.07</v>
      </c>
      <c r="U633" s="1">
        <v>60</v>
      </c>
      <c r="V633" s="1">
        <v>16119.73</v>
      </c>
      <c r="W633" s="4">
        <f t="shared" si="70"/>
        <v>972825.90666666673</v>
      </c>
      <c r="X633" s="1" t="s">
        <v>59</v>
      </c>
      <c r="Y633" s="1" t="s">
        <v>60</v>
      </c>
      <c r="Z633" s="8">
        <v>46095</v>
      </c>
      <c r="AA633" s="8" t="str">
        <f>TEXT(Table2[[#This Row],[Application_Date]],"yyy")</f>
        <v>2026</v>
      </c>
      <c r="AB633" s="8" t="str">
        <f>TEXT(Table2[[#This Row],[Application_Date]],"mmmm")</f>
        <v>March</v>
      </c>
      <c r="AC633" s="1" t="s">
        <v>41</v>
      </c>
      <c r="AD633" s="1" t="s">
        <v>30</v>
      </c>
      <c r="AE633" s="1" t="s">
        <v>31</v>
      </c>
    </row>
    <row r="634" spans="1:31" x14ac:dyDescent="0.25">
      <c r="A634" s="1" t="s">
        <v>1407</v>
      </c>
      <c r="B634" s="1" t="str">
        <f>IF(COUNTIF($A$2:A634,A634)&gt;1,"Duplicate","Unique")</f>
        <v>Unique</v>
      </c>
      <c r="C634" s="1" t="s">
        <v>1408</v>
      </c>
      <c r="D634" s="1" t="s">
        <v>145</v>
      </c>
      <c r="E634" s="1" t="str">
        <f t="shared" si="64"/>
        <v>Submitted</v>
      </c>
      <c r="F634" s="1" t="s">
        <v>35</v>
      </c>
      <c r="G634" s="1">
        <v>55</v>
      </c>
      <c r="H634" s="1" t="s">
        <v>24</v>
      </c>
      <c r="I634" s="1" t="s">
        <v>48</v>
      </c>
      <c r="J634" s="1" t="s">
        <v>49</v>
      </c>
      <c r="K634" s="4">
        <v>1430438</v>
      </c>
      <c r="L634" s="4" t="str">
        <f t="shared" si="65"/>
        <v>Submitted</v>
      </c>
      <c r="M634" s="1">
        <v>656</v>
      </c>
      <c r="N634" s="1" t="str">
        <f t="shared" si="66"/>
        <v>low_risk</v>
      </c>
      <c r="O634" s="1" t="str">
        <f t="shared" si="67"/>
        <v>Excellent</v>
      </c>
      <c r="P634" s="1" t="str">
        <f t="shared" si="68"/>
        <v>Submitted</v>
      </c>
      <c r="Q634" s="1" t="str">
        <f t="shared" si="69"/>
        <v>Valid</v>
      </c>
      <c r="R634" s="1" t="s">
        <v>27</v>
      </c>
      <c r="S634" s="4">
        <v>1417263</v>
      </c>
      <c r="T634" s="1">
        <v>17.91</v>
      </c>
      <c r="U634" s="1">
        <v>120</v>
      </c>
      <c r="V634" s="1">
        <v>11810.52</v>
      </c>
      <c r="W634" s="4">
        <f t="shared" si="70"/>
        <v>2115265.0274999999</v>
      </c>
      <c r="X634" s="1" t="s">
        <v>105</v>
      </c>
      <c r="Y634" s="1" t="s">
        <v>106</v>
      </c>
      <c r="Z634" s="8">
        <v>46096</v>
      </c>
      <c r="AA634" s="8" t="str">
        <f>TEXT(Table2[[#This Row],[Application_Date]],"yyy")</f>
        <v>2026</v>
      </c>
      <c r="AB634" s="8" t="str">
        <f>TEXT(Table2[[#This Row],[Application_Date]],"mmmm")</f>
        <v>March</v>
      </c>
      <c r="AC634" s="1" t="s">
        <v>41</v>
      </c>
      <c r="AD634" s="1" t="s">
        <v>30</v>
      </c>
      <c r="AE634" s="1" t="s">
        <v>31</v>
      </c>
    </row>
    <row r="635" spans="1:31" x14ac:dyDescent="0.25">
      <c r="A635" s="1" t="s">
        <v>1409</v>
      </c>
      <c r="B635" s="1" t="str">
        <f>IF(COUNTIF($A$2:A635,A635)&gt;1,"Duplicate","Unique")</f>
        <v>Unique</v>
      </c>
      <c r="C635" s="1" t="s">
        <v>1410</v>
      </c>
      <c r="D635" s="1" t="s">
        <v>207</v>
      </c>
      <c r="E635" s="1" t="str">
        <f t="shared" si="64"/>
        <v>Submitted</v>
      </c>
      <c r="F635" s="1" t="s">
        <v>47</v>
      </c>
      <c r="G635" s="1">
        <v>25</v>
      </c>
      <c r="H635" s="1" t="s">
        <v>36</v>
      </c>
      <c r="I635" s="1" t="s">
        <v>25</v>
      </c>
      <c r="J635" s="1" t="s">
        <v>49</v>
      </c>
      <c r="K635" s="4">
        <v>1126363</v>
      </c>
      <c r="L635" s="4" t="str">
        <f t="shared" si="65"/>
        <v>Submitted</v>
      </c>
      <c r="M635" s="1">
        <v>361</v>
      </c>
      <c r="N635" s="1" t="str">
        <f t="shared" si="66"/>
        <v>High_risk</v>
      </c>
      <c r="O635" s="1" t="str">
        <f t="shared" si="67"/>
        <v>Excellent</v>
      </c>
      <c r="P635" s="1" t="str">
        <f t="shared" si="68"/>
        <v>Submitted</v>
      </c>
      <c r="Q635" s="1" t="str">
        <f t="shared" si="69"/>
        <v>Valid</v>
      </c>
      <c r="R635" s="1" t="s">
        <v>6</v>
      </c>
      <c r="S635" s="4">
        <v>572392</v>
      </c>
      <c r="T635" s="1">
        <v>10.78</v>
      </c>
      <c r="U635" s="1">
        <v>12</v>
      </c>
      <c r="V635" s="1">
        <v>47699.33</v>
      </c>
      <c r="W635" s="4">
        <f t="shared" si="70"/>
        <v>514433.70073691756</v>
      </c>
      <c r="X635" s="1" t="s">
        <v>39</v>
      </c>
      <c r="Y635" s="1" t="s">
        <v>40</v>
      </c>
      <c r="Z635" s="8">
        <v>46097</v>
      </c>
      <c r="AA635" s="8" t="str">
        <f>TEXT(Table2[[#This Row],[Application_Date]],"yyy")</f>
        <v>2026</v>
      </c>
      <c r="AB635" s="8" t="str">
        <f>TEXT(Table2[[#This Row],[Application_Date]],"mmmm")</f>
        <v>March</v>
      </c>
      <c r="AC635" s="1" t="s">
        <v>61</v>
      </c>
      <c r="AD635" s="1" t="s">
        <v>30</v>
      </c>
      <c r="AE635" s="1" t="s">
        <v>43</v>
      </c>
    </row>
    <row r="636" spans="1:31" x14ac:dyDescent="0.25">
      <c r="A636" s="1" t="s">
        <v>1411</v>
      </c>
      <c r="B636" s="1" t="str">
        <f>IF(COUNTIF($A$2:A636,A636)&gt;1,"Duplicate","Unique")</f>
        <v>Unique</v>
      </c>
      <c r="C636" s="1" t="s">
        <v>1412</v>
      </c>
      <c r="D636" s="1" t="s">
        <v>403</v>
      </c>
      <c r="E636" s="1" t="str">
        <f t="shared" si="64"/>
        <v>Submitted</v>
      </c>
      <c r="F636" s="1" t="s">
        <v>47</v>
      </c>
      <c r="G636" s="1">
        <v>31</v>
      </c>
      <c r="H636" s="1" t="s">
        <v>36</v>
      </c>
      <c r="I636" s="1" t="s">
        <v>48</v>
      </c>
      <c r="J636" s="1" t="s">
        <v>37</v>
      </c>
      <c r="K636" s="4">
        <v>2194371</v>
      </c>
      <c r="L636" s="4" t="str">
        <f t="shared" si="65"/>
        <v>Submitted</v>
      </c>
      <c r="M636" s="1">
        <v>569</v>
      </c>
      <c r="N636" s="1" t="str">
        <f t="shared" si="66"/>
        <v>High_risk</v>
      </c>
      <c r="O636" s="1" t="str">
        <f t="shared" si="67"/>
        <v>Excellent</v>
      </c>
      <c r="P636" s="1" t="str">
        <f t="shared" si="68"/>
        <v>Submitted</v>
      </c>
      <c r="Q636" s="1" t="str">
        <f t="shared" si="69"/>
        <v>Valid</v>
      </c>
      <c r="R636" s="1" t="s">
        <v>82</v>
      </c>
      <c r="S636" s="4">
        <v>1349702</v>
      </c>
      <c r="T636" s="1">
        <v>17.84</v>
      </c>
      <c r="U636" s="1">
        <v>24</v>
      </c>
      <c r="V636" s="1">
        <v>56237.58</v>
      </c>
      <c r="W636" s="4">
        <f t="shared" si="70"/>
        <v>2006556.9739754733</v>
      </c>
      <c r="X636" s="1" t="s">
        <v>95</v>
      </c>
      <c r="Y636" s="1" t="s">
        <v>96</v>
      </c>
      <c r="Z636" s="8">
        <v>46098</v>
      </c>
      <c r="AA636" s="8" t="str">
        <f>TEXT(Table2[[#This Row],[Application_Date]],"yyy")</f>
        <v>2026</v>
      </c>
      <c r="AB636" s="8" t="str">
        <f>TEXT(Table2[[#This Row],[Application_Date]],"mmmm")</f>
        <v>March</v>
      </c>
      <c r="AC636" s="1" t="s">
        <v>61</v>
      </c>
      <c r="AD636" s="1" t="s">
        <v>42</v>
      </c>
      <c r="AE636" s="1" t="s">
        <v>62</v>
      </c>
    </row>
    <row r="637" spans="1:31" x14ac:dyDescent="0.25">
      <c r="A637" s="1" t="s">
        <v>1413</v>
      </c>
      <c r="B637" s="1" t="str">
        <f>IF(COUNTIF($A$2:A637,A637)&gt;1,"Duplicate","Unique")</f>
        <v>Unique</v>
      </c>
      <c r="C637" s="1" t="s">
        <v>1414</v>
      </c>
      <c r="D637" s="1" t="s">
        <v>46</v>
      </c>
      <c r="E637" s="1" t="str">
        <f t="shared" si="64"/>
        <v>Submitted</v>
      </c>
      <c r="F637" s="1" t="s">
        <v>47</v>
      </c>
      <c r="G637" s="1">
        <v>29</v>
      </c>
      <c r="H637" s="1" t="s">
        <v>36</v>
      </c>
      <c r="I637" s="1" t="s">
        <v>25</v>
      </c>
      <c r="J637" s="1" t="s">
        <v>49</v>
      </c>
      <c r="K637" s="4">
        <v>1425825</v>
      </c>
      <c r="L637" s="4" t="str">
        <f t="shared" si="65"/>
        <v>Submitted</v>
      </c>
      <c r="M637" s="1">
        <v>406</v>
      </c>
      <c r="N637" s="1" t="str">
        <f t="shared" si="66"/>
        <v>High_risk</v>
      </c>
      <c r="O637" s="1" t="str">
        <f t="shared" si="67"/>
        <v>Excellent</v>
      </c>
      <c r="P637" s="1" t="str">
        <f t="shared" si="68"/>
        <v>Submitted</v>
      </c>
      <c r="Q637" s="1" t="str">
        <f t="shared" si="69"/>
        <v>Valid</v>
      </c>
      <c r="R637" s="1" t="s">
        <v>27</v>
      </c>
      <c r="S637" s="4">
        <v>2984617</v>
      </c>
      <c r="T637" s="1">
        <v>14.47</v>
      </c>
      <c r="U637" s="1">
        <v>60</v>
      </c>
      <c r="V637" s="1">
        <v>49743.62</v>
      </c>
      <c r="W637" s="4">
        <f t="shared" si="70"/>
        <v>3598950.665833333</v>
      </c>
      <c r="X637" s="1" t="s">
        <v>95</v>
      </c>
      <c r="Y637" s="1" t="s">
        <v>96</v>
      </c>
      <c r="Z637" s="8">
        <v>46099</v>
      </c>
      <c r="AA637" s="8" t="str">
        <f>TEXT(Table2[[#This Row],[Application_Date]],"yyy")</f>
        <v>2026</v>
      </c>
      <c r="AB637" s="8" t="str">
        <f>TEXT(Table2[[#This Row],[Application_Date]],"mmmm")</f>
        <v>March</v>
      </c>
      <c r="AC637" s="1" t="s">
        <v>61</v>
      </c>
      <c r="AD637" s="1" t="s">
        <v>42</v>
      </c>
      <c r="AE637" s="1" t="s">
        <v>43</v>
      </c>
    </row>
    <row r="638" spans="1:31" x14ac:dyDescent="0.25">
      <c r="A638" s="1" t="s">
        <v>1415</v>
      </c>
      <c r="B638" s="1" t="str">
        <f>IF(COUNTIF($A$2:A638,A638)&gt;1,"Duplicate","Unique")</f>
        <v>Unique</v>
      </c>
      <c r="C638" s="1" t="s">
        <v>1416</v>
      </c>
      <c r="D638" s="1" t="s">
        <v>309</v>
      </c>
      <c r="E638" s="1" t="str">
        <f t="shared" si="64"/>
        <v>Submitted</v>
      </c>
      <c r="F638" s="1" t="s">
        <v>35</v>
      </c>
      <c r="G638" s="1">
        <v>18</v>
      </c>
      <c r="H638" s="1" t="s">
        <v>24</v>
      </c>
      <c r="I638" s="1" t="s">
        <v>48</v>
      </c>
      <c r="J638" s="1" t="s">
        <v>70</v>
      </c>
      <c r="K638" s="4">
        <v>1302758</v>
      </c>
      <c r="L638" s="4" t="str">
        <f t="shared" si="65"/>
        <v>Submitted</v>
      </c>
      <c r="M638" s="1">
        <v>584</v>
      </c>
      <c r="N638" s="1" t="str">
        <f t="shared" si="66"/>
        <v>High_risk</v>
      </c>
      <c r="O638" s="1" t="str">
        <f t="shared" si="67"/>
        <v>Excellent</v>
      </c>
      <c r="P638" s="1" t="str">
        <f t="shared" si="68"/>
        <v>Submitted</v>
      </c>
      <c r="Q638" s="1" t="str">
        <f t="shared" si="69"/>
        <v>Valid</v>
      </c>
      <c r="R638" s="1" t="s">
        <v>82</v>
      </c>
      <c r="S638" s="4">
        <v>121925</v>
      </c>
      <c r="T638" s="1">
        <v>17.41</v>
      </c>
      <c r="U638" s="1">
        <v>24</v>
      </c>
      <c r="V638" s="1">
        <v>5080.21</v>
      </c>
      <c r="W638" s="4">
        <f t="shared" si="70"/>
        <v>176892.85424686765</v>
      </c>
      <c r="X638" s="1" t="s">
        <v>85</v>
      </c>
      <c r="Y638" s="1" t="s">
        <v>86</v>
      </c>
      <c r="Z638" s="8">
        <v>46100</v>
      </c>
      <c r="AA638" s="8" t="str">
        <f>TEXT(Table2[[#This Row],[Application_Date]],"yyy")</f>
        <v>2026</v>
      </c>
      <c r="AB638" s="8" t="str">
        <f>TEXT(Table2[[#This Row],[Application_Date]],"mmmm")</f>
        <v>March</v>
      </c>
      <c r="AC638" s="1" t="s">
        <v>41</v>
      </c>
      <c r="AD638" s="1" t="s">
        <v>30</v>
      </c>
      <c r="AE638" s="1" t="s">
        <v>31</v>
      </c>
    </row>
    <row r="639" spans="1:31" x14ac:dyDescent="0.25">
      <c r="A639" s="1" t="s">
        <v>1417</v>
      </c>
      <c r="B639" s="1" t="str">
        <f>IF(COUNTIF($A$2:A639,A639)&gt;1,"Duplicate","Unique")</f>
        <v>Unique</v>
      </c>
      <c r="C639" s="1" t="s">
        <v>1418</v>
      </c>
      <c r="D639" s="1" t="s">
        <v>124</v>
      </c>
      <c r="E639" s="1" t="str">
        <f t="shared" si="64"/>
        <v>Submitted</v>
      </c>
      <c r="F639" s="1" t="s">
        <v>47</v>
      </c>
      <c r="G639" s="1">
        <v>23</v>
      </c>
      <c r="H639" s="1" t="s">
        <v>36</v>
      </c>
      <c r="I639" s="1" t="s">
        <v>25</v>
      </c>
      <c r="J639" s="1" t="s">
        <v>26</v>
      </c>
      <c r="K639" s="4">
        <v>2253197</v>
      </c>
      <c r="L639" s="4" t="str">
        <f t="shared" si="65"/>
        <v>Submitted</v>
      </c>
      <c r="M639" s="1">
        <v>794</v>
      </c>
      <c r="N639" s="1" t="str">
        <f t="shared" si="66"/>
        <v>medium_risk</v>
      </c>
      <c r="O639" s="1" t="str">
        <f t="shared" si="67"/>
        <v>Excellent</v>
      </c>
      <c r="P639" s="1" t="str">
        <f t="shared" si="68"/>
        <v>Submitted</v>
      </c>
      <c r="Q639" s="1" t="str">
        <f t="shared" si="69"/>
        <v>Valid</v>
      </c>
      <c r="R639" s="1" t="s">
        <v>38</v>
      </c>
      <c r="S639" s="4">
        <v>1636268</v>
      </c>
      <c r="T639" s="1">
        <v>12.13</v>
      </c>
      <c r="U639" s="1">
        <v>36</v>
      </c>
      <c r="V639" s="1">
        <v>45451.89</v>
      </c>
      <c r="W639" s="4">
        <f t="shared" si="70"/>
        <v>1653994.2366864819</v>
      </c>
      <c r="X639" s="1" t="s">
        <v>50</v>
      </c>
      <c r="Y639" s="1" t="s">
        <v>51</v>
      </c>
      <c r="Z639" s="8">
        <v>46101</v>
      </c>
      <c r="AA639" s="8" t="str">
        <f>TEXT(Table2[[#This Row],[Application_Date]],"yyy")</f>
        <v>2026</v>
      </c>
      <c r="AB639" s="8" t="str">
        <f>TEXT(Table2[[#This Row],[Application_Date]],"mmmm")</f>
        <v>March</v>
      </c>
      <c r="AC639" s="1" t="s">
        <v>41</v>
      </c>
      <c r="AD639" s="1" t="s">
        <v>42</v>
      </c>
      <c r="AE639" s="1" t="s">
        <v>62</v>
      </c>
    </row>
    <row r="640" spans="1:31" x14ac:dyDescent="0.25">
      <c r="A640" s="1" t="s">
        <v>1419</v>
      </c>
      <c r="B640" s="1" t="str">
        <f>IF(COUNTIF($A$2:A640,A640)&gt;1,"Duplicate","Unique")</f>
        <v>Unique</v>
      </c>
      <c r="C640" s="1" t="s">
        <v>1420</v>
      </c>
      <c r="D640" s="1" t="s">
        <v>142</v>
      </c>
      <c r="E640" s="1" t="str">
        <f t="shared" si="64"/>
        <v>Submitted</v>
      </c>
      <c r="F640" s="1" t="s">
        <v>35</v>
      </c>
      <c r="G640" s="1">
        <v>43</v>
      </c>
      <c r="H640" s="1" t="s">
        <v>36</v>
      </c>
      <c r="I640" s="1" t="s">
        <v>48</v>
      </c>
      <c r="J640" s="1" t="s">
        <v>26</v>
      </c>
      <c r="K640" s="4">
        <v>-50000</v>
      </c>
      <c r="L640" s="4" t="str">
        <f t="shared" si="65"/>
        <v>Submitted</v>
      </c>
      <c r="M640" s="1">
        <v>585</v>
      </c>
      <c r="N640" s="1" t="str">
        <f t="shared" si="66"/>
        <v>High_risk</v>
      </c>
      <c r="O640" s="1" t="str">
        <f t="shared" si="67"/>
        <v>Excellent</v>
      </c>
      <c r="P640" s="1" t="str">
        <f t="shared" si="68"/>
        <v>Submitted</v>
      </c>
      <c r="Q640" s="1" t="str">
        <f t="shared" si="69"/>
        <v>Valid</v>
      </c>
      <c r="R640" s="1" t="s">
        <v>6</v>
      </c>
      <c r="S640" s="4">
        <v>1432426</v>
      </c>
      <c r="T640" s="1">
        <v>12.25</v>
      </c>
      <c r="U640" s="1">
        <v>36</v>
      </c>
      <c r="V640" s="1">
        <v>39789.61</v>
      </c>
      <c r="W640" s="4">
        <f t="shared" si="70"/>
        <v>1462268.2083479862</v>
      </c>
      <c r="X640" s="1" t="s">
        <v>59</v>
      </c>
      <c r="Y640" s="1" t="s">
        <v>60</v>
      </c>
      <c r="Z640" s="8">
        <v>46102</v>
      </c>
      <c r="AA640" s="8" t="str">
        <f>TEXT(Table2[[#This Row],[Application_Date]],"yyy")</f>
        <v>2026</v>
      </c>
      <c r="AB640" s="8" t="str">
        <f>TEXT(Table2[[#This Row],[Application_Date]],"mmmm")</f>
        <v>March</v>
      </c>
      <c r="AC640" s="1" t="s">
        <v>41</v>
      </c>
      <c r="AD640" s="1" t="s">
        <v>42</v>
      </c>
      <c r="AE640" s="1" t="s">
        <v>62</v>
      </c>
    </row>
    <row r="641" spans="1:31" x14ac:dyDescent="0.25">
      <c r="A641" s="1" t="s">
        <v>1421</v>
      </c>
      <c r="B641" s="1" t="str">
        <f>IF(COUNTIF($A$2:A641,A641)&gt;1,"Duplicate","Unique")</f>
        <v>Unique</v>
      </c>
      <c r="C641" s="1" t="s">
        <v>1422</v>
      </c>
      <c r="D641" s="1" t="s">
        <v>293</v>
      </c>
      <c r="E641" s="1" t="str">
        <f t="shared" si="64"/>
        <v>Submitted</v>
      </c>
      <c r="F641" s="1" t="s">
        <v>35</v>
      </c>
      <c r="G641" s="1">
        <v>20</v>
      </c>
      <c r="H641" s="1" t="s">
        <v>36</v>
      </c>
      <c r="I641" s="1" t="s">
        <v>25</v>
      </c>
      <c r="J641" s="1" t="s">
        <v>49</v>
      </c>
      <c r="K641" s="4">
        <v>2480463</v>
      </c>
      <c r="L641" s="4" t="str">
        <f t="shared" si="65"/>
        <v>Submitted</v>
      </c>
      <c r="M641" s="1">
        <v>469</v>
      </c>
      <c r="N641" s="1" t="str">
        <f t="shared" si="66"/>
        <v>High_risk</v>
      </c>
      <c r="O641" s="1" t="str">
        <f t="shared" si="67"/>
        <v>Excellent</v>
      </c>
      <c r="P641" s="1" t="str">
        <f t="shared" si="68"/>
        <v>Submitted</v>
      </c>
      <c r="Q641" s="1" t="str">
        <f t="shared" si="69"/>
        <v>Valid</v>
      </c>
      <c r="R641" s="1" t="s">
        <v>38</v>
      </c>
      <c r="S641" s="4">
        <v>794336</v>
      </c>
      <c r="T641" s="1">
        <v>15.71</v>
      </c>
      <c r="U641" s="1">
        <v>60</v>
      </c>
      <c r="V641" s="1">
        <v>13238.93</v>
      </c>
      <c r="W641" s="4">
        <f t="shared" si="70"/>
        <v>1039918.2133333335</v>
      </c>
      <c r="X641" s="1" t="s">
        <v>59</v>
      </c>
      <c r="Y641" s="1" t="s">
        <v>60</v>
      </c>
      <c r="Z641" s="8">
        <v>46103</v>
      </c>
      <c r="AA641" s="8" t="str">
        <f>TEXT(Table2[[#This Row],[Application_Date]],"yyy")</f>
        <v>2026</v>
      </c>
      <c r="AB641" s="8" t="str">
        <f>TEXT(Table2[[#This Row],[Application_Date]],"mmmm")</f>
        <v>March</v>
      </c>
      <c r="AC641" s="1" t="s">
        <v>61</v>
      </c>
      <c r="AD641" s="1" t="s">
        <v>30</v>
      </c>
      <c r="AE641" s="1" t="s">
        <v>62</v>
      </c>
    </row>
    <row r="642" spans="1:31" x14ac:dyDescent="0.25">
      <c r="A642" s="1" t="s">
        <v>1423</v>
      </c>
      <c r="B642" s="1" t="str">
        <f>IF(COUNTIF($A$2:A642,A642)&gt;1,"Duplicate","Unique")</f>
        <v>Unique</v>
      </c>
      <c r="C642" s="1" t="s">
        <v>1424</v>
      </c>
      <c r="D642" s="1" t="s">
        <v>265</v>
      </c>
      <c r="E642" s="1" t="str">
        <f t="shared" ref="E642:E705" si="71">IF(C642="","Missing","Submitted")</f>
        <v>Submitted</v>
      </c>
      <c r="F642" s="1" t="s">
        <v>47</v>
      </c>
      <c r="G642" s="1">
        <v>49</v>
      </c>
      <c r="H642" s="1" t="s">
        <v>36</v>
      </c>
      <c r="I642" s="1" t="s">
        <v>25</v>
      </c>
      <c r="J642" s="1" t="s">
        <v>26</v>
      </c>
      <c r="K642" s="4">
        <v>2153207</v>
      </c>
      <c r="L642" s="4" t="str">
        <f t="shared" ref="L642:L705" si="72">IF(K642="","Missing","Submitted")</f>
        <v>Submitted</v>
      </c>
      <c r="M642" s="1">
        <v>822</v>
      </c>
      <c r="N642" s="1" t="str">
        <f t="shared" ref="N642:N705" si="73">IF(M642&lt;600,"High_risk",IF(M642&gt;=750,"medium_risk","low_risk"))</f>
        <v>medium_risk</v>
      </c>
      <c r="O642" s="1" t="str">
        <f t="shared" ref="O642:O705" si="74">IF(J643&lt;503,"Poor",IF(J643&lt;=550,"Fair",IF(J643&lt;=750,"Good","Excellent")))</f>
        <v>Excellent</v>
      </c>
      <c r="P642" s="1" t="str">
        <f t="shared" ref="P642:P705" si="75">IF(S642="","Missing","Submitted")</f>
        <v>Submitted</v>
      </c>
      <c r="Q642" s="1" t="str">
        <f t="shared" ref="Q642:Q705" si="76">IF(AND(M642&gt;=300,M642&lt;=900),"Valid","Invalid")</f>
        <v>Valid</v>
      </c>
      <c r="R642" s="1" t="s">
        <v>27</v>
      </c>
      <c r="S642" s="4">
        <v>2461346</v>
      </c>
      <c r="T642" s="1">
        <v>17.25</v>
      </c>
      <c r="U642" s="1">
        <v>60</v>
      </c>
      <c r="V642" s="1">
        <v>41022.43</v>
      </c>
      <c r="W642" s="4">
        <f t="shared" ref="W642:W705" si="77">PMT(T642/12,U642,-S642)</f>
        <v>3538184.875</v>
      </c>
      <c r="X642" s="1" t="s">
        <v>95</v>
      </c>
      <c r="Y642" s="1" t="s">
        <v>96</v>
      </c>
      <c r="Z642" s="8">
        <v>46104</v>
      </c>
      <c r="AA642" s="8" t="str">
        <f>TEXT(Table2[[#This Row],[Application_Date]],"yyy")</f>
        <v>2026</v>
      </c>
      <c r="AB642" s="8" t="str">
        <f>TEXT(Table2[[#This Row],[Application_Date]],"mmmm")</f>
        <v>March</v>
      </c>
      <c r="AC642" s="1" t="s">
        <v>41</v>
      </c>
      <c r="AD642" s="1" t="s">
        <v>30</v>
      </c>
      <c r="AE642" s="1" t="s">
        <v>62</v>
      </c>
    </row>
    <row r="643" spans="1:31" x14ac:dyDescent="0.25">
      <c r="A643" s="1" t="s">
        <v>1425</v>
      </c>
      <c r="B643" s="1" t="str">
        <f>IF(COUNTIF($A$2:A643,A643)&gt;1,"Duplicate","Unique")</f>
        <v>Unique</v>
      </c>
      <c r="C643" s="1" t="s">
        <v>1426</v>
      </c>
      <c r="D643" s="1" t="s">
        <v>333</v>
      </c>
      <c r="E643" s="1" t="str">
        <f t="shared" si="71"/>
        <v>Submitted</v>
      </c>
      <c r="F643" s="1" t="s">
        <v>35</v>
      </c>
      <c r="G643" s="1">
        <v>52</v>
      </c>
      <c r="H643" s="1" t="s">
        <v>24</v>
      </c>
      <c r="I643" s="1" t="s">
        <v>25</v>
      </c>
      <c r="J643" s="1" t="s">
        <v>26</v>
      </c>
      <c r="K643" s="4">
        <v>0</v>
      </c>
      <c r="L643" s="4" t="str">
        <f t="shared" si="72"/>
        <v>Submitted</v>
      </c>
      <c r="M643" s="1">
        <v>843</v>
      </c>
      <c r="N643" s="1" t="str">
        <f t="shared" si="73"/>
        <v>medium_risk</v>
      </c>
      <c r="O643" s="1" t="str">
        <f t="shared" si="74"/>
        <v>Excellent</v>
      </c>
      <c r="P643" s="1" t="str">
        <f t="shared" si="75"/>
        <v>Submitted</v>
      </c>
      <c r="Q643" s="1" t="str">
        <f t="shared" si="76"/>
        <v>Valid</v>
      </c>
      <c r="R643" s="1" t="s">
        <v>27</v>
      </c>
      <c r="S643" s="4">
        <v>3462227</v>
      </c>
      <c r="T643" s="1">
        <v>18.63</v>
      </c>
      <c r="U643" s="1">
        <v>120</v>
      </c>
      <c r="V643" s="1">
        <v>28851.89</v>
      </c>
      <c r="W643" s="4">
        <f t="shared" si="77"/>
        <v>5375107.4174999995</v>
      </c>
      <c r="X643" s="1" t="s">
        <v>85</v>
      </c>
      <c r="Y643" s="1" t="s">
        <v>86</v>
      </c>
      <c r="Z643" s="8">
        <v>46105</v>
      </c>
      <c r="AA643" s="8" t="str">
        <f>TEXT(Table2[[#This Row],[Application_Date]],"yyy")</f>
        <v>2026</v>
      </c>
      <c r="AB643" s="8" t="str">
        <f>TEXT(Table2[[#This Row],[Application_Date]],"mmmm")</f>
        <v>March</v>
      </c>
      <c r="AC643" s="1" t="s">
        <v>61</v>
      </c>
      <c r="AD643" s="1" t="s">
        <v>30</v>
      </c>
      <c r="AE643" s="1" t="s">
        <v>62</v>
      </c>
    </row>
    <row r="644" spans="1:31" x14ac:dyDescent="0.25">
      <c r="A644" s="1" t="s">
        <v>1427</v>
      </c>
      <c r="B644" s="1" t="str">
        <f>IF(COUNTIF($A$2:A644,A644)&gt;1,"Duplicate","Unique")</f>
        <v>Unique</v>
      </c>
      <c r="C644" s="1" t="s">
        <v>1428</v>
      </c>
      <c r="D644" s="1" t="s">
        <v>130</v>
      </c>
      <c r="E644" s="1" t="str">
        <f t="shared" si="71"/>
        <v>Submitted</v>
      </c>
      <c r="F644" s="1" t="s">
        <v>35</v>
      </c>
      <c r="G644" s="1">
        <v>42</v>
      </c>
      <c r="H644" s="1" t="s">
        <v>24</v>
      </c>
      <c r="I644" s="1" t="s">
        <v>48</v>
      </c>
      <c r="J644" s="1" t="s">
        <v>70</v>
      </c>
      <c r="K644" s="4">
        <v>451502</v>
      </c>
      <c r="L644" s="4" t="str">
        <f t="shared" si="72"/>
        <v>Submitted</v>
      </c>
      <c r="M644" s="1">
        <v>567</v>
      </c>
      <c r="N644" s="1" t="str">
        <f t="shared" si="73"/>
        <v>High_risk</v>
      </c>
      <c r="O644" s="1" t="str">
        <f t="shared" si="74"/>
        <v>Excellent</v>
      </c>
      <c r="P644" s="1" t="str">
        <f t="shared" si="75"/>
        <v>Submitted</v>
      </c>
      <c r="Q644" s="1" t="str">
        <f t="shared" si="76"/>
        <v>Valid</v>
      </c>
      <c r="R644" s="1" t="s">
        <v>6</v>
      </c>
      <c r="S644" s="4">
        <v>3844596</v>
      </c>
      <c r="T644" s="1">
        <v>7.07</v>
      </c>
      <c r="U644" s="1">
        <v>24</v>
      </c>
      <c r="V644" s="1">
        <v>160191.5</v>
      </c>
      <c r="W644" s="4">
        <f t="shared" si="77"/>
        <v>2265141.4633732219</v>
      </c>
      <c r="X644" s="1" t="s">
        <v>39</v>
      </c>
      <c r="Y644" s="1" t="s">
        <v>40</v>
      </c>
      <c r="Z644" s="8">
        <v>46106</v>
      </c>
      <c r="AA644" s="8" t="str">
        <f>TEXT(Table2[[#This Row],[Application_Date]],"yyy")</f>
        <v>2026</v>
      </c>
      <c r="AB644" s="8" t="str">
        <f>TEXT(Table2[[#This Row],[Application_Date]],"mmmm")</f>
        <v>March</v>
      </c>
      <c r="AC644" s="1" t="s">
        <v>41</v>
      </c>
      <c r="AD644" s="1" t="s">
        <v>30</v>
      </c>
      <c r="AE644" s="1" t="s">
        <v>66</v>
      </c>
    </row>
    <row r="645" spans="1:31" x14ac:dyDescent="0.25">
      <c r="A645" s="1" t="s">
        <v>1429</v>
      </c>
      <c r="B645" s="1" t="str">
        <f>IF(COUNTIF($A$2:A645,A645)&gt;1,"Duplicate","Unique")</f>
        <v>Unique</v>
      </c>
      <c r="C645" s="1" t="s">
        <v>1430</v>
      </c>
      <c r="D645" s="1" t="s">
        <v>157</v>
      </c>
      <c r="E645" s="1" t="str">
        <f t="shared" si="71"/>
        <v>Submitted</v>
      </c>
      <c r="F645" s="1" t="s">
        <v>35</v>
      </c>
      <c r="G645" s="1">
        <v>48</v>
      </c>
      <c r="H645" s="1" t="s">
        <v>36</v>
      </c>
      <c r="I645" s="1" t="s">
        <v>25</v>
      </c>
      <c r="J645" s="1" t="s">
        <v>37</v>
      </c>
      <c r="K645" s="4">
        <v>598403</v>
      </c>
      <c r="L645" s="4" t="str">
        <f t="shared" si="72"/>
        <v>Submitted</v>
      </c>
      <c r="M645" s="1">
        <v>564</v>
      </c>
      <c r="N645" s="1" t="str">
        <f t="shared" si="73"/>
        <v>High_risk</v>
      </c>
      <c r="O645" s="1" t="str">
        <f t="shared" si="74"/>
        <v>Excellent</v>
      </c>
      <c r="P645" s="1" t="str">
        <f t="shared" si="75"/>
        <v>Submitted</v>
      </c>
      <c r="Q645" s="1" t="str">
        <f t="shared" si="76"/>
        <v>Valid</v>
      </c>
      <c r="R645" s="1" t="s">
        <v>70</v>
      </c>
      <c r="S645" s="4">
        <v>2445596</v>
      </c>
      <c r="T645" s="1">
        <v>18.41</v>
      </c>
      <c r="U645" s="1">
        <v>180</v>
      </c>
      <c r="V645" s="1">
        <v>13586.64</v>
      </c>
      <c r="W645" s="4">
        <f t="shared" si="77"/>
        <v>3751951.8633333333</v>
      </c>
      <c r="X645" s="1" t="s">
        <v>39</v>
      </c>
      <c r="Y645" s="1" t="s">
        <v>40</v>
      </c>
      <c r="Z645" s="8">
        <v>46107</v>
      </c>
      <c r="AA645" s="8" t="str">
        <f>TEXT(Table2[[#This Row],[Application_Date]],"yyy")</f>
        <v>2026</v>
      </c>
      <c r="AB645" s="8" t="str">
        <f>TEXT(Table2[[#This Row],[Application_Date]],"mmmm")</f>
        <v>March</v>
      </c>
      <c r="AC645" s="1" t="s">
        <v>61</v>
      </c>
      <c r="AD645" s="1" t="s">
        <v>30</v>
      </c>
      <c r="AE645" s="1" t="s">
        <v>66</v>
      </c>
    </row>
    <row r="646" spans="1:31" x14ac:dyDescent="0.25">
      <c r="A646" s="1" t="s">
        <v>1431</v>
      </c>
      <c r="B646" s="1" t="str">
        <f>IF(COUNTIF($A$2:A646,A646)&gt;1,"Duplicate","Unique")</f>
        <v>Unique</v>
      </c>
      <c r="C646" s="1" t="s">
        <v>1432</v>
      </c>
      <c r="D646" s="1" t="s">
        <v>65</v>
      </c>
      <c r="E646" s="1" t="str">
        <f t="shared" si="71"/>
        <v>Submitted</v>
      </c>
      <c r="F646" s="1" t="s">
        <v>35</v>
      </c>
      <c r="G646" s="1">
        <v>58</v>
      </c>
      <c r="H646" s="1" t="s">
        <v>36</v>
      </c>
      <c r="I646" s="1" t="s">
        <v>48</v>
      </c>
      <c r="J646" s="1" t="s">
        <v>49</v>
      </c>
      <c r="K646" s="4">
        <v>1291446</v>
      </c>
      <c r="L646" s="4" t="str">
        <f t="shared" si="72"/>
        <v>Submitted</v>
      </c>
      <c r="M646" s="1">
        <v>340</v>
      </c>
      <c r="N646" s="1" t="str">
        <f t="shared" si="73"/>
        <v>High_risk</v>
      </c>
      <c r="O646" s="1" t="str">
        <f t="shared" si="74"/>
        <v>Excellent</v>
      </c>
      <c r="P646" s="1" t="str">
        <f t="shared" si="75"/>
        <v>Submitted</v>
      </c>
      <c r="Q646" s="1" t="str">
        <f t="shared" si="76"/>
        <v>Valid</v>
      </c>
      <c r="R646" s="1" t="s">
        <v>38</v>
      </c>
      <c r="S646" s="4">
        <v>2153888</v>
      </c>
      <c r="T646" s="1">
        <v>15.56</v>
      </c>
      <c r="U646" s="1">
        <v>60</v>
      </c>
      <c r="V646" s="1">
        <v>35898.129999999997</v>
      </c>
      <c r="W646" s="4">
        <f t="shared" si="77"/>
        <v>2792874.7733333334</v>
      </c>
      <c r="X646" s="1" t="s">
        <v>105</v>
      </c>
      <c r="Y646" s="1" t="s">
        <v>106</v>
      </c>
      <c r="Z646" s="8">
        <v>46108</v>
      </c>
      <c r="AA646" s="8" t="str">
        <f>TEXT(Table2[[#This Row],[Application_Date]],"yyy")</f>
        <v>2026</v>
      </c>
      <c r="AB646" s="8" t="str">
        <f>TEXT(Table2[[#This Row],[Application_Date]],"mmmm")</f>
        <v>March</v>
      </c>
      <c r="AC646" s="1" t="s">
        <v>61</v>
      </c>
      <c r="AD646" s="1" t="s">
        <v>42</v>
      </c>
      <c r="AE646" s="1" t="s">
        <v>43</v>
      </c>
    </row>
    <row r="647" spans="1:31" x14ac:dyDescent="0.25">
      <c r="A647" s="1" t="s">
        <v>1433</v>
      </c>
      <c r="B647" s="1" t="str">
        <f>IF(COUNTIF($A$2:A647,A647)&gt;1,"Duplicate","Unique")</f>
        <v>Unique</v>
      </c>
      <c r="C647" s="1" t="s">
        <v>1434</v>
      </c>
      <c r="D647" s="1" t="s">
        <v>145</v>
      </c>
      <c r="E647" s="1" t="str">
        <f t="shared" si="71"/>
        <v>Submitted</v>
      </c>
      <c r="F647" s="1" t="s">
        <v>35</v>
      </c>
      <c r="G647" s="1">
        <v>51</v>
      </c>
      <c r="H647" s="1" t="s">
        <v>36</v>
      </c>
      <c r="I647" s="1" t="s">
        <v>48</v>
      </c>
      <c r="J647" s="1" t="s">
        <v>49</v>
      </c>
      <c r="K647" s="4">
        <v>1080448</v>
      </c>
      <c r="L647" s="4" t="str">
        <f t="shared" si="72"/>
        <v>Submitted</v>
      </c>
      <c r="M647" s="1">
        <v>371</v>
      </c>
      <c r="N647" s="1" t="str">
        <f t="shared" si="73"/>
        <v>High_risk</v>
      </c>
      <c r="O647" s="1" t="str">
        <f t="shared" si="74"/>
        <v>Excellent</v>
      </c>
      <c r="P647" s="1" t="str">
        <f t="shared" si="75"/>
        <v>Submitted</v>
      </c>
      <c r="Q647" s="1" t="str">
        <f t="shared" si="76"/>
        <v>Valid</v>
      </c>
      <c r="R647" s="1" t="s">
        <v>70</v>
      </c>
      <c r="S647" s="4">
        <v>4002451</v>
      </c>
      <c r="T647" s="1">
        <v>11.96</v>
      </c>
      <c r="U647" s="1">
        <v>36</v>
      </c>
      <c r="V647" s="1">
        <v>111179.19</v>
      </c>
      <c r="W647" s="4">
        <f t="shared" si="77"/>
        <v>3989109.496728309</v>
      </c>
      <c r="X647" s="1" t="s">
        <v>105</v>
      </c>
      <c r="Y647" s="1" t="s">
        <v>106</v>
      </c>
      <c r="Z647" s="8">
        <v>46109</v>
      </c>
      <c r="AA647" s="8" t="str">
        <f>TEXT(Table2[[#This Row],[Application_Date]],"yyy")</f>
        <v>2026</v>
      </c>
      <c r="AB647" s="8" t="str">
        <f>TEXT(Table2[[#This Row],[Application_Date]],"mmmm")</f>
        <v>March</v>
      </c>
      <c r="AC647" s="1" t="s">
        <v>61</v>
      </c>
      <c r="AD647" s="1" t="s">
        <v>42</v>
      </c>
      <c r="AE647" s="1" t="s">
        <v>31</v>
      </c>
    </row>
    <row r="648" spans="1:31" x14ac:dyDescent="0.25">
      <c r="A648" s="1" t="s">
        <v>1435</v>
      </c>
      <c r="B648" s="1" t="str">
        <f>IF(COUNTIF($A$2:A648,A648)&gt;1,"Duplicate","Unique")</f>
        <v>Unique</v>
      </c>
      <c r="C648" s="1" t="s">
        <v>1436</v>
      </c>
      <c r="D648" s="1" t="s">
        <v>55</v>
      </c>
      <c r="E648" s="1" t="str">
        <f t="shared" si="71"/>
        <v>Submitted</v>
      </c>
      <c r="F648" s="1" t="s">
        <v>35</v>
      </c>
      <c r="G648" s="1">
        <v>61</v>
      </c>
      <c r="H648" s="1" t="s">
        <v>36</v>
      </c>
      <c r="I648" s="1" t="s">
        <v>25</v>
      </c>
      <c r="J648" s="1" t="s">
        <v>49</v>
      </c>
      <c r="K648" s="4">
        <v>2427381</v>
      </c>
      <c r="L648" s="4" t="str">
        <f t="shared" si="72"/>
        <v>Submitted</v>
      </c>
      <c r="M648" s="1">
        <v>442</v>
      </c>
      <c r="N648" s="1" t="str">
        <f t="shared" si="73"/>
        <v>High_risk</v>
      </c>
      <c r="O648" s="1" t="str">
        <f t="shared" si="74"/>
        <v>Excellent</v>
      </c>
      <c r="P648" s="1" t="str">
        <f t="shared" si="75"/>
        <v>Submitted</v>
      </c>
      <c r="Q648" s="1" t="str">
        <f t="shared" si="76"/>
        <v>Valid</v>
      </c>
      <c r="R648" s="1" t="s">
        <v>6</v>
      </c>
      <c r="S648" s="4">
        <v>1166004</v>
      </c>
      <c r="T648" s="1">
        <v>9.3699999999999992</v>
      </c>
      <c r="U648" s="1">
        <v>180</v>
      </c>
      <c r="V648" s="1">
        <v>6477.8</v>
      </c>
      <c r="W648" s="4">
        <f t="shared" si="77"/>
        <v>910454.78999999992</v>
      </c>
      <c r="X648" s="1" t="s">
        <v>59</v>
      </c>
      <c r="Y648" s="1" t="s">
        <v>60</v>
      </c>
      <c r="Z648" s="8">
        <v>46110</v>
      </c>
      <c r="AA648" s="8" t="str">
        <f>TEXT(Table2[[#This Row],[Application_Date]],"yyy")</f>
        <v>2026</v>
      </c>
      <c r="AB648" s="8" t="str">
        <f>TEXT(Table2[[#This Row],[Application_Date]],"mmmm")</f>
        <v>March</v>
      </c>
      <c r="AC648" s="1" t="s">
        <v>52</v>
      </c>
      <c r="AD648" s="1" t="s">
        <v>30</v>
      </c>
      <c r="AE648" s="1" t="s">
        <v>43</v>
      </c>
    </row>
    <row r="649" spans="1:31" x14ac:dyDescent="0.25">
      <c r="A649" s="1" t="s">
        <v>1437</v>
      </c>
      <c r="B649" s="1" t="str">
        <f>IF(COUNTIF($A$2:A649,A649)&gt;1,"Duplicate","Unique")</f>
        <v>Unique</v>
      </c>
      <c r="C649" s="1" t="s">
        <v>1438</v>
      </c>
      <c r="D649" s="1" t="s">
        <v>124</v>
      </c>
      <c r="E649" s="1" t="str">
        <f t="shared" si="71"/>
        <v>Submitted</v>
      </c>
      <c r="F649" s="1" t="s">
        <v>47</v>
      </c>
      <c r="G649" s="1">
        <v>46</v>
      </c>
      <c r="H649" s="1" t="s">
        <v>24</v>
      </c>
      <c r="I649" s="1" t="s">
        <v>25</v>
      </c>
      <c r="J649" s="1" t="s">
        <v>49</v>
      </c>
      <c r="K649" s="4">
        <v>663892</v>
      </c>
      <c r="L649" s="4" t="str">
        <f t="shared" si="72"/>
        <v>Submitted</v>
      </c>
      <c r="M649" s="1">
        <v>320</v>
      </c>
      <c r="N649" s="1" t="str">
        <f t="shared" si="73"/>
        <v>High_risk</v>
      </c>
      <c r="O649" s="1" t="str">
        <f t="shared" si="74"/>
        <v>Excellent</v>
      </c>
      <c r="P649" s="1" t="str">
        <f t="shared" si="75"/>
        <v>Submitted</v>
      </c>
      <c r="Q649" s="1" t="str">
        <f t="shared" si="76"/>
        <v>Valid</v>
      </c>
      <c r="R649" s="1" t="s">
        <v>82</v>
      </c>
      <c r="S649" s="4">
        <v>4596237</v>
      </c>
      <c r="T649" s="1">
        <v>18.329999999999998</v>
      </c>
      <c r="U649" s="1">
        <v>120</v>
      </c>
      <c r="V649" s="1">
        <v>38301.97</v>
      </c>
      <c r="W649" s="4">
        <f t="shared" si="77"/>
        <v>7020752.0174999991</v>
      </c>
      <c r="X649" s="1" t="s">
        <v>105</v>
      </c>
      <c r="Y649" s="1" t="s">
        <v>106</v>
      </c>
      <c r="Z649" s="8">
        <v>46111</v>
      </c>
      <c r="AA649" s="8" t="str">
        <f>TEXT(Table2[[#This Row],[Application_Date]],"yyy")</f>
        <v>2026</v>
      </c>
      <c r="AB649" s="8" t="str">
        <f>TEXT(Table2[[#This Row],[Application_Date]],"mmmm")</f>
        <v>March</v>
      </c>
      <c r="AC649" s="1" t="s">
        <v>41</v>
      </c>
      <c r="AD649" s="1" t="s">
        <v>42</v>
      </c>
      <c r="AE649" s="1" t="s">
        <v>62</v>
      </c>
    </row>
    <row r="650" spans="1:31" x14ac:dyDescent="0.25">
      <c r="A650" s="1" t="s">
        <v>1439</v>
      </c>
      <c r="B650" s="1" t="str">
        <f>IF(COUNTIF($A$2:A650,A650)&gt;1,"Duplicate","Unique")</f>
        <v>Unique</v>
      </c>
      <c r="C650" s="1" t="s">
        <v>1440</v>
      </c>
      <c r="D650" s="1" t="s">
        <v>325</v>
      </c>
      <c r="E650" s="1" t="str">
        <f t="shared" si="71"/>
        <v>Submitted</v>
      </c>
      <c r="F650" s="1" t="s">
        <v>47</v>
      </c>
      <c r="G650" s="1">
        <v>46</v>
      </c>
      <c r="H650" s="1" t="s">
        <v>36</v>
      </c>
      <c r="I650" s="1" t="s">
        <v>25</v>
      </c>
      <c r="J650" s="1" t="s">
        <v>26</v>
      </c>
      <c r="K650" s="4">
        <v>598594</v>
      </c>
      <c r="L650" s="4" t="str">
        <f t="shared" si="72"/>
        <v>Submitted</v>
      </c>
      <c r="M650" s="1">
        <v>629</v>
      </c>
      <c r="N650" s="1" t="str">
        <f t="shared" si="73"/>
        <v>low_risk</v>
      </c>
      <c r="O650" s="1" t="str">
        <f t="shared" si="74"/>
        <v>Excellent</v>
      </c>
      <c r="P650" s="1" t="str">
        <f t="shared" si="75"/>
        <v>Submitted</v>
      </c>
      <c r="Q650" s="1" t="str">
        <f t="shared" si="76"/>
        <v>Valid</v>
      </c>
      <c r="R650" s="1" t="s">
        <v>70</v>
      </c>
      <c r="S650" s="4">
        <v>4607727</v>
      </c>
      <c r="T650" s="1">
        <v>16.72</v>
      </c>
      <c r="U650" s="1">
        <v>60</v>
      </c>
      <c r="V650" s="1">
        <v>76795.45</v>
      </c>
      <c r="W650" s="4">
        <f t="shared" si="77"/>
        <v>6420099.6200000001</v>
      </c>
      <c r="X650" s="1" t="s">
        <v>59</v>
      </c>
      <c r="Y650" s="1" t="s">
        <v>60</v>
      </c>
      <c r="Z650" s="8">
        <v>46112</v>
      </c>
      <c r="AA650" s="8" t="str">
        <f>TEXT(Table2[[#This Row],[Application_Date]],"yyy")</f>
        <v>2026</v>
      </c>
      <c r="AB650" s="8" t="str">
        <f>TEXT(Table2[[#This Row],[Application_Date]],"mmmm")</f>
        <v>March</v>
      </c>
      <c r="AC650" s="1" t="s">
        <v>41</v>
      </c>
      <c r="AD650" s="1" t="s">
        <v>42</v>
      </c>
      <c r="AE650" s="1" t="s">
        <v>43</v>
      </c>
    </row>
    <row r="651" spans="1:31" x14ac:dyDescent="0.25">
      <c r="A651" s="1" t="s">
        <v>1441</v>
      </c>
      <c r="B651" s="1" t="str">
        <f>IF(COUNTIF($A$2:A651,A651)&gt;1,"Duplicate","Unique")</f>
        <v>Unique</v>
      </c>
      <c r="C651" s="1" t="s">
        <v>1442</v>
      </c>
      <c r="D651" s="1" t="s">
        <v>118</v>
      </c>
      <c r="E651" s="1" t="str">
        <f t="shared" si="71"/>
        <v>Submitted</v>
      </c>
      <c r="F651" s="1" t="s">
        <v>35</v>
      </c>
      <c r="G651" s="1">
        <v>58</v>
      </c>
      <c r="H651" s="1" t="s">
        <v>36</v>
      </c>
      <c r="I651" s="1" t="s">
        <v>25</v>
      </c>
      <c r="J651" s="1" t="s">
        <v>70</v>
      </c>
      <c r="K651" s="4">
        <v>1890901</v>
      </c>
      <c r="L651" s="4" t="str">
        <f t="shared" si="72"/>
        <v>Submitted</v>
      </c>
      <c r="M651" s="1">
        <v>813</v>
      </c>
      <c r="N651" s="1" t="str">
        <f t="shared" si="73"/>
        <v>medium_risk</v>
      </c>
      <c r="O651" s="1" t="str">
        <f t="shared" si="74"/>
        <v>Excellent</v>
      </c>
      <c r="P651" s="1" t="str">
        <f t="shared" si="75"/>
        <v>Submitted</v>
      </c>
      <c r="Q651" s="1" t="str">
        <f t="shared" si="76"/>
        <v>Valid</v>
      </c>
      <c r="R651" s="1" t="s">
        <v>6</v>
      </c>
      <c r="S651" s="4">
        <v>4736678</v>
      </c>
      <c r="T651" s="1">
        <v>7.71</v>
      </c>
      <c r="U651" s="1">
        <v>60</v>
      </c>
      <c r="V651" s="1">
        <v>78944.63</v>
      </c>
      <c r="W651" s="4">
        <f t="shared" si="77"/>
        <v>3043315.6150003569</v>
      </c>
      <c r="X651" s="1" t="s">
        <v>85</v>
      </c>
      <c r="Y651" s="1" t="s">
        <v>86</v>
      </c>
      <c r="Z651" s="8">
        <v>46113</v>
      </c>
      <c r="AA651" s="8" t="str">
        <f>TEXT(Table2[[#This Row],[Application_Date]],"yyy")</f>
        <v>2026</v>
      </c>
      <c r="AB651" s="8" t="str">
        <f>TEXT(Table2[[#This Row],[Application_Date]],"mmmm")</f>
        <v>April</v>
      </c>
      <c r="AC651" s="1" t="s">
        <v>41</v>
      </c>
      <c r="AD651" s="1" t="s">
        <v>42</v>
      </c>
      <c r="AE651" s="1" t="s">
        <v>43</v>
      </c>
    </row>
    <row r="652" spans="1:31" x14ac:dyDescent="0.25">
      <c r="A652" s="1" t="s">
        <v>1443</v>
      </c>
      <c r="B652" s="1" t="str">
        <f>IF(COUNTIF($A$2:A652,A652)&gt;1,"Duplicate","Unique")</f>
        <v>Unique</v>
      </c>
      <c r="C652" s="1" t="s">
        <v>1444</v>
      </c>
      <c r="D652" s="1" t="s">
        <v>169</v>
      </c>
      <c r="E652" s="1" t="str">
        <f t="shared" si="71"/>
        <v>Submitted</v>
      </c>
      <c r="F652" s="1" t="s">
        <v>35</v>
      </c>
      <c r="G652" s="1">
        <v>45</v>
      </c>
      <c r="H652" s="1" t="s">
        <v>24</v>
      </c>
      <c r="I652" s="1" t="s">
        <v>48</v>
      </c>
      <c r="J652" s="1" t="s">
        <v>37</v>
      </c>
      <c r="K652" s="4">
        <v>2139601</v>
      </c>
      <c r="L652" s="4" t="str">
        <f t="shared" si="72"/>
        <v>Submitted</v>
      </c>
      <c r="M652" s="1">
        <v>552</v>
      </c>
      <c r="N652" s="1" t="str">
        <f t="shared" si="73"/>
        <v>High_risk</v>
      </c>
      <c r="O652" s="1" t="str">
        <f t="shared" si="74"/>
        <v>Excellent</v>
      </c>
      <c r="P652" s="1" t="str">
        <f t="shared" si="75"/>
        <v>Submitted</v>
      </c>
      <c r="Q652" s="1" t="str">
        <f t="shared" si="76"/>
        <v>Valid</v>
      </c>
      <c r="R652" s="1" t="s">
        <v>38</v>
      </c>
      <c r="S652" s="4">
        <v>1932329</v>
      </c>
      <c r="T652" s="1">
        <v>14.64</v>
      </c>
      <c r="U652" s="1">
        <v>60</v>
      </c>
      <c r="V652" s="1">
        <v>32205.48</v>
      </c>
      <c r="W652" s="4">
        <f t="shared" si="77"/>
        <v>2357441.38</v>
      </c>
      <c r="X652" s="1" t="s">
        <v>28</v>
      </c>
      <c r="Y652" s="1" t="s">
        <v>29</v>
      </c>
      <c r="Z652" s="8">
        <v>46114</v>
      </c>
      <c r="AA652" s="8" t="str">
        <f>TEXT(Table2[[#This Row],[Application_Date]],"yyy")</f>
        <v>2026</v>
      </c>
      <c r="AB652" s="8" t="str">
        <f>TEXT(Table2[[#This Row],[Application_Date]],"mmmm")</f>
        <v>April</v>
      </c>
      <c r="AC652" s="1" t="s">
        <v>61</v>
      </c>
      <c r="AD652" s="1" t="s">
        <v>42</v>
      </c>
      <c r="AE652" s="1" t="s">
        <v>43</v>
      </c>
    </row>
    <row r="653" spans="1:31" x14ac:dyDescent="0.25">
      <c r="A653" s="1" t="s">
        <v>1445</v>
      </c>
      <c r="B653" s="1" t="str">
        <f>IF(COUNTIF($A$2:A653,A653)&gt;1,"Duplicate","Unique")</f>
        <v>Unique</v>
      </c>
      <c r="C653" s="1" t="s">
        <v>1446</v>
      </c>
      <c r="D653" s="1" t="s">
        <v>169</v>
      </c>
      <c r="E653" s="1" t="str">
        <f t="shared" si="71"/>
        <v>Submitted</v>
      </c>
      <c r="F653" s="1" t="s">
        <v>35</v>
      </c>
      <c r="G653" s="1">
        <v>46</v>
      </c>
      <c r="H653" s="1" t="s">
        <v>36</v>
      </c>
      <c r="I653" s="1" t="s">
        <v>48</v>
      </c>
      <c r="J653" s="1" t="s">
        <v>49</v>
      </c>
      <c r="K653" s="4">
        <v>1591904</v>
      </c>
      <c r="L653" s="4" t="str">
        <f t="shared" si="72"/>
        <v>Submitted</v>
      </c>
      <c r="M653" s="1">
        <v>414</v>
      </c>
      <c r="N653" s="1" t="str">
        <f t="shared" si="73"/>
        <v>High_risk</v>
      </c>
      <c r="O653" s="1" t="str">
        <f t="shared" si="74"/>
        <v>Excellent</v>
      </c>
      <c r="P653" s="1" t="str">
        <f t="shared" si="75"/>
        <v>Submitted</v>
      </c>
      <c r="Q653" s="1" t="str">
        <f t="shared" si="76"/>
        <v>Valid</v>
      </c>
      <c r="R653" s="1" t="s">
        <v>38</v>
      </c>
      <c r="S653" s="4">
        <v>3410478</v>
      </c>
      <c r="T653" s="1">
        <v>18.75</v>
      </c>
      <c r="U653" s="1">
        <v>180</v>
      </c>
      <c r="V653" s="1">
        <v>18947.099999999999</v>
      </c>
      <c r="W653" s="4">
        <f t="shared" si="77"/>
        <v>5328871.875</v>
      </c>
      <c r="X653" s="1" t="s">
        <v>105</v>
      </c>
      <c r="Y653" s="1" t="s">
        <v>106</v>
      </c>
      <c r="Z653" s="8">
        <v>46115</v>
      </c>
      <c r="AA653" s="8" t="str">
        <f>TEXT(Table2[[#This Row],[Application_Date]],"yyy")</f>
        <v>2026</v>
      </c>
      <c r="AB653" s="8" t="str">
        <f>TEXT(Table2[[#This Row],[Application_Date]],"mmmm")</f>
        <v>April</v>
      </c>
      <c r="AC653" s="1" t="s">
        <v>61</v>
      </c>
      <c r="AD653" s="1" t="s">
        <v>30</v>
      </c>
      <c r="AE653" s="1" t="s">
        <v>31</v>
      </c>
    </row>
    <row r="654" spans="1:31" x14ac:dyDescent="0.25">
      <c r="A654" s="1" t="s">
        <v>1447</v>
      </c>
      <c r="B654" s="1" t="str">
        <f>IF(COUNTIF($A$2:A654,A654)&gt;1,"Duplicate","Unique")</f>
        <v>Unique</v>
      </c>
      <c r="C654" s="1" t="s">
        <v>1448</v>
      </c>
      <c r="D654" s="1" t="s">
        <v>242</v>
      </c>
      <c r="E654" s="1" t="str">
        <f t="shared" si="71"/>
        <v>Submitted</v>
      </c>
      <c r="F654" s="1" t="s">
        <v>47</v>
      </c>
      <c r="G654" s="1">
        <v>61</v>
      </c>
      <c r="H654" s="1" t="s">
        <v>24</v>
      </c>
      <c r="I654" s="1" t="s">
        <v>25</v>
      </c>
      <c r="J654" s="1" t="s">
        <v>49</v>
      </c>
      <c r="K654" s="4">
        <v>2365863</v>
      </c>
      <c r="L654" s="4" t="str">
        <f t="shared" si="72"/>
        <v>Submitted</v>
      </c>
      <c r="M654" s="1">
        <v>808</v>
      </c>
      <c r="N654" s="1" t="str">
        <f t="shared" si="73"/>
        <v>medium_risk</v>
      </c>
      <c r="O654" s="1" t="str">
        <f t="shared" si="74"/>
        <v>Excellent</v>
      </c>
      <c r="P654" s="1" t="str">
        <f t="shared" si="75"/>
        <v>Submitted</v>
      </c>
      <c r="Q654" s="1" t="str">
        <f t="shared" si="76"/>
        <v>Valid</v>
      </c>
      <c r="R654" s="1" t="s">
        <v>6</v>
      </c>
      <c r="S654" s="4">
        <v>3011887</v>
      </c>
      <c r="T654" s="1">
        <v>11.23</v>
      </c>
      <c r="U654" s="1">
        <v>12</v>
      </c>
      <c r="V654" s="1">
        <v>250990.58</v>
      </c>
      <c r="W654" s="4">
        <f t="shared" si="77"/>
        <v>2819642.3227452775</v>
      </c>
      <c r="X654" s="1" t="s">
        <v>39</v>
      </c>
      <c r="Y654" s="1" t="s">
        <v>40</v>
      </c>
      <c r="Z654" s="8">
        <v>46116</v>
      </c>
      <c r="AA654" s="8" t="str">
        <f>TEXT(Table2[[#This Row],[Application_Date]],"yyy")</f>
        <v>2026</v>
      </c>
      <c r="AB654" s="8" t="str">
        <f>TEXT(Table2[[#This Row],[Application_Date]],"mmmm")</f>
        <v>April</v>
      </c>
      <c r="AC654" s="1" t="s">
        <v>52</v>
      </c>
      <c r="AD654" s="1" t="s">
        <v>42</v>
      </c>
      <c r="AE654" s="1" t="s">
        <v>31</v>
      </c>
    </row>
    <row r="655" spans="1:31" x14ac:dyDescent="0.25">
      <c r="A655" s="1" t="s">
        <v>1449</v>
      </c>
      <c r="B655" s="1" t="str">
        <f>IF(COUNTIF($A$2:A655,A655)&gt;1,"Duplicate","Unique")</f>
        <v>Unique</v>
      </c>
      <c r="C655" s="1" t="s">
        <v>1450</v>
      </c>
      <c r="D655" s="1" t="s">
        <v>373</v>
      </c>
      <c r="E655" s="1" t="str">
        <f t="shared" si="71"/>
        <v>Submitted</v>
      </c>
      <c r="F655" s="1" t="s">
        <v>35</v>
      </c>
      <c r="G655" s="1">
        <v>25</v>
      </c>
      <c r="H655" s="1" t="s">
        <v>24</v>
      </c>
      <c r="I655" s="1" t="s">
        <v>25</v>
      </c>
      <c r="J655" s="1" t="s">
        <v>26</v>
      </c>
      <c r="K655" s="4">
        <v>696696</v>
      </c>
      <c r="L655" s="4" t="str">
        <f t="shared" si="72"/>
        <v>Submitted</v>
      </c>
      <c r="M655" s="1">
        <v>862</v>
      </c>
      <c r="N655" s="1" t="str">
        <f t="shared" si="73"/>
        <v>medium_risk</v>
      </c>
      <c r="O655" s="1" t="str">
        <f t="shared" si="74"/>
        <v>Excellent</v>
      </c>
      <c r="P655" s="1" t="str">
        <f t="shared" si="75"/>
        <v>Submitted</v>
      </c>
      <c r="Q655" s="1" t="str">
        <f t="shared" si="76"/>
        <v>Valid</v>
      </c>
      <c r="R655" s="1" t="s">
        <v>6</v>
      </c>
      <c r="S655" s="4">
        <v>1128378</v>
      </c>
      <c r="T655" s="1">
        <v>8.23</v>
      </c>
      <c r="U655" s="1">
        <v>180</v>
      </c>
      <c r="V655" s="1">
        <v>6268.77</v>
      </c>
      <c r="W655" s="4">
        <f t="shared" si="77"/>
        <v>773879.24500000011</v>
      </c>
      <c r="X655" s="1" t="s">
        <v>50</v>
      </c>
      <c r="Y655" s="1" t="s">
        <v>51</v>
      </c>
      <c r="Z655" s="8">
        <v>46117</v>
      </c>
      <c r="AA655" s="8" t="str">
        <f>TEXT(Table2[[#This Row],[Application_Date]],"yyy")</f>
        <v>2026</v>
      </c>
      <c r="AB655" s="8" t="str">
        <f>TEXT(Table2[[#This Row],[Application_Date]],"mmmm")</f>
        <v>April</v>
      </c>
      <c r="AC655" s="1" t="s">
        <v>61</v>
      </c>
      <c r="AD655" s="1" t="s">
        <v>42</v>
      </c>
      <c r="AE655" s="1" t="s">
        <v>31</v>
      </c>
    </row>
    <row r="656" spans="1:31" x14ac:dyDescent="0.25">
      <c r="A656" s="1" t="s">
        <v>1451</v>
      </c>
      <c r="B656" s="1" t="str">
        <f>IF(COUNTIF($A$2:A656,A656)&gt;1,"Duplicate","Unique")</f>
        <v>Unique</v>
      </c>
      <c r="C656" s="1" t="s">
        <v>1452</v>
      </c>
      <c r="D656" s="1" t="s">
        <v>136</v>
      </c>
      <c r="E656" s="1" t="str">
        <f t="shared" si="71"/>
        <v>Submitted</v>
      </c>
      <c r="F656" s="1" t="s">
        <v>35</v>
      </c>
      <c r="G656" s="1">
        <v>32</v>
      </c>
      <c r="H656" s="1" t="s">
        <v>36</v>
      </c>
      <c r="I656" s="1" t="s">
        <v>48</v>
      </c>
      <c r="J656" s="1" t="s">
        <v>37</v>
      </c>
      <c r="K656" s="4">
        <v>547889</v>
      </c>
      <c r="L656" s="4" t="str">
        <f t="shared" si="72"/>
        <v>Submitted</v>
      </c>
      <c r="M656" s="1">
        <v>894</v>
      </c>
      <c r="N656" s="1" t="str">
        <f t="shared" si="73"/>
        <v>medium_risk</v>
      </c>
      <c r="O656" s="1" t="str">
        <f t="shared" si="74"/>
        <v>Excellent</v>
      </c>
      <c r="P656" s="1" t="str">
        <f t="shared" si="75"/>
        <v>Submitted</v>
      </c>
      <c r="Q656" s="1" t="str">
        <f t="shared" si="76"/>
        <v>Valid</v>
      </c>
      <c r="R656" s="1" t="s">
        <v>38</v>
      </c>
      <c r="S656" s="4">
        <v>4264950</v>
      </c>
      <c r="T656" s="1">
        <v>10.19</v>
      </c>
      <c r="U656" s="1">
        <v>180</v>
      </c>
      <c r="V656" s="1">
        <v>23694.17</v>
      </c>
      <c r="W656" s="4">
        <f t="shared" si="77"/>
        <v>3621653.375</v>
      </c>
      <c r="X656" s="1" t="s">
        <v>85</v>
      </c>
      <c r="Y656" s="1" t="s">
        <v>86</v>
      </c>
      <c r="Z656" s="8">
        <v>46118</v>
      </c>
      <c r="AA656" s="8" t="str">
        <f>TEXT(Table2[[#This Row],[Application_Date]],"yyy")</f>
        <v>2026</v>
      </c>
      <c r="AB656" s="8" t="str">
        <f>TEXT(Table2[[#This Row],[Application_Date]],"mmmm")</f>
        <v>April</v>
      </c>
      <c r="AC656" s="1" t="s">
        <v>61</v>
      </c>
      <c r="AD656" s="1" t="s">
        <v>30</v>
      </c>
      <c r="AE656" s="1" t="s">
        <v>31</v>
      </c>
    </row>
    <row r="657" spans="1:31" x14ac:dyDescent="0.25">
      <c r="A657" s="1" t="s">
        <v>1453</v>
      </c>
      <c r="B657" s="1" t="str">
        <f>IF(COUNTIF($A$2:A657,A657)&gt;1,"Duplicate","Unique")</f>
        <v>Unique</v>
      </c>
      <c r="C657" s="1" t="s">
        <v>1454</v>
      </c>
      <c r="D657" s="1" t="s">
        <v>234</v>
      </c>
      <c r="E657" s="1" t="str">
        <f t="shared" si="71"/>
        <v>Submitted</v>
      </c>
      <c r="F657" s="1" t="s">
        <v>35</v>
      </c>
      <c r="G657" s="1">
        <v>41</v>
      </c>
      <c r="H657" s="1" t="s">
        <v>36</v>
      </c>
      <c r="I657" s="1" t="s">
        <v>48</v>
      </c>
      <c r="J657" s="1" t="s">
        <v>49</v>
      </c>
      <c r="K657" s="4">
        <v>251533</v>
      </c>
      <c r="L657" s="4" t="str">
        <f t="shared" si="72"/>
        <v>Submitted</v>
      </c>
      <c r="M657" s="1">
        <v>572</v>
      </c>
      <c r="N657" s="1" t="str">
        <f t="shared" si="73"/>
        <v>High_risk</v>
      </c>
      <c r="O657" s="1" t="str">
        <f t="shared" si="74"/>
        <v>Excellent</v>
      </c>
      <c r="P657" s="1" t="str">
        <f t="shared" si="75"/>
        <v>Submitted</v>
      </c>
      <c r="Q657" s="1" t="str">
        <f t="shared" si="76"/>
        <v>Valid</v>
      </c>
      <c r="R657" s="1" t="s">
        <v>27</v>
      </c>
      <c r="S657" s="4">
        <v>4569825</v>
      </c>
      <c r="T657" s="1">
        <v>13.32</v>
      </c>
      <c r="U657" s="1">
        <v>12</v>
      </c>
      <c r="V657" s="1">
        <v>380818.75</v>
      </c>
      <c r="W657" s="4">
        <f t="shared" si="77"/>
        <v>5073157.2116535306</v>
      </c>
      <c r="X657" s="1" t="s">
        <v>59</v>
      </c>
      <c r="Y657" s="1" t="s">
        <v>60</v>
      </c>
      <c r="Z657" s="8">
        <v>46119</v>
      </c>
      <c r="AA657" s="8" t="str">
        <f>TEXT(Table2[[#This Row],[Application_Date]],"yyy")</f>
        <v>2026</v>
      </c>
      <c r="AB657" s="8" t="str">
        <f>TEXT(Table2[[#This Row],[Application_Date]],"mmmm")</f>
        <v>April</v>
      </c>
      <c r="AC657" s="1" t="s">
        <v>61</v>
      </c>
      <c r="AD657" s="1" t="s">
        <v>30</v>
      </c>
      <c r="AE657" s="1" t="s">
        <v>62</v>
      </c>
    </row>
    <row r="658" spans="1:31" x14ac:dyDescent="0.25">
      <c r="A658" s="1" t="s">
        <v>1455</v>
      </c>
      <c r="B658" s="1" t="str">
        <f>IF(COUNTIF($A$2:A658,A658)&gt;1,"Duplicate","Unique")</f>
        <v>Unique</v>
      </c>
      <c r="C658" s="1" t="s">
        <v>1456</v>
      </c>
      <c r="D658" s="1" t="s">
        <v>118</v>
      </c>
      <c r="E658" s="1" t="str">
        <f t="shared" si="71"/>
        <v>Submitted</v>
      </c>
      <c r="F658" s="1" t="s">
        <v>47</v>
      </c>
      <c r="G658" s="1">
        <v>25</v>
      </c>
      <c r="H658" s="1" t="s">
        <v>24</v>
      </c>
      <c r="I658" s="1" t="s">
        <v>48</v>
      </c>
      <c r="J658" s="1" t="s">
        <v>70</v>
      </c>
      <c r="K658" s="4">
        <v>974889</v>
      </c>
      <c r="L658" s="4" t="str">
        <f t="shared" si="72"/>
        <v>Submitted</v>
      </c>
      <c r="M658" s="1">
        <v>531</v>
      </c>
      <c r="N658" s="1" t="str">
        <f t="shared" si="73"/>
        <v>High_risk</v>
      </c>
      <c r="O658" s="1" t="str">
        <f t="shared" si="74"/>
        <v>Excellent</v>
      </c>
      <c r="P658" s="1" t="str">
        <f t="shared" si="75"/>
        <v>Submitted</v>
      </c>
      <c r="Q658" s="1" t="str">
        <f t="shared" si="76"/>
        <v>Valid</v>
      </c>
      <c r="R658" s="1" t="s">
        <v>6</v>
      </c>
      <c r="S658" s="4">
        <v>1934651</v>
      </c>
      <c r="T658" s="1">
        <v>11.08</v>
      </c>
      <c r="U658" s="1">
        <v>180</v>
      </c>
      <c r="V658" s="1">
        <v>10748.06</v>
      </c>
      <c r="W658" s="4">
        <f t="shared" si="77"/>
        <v>1786327.7566666666</v>
      </c>
      <c r="X658" s="1" t="s">
        <v>39</v>
      </c>
      <c r="Y658" s="1" t="s">
        <v>40</v>
      </c>
      <c r="Z658" s="8">
        <v>46120</v>
      </c>
      <c r="AA658" s="8" t="str">
        <f>TEXT(Table2[[#This Row],[Application_Date]],"yyy")</f>
        <v>2026</v>
      </c>
      <c r="AB658" s="8" t="str">
        <f>TEXT(Table2[[#This Row],[Application_Date]],"mmmm")</f>
        <v>April</v>
      </c>
      <c r="AC658" s="1" t="s">
        <v>52</v>
      </c>
      <c r="AD658" s="1" t="s">
        <v>42</v>
      </c>
      <c r="AE658" s="1" t="s">
        <v>31</v>
      </c>
    </row>
    <row r="659" spans="1:31" x14ac:dyDescent="0.25">
      <c r="A659" s="1" t="s">
        <v>1457</v>
      </c>
      <c r="B659" s="1" t="str">
        <f>IF(COUNTIF($A$2:A659,A659)&gt;1,"Duplicate","Unique")</f>
        <v>Unique</v>
      </c>
      <c r="C659" s="1" t="s">
        <v>1458</v>
      </c>
      <c r="D659" s="1" t="s">
        <v>151</v>
      </c>
      <c r="E659" s="1" t="str">
        <f t="shared" si="71"/>
        <v>Submitted</v>
      </c>
      <c r="F659" s="1" t="s">
        <v>47</v>
      </c>
      <c r="G659" s="1">
        <v>30</v>
      </c>
      <c r="H659" s="1" t="s">
        <v>36</v>
      </c>
      <c r="I659" s="1" t="s">
        <v>25</v>
      </c>
      <c r="J659" s="1" t="s">
        <v>37</v>
      </c>
      <c r="K659" s="4">
        <v>1628208</v>
      </c>
      <c r="L659" s="4" t="str">
        <f t="shared" si="72"/>
        <v>Submitted</v>
      </c>
      <c r="M659" s="1">
        <v>771</v>
      </c>
      <c r="N659" s="1" t="str">
        <f t="shared" si="73"/>
        <v>medium_risk</v>
      </c>
      <c r="O659" s="1" t="str">
        <f t="shared" si="74"/>
        <v>Excellent</v>
      </c>
      <c r="P659" s="1" t="str">
        <f t="shared" si="75"/>
        <v>Submitted</v>
      </c>
      <c r="Q659" s="1" t="str">
        <f t="shared" si="76"/>
        <v>Valid</v>
      </c>
      <c r="R659" s="1" t="s">
        <v>82</v>
      </c>
      <c r="S659" s="4">
        <v>1513744</v>
      </c>
      <c r="T659" s="1">
        <v>12.68</v>
      </c>
      <c r="U659" s="1">
        <v>24</v>
      </c>
      <c r="V659" s="1">
        <v>63072.67</v>
      </c>
      <c r="W659" s="4">
        <f t="shared" si="77"/>
        <v>1599522.8754258733</v>
      </c>
      <c r="X659" s="1" t="s">
        <v>50</v>
      </c>
      <c r="Y659" s="1" t="s">
        <v>51</v>
      </c>
      <c r="Z659" s="8">
        <v>46121</v>
      </c>
      <c r="AA659" s="8" t="str">
        <f>TEXT(Table2[[#This Row],[Application_Date]],"yyy")</f>
        <v>2026</v>
      </c>
      <c r="AB659" s="8" t="str">
        <f>TEXT(Table2[[#This Row],[Application_Date]],"mmmm")</f>
        <v>April</v>
      </c>
      <c r="AC659" s="1" t="s">
        <v>41</v>
      </c>
      <c r="AD659" s="1" t="s">
        <v>30</v>
      </c>
      <c r="AE659" s="1" t="s">
        <v>62</v>
      </c>
    </row>
    <row r="660" spans="1:31" x14ac:dyDescent="0.25">
      <c r="A660" s="1" t="s">
        <v>1459</v>
      </c>
      <c r="B660" s="1" t="str">
        <f>IF(COUNTIF($A$2:A660,A660)&gt;1,"Duplicate","Unique")</f>
        <v>Unique</v>
      </c>
      <c r="C660" s="1" t="s">
        <v>1460</v>
      </c>
      <c r="D660" s="1" t="s">
        <v>489</v>
      </c>
      <c r="E660" s="1" t="str">
        <f t="shared" si="71"/>
        <v>Submitted</v>
      </c>
      <c r="F660" s="1" t="s">
        <v>47</v>
      </c>
      <c r="G660" s="1">
        <v>49</v>
      </c>
      <c r="H660" s="1" t="s">
        <v>24</v>
      </c>
      <c r="I660" s="1" t="s">
        <v>48</v>
      </c>
      <c r="J660" s="1" t="s">
        <v>49</v>
      </c>
      <c r="K660" s="4">
        <v>479304</v>
      </c>
      <c r="L660" s="4" t="str">
        <f t="shared" si="72"/>
        <v>Submitted</v>
      </c>
      <c r="M660" s="1">
        <v>869</v>
      </c>
      <c r="N660" s="1" t="str">
        <f t="shared" si="73"/>
        <v>medium_risk</v>
      </c>
      <c r="O660" s="1" t="str">
        <f t="shared" si="74"/>
        <v>Excellent</v>
      </c>
      <c r="P660" s="1" t="str">
        <f t="shared" si="75"/>
        <v>Submitted</v>
      </c>
      <c r="Q660" s="1" t="str">
        <f t="shared" si="76"/>
        <v>Valid</v>
      </c>
      <c r="R660" s="1" t="s">
        <v>6</v>
      </c>
      <c r="S660" s="4">
        <v>1807273</v>
      </c>
      <c r="T660" s="1">
        <v>10.95</v>
      </c>
      <c r="U660" s="1">
        <v>120</v>
      </c>
      <c r="V660" s="1">
        <v>15060.61</v>
      </c>
      <c r="W660" s="4">
        <f t="shared" si="77"/>
        <v>1649136.6125</v>
      </c>
      <c r="X660" s="1" t="s">
        <v>342</v>
      </c>
      <c r="Y660" s="1" t="s">
        <v>86</v>
      </c>
      <c r="Z660" s="8">
        <v>46122</v>
      </c>
      <c r="AA660" s="8" t="str">
        <f>TEXT(Table2[[#This Row],[Application_Date]],"yyy")</f>
        <v>2026</v>
      </c>
      <c r="AB660" s="8" t="str">
        <f>TEXT(Table2[[#This Row],[Application_Date]],"mmmm")</f>
        <v>April</v>
      </c>
      <c r="AC660" s="1" t="s">
        <v>61</v>
      </c>
      <c r="AD660" s="1" t="s">
        <v>30</v>
      </c>
      <c r="AE660" s="1" t="s">
        <v>43</v>
      </c>
    </row>
    <row r="661" spans="1:31" x14ac:dyDescent="0.25">
      <c r="A661" s="1" t="s">
        <v>1461</v>
      </c>
      <c r="B661" s="1" t="str">
        <f>IF(COUNTIF($A$2:A661,A661)&gt;1,"Duplicate","Unique")</f>
        <v>Unique</v>
      </c>
      <c r="C661" s="1" t="s">
        <v>1462</v>
      </c>
      <c r="D661" s="1" t="s">
        <v>489</v>
      </c>
      <c r="E661" s="1" t="str">
        <f t="shared" si="71"/>
        <v>Submitted</v>
      </c>
      <c r="F661" s="1" t="s">
        <v>35</v>
      </c>
      <c r="G661" s="1">
        <v>39</v>
      </c>
      <c r="H661" s="1" t="s">
        <v>36</v>
      </c>
      <c r="I661" s="1" t="s">
        <v>48</v>
      </c>
      <c r="J661" s="1" t="s">
        <v>37</v>
      </c>
      <c r="K661" s="4">
        <v>898383</v>
      </c>
      <c r="L661" s="4" t="str">
        <f t="shared" si="72"/>
        <v>Submitted</v>
      </c>
      <c r="M661" s="1">
        <v>546</v>
      </c>
      <c r="N661" s="1" t="str">
        <f t="shared" si="73"/>
        <v>High_risk</v>
      </c>
      <c r="O661" s="1" t="str">
        <f t="shared" si="74"/>
        <v>Excellent</v>
      </c>
      <c r="P661" s="1" t="str">
        <f t="shared" si="75"/>
        <v>Submitted</v>
      </c>
      <c r="Q661" s="1" t="str">
        <f t="shared" si="76"/>
        <v>Valid</v>
      </c>
      <c r="R661" s="1" t="s">
        <v>82</v>
      </c>
      <c r="S661" s="4">
        <v>4469219</v>
      </c>
      <c r="T661" s="1">
        <v>9.7899999999999991</v>
      </c>
      <c r="U661" s="1">
        <v>120</v>
      </c>
      <c r="V661" s="1">
        <v>37243.49</v>
      </c>
      <c r="W661" s="4">
        <f t="shared" si="77"/>
        <v>3646137.8341666665</v>
      </c>
      <c r="X661" s="1" t="s">
        <v>95</v>
      </c>
      <c r="Y661" s="1" t="s">
        <v>96</v>
      </c>
      <c r="Z661" s="8">
        <v>46123</v>
      </c>
      <c r="AA661" s="8" t="str">
        <f>TEXT(Table2[[#This Row],[Application_Date]],"yyy")</f>
        <v>2026</v>
      </c>
      <c r="AB661" s="8" t="str">
        <f>TEXT(Table2[[#This Row],[Application_Date]],"mmmm")</f>
        <v>April</v>
      </c>
      <c r="AC661" s="1" t="s">
        <v>52</v>
      </c>
      <c r="AD661" s="1" t="s">
        <v>30</v>
      </c>
      <c r="AE661" s="1" t="s">
        <v>43</v>
      </c>
    </row>
    <row r="662" spans="1:31" x14ac:dyDescent="0.25">
      <c r="A662" s="1" t="s">
        <v>1463</v>
      </c>
      <c r="B662" s="1" t="str">
        <f>IF(COUNTIF($A$2:A662,A662)&gt;1,"Duplicate","Unique")</f>
        <v>Unique</v>
      </c>
      <c r="C662" s="1" t="s">
        <v>1464</v>
      </c>
      <c r="D662" s="1" t="s">
        <v>207</v>
      </c>
      <c r="E662" s="1" t="str">
        <f t="shared" si="71"/>
        <v>Submitted</v>
      </c>
      <c r="F662" s="1" t="s">
        <v>47</v>
      </c>
      <c r="G662" s="1">
        <v>65</v>
      </c>
      <c r="H662" s="1" t="s">
        <v>36</v>
      </c>
      <c r="I662" s="1" t="s">
        <v>48</v>
      </c>
      <c r="J662" s="1" t="s">
        <v>70</v>
      </c>
      <c r="K662" s="4">
        <v>1004342</v>
      </c>
      <c r="L662" s="4" t="str">
        <f t="shared" si="72"/>
        <v>Submitted</v>
      </c>
      <c r="M662" s="1">
        <v>866</v>
      </c>
      <c r="N662" s="1" t="str">
        <f t="shared" si="73"/>
        <v>medium_risk</v>
      </c>
      <c r="O662" s="1" t="str">
        <f t="shared" si="74"/>
        <v>Excellent</v>
      </c>
      <c r="P662" s="1" t="str">
        <f t="shared" si="75"/>
        <v>Submitted</v>
      </c>
      <c r="Q662" s="1" t="str">
        <f t="shared" si="76"/>
        <v>Valid</v>
      </c>
      <c r="R662" s="1" t="s">
        <v>82</v>
      </c>
      <c r="S662" s="4">
        <v>359646</v>
      </c>
      <c r="T662" s="1">
        <v>17.66</v>
      </c>
      <c r="U662" s="1">
        <v>60</v>
      </c>
      <c r="V662" s="1">
        <v>5994.1</v>
      </c>
      <c r="W662" s="4">
        <f t="shared" si="77"/>
        <v>529279.03</v>
      </c>
      <c r="X662" s="1" t="s">
        <v>105</v>
      </c>
      <c r="Y662" s="1" t="s">
        <v>106</v>
      </c>
      <c r="Z662" s="8">
        <v>46124</v>
      </c>
      <c r="AA662" s="8" t="str">
        <f>TEXT(Table2[[#This Row],[Application_Date]],"yyy")</f>
        <v>2026</v>
      </c>
      <c r="AB662" s="8" t="str">
        <f>TEXT(Table2[[#This Row],[Application_Date]],"mmmm")</f>
        <v>April</v>
      </c>
      <c r="AC662" s="1" t="s">
        <v>41</v>
      </c>
      <c r="AD662" s="1" t="s">
        <v>42</v>
      </c>
      <c r="AE662" s="1" t="s">
        <v>43</v>
      </c>
    </row>
    <row r="663" spans="1:31" x14ac:dyDescent="0.25">
      <c r="A663" s="1" t="s">
        <v>1465</v>
      </c>
      <c r="B663" s="1" t="str">
        <f>IF(COUNTIF($A$2:A663,A663)&gt;1,"Duplicate","Unique")</f>
        <v>Unique</v>
      </c>
      <c r="C663" s="1" t="s">
        <v>1466</v>
      </c>
      <c r="D663" s="1" t="s">
        <v>575</v>
      </c>
      <c r="E663" s="1" t="str">
        <f t="shared" si="71"/>
        <v>Submitted</v>
      </c>
      <c r="F663" s="1" t="s">
        <v>35</v>
      </c>
      <c r="G663" s="1">
        <v>46</v>
      </c>
      <c r="H663" s="1" t="s">
        <v>24</v>
      </c>
      <c r="I663" s="1" t="s">
        <v>25</v>
      </c>
      <c r="J663" s="1" t="s">
        <v>49</v>
      </c>
      <c r="K663" s="4">
        <v>692918</v>
      </c>
      <c r="L663" s="4" t="str">
        <f t="shared" si="72"/>
        <v>Submitted</v>
      </c>
      <c r="M663" s="1">
        <v>715</v>
      </c>
      <c r="N663" s="1" t="str">
        <f t="shared" si="73"/>
        <v>low_risk</v>
      </c>
      <c r="O663" s="1" t="str">
        <f t="shared" si="74"/>
        <v>Excellent</v>
      </c>
      <c r="P663" s="1" t="str">
        <f t="shared" si="75"/>
        <v>Submitted</v>
      </c>
      <c r="Q663" s="1" t="str">
        <f t="shared" si="76"/>
        <v>Valid</v>
      </c>
      <c r="R663" s="1" t="s">
        <v>82</v>
      </c>
      <c r="S663" s="4">
        <v>505819</v>
      </c>
      <c r="T663" s="1">
        <v>14.64</v>
      </c>
      <c r="U663" s="1">
        <v>24</v>
      </c>
      <c r="V663" s="1">
        <v>21075.79</v>
      </c>
      <c r="W663" s="4">
        <f t="shared" si="77"/>
        <v>617099.18300527055</v>
      </c>
      <c r="X663" s="1" t="s">
        <v>28</v>
      </c>
      <c r="Y663" s="1" t="s">
        <v>29</v>
      </c>
      <c r="Z663" s="8">
        <v>46125</v>
      </c>
      <c r="AA663" s="8" t="str">
        <f>TEXT(Table2[[#This Row],[Application_Date]],"yyy")</f>
        <v>2026</v>
      </c>
      <c r="AB663" s="8" t="str">
        <f>TEXT(Table2[[#This Row],[Application_Date]],"mmmm")</f>
        <v>April</v>
      </c>
      <c r="AC663" s="1" t="s">
        <v>61</v>
      </c>
      <c r="AD663" s="1" t="s">
        <v>30</v>
      </c>
      <c r="AE663" s="1" t="s">
        <v>43</v>
      </c>
    </row>
    <row r="664" spans="1:31" x14ac:dyDescent="0.25">
      <c r="A664" s="1" t="s">
        <v>1467</v>
      </c>
      <c r="B664" s="1" t="str">
        <f>IF(COUNTIF($A$2:A664,A664)&gt;1,"Duplicate","Unique")</f>
        <v>Unique</v>
      </c>
      <c r="C664" s="1" t="s">
        <v>1468</v>
      </c>
      <c r="D664" s="1" t="s">
        <v>136</v>
      </c>
      <c r="E664" s="1" t="str">
        <f t="shared" si="71"/>
        <v>Submitted</v>
      </c>
      <c r="F664" s="1" t="s">
        <v>47</v>
      </c>
      <c r="G664" s="1">
        <v>28</v>
      </c>
      <c r="H664" s="1" t="s">
        <v>36</v>
      </c>
      <c r="I664" s="1" t="s">
        <v>48</v>
      </c>
      <c r="J664" s="1" t="s">
        <v>26</v>
      </c>
      <c r="K664" s="4">
        <v>1820762</v>
      </c>
      <c r="L664" s="4" t="str">
        <f t="shared" si="72"/>
        <v>Submitted</v>
      </c>
      <c r="M664" s="1">
        <v>818</v>
      </c>
      <c r="N664" s="1" t="str">
        <f t="shared" si="73"/>
        <v>medium_risk</v>
      </c>
      <c r="O664" s="1" t="str">
        <f t="shared" si="74"/>
        <v>Excellent</v>
      </c>
      <c r="P664" s="1" t="str">
        <f t="shared" si="75"/>
        <v>Submitted</v>
      </c>
      <c r="Q664" s="1" t="str">
        <f t="shared" si="76"/>
        <v>Valid</v>
      </c>
      <c r="R664" s="1" t="s">
        <v>27</v>
      </c>
      <c r="S664" s="4">
        <v>1401993</v>
      </c>
      <c r="T664" s="1">
        <v>12.82</v>
      </c>
      <c r="U664" s="1">
        <v>120</v>
      </c>
      <c r="V664" s="1">
        <v>11683.27</v>
      </c>
      <c r="W664" s="4">
        <f t="shared" si="77"/>
        <v>1497795.855</v>
      </c>
      <c r="X664" s="1" t="s">
        <v>125</v>
      </c>
      <c r="Y664" s="1" t="s">
        <v>96</v>
      </c>
      <c r="Z664" s="8">
        <v>46126</v>
      </c>
      <c r="AA664" s="8" t="str">
        <f>TEXT(Table2[[#This Row],[Application_Date]],"yyy")</f>
        <v>2026</v>
      </c>
      <c r="AB664" s="8" t="str">
        <f>TEXT(Table2[[#This Row],[Application_Date]],"mmmm")</f>
        <v>April</v>
      </c>
      <c r="AC664" s="1" t="s">
        <v>41</v>
      </c>
      <c r="AD664" s="1" t="s">
        <v>30</v>
      </c>
      <c r="AE664" s="1" t="s">
        <v>62</v>
      </c>
    </row>
    <row r="665" spans="1:31" x14ac:dyDescent="0.25">
      <c r="A665" s="1" t="s">
        <v>1469</v>
      </c>
      <c r="B665" s="1" t="str">
        <f>IF(COUNTIF($A$2:A665,A665)&gt;1,"Duplicate","Unique")</f>
        <v>Unique</v>
      </c>
      <c r="C665" s="1" t="s">
        <v>1470</v>
      </c>
      <c r="D665" s="1" t="s">
        <v>406</v>
      </c>
      <c r="E665" s="1" t="str">
        <f t="shared" si="71"/>
        <v>Submitted</v>
      </c>
      <c r="F665" s="1" t="s">
        <v>47</v>
      </c>
      <c r="G665" s="1">
        <v>38</v>
      </c>
      <c r="H665" s="1" t="s">
        <v>24</v>
      </c>
      <c r="I665" s="1" t="s">
        <v>25</v>
      </c>
      <c r="J665" s="1" t="s">
        <v>70</v>
      </c>
      <c r="K665" s="4">
        <v>319573</v>
      </c>
      <c r="L665" s="4" t="str">
        <f t="shared" si="72"/>
        <v>Submitted</v>
      </c>
      <c r="M665" s="1">
        <v>303</v>
      </c>
      <c r="N665" s="1" t="str">
        <f t="shared" si="73"/>
        <v>High_risk</v>
      </c>
      <c r="O665" s="1" t="str">
        <f t="shared" si="74"/>
        <v>Excellent</v>
      </c>
      <c r="P665" s="1" t="str">
        <f t="shared" si="75"/>
        <v>Submitted</v>
      </c>
      <c r="Q665" s="1" t="str">
        <f t="shared" si="76"/>
        <v>Valid</v>
      </c>
      <c r="R665" s="1" t="s">
        <v>70</v>
      </c>
      <c r="S665" s="4">
        <v>3834095</v>
      </c>
      <c r="T665" s="1">
        <v>12.36</v>
      </c>
      <c r="U665" s="1">
        <v>12</v>
      </c>
      <c r="V665" s="1">
        <v>319507.92</v>
      </c>
      <c r="W665" s="4">
        <f t="shared" si="77"/>
        <v>3949924.4093489787</v>
      </c>
      <c r="X665" s="1" t="s">
        <v>105</v>
      </c>
      <c r="Y665" s="1" t="s">
        <v>106</v>
      </c>
      <c r="Z665" s="8">
        <v>46127</v>
      </c>
      <c r="AA665" s="8" t="str">
        <f>TEXT(Table2[[#This Row],[Application_Date]],"yyy")</f>
        <v>2026</v>
      </c>
      <c r="AB665" s="8" t="str">
        <f>TEXT(Table2[[#This Row],[Application_Date]],"mmmm")</f>
        <v>April</v>
      </c>
      <c r="AC665" s="1" t="s">
        <v>61</v>
      </c>
      <c r="AD665" s="1" t="s">
        <v>30</v>
      </c>
      <c r="AE665" s="1" t="s">
        <v>31</v>
      </c>
    </row>
    <row r="666" spans="1:31" x14ac:dyDescent="0.25">
      <c r="A666" s="1" t="s">
        <v>1471</v>
      </c>
      <c r="B666" s="1" t="str">
        <f>IF(COUNTIF($A$2:A666,A666)&gt;1,"Duplicate","Unique")</f>
        <v>Unique</v>
      </c>
      <c r="C666" s="1" t="s">
        <v>1472</v>
      </c>
      <c r="D666" s="1" t="s">
        <v>99</v>
      </c>
      <c r="E666" s="1" t="str">
        <f t="shared" si="71"/>
        <v>Submitted</v>
      </c>
      <c r="F666" s="1" t="s">
        <v>47</v>
      </c>
      <c r="G666" s="1">
        <v>26</v>
      </c>
      <c r="H666" s="1" t="s">
        <v>24</v>
      </c>
      <c r="I666" s="1" t="s">
        <v>25</v>
      </c>
      <c r="J666" s="1" t="s">
        <v>70</v>
      </c>
      <c r="K666" s="4">
        <v>858596</v>
      </c>
      <c r="L666" s="4" t="str">
        <f t="shared" si="72"/>
        <v>Submitted</v>
      </c>
      <c r="M666" s="1">
        <v>782</v>
      </c>
      <c r="N666" s="1" t="str">
        <f t="shared" si="73"/>
        <v>medium_risk</v>
      </c>
      <c r="O666" s="1" t="str">
        <f t="shared" si="74"/>
        <v>Excellent</v>
      </c>
      <c r="P666" s="1" t="str">
        <f t="shared" si="75"/>
        <v>Submitted</v>
      </c>
      <c r="Q666" s="1" t="str">
        <f t="shared" si="76"/>
        <v>Valid</v>
      </c>
      <c r="R666" s="1" t="s">
        <v>70</v>
      </c>
      <c r="S666" s="4">
        <v>3346052</v>
      </c>
      <c r="T666" s="1">
        <v>8.43</v>
      </c>
      <c r="U666" s="1">
        <v>120</v>
      </c>
      <c r="V666" s="1">
        <v>27883.77</v>
      </c>
      <c r="W666" s="4">
        <f t="shared" si="77"/>
        <v>2350601.5300000003</v>
      </c>
      <c r="X666" s="1" t="s">
        <v>39</v>
      </c>
      <c r="Y666" s="1" t="s">
        <v>40</v>
      </c>
      <c r="Z666" s="8">
        <v>46128</v>
      </c>
      <c r="AA666" s="8" t="str">
        <f>TEXT(Table2[[#This Row],[Application_Date]],"yyy")</f>
        <v>2026</v>
      </c>
      <c r="AB666" s="8" t="str">
        <f>TEXT(Table2[[#This Row],[Application_Date]],"mmmm")</f>
        <v>April</v>
      </c>
      <c r="AC666" s="1" t="s">
        <v>61</v>
      </c>
      <c r="AD666" s="1" t="s">
        <v>42</v>
      </c>
      <c r="AE666" s="1" t="s">
        <v>43</v>
      </c>
    </row>
    <row r="667" spans="1:31" x14ac:dyDescent="0.25">
      <c r="A667" s="1" t="s">
        <v>1473</v>
      </c>
      <c r="B667" s="1" t="str">
        <f>IF(COUNTIF($A$2:A667,A667)&gt;1,"Duplicate","Unique")</f>
        <v>Unique</v>
      </c>
      <c r="C667" s="1" t="s">
        <v>1474</v>
      </c>
      <c r="D667" s="1" t="s">
        <v>572</v>
      </c>
      <c r="E667" s="1" t="str">
        <f t="shared" si="71"/>
        <v>Submitted</v>
      </c>
      <c r="F667" s="1" t="s">
        <v>47</v>
      </c>
      <c r="G667" s="1">
        <v>37</v>
      </c>
      <c r="H667" s="1" t="s">
        <v>36</v>
      </c>
      <c r="I667" s="1" t="s">
        <v>25</v>
      </c>
      <c r="J667" s="1" t="s">
        <v>37</v>
      </c>
      <c r="K667" s="4">
        <v>1900492</v>
      </c>
      <c r="L667" s="4" t="str">
        <f t="shared" si="72"/>
        <v>Submitted</v>
      </c>
      <c r="M667" s="1">
        <v>873</v>
      </c>
      <c r="N667" s="1" t="str">
        <f t="shared" si="73"/>
        <v>medium_risk</v>
      </c>
      <c r="O667" s="1" t="str">
        <f t="shared" si="74"/>
        <v>Excellent</v>
      </c>
      <c r="P667" s="1" t="str">
        <f t="shared" si="75"/>
        <v>Submitted</v>
      </c>
      <c r="Q667" s="1" t="str">
        <f t="shared" si="76"/>
        <v>Valid</v>
      </c>
      <c r="R667" s="1" t="s">
        <v>38</v>
      </c>
      <c r="S667" s="4">
        <v>2988325</v>
      </c>
      <c r="T667" s="1">
        <v>15.73</v>
      </c>
      <c r="U667" s="1">
        <v>60</v>
      </c>
      <c r="V667" s="1">
        <v>49805.42</v>
      </c>
      <c r="W667" s="4">
        <f t="shared" si="77"/>
        <v>3917196.020833333</v>
      </c>
      <c r="X667" s="1" t="s">
        <v>779</v>
      </c>
      <c r="Y667" s="1" t="s">
        <v>40</v>
      </c>
      <c r="Z667" s="8">
        <v>46129</v>
      </c>
      <c r="AA667" s="8" t="str">
        <f>TEXT(Table2[[#This Row],[Application_Date]],"yyy")</f>
        <v>2026</v>
      </c>
      <c r="AB667" s="8" t="str">
        <f>TEXT(Table2[[#This Row],[Application_Date]],"mmmm")</f>
        <v>April</v>
      </c>
      <c r="AC667" s="1" t="s">
        <v>61</v>
      </c>
      <c r="AD667" s="1" t="s">
        <v>42</v>
      </c>
      <c r="AE667" s="1" t="s">
        <v>62</v>
      </c>
    </row>
    <row r="668" spans="1:31" x14ac:dyDescent="0.25">
      <c r="A668" s="1" t="s">
        <v>1475</v>
      </c>
      <c r="B668" s="1" t="str">
        <f>IF(COUNTIF($A$2:A668,A668)&gt;1,"Duplicate","Unique")</f>
        <v>Unique</v>
      </c>
      <c r="C668" s="1" t="s">
        <v>1476</v>
      </c>
      <c r="D668" s="1" t="s">
        <v>78</v>
      </c>
      <c r="E668" s="1" t="str">
        <f t="shared" si="71"/>
        <v>Submitted</v>
      </c>
      <c r="F668" s="1" t="s">
        <v>35</v>
      </c>
      <c r="G668" s="1">
        <v>26</v>
      </c>
      <c r="H668" s="1" t="s">
        <v>36</v>
      </c>
      <c r="I668" s="1" t="s">
        <v>48</v>
      </c>
      <c r="J668" s="1" t="s">
        <v>37</v>
      </c>
      <c r="K668" s="4">
        <v>2136900</v>
      </c>
      <c r="L668" s="4" t="str">
        <f t="shared" si="72"/>
        <v>Submitted</v>
      </c>
      <c r="M668" s="1">
        <v>858</v>
      </c>
      <c r="N668" s="1" t="str">
        <f t="shared" si="73"/>
        <v>medium_risk</v>
      </c>
      <c r="O668" s="1" t="str">
        <f t="shared" si="74"/>
        <v>Excellent</v>
      </c>
      <c r="P668" s="1" t="str">
        <f t="shared" si="75"/>
        <v>Submitted</v>
      </c>
      <c r="Q668" s="1" t="str">
        <f t="shared" si="76"/>
        <v>Valid</v>
      </c>
      <c r="R668" s="1" t="s">
        <v>6</v>
      </c>
      <c r="S668" s="4">
        <v>0</v>
      </c>
      <c r="T668" s="1">
        <v>14.01</v>
      </c>
      <c r="U668" s="1">
        <v>60</v>
      </c>
      <c r="V668" s="1">
        <v>4166.67</v>
      </c>
      <c r="W668" s="4">
        <f t="shared" si="77"/>
        <v>0</v>
      </c>
      <c r="X668" s="1" t="s">
        <v>39</v>
      </c>
      <c r="Y668" s="1" t="s">
        <v>40</v>
      </c>
      <c r="Z668" s="8">
        <v>46130</v>
      </c>
      <c r="AA668" s="8" t="str">
        <f>TEXT(Table2[[#This Row],[Application_Date]],"yyy")</f>
        <v>2026</v>
      </c>
      <c r="AB668" s="8" t="str">
        <f>TEXT(Table2[[#This Row],[Application_Date]],"mmmm")</f>
        <v>April</v>
      </c>
      <c r="AC668" s="1" t="s">
        <v>41</v>
      </c>
      <c r="AD668" s="1" t="s">
        <v>30</v>
      </c>
      <c r="AE668" s="1" t="s">
        <v>31</v>
      </c>
    </row>
    <row r="669" spans="1:31" x14ac:dyDescent="0.25">
      <c r="A669" s="1" t="s">
        <v>1477</v>
      </c>
      <c r="B669" s="1" t="str">
        <f>IF(COUNTIF($A$2:A669,A669)&gt;1,"Duplicate","Unique")</f>
        <v>Unique</v>
      </c>
      <c r="C669" s="1" t="s">
        <v>1478</v>
      </c>
      <c r="D669" s="1" t="s">
        <v>163</v>
      </c>
      <c r="E669" s="1" t="str">
        <f t="shared" si="71"/>
        <v>Submitted</v>
      </c>
      <c r="F669" s="1" t="s">
        <v>35</v>
      </c>
      <c r="G669" s="1">
        <v>58</v>
      </c>
      <c r="H669" s="1" t="s">
        <v>36</v>
      </c>
      <c r="I669" s="1" t="s">
        <v>25</v>
      </c>
      <c r="J669" s="1" t="s">
        <v>70</v>
      </c>
      <c r="K669" s="4">
        <v>1680317</v>
      </c>
      <c r="L669" s="4" t="str">
        <f t="shared" si="72"/>
        <v>Submitted</v>
      </c>
      <c r="M669" s="1">
        <v>348</v>
      </c>
      <c r="N669" s="1" t="str">
        <f t="shared" si="73"/>
        <v>High_risk</v>
      </c>
      <c r="O669" s="1" t="str">
        <f t="shared" si="74"/>
        <v>Excellent</v>
      </c>
      <c r="P669" s="1" t="str">
        <f t="shared" si="75"/>
        <v>Submitted</v>
      </c>
      <c r="Q669" s="1" t="str">
        <f t="shared" si="76"/>
        <v>Valid</v>
      </c>
      <c r="R669" s="1" t="s">
        <v>27</v>
      </c>
      <c r="S669" s="4">
        <v>812508</v>
      </c>
      <c r="T669" s="1">
        <v>18.510000000000002</v>
      </c>
      <c r="U669" s="1">
        <v>24</v>
      </c>
      <c r="V669" s="1">
        <v>33854.5</v>
      </c>
      <c r="W669" s="4">
        <f t="shared" si="77"/>
        <v>1253293.5902353912</v>
      </c>
      <c r="X669" s="1" t="s">
        <v>50</v>
      </c>
      <c r="Y669" s="1" t="s">
        <v>51</v>
      </c>
      <c r="Z669" s="8">
        <v>46131</v>
      </c>
      <c r="AA669" s="8" t="str">
        <f>TEXT(Table2[[#This Row],[Application_Date]],"yyy")</f>
        <v>2026</v>
      </c>
      <c r="AB669" s="8" t="str">
        <f>TEXT(Table2[[#This Row],[Application_Date]],"mmmm")</f>
        <v>April</v>
      </c>
      <c r="AC669" s="1" t="s">
        <v>61</v>
      </c>
      <c r="AD669" s="1" t="s">
        <v>30</v>
      </c>
      <c r="AE669" s="1" t="s">
        <v>66</v>
      </c>
    </row>
    <row r="670" spans="1:31" x14ac:dyDescent="0.25">
      <c r="A670" s="1" t="s">
        <v>1479</v>
      </c>
      <c r="B670" s="1" t="str">
        <f>IF(COUNTIF($A$2:A670,A670)&gt;1,"Duplicate","Unique")</f>
        <v>Unique</v>
      </c>
      <c r="C670" s="1" t="s">
        <v>1480</v>
      </c>
      <c r="D670" s="1" t="s">
        <v>180</v>
      </c>
      <c r="E670" s="1" t="str">
        <f t="shared" si="71"/>
        <v>Submitted</v>
      </c>
      <c r="F670" s="1" t="s">
        <v>47</v>
      </c>
      <c r="G670" s="1">
        <v>65</v>
      </c>
      <c r="H670" s="1" t="s">
        <v>36</v>
      </c>
      <c r="I670" s="1" t="s">
        <v>48</v>
      </c>
      <c r="J670" s="1" t="s">
        <v>49</v>
      </c>
      <c r="K670" s="4">
        <v>964338</v>
      </c>
      <c r="L670" s="4" t="str">
        <f t="shared" si="72"/>
        <v>Submitted</v>
      </c>
      <c r="M670" s="1">
        <v>783</v>
      </c>
      <c r="N670" s="1" t="str">
        <f t="shared" si="73"/>
        <v>medium_risk</v>
      </c>
      <c r="O670" s="1" t="str">
        <f t="shared" si="74"/>
        <v>Excellent</v>
      </c>
      <c r="P670" s="1" t="str">
        <f t="shared" si="75"/>
        <v>Submitted</v>
      </c>
      <c r="Q670" s="1" t="str">
        <f t="shared" si="76"/>
        <v>Valid</v>
      </c>
      <c r="R670" s="1" t="s">
        <v>82</v>
      </c>
      <c r="S670" s="4">
        <v>3700572</v>
      </c>
      <c r="T670" s="1">
        <v>17.71</v>
      </c>
      <c r="U670" s="1">
        <v>24</v>
      </c>
      <c r="V670" s="1">
        <v>154190.5</v>
      </c>
      <c r="W670" s="4">
        <f t="shared" si="77"/>
        <v>5461427.5119408518</v>
      </c>
      <c r="X670" s="1" t="s">
        <v>105</v>
      </c>
      <c r="Y670" s="1" t="s">
        <v>106</v>
      </c>
      <c r="Z670" s="8">
        <v>46132</v>
      </c>
      <c r="AA670" s="8" t="str">
        <f>TEXT(Table2[[#This Row],[Application_Date]],"yyy")</f>
        <v>2026</v>
      </c>
      <c r="AB670" s="8" t="str">
        <f>TEXT(Table2[[#This Row],[Application_Date]],"mmmm")</f>
        <v>April</v>
      </c>
      <c r="AC670" s="1" t="s">
        <v>41</v>
      </c>
      <c r="AD670" s="1" t="s">
        <v>42</v>
      </c>
      <c r="AE670" s="1" t="s">
        <v>62</v>
      </c>
    </row>
    <row r="671" spans="1:31" x14ac:dyDescent="0.25">
      <c r="A671" s="1" t="s">
        <v>1481</v>
      </c>
      <c r="B671" s="1" t="str">
        <f>IF(COUNTIF($A$2:A671,A671)&gt;1,"Duplicate","Unique")</f>
        <v>Unique</v>
      </c>
      <c r="C671" s="1" t="s">
        <v>1482</v>
      </c>
      <c r="D671" s="1" t="s">
        <v>109</v>
      </c>
      <c r="E671" s="1" t="str">
        <f t="shared" si="71"/>
        <v>Submitted</v>
      </c>
      <c r="F671" s="1" t="s">
        <v>47</v>
      </c>
      <c r="G671" s="1">
        <v>30</v>
      </c>
      <c r="H671" s="1" t="s">
        <v>24</v>
      </c>
      <c r="I671" s="1" t="s">
        <v>25</v>
      </c>
      <c r="J671" s="1" t="s">
        <v>26</v>
      </c>
      <c r="K671" s="4">
        <v>-50000</v>
      </c>
      <c r="L671" s="4" t="str">
        <f t="shared" si="72"/>
        <v>Submitted</v>
      </c>
      <c r="M671" s="1">
        <v>495</v>
      </c>
      <c r="N671" s="1" t="str">
        <f t="shared" si="73"/>
        <v>High_risk</v>
      </c>
      <c r="O671" s="1" t="str">
        <f t="shared" si="74"/>
        <v>Excellent</v>
      </c>
      <c r="P671" s="1" t="str">
        <f t="shared" si="75"/>
        <v>Submitted</v>
      </c>
      <c r="Q671" s="1" t="str">
        <f t="shared" si="76"/>
        <v>Valid</v>
      </c>
      <c r="R671" s="1" t="s">
        <v>6</v>
      </c>
      <c r="S671" s="4">
        <v>4168371</v>
      </c>
      <c r="T671" s="1">
        <v>10.51</v>
      </c>
      <c r="U671" s="1">
        <v>12</v>
      </c>
      <c r="V671" s="1">
        <v>347364.25</v>
      </c>
      <c r="W671" s="4">
        <f t="shared" si="77"/>
        <v>3652722.6247801404</v>
      </c>
      <c r="X671" s="1" t="s">
        <v>95</v>
      </c>
      <c r="Y671" s="1" t="s">
        <v>96</v>
      </c>
      <c r="Z671" s="8">
        <v>46133</v>
      </c>
      <c r="AA671" s="8" t="str">
        <f>TEXT(Table2[[#This Row],[Application_Date]],"yyy")</f>
        <v>2026</v>
      </c>
      <c r="AB671" s="8" t="str">
        <f>TEXT(Table2[[#This Row],[Application_Date]],"mmmm")</f>
        <v>April</v>
      </c>
      <c r="AC671" s="1" t="s">
        <v>61</v>
      </c>
      <c r="AD671" s="1" t="s">
        <v>42</v>
      </c>
      <c r="AE671" s="1" t="s">
        <v>31</v>
      </c>
    </row>
    <row r="672" spans="1:31" x14ac:dyDescent="0.25">
      <c r="A672" s="1" t="s">
        <v>1483</v>
      </c>
      <c r="B672" s="1" t="str">
        <f>IF(COUNTIF($A$2:A672,A672)&gt;1,"Duplicate","Unique")</f>
        <v>Unique</v>
      </c>
      <c r="C672" s="1" t="s">
        <v>1484</v>
      </c>
      <c r="D672" s="1" t="s">
        <v>333</v>
      </c>
      <c r="E672" s="1" t="str">
        <f t="shared" si="71"/>
        <v>Submitted</v>
      </c>
      <c r="F672" s="1" t="s">
        <v>35</v>
      </c>
      <c r="G672" s="1">
        <v>33</v>
      </c>
      <c r="H672" s="1" t="s">
        <v>36</v>
      </c>
      <c r="I672" s="1" t="s">
        <v>48</v>
      </c>
      <c r="J672" s="1" t="s">
        <v>70</v>
      </c>
      <c r="K672" s="4">
        <v>0</v>
      </c>
      <c r="L672" s="4" t="str">
        <f t="shared" si="72"/>
        <v>Submitted</v>
      </c>
      <c r="M672" s="1">
        <v>472</v>
      </c>
      <c r="N672" s="1" t="str">
        <f t="shared" si="73"/>
        <v>High_risk</v>
      </c>
      <c r="O672" s="1" t="str">
        <f t="shared" si="74"/>
        <v>Excellent</v>
      </c>
      <c r="P672" s="1" t="str">
        <f t="shared" si="75"/>
        <v>Submitted</v>
      </c>
      <c r="Q672" s="1" t="str">
        <f t="shared" si="76"/>
        <v>Valid</v>
      </c>
      <c r="R672" s="1" t="s">
        <v>82</v>
      </c>
      <c r="S672" s="4">
        <v>3319780</v>
      </c>
      <c r="T672" s="1">
        <v>16.71</v>
      </c>
      <c r="U672" s="1">
        <v>24</v>
      </c>
      <c r="V672" s="1">
        <v>138324.17000000001</v>
      </c>
      <c r="W672" s="4">
        <f t="shared" si="77"/>
        <v>4622793.6537364386</v>
      </c>
      <c r="X672" s="1" t="s">
        <v>95</v>
      </c>
      <c r="Y672" s="1" t="s">
        <v>96</v>
      </c>
      <c r="Z672" s="8">
        <v>46134</v>
      </c>
      <c r="AA672" s="8" t="str">
        <f>TEXT(Table2[[#This Row],[Application_Date]],"yyy")</f>
        <v>2026</v>
      </c>
      <c r="AB672" s="8" t="str">
        <f>TEXT(Table2[[#This Row],[Application_Date]],"mmmm")</f>
        <v>April</v>
      </c>
      <c r="AC672" s="1" t="s">
        <v>61</v>
      </c>
      <c r="AD672" s="1" t="s">
        <v>30</v>
      </c>
      <c r="AE672" s="1" t="s">
        <v>43</v>
      </c>
    </row>
    <row r="673" spans="1:31" x14ac:dyDescent="0.25">
      <c r="A673" s="1" t="s">
        <v>1485</v>
      </c>
      <c r="B673" s="1" t="str">
        <f>IF(COUNTIF($A$2:A673,A673)&gt;1,"Duplicate","Unique")</f>
        <v>Unique</v>
      </c>
      <c r="C673" s="1" t="s">
        <v>1486</v>
      </c>
      <c r="D673" s="1" t="s">
        <v>587</v>
      </c>
      <c r="E673" s="1" t="str">
        <f t="shared" si="71"/>
        <v>Submitted</v>
      </c>
      <c r="F673" s="1" t="s">
        <v>35</v>
      </c>
      <c r="G673" s="1">
        <v>57</v>
      </c>
      <c r="H673" s="1" t="s">
        <v>36</v>
      </c>
      <c r="I673" s="1" t="s">
        <v>25</v>
      </c>
      <c r="J673" s="1" t="s">
        <v>70</v>
      </c>
      <c r="K673" s="4">
        <v>1019664</v>
      </c>
      <c r="L673" s="4" t="str">
        <f t="shared" si="72"/>
        <v>Submitted</v>
      </c>
      <c r="M673" s="1">
        <v>444</v>
      </c>
      <c r="N673" s="1" t="str">
        <f t="shared" si="73"/>
        <v>High_risk</v>
      </c>
      <c r="O673" s="1" t="str">
        <f t="shared" si="74"/>
        <v>Excellent</v>
      </c>
      <c r="P673" s="1" t="str">
        <f t="shared" si="75"/>
        <v>Submitted</v>
      </c>
      <c r="Q673" s="1" t="str">
        <f t="shared" si="76"/>
        <v>Valid</v>
      </c>
      <c r="R673" s="1" t="s">
        <v>38</v>
      </c>
      <c r="S673" s="4">
        <v>4062792</v>
      </c>
      <c r="T673" s="1">
        <v>11.27</v>
      </c>
      <c r="U673" s="1">
        <v>120</v>
      </c>
      <c r="V673" s="1">
        <v>33856.6</v>
      </c>
      <c r="W673" s="4">
        <f t="shared" si="77"/>
        <v>3815638.82</v>
      </c>
      <c r="X673" s="1" t="s">
        <v>85</v>
      </c>
      <c r="Y673" s="1" t="s">
        <v>86</v>
      </c>
      <c r="Z673" s="8">
        <v>46135</v>
      </c>
      <c r="AA673" s="8" t="str">
        <f>TEXT(Table2[[#This Row],[Application_Date]],"yyy")</f>
        <v>2026</v>
      </c>
      <c r="AB673" s="8" t="str">
        <f>TEXT(Table2[[#This Row],[Application_Date]],"mmmm")</f>
        <v>April</v>
      </c>
      <c r="AC673" s="1" t="s">
        <v>52</v>
      </c>
      <c r="AD673" s="1" t="s">
        <v>42</v>
      </c>
      <c r="AE673" s="1" t="s">
        <v>43</v>
      </c>
    </row>
    <row r="674" spans="1:31" x14ac:dyDescent="0.25">
      <c r="A674" s="1" t="s">
        <v>1487</v>
      </c>
      <c r="B674" s="1" t="str">
        <f>IF(COUNTIF($A$2:A674,A674)&gt;1,"Duplicate","Unique")</f>
        <v>Unique</v>
      </c>
      <c r="C674" s="1" t="s">
        <v>1488</v>
      </c>
      <c r="D674" s="1" t="s">
        <v>172</v>
      </c>
      <c r="E674" s="1" t="str">
        <f t="shared" si="71"/>
        <v>Submitted</v>
      </c>
      <c r="F674" s="1" t="s">
        <v>35</v>
      </c>
      <c r="G674" s="1">
        <v>63</v>
      </c>
      <c r="H674" s="1" t="s">
        <v>24</v>
      </c>
      <c r="I674" s="1" t="s">
        <v>25</v>
      </c>
      <c r="J674" s="1" t="s">
        <v>49</v>
      </c>
      <c r="K674" s="4">
        <v>1266987</v>
      </c>
      <c r="L674" s="4" t="str">
        <f t="shared" si="72"/>
        <v>Submitted</v>
      </c>
      <c r="M674" s="1">
        <v>595</v>
      </c>
      <c r="N674" s="1" t="str">
        <f t="shared" si="73"/>
        <v>High_risk</v>
      </c>
      <c r="O674" s="1" t="str">
        <f t="shared" si="74"/>
        <v>Excellent</v>
      </c>
      <c r="P674" s="1" t="str">
        <f t="shared" si="75"/>
        <v>Submitted</v>
      </c>
      <c r="Q674" s="1" t="str">
        <f t="shared" si="76"/>
        <v>Valid</v>
      </c>
      <c r="R674" s="1" t="s">
        <v>6</v>
      </c>
      <c r="S674" s="4">
        <v>3839315</v>
      </c>
      <c r="T674" s="1">
        <v>17.829999999999998</v>
      </c>
      <c r="U674" s="1">
        <v>180</v>
      </c>
      <c r="V674" s="1">
        <v>21329.53</v>
      </c>
      <c r="W674" s="4">
        <f t="shared" si="77"/>
        <v>5704582.2041666657</v>
      </c>
      <c r="X674" s="1" t="s">
        <v>50</v>
      </c>
      <c r="Y674" s="1" t="s">
        <v>51</v>
      </c>
      <c r="Z674" s="8">
        <v>46136</v>
      </c>
      <c r="AA674" s="8" t="str">
        <f>TEXT(Table2[[#This Row],[Application_Date]],"yyy")</f>
        <v>2026</v>
      </c>
      <c r="AB674" s="8" t="str">
        <f>TEXT(Table2[[#This Row],[Application_Date]],"mmmm")</f>
        <v>April</v>
      </c>
      <c r="AC674" s="1" t="s">
        <v>61</v>
      </c>
      <c r="AD674" s="1" t="s">
        <v>30</v>
      </c>
      <c r="AE674" s="1" t="s">
        <v>31</v>
      </c>
    </row>
    <row r="675" spans="1:31" x14ac:dyDescent="0.25">
      <c r="A675" s="1" t="s">
        <v>1489</v>
      </c>
      <c r="B675" s="1" t="str">
        <f>IF(COUNTIF($A$2:A675,A675)&gt;1,"Duplicate","Unique")</f>
        <v>Unique</v>
      </c>
      <c r="C675" s="1" t="s">
        <v>1490</v>
      </c>
      <c r="D675" s="1" t="s">
        <v>136</v>
      </c>
      <c r="E675" s="1" t="str">
        <f t="shared" si="71"/>
        <v>Submitted</v>
      </c>
      <c r="F675" s="1" t="s">
        <v>47</v>
      </c>
      <c r="G675" s="1">
        <v>50</v>
      </c>
      <c r="H675" s="1" t="s">
        <v>24</v>
      </c>
      <c r="I675" s="1" t="s">
        <v>25</v>
      </c>
      <c r="J675" s="1" t="s">
        <v>70</v>
      </c>
      <c r="K675" s="4">
        <v>699419</v>
      </c>
      <c r="L675" s="4" t="str">
        <f t="shared" si="72"/>
        <v>Submitted</v>
      </c>
      <c r="M675" s="1">
        <v>614</v>
      </c>
      <c r="N675" s="1" t="str">
        <f t="shared" si="73"/>
        <v>low_risk</v>
      </c>
      <c r="O675" s="1" t="str">
        <f t="shared" si="74"/>
        <v>Excellent</v>
      </c>
      <c r="P675" s="1" t="str">
        <f t="shared" si="75"/>
        <v>Submitted</v>
      </c>
      <c r="Q675" s="1" t="str">
        <f t="shared" si="76"/>
        <v>Valid</v>
      </c>
      <c r="R675" s="1" t="s">
        <v>38</v>
      </c>
      <c r="S675" s="4">
        <v>217457</v>
      </c>
      <c r="T675" s="1">
        <v>16.170000000000002</v>
      </c>
      <c r="U675" s="1">
        <v>12</v>
      </c>
      <c r="V675" s="1">
        <v>18121.419999999998</v>
      </c>
      <c r="W675" s="4">
        <f t="shared" si="77"/>
        <v>293033.77036114607</v>
      </c>
      <c r="X675" s="1" t="s">
        <v>105</v>
      </c>
      <c r="Y675" s="1" t="s">
        <v>106</v>
      </c>
      <c r="Z675" s="8">
        <v>46137</v>
      </c>
      <c r="AA675" s="8" t="str">
        <f>TEXT(Table2[[#This Row],[Application_Date]],"yyy")</f>
        <v>2026</v>
      </c>
      <c r="AB675" s="8" t="str">
        <f>TEXT(Table2[[#This Row],[Application_Date]],"mmmm")</f>
        <v>April</v>
      </c>
      <c r="AC675" s="1" t="s">
        <v>61</v>
      </c>
      <c r="AD675" s="1" t="s">
        <v>30</v>
      </c>
      <c r="AE675" s="1" t="s">
        <v>31</v>
      </c>
    </row>
    <row r="676" spans="1:31" x14ac:dyDescent="0.25">
      <c r="A676" s="1" t="s">
        <v>1491</v>
      </c>
      <c r="B676" s="1" t="str">
        <f>IF(COUNTIF($A$2:A676,A676)&gt;1,"Duplicate","Unique")</f>
        <v>Unique</v>
      </c>
      <c r="C676" s="1" t="s">
        <v>1492</v>
      </c>
      <c r="D676" s="1" t="s">
        <v>468</v>
      </c>
      <c r="E676" s="1" t="str">
        <f t="shared" si="71"/>
        <v>Submitted</v>
      </c>
      <c r="F676" s="1" t="s">
        <v>35</v>
      </c>
      <c r="G676" s="1">
        <v>63</v>
      </c>
      <c r="H676" s="1" t="s">
        <v>24</v>
      </c>
      <c r="I676" s="1" t="s">
        <v>25</v>
      </c>
      <c r="J676" s="1" t="s">
        <v>49</v>
      </c>
      <c r="K676" s="4">
        <v>2471787</v>
      </c>
      <c r="L676" s="4" t="str">
        <f t="shared" si="72"/>
        <v>Submitted</v>
      </c>
      <c r="M676" s="1">
        <v>783</v>
      </c>
      <c r="N676" s="1" t="str">
        <f t="shared" si="73"/>
        <v>medium_risk</v>
      </c>
      <c r="O676" s="1" t="str">
        <f t="shared" si="74"/>
        <v>Excellent</v>
      </c>
      <c r="P676" s="1" t="str">
        <f t="shared" si="75"/>
        <v>Submitted</v>
      </c>
      <c r="Q676" s="1" t="str">
        <f t="shared" si="76"/>
        <v>Valid</v>
      </c>
      <c r="R676" s="1" t="s">
        <v>38</v>
      </c>
      <c r="S676" s="4">
        <v>3283280</v>
      </c>
      <c r="T676" s="1">
        <v>9.6300000000000008</v>
      </c>
      <c r="U676" s="1">
        <v>36</v>
      </c>
      <c r="V676" s="1">
        <v>91202.22</v>
      </c>
      <c r="W676" s="4">
        <f t="shared" si="77"/>
        <v>2634832.2016189867</v>
      </c>
      <c r="X676" s="1" t="s">
        <v>85</v>
      </c>
      <c r="Y676" s="1" t="s">
        <v>86</v>
      </c>
      <c r="Z676" s="8">
        <v>46138</v>
      </c>
      <c r="AA676" s="8" t="str">
        <f>TEXT(Table2[[#This Row],[Application_Date]],"yyy")</f>
        <v>2026</v>
      </c>
      <c r="AB676" s="8" t="str">
        <f>TEXT(Table2[[#This Row],[Application_Date]],"mmmm")</f>
        <v>April</v>
      </c>
      <c r="AC676" s="1" t="s">
        <v>61</v>
      </c>
      <c r="AD676" s="1" t="s">
        <v>42</v>
      </c>
      <c r="AE676" s="1" t="s">
        <v>43</v>
      </c>
    </row>
    <row r="677" spans="1:31" x14ac:dyDescent="0.25">
      <c r="A677" s="1" t="s">
        <v>1493</v>
      </c>
      <c r="B677" s="1" t="str">
        <f>IF(COUNTIF($A$2:A677,A677)&gt;1,"Duplicate","Unique")</f>
        <v>Unique</v>
      </c>
      <c r="C677" s="1" t="s">
        <v>1494</v>
      </c>
      <c r="D677" s="1" t="s">
        <v>148</v>
      </c>
      <c r="E677" s="1" t="str">
        <f t="shared" si="71"/>
        <v>Submitted</v>
      </c>
      <c r="F677" s="1" t="s">
        <v>47</v>
      </c>
      <c r="G677" s="1">
        <v>63</v>
      </c>
      <c r="H677" s="1" t="s">
        <v>36</v>
      </c>
      <c r="I677" s="1" t="s">
        <v>25</v>
      </c>
      <c r="J677" s="1" t="s">
        <v>70</v>
      </c>
      <c r="K677" s="4">
        <v>328749</v>
      </c>
      <c r="L677" s="4" t="str">
        <f t="shared" si="72"/>
        <v>Submitted</v>
      </c>
      <c r="M677" s="1">
        <v>709</v>
      </c>
      <c r="N677" s="1" t="str">
        <f t="shared" si="73"/>
        <v>low_risk</v>
      </c>
      <c r="O677" s="1" t="str">
        <f t="shared" si="74"/>
        <v>Excellent</v>
      </c>
      <c r="P677" s="1" t="str">
        <f t="shared" si="75"/>
        <v>Submitted</v>
      </c>
      <c r="Q677" s="1" t="str">
        <f t="shared" si="76"/>
        <v>Valid</v>
      </c>
      <c r="R677" s="1" t="s">
        <v>27</v>
      </c>
      <c r="S677" s="4">
        <v>1951205</v>
      </c>
      <c r="T677" s="1">
        <v>10.62</v>
      </c>
      <c r="U677" s="1">
        <v>120</v>
      </c>
      <c r="V677" s="1">
        <v>16260.04</v>
      </c>
      <c r="W677" s="4">
        <f t="shared" si="77"/>
        <v>1726816.4249999998</v>
      </c>
      <c r="X677" s="1" t="s">
        <v>50</v>
      </c>
      <c r="Y677" s="1" t="s">
        <v>51</v>
      </c>
      <c r="Z677" s="8">
        <v>46139</v>
      </c>
      <c r="AA677" s="8" t="str">
        <f>TEXT(Table2[[#This Row],[Application_Date]],"yyy")</f>
        <v>2026</v>
      </c>
      <c r="AB677" s="8" t="str">
        <f>TEXT(Table2[[#This Row],[Application_Date]],"mmmm")</f>
        <v>April</v>
      </c>
      <c r="AC677" s="1" t="s">
        <v>61</v>
      </c>
      <c r="AD677" s="1" t="s">
        <v>30</v>
      </c>
      <c r="AE677" s="1" t="s">
        <v>62</v>
      </c>
    </row>
    <row r="678" spans="1:31" x14ac:dyDescent="0.25">
      <c r="A678" s="1" t="s">
        <v>1495</v>
      </c>
      <c r="B678" s="1" t="str">
        <f>IF(COUNTIF($A$2:A678,A678)&gt;1,"Duplicate","Unique")</f>
        <v>Unique</v>
      </c>
      <c r="C678" s="1" t="s">
        <v>1496</v>
      </c>
      <c r="D678" s="1" t="s">
        <v>373</v>
      </c>
      <c r="E678" s="1" t="str">
        <f t="shared" si="71"/>
        <v>Submitted</v>
      </c>
      <c r="F678" s="1" t="s">
        <v>35</v>
      </c>
      <c r="G678" s="1">
        <v>20</v>
      </c>
      <c r="H678" s="1" t="s">
        <v>24</v>
      </c>
      <c r="I678" s="1" t="s">
        <v>48</v>
      </c>
      <c r="J678" s="1" t="s">
        <v>70</v>
      </c>
      <c r="K678" s="4">
        <v>1764143</v>
      </c>
      <c r="L678" s="4" t="str">
        <f t="shared" si="72"/>
        <v>Submitted</v>
      </c>
      <c r="M678" s="1">
        <v>426</v>
      </c>
      <c r="N678" s="1" t="str">
        <f t="shared" si="73"/>
        <v>High_risk</v>
      </c>
      <c r="O678" s="1" t="str">
        <f t="shared" si="74"/>
        <v>Excellent</v>
      </c>
      <c r="P678" s="1" t="str">
        <f t="shared" si="75"/>
        <v>Submitted</v>
      </c>
      <c r="Q678" s="1" t="str">
        <f t="shared" si="76"/>
        <v>Valid</v>
      </c>
      <c r="R678" s="1" t="s">
        <v>38</v>
      </c>
      <c r="S678" s="4">
        <v>2405157</v>
      </c>
      <c r="T678" s="1">
        <v>8.82</v>
      </c>
      <c r="U678" s="1">
        <v>60</v>
      </c>
      <c r="V678" s="1">
        <v>40085.949999999997</v>
      </c>
      <c r="W678" s="4">
        <f t="shared" si="77"/>
        <v>1767790.3950000079</v>
      </c>
      <c r="X678" s="1" t="s">
        <v>59</v>
      </c>
      <c r="Y678" s="1" t="s">
        <v>60</v>
      </c>
      <c r="Z678" s="8">
        <v>46140</v>
      </c>
      <c r="AA678" s="8" t="str">
        <f>TEXT(Table2[[#This Row],[Application_Date]],"yyy")</f>
        <v>2026</v>
      </c>
      <c r="AB678" s="8" t="str">
        <f>TEXT(Table2[[#This Row],[Application_Date]],"mmmm")</f>
        <v>April</v>
      </c>
      <c r="AC678" s="1" t="s">
        <v>52</v>
      </c>
      <c r="AD678" s="1" t="s">
        <v>42</v>
      </c>
      <c r="AE678" s="1" t="s">
        <v>66</v>
      </c>
    </row>
    <row r="679" spans="1:31" x14ac:dyDescent="0.25">
      <c r="A679" s="1" t="s">
        <v>1497</v>
      </c>
      <c r="B679" s="1" t="str">
        <f>IF(COUNTIF($A$2:A679,A679)&gt;1,"Duplicate","Unique")</f>
        <v>Unique</v>
      </c>
      <c r="C679" s="1" t="s">
        <v>1498</v>
      </c>
      <c r="D679" s="1" t="s">
        <v>325</v>
      </c>
      <c r="E679" s="1" t="str">
        <f t="shared" si="71"/>
        <v>Submitted</v>
      </c>
      <c r="F679" s="1" t="s">
        <v>35</v>
      </c>
      <c r="G679" s="1">
        <v>25</v>
      </c>
      <c r="H679" s="1" t="s">
        <v>36</v>
      </c>
      <c r="I679" s="1" t="s">
        <v>25</v>
      </c>
      <c r="J679" s="1" t="s">
        <v>70</v>
      </c>
      <c r="K679" s="4">
        <v>499160</v>
      </c>
      <c r="L679" s="4" t="str">
        <f t="shared" si="72"/>
        <v>Submitted</v>
      </c>
      <c r="M679" s="1">
        <v>890</v>
      </c>
      <c r="N679" s="1" t="str">
        <f t="shared" si="73"/>
        <v>medium_risk</v>
      </c>
      <c r="O679" s="1" t="str">
        <f t="shared" si="74"/>
        <v>Excellent</v>
      </c>
      <c r="P679" s="1" t="str">
        <f t="shared" si="75"/>
        <v>Submitted</v>
      </c>
      <c r="Q679" s="1" t="str">
        <f t="shared" si="76"/>
        <v>Valid</v>
      </c>
      <c r="R679" s="1" t="s">
        <v>82</v>
      </c>
      <c r="S679" s="4">
        <v>2298666</v>
      </c>
      <c r="T679" s="1">
        <v>7.84</v>
      </c>
      <c r="U679" s="1">
        <v>36</v>
      </c>
      <c r="V679" s="1">
        <v>63851.83</v>
      </c>
      <c r="W679" s="4">
        <f t="shared" si="77"/>
        <v>1501795.1406840468</v>
      </c>
      <c r="X679" s="1" t="s">
        <v>59</v>
      </c>
      <c r="Y679" s="1" t="s">
        <v>60</v>
      </c>
      <c r="Z679" s="8">
        <v>46141</v>
      </c>
      <c r="AA679" s="8" t="str">
        <f>TEXT(Table2[[#This Row],[Application_Date]],"yyy")</f>
        <v>2026</v>
      </c>
      <c r="AB679" s="8" t="str">
        <f>TEXT(Table2[[#This Row],[Application_Date]],"mmmm")</f>
        <v>April</v>
      </c>
      <c r="AC679" s="1" t="s">
        <v>61</v>
      </c>
      <c r="AD679" s="1" t="s">
        <v>30</v>
      </c>
      <c r="AE679" s="1" t="s">
        <v>31</v>
      </c>
    </row>
    <row r="680" spans="1:31" x14ac:dyDescent="0.25">
      <c r="A680" s="1" t="s">
        <v>1499</v>
      </c>
      <c r="B680" s="1" t="str">
        <f>IF(COUNTIF($A$2:A680,A680)&gt;1,"Duplicate","Unique")</f>
        <v>Unique</v>
      </c>
      <c r="C680" s="1" t="s">
        <v>1500</v>
      </c>
      <c r="D680" s="1" t="s">
        <v>659</v>
      </c>
      <c r="E680" s="1" t="str">
        <f t="shared" si="71"/>
        <v>Submitted</v>
      </c>
      <c r="F680" s="1" t="s">
        <v>35</v>
      </c>
      <c r="G680" s="1">
        <v>33</v>
      </c>
      <c r="H680" s="1" t="s">
        <v>24</v>
      </c>
      <c r="I680" s="1" t="s">
        <v>25</v>
      </c>
      <c r="J680" s="1" t="s">
        <v>49</v>
      </c>
      <c r="K680" s="4">
        <v>346168</v>
      </c>
      <c r="L680" s="4" t="str">
        <f t="shared" si="72"/>
        <v>Submitted</v>
      </c>
      <c r="M680" s="1">
        <v>513</v>
      </c>
      <c r="N680" s="1" t="str">
        <f t="shared" si="73"/>
        <v>High_risk</v>
      </c>
      <c r="O680" s="1" t="str">
        <f t="shared" si="74"/>
        <v>Excellent</v>
      </c>
      <c r="P680" s="1" t="str">
        <f t="shared" si="75"/>
        <v>Submitted</v>
      </c>
      <c r="Q680" s="1" t="str">
        <f t="shared" si="76"/>
        <v>Valid</v>
      </c>
      <c r="R680" s="1" t="s">
        <v>38</v>
      </c>
      <c r="S680" s="4">
        <v>1899334</v>
      </c>
      <c r="T680" s="1">
        <v>8.67</v>
      </c>
      <c r="U680" s="1">
        <v>24</v>
      </c>
      <c r="V680" s="1">
        <v>79138.92</v>
      </c>
      <c r="W680" s="4">
        <f t="shared" si="77"/>
        <v>1372271.7636185496</v>
      </c>
      <c r="X680" s="1" t="s">
        <v>39</v>
      </c>
      <c r="Y680" s="1" t="s">
        <v>40</v>
      </c>
      <c r="Z680" s="8">
        <v>46142</v>
      </c>
      <c r="AA680" s="8" t="str">
        <f>TEXT(Table2[[#This Row],[Application_Date]],"yyy")</f>
        <v>2026</v>
      </c>
      <c r="AB680" s="8" t="str">
        <f>TEXT(Table2[[#This Row],[Application_Date]],"mmmm")</f>
        <v>April</v>
      </c>
      <c r="AC680" s="1" t="s">
        <v>61</v>
      </c>
      <c r="AD680" s="1" t="s">
        <v>42</v>
      </c>
      <c r="AE680" s="1" t="s">
        <v>66</v>
      </c>
    </row>
    <row r="681" spans="1:31" x14ac:dyDescent="0.25">
      <c r="A681" s="1" t="s">
        <v>1501</v>
      </c>
      <c r="B681" s="1" t="str">
        <f>IF(COUNTIF($A$2:A681,A681)&gt;1,"Duplicate","Unique")</f>
        <v>Unique</v>
      </c>
      <c r="C681" s="1" t="s">
        <v>1502</v>
      </c>
      <c r="D681" s="1" t="s">
        <v>69</v>
      </c>
      <c r="E681" s="1" t="str">
        <f t="shared" si="71"/>
        <v>Submitted</v>
      </c>
      <c r="F681" s="1" t="s">
        <v>47</v>
      </c>
      <c r="G681" s="1">
        <v>22</v>
      </c>
      <c r="H681" s="1" t="s">
        <v>36</v>
      </c>
      <c r="I681" s="1" t="s">
        <v>48</v>
      </c>
      <c r="J681" s="1" t="s">
        <v>37</v>
      </c>
      <c r="K681" s="4">
        <v>1852059</v>
      </c>
      <c r="L681" s="4" t="str">
        <f t="shared" si="72"/>
        <v>Submitted</v>
      </c>
      <c r="M681" s="1">
        <v>574</v>
      </c>
      <c r="N681" s="1" t="str">
        <f t="shared" si="73"/>
        <v>High_risk</v>
      </c>
      <c r="O681" s="1" t="str">
        <f t="shared" si="74"/>
        <v>Excellent</v>
      </c>
      <c r="P681" s="1" t="str">
        <f t="shared" si="75"/>
        <v>Submitted</v>
      </c>
      <c r="Q681" s="1" t="str">
        <f t="shared" si="76"/>
        <v>Valid</v>
      </c>
      <c r="R681" s="1" t="s">
        <v>38</v>
      </c>
      <c r="S681" s="4">
        <v>2033438</v>
      </c>
      <c r="T681" s="1">
        <v>15.21</v>
      </c>
      <c r="U681" s="1">
        <v>12</v>
      </c>
      <c r="V681" s="1">
        <v>169453.17</v>
      </c>
      <c r="W681" s="4">
        <f t="shared" si="77"/>
        <v>2577522.1844845535</v>
      </c>
      <c r="X681" s="1" t="s">
        <v>39</v>
      </c>
      <c r="Y681" s="1" t="s">
        <v>40</v>
      </c>
      <c r="Z681" s="8">
        <v>46143</v>
      </c>
      <c r="AA681" s="8" t="str">
        <f>TEXT(Table2[[#This Row],[Application_Date]],"yyy")</f>
        <v>2026</v>
      </c>
      <c r="AB681" s="8" t="str">
        <f>TEXT(Table2[[#This Row],[Application_Date]],"mmmm")</f>
        <v>May</v>
      </c>
      <c r="AC681" s="1" t="s">
        <v>61</v>
      </c>
      <c r="AD681" s="1" t="s">
        <v>30</v>
      </c>
      <c r="AE681" s="1" t="s">
        <v>66</v>
      </c>
    </row>
    <row r="682" spans="1:31" x14ac:dyDescent="0.25">
      <c r="A682" s="1" t="s">
        <v>1503</v>
      </c>
      <c r="B682" s="1" t="str">
        <f>IF(COUNTIF($A$2:A682,A682)&gt;1,"Duplicate","Unique")</f>
        <v>Unique</v>
      </c>
      <c r="C682" s="1" t="s">
        <v>1504</v>
      </c>
      <c r="D682" s="1" t="s">
        <v>207</v>
      </c>
      <c r="E682" s="1" t="str">
        <f t="shared" si="71"/>
        <v>Submitted</v>
      </c>
      <c r="F682" s="1" t="s">
        <v>47</v>
      </c>
      <c r="G682" s="1">
        <v>40</v>
      </c>
      <c r="H682" s="1" t="s">
        <v>24</v>
      </c>
      <c r="I682" s="1" t="s">
        <v>48</v>
      </c>
      <c r="J682" s="1" t="s">
        <v>49</v>
      </c>
      <c r="K682" s="4">
        <v>1901263</v>
      </c>
      <c r="L682" s="4" t="str">
        <f t="shared" si="72"/>
        <v>Submitted</v>
      </c>
      <c r="M682" s="1">
        <v>828</v>
      </c>
      <c r="N682" s="1" t="str">
        <f t="shared" si="73"/>
        <v>medium_risk</v>
      </c>
      <c r="O682" s="1" t="str">
        <f t="shared" si="74"/>
        <v>Excellent</v>
      </c>
      <c r="P682" s="1" t="str">
        <f t="shared" si="75"/>
        <v>Submitted</v>
      </c>
      <c r="Q682" s="1" t="str">
        <f t="shared" si="76"/>
        <v>Valid</v>
      </c>
      <c r="R682" s="1" t="s">
        <v>38</v>
      </c>
      <c r="S682" s="4">
        <v>490348</v>
      </c>
      <c r="T682" s="1">
        <v>10.16</v>
      </c>
      <c r="U682" s="1">
        <v>60</v>
      </c>
      <c r="V682" s="1">
        <v>8172.47</v>
      </c>
      <c r="W682" s="4">
        <f t="shared" si="77"/>
        <v>415161.3066666667</v>
      </c>
      <c r="X682" s="1" t="s">
        <v>28</v>
      </c>
      <c r="Y682" s="1" t="s">
        <v>29</v>
      </c>
      <c r="Z682" s="8">
        <v>46144</v>
      </c>
      <c r="AA682" s="8" t="str">
        <f>TEXT(Table2[[#This Row],[Application_Date]],"yyy")</f>
        <v>2026</v>
      </c>
      <c r="AB682" s="8" t="str">
        <f>TEXT(Table2[[#This Row],[Application_Date]],"mmmm")</f>
        <v>May</v>
      </c>
      <c r="AC682" s="1" t="s">
        <v>52</v>
      </c>
      <c r="AD682" s="1" t="s">
        <v>30</v>
      </c>
      <c r="AE682" s="1" t="s">
        <v>62</v>
      </c>
    </row>
    <row r="683" spans="1:31" x14ac:dyDescent="0.25">
      <c r="A683" s="1" t="s">
        <v>1505</v>
      </c>
      <c r="B683" s="1" t="str">
        <f>IF(COUNTIF($A$2:A683,A683)&gt;1,"Duplicate","Unique")</f>
        <v>Unique</v>
      </c>
      <c r="C683" s="1" t="s">
        <v>1506</v>
      </c>
      <c r="D683" s="1" t="s">
        <v>229</v>
      </c>
      <c r="E683" s="1" t="str">
        <f t="shared" si="71"/>
        <v>Submitted</v>
      </c>
      <c r="F683" s="1" t="s">
        <v>35</v>
      </c>
      <c r="G683" s="1">
        <v>29</v>
      </c>
      <c r="H683" s="1" t="s">
        <v>24</v>
      </c>
      <c r="I683" s="1" t="s">
        <v>48</v>
      </c>
      <c r="J683" s="1" t="s">
        <v>37</v>
      </c>
      <c r="K683" s="4">
        <v>1030326</v>
      </c>
      <c r="L683" s="4" t="str">
        <f t="shared" si="72"/>
        <v>Submitted</v>
      </c>
      <c r="M683" s="1">
        <v>679</v>
      </c>
      <c r="N683" s="1" t="str">
        <f t="shared" si="73"/>
        <v>low_risk</v>
      </c>
      <c r="O683" s="1" t="str">
        <f t="shared" si="74"/>
        <v>Excellent</v>
      </c>
      <c r="P683" s="1" t="str">
        <f t="shared" si="75"/>
        <v>Submitted</v>
      </c>
      <c r="Q683" s="1" t="str">
        <f t="shared" si="76"/>
        <v>Valid</v>
      </c>
      <c r="R683" s="1" t="s">
        <v>70</v>
      </c>
      <c r="S683" s="4">
        <v>980516</v>
      </c>
      <c r="T683" s="1">
        <v>17.5</v>
      </c>
      <c r="U683" s="1">
        <v>120</v>
      </c>
      <c r="V683" s="1">
        <v>8170.97</v>
      </c>
      <c r="W683" s="4">
        <f t="shared" si="77"/>
        <v>1429919.1666666665</v>
      </c>
      <c r="X683" s="1" t="s">
        <v>105</v>
      </c>
      <c r="Y683" s="1" t="s">
        <v>106</v>
      </c>
      <c r="Z683" s="8">
        <v>46145</v>
      </c>
      <c r="AA683" s="8" t="str">
        <f>TEXT(Table2[[#This Row],[Application_Date]],"yyy")</f>
        <v>2026</v>
      </c>
      <c r="AB683" s="8" t="str">
        <f>TEXT(Table2[[#This Row],[Application_Date]],"mmmm")</f>
        <v>May</v>
      </c>
      <c r="AC683" s="1" t="s">
        <v>61</v>
      </c>
      <c r="AD683" s="1" t="s">
        <v>42</v>
      </c>
      <c r="AE683" s="1" t="s">
        <v>62</v>
      </c>
    </row>
    <row r="684" spans="1:31" x14ac:dyDescent="0.25">
      <c r="A684" s="1" t="s">
        <v>1507</v>
      </c>
      <c r="B684" s="1" t="str">
        <f>IF(COUNTIF($A$2:A684,A684)&gt;1,"Duplicate","Unique")</f>
        <v>Unique</v>
      </c>
      <c r="C684" s="1" t="s">
        <v>1508</v>
      </c>
      <c r="D684" s="1" t="s">
        <v>392</v>
      </c>
      <c r="E684" s="1" t="str">
        <f t="shared" si="71"/>
        <v>Submitted</v>
      </c>
      <c r="F684" s="1" t="s">
        <v>47</v>
      </c>
      <c r="G684" s="1">
        <v>25</v>
      </c>
      <c r="H684" s="1" t="s">
        <v>24</v>
      </c>
      <c r="I684" s="1" t="s">
        <v>48</v>
      </c>
      <c r="J684" s="1" t="s">
        <v>49</v>
      </c>
      <c r="K684" s="4">
        <v>834635</v>
      </c>
      <c r="L684" s="4" t="str">
        <f t="shared" si="72"/>
        <v>Submitted</v>
      </c>
      <c r="M684" s="1">
        <v>473</v>
      </c>
      <c r="N684" s="1" t="str">
        <f t="shared" si="73"/>
        <v>High_risk</v>
      </c>
      <c r="O684" s="1" t="str">
        <f t="shared" si="74"/>
        <v>Excellent</v>
      </c>
      <c r="P684" s="1" t="str">
        <f t="shared" si="75"/>
        <v>Submitted</v>
      </c>
      <c r="Q684" s="1" t="str">
        <f t="shared" si="76"/>
        <v>Valid</v>
      </c>
      <c r="R684" s="1" t="s">
        <v>38</v>
      </c>
      <c r="S684" s="4">
        <v>3136529</v>
      </c>
      <c r="T684" s="1">
        <v>13.76</v>
      </c>
      <c r="U684" s="1">
        <v>12</v>
      </c>
      <c r="V684" s="1">
        <v>261377.42</v>
      </c>
      <c r="W684" s="4">
        <f t="shared" si="77"/>
        <v>3596928.8800716558</v>
      </c>
      <c r="X684" s="1" t="s">
        <v>39</v>
      </c>
      <c r="Y684" s="1" t="s">
        <v>40</v>
      </c>
      <c r="Z684" s="8">
        <v>46146</v>
      </c>
      <c r="AA684" s="8" t="str">
        <f>TEXT(Table2[[#This Row],[Application_Date]],"yyy")</f>
        <v>2026</v>
      </c>
      <c r="AB684" s="8" t="str">
        <f>TEXT(Table2[[#This Row],[Application_Date]],"mmmm")</f>
        <v>May</v>
      </c>
      <c r="AC684" s="1" t="s">
        <v>61</v>
      </c>
      <c r="AD684" s="1" t="s">
        <v>30</v>
      </c>
      <c r="AE684" s="1" t="s">
        <v>66</v>
      </c>
    </row>
    <row r="685" spans="1:31" x14ac:dyDescent="0.25">
      <c r="A685" s="1" t="s">
        <v>1509</v>
      </c>
      <c r="B685" s="1" t="str">
        <f>IF(COUNTIF($A$2:A685,A685)&gt;1,"Duplicate","Unique")</f>
        <v>Unique</v>
      </c>
      <c r="C685" s="1" t="s">
        <v>1510</v>
      </c>
      <c r="D685" s="1" t="s">
        <v>163</v>
      </c>
      <c r="E685" s="1" t="str">
        <f t="shared" si="71"/>
        <v>Submitted</v>
      </c>
      <c r="F685" s="1" t="s">
        <v>35</v>
      </c>
      <c r="G685" s="1">
        <v>44</v>
      </c>
      <c r="H685" s="1" t="s">
        <v>36</v>
      </c>
      <c r="I685" s="1" t="s">
        <v>25</v>
      </c>
      <c r="J685" s="1" t="s">
        <v>49</v>
      </c>
      <c r="K685" s="4">
        <v>0</v>
      </c>
      <c r="L685" s="4" t="str">
        <f t="shared" si="72"/>
        <v>Submitted</v>
      </c>
      <c r="M685" s="1">
        <v>807</v>
      </c>
      <c r="N685" s="1" t="str">
        <f t="shared" si="73"/>
        <v>medium_risk</v>
      </c>
      <c r="O685" s="1" t="str">
        <f t="shared" si="74"/>
        <v>Excellent</v>
      </c>
      <c r="P685" s="1" t="str">
        <f t="shared" si="75"/>
        <v>Submitted</v>
      </c>
      <c r="Q685" s="1" t="str">
        <f t="shared" si="76"/>
        <v>Valid</v>
      </c>
      <c r="R685" s="1" t="s">
        <v>27</v>
      </c>
      <c r="S685" s="4">
        <v>1843314</v>
      </c>
      <c r="T685" s="1">
        <v>11.75</v>
      </c>
      <c r="U685" s="1">
        <v>12</v>
      </c>
      <c r="V685" s="1">
        <v>153609.5</v>
      </c>
      <c r="W685" s="4">
        <f t="shared" si="77"/>
        <v>1805411.4152379737</v>
      </c>
      <c r="X685" s="1" t="s">
        <v>59</v>
      </c>
      <c r="Y685" s="1" t="s">
        <v>60</v>
      </c>
      <c r="Z685" s="8">
        <v>46147</v>
      </c>
      <c r="AA685" s="8" t="str">
        <f>TEXT(Table2[[#This Row],[Application_Date]],"yyy")</f>
        <v>2026</v>
      </c>
      <c r="AB685" s="8" t="str">
        <f>TEXT(Table2[[#This Row],[Application_Date]],"mmmm")</f>
        <v>May</v>
      </c>
      <c r="AC685" s="1" t="s">
        <v>41</v>
      </c>
      <c r="AD685" s="1" t="s">
        <v>30</v>
      </c>
      <c r="AE685" s="1" t="s">
        <v>62</v>
      </c>
    </row>
    <row r="686" spans="1:31" x14ac:dyDescent="0.25">
      <c r="A686" s="1" t="s">
        <v>1511</v>
      </c>
      <c r="B686" s="1" t="str">
        <f>IF(COUNTIF($A$2:A686,A686)&gt;1,"Duplicate","Unique")</f>
        <v>Unique</v>
      </c>
      <c r="C686" s="1" t="s">
        <v>1512</v>
      </c>
      <c r="D686" s="1" t="s">
        <v>154</v>
      </c>
      <c r="E686" s="1" t="str">
        <f t="shared" si="71"/>
        <v>Submitted</v>
      </c>
      <c r="F686" s="1" t="s">
        <v>47</v>
      </c>
      <c r="G686" s="1">
        <v>38</v>
      </c>
      <c r="H686" s="1" t="s">
        <v>36</v>
      </c>
      <c r="I686" s="1" t="s">
        <v>48</v>
      </c>
      <c r="J686" s="1" t="s">
        <v>49</v>
      </c>
      <c r="K686" s="4">
        <v>1535572</v>
      </c>
      <c r="L686" s="4" t="str">
        <f t="shared" si="72"/>
        <v>Submitted</v>
      </c>
      <c r="M686" s="1">
        <v>665</v>
      </c>
      <c r="N686" s="1" t="str">
        <f t="shared" si="73"/>
        <v>low_risk</v>
      </c>
      <c r="O686" s="1" t="str">
        <f t="shared" si="74"/>
        <v>Excellent</v>
      </c>
      <c r="P686" s="1" t="str">
        <f t="shared" si="75"/>
        <v>Submitted</v>
      </c>
      <c r="Q686" s="1" t="str">
        <f t="shared" si="76"/>
        <v>Valid</v>
      </c>
      <c r="R686" s="1" t="s">
        <v>27</v>
      </c>
      <c r="S686" s="4">
        <v>4622377</v>
      </c>
      <c r="T686" s="1">
        <v>9.24</v>
      </c>
      <c r="U686" s="1">
        <v>36</v>
      </c>
      <c r="V686" s="1">
        <v>128399.36</v>
      </c>
      <c r="W686" s="4">
        <f t="shared" si="77"/>
        <v>3559230.2942103534</v>
      </c>
      <c r="X686" s="1" t="s">
        <v>95</v>
      </c>
      <c r="Y686" s="1" t="s">
        <v>96</v>
      </c>
      <c r="Z686" s="8">
        <v>46148</v>
      </c>
      <c r="AA686" s="8" t="str">
        <f>TEXT(Table2[[#This Row],[Application_Date]],"yyy")</f>
        <v>2026</v>
      </c>
      <c r="AB686" s="8" t="str">
        <f>TEXT(Table2[[#This Row],[Application_Date]],"mmmm")</f>
        <v>May</v>
      </c>
      <c r="AC686" s="1" t="s">
        <v>41</v>
      </c>
      <c r="AD686" s="1" t="s">
        <v>30</v>
      </c>
      <c r="AE686" s="1" t="s">
        <v>62</v>
      </c>
    </row>
    <row r="687" spans="1:31" x14ac:dyDescent="0.25">
      <c r="A687" s="1" t="s">
        <v>1513</v>
      </c>
      <c r="B687" s="1" t="str">
        <f>IF(COUNTIF($A$2:A687,A687)&gt;1,"Duplicate","Unique")</f>
        <v>Unique</v>
      </c>
      <c r="C687" s="1" t="s">
        <v>1514</v>
      </c>
      <c r="D687" s="1" t="s">
        <v>183</v>
      </c>
      <c r="E687" s="1" t="str">
        <f t="shared" si="71"/>
        <v>Submitted</v>
      </c>
      <c r="F687" s="1" t="s">
        <v>35</v>
      </c>
      <c r="G687" s="1">
        <v>23</v>
      </c>
      <c r="H687" s="1" t="s">
        <v>36</v>
      </c>
      <c r="I687" s="1" t="s">
        <v>48</v>
      </c>
      <c r="J687" s="1" t="s">
        <v>26</v>
      </c>
      <c r="K687" s="4">
        <v>2323268</v>
      </c>
      <c r="L687" s="4" t="str">
        <f t="shared" si="72"/>
        <v>Submitted</v>
      </c>
      <c r="M687" s="1">
        <v>458</v>
      </c>
      <c r="N687" s="1" t="str">
        <f t="shared" si="73"/>
        <v>High_risk</v>
      </c>
      <c r="O687" s="1" t="str">
        <f t="shared" si="74"/>
        <v>Excellent</v>
      </c>
      <c r="P687" s="1" t="str">
        <f t="shared" si="75"/>
        <v>Submitted</v>
      </c>
      <c r="Q687" s="1" t="str">
        <f t="shared" si="76"/>
        <v>Valid</v>
      </c>
      <c r="R687" s="1" t="s">
        <v>27</v>
      </c>
      <c r="S687" s="4">
        <v>560428</v>
      </c>
      <c r="T687" s="1">
        <v>11.23</v>
      </c>
      <c r="U687" s="1">
        <v>24</v>
      </c>
      <c r="V687" s="1">
        <v>23351.17</v>
      </c>
      <c r="W687" s="4">
        <f t="shared" si="77"/>
        <v>524467.27170674677</v>
      </c>
      <c r="X687" s="1" t="s">
        <v>59</v>
      </c>
      <c r="Y687" s="1" t="s">
        <v>60</v>
      </c>
      <c r="Z687" s="8">
        <v>46149</v>
      </c>
      <c r="AA687" s="8" t="str">
        <f>TEXT(Table2[[#This Row],[Application_Date]],"yyy")</f>
        <v>2026</v>
      </c>
      <c r="AB687" s="8" t="str">
        <f>TEXT(Table2[[#This Row],[Application_Date]],"mmmm")</f>
        <v>May</v>
      </c>
      <c r="AC687" s="1" t="s">
        <v>61</v>
      </c>
      <c r="AD687" s="1" t="s">
        <v>30</v>
      </c>
      <c r="AE687" s="1" t="s">
        <v>31</v>
      </c>
    </row>
    <row r="688" spans="1:31" x14ac:dyDescent="0.25">
      <c r="A688" s="1" t="s">
        <v>1515</v>
      </c>
      <c r="B688" s="1" t="str">
        <f>IF(COUNTIF($A$2:A688,A688)&gt;1,"Duplicate","Unique")</f>
        <v>Unique</v>
      </c>
      <c r="C688" s="1" t="s">
        <v>1516</v>
      </c>
      <c r="D688" s="1" t="s">
        <v>118</v>
      </c>
      <c r="E688" s="1" t="str">
        <f t="shared" si="71"/>
        <v>Submitted</v>
      </c>
      <c r="F688" s="1" t="s">
        <v>35</v>
      </c>
      <c r="G688" s="1">
        <v>33</v>
      </c>
      <c r="H688" s="1" t="s">
        <v>36</v>
      </c>
      <c r="I688" s="1" t="s">
        <v>48</v>
      </c>
      <c r="J688" s="1" t="s">
        <v>49</v>
      </c>
      <c r="K688" s="4">
        <v>2201323</v>
      </c>
      <c r="L688" s="4" t="str">
        <f t="shared" si="72"/>
        <v>Submitted</v>
      </c>
      <c r="M688" s="1">
        <v>466</v>
      </c>
      <c r="N688" s="1" t="str">
        <f t="shared" si="73"/>
        <v>High_risk</v>
      </c>
      <c r="O688" s="1" t="str">
        <f t="shared" si="74"/>
        <v>Excellent</v>
      </c>
      <c r="P688" s="1" t="str">
        <f t="shared" si="75"/>
        <v>Submitted</v>
      </c>
      <c r="Q688" s="1" t="str">
        <f t="shared" si="76"/>
        <v>Valid</v>
      </c>
      <c r="R688" s="1" t="s">
        <v>70</v>
      </c>
      <c r="S688" s="4">
        <v>508863</v>
      </c>
      <c r="T688" s="1">
        <v>8.8800000000000008</v>
      </c>
      <c r="U688" s="1">
        <v>120</v>
      </c>
      <c r="V688" s="1">
        <v>4240.5200000000004</v>
      </c>
      <c r="W688" s="4">
        <f t="shared" si="77"/>
        <v>376558.62000000005</v>
      </c>
      <c r="X688" s="1" t="s">
        <v>59</v>
      </c>
      <c r="Y688" s="1" t="s">
        <v>60</v>
      </c>
      <c r="Z688" s="8">
        <v>46150</v>
      </c>
      <c r="AA688" s="8" t="str">
        <f>TEXT(Table2[[#This Row],[Application_Date]],"yyy")</f>
        <v>2026</v>
      </c>
      <c r="AB688" s="8" t="str">
        <f>TEXT(Table2[[#This Row],[Application_Date]],"mmmm")</f>
        <v>May</v>
      </c>
      <c r="AC688" s="1" t="s">
        <v>61</v>
      </c>
      <c r="AD688" s="1" t="s">
        <v>30</v>
      </c>
      <c r="AE688" s="1" t="s">
        <v>31</v>
      </c>
    </row>
    <row r="689" spans="1:31" x14ac:dyDescent="0.25">
      <c r="A689" s="1" t="s">
        <v>1517</v>
      </c>
      <c r="B689" s="1" t="str">
        <f>IF(COUNTIF($A$2:A689,A689)&gt;1,"Duplicate","Unique")</f>
        <v>Unique</v>
      </c>
      <c r="C689" s="1" t="s">
        <v>1518</v>
      </c>
      <c r="D689" s="1" t="s">
        <v>1280</v>
      </c>
      <c r="E689" s="1" t="str">
        <f t="shared" si="71"/>
        <v>Submitted</v>
      </c>
      <c r="F689" s="1" t="s">
        <v>35</v>
      </c>
      <c r="G689" s="1">
        <v>54</v>
      </c>
      <c r="H689" s="1" t="s">
        <v>24</v>
      </c>
      <c r="I689" s="1" t="s">
        <v>48</v>
      </c>
      <c r="J689" s="1" t="s">
        <v>37</v>
      </c>
      <c r="K689" s="4">
        <v>-50000</v>
      </c>
      <c r="L689" s="4" t="str">
        <f t="shared" si="72"/>
        <v>Submitted</v>
      </c>
      <c r="M689" s="1">
        <v>874</v>
      </c>
      <c r="N689" s="1" t="str">
        <f t="shared" si="73"/>
        <v>medium_risk</v>
      </c>
      <c r="O689" s="1" t="str">
        <f t="shared" si="74"/>
        <v>Excellent</v>
      </c>
      <c r="P689" s="1" t="str">
        <f t="shared" si="75"/>
        <v>Submitted</v>
      </c>
      <c r="Q689" s="1" t="str">
        <f t="shared" si="76"/>
        <v>Valid</v>
      </c>
      <c r="R689" s="1" t="s">
        <v>27</v>
      </c>
      <c r="S689" s="4">
        <v>2234123</v>
      </c>
      <c r="T689" s="1">
        <v>9.9499999999999993</v>
      </c>
      <c r="U689" s="1">
        <v>180</v>
      </c>
      <c r="V689" s="1">
        <v>12411.79</v>
      </c>
      <c r="W689" s="4">
        <f t="shared" si="77"/>
        <v>1852460.3208333333</v>
      </c>
      <c r="X689" s="1" t="s">
        <v>85</v>
      </c>
      <c r="Y689" s="1" t="s">
        <v>86</v>
      </c>
      <c r="Z689" s="8">
        <v>46151</v>
      </c>
      <c r="AA689" s="8" t="str">
        <f>TEXT(Table2[[#This Row],[Application_Date]],"yyy")</f>
        <v>2026</v>
      </c>
      <c r="AB689" s="8" t="str">
        <f>TEXT(Table2[[#This Row],[Application_Date]],"mmmm")</f>
        <v>May</v>
      </c>
      <c r="AC689" s="1" t="s">
        <v>52</v>
      </c>
      <c r="AD689" s="1" t="s">
        <v>42</v>
      </c>
      <c r="AE689" s="1" t="s">
        <v>43</v>
      </c>
    </row>
    <row r="690" spans="1:31" x14ac:dyDescent="0.25">
      <c r="A690" s="1" t="s">
        <v>1519</v>
      </c>
      <c r="B690" s="1" t="str">
        <f>IF(COUNTIF($A$2:A690,A690)&gt;1,"Duplicate","Unique")</f>
        <v>Unique</v>
      </c>
      <c r="C690" s="1" t="s">
        <v>1520</v>
      </c>
      <c r="D690" s="1">
        <v>0</v>
      </c>
      <c r="E690" s="1" t="str">
        <f t="shared" si="71"/>
        <v>Submitted</v>
      </c>
      <c r="F690" s="1" t="s">
        <v>47</v>
      </c>
      <c r="G690" s="1">
        <v>21</v>
      </c>
      <c r="H690" s="1" t="s">
        <v>36</v>
      </c>
      <c r="I690" s="1" t="s">
        <v>48</v>
      </c>
      <c r="J690" s="1" t="s">
        <v>49</v>
      </c>
      <c r="K690" s="4">
        <v>1208361</v>
      </c>
      <c r="L690" s="4" t="str">
        <f t="shared" si="72"/>
        <v>Submitted</v>
      </c>
      <c r="M690" s="1">
        <v>868</v>
      </c>
      <c r="N690" s="1" t="str">
        <f t="shared" si="73"/>
        <v>medium_risk</v>
      </c>
      <c r="O690" s="1" t="str">
        <f t="shared" si="74"/>
        <v>Excellent</v>
      </c>
      <c r="P690" s="1" t="str">
        <f t="shared" si="75"/>
        <v>Submitted</v>
      </c>
      <c r="Q690" s="1" t="str">
        <f t="shared" si="76"/>
        <v>Valid</v>
      </c>
      <c r="R690" s="1" t="s">
        <v>82</v>
      </c>
      <c r="S690" s="4">
        <v>1580802</v>
      </c>
      <c r="T690" s="1">
        <v>11.72</v>
      </c>
      <c r="U690" s="1">
        <v>36</v>
      </c>
      <c r="V690" s="1">
        <v>43911.17</v>
      </c>
      <c r="W690" s="4">
        <f t="shared" si="77"/>
        <v>1543916.6200342784</v>
      </c>
      <c r="X690" s="1" t="s">
        <v>59</v>
      </c>
      <c r="Y690" s="1" t="s">
        <v>60</v>
      </c>
      <c r="Z690" s="8">
        <v>46152</v>
      </c>
      <c r="AA690" s="8" t="str">
        <f>TEXT(Table2[[#This Row],[Application_Date]],"yyy")</f>
        <v>2026</v>
      </c>
      <c r="AB690" s="8" t="str">
        <f>TEXT(Table2[[#This Row],[Application_Date]],"mmmm")</f>
        <v>May</v>
      </c>
      <c r="AC690" s="1" t="s">
        <v>61</v>
      </c>
      <c r="AD690" s="1" t="s">
        <v>42</v>
      </c>
      <c r="AE690" s="1" t="s">
        <v>66</v>
      </c>
    </row>
    <row r="691" spans="1:31" x14ac:dyDescent="0.25">
      <c r="A691" s="1" t="s">
        <v>1521</v>
      </c>
      <c r="B691" s="1" t="str">
        <f>IF(COUNTIF($A$2:A691,A691)&gt;1,"Duplicate","Unique")</f>
        <v>Unique</v>
      </c>
      <c r="C691" s="1" t="s">
        <v>1522</v>
      </c>
      <c r="D691" s="1" t="s">
        <v>55</v>
      </c>
      <c r="E691" s="1" t="str">
        <f t="shared" si="71"/>
        <v>Submitted</v>
      </c>
      <c r="F691" s="1" t="s">
        <v>47</v>
      </c>
      <c r="G691" s="1">
        <v>28</v>
      </c>
      <c r="H691" s="1" t="s">
        <v>24</v>
      </c>
      <c r="I691" s="1" t="s">
        <v>25</v>
      </c>
      <c r="J691" s="1" t="s">
        <v>70</v>
      </c>
      <c r="K691" s="4">
        <v>541290</v>
      </c>
      <c r="L691" s="4" t="str">
        <f t="shared" si="72"/>
        <v>Submitted</v>
      </c>
      <c r="M691" s="1">
        <v>727</v>
      </c>
      <c r="N691" s="1" t="str">
        <f t="shared" si="73"/>
        <v>low_risk</v>
      </c>
      <c r="O691" s="1" t="str">
        <f t="shared" si="74"/>
        <v>Excellent</v>
      </c>
      <c r="P691" s="1" t="str">
        <f t="shared" si="75"/>
        <v>Submitted</v>
      </c>
      <c r="Q691" s="1" t="str">
        <f t="shared" si="76"/>
        <v>Valid</v>
      </c>
      <c r="R691" s="1" t="s">
        <v>27</v>
      </c>
      <c r="S691" s="4">
        <v>2104516</v>
      </c>
      <c r="T691" s="1">
        <v>13.47</v>
      </c>
      <c r="U691" s="1">
        <v>180</v>
      </c>
      <c r="V691" s="1">
        <v>11691.76</v>
      </c>
      <c r="W691" s="4">
        <f t="shared" si="77"/>
        <v>2362319.21</v>
      </c>
      <c r="X691" s="1" t="s">
        <v>105</v>
      </c>
      <c r="Y691" s="1" t="s">
        <v>106</v>
      </c>
      <c r="Z691" s="8">
        <v>46153</v>
      </c>
      <c r="AA691" s="8" t="str">
        <f>TEXT(Table2[[#This Row],[Application_Date]],"yyy")</f>
        <v>2026</v>
      </c>
      <c r="AB691" s="8" t="str">
        <f>TEXT(Table2[[#This Row],[Application_Date]],"mmmm")</f>
        <v>May</v>
      </c>
      <c r="AC691" s="1" t="s">
        <v>61</v>
      </c>
      <c r="AD691" s="1" t="s">
        <v>42</v>
      </c>
      <c r="AE691" s="1" t="s">
        <v>31</v>
      </c>
    </row>
    <row r="692" spans="1:31" x14ac:dyDescent="0.25">
      <c r="A692" s="1" t="s">
        <v>1523</v>
      </c>
      <c r="B692" s="1" t="str">
        <f>IF(COUNTIF($A$2:A692,A692)&gt;1,"Duplicate","Unique")</f>
        <v>Unique</v>
      </c>
      <c r="C692" s="1" t="s">
        <v>1524</v>
      </c>
      <c r="D692" s="1" t="s">
        <v>65</v>
      </c>
      <c r="E692" s="1" t="str">
        <f t="shared" si="71"/>
        <v>Submitted</v>
      </c>
      <c r="F692" s="1" t="s">
        <v>35</v>
      </c>
      <c r="G692" s="1">
        <v>37</v>
      </c>
      <c r="H692" s="1" t="s">
        <v>36</v>
      </c>
      <c r="I692" s="1" t="s">
        <v>48</v>
      </c>
      <c r="J692" s="1" t="s">
        <v>70</v>
      </c>
      <c r="K692" s="4">
        <v>1943930</v>
      </c>
      <c r="L692" s="4" t="str">
        <f t="shared" si="72"/>
        <v>Submitted</v>
      </c>
      <c r="M692" s="1">
        <v>574</v>
      </c>
      <c r="N692" s="1" t="str">
        <f t="shared" si="73"/>
        <v>High_risk</v>
      </c>
      <c r="O692" s="1" t="str">
        <f t="shared" si="74"/>
        <v>Excellent</v>
      </c>
      <c r="P692" s="1" t="str">
        <f t="shared" si="75"/>
        <v>Submitted</v>
      </c>
      <c r="Q692" s="1" t="str">
        <f t="shared" si="76"/>
        <v>Valid</v>
      </c>
      <c r="R692" s="1" t="s">
        <v>6</v>
      </c>
      <c r="S692" s="4">
        <v>4908454</v>
      </c>
      <c r="T692" s="1">
        <v>10.5</v>
      </c>
      <c r="U692" s="1">
        <v>120</v>
      </c>
      <c r="V692" s="1">
        <v>40903.78</v>
      </c>
      <c r="W692" s="4">
        <f t="shared" si="77"/>
        <v>4294897.25</v>
      </c>
      <c r="X692" s="1" t="s">
        <v>39</v>
      </c>
      <c r="Y692" s="1" t="s">
        <v>40</v>
      </c>
      <c r="Z692" s="8">
        <v>46154</v>
      </c>
      <c r="AA692" s="8" t="str">
        <f>TEXT(Table2[[#This Row],[Application_Date]],"yyy")</f>
        <v>2026</v>
      </c>
      <c r="AB692" s="8" t="str">
        <f>TEXT(Table2[[#This Row],[Application_Date]],"mmmm")</f>
        <v>May</v>
      </c>
      <c r="AC692" s="1" t="s">
        <v>61</v>
      </c>
      <c r="AD692" s="1" t="s">
        <v>30</v>
      </c>
      <c r="AE692" s="1" t="s">
        <v>31</v>
      </c>
    </row>
    <row r="693" spans="1:31" x14ac:dyDescent="0.25">
      <c r="A693" s="1" t="s">
        <v>1525</v>
      </c>
      <c r="B693" s="1" t="str">
        <f>IF(COUNTIF($A$2:A693,A693)&gt;1,"Duplicate","Unique")</f>
        <v>Unique</v>
      </c>
      <c r="C693" s="1" t="s">
        <v>1526</v>
      </c>
      <c r="D693" s="1" t="s">
        <v>262</v>
      </c>
      <c r="E693" s="1" t="str">
        <f t="shared" si="71"/>
        <v>Submitted</v>
      </c>
      <c r="F693" s="1" t="s">
        <v>35</v>
      </c>
      <c r="G693" s="1">
        <v>21</v>
      </c>
      <c r="H693" s="1" t="s">
        <v>36</v>
      </c>
      <c r="I693" s="1" t="s">
        <v>48</v>
      </c>
      <c r="J693" s="1" t="s">
        <v>49</v>
      </c>
      <c r="K693" s="4">
        <v>2021625</v>
      </c>
      <c r="L693" s="4" t="str">
        <f t="shared" si="72"/>
        <v>Submitted</v>
      </c>
      <c r="M693" s="1">
        <v>884</v>
      </c>
      <c r="N693" s="1" t="str">
        <f t="shared" si="73"/>
        <v>medium_risk</v>
      </c>
      <c r="O693" s="1" t="str">
        <f t="shared" si="74"/>
        <v>Excellent</v>
      </c>
      <c r="P693" s="1" t="str">
        <f t="shared" si="75"/>
        <v>Submitted</v>
      </c>
      <c r="Q693" s="1" t="str">
        <f t="shared" si="76"/>
        <v>Valid</v>
      </c>
      <c r="R693" s="1" t="s">
        <v>82</v>
      </c>
      <c r="S693" s="4">
        <v>1644981</v>
      </c>
      <c r="T693" s="1">
        <v>13.84</v>
      </c>
      <c r="U693" s="1">
        <v>120</v>
      </c>
      <c r="V693" s="1">
        <v>13708.17</v>
      </c>
      <c r="W693" s="4">
        <f t="shared" si="77"/>
        <v>1897211.42</v>
      </c>
      <c r="X693" s="1" t="s">
        <v>50</v>
      </c>
      <c r="Y693" s="1" t="s">
        <v>51</v>
      </c>
      <c r="Z693" s="8">
        <v>46155</v>
      </c>
      <c r="AA693" s="8" t="str">
        <f>TEXT(Table2[[#This Row],[Application_Date]],"yyy")</f>
        <v>2026</v>
      </c>
      <c r="AB693" s="8" t="str">
        <f>TEXT(Table2[[#This Row],[Application_Date]],"mmmm")</f>
        <v>May</v>
      </c>
      <c r="AC693" s="1" t="s">
        <v>52</v>
      </c>
      <c r="AD693" s="1" t="s">
        <v>42</v>
      </c>
      <c r="AE693" s="1" t="s">
        <v>31</v>
      </c>
    </row>
    <row r="694" spans="1:31" x14ac:dyDescent="0.25">
      <c r="A694" s="1" t="s">
        <v>1527</v>
      </c>
      <c r="B694" s="1" t="str">
        <f>IF(COUNTIF($A$2:A694,A694)&gt;1,"Duplicate","Unique")</f>
        <v>Unique</v>
      </c>
      <c r="C694" s="1" t="s">
        <v>1528</v>
      </c>
      <c r="D694" s="1" t="s">
        <v>659</v>
      </c>
      <c r="E694" s="1" t="str">
        <f t="shared" si="71"/>
        <v>Submitted</v>
      </c>
      <c r="F694" s="1" t="s">
        <v>47</v>
      </c>
      <c r="G694" s="1">
        <v>50</v>
      </c>
      <c r="H694" s="1" t="s">
        <v>36</v>
      </c>
      <c r="I694" s="1" t="s">
        <v>48</v>
      </c>
      <c r="J694" s="1" t="s">
        <v>26</v>
      </c>
      <c r="K694" s="4">
        <v>2287297</v>
      </c>
      <c r="L694" s="4" t="str">
        <f t="shared" si="72"/>
        <v>Submitted</v>
      </c>
      <c r="M694" s="1">
        <v>539</v>
      </c>
      <c r="N694" s="1" t="str">
        <f t="shared" si="73"/>
        <v>High_risk</v>
      </c>
      <c r="O694" s="1" t="str">
        <f t="shared" si="74"/>
        <v>Excellent</v>
      </c>
      <c r="P694" s="1" t="str">
        <f t="shared" si="75"/>
        <v>Submitted</v>
      </c>
      <c r="Q694" s="1" t="str">
        <f t="shared" si="76"/>
        <v>Valid</v>
      </c>
      <c r="R694" s="1" t="s">
        <v>82</v>
      </c>
      <c r="S694" s="4">
        <v>3098723</v>
      </c>
      <c r="T694" s="1">
        <v>10.33</v>
      </c>
      <c r="U694" s="1">
        <v>12</v>
      </c>
      <c r="V694" s="1">
        <v>258226.92</v>
      </c>
      <c r="W694" s="4">
        <f t="shared" si="77"/>
        <v>2669032.3812695784</v>
      </c>
      <c r="X694" s="1" t="s">
        <v>59</v>
      </c>
      <c r="Y694" s="1" t="s">
        <v>60</v>
      </c>
      <c r="Z694" s="8">
        <v>46156</v>
      </c>
      <c r="AA694" s="8" t="str">
        <f>TEXT(Table2[[#This Row],[Application_Date]],"yyy")</f>
        <v>2026</v>
      </c>
      <c r="AB694" s="8" t="str">
        <f>TEXT(Table2[[#This Row],[Application_Date]],"mmmm")</f>
        <v>May</v>
      </c>
      <c r="AC694" s="1" t="s">
        <v>52</v>
      </c>
      <c r="AD694" s="1" t="s">
        <v>30</v>
      </c>
      <c r="AE694" s="1" t="s">
        <v>31</v>
      </c>
    </row>
    <row r="695" spans="1:31" x14ac:dyDescent="0.25">
      <c r="A695" s="1" t="s">
        <v>1529</v>
      </c>
      <c r="B695" s="1" t="str">
        <f>IF(COUNTIF($A$2:A695,A695)&gt;1,"Duplicate","Unique")</f>
        <v>Unique</v>
      </c>
      <c r="C695" s="1" t="s">
        <v>1530</v>
      </c>
      <c r="D695" s="1" t="s">
        <v>406</v>
      </c>
      <c r="E695" s="1" t="str">
        <f t="shared" si="71"/>
        <v>Submitted</v>
      </c>
      <c r="F695" s="1" t="s">
        <v>47</v>
      </c>
      <c r="G695" s="1">
        <v>27</v>
      </c>
      <c r="H695" s="1" t="s">
        <v>24</v>
      </c>
      <c r="I695" s="1" t="s">
        <v>48</v>
      </c>
      <c r="J695" s="1" t="s">
        <v>37</v>
      </c>
      <c r="K695" s="4">
        <v>2174175</v>
      </c>
      <c r="L695" s="4" t="str">
        <f t="shared" si="72"/>
        <v>Submitted</v>
      </c>
      <c r="M695" s="1">
        <v>561</v>
      </c>
      <c r="N695" s="1" t="str">
        <f t="shared" si="73"/>
        <v>High_risk</v>
      </c>
      <c r="O695" s="1" t="str">
        <f t="shared" si="74"/>
        <v>Excellent</v>
      </c>
      <c r="P695" s="1" t="str">
        <f t="shared" si="75"/>
        <v>Submitted</v>
      </c>
      <c r="Q695" s="1" t="str">
        <f t="shared" si="76"/>
        <v>Valid</v>
      </c>
      <c r="R695" s="1" t="s">
        <v>70</v>
      </c>
      <c r="S695" s="4">
        <v>2104068</v>
      </c>
      <c r="T695" s="1">
        <v>15.49</v>
      </c>
      <c r="U695" s="1">
        <v>12</v>
      </c>
      <c r="V695" s="1">
        <v>175339</v>
      </c>
      <c r="W695" s="4">
        <f t="shared" si="77"/>
        <v>2716131.1355826147</v>
      </c>
      <c r="X695" s="1" t="s">
        <v>85</v>
      </c>
      <c r="Y695" s="1" t="s">
        <v>86</v>
      </c>
      <c r="Z695" s="8">
        <v>46157</v>
      </c>
      <c r="AA695" s="8" t="str">
        <f>TEXT(Table2[[#This Row],[Application_Date]],"yyy")</f>
        <v>2026</v>
      </c>
      <c r="AB695" s="8" t="str">
        <f>TEXT(Table2[[#This Row],[Application_Date]],"mmmm")</f>
        <v>May</v>
      </c>
      <c r="AC695" s="1" t="s">
        <v>61</v>
      </c>
      <c r="AD695" s="1" t="s">
        <v>30</v>
      </c>
      <c r="AE695" s="1" t="s">
        <v>62</v>
      </c>
    </row>
    <row r="696" spans="1:31" x14ac:dyDescent="0.25">
      <c r="A696" s="1" t="s">
        <v>1531</v>
      </c>
      <c r="B696" s="1" t="str">
        <f>IF(COUNTIF($A$2:A696,A696)&gt;1,"Duplicate","Unique")</f>
        <v>Unique</v>
      </c>
      <c r="C696" s="1" t="s">
        <v>1532</v>
      </c>
      <c r="D696" s="1" t="s">
        <v>468</v>
      </c>
      <c r="E696" s="1" t="str">
        <f t="shared" si="71"/>
        <v>Submitted</v>
      </c>
      <c r="F696" s="1" t="s">
        <v>35</v>
      </c>
      <c r="G696" s="1">
        <v>31</v>
      </c>
      <c r="H696" s="1" t="s">
        <v>24</v>
      </c>
      <c r="I696" s="1" t="s">
        <v>25</v>
      </c>
      <c r="J696" s="1" t="s">
        <v>26</v>
      </c>
      <c r="K696" s="4">
        <v>749402</v>
      </c>
      <c r="L696" s="4" t="str">
        <f t="shared" si="72"/>
        <v>Submitted</v>
      </c>
      <c r="M696" s="1">
        <v>686</v>
      </c>
      <c r="N696" s="1" t="str">
        <f t="shared" si="73"/>
        <v>low_risk</v>
      </c>
      <c r="O696" s="1" t="str">
        <f t="shared" si="74"/>
        <v>Excellent</v>
      </c>
      <c r="P696" s="1" t="str">
        <f t="shared" si="75"/>
        <v>Submitted</v>
      </c>
      <c r="Q696" s="1" t="str">
        <f t="shared" si="76"/>
        <v>Valid</v>
      </c>
      <c r="R696" s="1" t="s">
        <v>70</v>
      </c>
      <c r="S696" s="4">
        <v>982900</v>
      </c>
      <c r="T696" s="1">
        <v>9.81</v>
      </c>
      <c r="U696" s="1">
        <v>36</v>
      </c>
      <c r="V696" s="1">
        <v>27302.78</v>
      </c>
      <c r="W696" s="4">
        <f t="shared" si="77"/>
        <v>803520.75036636833</v>
      </c>
      <c r="X696" s="1" t="s">
        <v>85</v>
      </c>
      <c r="Y696" s="1" t="s">
        <v>86</v>
      </c>
      <c r="Z696" s="8">
        <v>46158</v>
      </c>
      <c r="AA696" s="8" t="str">
        <f>TEXT(Table2[[#This Row],[Application_Date]],"yyy")</f>
        <v>2026</v>
      </c>
      <c r="AB696" s="8" t="str">
        <f>TEXT(Table2[[#This Row],[Application_Date]],"mmmm")</f>
        <v>May</v>
      </c>
      <c r="AC696" s="1" t="s">
        <v>61</v>
      </c>
      <c r="AD696" s="1" t="s">
        <v>30</v>
      </c>
      <c r="AE696" s="1" t="s">
        <v>66</v>
      </c>
    </row>
    <row r="697" spans="1:31" x14ac:dyDescent="0.25">
      <c r="A697" s="1" t="s">
        <v>1533</v>
      </c>
      <c r="B697" s="1" t="str">
        <f>IF(COUNTIF($A$2:A697,A697)&gt;1,"Duplicate","Unique")</f>
        <v>Unique</v>
      </c>
      <c r="C697" s="1" t="s">
        <v>1534</v>
      </c>
      <c r="D697" s="1">
        <v>0</v>
      </c>
      <c r="E697" s="1" t="str">
        <f t="shared" si="71"/>
        <v>Submitted</v>
      </c>
      <c r="F697" s="1" t="s">
        <v>47</v>
      </c>
      <c r="G697" s="1">
        <v>60</v>
      </c>
      <c r="H697" s="1" t="s">
        <v>36</v>
      </c>
      <c r="I697" s="1" t="s">
        <v>25</v>
      </c>
      <c r="J697" s="1" t="s">
        <v>37</v>
      </c>
      <c r="K697" s="4">
        <v>426045</v>
      </c>
      <c r="L697" s="4" t="str">
        <f t="shared" si="72"/>
        <v>Submitted</v>
      </c>
      <c r="M697" s="1">
        <v>450</v>
      </c>
      <c r="N697" s="1" t="str">
        <f t="shared" si="73"/>
        <v>High_risk</v>
      </c>
      <c r="O697" s="1" t="str">
        <f t="shared" si="74"/>
        <v>Excellent</v>
      </c>
      <c r="P697" s="1" t="str">
        <f t="shared" si="75"/>
        <v>Submitted</v>
      </c>
      <c r="Q697" s="1" t="str">
        <f t="shared" si="76"/>
        <v>Valid</v>
      </c>
      <c r="R697" s="1" t="s">
        <v>70</v>
      </c>
      <c r="S697" s="4">
        <v>1910744</v>
      </c>
      <c r="T697" s="1">
        <v>15.73</v>
      </c>
      <c r="U697" s="1">
        <v>12</v>
      </c>
      <c r="V697" s="1">
        <v>159228.67000000001</v>
      </c>
      <c r="W697" s="4">
        <f t="shared" si="77"/>
        <v>2504774.9568791064</v>
      </c>
      <c r="X697" s="1" t="s">
        <v>28</v>
      </c>
      <c r="Y697" s="1" t="s">
        <v>29</v>
      </c>
      <c r="Z697" s="8">
        <v>46159</v>
      </c>
      <c r="AA697" s="8" t="str">
        <f>TEXT(Table2[[#This Row],[Application_Date]],"yyy")</f>
        <v>2026</v>
      </c>
      <c r="AB697" s="8" t="str">
        <f>TEXT(Table2[[#This Row],[Application_Date]],"mmmm")</f>
        <v>May</v>
      </c>
      <c r="AC697" s="1" t="s">
        <v>41</v>
      </c>
      <c r="AD697" s="1" t="s">
        <v>30</v>
      </c>
      <c r="AE697" s="1" t="s">
        <v>43</v>
      </c>
    </row>
    <row r="698" spans="1:31" x14ac:dyDescent="0.25">
      <c r="A698" s="1" t="s">
        <v>1535</v>
      </c>
      <c r="B698" s="1" t="str">
        <f>IF(COUNTIF($A$2:A698,A698)&gt;1,"Duplicate","Unique")</f>
        <v>Unique</v>
      </c>
      <c r="C698" s="1" t="s">
        <v>1536</v>
      </c>
      <c r="D698" s="1" t="s">
        <v>180</v>
      </c>
      <c r="E698" s="1" t="str">
        <f t="shared" si="71"/>
        <v>Submitted</v>
      </c>
      <c r="F698" s="1" t="s">
        <v>35</v>
      </c>
      <c r="G698" s="1">
        <v>29</v>
      </c>
      <c r="H698" s="1" t="s">
        <v>24</v>
      </c>
      <c r="I698" s="1" t="s">
        <v>25</v>
      </c>
      <c r="J698" s="1" t="s">
        <v>26</v>
      </c>
      <c r="K698" s="4">
        <v>2405873</v>
      </c>
      <c r="L698" s="4" t="str">
        <f t="shared" si="72"/>
        <v>Submitted</v>
      </c>
      <c r="M698" s="1">
        <v>601</v>
      </c>
      <c r="N698" s="1" t="str">
        <f t="shared" si="73"/>
        <v>low_risk</v>
      </c>
      <c r="O698" s="1" t="str">
        <f t="shared" si="74"/>
        <v>Excellent</v>
      </c>
      <c r="P698" s="1" t="str">
        <f t="shared" si="75"/>
        <v>Submitted</v>
      </c>
      <c r="Q698" s="1" t="str">
        <f t="shared" si="76"/>
        <v>Valid</v>
      </c>
      <c r="R698" s="1" t="s">
        <v>82</v>
      </c>
      <c r="S698" s="4">
        <v>4361784</v>
      </c>
      <c r="T698" s="1">
        <v>11.35</v>
      </c>
      <c r="U698" s="1">
        <v>180</v>
      </c>
      <c r="V698" s="1">
        <v>24232.13</v>
      </c>
      <c r="W698" s="4">
        <f t="shared" si="77"/>
        <v>4125520.6999999997</v>
      </c>
      <c r="X698" s="1" t="s">
        <v>85</v>
      </c>
      <c r="Y698" s="1" t="s">
        <v>86</v>
      </c>
      <c r="Z698" s="8">
        <v>46160</v>
      </c>
      <c r="AA698" s="8" t="str">
        <f>TEXT(Table2[[#This Row],[Application_Date]],"yyy")</f>
        <v>2026</v>
      </c>
      <c r="AB698" s="8" t="str">
        <f>TEXT(Table2[[#This Row],[Application_Date]],"mmmm")</f>
        <v>May</v>
      </c>
      <c r="AC698" s="1" t="s">
        <v>61</v>
      </c>
      <c r="AD698" s="1" t="s">
        <v>42</v>
      </c>
      <c r="AE698" s="1" t="s">
        <v>62</v>
      </c>
    </row>
    <row r="699" spans="1:31" x14ac:dyDescent="0.25">
      <c r="A699" s="1" t="s">
        <v>1537</v>
      </c>
      <c r="B699" s="1" t="str">
        <f>IF(COUNTIF($A$2:A699,A699)&gt;1,"Duplicate","Unique")</f>
        <v>Unique</v>
      </c>
      <c r="C699" s="1" t="s">
        <v>1538</v>
      </c>
      <c r="D699" s="1" t="s">
        <v>433</v>
      </c>
      <c r="E699" s="1" t="str">
        <f t="shared" si="71"/>
        <v>Submitted</v>
      </c>
      <c r="F699" s="1" t="s">
        <v>47</v>
      </c>
      <c r="G699" s="1">
        <v>34</v>
      </c>
      <c r="H699" s="1" t="s">
        <v>36</v>
      </c>
      <c r="I699" s="1" t="s">
        <v>25</v>
      </c>
      <c r="J699" s="1" t="s">
        <v>70</v>
      </c>
      <c r="K699" s="4">
        <v>1874479</v>
      </c>
      <c r="L699" s="4" t="str">
        <f t="shared" si="72"/>
        <v>Submitted</v>
      </c>
      <c r="M699" s="1">
        <v>839</v>
      </c>
      <c r="N699" s="1" t="str">
        <f t="shared" si="73"/>
        <v>medium_risk</v>
      </c>
      <c r="O699" s="1" t="str">
        <f t="shared" si="74"/>
        <v>Excellent</v>
      </c>
      <c r="P699" s="1" t="str">
        <f t="shared" si="75"/>
        <v>Submitted</v>
      </c>
      <c r="Q699" s="1" t="str">
        <f t="shared" si="76"/>
        <v>Valid</v>
      </c>
      <c r="R699" s="1" t="s">
        <v>70</v>
      </c>
      <c r="S699" s="4">
        <v>2915844</v>
      </c>
      <c r="T699" s="1">
        <v>13.54</v>
      </c>
      <c r="U699" s="1">
        <v>36</v>
      </c>
      <c r="V699" s="1">
        <v>80995.67</v>
      </c>
      <c r="W699" s="4">
        <f t="shared" si="77"/>
        <v>3290043.9800051018</v>
      </c>
      <c r="X699" s="1" t="s">
        <v>28</v>
      </c>
      <c r="Y699" s="1" t="s">
        <v>29</v>
      </c>
      <c r="Z699" s="8">
        <v>46161</v>
      </c>
      <c r="AA699" s="8" t="str">
        <f>TEXT(Table2[[#This Row],[Application_Date]],"yyy")</f>
        <v>2026</v>
      </c>
      <c r="AB699" s="8" t="str">
        <f>TEXT(Table2[[#This Row],[Application_Date]],"mmmm")</f>
        <v>May</v>
      </c>
      <c r="AC699" s="1" t="s">
        <v>61</v>
      </c>
      <c r="AD699" s="1" t="s">
        <v>42</v>
      </c>
      <c r="AE699" s="1" t="s">
        <v>43</v>
      </c>
    </row>
    <row r="700" spans="1:31" x14ac:dyDescent="0.25">
      <c r="A700" s="1" t="s">
        <v>1539</v>
      </c>
      <c r="B700" s="1" t="str">
        <f>IF(COUNTIF($A$2:A700,A700)&gt;1,"Duplicate","Unique")</f>
        <v>Unique</v>
      </c>
      <c r="C700" s="1" t="s">
        <v>1540</v>
      </c>
      <c r="D700" s="1" t="s">
        <v>328</v>
      </c>
      <c r="E700" s="1" t="str">
        <f t="shared" si="71"/>
        <v>Submitted</v>
      </c>
      <c r="F700" s="1" t="s">
        <v>47</v>
      </c>
      <c r="G700" s="1">
        <v>54</v>
      </c>
      <c r="H700" s="1" t="s">
        <v>36</v>
      </c>
      <c r="I700" s="1" t="s">
        <v>25</v>
      </c>
      <c r="J700" s="1" t="s">
        <v>26</v>
      </c>
      <c r="K700" s="4">
        <v>2473689</v>
      </c>
      <c r="L700" s="4" t="str">
        <f t="shared" si="72"/>
        <v>Submitted</v>
      </c>
      <c r="M700" s="1">
        <v>669</v>
      </c>
      <c r="N700" s="1" t="str">
        <f t="shared" si="73"/>
        <v>low_risk</v>
      </c>
      <c r="O700" s="1" t="str">
        <f t="shared" si="74"/>
        <v>Excellent</v>
      </c>
      <c r="P700" s="1" t="str">
        <f t="shared" si="75"/>
        <v>Submitted</v>
      </c>
      <c r="Q700" s="1" t="str">
        <f t="shared" si="76"/>
        <v>Valid</v>
      </c>
      <c r="R700" s="1" t="s">
        <v>27</v>
      </c>
      <c r="S700" s="4">
        <v>2738373</v>
      </c>
      <c r="T700" s="1">
        <v>7.43</v>
      </c>
      <c r="U700" s="1">
        <v>120</v>
      </c>
      <c r="V700" s="1">
        <v>22819.78</v>
      </c>
      <c r="W700" s="4">
        <f t="shared" si="77"/>
        <v>1695509.2825</v>
      </c>
      <c r="X700" s="1" t="s">
        <v>85</v>
      </c>
      <c r="Y700" s="1" t="s">
        <v>86</v>
      </c>
      <c r="Z700" s="8">
        <v>46162</v>
      </c>
      <c r="AA700" s="8" t="str">
        <f>TEXT(Table2[[#This Row],[Application_Date]],"yyy")</f>
        <v>2026</v>
      </c>
      <c r="AB700" s="8" t="str">
        <f>TEXT(Table2[[#This Row],[Application_Date]],"mmmm")</f>
        <v>May</v>
      </c>
      <c r="AC700" s="1" t="s">
        <v>52</v>
      </c>
      <c r="AD700" s="1" t="s">
        <v>30</v>
      </c>
      <c r="AE700" s="1" t="s">
        <v>66</v>
      </c>
    </row>
    <row r="701" spans="1:31" x14ac:dyDescent="0.25">
      <c r="A701" s="1" t="s">
        <v>1541</v>
      </c>
      <c r="B701" s="1" t="str">
        <f>IF(COUNTIF($A$2:A701,A701)&gt;1,"Duplicate","Unique")</f>
        <v>Unique</v>
      </c>
      <c r="C701" s="1" t="s">
        <v>1542</v>
      </c>
      <c r="D701" s="1" t="s">
        <v>148</v>
      </c>
      <c r="E701" s="1" t="str">
        <f t="shared" si="71"/>
        <v>Submitted</v>
      </c>
      <c r="F701" s="1" t="s">
        <v>47</v>
      </c>
      <c r="G701" s="1">
        <v>37</v>
      </c>
      <c r="H701" s="1" t="s">
        <v>24</v>
      </c>
      <c r="I701" s="1" t="s">
        <v>25</v>
      </c>
      <c r="J701" s="1" t="s">
        <v>37</v>
      </c>
      <c r="K701" s="4">
        <v>1641159</v>
      </c>
      <c r="L701" s="4" t="str">
        <f t="shared" si="72"/>
        <v>Submitted</v>
      </c>
      <c r="M701" s="1">
        <v>700</v>
      </c>
      <c r="N701" s="1" t="str">
        <f t="shared" si="73"/>
        <v>low_risk</v>
      </c>
      <c r="O701" s="1" t="str">
        <f t="shared" si="74"/>
        <v>Excellent</v>
      </c>
      <c r="P701" s="1" t="str">
        <f t="shared" si="75"/>
        <v>Submitted</v>
      </c>
      <c r="Q701" s="1" t="str">
        <f t="shared" si="76"/>
        <v>Valid</v>
      </c>
      <c r="R701" s="1" t="s">
        <v>27</v>
      </c>
      <c r="S701" s="4">
        <v>1704194</v>
      </c>
      <c r="T701" s="1">
        <v>7.85</v>
      </c>
      <c r="U701" s="1">
        <v>12</v>
      </c>
      <c r="V701" s="1">
        <v>142016.17000000001</v>
      </c>
      <c r="W701" s="4">
        <f t="shared" si="77"/>
        <v>1117489.4244246345</v>
      </c>
      <c r="X701" s="1" t="s">
        <v>105</v>
      </c>
      <c r="Y701" s="1" t="s">
        <v>106</v>
      </c>
      <c r="Z701" s="8">
        <v>46163</v>
      </c>
      <c r="AA701" s="8" t="str">
        <f>TEXT(Table2[[#This Row],[Application_Date]],"yyy")</f>
        <v>2026</v>
      </c>
      <c r="AB701" s="8" t="str">
        <f>TEXT(Table2[[#This Row],[Application_Date]],"mmmm")</f>
        <v>May</v>
      </c>
      <c r="AC701" s="1" t="s">
        <v>61</v>
      </c>
      <c r="AD701" s="1" t="s">
        <v>30</v>
      </c>
      <c r="AE701" s="1" t="s">
        <v>66</v>
      </c>
    </row>
    <row r="702" spans="1:31" x14ac:dyDescent="0.25">
      <c r="A702" s="1" t="s">
        <v>1543</v>
      </c>
      <c r="B702" s="1" t="str">
        <f>IF(COUNTIF($A$2:A702,A702)&gt;1,"Duplicate","Unique")</f>
        <v>Unique</v>
      </c>
      <c r="C702" s="1" t="s">
        <v>1544</v>
      </c>
      <c r="D702" s="1" t="s">
        <v>172</v>
      </c>
      <c r="E702" s="1" t="str">
        <f t="shared" si="71"/>
        <v>Submitted</v>
      </c>
      <c r="F702" s="1" t="s">
        <v>47</v>
      </c>
      <c r="G702" s="1">
        <v>43</v>
      </c>
      <c r="H702" s="1" t="s">
        <v>24</v>
      </c>
      <c r="I702" s="1" t="s">
        <v>48</v>
      </c>
      <c r="J702" s="1" t="s">
        <v>70</v>
      </c>
      <c r="K702" s="4">
        <v>1319892</v>
      </c>
      <c r="L702" s="4" t="str">
        <f t="shared" si="72"/>
        <v>Submitted</v>
      </c>
      <c r="M702" s="1">
        <v>696</v>
      </c>
      <c r="N702" s="1" t="str">
        <f t="shared" si="73"/>
        <v>low_risk</v>
      </c>
      <c r="O702" s="1" t="str">
        <f t="shared" si="74"/>
        <v>Excellent</v>
      </c>
      <c r="P702" s="1" t="str">
        <f t="shared" si="75"/>
        <v>Submitted</v>
      </c>
      <c r="Q702" s="1" t="str">
        <f t="shared" si="76"/>
        <v>Valid</v>
      </c>
      <c r="R702" s="1" t="s">
        <v>27</v>
      </c>
      <c r="S702" s="4">
        <v>4367895</v>
      </c>
      <c r="T702" s="1">
        <v>12.24</v>
      </c>
      <c r="U702" s="1">
        <v>36</v>
      </c>
      <c r="V702" s="1">
        <v>121330.42</v>
      </c>
      <c r="W702" s="4">
        <f t="shared" si="77"/>
        <v>4455252.9000453129</v>
      </c>
      <c r="X702" s="1" t="s">
        <v>59</v>
      </c>
      <c r="Y702" s="1" t="s">
        <v>60</v>
      </c>
      <c r="Z702" s="8">
        <v>46164</v>
      </c>
      <c r="AA702" s="8" t="str">
        <f>TEXT(Table2[[#This Row],[Application_Date]],"yyy")</f>
        <v>2026</v>
      </c>
      <c r="AB702" s="8" t="str">
        <f>TEXT(Table2[[#This Row],[Application_Date]],"mmmm")</f>
        <v>May</v>
      </c>
      <c r="AC702" s="1" t="s">
        <v>41</v>
      </c>
      <c r="AD702" s="1" t="s">
        <v>30</v>
      </c>
      <c r="AE702" s="1" t="s">
        <v>43</v>
      </c>
    </row>
    <row r="703" spans="1:31" x14ac:dyDescent="0.25">
      <c r="A703" s="1" t="s">
        <v>1545</v>
      </c>
      <c r="B703" s="1" t="str">
        <f>IF(COUNTIF($A$2:A703,A703)&gt;1,"Duplicate","Unique")</f>
        <v>Unique</v>
      </c>
      <c r="C703" s="1" t="s">
        <v>1546</v>
      </c>
      <c r="D703" s="1" t="s">
        <v>99</v>
      </c>
      <c r="E703" s="1" t="str">
        <f t="shared" si="71"/>
        <v>Submitted</v>
      </c>
      <c r="F703" s="1" t="s">
        <v>47</v>
      </c>
      <c r="G703" s="1">
        <v>33</v>
      </c>
      <c r="H703" s="1" t="s">
        <v>24</v>
      </c>
      <c r="I703" s="1" t="s">
        <v>48</v>
      </c>
      <c r="J703" s="1" t="s">
        <v>70</v>
      </c>
      <c r="K703" s="4">
        <v>1767659</v>
      </c>
      <c r="L703" s="4" t="str">
        <f t="shared" si="72"/>
        <v>Submitted</v>
      </c>
      <c r="M703" s="1">
        <v>766</v>
      </c>
      <c r="N703" s="1" t="str">
        <f t="shared" si="73"/>
        <v>medium_risk</v>
      </c>
      <c r="O703" s="1" t="str">
        <f t="shared" si="74"/>
        <v>Excellent</v>
      </c>
      <c r="P703" s="1" t="str">
        <f t="shared" si="75"/>
        <v>Submitted</v>
      </c>
      <c r="Q703" s="1" t="str">
        <f t="shared" si="76"/>
        <v>Valid</v>
      </c>
      <c r="R703" s="1" t="s">
        <v>38</v>
      </c>
      <c r="S703" s="4">
        <v>774659</v>
      </c>
      <c r="T703" s="1">
        <v>9.89</v>
      </c>
      <c r="U703" s="1">
        <v>12</v>
      </c>
      <c r="V703" s="1">
        <v>64554.92</v>
      </c>
      <c r="W703" s="4">
        <f t="shared" si="77"/>
        <v>638918.74698798789</v>
      </c>
      <c r="X703" s="1" t="s">
        <v>59</v>
      </c>
      <c r="Y703" s="1" t="s">
        <v>60</v>
      </c>
      <c r="Z703" s="8">
        <v>46165</v>
      </c>
      <c r="AA703" s="8" t="str">
        <f>TEXT(Table2[[#This Row],[Application_Date]],"yyy")</f>
        <v>2026</v>
      </c>
      <c r="AB703" s="8" t="str">
        <f>TEXT(Table2[[#This Row],[Application_Date]],"mmmm")</f>
        <v>May</v>
      </c>
      <c r="AC703" s="1" t="s">
        <v>52</v>
      </c>
      <c r="AD703" s="1" t="s">
        <v>42</v>
      </c>
      <c r="AE703" s="1" t="s">
        <v>43</v>
      </c>
    </row>
    <row r="704" spans="1:31" x14ac:dyDescent="0.25">
      <c r="A704" s="1" t="s">
        <v>1547</v>
      </c>
      <c r="B704" s="1" t="str">
        <f>IF(COUNTIF($A$2:A704,A704)&gt;1,"Duplicate","Unique")</f>
        <v>Unique</v>
      </c>
      <c r="C704" s="1" t="s">
        <v>1548</v>
      </c>
      <c r="D704" s="1" t="s">
        <v>265</v>
      </c>
      <c r="E704" s="1" t="str">
        <f t="shared" si="71"/>
        <v>Submitted</v>
      </c>
      <c r="F704" s="1" t="s">
        <v>35</v>
      </c>
      <c r="G704" s="1">
        <v>29</v>
      </c>
      <c r="H704" s="1" t="s">
        <v>36</v>
      </c>
      <c r="I704" s="1" t="s">
        <v>25</v>
      </c>
      <c r="J704" s="1" t="s">
        <v>26</v>
      </c>
      <c r="K704" s="4">
        <v>1459394</v>
      </c>
      <c r="L704" s="4" t="str">
        <f t="shared" si="72"/>
        <v>Submitted</v>
      </c>
      <c r="M704" s="1">
        <v>461</v>
      </c>
      <c r="N704" s="1" t="str">
        <f t="shared" si="73"/>
        <v>High_risk</v>
      </c>
      <c r="O704" s="1" t="str">
        <f t="shared" si="74"/>
        <v>Excellent</v>
      </c>
      <c r="P704" s="1" t="str">
        <f t="shared" si="75"/>
        <v>Submitted</v>
      </c>
      <c r="Q704" s="1" t="str">
        <f t="shared" si="76"/>
        <v>Valid</v>
      </c>
      <c r="R704" s="1" t="s">
        <v>82</v>
      </c>
      <c r="S704" s="4">
        <v>2435046</v>
      </c>
      <c r="T704" s="1">
        <v>18.670000000000002</v>
      </c>
      <c r="U704" s="1">
        <v>24</v>
      </c>
      <c r="V704" s="1">
        <v>101460.25</v>
      </c>
      <c r="W704" s="4">
        <f t="shared" si="77"/>
        <v>3788525.7356276098</v>
      </c>
      <c r="X704" s="1" t="s">
        <v>59</v>
      </c>
      <c r="Y704" s="1" t="s">
        <v>60</v>
      </c>
      <c r="Z704" s="8">
        <v>46166</v>
      </c>
      <c r="AA704" s="8" t="str">
        <f>TEXT(Table2[[#This Row],[Application_Date]],"yyy")</f>
        <v>2026</v>
      </c>
      <c r="AB704" s="8" t="str">
        <f>TEXT(Table2[[#This Row],[Application_Date]],"mmmm")</f>
        <v>May</v>
      </c>
      <c r="AC704" s="1" t="s">
        <v>61</v>
      </c>
      <c r="AD704" s="1" t="s">
        <v>30</v>
      </c>
      <c r="AE704" s="1" t="s">
        <v>31</v>
      </c>
    </row>
    <row r="705" spans="1:31" x14ac:dyDescent="0.25">
      <c r="A705" s="1" t="s">
        <v>1549</v>
      </c>
      <c r="B705" s="1" t="str">
        <f>IF(COUNTIF($A$2:A705,A705)&gt;1,"Duplicate","Unique")</f>
        <v>Unique</v>
      </c>
      <c r="C705" s="1" t="s">
        <v>1550</v>
      </c>
      <c r="D705" s="1">
        <v>0</v>
      </c>
      <c r="E705" s="1" t="str">
        <f t="shared" si="71"/>
        <v>Submitted</v>
      </c>
      <c r="F705" s="1" t="s">
        <v>47</v>
      </c>
      <c r="G705" s="1">
        <v>55</v>
      </c>
      <c r="H705" s="1" t="s">
        <v>36</v>
      </c>
      <c r="I705" s="1" t="s">
        <v>25</v>
      </c>
      <c r="J705" s="1" t="s">
        <v>26</v>
      </c>
      <c r="K705" s="4">
        <v>1225563</v>
      </c>
      <c r="L705" s="4" t="str">
        <f t="shared" si="72"/>
        <v>Submitted</v>
      </c>
      <c r="M705" s="1">
        <v>597</v>
      </c>
      <c r="N705" s="1" t="str">
        <f t="shared" si="73"/>
        <v>High_risk</v>
      </c>
      <c r="O705" s="1" t="str">
        <f t="shared" si="74"/>
        <v>Excellent</v>
      </c>
      <c r="P705" s="1" t="str">
        <f t="shared" si="75"/>
        <v>Submitted</v>
      </c>
      <c r="Q705" s="1" t="str">
        <f t="shared" si="76"/>
        <v>Valid</v>
      </c>
      <c r="R705" s="1" t="s">
        <v>38</v>
      </c>
      <c r="S705" s="4">
        <v>3260063</v>
      </c>
      <c r="T705" s="1">
        <v>15.67</v>
      </c>
      <c r="U705" s="1">
        <v>60</v>
      </c>
      <c r="V705" s="1">
        <v>54334.38</v>
      </c>
      <c r="W705" s="4">
        <f t="shared" si="77"/>
        <v>4257098.9341666671</v>
      </c>
      <c r="X705" s="1" t="s">
        <v>50</v>
      </c>
      <c r="Y705" s="1" t="s">
        <v>51</v>
      </c>
      <c r="Z705" s="8">
        <v>46167</v>
      </c>
      <c r="AA705" s="8" t="str">
        <f>TEXT(Table2[[#This Row],[Application_Date]],"yyy")</f>
        <v>2026</v>
      </c>
      <c r="AB705" s="8" t="str">
        <f>TEXT(Table2[[#This Row],[Application_Date]],"mmmm")</f>
        <v>May</v>
      </c>
      <c r="AC705" s="1" t="s">
        <v>61</v>
      </c>
      <c r="AD705" s="1" t="s">
        <v>30</v>
      </c>
      <c r="AE705" s="1" t="s">
        <v>66</v>
      </c>
    </row>
    <row r="706" spans="1:31" x14ac:dyDescent="0.25">
      <c r="A706" s="1" t="s">
        <v>1551</v>
      </c>
      <c r="B706" s="1" t="str">
        <f>IF(COUNTIF($A$2:A706,A706)&gt;1,"Duplicate","Unique")</f>
        <v>Unique</v>
      </c>
      <c r="C706" s="1" t="s">
        <v>1552</v>
      </c>
      <c r="D706" s="1" t="s">
        <v>361</v>
      </c>
      <c r="E706" s="1" t="str">
        <f t="shared" ref="E706:E769" si="78">IF(C706="","Missing","Submitted")</f>
        <v>Submitted</v>
      </c>
      <c r="F706" s="1" t="s">
        <v>35</v>
      </c>
      <c r="G706" s="1">
        <v>34</v>
      </c>
      <c r="H706" s="1" t="s">
        <v>24</v>
      </c>
      <c r="I706" s="1" t="s">
        <v>25</v>
      </c>
      <c r="J706" s="1" t="s">
        <v>26</v>
      </c>
      <c r="K706" s="4">
        <v>1331334</v>
      </c>
      <c r="L706" s="4" t="str">
        <f t="shared" ref="L706:L769" si="79">IF(K706="","Missing","Submitted")</f>
        <v>Submitted</v>
      </c>
      <c r="M706" s="1">
        <v>759</v>
      </c>
      <c r="N706" s="1" t="str">
        <f t="shared" ref="N706:N769" si="80">IF(M706&lt;600,"High_risk",IF(M706&gt;=750,"medium_risk","low_risk"))</f>
        <v>medium_risk</v>
      </c>
      <c r="O706" s="1" t="str">
        <f t="shared" ref="O706:O769" si="81">IF(J707&lt;503,"Poor",IF(J707&lt;=550,"Fair",IF(J707&lt;=750,"Good","Excellent")))</f>
        <v>Excellent</v>
      </c>
      <c r="P706" s="1" t="str">
        <f t="shared" ref="P706:P769" si="82">IF(S706="","Missing","Submitted")</f>
        <v>Submitted</v>
      </c>
      <c r="Q706" s="1" t="str">
        <f t="shared" ref="Q706:Q769" si="83">IF(AND(M706&gt;=300,M706&lt;=900),"Valid","Invalid")</f>
        <v>Valid</v>
      </c>
      <c r="R706" s="1" t="s">
        <v>82</v>
      </c>
      <c r="S706" s="4">
        <v>3327894</v>
      </c>
      <c r="T706" s="1">
        <v>7.28</v>
      </c>
      <c r="U706" s="1">
        <v>36</v>
      </c>
      <c r="V706" s="1">
        <v>92441.5</v>
      </c>
      <c r="W706" s="4">
        <f t="shared" ref="W706:W769" si="84">PMT(T706/12,U706,-S706)</f>
        <v>2018922.4379455685</v>
      </c>
      <c r="X706" s="1" t="s">
        <v>59</v>
      </c>
      <c r="Y706" s="1" t="s">
        <v>60</v>
      </c>
      <c r="Z706" s="8">
        <v>46168</v>
      </c>
      <c r="AA706" s="8" t="str">
        <f>TEXT(Table2[[#This Row],[Application_Date]],"yyy")</f>
        <v>2026</v>
      </c>
      <c r="AB706" s="8" t="str">
        <f>TEXT(Table2[[#This Row],[Application_Date]],"mmmm")</f>
        <v>May</v>
      </c>
      <c r="AC706" s="1" t="s">
        <v>61</v>
      </c>
      <c r="AD706" s="1" t="s">
        <v>42</v>
      </c>
      <c r="AE706" s="1" t="s">
        <v>43</v>
      </c>
    </row>
    <row r="707" spans="1:31" x14ac:dyDescent="0.25">
      <c r="A707" s="1" t="s">
        <v>1553</v>
      </c>
      <c r="B707" s="1" t="str">
        <f>IF(COUNTIF($A$2:A707,A707)&gt;1,"Duplicate","Unique")</f>
        <v>Unique</v>
      </c>
      <c r="C707" s="1" t="s">
        <v>1554</v>
      </c>
      <c r="D707" s="1" t="s">
        <v>196</v>
      </c>
      <c r="E707" s="1" t="str">
        <f t="shared" si="78"/>
        <v>Submitted</v>
      </c>
      <c r="F707" s="1" t="s">
        <v>47</v>
      </c>
      <c r="G707" s="1">
        <v>20</v>
      </c>
      <c r="H707" s="1" t="s">
        <v>24</v>
      </c>
      <c r="I707" s="1" t="s">
        <v>48</v>
      </c>
      <c r="J707" s="1" t="s">
        <v>26</v>
      </c>
      <c r="K707" s="4">
        <v>2171996</v>
      </c>
      <c r="L707" s="4" t="str">
        <f t="shared" si="79"/>
        <v>Submitted</v>
      </c>
      <c r="M707" s="1">
        <v>950</v>
      </c>
      <c r="N707" s="1" t="str">
        <f t="shared" si="80"/>
        <v>medium_risk</v>
      </c>
      <c r="O707" s="1" t="str">
        <f t="shared" si="81"/>
        <v>Excellent</v>
      </c>
      <c r="P707" s="1" t="str">
        <f t="shared" si="82"/>
        <v>Submitted</v>
      </c>
      <c r="Q707" s="1" t="str">
        <f t="shared" si="83"/>
        <v>Invalid</v>
      </c>
      <c r="R707" s="1" t="s">
        <v>27</v>
      </c>
      <c r="S707" s="4">
        <v>3863078</v>
      </c>
      <c r="T707" s="1">
        <v>10.46</v>
      </c>
      <c r="U707" s="1">
        <v>24</v>
      </c>
      <c r="V707" s="1">
        <v>160961.57999999999</v>
      </c>
      <c r="W707" s="4">
        <f t="shared" si="84"/>
        <v>3367317.3091585017</v>
      </c>
      <c r="X707" s="1" t="s">
        <v>95</v>
      </c>
      <c r="Y707" s="1" t="s">
        <v>96</v>
      </c>
      <c r="Z707" s="8">
        <v>46169</v>
      </c>
      <c r="AA707" s="8" t="str">
        <f>TEXT(Table2[[#This Row],[Application_Date]],"yyy")</f>
        <v>2026</v>
      </c>
      <c r="AB707" s="8" t="str">
        <f>TEXT(Table2[[#This Row],[Application_Date]],"mmmm")</f>
        <v>May</v>
      </c>
      <c r="AC707" s="1" t="s">
        <v>41</v>
      </c>
      <c r="AD707" s="1" t="s">
        <v>42</v>
      </c>
      <c r="AE707" s="1" t="s">
        <v>43</v>
      </c>
    </row>
    <row r="708" spans="1:31" x14ac:dyDescent="0.25">
      <c r="A708" s="1" t="s">
        <v>1555</v>
      </c>
      <c r="B708" s="1" t="str">
        <f>IF(COUNTIF($A$2:A708,A708)&gt;1,"Duplicate","Unique")</f>
        <v>Unique</v>
      </c>
      <c r="C708" s="1" t="s">
        <v>1556</v>
      </c>
      <c r="D708" s="1" t="s">
        <v>75</v>
      </c>
      <c r="E708" s="1" t="str">
        <f t="shared" si="78"/>
        <v>Submitted</v>
      </c>
      <c r="F708" s="1" t="s">
        <v>47</v>
      </c>
      <c r="G708" s="1">
        <v>43</v>
      </c>
      <c r="H708" s="1" t="s">
        <v>36</v>
      </c>
      <c r="I708" s="1" t="s">
        <v>48</v>
      </c>
      <c r="J708" s="1" t="s">
        <v>37</v>
      </c>
      <c r="K708" s="4">
        <v>2306982</v>
      </c>
      <c r="L708" s="4" t="str">
        <f t="shared" si="79"/>
        <v>Submitted</v>
      </c>
      <c r="M708" s="1">
        <v>581</v>
      </c>
      <c r="N708" s="1" t="str">
        <f t="shared" si="80"/>
        <v>High_risk</v>
      </c>
      <c r="O708" s="1" t="str">
        <f t="shared" si="81"/>
        <v>Excellent</v>
      </c>
      <c r="P708" s="1" t="str">
        <f t="shared" si="82"/>
        <v>Submitted</v>
      </c>
      <c r="Q708" s="1" t="str">
        <f t="shared" si="83"/>
        <v>Valid</v>
      </c>
      <c r="R708" s="1" t="s">
        <v>70</v>
      </c>
      <c r="S708" s="4">
        <v>2051674</v>
      </c>
      <c r="T708" s="1">
        <v>14.86</v>
      </c>
      <c r="U708" s="1">
        <v>120</v>
      </c>
      <c r="V708" s="1">
        <v>17097.28</v>
      </c>
      <c r="W708" s="4">
        <f t="shared" si="84"/>
        <v>2540656.3033333332</v>
      </c>
      <c r="X708" s="1" t="s">
        <v>59</v>
      </c>
      <c r="Y708" s="1" t="s">
        <v>60</v>
      </c>
      <c r="Z708" s="8">
        <v>46170</v>
      </c>
      <c r="AA708" s="8" t="str">
        <f>TEXT(Table2[[#This Row],[Application_Date]],"yyy")</f>
        <v>2026</v>
      </c>
      <c r="AB708" s="8" t="str">
        <f>TEXT(Table2[[#This Row],[Application_Date]],"mmmm")</f>
        <v>May</v>
      </c>
      <c r="AC708" s="1" t="s">
        <v>61</v>
      </c>
      <c r="AD708" s="1" t="s">
        <v>42</v>
      </c>
      <c r="AE708" s="1" t="s">
        <v>66</v>
      </c>
    </row>
    <row r="709" spans="1:31" x14ac:dyDescent="0.25">
      <c r="A709" s="1" t="s">
        <v>1557</v>
      </c>
      <c r="B709" s="1" t="str">
        <f>IF(COUNTIF($A$2:A709,A709)&gt;1,"Duplicate","Unique")</f>
        <v>Unique</v>
      </c>
      <c r="C709" s="1" t="s">
        <v>1558</v>
      </c>
      <c r="D709" s="1" t="s">
        <v>94</v>
      </c>
      <c r="E709" s="1" t="str">
        <f t="shared" si="78"/>
        <v>Submitted</v>
      </c>
      <c r="F709" s="1" t="s">
        <v>35</v>
      </c>
      <c r="G709" s="1">
        <v>60</v>
      </c>
      <c r="H709" s="1" t="s">
        <v>36</v>
      </c>
      <c r="I709" s="1" t="s">
        <v>25</v>
      </c>
      <c r="J709" s="1" t="s">
        <v>49</v>
      </c>
      <c r="K709" s="4">
        <v>2097297</v>
      </c>
      <c r="L709" s="4" t="str">
        <f t="shared" si="79"/>
        <v>Submitted</v>
      </c>
      <c r="M709" s="1">
        <v>363</v>
      </c>
      <c r="N709" s="1" t="str">
        <f t="shared" si="80"/>
        <v>High_risk</v>
      </c>
      <c r="O709" s="1" t="str">
        <f t="shared" si="81"/>
        <v>Excellent</v>
      </c>
      <c r="P709" s="1" t="str">
        <f t="shared" si="82"/>
        <v>Submitted</v>
      </c>
      <c r="Q709" s="1" t="str">
        <f t="shared" si="83"/>
        <v>Valid</v>
      </c>
      <c r="R709" s="1" t="s">
        <v>27</v>
      </c>
      <c r="S709" s="4">
        <v>3833502</v>
      </c>
      <c r="T709" s="1">
        <v>17.899999999999999</v>
      </c>
      <c r="U709" s="1">
        <v>120</v>
      </c>
      <c r="V709" s="1">
        <v>31945.85</v>
      </c>
      <c r="W709" s="4">
        <f t="shared" si="84"/>
        <v>5718307.1499999994</v>
      </c>
      <c r="X709" s="1" t="s">
        <v>59</v>
      </c>
      <c r="Y709" s="1" t="s">
        <v>60</v>
      </c>
      <c r="Z709" s="8">
        <v>46171</v>
      </c>
      <c r="AA709" s="8" t="str">
        <f>TEXT(Table2[[#This Row],[Application_Date]],"yyy")</f>
        <v>2026</v>
      </c>
      <c r="AB709" s="8" t="str">
        <f>TEXT(Table2[[#This Row],[Application_Date]],"mmmm")</f>
        <v>May</v>
      </c>
      <c r="AC709" s="1" t="s">
        <v>61</v>
      </c>
      <c r="AD709" s="1" t="s">
        <v>42</v>
      </c>
      <c r="AE709" s="1" t="s">
        <v>62</v>
      </c>
    </row>
    <row r="710" spans="1:31" x14ac:dyDescent="0.25">
      <c r="A710" s="1" t="s">
        <v>1559</v>
      </c>
      <c r="B710" s="1" t="str">
        <f>IF(COUNTIF($A$2:A710,A710)&gt;1,"Duplicate","Unique")</f>
        <v>Unique</v>
      </c>
      <c r="C710" s="1" t="s">
        <v>1560</v>
      </c>
      <c r="D710" s="1" t="s">
        <v>226</v>
      </c>
      <c r="E710" s="1" t="str">
        <f t="shared" si="78"/>
        <v>Submitted</v>
      </c>
      <c r="F710" s="1" t="s">
        <v>47</v>
      </c>
      <c r="G710" s="1">
        <v>57</v>
      </c>
      <c r="H710" s="1" t="s">
        <v>36</v>
      </c>
      <c r="I710" s="1" t="s">
        <v>48</v>
      </c>
      <c r="J710" s="1" t="s">
        <v>26</v>
      </c>
      <c r="K710" s="4">
        <v>0</v>
      </c>
      <c r="L710" s="4" t="str">
        <f t="shared" si="79"/>
        <v>Submitted</v>
      </c>
      <c r="M710" s="1">
        <v>894</v>
      </c>
      <c r="N710" s="1" t="str">
        <f t="shared" si="80"/>
        <v>medium_risk</v>
      </c>
      <c r="O710" s="1" t="str">
        <f t="shared" si="81"/>
        <v>Excellent</v>
      </c>
      <c r="P710" s="1" t="str">
        <f t="shared" si="82"/>
        <v>Submitted</v>
      </c>
      <c r="Q710" s="1" t="str">
        <f t="shared" si="83"/>
        <v>Valid</v>
      </c>
      <c r="R710" s="1" t="s">
        <v>38</v>
      </c>
      <c r="S710" s="4">
        <v>4005275</v>
      </c>
      <c r="T710" s="1">
        <v>8.86</v>
      </c>
      <c r="U710" s="1">
        <v>24</v>
      </c>
      <c r="V710" s="1">
        <v>166886.46</v>
      </c>
      <c r="W710" s="4">
        <f t="shared" si="84"/>
        <v>2957233.1430994868</v>
      </c>
      <c r="X710" s="1" t="s">
        <v>28</v>
      </c>
      <c r="Y710" s="1" t="s">
        <v>29</v>
      </c>
      <c r="Z710" s="8">
        <v>46172</v>
      </c>
      <c r="AA710" s="8" t="str">
        <f>TEXT(Table2[[#This Row],[Application_Date]],"yyy")</f>
        <v>2026</v>
      </c>
      <c r="AB710" s="8" t="str">
        <f>TEXT(Table2[[#This Row],[Application_Date]],"mmmm")</f>
        <v>May</v>
      </c>
      <c r="AC710" s="1" t="s">
        <v>61</v>
      </c>
      <c r="AD710" s="1" t="s">
        <v>42</v>
      </c>
      <c r="AE710" s="1" t="s">
        <v>66</v>
      </c>
    </row>
    <row r="711" spans="1:31" x14ac:dyDescent="0.25">
      <c r="A711" s="1" t="s">
        <v>1561</v>
      </c>
      <c r="B711" s="1" t="str">
        <f>IF(COUNTIF($A$2:A711,A711)&gt;1,"Duplicate","Unique")</f>
        <v>Unique</v>
      </c>
      <c r="C711" s="1" t="s">
        <v>1562</v>
      </c>
      <c r="D711" s="1" t="s">
        <v>406</v>
      </c>
      <c r="E711" s="1" t="str">
        <f t="shared" si="78"/>
        <v>Submitted</v>
      </c>
      <c r="F711" s="1" t="s">
        <v>35</v>
      </c>
      <c r="G711" s="1">
        <v>18</v>
      </c>
      <c r="H711" s="1" t="s">
        <v>24</v>
      </c>
      <c r="I711" s="1" t="s">
        <v>25</v>
      </c>
      <c r="J711" s="1" t="s">
        <v>49</v>
      </c>
      <c r="K711" s="4">
        <v>2170654</v>
      </c>
      <c r="L711" s="4" t="str">
        <f t="shared" si="79"/>
        <v>Submitted</v>
      </c>
      <c r="M711" s="1">
        <v>588</v>
      </c>
      <c r="N711" s="1" t="str">
        <f t="shared" si="80"/>
        <v>High_risk</v>
      </c>
      <c r="O711" s="1" t="str">
        <f t="shared" si="81"/>
        <v>Excellent</v>
      </c>
      <c r="P711" s="1" t="str">
        <f t="shared" si="82"/>
        <v>Submitted</v>
      </c>
      <c r="Q711" s="1" t="str">
        <f t="shared" si="83"/>
        <v>Valid</v>
      </c>
      <c r="R711" s="1" t="s">
        <v>27</v>
      </c>
      <c r="S711" s="4">
        <v>3944428</v>
      </c>
      <c r="T711" s="1">
        <v>12.78</v>
      </c>
      <c r="U711" s="1">
        <v>180</v>
      </c>
      <c r="V711" s="1">
        <v>21913.49</v>
      </c>
      <c r="W711" s="4">
        <f t="shared" si="84"/>
        <v>4200815.8199999994</v>
      </c>
      <c r="X711" s="1" t="s">
        <v>28</v>
      </c>
      <c r="Y711" s="1" t="s">
        <v>29</v>
      </c>
      <c r="Z711" s="8">
        <v>46173</v>
      </c>
      <c r="AA711" s="8" t="str">
        <f>TEXT(Table2[[#This Row],[Application_Date]],"yyy")</f>
        <v>2026</v>
      </c>
      <c r="AB711" s="8" t="str">
        <f>TEXT(Table2[[#This Row],[Application_Date]],"mmmm")</f>
        <v>May</v>
      </c>
      <c r="AC711" s="1" t="s">
        <v>52</v>
      </c>
      <c r="AD711" s="1" t="s">
        <v>42</v>
      </c>
      <c r="AE711" s="1" t="s">
        <v>62</v>
      </c>
    </row>
    <row r="712" spans="1:31" x14ac:dyDescent="0.25">
      <c r="A712" s="1" t="s">
        <v>1563</v>
      </c>
      <c r="B712" s="1" t="str">
        <f>IF(COUNTIF($A$2:A712,A712)&gt;1,"Duplicate","Unique")</f>
        <v>Unique</v>
      </c>
      <c r="C712" s="1" t="s">
        <v>1564</v>
      </c>
      <c r="D712" s="1" t="s">
        <v>333</v>
      </c>
      <c r="E712" s="1" t="str">
        <f t="shared" si="78"/>
        <v>Submitted</v>
      </c>
      <c r="F712" s="1" t="s">
        <v>35</v>
      </c>
      <c r="G712" s="1">
        <v>20</v>
      </c>
      <c r="H712" s="1" t="s">
        <v>36</v>
      </c>
      <c r="I712" s="1" t="s">
        <v>25</v>
      </c>
      <c r="J712" s="1" t="s">
        <v>70</v>
      </c>
      <c r="K712" s="4">
        <v>970762</v>
      </c>
      <c r="L712" s="4" t="str">
        <f t="shared" si="79"/>
        <v>Submitted</v>
      </c>
      <c r="M712" s="1">
        <v>378</v>
      </c>
      <c r="N712" s="1" t="str">
        <f t="shared" si="80"/>
        <v>High_risk</v>
      </c>
      <c r="O712" s="1" t="str">
        <f t="shared" si="81"/>
        <v>Excellent</v>
      </c>
      <c r="P712" s="1" t="str">
        <f t="shared" si="82"/>
        <v>Submitted</v>
      </c>
      <c r="Q712" s="1" t="str">
        <f t="shared" si="83"/>
        <v>Valid</v>
      </c>
      <c r="R712" s="1" t="s">
        <v>82</v>
      </c>
      <c r="S712" s="4">
        <v>392472</v>
      </c>
      <c r="T712" s="1">
        <v>7.35</v>
      </c>
      <c r="U712" s="1">
        <v>60</v>
      </c>
      <c r="V712" s="1">
        <v>6541.2</v>
      </c>
      <c r="W712" s="4">
        <f t="shared" si="84"/>
        <v>240389.10000008525</v>
      </c>
      <c r="X712" s="1" t="s">
        <v>59</v>
      </c>
      <c r="Y712" s="1" t="s">
        <v>60</v>
      </c>
      <c r="Z712" s="8">
        <v>46174</v>
      </c>
      <c r="AA712" s="8" t="str">
        <f>TEXT(Table2[[#This Row],[Application_Date]],"yyy")</f>
        <v>2026</v>
      </c>
      <c r="AB712" s="8" t="str">
        <f>TEXT(Table2[[#This Row],[Application_Date]],"mmmm")</f>
        <v>June</v>
      </c>
      <c r="AC712" s="1" t="s">
        <v>61</v>
      </c>
      <c r="AD712" s="1" t="s">
        <v>42</v>
      </c>
      <c r="AE712" s="1" t="s">
        <v>66</v>
      </c>
    </row>
    <row r="713" spans="1:31" x14ac:dyDescent="0.25">
      <c r="A713" s="1" t="s">
        <v>1565</v>
      </c>
      <c r="B713" s="1" t="str">
        <f>IF(COUNTIF($A$2:A713,A713)&gt;1,"Duplicate","Unique")</f>
        <v>Unique</v>
      </c>
      <c r="C713" s="1" t="s">
        <v>1566</v>
      </c>
      <c r="D713" s="1" t="s">
        <v>124</v>
      </c>
      <c r="E713" s="1" t="str">
        <f t="shared" si="78"/>
        <v>Submitted</v>
      </c>
      <c r="F713" s="1" t="s">
        <v>47</v>
      </c>
      <c r="G713" s="1">
        <v>38</v>
      </c>
      <c r="H713" s="1" t="s">
        <v>36</v>
      </c>
      <c r="I713" s="1" t="s">
        <v>48</v>
      </c>
      <c r="J713" s="1" t="s">
        <v>26</v>
      </c>
      <c r="K713" s="4">
        <v>1499265</v>
      </c>
      <c r="L713" s="4" t="str">
        <f t="shared" si="79"/>
        <v>Submitted</v>
      </c>
      <c r="M713" s="1">
        <v>678</v>
      </c>
      <c r="N713" s="1" t="str">
        <f t="shared" si="80"/>
        <v>low_risk</v>
      </c>
      <c r="O713" s="1" t="str">
        <f t="shared" si="81"/>
        <v>Excellent</v>
      </c>
      <c r="P713" s="1" t="str">
        <f t="shared" si="82"/>
        <v>Submitted</v>
      </c>
      <c r="Q713" s="1" t="str">
        <f t="shared" si="83"/>
        <v>Valid</v>
      </c>
      <c r="R713" s="1" t="s">
        <v>6</v>
      </c>
      <c r="S713" s="4">
        <v>2940532</v>
      </c>
      <c r="T713" s="1">
        <v>12.81</v>
      </c>
      <c r="U713" s="1">
        <v>60</v>
      </c>
      <c r="V713" s="1">
        <v>49008.87</v>
      </c>
      <c r="W713" s="4">
        <f t="shared" si="84"/>
        <v>3139017.91</v>
      </c>
      <c r="X713" s="1" t="s">
        <v>105</v>
      </c>
      <c r="Y713" s="1" t="s">
        <v>106</v>
      </c>
      <c r="Z713" s="8">
        <v>46175</v>
      </c>
      <c r="AA713" s="8" t="str">
        <f>TEXT(Table2[[#This Row],[Application_Date]],"yyy")</f>
        <v>2026</v>
      </c>
      <c r="AB713" s="8" t="str">
        <f>TEXT(Table2[[#This Row],[Application_Date]],"mmmm")</f>
        <v>June</v>
      </c>
      <c r="AC713" s="1" t="s">
        <v>61</v>
      </c>
      <c r="AD713" s="1" t="s">
        <v>30</v>
      </c>
      <c r="AE713" s="1" t="s">
        <v>62</v>
      </c>
    </row>
    <row r="714" spans="1:31" x14ac:dyDescent="0.25">
      <c r="A714" s="1" t="s">
        <v>1567</v>
      </c>
      <c r="B714" s="1" t="str">
        <f>IF(COUNTIF($A$2:A714,A714)&gt;1,"Duplicate","Unique")</f>
        <v>Unique</v>
      </c>
      <c r="C714" s="1" t="s">
        <v>1568</v>
      </c>
      <c r="D714" s="1" t="s">
        <v>69</v>
      </c>
      <c r="E714" s="1" t="str">
        <f t="shared" si="78"/>
        <v>Submitted</v>
      </c>
      <c r="F714" s="1" t="s">
        <v>35</v>
      </c>
      <c r="G714" s="1">
        <v>26</v>
      </c>
      <c r="H714" s="1" t="s">
        <v>24</v>
      </c>
      <c r="I714" s="1" t="s">
        <v>48</v>
      </c>
      <c r="J714" s="1" t="s">
        <v>49</v>
      </c>
      <c r="K714" s="4">
        <v>1842750</v>
      </c>
      <c r="L714" s="4" t="str">
        <f t="shared" si="79"/>
        <v>Submitted</v>
      </c>
      <c r="M714" s="1">
        <v>584</v>
      </c>
      <c r="N714" s="1" t="str">
        <f t="shared" si="80"/>
        <v>High_risk</v>
      </c>
      <c r="O714" s="1" t="str">
        <f t="shared" si="81"/>
        <v>Excellent</v>
      </c>
      <c r="P714" s="1" t="str">
        <f t="shared" si="82"/>
        <v>Submitted</v>
      </c>
      <c r="Q714" s="1" t="str">
        <f t="shared" si="83"/>
        <v>Valid</v>
      </c>
      <c r="R714" s="1" t="s">
        <v>6</v>
      </c>
      <c r="S714" s="4">
        <v>1355795</v>
      </c>
      <c r="T714" s="1">
        <v>11.11</v>
      </c>
      <c r="U714" s="1">
        <v>36</v>
      </c>
      <c r="V714" s="1">
        <v>37660.97</v>
      </c>
      <c r="W714" s="4">
        <f t="shared" si="84"/>
        <v>1255240.2042378623</v>
      </c>
      <c r="X714" s="1" t="s">
        <v>95</v>
      </c>
      <c r="Y714" s="1" t="s">
        <v>96</v>
      </c>
      <c r="Z714" s="8">
        <v>46176</v>
      </c>
      <c r="AA714" s="8" t="str">
        <f>TEXT(Table2[[#This Row],[Application_Date]],"yyy")</f>
        <v>2026</v>
      </c>
      <c r="AB714" s="8" t="str">
        <f>TEXT(Table2[[#This Row],[Application_Date]],"mmmm")</f>
        <v>June</v>
      </c>
      <c r="AC714" s="1" t="s">
        <v>41</v>
      </c>
      <c r="AD714" s="1" t="s">
        <v>42</v>
      </c>
      <c r="AE714" s="1" t="s">
        <v>43</v>
      </c>
    </row>
    <row r="715" spans="1:31" x14ac:dyDescent="0.25">
      <c r="A715" s="1" t="s">
        <v>1569</v>
      </c>
      <c r="B715" s="1" t="str">
        <f>IF(COUNTIF($A$2:A715,A715)&gt;1,"Duplicate","Unique")</f>
        <v>Unique</v>
      </c>
      <c r="C715" s="1" t="s">
        <v>1570</v>
      </c>
      <c r="D715" s="1" t="s">
        <v>1280</v>
      </c>
      <c r="E715" s="1" t="str">
        <f t="shared" si="78"/>
        <v>Submitted</v>
      </c>
      <c r="F715" s="1" t="s">
        <v>47</v>
      </c>
      <c r="G715" s="1">
        <v>55</v>
      </c>
      <c r="H715" s="1" t="s">
        <v>24</v>
      </c>
      <c r="I715" s="1" t="s">
        <v>48</v>
      </c>
      <c r="J715" s="1" t="s">
        <v>70</v>
      </c>
      <c r="K715" s="4">
        <v>2066023</v>
      </c>
      <c r="L715" s="4" t="str">
        <f t="shared" si="79"/>
        <v>Submitted</v>
      </c>
      <c r="M715" s="1">
        <v>356</v>
      </c>
      <c r="N715" s="1" t="str">
        <f t="shared" si="80"/>
        <v>High_risk</v>
      </c>
      <c r="O715" s="1" t="str">
        <f t="shared" si="81"/>
        <v>Excellent</v>
      </c>
      <c r="P715" s="1" t="str">
        <f t="shared" si="82"/>
        <v>Submitted</v>
      </c>
      <c r="Q715" s="1" t="str">
        <f t="shared" si="83"/>
        <v>Valid</v>
      </c>
      <c r="R715" s="1" t="s">
        <v>38</v>
      </c>
      <c r="S715" s="4">
        <v>4964903</v>
      </c>
      <c r="T715" s="1">
        <v>10.71</v>
      </c>
      <c r="U715" s="1">
        <v>120</v>
      </c>
      <c r="V715" s="1">
        <v>41374.19</v>
      </c>
      <c r="W715" s="4">
        <f t="shared" si="84"/>
        <v>4431175.9275000002</v>
      </c>
      <c r="X715" s="1" t="s">
        <v>50</v>
      </c>
      <c r="Y715" s="1" t="s">
        <v>51</v>
      </c>
      <c r="Z715" s="8">
        <v>46177</v>
      </c>
      <c r="AA715" s="8" t="str">
        <f>TEXT(Table2[[#This Row],[Application_Date]],"yyy")</f>
        <v>2026</v>
      </c>
      <c r="AB715" s="8" t="str">
        <f>TEXT(Table2[[#This Row],[Application_Date]],"mmmm")</f>
        <v>June</v>
      </c>
      <c r="AC715" s="1" t="s">
        <v>61</v>
      </c>
      <c r="AD715" s="1" t="s">
        <v>30</v>
      </c>
      <c r="AE715" s="1" t="s">
        <v>43</v>
      </c>
    </row>
    <row r="716" spans="1:31" x14ac:dyDescent="0.25">
      <c r="A716" s="1" t="s">
        <v>1571</v>
      </c>
      <c r="B716" s="1" t="str">
        <f>IF(COUNTIF($A$2:A716,A716)&gt;1,"Duplicate","Unique")</f>
        <v>Unique</v>
      </c>
      <c r="C716" s="1" t="s">
        <v>1572</v>
      </c>
      <c r="D716" s="1" t="s">
        <v>115</v>
      </c>
      <c r="E716" s="1" t="str">
        <f t="shared" si="78"/>
        <v>Submitted</v>
      </c>
      <c r="F716" s="1" t="s">
        <v>35</v>
      </c>
      <c r="G716" s="1">
        <v>30</v>
      </c>
      <c r="H716" s="1" t="s">
        <v>24</v>
      </c>
      <c r="I716" s="1" t="s">
        <v>48</v>
      </c>
      <c r="J716" s="1" t="s">
        <v>37</v>
      </c>
      <c r="K716" s="4">
        <v>434465</v>
      </c>
      <c r="L716" s="4" t="str">
        <f t="shared" si="79"/>
        <v>Submitted</v>
      </c>
      <c r="M716" s="1">
        <v>541</v>
      </c>
      <c r="N716" s="1" t="str">
        <f t="shared" si="80"/>
        <v>High_risk</v>
      </c>
      <c r="O716" s="1" t="str">
        <f t="shared" si="81"/>
        <v>Excellent</v>
      </c>
      <c r="P716" s="1" t="str">
        <f t="shared" si="82"/>
        <v>Submitted</v>
      </c>
      <c r="Q716" s="1" t="str">
        <f t="shared" si="83"/>
        <v>Valid</v>
      </c>
      <c r="R716" s="1" t="s">
        <v>6</v>
      </c>
      <c r="S716" s="4">
        <v>142455</v>
      </c>
      <c r="T716" s="1">
        <v>9.2799999999999994</v>
      </c>
      <c r="U716" s="1">
        <v>60</v>
      </c>
      <c r="V716" s="1">
        <v>2374.25</v>
      </c>
      <c r="W716" s="4">
        <f t="shared" si="84"/>
        <v>110165.20000000013</v>
      </c>
      <c r="X716" s="1" t="s">
        <v>95</v>
      </c>
      <c r="Y716" s="1" t="s">
        <v>96</v>
      </c>
      <c r="Z716" s="8">
        <v>46178</v>
      </c>
      <c r="AA716" s="8" t="str">
        <f>TEXT(Table2[[#This Row],[Application_Date]],"yyy")</f>
        <v>2026</v>
      </c>
      <c r="AB716" s="8" t="str">
        <f>TEXT(Table2[[#This Row],[Application_Date]],"mmmm")</f>
        <v>June</v>
      </c>
      <c r="AC716" s="1" t="s">
        <v>41</v>
      </c>
      <c r="AD716" s="1" t="s">
        <v>30</v>
      </c>
      <c r="AE716" s="1" t="s">
        <v>31</v>
      </c>
    </row>
    <row r="717" spans="1:31" x14ac:dyDescent="0.25">
      <c r="A717" s="1" t="s">
        <v>1573</v>
      </c>
      <c r="B717" s="1" t="str">
        <f>IF(COUNTIF($A$2:A717,A717)&gt;1,"Duplicate","Unique")</f>
        <v>Unique</v>
      </c>
      <c r="C717" s="1" t="s">
        <v>1574</v>
      </c>
      <c r="D717" s="1" t="s">
        <v>325</v>
      </c>
      <c r="E717" s="1" t="str">
        <f t="shared" si="78"/>
        <v>Submitted</v>
      </c>
      <c r="F717" s="1" t="s">
        <v>47</v>
      </c>
      <c r="G717" s="1">
        <v>65</v>
      </c>
      <c r="H717" s="1" t="s">
        <v>24</v>
      </c>
      <c r="I717" s="1" t="s">
        <v>48</v>
      </c>
      <c r="J717" s="1" t="s">
        <v>26</v>
      </c>
      <c r="K717" s="4">
        <v>518266</v>
      </c>
      <c r="L717" s="4" t="str">
        <f t="shared" si="79"/>
        <v>Submitted</v>
      </c>
      <c r="M717" s="1">
        <v>478</v>
      </c>
      <c r="N717" s="1" t="str">
        <f t="shared" si="80"/>
        <v>High_risk</v>
      </c>
      <c r="O717" s="1" t="str">
        <f t="shared" si="81"/>
        <v>Excellent</v>
      </c>
      <c r="P717" s="1" t="str">
        <f t="shared" si="82"/>
        <v>Submitted</v>
      </c>
      <c r="Q717" s="1" t="str">
        <f t="shared" si="83"/>
        <v>Valid</v>
      </c>
      <c r="R717" s="1" t="s">
        <v>6</v>
      </c>
      <c r="S717" s="4">
        <v>3988982</v>
      </c>
      <c r="T717" s="1">
        <v>10.24</v>
      </c>
      <c r="U717" s="1">
        <v>120</v>
      </c>
      <c r="V717" s="1">
        <v>33241.519999999997</v>
      </c>
      <c r="W717" s="4">
        <f t="shared" si="84"/>
        <v>3403931.3066666671</v>
      </c>
      <c r="X717" s="1" t="s">
        <v>95</v>
      </c>
      <c r="Y717" s="1" t="s">
        <v>96</v>
      </c>
      <c r="Z717" s="8">
        <v>46179</v>
      </c>
      <c r="AA717" s="8" t="str">
        <f>TEXT(Table2[[#This Row],[Application_Date]],"yyy")</f>
        <v>2026</v>
      </c>
      <c r="AB717" s="8" t="str">
        <f>TEXT(Table2[[#This Row],[Application_Date]],"mmmm")</f>
        <v>June</v>
      </c>
      <c r="AC717" s="1" t="s">
        <v>52</v>
      </c>
      <c r="AD717" s="1" t="s">
        <v>42</v>
      </c>
      <c r="AE717" s="1" t="s">
        <v>43</v>
      </c>
    </row>
    <row r="718" spans="1:31" x14ac:dyDescent="0.25">
      <c r="A718" s="1" t="s">
        <v>1575</v>
      </c>
      <c r="B718" s="1" t="str">
        <f>IF(COUNTIF($A$2:A718,A718)&gt;1,"Duplicate","Unique")</f>
        <v>Unique</v>
      </c>
      <c r="C718" s="1" t="s">
        <v>1576</v>
      </c>
      <c r="D718" s="1" t="s">
        <v>226</v>
      </c>
      <c r="E718" s="1" t="str">
        <f t="shared" si="78"/>
        <v>Submitted</v>
      </c>
      <c r="F718" s="1" t="s">
        <v>35</v>
      </c>
      <c r="G718" s="1">
        <v>63</v>
      </c>
      <c r="H718" s="1" t="s">
        <v>24</v>
      </c>
      <c r="I718" s="1" t="s">
        <v>25</v>
      </c>
      <c r="J718" s="1" t="s">
        <v>70</v>
      </c>
      <c r="K718" s="4">
        <v>2259517</v>
      </c>
      <c r="L718" s="4" t="str">
        <f t="shared" si="79"/>
        <v>Submitted</v>
      </c>
      <c r="M718" s="1">
        <v>894</v>
      </c>
      <c r="N718" s="1" t="str">
        <f t="shared" si="80"/>
        <v>medium_risk</v>
      </c>
      <c r="O718" s="1" t="str">
        <f t="shared" si="81"/>
        <v>Excellent</v>
      </c>
      <c r="P718" s="1" t="str">
        <f t="shared" si="82"/>
        <v>Submitted</v>
      </c>
      <c r="Q718" s="1" t="str">
        <f t="shared" si="83"/>
        <v>Valid</v>
      </c>
      <c r="R718" s="1" t="s">
        <v>6</v>
      </c>
      <c r="S718" s="4">
        <v>613568</v>
      </c>
      <c r="T718" s="1">
        <v>7.48</v>
      </c>
      <c r="U718" s="1">
        <v>12</v>
      </c>
      <c r="V718" s="1">
        <v>51130.67</v>
      </c>
      <c r="W718" s="4">
        <f t="shared" si="84"/>
        <v>383602.87157458573</v>
      </c>
      <c r="X718" s="1" t="s">
        <v>105</v>
      </c>
      <c r="Y718" s="1" t="s">
        <v>106</v>
      </c>
      <c r="Z718" s="8">
        <v>46180</v>
      </c>
      <c r="AA718" s="8" t="str">
        <f>TEXT(Table2[[#This Row],[Application_Date]],"yyy")</f>
        <v>2026</v>
      </c>
      <c r="AB718" s="8" t="str">
        <f>TEXT(Table2[[#This Row],[Application_Date]],"mmmm")</f>
        <v>June</v>
      </c>
      <c r="AC718" s="1" t="s">
        <v>61</v>
      </c>
      <c r="AD718" s="1" t="s">
        <v>42</v>
      </c>
      <c r="AE718" s="1" t="s">
        <v>31</v>
      </c>
    </row>
    <row r="719" spans="1:31" x14ac:dyDescent="0.25">
      <c r="A719" s="1" t="s">
        <v>1577</v>
      </c>
      <c r="B719" s="1" t="str">
        <f>IF(COUNTIF($A$2:A719,A719)&gt;1,"Duplicate","Unique")</f>
        <v>Unique</v>
      </c>
      <c r="C719" s="1" t="s">
        <v>1578</v>
      </c>
      <c r="D719" s="1" t="s">
        <v>373</v>
      </c>
      <c r="E719" s="1" t="str">
        <f t="shared" si="78"/>
        <v>Submitted</v>
      </c>
      <c r="F719" s="1" t="s">
        <v>47</v>
      </c>
      <c r="G719" s="1">
        <v>44</v>
      </c>
      <c r="H719" s="1" t="s">
        <v>24</v>
      </c>
      <c r="I719" s="1" t="s">
        <v>48</v>
      </c>
      <c r="J719" s="1" t="s">
        <v>37</v>
      </c>
      <c r="K719" s="4">
        <v>1670300</v>
      </c>
      <c r="L719" s="4" t="str">
        <f t="shared" si="79"/>
        <v>Submitted</v>
      </c>
      <c r="M719" s="1">
        <v>637</v>
      </c>
      <c r="N719" s="1" t="str">
        <f t="shared" si="80"/>
        <v>low_risk</v>
      </c>
      <c r="O719" s="1" t="str">
        <f t="shared" si="81"/>
        <v>Excellent</v>
      </c>
      <c r="P719" s="1" t="str">
        <f t="shared" si="82"/>
        <v>Submitted</v>
      </c>
      <c r="Q719" s="1" t="str">
        <f t="shared" si="83"/>
        <v>Valid</v>
      </c>
      <c r="R719" s="1" t="s">
        <v>27</v>
      </c>
      <c r="S719" s="4">
        <v>0</v>
      </c>
      <c r="T719" s="1">
        <v>15.38</v>
      </c>
      <c r="U719" s="1">
        <v>24</v>
      </c>
      <c r="V719" s="1">
        <v>10416.67</v>
      </c>
      <c r="W719" s="4">
        <f t="shared" si="84"/>
        <v>0</v>
      </c>
      <c r="X719" s="1" t="s">
        <v>50</v>
      </c>
      <c r="Y719" s="1" t="s">
        <v>51</v>
      </c>
      <c r="Z719" s="8">
        <v>46181</v>
      </c>
      <c r="AA719" s="8" t="str">
        <f>TEXT(Table2[[#This Row],[Application_Date]],"yyy")</f>
        <v>2026</v>
      </c>
      <c r="AB719" s="8" t="str">
        <f>TEXT(Table2[[#This Row],[Application_Date]],"mmmm")</f>
        <v>June</v>
      </c>
      <c r="AC719" s="1" t="s">
        <v>41</v>
      </c>
      <c r="AD719" s="1" t="s">
        <v>42</v>
      </c>
      <c r="AE719" s="1" t="s">
        <v>66</v>
      </c>
    </row>
    <row r="720" spans="1:31" x14ac:dyDescent="0.25">
      <c r="A720" s="1" t="s">
        <v>1579</v>
      </c>
      <c r="B720" s="1" t="str">
        <f>IF(COUNTIF($A$2:A720,A720)&gt;1,"Duplicate","Unique")</f>
        <v>Unique</v>
      </c>
      <c r="C720" s="1" t="s">
        <v>1580</v>
      </c>
      <c r="D720" s="1" t="s">
        <v>148</v>
      </c>
      <c r="E720" s="1" t="str">
        <f t="shared" si="78"/>
        <v>Submitted</v>
      </c>
      <c r="F720" s="1" t="s">
        <v>35</v>
      </c>
      <c r="G720" s="1">
        <v>49</v>
      </c>
      <c r="H720" s="1" t="s">
        <v>24</v>
      </c>
      <c r="I720" s="1" t="s">
        <v>48</v>
      </c>
      <c r="J720" s="1" t="s">
        <v>37</v>
      </c>
      <c r="K720" s="4">
        <v>1752832</v>
      </c>
      <c r="L720" s="4" t="str">
        <f t="shared" si="79"/>
        <v>Submitted</v>
      </c>
      <c r="M720" s="1">
        <v>516</v>
      </c>
      <c r="N720" s="1" t="str">
        <f t="shared" si="80"/>
        <v>High_risk</v>
      </c>
      <c r="O720" s="1" t="str">
        <f t="shared" si="81"/>
        <v>Excellent</v>
      </c>
      <c r="P720" s="1" t="str">
        <f t="shared" si="82"/>
        <v>Submitted</v>
      </c>
      <c r="Q720" s="1" t="str">
        <f t="shared" si="83"/>
        <v>Valid</v>
      </c>
      <c r="R720" s="1" t="s">
        <v>27</v>
      </c>
      <c r="S720" s="4">
        <v>4463072</v>
      </c>
      <c r="T720" s="1">
        <v>15</v>
      </c>
      <c r="U720" s="1">
        <v>120</v>
      </c>
      <c r="V720" s="1">
        <v>37192.269999999997</v>
      </c>
      <c r="W720" s="4">
        <f t="shared" si="84"/>
        <v>5578840</v>
      </c>
      <c r="X720" s="1" t="s">
        <v>95</v>
      </c>
      <c r="Y720" s="1" t="s">
        <v>96</v>
      </c>
      <c r="Z720" s="8">
        <v>46182</v>
      </c>
      <c r="AA720" s="8" t="str">
        <f>TEXT(Table2[[#This Row],[Application_Date]],"yyy")</f>
        <v>2026</v>
      </c>
      <c r="AB720" s="8" t="str">
        <f>TEXT(Table2[[#This Row],[Application_Date]],"mmmm")</f>
        <v>June</v>
      </c>
      <c r="AC720" s="1" t="s">
        <v>61</v>
      </c>
      <c r="AD720" s="1" t="s">
        <v>42</v>
      </c>
      <c r="AE720" s="1" t="s">
        <v>31</v>
      </c>
    </row>
    <row r="721" spans="1:31" x14ac:dyDescent="0.25">
      <c r="A721" s="1" t="s">
        <v>1581</v>
      </c>
      <c r="B721" s="1" t="str">
        <f>IF(COUNTIF($A$2:A721,A721)&gt;1,"Duplicate","Unique")</f>
        <v>Unique</v>
      </c>
      <c r="C721" s="1" t="s">
        <v>1582</v>
      </c>
      <c r="D721" s="1" t="s">
        <v>262</v>
      </c>
      <c r="E721" s="1" t="str">
        <f t="shared" si="78"/>
        <v>Submitted</v>
      </c>
      <c r="F721" s="1" t="s">
        <v>47</v>
      </c>
      <c r="G721" s="1">
        <v>57</v>
      </c>
      <c r="H721" s="1" t="s">
        <v>24</v>
      </c>
      <c r="I721" s="1" t="s">
        <v>48</v>
      </c>
      <c r="J721" s="1" t="s">
        <v>26</v>
      </c>
      <c r="K721" s="4">
        <v>1526035</v>
      </c>
      <c r="L721" s="4" t="str">
        <f t="shared" si="79"/>
        <v>Submitted</v>
      </c>
      <c r="M721" s="1">
        <v>419</v>
      </c>
      <c r="N721" s="1" t="str">
        <f t="shared" si="80"/>
        <v>High_risk</v>
      </c>
      <c r="O721" s="1" t="str">
        <f t="shared" si="81"/>
        <v>Excellent</v>
      </c>
      <c r="P721" s="1" t="str">
        <f t="shared" si="82"/>
        <v>Submitted</v>
      </c>
      <c r="Q721" s="1" t="str">
        <f t="shared" si="83"/>
        <v>Valid</v>
      </c>
      <c r="R721" s="1" t="s">
        <v>38</v>
      </c>
      <c r="S721" s="4">
        <v>2458301</v>
      </c>
      <c r="T721" s="1">
        <v>8.8699999999999992</v>
      </c>
      <c r="U721" s="1">
        <v>24</v>
      </c>
      <c r="V721" s="1">
        <v>102429.21</v>
      </c>
      <c r="W721" s="4">
        <f t="shared" si="84"/>
        <v>1817097.2546030264</v>
      </c>
      <c r="X721" s="1" t="s">
        <v>576</v>
      </c>
      <c r="Y721" s="1" t="s">
        <v>60</v>
      </c>
      <c r="Z721" s="8">
        <v>46183</v>
      </c>
      <c r="AA721" s="8" t="str">
        <f>TEXT(Table2[[#This Row],[Application_Date]],"yyy")</f>
        <v>2026</v>
      </c>
      <c r="AB721" s="8" t="str">
        <f>TEXT(Table2[[#This Row],[Application_Date]],"mmmm")</f>
        <v>June</v>
      </c>
      <c r="AC721" s="1" t="s">
        <v>61</v>
      </c>
      <c r="AD721" s="1" t="s">
        <v>42</v>
      </c>
      <c r="AE721" s="1" t="s">
        <v>66</v>
      </c>
    </row>
    <row r="722" spans="1:31" x14ac:dyDescent="0.25">
      <c r="A722" s="1" t="s">
        <v>1583</v>
      </c>
      <c r="B722" s="1" t="str">
        <f>IF(COUNTIF($A$2:A722,A722)&gt;1,"Duplicate","Unique")</f>
        <v>Unique</v>
      </c>
      <c r="C722" s="1" t="s">
        <v>1584</v>
      </c>
      <c r="D722" s="1" t="s">
        <v>249</v>
      </c>
      <c r="E722" s="1" t="str">
        <f t="shared" si="78"/>
        <v>Submitted</v>
      </c>
      <c r="F722" s="1" t="s">
        <v>47</v>
      </c>
      <c r="G722" s="1">
        <v>38</v>
      </c>
      <c r="H722" s="1" t="s">
        <v>24</v>
      </c>
      <c r="I722" s="1" t="s">
        <v>25</v>
      </c>
      <c r="J722" s="1" t="s">
        <v>70</v>
      </c>
      <c r="K722" s="4">
        <v>1561349</v>
      </c>
      <c r="L722" s="4" t="str">
        <f t="shared" si="79"/>
        <v>Submitted</v>
      </c>
      <c r="M722" s="1">
        <v>846</v>
      </c>
      <c r="N722" s="1" t="str">
        <f t="shared" si="80"/>
        <v>medium_risk</v>
      </c>
      <c r="O722" s="1" t="str">
        <f t="shared" si="81"/>
        <v>Excellent</v>
      </c>
      <c r="P722" s="1" t="str">
        <f t="shared" si="82"/>
        <v>Submitted</v>
      </c>
      <c r="Q722" s="1" t="str">
        <f t="shared" si="83"/>
        <v>Valid</v>
      </c>
      <c r="R722" s="1" t="s">
        <v>82</v>
      </c>
      <c r="S722" s="4">
        <v>1093367</v>
      </c>
      <c r="T722" s="1">
        <v>9.57</v>
      </c>
      <c r="U722" s="1">
        <v>60</v>
      </c>
      <c r="V722" s="1">
        <v>18222.78</v>
      </c>
      <c r="W722" s="4">
        <f t="shared" si="84"/>
        <v>871960.18250000058</v>
      </c>
      <c r="X722" s="1" t="s">
        <v>95</v>
      </c>
      <c r="Y722" s="1" t="s">
        <v>96</v>
      </c>
      <c r="Z722" s="8">
        <v>46184</v>
      </c>
      <c r="AA722" s="8" t="str">
        <f>TEXT(Table2[[#This Row],[Application_Date]],"yyy")</f>
        <v>2026</v>
      </c>
      <c r="AB722" s="8" t="str">
        <f>TEXT(Table2[[#This Row],[Application_Date]],"mmmm")</f>
        <v>June</v>
      </c>
      <c r="AC722" s="1" t="s">
        <v>52</v>
      </c>
      <c r="AD722" s="1" t="s">
        <v>30</v>
      </c>
      <c r="AE722" s="1" t="s">
        <v>66</v>
      </c>
    </row>
    <row r="723" spans="1:31" x14ac:dyDescent="0.25">
      <c r="A723" s="1" t="s">
        <v>1585</v>
      </c>
      <c r="B723" s="1" t="str">
        <f>IF(COUNTIF($A$2:A723,A723)&gt;1,"Duplicate","Unique")</f>
        <v>Unique</v>
      </c>
      <c r="C723" s="1" t="s">
        <v>1586</v>
      </c>
      <c r="D723" s="1" t="s">
        <v>46</v>
      </c>
      <c r="E723" s="1" t="str">
        <f t="shared" si="78"/>
        <v>Submitted</v>
      </c>
      <c r="F723" s="1" t="s">
        <v>35</v>
      </c>
      <c r="G723" s="1">
        <v>19</v>
      </c>
      <c r="H723" s="1" t="s">
        <v>24</v>
      </c>
      <c r="I723" s="1" t="s">
        <v>25</v>
      </c>
      <c r="J723" s="1" t="s">
        <v>49</v>
      </c>
      <c r="K723" s="4">
        <v>1809997</v>
      </c>
      <c r="L723" s="4" t="str">
        <f t="shared" si="79"/>
        <v>Submitted</v>
      </c>
      <c r="M723" s="1">
        <v>801</v>
      </c>
      <c r="N723" s="1" t="str">
        <f t="shared" si="80"/>
        <v>medium_risk</v>
      </c>
      <c r="O723" s="1" t="str">
        <f t="shared" si="81"/>
        <v>Excellent</v>
      </c>
      <c r="P723" s="1" t="str">
        <f t="shared" si="82"/>
        <v>Submitted</v>
      </c>
      <c r="Q723" s="1" t="str">
        <f t="shared" si="83"/>
        <v>Valid</v>
      </c>
      <c r="R723" s="1" t="s">
        <v>82</v>
      </c>
      <c r="S723" s="4">
        <v>1460971</v>
      </c>
      <c r="T723" s="1">
        <v>18.87</v>
      </c>
      <c r="U723" s="1">
        <v>120</v>
      </c>
      <c r="V723" s="1">
        <v>12174.76</v>
      </c>
      <c r="W723" s="4">
        <f t="shared" si="84"/>
        <v>2297376.8975</v>
      </c>
      <c r="X723" s="1" t="s">
        <v>85</v>
      </c>
      <c r="Y723" s="1" t="s">
        <v>86</v>
      </c>
      <c r="Z723" s="8">
        <v>46185</v>
      </c>
      <c r="AA723" s="8" t="str">
        <f>TEXT(Table2[[#This Row],[Application_Date]],"yyy")</f>
        <v>2026</v>
      </c>
      <c r="AB723" s="8" t="str">
        <f>TEXT(Table2[[#This Row],[Application_Date]],"mmmm")</f>
        <v>June</v>
      </c>
      <c r="AC723" s="1" t="s">
        <v>41</v>
      </c>
      <c r="AD723" s="1" t="s">
        <v>42</v>
      </c>
      <c r="AE723" s="1" t="s">
        <v>31</v>
      </c>
    </row>
    <row r="724" spans="1:31" x14ac:dyDescent="0.25">
      <c r="A724" s="1" t="s">
        <v>1587</v>
      </c>
      <c r="B724" s="1" t="str">
        <f>IF(COUNTIF($A$2:A724,A724)&gt;1,"Duplicate","Unique")</f>
        <v>Unique</v>
      </c>
      <c r="C724" s="1" t="s">
        <v>1588</v>
      </c>
      <c r="D724" s="1" t="s">
        <v>58</v>
      </c>
      <c r="E724" s="1" t="str">
        <f t="shared" si="78"/>
        <v>Submitted</v>
      </c>
      <c r="F724" s="1" t="s">
        <v>35</v>
      </c>
      <c r="G724" s="1">
        <v>22</v>
      </c>
      <c r="H724" s="1" t="s">
        <v>36</v>
      </c>
      <c r="I724" s="1" t="s">
        <v>48</v>
      </c>
      <c r="J724" s="1" t="s">
        <v>26</v>
      </c>
      <c r="K724" s="4">
        <v>1685145</v>
      </c>
      <c r="L724" s="4" t="str">
        <f t="shared" si="79"/>
        <v>Submitted</v>
      </c>
      <c r="M724" s="1">
        <v>344</v>
      </c>
      <c r="N724" s="1" t="str">
        <f t="shared" si="80"/>
        <v>High_risk</v>
      </c>
      <c r="O724" s="1" t="str">
        <f t="shared" si="81"/>
        <v>Excellent</v>
      </c>
      <c r="P724" s="1" t="str">
        <f t="shared" si="82"/>
        <v>Submitted</v>
      </c>
      <c r="Q724" s="1" t="str">
        <f t="shared" si="83"/>
        <v>Valid</v>
      </c>
      <c r="R724" s="1" t="s">
        <v>38</v>
      </c>
      <c r="S724" s="4">
        <v>2195179</v>
      </c>
      <c r="T724" s="1">
        <v>16</v>
      </c>
      <c r="U724" s="1">
        <v>36</v>
      </c>
      <c r="V724" s="1">
        <v>60977.19</v>
      </c>
      <c r="W724" s="4">
        <f t="shared" si="84"/>
        <v>2926905.3333334988</v>
      </c>
      <c r="X724" s="1" t="s">
        <v>59</v>
      </c>
      <c r="Y724" s="1" t="s">
        <v>60</v>
      </c>
      <c r="Z724" s="8">
        <v>46186</v>
      </c>
      <c r="AA724" s="8" t="str">
        <f>TEXT(Table2[[#This Row],[Application_Date]],"yyy")</f>
        <v>2026</v>
      </c>
      <c r="AB724" s="8" t="str">
        <f>TEXT(Table2[[#This Row],[Application_Date]],"mmmm")</f>
        <v>June</v>
      </c>
      <c r="AC724" s="1" t="s">
        <v>61</v>
      </c>
      <c r="AD724" s="1" t="s">
        <v>42</v>
      </c>
      <c r="AE724" s="1" t="s">
        <v>62</v>
      </c>
    </row>
    <row r="725" spans="1:31" x14ac:dyDescent="0.25">
      <c r="A725" s="1" t="s">
        <v>1589</v>
      </c>
      <c r="B725" s="1" t="str">
        <f>IF(COUNTIF($A$2:A725,A725)&gt;1,"Duplicate","Unique")</f>
        <v>Unique</v>
      </c>
      <c r="C725" s="1" t="s">
        <v>1590</v>
      </c>
      <c r="D725" s="1" t="s">
        <v>229</v>
      </c>
      <c r="E725" s="1" t="str">
        <f t="shared" si="78"/>
        <v>Submitted</v>
      </c>
      <c r="F725" s="1" t="s">
        <v>35</v>
      </c>
      <c r="G725" s="1">
        <v>63</v>
      </c>
      <c r="H725" s="1" t="s">
        <v>36</v>
      </c>
      <c r="I725" s="1" t="s">
        <v>25</v>
      </c>
      <c r="J725" s="1" t="s">
        <v>70</v>
      </c>
      <c r="K725" s="4">
        <v>1299178</v>
      </c>
      <c r="L725" s="4" t="str">
        <f t="shared" si="79"/>
        <v>Submitted</v>
      </c>
      <c r="M725" s="1">
        <v>736</v>
      </c>
      <c r="N725" s="1" t="str">
        <f t="shared" si="80"/>
        <v>low_risk</v>
      </c>
      <c r="O725" s="1" t="str">
        <f t="shared" si="81"/>
        <v>Excellent</v>
      </c>
      <c r="P725" s="1" t="str">
        <f t="shared" si="82"/>
        <v>Submitted</v>
      </c>
      <c r="Q725" s="1" t="str">
        <f t="shared" si="83"/>
        <v>Valid</v>
      </c>
      <c r="R725" s="1" t="s">
        <v>82</v>
      </c>
      <c r="S725" s="4">
        <v>511805</v>
      </c>
      <c r="T725" s="1">
        <v>16.170000000000002</v>
      </c>
      <c r="U725" s="1">
        <v>60</v>
      </c>
      <c r="V725" s="1">
        <v>8530.08</v>
      </c>
      <c r="W725" s="4">
        <f t="shared" si="84"/>
        <v>689657.23750000005</v>
      </c>
      <c r="X725" s="1" t="s">
        <v>39</v>
      </c>
      <c r="Y725" s="1" t="s">
        <v>40</v>
      </c>
      <c r="Z725" s="8">
        <v>46187</v>
      </c>
      <c r="AA725" s="8" t="str">
        <f>TEXT(Table2[[#This Row],[Application_Date]],"yyy")</f>
        <v>2026</v>
      </c>
      <c r="AB725" s="8" t="str">
        <f>TEXT(Table2[[#This Row],[Application_Date]],"mmmm")</f>
        <v>June</v>
      </c>
      <c r="AC725" s="1" t="s">
        <v>61</v>
      </c>
      <c r="AD725" s="1" t="s">
        <v>30</v>
      </c>
      <c r="AE725" s="1" t="s">
        <v>66</v>
      </c>
    </row>
    <row r="726" spans="1:31" x14ac:dyDescent="0.25">
      <c r="A726" s="1" t="s">
        <v>1591</v>
      </c>
      <c r="B726" s="1" t="str">
        <f>IF(COUNTIF($A$2:A726,A726)&gt;1,"Duplicate","Unique")</f>
        <v>Unique</v>
      </c>
      <c r="C726" s="1" t="s">
        <v>1592</v>
      </c>
      <c r="D726" s="1" t="s">
        <v>99</v>
      </c>
      <c r="E726" s="1" t="str">
        <f t="shared" si="78"/>
        <v>Submitted</v>
      </c>
      <c r="F726" s="1" t="s">
        <v>35</v>
      </c>
      <c r="G726" s="1">
        <v>44</v>
      </c>
      <c r="H726" s="1" t="s">
        <v>24</v>
      </c>
      <c r="I726" s="1" t="s">
        <v>25</v>
      </c>
      <c r="J726" s="1" t="s">
        <v>70</v>
      </c>
      <c r="K726" s="4">
        <v>1249299</v>
      </c>
      <c r="L726" s="4" t="str">
        <f t="shared" si="79"/>
        <v>Submitted</v>
      </c>
      <c r="M726" s="1">
        <v>515</v>
      </c>
      <c r="N726" s="1" t="str">
        <f t="shared" si="80"/>
        <v>High_risk</v>
      </c>
      <c r="O726" s="1" t="str">
        <f t="shared" si="81"/>
        <v>Excellent</v>
      </c>
      <c r="P726" s="1" t="str">
        <f t="shared" si="82"/>
        <v>Submitted</v>
      </c>
      <c r="Q726" s="1" t="str">
        <f t="shared" si="83"/>
        <v>Valid</v>
      </c>
      <c r="R726" s="1" t="s">
        <v>82</v>
      </c>
      <c r="S726" s="4">
        <v>2652725</v>
      </c>
      <c r="T726" s="1">
        <v>11</v>
      </c>
      <c r="U726" s="1">
        <v>36</v>
      </c>
      <c r="V726" s="1">
        <v>73686.81</v>
      </c>
      <c r="W726" s="4">
        <f t="shared" si="84"/>
        <v>2431664.5834971</v>
      </c>
      <c r="X726" s="1" t="s">
        <v>59</v>
      </c>
      <c r="Y726" s="1" t="s">
        <v>60</v>
      </c>
      <c r="Z726" s="8">
        <v>46188</v>
      </c>
      <c r="AA726" s="8" t="str">
        <f>TEXT(Table2[[#This Row],[Application_Date]],"yyy")</f>
        <v>2026</v>
      </c>
      <c r="AB726" s="8" t="str">
        <f>TEXT(Table2[[#This Row],[Application_Date]],"mmmm")</f>
        <v>June</v>
      </c>
      <c r="AC726" s="1" t="s">
        <v>61</v>
      </c>
      <c r="AD726" s="1" t="s">
        <v>30</v>
      </c>
      <c r="AE726" s="1" t="s">
        <v>31</v>
      </c>
    </row>
    <row r="727" spans="1:31" x14ac:dyDescent="0.25">
      <c r="A727" s="1" t="s">
        <v>1593</v>
      </c>
      <c r="B727" s="1" t="str">
        <f>IF(COUNTIF($A$2:A727,A727)&gt;1,"Duplicate","Unique")</f>
        <v>Unique</v>
      </c>
      <c r="C727" s="1" t="s">
        <v>1594</v>
      </c>
      <c r="D727" s="1" t="s">
        <v>151</v>
      </c>
      <c r="E727" s="1" t="str">
        <f t="shared" si="78"/>
        <v>Submitted</v>
      </c>
      <c r="F727" s="1" t="s">
        <v>47</v>
      </c>
      <c r="G727" s="1">
        <v>38</v>
      </c>
      <c r="H727" s="1" t="s">
        <v>24</v>
      </c>
      <c r="I727" s="1" t="s">
        <v>48</v>
      </c>
      <c r="J727" s="1" t="s">
        <v>37</v>
      </c>
      <c r="K727" s="4">
        <v>254174</v>
      </c>
      <c r="L727" s="4" t="str">
        <f t="shared" si="79"/>
        <v>Submitted</v>
      </c>
      <c r="M727" s="1">
        <v>521</v>
      </c>
      <c r="N727" s="1" t="str">
        <f t="shared" si="80"/>
        <v>High_risk</v>
      </c>
      <c r="O727" s="1" t="str">
        <f t="shared" si="81"/>
        <v>Excellent</v>
      </c>
      <c r="P727" s="1" t="str">
        <f t="shared" si="82"/>
        <v>Submitted</v>
      </c>
      <c r="Q727" s="1" t="str">
        <f t="shared" si="83"/>
        <v>Valid</v>
      </c>
      <c r="R727" s="1" t="s">
        <v>70</v>
      </c>
      <c r="S727" s="4">
        <v>2467174</v>
      </c>
      <c r="T727" s="1">
        <v>16.2</v>
      </c>
      <c r="U727" s="1">
        <v>120</v>
      </c>
      <c r="V727" s="1">
        <v>20559.78</v>
      </c>
      <c r="W727" s="4">
        <f t="shared" si="84"/>
        <v>3330684.8999999994</v>
      </c>
      <c r="X727" s="1" t="s">
        <v>85</v>
      </c>
      <c r="Y727" s="1" t="s">
        <v>86</v>
      </c>
      <c r="Z727" s="8">
        <v>46189</v>
      </c>
      <c r="AA727" s="8" t="str">
        <f>TEXT(Table2[[#This Row],[Application_Date]],"yyy")</f>
        <v>2026</v>
      </c>
      <c r="AB727" s="8" t="str">
        <f>TEXT(Table2[[#This Row],[Application_Date]],"mmmm")</f>
        <v>June</v>
      </c>
      <c r="AC727" s="1" t="s">
        <v>61</v>
      </c>
      <c r="AD727" s="1" t="s">
        <v>30</v>
      </c>
      <c r="AE727" s="1" t="s">
        <v>66</v>
      </c>
    </row>
    <row r="728" spans="1:31" x14ac:dyDescent="0.25">
      <c r="A728" s="1" t="s">
        <v>1595</v>
      </c>
      <c r="B728" s="1" t="str">
        <f>IF(COUNTIF($A$2:A728,A728)&gt;1,"Duplicate","Unique")</f>
        <v>Unique</v>
      </c>
      <c r="C728" s="1" t="s">
        <v>1596</v>
      </c>
      <c r="D728" s="1" t="s">
        <v>325</v>
      </c>
      <c r="E728" s="1" t="str">
        <f t="shared" si="78"/>
        <v>Submitted</v>
      </c>
      <c r="F728" s="1" t="s">
        <v>35</v>
      </c>
      <c r="G728" s="1">
        <v>47</v>
      </c>
      <c r="H728" s="1" t="s">
        <v>36</v>
      </c>
      <c r="I728" s="1" t="s">
        <v>25</v>
      </c>
      <c r="J728" s="1" t="s">
        <v>26</v>
      </c>
      <c r="K728" s="4">
        <v>1430171</v>
      </c>
      <c r="L728" s="4" t="str">
        <f t="shared" si="79"/>
        <v>Submitted</v>
      </c>
      <c r="M728" s="1">
        <v>717</v>
      </c>
      <c r="N728" s="1" t="str">
        <f t="shared" si="80"/>
        <v>low_risk</v>
      </c>
      <c r="O728" s="1" t="str">
        <f t="shared" si="81"/>
        <v>Excellent</v>
      </c>
      <c r="P728" s="1" t="str">
        <f t="shared" si="82"/>
        <v>Submitted</v>
      </c>
      <c r="Q728" s="1" t="str">
        <f t="shared" si="83"/>
        <v>Valid</v>
      </c>
      <c r="R728" s="1" t="s">
        <v>82</v>
      </c>
      <c r="S728" s="4">
        <v>2093014</v>
      </c>
      <c r="T728" s="1">
        <v>8.4700000000000006</v>
      </c>
      <c r="U728" s="1">
        <v>24</v>
      </c>
      <c r="V728" s="1">
        <v>87208.92</v>
      </c>
      <c r="W728" s="4">
        <f t="shared" si="84"/>
        <v>1477323.0569742708</v>
      </c>
      <c r="X728" s="1" t="s">
        <v>95</v>
      </c>
      <c r="Y728" s="1" t="s">
        <v>96</v>
      </c>
      <c r="Z728" s="8">
        <v>46190</v>
      </c>
      <c r="AA728" s="8" t="str">
        <f>TEXT(Table2[[#This Row],[Application_Date]],"yyy")</f>
        <v>2026</v>
      </c>
      <c r="AB728" s="8" t="str">
        <f>TEXT(Table2[[#This Row],[Application_Date]],"mmmm")</f>
        <v>June</v>
      </c>
      <c r="AC728" s="1" t="s">
        <v>61</v>
      </c>
      <c r="AD728" s="1" t="s">
        <v>30</v>
      </c>
      <c r="AE728" s="1" t="s">
        <v>31</v>
      </c>
    </row>
    <row r="729" spans="1:31" x14ac:dyDescent="0.25">
      <c r="A729" s="1" t="s">
        <v>1597</v>
      </c>
      <c r="B729" s="1" t="str">
        <f>IF(COUNTIF($A$2:A729,A729)&gt;1,"Duplicate","Unique")</f>
        <v>Unique</v>
      </c>
      <c r="C729" s="1" t="s">
        <v>1598</v>
      </c>
      <c r="D729" s="1" t="s">
        <v>207</v>
      </c>
      <c r="E729" s="1" t="str">
        <f t="shared" si="78"/>
        <v>Submitted</v>
      </c>
      <c r="F729" s="1" t="s">
        <v>47</v>
      </c>
      <c r="G729" s="1">
        <v>22</v>
      </c>
      <c r="H729" s="1" t="s">
        <v>36</v>
      </c>
      <c r="I729" s="1" t="s">
        <v>25</v>
      </c>
      <c r="J729" s="1" t="s">
        <v>70</v>
      </c>
      <c r="K729" s="4">
        <v>1245124</v>
      </c>
      <c r="L729" s="4" t="str">
        <f t="shared" si="79"/>
        <v>Submitted</v>
      </c>
      <c r="M729" s="1">
        <v>309</v>
      </c>
      <c r="N729" s="1" t="str">
        <f t="shared" si="80"/>
        <v>High_risk</v>
      </c>
      <c r="O729" s="1" t="str">
        <f t="shared" si="81"/>
        <v>Excellent</v>
      </c>
      <c r="P729" s="1" t="str">
        <f t="shared" si="82"/>
        <v>Submitted</v>
      </c>
      <c r="Q729" s="1" t="str">
        <f t="shared" si="83"/>
        <v>Valid</v>
      </c>
      <c r="R729" s="1" t="s">
        <v>70</v>
      </c>
      <c r="S729" s="4">
        <v>2471904</v>
      </c>
      <c r="T729" s="1">
        <v>8.9</v>
      </c>
      <c r="U729" s="1">
        <v>60</v>
      </c>
      <c r="V729" s="1">
        <v>41198.400000000001</v>
      </c>
      <c r="W729" s="4">
        <f t="shared" si="84"/>
        <v>1833328.8000000063</v>
      </c>
      <c r="X729" s="1" t="s">
        <v>39</v>
      </c>
      <c r="Y729" s="1" t="s">
        <v>40</v>
      </c>
      <c r="Z729" s="8">
        <v>46191</v>
      </c>
      <c r="AA729" s="8" t="str">
        <f>TEXT(Table2[[#This Row],[Application_Date]],"yyy")</f>
        <v>2026</v>
      </c>
      <c r="AB729" s="8" t="str">
        <f>TEXT(Table2[[#This Row],[Application_Date]],"mmmm")</f>
        <v>June</v>
      </c>
      <c r="AC729" s="1" t="s">
        <v>61</v>
      </c>
      <c r="AD729" s="1" t="s">
        <v>42</v>
      </c>
      <c r="AE729" s="1" t="s">
        <v>43</v>
      </c>
    </row>
    <row r="730" spans="1:31" x14ac:dyDescent="0.25">
      <c r="A730" s="1" t="s">
        <v>1599</v>
      </c>
      <c r="B730" s="1" t="str">
        <f>IF(COUNTIF($A$2:A730,A730)&gt;1,"Duplicate","Unique")</f>
        <v>Unique</v>
      </c>
      <c r="C730" s="1" t="s">
        <v>1600</v>
      </c>
      <c r="D730" s="1">
        <v>0</v>
      </c>
      <c r="E730" s="1" t="str">
        <f t="shared" si="78"/>
        <v>Submitted</v>
      </c>
      <c r="F730" s="1" t="s">
        <v>35</v>
      </c>
      <c r="G730" s="1">
        <v>40</v>
      </c>
      <c r="H730" s="1" t="s">
        <v>24</v>
      </c>
      <c r="I730" s="1" t="s">
        <v>25</v>
      </c>
      <c r="J730" s="1" t="s">
        <v>37</v>
      </c>
      <c r="K730" s="4">
        <v>2412766</v>
      </c>
      <c r="L730" s="4" t="str">
        <f t="shared" si="79"/>
        <v>Submitted</v>
      </c>
      <c r="M730" s="1">
        <v>549</v>
      </c>
      <c r="N730" s="1" t="str">
        <f t="shared" si="80"/>
        <v>High_risk</v>
      </c>
      <c r="O730" s="1" t="str">
        <f t="shared" si="81"/>
        <v>Excellent</v>
      </c>
      <c r="P730" s="1" t="str">
        <f t="shared" si="82"/>
        <v>Submitted</v>
      </c>
      <c r="Q730" s="1" t="str">
        <f t="shared" si="83"/>
        <v>Valid</v>
      </c>
      <c r="R730" s="1" t="s">
        <v>82</v>
      </c>
      <c r="S730" s="4">
        <v>2143911</v>
      </c>
      <c r="T730" s="1">
        <v>8.42</v>
      </c>
      <c r="U730" s="1">
        <v>12</v>
      </c>
      <c r="V730" s="1">
        <v>178659.25</v>
      </c>
      <c r="W730" s="4">
        <f t="shared" si="84"/>
        <v>1506867.0037302326</v>
      </c>
      <c r="X730" s="1" t="s">
        <v>59</v>
      </c>
      <c r="Y730" s="1" t="s">
        <v>60</v>
      </c>
      <c r="Z730" s="8">
        <v>46192</v>
      </c>
      <c r="AA730" s="8" t="str">
        <f>TEXT(Table2[[#This Row],[Application_Date]],"yyy")</f>
        <v>2026</v>
      </c>
      <c r="AB730" s="8" t="str">
        <f>TEXT(Table2[[#This Row],[Application_Date]],"mmmm")</f>
        <v>June</v>
      </c>
      <c r="AC730" s="1" t="s">
        <v>61</v>
      </c>
      <c r="AD730" s="1" t="s">
        <v>42</v>
      </c>
      <c r="AE730" s="1" t="s">
        <v>66</v>
      </c>
    </row>
    <row r="731" spans="1:31" x14ac:dyDescent="0.25">
      <c r="A731" s="1" t="s">
        <v>1601</v>
      </c>
      <c r="B731" s="1" t="str">
        <f>IF(COUNTIF($A$2:A731,A731)&gt;1,"Duplicate","Unique")</f>
        <v>Unique</v>
      </c>
      <c r="C731" s="1" t="s">
        <v>1602</v>
      </c>
      <c r="D731" s="1" t="s">
        <v>81</v>
      </c>
      <c r="E731" s="1" t="str">
        <f t="shared" si="78"/>
        <v>Submitted</v>
      </c>
      <c r="F731" s="1" t="s">
        <v>47</v>
      </c>
      <c r="G731" s="1">
        <v>62</v>
      </c>
      <c r="H731" s="1" t="s">
        <v>24</v>
      </c>
      <c r="I731" s="1" t="s">
        <v>48</v>
      </c>
      <c r="J731" s="1" t="s">
        <v>49</v>
      </c>
      <c r="K731" s="4">
        <v>644966</v>
      </c>
      <c r="L731" s="4" t="str">
        <f t="shared" si="79"/>
        <v>Submitted</v>
      </c>
      <c r="M731" s="1">
        <v>880</v>
      </c>
      <c r="N731" s="1" t="str">
        <f t="shared" si="80"/>
        <v>medium_risk</v>
      </c>
      <c r="O731" s="1" t="str">
        <f t="shared" si="81"/>
        <v>Excellent</v>
      </c>
      <c r="P731" s="1" t="str">
        <f t="shared" si="82"/>
        <v>Submitted</v>
      </c>
      <c r="Q731" s="1" t="str">
        <f t="shared" si="83"/>
        <v>Valid</v>
      </c>
      <c r="R731" s="1" t="s">
        <v>6</v>
      </c>
      <c r="S731" s="4">
        <v>4958962</v>
      </c>
      <c r="T731" s="1">
        <v>11.74</v>
      </c>
      <c r="U731" s="1">
        <v>120</v>
      </c>
      <c r="V731" s="1">
        <v>41324.68</v>
      </c>
      <c r="W731" s="4">
        <f t="shared" si="84"/>
        <v>4851517.8233333332</v>
      </c>
      <c r="X731" s="1" t="s">
        <v>39</v>
      </c>
      <c r="Y731" s="1" t="s">
        <v>40</v>
      </c>
      <c r="Z731" s="8">
        <v>46193</v>
      </c>
      <c r="AA731" s="8" t="str">
        <f>TEXT(Table2[[#This Row],[Application_Date]],"yyy")</f>
        <v>2026</v>
      </c>
      <c r="AB731" s="8" t="str">
        <f>TEXT(Table2[[#This Row],[Application_Date]],"mmmm")</f>
        <v>June</v>
      </c>
      <c r="AC731" s="1" t="s">
        <v>41</v>
      </c>
      <c r="AD731" s="1" t="s">
        <v>30</v>
      </c>
      <c r="AE731" s="1" t="s">
        <v>62</v>
      </c>
    </row>
    <row r="732" spans="1:31" x14ac:dyDescent="0.25">
      <c r="A732" s="1" t="s">
        <v>1603</v>
      </c>
      <c r="B732" s="1" t="str">
        <f>IF(COUNTIF($A$2:A732,A732)&gt;1,"Duplicate","Unique")</f>
        <v>Unique</v>
      </c>
      <c r="C732" s="1" t="s">
        <v>1604</v>
      </c>
      <c r="D732" s="1" t="s">
        <v>314</v>
      </c>
      <c r="E732" s="1" t="str">
        <f t="shared" si="78"/>
        <v>Submitted</v>
      </c>
      <c r="F732" s="1" t="s">
        <v>47</v>
      </c>
      <c r="G732" s="1">
        <v>21</v>
      </c>
      <c r="H732" s="1" t="s">
        <v>24</v>
      </c>
      <c r="I732" s="1" t="s">
        <v>48</v>
      </c>
      <c r="J732" s="1" t="s">
        <v>70</v>
      </c>
      <c r="K732" s="4">
        <v>1686798</v>
      </c>
      <c r="L732" s="4" t="str">
        <f t="shared" si="79"/>
        <v>Submitted</v>
      </c>
      <c r="M732" s="1">
        <v>653</v>
      </c>
      <c r="N732" s="1" t="str">
        <f t="shared" si="80"/>
        <v>low_risk</v>
      </c>
      <c r="O732" s="1" t="str">
        <f t="shared" si="81"/>
        <v>Excellent</v>
      </c>
      <c r="P732" s="1" t="str">
        <f t="shared" si="82"/>
        <v>Submitted</v>
      </c>
      <c r="Q732" s="1" t="str">
        <f t="shared" si="83"/>
        <v>Valid</v>
      </c>
      <c r="R732" s="1" t="s">
        <v>27</v>
      </c>
      <c r="S732" s="4">
        <v>2210558</v>
      </c>
      <c r="T732" s="1">
        <v>14.91</v>
      </c>
      <c r="U732" s="1">
        <v>24</v>
      </c>
      <c r="V732" s="1">
        <v>92106.58</v>
      </c>
      <c r="W732" s="4">
        <f t="shared" si="84"/>
        <v>2746618.3255007295</v>
      </c>
      <c r="X732" s="1" t="s">
        <v>28</v>
      </c>
      <c r="Y732" s="1" t="s">
        <v>29</v>
      </c>
      <c r="Z732" s="8">
        <v>46194</v>
      </c>
      <c r="AA732" s="8" t="str">
        <f>TEXT(Table2[[#This Row],[Application_Date]],"yyy")</f>
        <v>2026</v>
      </c>
      <c r="AB732" s="8" t="str">
        <f>TEXT(Table2[[#This Row],[Application_Date]],"mmmm")</f>
        <v>June</v>
      </c>
      <c r="AC732" s="1" t="s">
        <v>61</v>
      </c>
      <c r="AD732" s="1" t="s">
        <v>30</v>
      </c>
      <c r="AE732" s="1" t="s">
        <v>43</v>
      </c>
    </row>
    <row r="733" spans="1:31" x14ac:dyDescent="0.25">
      <c r="A733" s="1" t="s">
        <v>1605</v>
      </c>
      <c r="B733" s="1" t="str">
        <f>IF(COUNTIF($A$2:A733,A733)&gt;1,"Duplicate","Unique")</f>
        <v>Unique</v>
      </c>
      <c r="C733" s="1" t="s">
        <v>1606</v>
      </c>
      <c r="D733" s="1" t="s">
        <v>34</v>
      </c>
      <c r="E733" s="1" t="str">
        <f t="shared" si="78"/>
        <v>Submitted</v>
      </c>
      <c r="F733" s="1" t="s">
        <v>35</v>
      </c>
      <c r="G733" s="1">
        <v>55</v>
      </c>
      <c r="H733" s="1" t="s">
        <v>36</v>
      </c>
      <c r="I733" s="1" t="s">
        <v>48</v>
      </c>
      <c r="J733" s="1" t="s">
        <v>70</v>
      </c>
      <c r="K733" s="4">
        <v>627386</v>
      </c>
      <c r="L733" s="4" t="str">
        <f t="shared" si="79"/>
        <v>Submitted</v>
      </c>
      <c r="M733" s="1">
        <v>361</v>
      </c>
      <c r="N733" s="1" t="str">
        <f t="shared" si="80"/>
        <v>High_risk</v>
      </c>
      <c r="O733" s="1" t="str">
        <f t="shared" si="81"/>
        <v>Excellent</v>
      </c>
      <c r="P733" s="1" t="str">
        <f t="shared" si="82"/>
        <v>Submitted</v>
      </c>
      <c r="Q733" s="1" t="str">
        <f t="shared" si="83"/>
        <v>Valid</v>
      </c>
      <c r="R733" s="1" t="s">
        <v>82</v>
      </c>
      <c r="S733" s="4">
        <v>1458430</v>
      </c>
      <c r="T733" s="1">
        <v>10.61</v>
      </c>
      <c r="U733" s="1">
        <v>24</v>
      </c>
      <c r="V733" s="1">
        <v>60767.92</v>
      </c>
      <c r="W733" s="4">
        <f t="shared" si="84"/>
        <v>1289495.5134445899</v>
      </c>
      <c r="X733" s="1" t="s">
        <v>39</v>
      </c>
      <c r="Y733" s="1" t="s">
        <v>40</v>
      </c>
      <c r="Z733" s="8">
        <v>46195</v>
      </c>
      <c r="AA733" s="8" t="str">
        <f>TEXT(Table2[[#This Row],[Application_Date]],"yyy")</f>
        <v>2026</v>
      </c>
      <c r="AB733" s="8" t="str">
        <f>TEXT(Table2[[#This Row],[Application_Date]],"mmmm")</f>
        <v>June</v>
      </c>
      <c r="AC733" s="1" t="s">
        <v>52</v>
      </c>
      <c r="AD733" s="1" t="s">
        <v>30</v>
      </c>
      <c r="AE733" s="1" t="s">
        <v>62</v>
      </c>
    </row>
    <row r="734" spans="1:31" x14ac:dyDescent="0.25">
      <c r="A734" s="1" t="s">
        <v>1607</v>
      </c>
      <c r="B734" s="1" t="str">
        <f>IF(COUNTIF($A$2:A734,A734)&gt;1,"Duplicate","Unique")</f>
        <v>Unique</v>
      </c>
      <c r="C734" s="1" t="s">
        <v>1608</v>
      </c>
      <c r="D734" s="1" t="s">
        <v>58</v>
      </c>
      <c r="E734" s="1" t="str">
        <f t="shared" si="78"/>
        <v>Submitted</v>
      </c>
      <c r="F734" s="1" t="s">
        <v>35</v>
      </c>
      <c r="G734" s="1">
        <v>58</v>
      </c>
      <c r="H734" s="1" t="s">
        <v>24</v>
      </c>
      <c r="I734" s="1" t="s">
        <v>25</v>
      </c>
      <c r="J734" s="1" t="s">
        <v>37</v>
      </c>
      <c r="K734" s="4">
        <v>1745394</v>
      </c>
      <c r="L734" s="4" t="str">
        <f t="shared" si="79"/>
        <v>Submitted</v>
      </c>
      <c r="M734" s="1">
        <v>786</v>
      </c>
      <c r="N734" s="1" t="str">
        <f t="shared" si="80"/>
        <v>medium_risk</v>
      </c>
      <c r="O734" s="1" t="str">
        <f t="shared" si="81"/>
        <v>Excellent</v>
      </c>
      <c r="P734" s="1" t="str">
        <f t="shared" si="82"/>
        <v>Submitted</v>
      </c>
      <c r="Q734" s="1" t="str">
        <f t="shared" si="83"/>
        <v>Valid</v>
      </c>
      <c r="R734" s="1" t="s">
        <v>27</v>
      </c>
      <c r="S734" s="4">
        <v>4829287</v>
      </c>
      <c r="T734" s="1">
        <v>16.239999999999998</v>
      </c>
      <c r="U734" s="1">
        <v>36</v>
      </c>
      <c r="V734" s="1">
        <v>134146.85999999999</v>
      </c>
      <c r="W734" s="4">
        <f t="shared" si="84"/>
        <v>6535635.0733336052</v>
      </c>
      <c r="X734" s="1" t="s">
        <v>85</v>
      </c>
      <c r="Y734" s="1" t="s">
        <v>86</v>
      </c>
      <c r="Z734" s="8">
        <v>46196</v>
      </c>
      <c r="AA734" s="8" t="str">
        <f>TEXT(Table2[[#This Row],[Application_Date]],"yyy")</f>
        <v>2026</v>
      </c>
      <c r="AB734" s="8" t="str">
        <f>TEXT(Table2[[#This Row],[Application_Date]],"mmmm")</f>
        <v>June</v>
      </c>
      <c r="AC734" s="1" t="s">
        <v>61</v>
      </c>
      <c r="AD734" s="1" t="s">
        <v>30</v>
      </c>
      <c r="AE734" s="1" t="s">
        <v>66</v>
      </c>
    </row>
    <row r="735" spans="1:31" x14ac:dyDescent="0.25">
      <c r="A735" s="1" t="s">
        <v>1609</v>
      </c>
      <c r="B735" s="1" t="str">
        <f>IF(COUNTIF($A$2:A735,A735)&gt;1,"Duplicate","Unique")</f>
        <v>Unique</v>
      </c>
      <c r="C735" s="1" t="s">
        <v>1610</v>
      </c>
      <c r="D735" s="1" t="s">
        <v>229</v>
      </c>
      <c r="E735" s="1" t="str">
        <f t="shared" si="78"/>
        <v>Submitted</v>
      </c>
      <c r="F735" s="1" t="s">
        <v>35</v>
      </c>
      <c r="G735" s="1">
        <v>61</v>
      </c>
      <c r="H735" s="1" t="s">
        <v>24</v>
      </c>
      <c r="I735" s="1" t="s">
        <v>25</v>
      </c>
      <c r="J735" s="1" t="s">
        <v>70</v>
      </c>
      <c r="K735" s="4">
        <v>2094961</v>
      </c>
      <c r="L735" s="4" t="str">
        <f t="shared" si="79"/>
        <v>Submitted</v>
      </c>
      <c r="M735" s="1">
        <v>856</v>
      </c>
      <c r="N735" s="1" t="str">
        <f t="shared" si="80"/>
        <v>medium_risk</v>
      </c>
      <c r="O735" s="1" t="str">
        <f t="shared" si="81"/>
        <v>Excellent</v>
      </c>
      <c r="P735" s="1" t="str">
        <f t="shared" si="82"/>
        <v>Submitted</v>
      </c>
      <c r="Q735" s="1" t="str">
        <f t="shared" si="83"/>
        <v>Valid</v>
      </c>
      <c r="R735" s="1" t="s">
        <v>27</v>
      </c>
      <c r="S735" s="4">
        <v>3476276</v>
      </c>
      <c r="T735" s="1">
        <v>16.8</v>
      </c>
      <c r="U735" s="1">
        <v>36</v>
      </c>
      <c r="V735" s="1">
        <v>96563.22</v>
      </c>
      <c r="W735" s="4">
        <f t="shared" si="84"/>
        <v>4866786.4000001</v>
      </c>
      <c r="X735" s="1" t="s">
        <v>85</v>
      </c>
      <c r="Y735" s="1" t="s">
        <v>86</v>
      </c>
      <c r="Z735" s="8">
        <v>46197</v>
      </c>
      <c r="AA735" s="8" t="str">
        <f>TEXT(Table2[[#This Row],[Application_Date]],"yyy")</f>
        <v>2026</v>
      </c>
      <c r="AB735" s="8" t="str">
        <f>TEXT(Table2[[#This Row],[Application_Date]],"mmmm")</f>
        <v>June</v>
      </c>
      <c r="AC735" s="1" t="s">
        <v>61</v>
      </c>
      <c r="AD735" s="1" t="s">
        <v>42</v>
      </c>
      <c r="AE735" s="1" t="s">
        <v>43</v>
      </c>
    </row>
    <row r="736" spans="1:31" x14ac:dyDescent="0.25">
      <c r="A736" s="1" t="s">
        <v>1611</v>
      </c>
      <c r="B736" s="1" t="str">
        <f>IF(COUNTIF($A$2:A736,A736)&gt;1,"Duplicate","Unique")</f>
        <v>Unique</v>
      </c>
      <c r="C736" s="1" t="s">
        <v>1612</v>
      </c>
      <c r="D736" s="1" t="s">
        <v>199</v>
      </c>
      <c r="E736" s="1" t="str">
        <f t="shared" si="78"/>
        <v>Submitted</v>
      </c>
      <c r="F736" s="1" t="s">
        <v>47</v>
      </c>
      <c r="G736" s="1">
        <v>30</v>
      </c>
      <c r="H736" s="1" t="s">
        <v>24</v>
      </c>
      <c r="I736" s="1" t="s">
        <v>48</v>
      </c>
      <c r="J736" s="1" t="s">
        <v>26</v>
      </c>
      <c r="K736" s="4">
        <v>2333222</v>
      </c>
      <c r="L736" s="4" t="str">
        <f t="shared" si="79"/>
        <v>Submitted</v>
      </c>
      <c r="M736" s="1">
        <v>417</v>
      </c>
      <c r="N736" s="1" t="str">
        <f t="shared" si="80"/>
        <v>High_risk</v>
      </c>
      <c r="O736" s="1" t="str">
        <f t="shared" si="81"/>
        <v>Excellent</v>
      </c>
      <c r="P736" s="1" t="str">
        <f t="shared" si="82"/>
        <v>Submitted</v>
      </c>
      <c r="Q736" s="1" t="str">
        <f t="shared" si="83"/>
        <v>Valid</v>
      </c>
      <c r="R736" s="1" t="s">
        <v>6</v>
      </c>
      <c r="S736" s="4">
        <v>108465</v>
      </c>
      <c r="T736" s="1">
        <v>11.8</v>
      </c>
      <c r="U736" s="1">
        <v>60</v>
      </c>
      <c r="V736" s="1">
        <v>1807.75</v>
      </c>
      <c r="W736" s="4">
        <f t="shared" si="84"/>
        <v>106657.25</v>
      </c>
      <c r="X736" s="1" t="s">
        <v>105</v>
      </c>
      <c r="Y736" s="1" t="s">
        <v>106</v>
      </c>
      <c r="Z736" s="8">
        <v>46198</v>
      </c>
      <c r="AA736" s="8" t="str">
        <f>TEXT(Table2[[#This Row],[Application_Date]],"yyy")</f>
        <v>2026</v>
      </c>
      <c r="AB736" s="8" t="str">
        <f>TEXT(Table2[[#This Row],[Application_Date]],"mmmm")</f>
        <v>June</v>
      </c>
      <c r="AC736" s="1" t="s">
        <v>41</v>
      </c>
      <c r="AD736" s="1" t="s">
        <v>30</v>
      </c>
      <c r="AE736" s="1" t="s">
        <v>31</v>
      </c>
    </row>
    <row r="737" spans="1:31" x14ac:dyDescent="0.25">
      <c r="A737" s="1" t="s">
        <v>1613</v>
      </c>
      <c r="B737" s="1" t="str">
        <f>IF(COUNTIF($A$2:A737,A737)&gt;1,"Duplicate","Unique")</f>
        <v>Unique</v>
      </c>
      <c r="C737" s="1" t="s">
        <v>1614</v>
      </c>
      <c r="D737" s="1" t="s">
        <v>99</v>
      </c>
      <c r="E737" s="1" t="str">
        <f t="shared" si="78"/>
        <v>Submitted</v>
      </c>
      <c r="F737" s="1" t="s">
        <v>35</v>
      </c>
      <c r="G737" s="1">
        <v>51</v>
      </c>
      <c r="H737" s="1" t="s">
        <v>36</v>
      </c>
      <c r="I737" s="1" t="s">
        <v>25</v>
      </c>
      <c r="J737" s="1" t="s">
        <v>70</v>
      </c>
      <c r="K737" s="4">
        <v>1134858</v>
      </c>
      <c r="L737" s="4" t="str">
        <f t="shared" si="79"/>
        <v>Submitted</v>
      </c>
      <c r="M737" s="1">
        <v>460</v>
      </c>
      <c r="N737" s="1" t="str">
        <f t="shared" si="80"/>
        <v>High_risk</v>
      </c>
      <c r="O737" s="1" t="str">
        <f t="shared" si="81"/>
        <v>Excellent</v>
      </c>
      <c r="P737" s="1" t="str">
        <f t="shared" si="82"/>
        <v>Submitted</v>
      </c>
      <c r="Q737" s="1" t="str">
        <f t="shared" si="83"/>
        <v>Valid</v>
      </c>
      <c r="R737" s="1" t="s">
        <v>27</v>
      </c>
      <c r="S737" s="4">
        <v>477431</v>
      </c>
      <c r="T737" s="1">
        <v>18.61</v>
      </c>
      <c r="U737" s="1">
        <v>24</v>
      </c>
      <c r="V737" s="1">
        <v>19892.96</v>
      </c>
      <c r="W737" s="4">
        <f t="shared" si="84"/>
        <v>740415.90929522668</v>
      </c>
      <c r="X737" s="1" t="s">
        <v>59</v>
      </c>
      <c r="Y737" s="1" t="s">
        <v>60</v>
      </c>
      <c r="Z737" s="8">
        <v>46199</v>
      </c>
      <c r="AA737" s="8" t="str">
        <f>TEXT(Table2[[#This Row],[Application_Date]],"yyy")</f>
        <v>2026</v>
      </c>
      <c r="AB737" s="8" t="str">
        <f>TEXT(Table2[[#This Row],[Application_Date]],"mmmm")</f>
        <v>June</v>
      </c>
      <c r="AC737" s="1" t="s">
        <v>41</v>
      </c>
      <c r="AD737" s="1" t="s">
        <v>42</v>
      </c>
      <c r="AE737" s="1" t="s">
        <v>62</v>
      </c>
    </row>
    <row r="738" spans="1:31" x14ac:dyDescent="0.25">
      <c r="A738" s="1" t="s">
        <v>1615</v>
      </c>
      <c r="B738" s="1" t="str">
        <f>IF(COUNTIF($A$2:A738,A738)&gt;1,"Duplicate","Unique")</f>
        <v>Unique</v>
      </c>
      <c r="C738" s="1" t="s">
        <v>1616</v>
      </c>
      <c r="D738" s="1" t="s">
        <v>296</v>
      </c>
      <c r="E738" s="1" t="str">
        <f t="shared" si="78"/>
        <v>Submitted</v>
      </c>
      <c r="F738" s="1" t="s">
        <v>47</v>
      </c>
      <c r="G738" s="1">
        <v>62</v>
      </c>
      <c r="H738" s="1" t="s">
        <v>36</v>
      </c>
      <c r="I738" s="1" t="s">
        <v>48</v>
      </c>
      <c r="J738" s="1" t="s">
        <v>70</v>
      </c>
      <c r="K738" s="4">
        <v>1186677</v>
      </c>
      <c r="L738" s="4" t="str">
        <f t="shared" si="79"/>
        <v>Submitted</v>
      </c>
      <c r="M738" s="1">
        <v>357</v>
      </c>
      <c r="N738" s="1" t="str">
        <f t="shared" si="80"/>
        <v>High_risk</v>
      </c>
      <c r="O738" s="1" t="str">
        <f t="shared" si="81"/>
        <v>Excellent</v>
      </c>
      <c r="P738" s="1" t="str">
        <f t="shared" si="82"/>
        <v>Submitted</v>
      </c>
      <c r="Q738" s="1" t="str">
        <f t="shared" si="83"/>
        <v>Valid</v>
      </c>
      <c r="R738" s="1" t="s">
        <v>70</v>
      </c>
      <c r="S738" s="4">
        <v>2930761</v>
      </c>
      <c r="T738" s="1">
        <v>9.1</v>
      </c>
      <c r="U738" s="1">
        <v>120</v>
      </c>
      <c r="V738" s="1">
        <v>24423.01</v>
      </c>
      <c r="W738" s="4">
        <f t="shared" si="84"/>
        <v>2222493.7583333333</v>
      </c>
      <c r="X738" s="1" t="s">
        <v>85</v>
      </c>
      <c r="Y738" s="1" t="s">
        <v>86</v>
      </c>
      <c r="Z738" s="8">
        <v>46200</v>
      </c>
      <c r="AA738" s="8" t="str">
        <f>TEXT(Table2[[#This Row],[Application_Date]],"yyy")</f>
        <v>2026</v>
      </c>
      <c r="AB738" s="8" t="str">
        <f>TEXT(Table2[[#This Row],[Application_Date]],"mmmm")</f>
        <v>June</v>
      </c>
      <c r="AC738" s="1" t="s">
        <v>61</v>
      </c>
      <c r="AD738" s="1" t="s">
        <v>42</v>
      </c>
      <c r="AE738" s="1" t="s">
        <v>66</v>
      </c>
    </row>
    <row r="739" spans="1:31" x14ac:dyDescent="0.25">
      <c r="A739" s="1" t="s">
        <v>1617</v>
      </c>
      <c r="B739" s="1" t="str">
        <f>IF(COUNTIF($A$2:A739,A739)&gt;1,"Duplicate","Unique")</f>
        <v>Unique</v>
      </c>
      <c r="C739" s="1" t="s">
        <v>1618</v>
      </c>
      <c r="D739" s="1" t="s">
        <v>217</v>
      </c>
      <c r="E739" s="1" t="str">
        <f t="shared" si="78"/>
        <v>Submitted</v>
      </c>
      <c r="F739" s="1" t="s">
        <v>47</v>
      </c>
      <c r="G739" s="1">
        <v>46</v>
      </c>
      <c r="H739" s="1" t="s">
        <v>24</v>
      </c>
      <c r="I739" s="1" t="s">
        <v>48</v>
      </c>
      <c r="J739" s="1" t="s">
        <v>70</v>
      </c>
      <c r="K739" s="4">
        <v>0</v>
      </c>
      <c r="L739" s="4" t="str">
        <f t="shared" si="79"/>
        <v>Submitted</v>
      </c>
      <c r="M739" s="1">
        <v>731</v>
      </c>
      <c r="N739" s="1" t="str">
        <f t="shared" si="80"/>
        <v>low_risk</v>
      </c>
      <c r="O739" s="1" t="str">
        <f t="shared" si="81"/>
        <v>Excellent</v>
      </c>
      <c r="P739" s="1" t="str">
        <f t="shared" si="82"/>
        <v>Submitted</v>
      </c>
      <c r="Q739" s="1" t="str">
        <f t="shared" si="83"/>
        <v>Valid</v>
      </c>
      <c r="R739" s="1" t="s">
        <v>82</v>
      </c>
      <c r="S739" s="4">
        <v>293963</v>
      </c>
      <c r="T739" s="1">
        <v>15.29</v>
      </c>
      <c r="U739" s="1">
        <v>180</v>
      </c>
      <c r="V739" s="1">
        <v>1633.13</v>
      </c>
      <c r="W739" s="4">
        <f t="shared" si="84"/>
        <v>374557.85583333333</v>
      </c>
      <c r="X739" s="1" t="s">
        <v>28</v>
      </c>
      <c r="Y739" s="1" t="s">
        <v>29</v>
      </c>
      <c r="Z739" s="8">
        <v>46201</v>
      </c>
      <c r="AA739" s="8" t="str">
        <f>TEXT(Table2[[#This Row],[Application_Date]],"yyy")</f>
        <v>2026</v>
      </c>
      <c r="AB739" s="8" t="str">
        <f>TEXT(Table2[[#This Row],[Application_Date]],"mmmm")</f>
        <v>June</v>
      </c>
      <c r="AC739" s="1" t="s">
        <v>41</v>
      </c>
      <c r="AD739" s="1" t="s">
        <v>42</v>
      </c>
      <c r="AE739" s="1" t="s">
        <v>31</v>
      </c>
    </row>
    <row r="740" spans="1:31" x14ac:dyDescent="0.25">
      <c r="A740" s="1" t="s">
        <v>1619</v>
      </c>
      <c r="B740" s="1" t="str">
        <f>IF(COUNTIF($A$2:A740,A740)&gt;1,"Duplicate","Unique")</f>
        <v>Unique</v>
      </c>
      <c r="C740" s="1" t="s">
        <v>1620</v>
      </c>
      <c r="D740" s="1" t="s">
        <v>333</v>
      </c>
      <c r="E740" s="1" t="str">
        <f t="shared" si="78"/>
        <v>Submitted</v>
      </c>
      <c r="F740" s="1" t="s">
        <v>47</v>
      </c>
      <c r="G740" s="1">
        <v>54</v>
      </c>
      <c r="H740" s="1" t="s">
        <v>36</v>
      </c>
      <c r="I740" s="1" t="s">
        <v>48</v>
      </c>
      <c r="J740" s="1" t="s">
        <v>37</v>
      </c>
      <c r="K740" s="4">
        <v>2142692</v>
      </c>
      <c r="L740" s="4" t="str">
        <f t="shared" si="79"/>
        <v>Submitted</v>
      </c>
      <c r="M740" s="1">
        <v>419</v>
      </c>
      <c r="N740" s="1" t="str">
        <f t="shared" si="80"/>
        <v>High_risk</v>
      </c>
      <c r="O740" s="1" t="str">
        <f t="shared" si="81"/>
        <v>Excellent</v>
      </c>
      <c r="P740" s="1" t="str">
        <f t="shared" si="82"/>
        <v>Submitted</v>
      </c>
      <c r="Q740" s="1" t="str">
        <f t="shared" si="83"/>
        <v>Valid</v>
      </c>
      <c r="R740" s="1" t="s">
        <v>27</v>
      </c>
      <c r="S740" s="4">
        <v>869364</v>
      </c>
      <c r="T740" s="1">
        <v>10.28</v>
      </c>
      <c r="U740" s="1">
        <v>180</v>
      </c>
      <c r="V740" s="1">
        <v>4829.8</v>
      </c>
      <c r="W740" s="4">
        <f t="shared" si="84"/>
        <v>744755.15999999992</v>
      </c>
      <c r="X740" s="1" t="s">
        <v>105</v>
      </c>
      <c r="Y740" s="1" t="s">
        <v>106</v>
      </c>
      <c r="Z740" s="8">
        <v>46202</v>
      </c>
      <c r="AA740" s="8" t="str">
        <f>TEXT(Table2[[#This Row],[Application_Date]],"yyy")</f>
        <v>2026</v>
      </c>
      <c r="AB740" s="8" t="str">
        <f>TEXT(Table2[[#This Row],[Application_Date]],"mmmm")</f>
        <v>June</v>
      </c>
      <c r="AC740" s="1" t="s">
        <v>61</v>
      </c>
      <c r="AD740" s="1" t="s">
        <v>30</v>
      </c>
      <c r="AE740" s="1" t="s">
        <v>43</v>
      </c>
    </row>
    <row r="741" spans="1:31" x14ac:dyDescent="0.25">
      <c r="A741" s="1" t="s">
        <v>1621</v>
      </c>
      <c r="B741" s="1" t="str">
        <f>IF(COUNTIF($A$2:A741,A741)&gt;1,"Duplicate","Unique")</f>
        <v>Unique</v>
      </c>
      <c r="C741" s="1" t="s">
        <v>1622</v>
      </c>
      <c r="D741" s="1" t="s">
        <v>136</v>
      </c>
      <c r="E741" s="1" t="str">
        <f t="shared" si="78"/>
        <v>Submitted</v>
      </c>
      <c r="F741" s="1" t="s">
        <v>35</v>
      </c>
      <c r="G741" s="1">
        <v>41</v>
      </c>
      <c r="H741" s="1" t="s">
        <v>36</v>
      </c>
      <c r="I741" s="1" t="s">
        <v>48</v>
      </c>
      <c r="J741" s="1" t="s">
        <v>37</v>
      </c>
      <c r="K741" s="4">
        <v>440152</v>
      </c>
      <c r="L741" s="4" t="str">
        <f t="shared" si="79"/>
        <v>Submitted</v>
      </c>
      <c r="M741" s="1">
        <v>351</v>
      </c>
      <c r="N741" s="1" t="str">
        <f t="shared" si="80"/>
        <v>High_risk</v>
      </c>
      <c r="O741" s="1" t="str">
        <f t="shared" si="81"/>
        <v>Excellent</v>
      </c>
      <c r="P741" s="1" t="str">
        <f t="shared" si="82"/>
        <v>Submitted</v>
      </c>
      <c r="Q741" s="1" t="str">
        <f t="shared" si="83"/>
        <v>Valid</v>
      </c>
      <c r="R741" s="1" t="s">
        <v>82</v>
      </c>
      <c r="S741" s="4">
        <v>2124205</v>
      </c>
      <c r="T741" s="1">
        <v>9.8699999999999992</v>
      </c>
      <c r="U741" s="1">
        <v>12</v>
      </c>
      <c r="V741" s="1">
        <v>177017.08</v>
      </c>
      <c r="W741" s="4">
        <f t="shared" si="84"/>
        <v>1748460.715786909</v>
      </c>
      <c r="X741" s="1" t="s">
        <v>28</v>
      </c>
      <c r="Y741" s="1" t="s">
        <v>29</v>
      </c>
      <c r="Z741" s="8">
        <v>46203</v>
      </c>
      <c r="AA741" s="8" t="str">
        <f>TEXT(Table2[[#This Row],[Application_Date]],"yyy")</f>
        <v>2026</v>
      </c>
      <c r="AB741" s="8" t="str">
        <f>TEXT(Table2[[#This Row],[Application_Date]],"mmmm")</f>
        <v>June</v>
      </c>
      <c r="AC741" s="1" t="s">
        <v>61</v>
      </c>
      <c r="AD741" s="1" t="s">
        <v>42</v>
      </c>
      <c r="AE741" s="1" t="s">
        <v>66</v>
      </c>
    </row>
    <row r="742" spans="1:31" x14ac:dyDescent="0.25">
      <c r="A742" s="1" t="s">
        <v>1623</v>
      </c>
      <c r="B742" s="1" t="str">
        <f>IF(COUNTIF($A$2:A742,A742)&gt;1,"Duplicate","Unique")</f>
        <v>Unique</v>
      </c>
      <c r="C742" s="1" t="s">
        <v>1624</v>
      </c>
      <c r="D742" s="1" t="s">
        <v>406</v>
      </c>
      <c r="E742" s="1" t="str">
        <f t="shared" si="78"/>
        <v>Submitted</v>
      </c>
      <c r="F742" s="1" t="s">
        <v>47</v>
      </c>
      <c r="G742" s="1">
        <v>64</v>
      </c>
      <c r="H742" s="1" t="s">
        <v>24</v>
      </c>
      <c r="I742" s="1" t="s">
        <v>48</v>
      </c>
      <c r="J742" s="1" t="s">
        <v>49</v>
      </c>
      <c r="K742" s="4">
        <v>1870381</v>
      </c>
      <c r="L742" s="4" t="str">
        <f t="shared" si="79"/>
        <v>Submitted</v>
      </c>
      <c r="M742" s="1">
        <v>328</v>
      </c>
      <c r="N742" s="1" t="str">
        <f t="shared" si="80"/>
        <v>High_risk</v>
      </c>
      <c r="O742" s="1" t="str">
        <f t="shared" si="81"/>
        <v>Excellent</v>
      </c>
      <c r="P742" s="1" t="str">
        <f t="shared" si="82"/>
        <v>Submitted</v>
      </c>
      <c r="Q742" s="1" t="str">
        <f t="shared" si="83"/>
        <v>Valid</v>
      </c>
      <c r="R742" s="1" t="s">
        <v>82</v>
      </c>
      <c r="S742" s="4">
        <v>1537885</v>
      </c>
      <c r="T742" s="1">
        <v>16.2</v>
      </c>
      <c r="U742" s="1">
        <v>120</v>
      </c>
      <c r="V742" s="1">
        <v>12815.71</v>
      </c>
      <c r="W742" s="4">
        <f t="shared" si="84"/>
        <v>2076144.7499999998</v>
      </c>
      <c r="X742" s="1" t="s">
        <v>59</v>
      </c>
      <c r="Y742" s="1" t="s">
        <v>60</v>
      </c>
      <c r="Z742" s="8">
        <v>46204</v>
      </c>
      <c r="AA742" s="8" t="str">
        <f>TEXT(Table2[[#This Row],[Application_Date]],"yyy")</f>
        <v>2026</v>
      </c>
      <c r="AB742" s="8" t="str">
        <f>TEXT(Table2[[#This Row],[Application_Date]],"mmmm")</f>
        <v>July</v>
      </c>
      <c r="AC742" s="1" t="s">
        <v>61</v>
      </c>
      <c r="AD742" s="1" t="s">
        <v>30</v>
      </c>
      <c r="AE742" s="1" t="s">
        <v>66</v>
      </c>
    </row>
    <row r="743" spans="1:31" x14ac:dyDescent="0.25">
      <c r="A743" s="1" t="s">
        <v>1625</v>
      </c>
      <c r="B743" s="1" t="str">
        <f>IF(COUNTIF($A$2:A743,A743)&gt;1,"Duplicate","Unique")</f>
        <v>Unique</v>
      </c>
      <c r="C743" s="1" t="s">
        <v>1626</v>
      </c>
      <c r="D743" s="1" t="s">
        <v>461</v>
      </c>
      <c r="E743" s="1" t="str">
        <f t="shared" si="78"/>
        <v>Submitted</v>
      </c>
      <c r="F743" s="1" t="s">
        <v>47</v>
      </c>
      <c r="G743" s="1">
        <v>33</v>
      </c>
      <c r="H743" s="1" t="s">
        <v>36</v>
      </c>
      <c r="I743" s="1" t="s">
        <v>25</v>
      </c>
      <c r="J743" s="1" t="s">
        <v>37</v>
      </c>
      <c r="K743" s="4">
        <v>846142</v>
      </c>
      <c r="L743" s="4" t="str">
        <f t="shared" si="79"/>
        <v>Submitted</v>
      </c>
      <c r="M743" s="1">
        <v>833</v>
      </c>
      <c r="N743" s="1" t="str">
        <f t="shared" si="80"/>
        <v>medium_risk</v>
      </c>
      <c r="O743" s="1" t="str">
        <f t="shared" si="81"/>
        <v>Excellent</v>
      </c>
      <c r="P743" s="1" t="str">
        <f t="shared" si="82"/>
        <v>Submitted</v>
      </c>
      <c r="Q743" s="1" t="str">
        <f t="shared" si="83"/>
        <v>Valid</v>
      </c>
      <c r="R743" s="1" t="s">
        <v>6</v>
      </c>
      <c r="S743" s="4">
        <v>3596733</v>
      </c>
      <c r="T743" s="1">
        <v>17.88</v>
      </c>
      <c r="U743" s="1">
        <v>180</v>
      </c>
      <c r="V743" s="1">
        <v>19981.849999999999</v>
      </c>
      <c r="W743" s="4">
        <f t="shared" si="84"/>
        <v>5359132.17</v>
      </c>
      <c r="X743" s="1" t="s">
        <v>39</v>
      </c>
      <c r="Y743" s="1" t="s">
        <v>40</v>
      </c>
      <c r="Z743" s="8">
        <v>46205</v>
      </c>
      <c r="AA743" s="8" t="str">
        <f>TEXT(Table2[[#This Row],[Application_Date]],"yyy")</f>
        <v>2026</v>
      </c>
      <c r="AB743" s="8" t="str">
        <f>TEXT(Table2[[#This Row],[Application_Date]],"mmmm")</f>
        <v>July</v>
      </c>
      <c r="AC743" s="1" t="s">
        <v>41</v>
      </c>
      <c r="AD743" s="1" t="s">
        <v>42</v>
      </c>
      <c r="AE743" s="1" t="s">
        <v>66</v>
      </c>
    </row>
    <row r="744" spans="1:31" x14ac:dyDescent="0.25">
      <c r="A744" s="1" t="s">
        <v>1627</v>
      </c>
      <c r="B744" s="1" t="str">
        <f>IF(COUNTIF($A$2:A744,A744)&gt;1,"Duplicate","Unique")</f>
        <v>Unique</v>
      </c>
      <c r="C744" s="1" t="s">
        <v>1628</v>
      </c>
      <c r="D744" s="1" t="s">
        <v>575</v>
      </c>
      <c r="E744" s="1" t="str">
        <f t="shared" si="78"/>
        <v>Submitted</v>
      </c>
      <c r="F744" s="1" t="s">
        <v>47</v>
      </c>
      <c r="G744" s="1">
        <v>43</v>
      </c>
      <c r="H744" s="1" t="s">
        <v>24</v>
      </c>
      <c r="I744" s="1" t="s">
        <v>25</v>
      </c>
      <c r="J744" s="1" t="s">
        <v>70</v>
      </c>
      <c r="K744" s="4">
        <v>1484116</v>
      </c>
      <c r="L744" s="4" t="str">
        <f t="shared" si="79"/>
        <v>Submitted</v>
      </c>
      <c r="M744" s="1">
        <v>799</v>
      </c>
      <c r="N744" s="1" t="str">
        <f t="shared" si="80"/>
        <v>medium_risk</v>
      </c>
      <c r="O744" s="1" t="str">
        <f t="shared" si="81"/>
        <v>Excellent</v>
      </c>
      <c r="P744" s="1" t="str">
        <f t="shared" si="82"/>
        <v>Submitted</v>
      </c>
      <c r="Q744" s="1" t="str">
        <f t="shared" si="83"/>
        <v>Valid</v>
      </c>
      <c r="R744" s="1" t="s">
        <v>82</v>
      </c>
      <c r="S744" s="4">
        <v>3202429</v>
      </c>
      <c r="T744" s="1">
        <v>8.56</v>
      </c>
      <c r="U744" s="1">
        <v>180</v>
      </c>
      <c r="V744" s="1">
        <v>17791.27</v>
      </c>
      <c r="W744" s="4">
        <f t="shared" si="84"/>
        <v>2284399.3533333335</v>
      </c>
      <c r="X744" s="1" t="s">
        <v>28</v>
      </c>
      <c r="Y744" s="1" t="s">
        <v>29</v>
      </c>
      <c r="Z744" s="8">
        <v>46206</v>
      </c>
      <c r="AA744" s="8" t="str">
        <f>TEXT(Table2[[#This Row],[Application_Date]],"yyy")</f>
        <v>2026</v>
      </c>
      <c r="AB744" s="8" t="str">
        <f>TEXT(Table2[[#This Row],[Application_Date]],"mmmm")</f>
        <v>July</v>
      </c>
      <c r="AC744" s="1" t="s">
        <v>52</v>
      </c>
      <c r="AD744" s="1" t="s">
        <v>42</v>
      </c>
      <c r="AE744" s="1" t="s">
        <v>31</v>
      </c>
    </row>
    <row r="745" spans="1:31" x14ac:dyDescent="0.25">
      <c r="A745" s="1" t="s">
        <v>1629</v>
      </c>
      <c r="B745" s="1" t="str">
        <f>IF(COUNTIF($A$2:A745,A745)&gt;1,"Duplicate","Unique")</f>
        <v>Unique</v>
      </c>
      <c r="C745" s="1" t="s">
        <v>1630</v>
      </c>
      <c r="D745" s="1" t="s">
        <v>461</v>
      </c>
      <c r="E745" s="1" t="str">
        <f t="shared" si="78"/>
        <v>Submitted</v>
      </c>
      <c r="F745" s="1" t="s">
        <v>35</v>
      </c>
      <c r="G745" s="1">
        <v>58</v>
      </c>
      <c r="H745" s="1" t="s">
        <v>36</v>
      </c>
      <c r="I745" s="1" t="s">
        <v>25</v>
      </c>
      <c r="J745" s="1" t="s">
        <v>37</v>
      </c>
      <c r="K745" s="4">
        <v>1072704</v>
      </c>
      <c r="L745" s="4" t="str">
        <f t="shared" si="79"/>
        <v>Submitted</v>
      </c>
      <c r="M745" s="1">
        <v>381</v>
      </c>
      <c r="N745" s="1" t="str">
        <f t="shared" si="80"/>
        <v>High_risk</v>
      </c>
      <c r="O745" s="1" t="str">
        <f t="shared" si="81"/>
        <v>Excellent</v>
      </c>
      <c r="P745" s="1" t="str">
        <f t="shared" si="82"/>
        <v>Submitted</v>
      </c>
      <c r="Q745" s="1" t="str">
        <f t="shared" si="83"/>
        <v>Valid</v>
      </c>
      <c r="R745" s="1" t="s">
        <v>38</v>
      </c>
      <c r="S745" s="4">
        <v>0</v>
      </c>
      <c r="T745" s="1">
        <v>11.41</v>
      </c>
      <c r="U745" s="1">
        <v>180</v>
      </c>
      <c r="V745" s="1">
        <v>1388.89</v>
      </c>
      <c r="W745" s="4">
        <f t="shared" si="84"/>
        <v>0</v>
      </c>
      <c r="X745" s="1" t="s">
        <v>59</v>
      </c>
      <c r="Y745" s="1" t="s">
        <v>60</v>
      </c>
      <c r="Z745" s="8">
        <v>46207</v>
      </c>
      <c r="AA745" s="8" t="str">
        <f>TEXT(Table2[[#This Row],[Application_Date]],"yyy")</f>
        <v>2026</v>
      </c>
      <c r="AB745" s="8" t="str">
        <f>TEXT(Table2[[#This Row],[Application_Date]],"mmmm")</f>
        <v>July</v>
      </c>
      <c r="AC745" s="1" t="s">
        <v>61</v>
      </c>
      <c r="AD745" s="1" t="s">
        <v>30</v>
      </c>
      <c r="AE745" s="1" t="s">
        <v>66</v>
      </c>
    </row>
    <row r="746" spans="1:31" x14ac:dyDescent="0.25">
      <c r="A746" s="1" t="s">
        <v>1631</v>
      </c>
      <c r="B746" s="1" t="str">
        <f>IF(COUNTIF($A$2:A746,A746)&gt;1,"Duplicate","Unique")</f>
        <v>Unique</v>
      </c>
      <c r="C746" s="1" t="s">
        <v>1632</v>
      </c>
      <c r="D746" s="1" t="s">
        <v>284</v>
      </c>
      <c r="E746" s="1" t="str">
        <f t="shared" si="78"/>
        <v>Submitted</v>
      </c>
      <c r="F746" s="1" t="s">
        <v>47</v>
      </c>
      <c r="G746" s="1">
        <v>60</v>
      </c>
      <c r="H746" s="1" t="s">
        <v>24</v>
      </c>
      <c r="I746" s="1" t="s">
        <v>25</v>
      </c>
      <c r="J746" s="1" t="s">
        <v>49</v>
      </c>
      <c r="K746" s="4">
        <v>1714059</v>
      </c>
      <c r="L746" s="4" t="str">
        <f t="shared" si="79"/>
        <v>Submitted</v>
      </c>
      <c r="M746" s="1">
        <v>851</v>
      </c>
      <c r="N746" s="1" t="str">
        <f t="shared" si="80"/>
        <v>medium_risk</v>
      </c>
      <c r="O746" s="1" t="str">
        <f t="shared" si="81"/>
        <v>Excellent</v>
      </c>
      <c r="P746" s="1" t="str">
        <f t="shared" si="82"/>
        <v>Submitted</v>
      </c>
      <c r="Q746" s="1" t="str">
        <f t="shared" si="83"/>
        <v>Valid</v>
      </c>
      <c r="R746" s="1" t="s">
        <v>82</v>
      </c>
      <c r="S746" s="4">
        <v>3668462</v>
      </c>
      <c r="T746" s="1">
        <v>10.61</v>
      </c>
      <c r="U746" s="1">
        <v>36</v>
      </c>
      <c r="V746" s="1">
        <v>101901.72</v>
      </c>
      <c r="W746" s="4">
        <f t="shared" si="84"/>
        <v>3243531.8187376512</v>
      </c>
      <c r="X746" s="1" t="s">
        <v>59</v>
      </c>
      <c r="Y746" s="1" t="s">
        <v>60</v>
      </c>
      <c r="Z746" s="8">
        <v>46208</v>
      </c>
      <c r="AA746" s="8" t="str">
        <f>TEXT(Table2[[#This Row],[Application_Date]],"yyy")</f>
        <v>2026</v>
      </c>
      <c r="AB746" s="8" t="str">
        <f>TEXT(Table2[[#This Row],[Application_Date]],"mmmm")</f>
        <v>July</v>
      </c>
      <c r="AC746" s="1" t="s">
        <v>61</v>
      </c>
      <c r="AD746" s="1" t="s">
        <v>30</v>
      </c>
      <c r="AE746" s="1" t="s">
        <v>62</v>
      </c>
    </row>
    <row r="747" spans="1:31" x14ac:dyDescent="0.25">
      <c r="A747" s="1" t="s">
        <v>1633</v>
      </c>
      <c r="B747" s="1" t="str">
        <f>IF(COUNTIF($A$2:A747,A747)&gt;1,"Duplicate","Unique")</f>
        <v>Unique</v>
      </c>
      <c r="C747" s="1" t="s">
        <v>1634</v>
      </c>
      <c r="D747" s="1" t="s">
        <v>121</v>
      </c>
      <c r="E747" s="1" t="str">
        <f t="shared" si="78"/>
        <v>Submitted</v>
      </c>
      <c r="F747" s="1" t="s">
        <v>47</v>
      </c>
      <c r="G747" s="1">
        <v>23</v>
      </c>
      <c r="H747" s="1" t="s">
        <v>36</v>
      </c>
      <c r="I747" s="1" t="s">
        <v>48</v>
      </c>
      <c r="J747" s="1" t="s">
        <v>70</v>
      </c>
      <c r="K747" s="4">
        <v>1386570</v>
      </c>
      <c r="L747" s="4" t="str">
        <f t="shared" si="79"/>
        <v>Submitted</v>
      </c>
      <c r="M747" s="1">
        <v>523</v>
      </c>
      <c r="N747" s="1" t="str">
        <f t="shared" si="80"/>
        <v>High_risk</v>
      </c>
      <c r="O747" s="1" t="str">
        <f t="shared" si="81"/>
        <v>Excellent</v>
      </c>
      <c r="P747" s="1" t="str">
        <f t="shared" si="82"/>
        <v>Submitted</v>
      </c>
      <c r="Q747" s="1" t="str">
        <f t="shared" si="83"/>
        <v>Valid</v>
      </c>
      <c r="R747" s="1" t="s">
        <v>38</v>
      </c>
      <c r="S747" s="4">
        <v>4111821</v>
      </c>
      <c r="T747" s="1">
        <v>16.190000000000001</v>
      </c>
      <c r="U747" s="1">
        <v>180</v>
      </c>
      <c r="V747" s="1">
        <v>22843.45</v>
      </c>
      <c r="W747" s="4">
        <f t="shared" si="84"/>
        <v>5547531.8325000005</v>
      </c>
      <c r="X747" s="1" t="s">
        <v>28</v>
      </c>
      <c r="Y747" s="1" t="s">
        <v>29</v>
      </c>
      <c r="Z747" s="8">
        <v>46209</v>
      </c>
      <c r="AA747" s="8" t="str">
        <f>TEXT(Table2[[#This Row],[Application_Date]],"yyy")</f>
        <v>2026</v>
      </c>
      <c r="AB747" s="8" t="str">
        <f>TEXT(Table2[[#This Row],[Application_Date]],"mmmm")</f>
        <v>July</v>
      </c>
      <c r="AC747" s="1" t="s">
        <v>52</v>
      </c>
      <c r="AD747" s="1" t="s">
        <v>42</v>
      </c>
      <c r="AE747" s="1" t="s">
        <v>66</v>
      </c>
    </row>
    <row r="748" spans="1:31" x14ac:dyDescent="0.25">
      <c r="A748" s="1" t="s">
        <v>1635</v>
      </c>
      <c r="B748" s="1" t="str">
        <f>IF(COUNTIF($A$2:A748,A748)&gt;1,"Duplicate","Unique")</f>
        <v>Unique</v>
      </c>
      <c r="C748" s="1" t="s">
        <v>1636</v>
      </c>
      <c r="D748" s="1" t="s">
        <v>172</v>
      </c>
      <c r="E748" s="1" t="str">
        <f t="shared" si="78"/>
        <v>Submitted</v>
      </c>
      <c r="F748" s="1" t="s">
        <v>47</v>
      </c>
      <c r="G748" s="1">
        <v>23</v>
      </c>
      <c r="H748" s="1" t="s">
        <v>24</v>
      </c>
      <c r="I748" s="1" t="s">
        <v>25</v>
      </c>
      <c r="J748" s="1" t="s">
        <v>70</v>
      </c>
      <c r="K748" s="4">
        <v>631692</v>
      </c>
      <c r="L748" s="4" t="str">
        <f t="shared" si="79"/>
        <v>Submitted</v>
      </c>
      <c r="M748" s="1">
        <v>895</v>
      </c>
      <c r="N748" s="1" t="str">
        <f t="shared" si="80"/>
        <v>medium_risk</v>
      </c>
      <c r="O748" s="1" t="str">
        <f t="shared" si="81"/>
        <v>Excellent</v>
      </c>
      <c r="P748" s="1" t="str">
        <f t="shared" si="82"/>
        <v>Submitted</v>
      </c>
      <c r="Q748" s="1" t="str">
        <f t="shared" si="83"/>
        <v>Valid</v>
      </c>
      <c r="R748" s="1" t="s">
        <v>70</v>
      </c>
      <c r="S748" s="4">
        <v>2730579</v>
      </c>
      <c r="T748" s="1">
        <v>11.57</v>
      </c>
      <c r="U748" s="1">
        <v>120</v>
      </c>
      <c r="V748" s="1">
        <v>22754.83</v>
      </c>
      <c r="W748" s="4">
        <f t="shared" si="84"/>
        <v>2632733.2524999999</v>
      </c>
      <c r="X748" s="1" t="s">
        <v>39</v>
      </c>
      <c r="Y748" s="1" t="s">
        <v>40</v>
      </c>
      <c r="Z748" s="8">
        <v>46210</v>
      </c>
      <c r="AA748" s="8" t="str">
        <f>TEXT(Table2[[#This Row],[Application_Date]],"yyy")</f>
        <v>2026</v>
      </c>
      <c r="AB748" s="8" t="str">
        <f>TEXT(Table2[[#This Row],[Application_Date]],"mmmm")</f>
        <v>July</v>
      </c>
      <c r="AC748" s="1" t="s">
        <v>41</v>
      </c>
      <c r="AD748" s="1" t="s">
        <v>42</v>
      </c>
      <c r="AE748" s="1" t="s">
        <v>62</v>
      </c>
    </row>
    <row r="749" spans="1:31" x14ac:dyDescent="0.25">
      <c r="A749" s="1" t="s">
        <v>1637</v>
      </c>
      <c r="B749" s="1" t="str">
        <f>IF(COUNTIF($A$2:A749,A749)&gt;1,"Duplicate","Unique")</f>
        <v>Unique</v>
      </c>
      <c r="C749" s="1" t="s">
        <v>1638</v>
      </c>
      <c r="D749" s="1" t="s">
        <v>361</v>
      </c>
      <c r="E749" s="1" t="str">
        <f t="shared" si="78"/>
        <v>Submitted</v>
      </c>
      <c r="F749" s="1" t="s">
        <v>35</v>
      </c>
      <c r="G749" s="1">
        <v>49</v>
      </c>
      <c r="H749" s="1" t="s">
        <v>24</v>
      </c>
      <c r="I749" s="1" t="s">
        <v>48</v>
      </c>
      <c r="J749" s="1" t="s">
        <v>37</v>
      </c>
      <c r="K749" s="4">
        <v>1952100</v>
      </c>
      <c r="L749" s="4" t="str">
        <f t="shared" si="79"/>
        <v>Submitted</v>
      </c>
      <c r="M749" s="1">
        <v>763</v>
      </c>
      <c r="N749" s="1" t="str">
        <f t="shared" si="80"/>
        <v>medium_risk</v>
      </c>
      <c r="O749" s="1" t="str">
        <f t="shared" si="81"/>
        <v>Excellent</v>
      </c>
      <c r="P749" s="1" t="str">
        <f t="shared" si="82"/>
        <v>Submitted</v>
      </c>
      <c r="Q749" s="1" t="str">
        <f t="shared" si="83"/>
        <v>Valid</v>
      </c>
      <c r="R749" s="1" t="s">
        <v>82</v>
      </c>
      <c r="S749" s="4">
        <v>3505853</v>
      </c>
      <c r="T749" s="1">
        <v>7.72</v>
      </c>
      <c r="U749" s="1">
        <v>36</v>
      </c>
      <c r="V749" s="1">
        <v>97384.81</v>
      </c>
      <c r="W749" s="4">
        <f t="shared" si="84"/>
        <v>2255432.1353127817</v>
      </c>
      <c r="X749" s="1" t="s">
        <v>28</v>
      </c>
      <c r="Y749" s="1" t="s">
        <v>29</v>
      </c>
      <c r="Z749" s="8">
        <v>46211</v>
      </c>
      <c r="AA749" s="8" t="str">
        <f>TEXT(Table2[[#This Row],[Application_Date]],"yyy")</f>
        <v>2026</v>
      </c>
      <c r="AB749" s="8" t="str">
        <f>TEXT(Table2[[#This Row],[Application_Date]],"mmmm")</f>
        <v>July</v>
      </c>
      <c r="AC749" s="1" t="s">
        <v>61</v>
      </c>
      <c r="AD749" s="1" t="s">
        <v>30</v>
      </c>
      <c r="AE749" s="1" t="s">
        <v>31</v>
      </c>
    </row>
    <row r="750" spans="1:31" x14ac:dyDescent="0.25">
      <c r="A750" s="1" t="s">
        <v>1639</v>
      </c>
      <c r="B750" s="1" t="str">
        <f>IF(COUNTIF($A$2:A750,A750)&gt;1,"Duplicate","Unique")</f>
        <v>Unique</v>
      </c>
      <c r="C750" s="1" t="s">
        <v>1640</v>
      </c>
      <c r="D750" s="1" t="s">
        <v>325</v>
      </c>
      <c r="E750" s="1" t="str">
        <f t="shared" si="78"/>
        <v>Submitted</v>
      </c>
      <c r="F750" s="1" t="s">
        <v>47</v>
      </c>
      <c r="G750" s="1">
        <v>56</v>
      </c>
      <c r="H750" s="1" t="s">
        <v>24</v>
      </c>
      <c r="I750" s="1" t="s">
        <v>25</v>
      </c>
      <c r="J750" s="1" t="s">
        <v>49</v>
      </c>
      <c r="K750" s="4">
        <v>637036</v>
      </c>
      <c r="L750" s="4" t="str">
        <f t="shared" si="79"/>
        <v>Submitted</v>
      </c>
      <c r="M750" s="1">
        <v>422</v>
      </c>
      <c r="N750" s="1" t="str">
        <f t="shared" si="80"/>
        <v>High_risk</v>
      </c>
      <c r="O750" s="1" t="str">
        <f t="shared" si="81"/>
        <v>Excellent</v>
      </c>
      <c r="P750" s="1" t="str">
        <f t="shared" si="82"/>
        <v>Submitted</v>
      </c>
      <c r="Q750" s="1" t="str">
        <f t="shared" si="83"/>
        <v>Valid</v>
      </c>
      <c r="R750" s="1" t="s">
        <v>82</v>
      </c>
      <c r="S750" s="4">
        <v>2643732</v>
      </c>
      <c r="T750" s="1">
        <v>9.09</v>
      </c>
      <c r="U750" s="1">
        <v>36</v>
      </c>
      <c r="V750" s="1">
        <v>73437</v>
      </c>
      <c r="W750" s="4">
        <f t="shared" si="84"/>
        <v>2002626.993057511</v>
      </c>
      <c r="X750" s="1" t="s">
        <v>39</v>
      </c>
      <c r="Y750" s="1" t="s">
        <v>40</v>
      </c>
      <c r="Z750" s="8">
        <v>46212</v>
      </c>
      <c r="AA750" s="8" t="str">
        <f>TEXT(Table2[[#This Row],[Application_Date]],"yyy")</f>
        <v>2026</v>
      </c>
      <c r="AB750" s="8" t="str">
        <f>TEXT(Table2[[#This Row],[Application_Date]],"mmmm")</f>
        <v>July</v>
      </c>
      <c r="AC750" s="1" t="s">
        <v>61</v>
      </c>
      <c r="AD750" s="1" t="s">
        <v>42</v>
      </c>
      <c r="AE750" s="1" t="s">
        <v>43</v>
      </c>
    </row>
    <row r="751" spans="1:31" x14ac:dyDescent="0.25">
      <c r="A751" s="1" t="s">
        <v>1641</v>
      </c>
      <c r="B751" s="1" t="str">
        <f>IF(COUNTIF($A$2:A751,A751)&gt;1,"Duplicate","Unique")</f>
        <v>Unique</v>
      </c>
      <c r="C751" s="1" t="s">
        <v>1642</v>
      </c>
      <c r="D751" s="1" t="s">
        <v>239</v>
      </c>
      <c r="E751" s="1" t="str">
        <f t="shared" si="78"/>
        <v>Submitted</v>
      </c>
      <c r="F751" s="1" t="s">
        <v>47</v>
      </c>
      <c r="G751" s="1">
        <v>43</v>
      </c>
      <c r="H751" s="1" t="s">
        <v>24</v>
      </c>
      <c r="I751" s="1" t="s">
        <v>48</v>
      </c>
      <c r="J751" s="1" t="s">
        <v>26</v>
      </c>
      <c r="K751" s="4">
        <v>344725</v>
      </c>
      <c r="L751" s="4" t="str">
        <f t="shared" si="79"/>
        <v>Submitted</v>
      </c>
      <c r="M751" s="1">
        <v>775</v>
      </c>
      <c r="N751" s="1" t="str">
        <f t="shared" si="80"/>
        <v>medium_risk</v>
      </c>
      <c r="O751" s="1" t="str">
        <f t="shared" si="81"/>
        <v>Excellent</v>
      </c>
      <c r="P751" s="1" t="str">
        <f t="shared" si="82"/>
        <v>Submitted</v>
      </c>
      <c r="Q751" s="1" t="str">
        <f t="shared" si="83"/>
        <v>Valid</v>
      </c>
      <c r="R751" s="1" t="s">
        <v>70</v>
      </c>
      <c r="S751" s="4">
        <v>2586591</v>
      </c>
      <c r="T751" s="1">
        <v>7.88</v>
      </c>
      <c r="U751" s="1">
        <v>180</v>
      </c>
      <c r="V751" s="1">
        <v>14369.95</v>
      </c>
      <c r="W751" s="4">
        <f t="shared" si="84"/>
        <v>1698528.0899999999</v>
      </c>
      <c r="X751" s="1" t="s">
        <v>85</v>
      </c>
      <c r="Y751" s="1" t="s">
        <v>86</v>
      </c>
      <c r="Z751" s="8">
        <v>46213</v>
      </c>
      <c r="AA751" s="8" t="str">
        <f>TEXT(Table2[[#This Row],[Application_Date]],"yyy")</f>
        <v>2026</v>
      </c>
      <c r="AB751" s="8" t="str">
        <f>TEXT(Table2[[#This Row],[Application_Date]],"mmmm")</f>
        <v>July</v>
      </c>
      <c r="AC751" s="1" t="s">
        <v>61</v>
      </c>
      <c r="AD751" s="1" t="s">
        <v>30</v>
      </c>
      <c r="AE751" s="1" t="s">
        <v>31</v>
      </c>
    </row>
    <row r="752" spans="1:31" x14ac:dyDescent="0.25">
      <c r="A752" s="1" t="s">
        <v>1643</v>
      </c>
      <c r="B752" s="1" t="str">
        <f>IF(COUNTIF($A$2:A752,A752)&gt;1,"Duplicate","Unique")</f>
        <v>Unique</v>
      </c>
      <c r="C752" s="1" t="s">
        <v>1644</v>
      </c>
      <c r="D752" s="1" t="s">
        <v>65</v>
      </c>
      <c r="E752" s="1" t="str">
        <f t="shared" si="78"/>
        <v>Submitted</v>
      </c>
      <c r="F752" s="1" t="s">
        <v>35</v>
      </c>
      <c r="G752" s="1">
        <v>26</v>
      </c>
      <c r="H752" s="1" t="s">
        <v>36</v>
      </c>
      <c r="I752" s="1" t="s">
        <v>25</v>
      </c>
      <c r="J752" s="1" t="s">
        <v>26</v>
      </c>
      <c r="K752" s="4">
        <v>854442</v>
      </c>
      <c r="L752" s="4" t="str">
        <f t="shared" si="79"/>
        <v>Submitted</v>
      </c>
      <c r="M752" s="1">
        <v>950</v>
      </c>
      <c r="N752" s="1" t="str">
        <f t="shared" si="80"/>
        <v>medium_risk</v>
      </c>
      <c r="O752" s="1" t="str">
        <f t="shared" si="81"/>
        <v>Excellent</v>
      </c>
      <c r="P752" s="1" t="str">
        <f t="shared" si="82"/>
        <v>Submitted</v>
      </c>
      <c r="Q752" s="1" t="str">
        <f t="shared" si="83"/>
        <v>Invalid</v>
      </c>
      <c r="R752" s="1" t="s">
        <v>6</v>
      </c>
      <c r="S752" s="4">
        <v>2193235</v>
      </c>
      <c r="T752" s="1">
        <v>8.34</v>
      </c>
      <c r="U752" s="1">
        <v>12</v>
      </c>
      <c r="V752" s="1">
        <v>182769.58</v>
      </c>
      <c r="W752" s="4">
        <f t="shared" si="84"/>
        <v>1527013.5539873911</v>
      </c>
      <c r="X752" s="1" t="s">
        <v>50</v>
      </c>
      <c r="Y752" s="1" t="s">
        <v>51</v>
      </c>
      <c r="Z752" s="8">
        <v>46214</v>
      </c>
      <c r="AA752" s="8" t="str">
        <f>TEXT(Table2[[#This Row],[Application_Date]],"yyy")</f>
        <v>2026</v>
      </c>
      <c r="AB752" s="8" t="str">
        <f>TEXT(Table2[[#This Row],[Application_Date]],"mmmm")</f>
        <v>July</v>
      </c>
      <c r="AC752" s="1" t="s">
        <v>52</v>
      </c>
      <c r="AD752" s="1" t="s">
        <v>30</v>
      </c>
      <c r="AE752" s="1" t="s">
        <v>31</v>
      </c>
    </row>
    <row r="753" spans="1:31" x14ac:dyDescent="0.25">
      <c r="A753" s="1" t="s">
        <v>1645</v>
      </c>
      <c r="B753" s="1" t="str">
        <f>IF(COUNTIF($A$2:A753,A753)&gt;1,"Duplicate","Unique")</f>
        <v>Unique</v>
      </c>
      <c r="C753" s="1" t="s">
        <v>1646</v>
      </c>
      <c r="D753" s="1" t="s">
        <v>249</v>
      </c>
      <c r="E753" s="1" t="str">
        <f t="shared" si="78"/>
        <v>Submitted</v>
      </c>
      <c r="F753" s="1" t="s">
        <v>47</v>
      </c>
      <c r="G753" s="1">
        <v>60</v>
      </c>
      <c r="H753" s="1" t="s">
        <v>24</v>
      </c>
      <c r="I753" s="1" t="s">
        <v>25</v>
      </c>
      <c r="J753" s="1" t="s">
        <v>49</v>
      </c>
      <c r="K753" s="4">
        <v>1748929</v>
      </c>
      <c r="L753" s="4" t="str">
        <f t="shared" si="79"/>
        <v>Submitted</v>
      </c>
      <c r="M753" s="1">
        <v>401</v>
      </c>
      <c r="N753" s="1" t="str">
        <f t="shared" si="80"/>
        <v>High_risk</v>
      </c>
      <c r="O753" s="1" t="str">
        <f t="shared" si="81"/>
        <v>Excellent</v>
      </c>
      <c r="P753" s="1" t="str">
        <f t="shared" si="82"/>
        <v>Submitted</v>
      </c>
      <c r="Q753" s="1" t="str">
        <f t="shared" si="83"/>
        <v>Valid</v>
      </c>
      <c r="R753" s="1" t="s">
        <v>27</v>
      </c>
      <c r="S753" s="4">
        <v>658934</v>
      </c>
      <c r="T753" s="1">
        <v>14.88</v>
      </c>
      <c r="U753" s="1">
        <v>60</v>
      </c>
      <c r="V753" s="1">
        <v>10982.23</v>
      </c>
      <c r="W753" s="4">
        <f t="shared" si="84"/>
        <v>817078.16</v>
      </c>
      <c r="X753" s="1" t="s">
        <v>59</v>
      </c>
      <c r="Y753" s="1" t="s">
        <v>60</v>
      </c>
      <c r="Z753" s="8">
        <v>46215</v>
      </c>
      <c r="AA753" s="8" t="str">
        <f>TEXT(Table2[[#This Row],[Application_Date]],"yyy")</f>
        <v>2026</v>
      </c>
      <c r="AB753" s="8" t="str">
        <f>TEXT(Table2[[#This Row],[Application_Date]],"mmmm")</f>
        <v>July</v>
      </c>
      <c r="AC753" s="1" t="s">
        <v>61</v>
      </c>
      <c r="AD753" s="1" t="s">
        <v>42</v>
      </c>
      <c r="AE753" s="1" t="s">
        <v>62</v>
      </c>
    </row>
    <row r="754" spans="1:31" x14ac:dyDescent="0.25">
      <c r="A754" s="1" t="s">
        <v>1647</v>
      </c>
      <c r="B754" s="1" t="str">
        <f>IF(COUNTIF($A$2:A754,A754)&gt;1,"Duplicate","Unique")</f>
        <v>Unique</v>
      </c>
      <c r="C754" s="1" t="s">
        <v>1648</v>
      </c>
      <c r="D754" s="1" t="s">
        <v>75</v>
      </c>
      <c r="E754" s="1" t="str">
        <f t="shared" si="78"/>
        <v>Submitted</v>
      </c>
      <c r="F754" s="1" t="s">
        <v>35</v>
      </c>
      <c r="G754" s="1">
        <v>23</v>
      </c>
      <c r="H754" s="1" t="s">
        <v>24</v>
      </c>
      <c r="I754" s="1" t="s">
        <v>25</v>
      </c>
      <c r="J754" s="1" t="s">
        <v>26</v>
      </c>
      <c r="K754" s="4">
        <v>2488403</v>
      </c>
      <c r="L754" s="4" t="str">
        <f t="shared" si="79"/>
        <v>Submitted</v>
      </c>
      <c r="M754" s="1">
        <v>784</v>
      </c>
      <c r="N754" s="1" t="str">
        <f t="shared" si="80"/>
        <v>medium_risk</v>
      </c>
      <c r="O754" s="1" t="str">
        <f t="shared" si="81"/>
        <v>Excellent</v>
      </c>
      <c r="P754" s="1" t="str">
        <f t="shared" si="82"/>
        <v>Submitted</v>
      </c>
      <c r="Q754" s="1" t="str">
        <f t="shared" si="83"/>
        <v>Valid</v>
      </c>
      <c r="R754" s="1" t="s">
        <v>38</v>
      </c>
      <c r="S754" s="4">
        <v>3837725</v>
      </c>
      <c r="T754" s="1">
        <v>11.09</v>
      </c>
      <c r="U754" s="1">
        <v>36</v>
      </c>
      <c r="V754" s="1">
        <v>106603.47</v>
      </c>
      <c r="W754" s="4">
        <f t="shared" si="84"/>
        <v>3546697.5210408666</v>
      </c>
      <c r="X754" s="1" t="s">
        <v>28</v>
      </c>
      <c r="Y754" s="1" t="s">
        <v>29</v>
      </c>
      <c r="Z754" s="8">
        <v>46216</v>
      </c>
      <c r="AA754" s="8" t="str">
        <f>TEXT(Table2[[#This Row],[Application_Date]],"yyy")</f>
        <v>2026</v>
      </c>
      <c r="AB754" s="8" t="str">
        <f>TEXT(Table2[[#This Row],[Application_Date]],"mmmm")</f>
        <v>July</v>
      </c>
      <c r="AC754" s="1" t="s">
        <v>61</v>
      </c>
      <c r="AD754" s="1" t="s">
        <v>42</v>
      </c>
      <c r="AE754" s="1" t="s">
        <v>66</v>
      </c>
    </row>
    <row r="755" spans="1:31" x14ac:dyDescent="0.25">
      <c r="A755" s="1" t="s">
        <v>1649</v>
      </c>
      <c r="B755" s="1" t="str">
        <f>IF(COUNTIF($A$2:A755,A755)&gt;1,"Duplicate","Unique")</f>
        <v>Unique</v>
      </c>
      <c r="C755" s="1" t="s">
        <v>1650</v>
      </c>
      <c r="D755" s="1" t="s">
        <v>226</v>
      </c>
      <c r="E755" s="1" t="str">
        <f t="shared" si="78"/>
        <v>Submitted</v>
      </c>
      <c r="F755" s="1" t="s">
        <v>47</v>
      </c>
      <c r="G755" s="1">
        <v>42</v>
      </c>
      <c r="H755" s="1" t="s">
        <v>24</v>
      </c>
      <c r="I755" s="1" t="s">
        <v>25</v>
      </c>
      <c r="J755" s="1" t="s">
        <v>49</v>
      </c>
      <c r="K755" s="4">
        <v>1141705</v>
      </c>
      <c r="L755" s="4" t="str">
        <f t="shared" si="79"/>
        <v>Submitted</v>
      </c>
      <c r="M755" s="1">
        <v>773</v>
      </c>
      <c r="N755" s="1" t="str">
        <f t="shared" si="80"/>
        <v>medium_risk</v>
      </c>
      <c r="O755" s="1" t="str">
        <f t="shared" si="81"/>
        <v>Excellent</v>
      </c>
      <c r="P755" s="1" t="str">
        <f t="shared" si="82"/>
        <v>Submitted</v>
      </c>
      <c r="Q755" s="1" t="str">
        <f t="shared" si="83"/>
        <v>Valid</v>
      </c>
      <c r="R755" s="1" t="s">
        <v>27</v>
      </c>
      <c r="S755" s="4">
        <v>213197</v>
      </c>
      <c r="T755" s="1">
        <v>15</v>
      </c>
      <c r="U755" s="1">
        <v>36</v>
      </c>
      <c r="V755" s="1">
        <v>5922.14</v>
      </c>
      <c r="W755" s="4">
        <f t="shared" si="84"/>
        <v>266496.25000005582</v>
      </c>
      <c r="X755" s="1" t="s">
        <v>50</v>
      </c>
      <c r="Y755" s="1" t="s">
        <v>51</v>
      </c>
      <c r="Z755" s="8">
        <v>46217</v>
      </c>
      <c r="AA755" s="8" t="str">
        <f>TEXT(Table2[[#This Row],[Application_Date]],"yyy")</f>
        <v>2026</v>
      </c>
      <c r="AB755" s="8" t="str">
        <f>TEXT(Table2[[#This Row],[Application_Date]],"mmmm")</f>
        <v>July</v>
      </c>
      <c r="AC755" s="1" t="s">
        <v>52</v>
      </c>
      <c r="AD755" s="1" t="s">
        <v>30</v>
      </c>
      <c r="AE755" s="1" t="s">
        <v>31</v>
      </c>
    </row>
    <row r="756" spans="1:31" x14ac:dyDescent="0.25">
      <c r="A756" s="1" t="s">
        <v>1651</v>
      </c>
      <c r="B756" s="1" t="str">
        <f>IF(COUNTIF($A$2:A756,A756)&gt;1,"Duplicate","Unique")</f>
        <v>Unique</v>
      </c>
      <c r="C756" s="1" t="s">
        <v>1652</v>
      </c>
      <c r="D756" s="1" t="s">
        <v>242</v>
      </c>
      <c r="E756" s="1" t="str">
        <f t="shared" si="78"/>
        <v>Submitted</v>
      </c>
      <c r="F756" s="1" t="s">
        <v>35</v>
      </c>
      <c r="G756" s="1">
        <v>59</v>
      </c>
      <c r="H756" s="1" t="s">
        <v>24</v>
      </c>
      <c r="I756" s="1" t="s">
        <v>25</v>
      </c>
      <c r="J756" s="1" t="s">
        <v>49</v>
      </c>
      <c r="K756" s="4">
        <v>1372316</v>
      </c>
      <c r="L756" s="4" t="str">
        <f t="shared" si="79"/>
        <v>Submitted</v>
      </c>
      <c r="M756" s="1">
        <v>455</v>
      </c>
      <c r="N756" s="1" t="str">
        <f t="shared" si="80"/>
        <v>High_risk</v>
      </c>
      <c r="O756" s="1" t="str">
        <f t="shared" si="81"/>
        <v>Excellent</v>
      </c>
      <c r="P756" s="1" t="str">
        <f t="shared" si="82"/>
        <v>Submitted</v>
      </c>
      <c r="Q756" s="1" t="str">
        <f t="shared" si="83"/>
        <v>Valid</v>
      </c>
      <c r="R756" s="1" t="s">
        <v>82</v>
      </c>
      <c r="S756" s="4">
        <v>4045389</v>
      </c>
      <c r="T756" s="1">
        <v>11.46</v>
      </c>
      <c r="U756" s="1">
        <v>180</v>
      </c>
      <c r="V756" s="1">
        <v>22474.38</v>
      </c>
      <c r="W756" s="4">
        <f t="shared" si="84"/>
        <v>3863346.4950000001</v>
      </c>
      <c r="X756" s="1" t="s">
        <v>28</v>
      </c>
      <c r="Y756" s="1" t="s">
        <v>29</v>
      </c>
      <c r="Z756" s="8">
        <v>46218</v>
      </c>
      <c r="AA756" s="8" t="str">
        <f>TEXT(Table2[[#This Row],[Application_Date]],"yyy")</f>
        <v>2026</v>
      </c>
      <c r="AB756" s="8" t="str">
        <f>TEXT(Table2[[#This Row],[Application_Date]],"mmmm")</f>
        <v>July</v>
      </c>
      <c r="AC756" s="1" t="s">
        <v>61</v>
      </c>
      <c r="AD756" s="1" t="s">
        <v>30</v>
      </c>
      <c r="AE756" s="1" t="s">
        <v>31</v>
      </c>
    </row>
    <row r="757" spans="1:31" x14ac:dyDescent="0.25">
      <c r="A757" s="1" t="s">
        <v>1653</v>
      </c>
      <c r="B757" s="1" t="str">
        <f>IF(COUNTIF($A$2:A757,A757)&gt;1,"Duplicate","Unique")</f>
        <v>Unique</v>
      </c>
      <c r="C757" s="1" t="s">
        <v>1654</v>
      </c>
      <c r="D757" s="1" t="s">
        <v>309</v>
      </c>
      <c r="E757" s="1" t="str">
        <f t="shared" si="78"/>
        <v>Submitted</v>
      </c>
      <c r="F757" s="1" t="s">
        <v>35</v>
      </c>
      <c r="G757" s="1">
        <v>24</v>
      </c>
      <c r="H757" s="1" t="s">
        <v>36</v>
      </c>
      <c r="I757" s="1" t="s">
        <v>48</v>
      </c>
      <c r="J757" s="1" t="s">
        <v>70</v>
      </c>
      <c r="K757" s="4">
        <v>2199100</v>
      </c>
      <c r="L757" s="4" t="str">
        <f t="shared" si="79"/>
        <v>Submitted</v>
      </c>
      <c r="M757" s="1">
        <v>389</v>
      </c>
      <c r="N757" s="1" t="str">
        <f t="shared" si="80"/>
        <v>High_risk</v>
      </c>
      <c r="O757" s="1" t="str">
        <f t="shared" si="81"/>
        <v>Excellent</v>
      </c>
      <c r="P757" s="1" t="str">
        <f t="shared" si="82"/>
        <v>Submitted</v>
      </c>
      <c r="Q757" s="1" t="str">
        <f t="shared" si="83"/>
        <v>Valid</v>
      </c>
      <c r="R757" s="1" t="s">
        <v>70</v>
      </c>
      <c r="S757" s="4">
        <v>4610230</v>
      </c>
      <c r="T757" s="1">
        <v>11.91</v>
      </c>
      <c r="U757" s="1">
        <v>36</v>
      </c>
      <c r="V757" s="1">
        <v>128061.94</v>
      </c>
      <c r="W757" s="4">
        <f t="shared" si="84"/>
        <v>4575653.2750762282</v>
      </c>
      <c r="X757" s="1" t="s">
        <v>39</v>
      </c>
      <c r="Y757" s="1" t="s">
        <v>40</v>
      </c>
      <c r="Z757" s="8">
        <v>46219</v>
      </c>
      <c r="AA757" s="8" t="str">
        <f>TEXT(Table2[[#This Row],[Application_Date]],"yyy")</f>
        <v>2026</v>
      </c>
      <c r="AB757" s="8" t="str">
        <f>TEXT(Table2[[#This Row],[Application_Date]],"mmmm")</f>
        <v>July</v>
      </c>
      <c r="AC757" s="1" t="s">
        <v>61</v>
      </c>
      <c r="AD757" s="1" t="s">
        <v>30</v>
      </c>
      <c r="AE757" s="1" t="s">
        <v>31</v>
      </c>
    </row>
    <row r="758" spans="1:31" x14ac:dyDescent="0.25">
      <c r="A758" s="1" t="s">
        <v>1655</v>
      </c>
      <c r="B758" s="1" t="str">
        <f>IF(COUNTIF($A$2:A758,A758)&gt;1,"Duplicate","Unique")</f>
        <v>Unique</v>
      </c>
      <c r="C758" s="1" t="s">
        <v>1656</v>
      </c>
      <c r="D758" s="1" t="s">
        <v>34</v>
      </c>
      <c r="E758" s="1" t="str">
        <f t="shared" si="78"/>
        <v>Submitted</v>
      </c>
      <c r="F758" s="1" t="s">
        <v>35</v>
      </c>
      <c r="G758" s="1">
        <v>27</v>
      </c>
      <c r="H758" s="1" t="s">
        <v>36</v>
      </c>
      <c r="I758" s="1" t="s">
        <v>48</v>
      </c>
      <c r="J758" s="1" t="s">
        <v>37</v>
      </c>
      <c r="K758" s="4">
        <v>2338188</v>
      </c>
      <c r="L758" s="4" t="str">
        <f t="shared" si="79"/>
        <v>Submitted</v>
      </c>
      <c r="M758" s="1">
        <v>377</v>
      </c>
      <c r="N758" s="1" t="str">
        <f t="shared" si="80"/>
        <v>High_risk</v>
      </c>
      <c r="O758" s="1" t="str">
        <f t="shared" si="81"/>
        <v>Excellent</v>
      </c>
      <c r="P758" s="1" t="str">
        <f t="shared" si="82"/>
        <v>Submitted</v>
      </c>
      <c r="Q758" s="1" t="str">
        <f t="shared" si="83"/>
        <v>Valid</v>
      </c>
      <c r="R758" s="1" t="s">
        <v>27</v>
      </c>
      <c r="S758" s="4">
        <v>3321419</v>
      </c>
      <c r="T758" s="1">
        <v>16.66</v>
      </c>
      <c r="U758" s="1">
        <v>120</v>
      </c>
      <c r="V758" s="1">
        <v>27678.49</v>
      </c>
      <c r="W758" s="4">
        <f t="shared" si="84"/>
        <v>4611236.7116666669</v>
      </c>
      <c r="X758" s="1" t="s">
        <v>85</v>
      </c>
      <c r="Y758" s="1" t="s">
        <v>86</v>
      </c>
      <c r="Z758" s="8">
        <v>46220</v>
      </c>
      <c r="AA758" s="8" t="str">
        <f>TEXT(Table2[[#This Row],[Application_Date]],"yyy")</f>
        <v>2026</v>
      </c>
      <c r="AB758" s="8" t="str">
        <f>TEXT(Table2[[#This Row],[Application_Date]],"mmmm")</f>
        <v>July</v>
      </c>
      <c r="AC758" s="1" t="s">
        <v>61</v>
      </c>
      <c r="AD758" s="1" t="s">
        <v>42</v>
      </c>
      <c r="AE758" s="1" t="s">
        <v>62</v>
      </c>
    </row>
    <row r="759" spans="1:31" x14ac:dyDescent="0.25">
      <c r="A759" s="1" t="s">
        <v>1657</v>
      </c>
      <c r="B759" s="1" t="str">
        <f>IF(COUNTIF($A$2:A759,A759)&gt;1,"Duplicate","Unique")</f>
        <v>Unique</v>
      </c>
      <c r="C759" s="1" t="s">
        <v>1658</v>
      </c>
      <c r="D759" s="1" t="s">
        <v>69</v>
      </c>
      <c r="E759" s="1" t="str">
        <f t="shared" si="78"/>
        <v>Submitted</v>
      </c>
      <c r="F759" s="1" t="s">
        <v>47</v>
      </c>
      <c r="G759" s="1">
        <v>20</v>
      </c>
      <c r="H759" s="1" t="s">
        <v>24</v>
      </c>
      <c r="I759" s="1" t="s">
        <v>48</v>
      </c>
      <c r="J759" s="1" t="s">
        <v>49</v>
      </c>
      <c r="K759" s="4">
        <v>1838870</v>
      </c>
      <c r="L759" s="4" t="str">
        <f t="shared" si="79"/>
        <v>Submitted</v>
      </c>
      <c r="M759" s="1">
        <v>857</v>
      </c>
      <c r="N759" s="1" t="str">
        <f t="shared" si="80"/>
        <v>medium_risk</v>
      </c>
      <c r="O759" s="1" t="str">
        <f t="shared" si="81"/>
        <v>Excellent</v>
      </c>
      <c r="P759" s="1" t="str">
        <f t="shared" si="82"/>
        <v>Submitted</v>
      </c>
      <c r="Q759" s="1" t="str">
        <f t="shared" si="83"/>
        <v>Valid</v>
      </c>
      <c r="R759" s="1" t="s">
        <v>6</v>
      </c>
      <c r="S759" s="4">
        <v>3145840</v>
      </c>
      <c r="T759" s="1">
        <v>8.9600000000000009</v>
      </c>
      <c r="U759" s="1">
        <v>180</v>
      </c>
      <c r="V759" s="1">
        <v>17476.89</v>
      </c>
      <c r="W759" s="4">
        <f t="shared" si="84"/>
        <v>2348893.8666666667</v>
      </c>
      <c r="X759" s="1" t="s">
        <v>59</v>
      </c>
      <c r="Y759" s="1" t="s">
        <v>60</v>
      </c>
      <c r="Z759" s="8">
        <v>46221</v>
      </c>
      <c r="AA759" s="8" t="str">
        <f>TEXT(Table2[[#This Row],[Application_Date]],"yyy")</f>
        <v>2026</v>
      </c>
      <c r="AB759" s="8" t="str">
        <f>TEXT(Table2[[#This Row],[Application_Date]],"mmmm")</f>
        <v>July</v>
      </c>
      <c r="AC759" s="1" t="s">
        <v>52</v>
      </c>
      <c r="AD759" s="1" t="s">
        <v>42</v>
      </c>
      <c r="AE759" s="1" t="s">
        <v>43</v>
      </c>
    </row>
    <row r="760" spans="1:31" x14ac:dyDescent="0.25">
      <c r="A760" s="1" t="s">
        <v>1659</v>
      </c>
      <c r="B760" s="1" t="str">
        <f>IF(COUNTIF($A$2:A760,A760)&gt;1,"Duplicate","Unique")</f>
        <v>Unique</v>
      </c>
      <c r="C760" s="1" t="s">
        <v>1660</v>
      </c>
      <c r="D760" s="1" t="s">
        <v>333</v>
      </c>
      <c r="E760" s="1" t="str">
        <f t="shared" si="78"/>
        <v>Submitted</v>
      </c>
      <c r="F760" s="1" t="s">
        <v>35</v>
      </c>
      <c r="G760" s="1">
        <v>42</v>
      </c>
      <c r="H760" s="1" t="s">
        <v>24</v>
      </c>
      <c r="I760" s="1" t="s">
        <v>48</v>
      </c>
      <c r="J760" s="1" t="s">
        <v>70</v>
      </c>
      <c r="K760" s="4">
        <v>1289256</v>
      </c>
      <c r="L760" s="4" t="str">
        <f t="shared" si="79"/>
        <v>Submitted</v>
      </c>
      <c r="M760" s="1">
        <v>809</v>
      </c>
      <c r="N760" s="1" t="str">
        <f t="shared" si="80"/>
        <v>medium_risk</v>
      </c>
      <c r="O760" s="1" t="str">
        <f t="shared" si="81"/>
        <v>Excellent</v>
      </c>
      <c r="P760" s="1" t="str">
        <f t="shared" si="82"/>
        <v>Submitted</v>
      </c>
      <c r="Q760" s="1" t="str">
        <f t="shared" si="83"/>
        <v>Valid</v>
      </c>
      <c r="R760" s="1" t="s">
        <v>6</v>
      </c>
      <c r="S760" s="4">
        <v>1299484</v>
      </c>
      <c r="T760" s="1">
        <v>7.15</v>
      </c>
      <c r="U760" s="1">
        <v>24</v>
      </c>
      <c r="V760" s="1">
        <v>54145.17</v>
      </c>
      <c r="W760" s="4">
        <f t="shared" si="84"/>
        <v>774286.28734411974</v>
      </c>
      <c r="X760" s="1" t="s">
        <v>50</v>
      </c>
      <c r="Y760" s="1" t="s">
        <v>51</v>
      </c>
      <c r="Z760" s="8">
        <v>46222</v>
      </c>
      <c r="AA760" s="8" t="str">
        <f>TEXT(Table2[[#This Row],[Application_Date]],"yyy")</f>
        <v>2026</v>
      </c>
      <c r="AB760" s="8" t="str">
        <f>TEXT(Table2[[#This Row],[Application_Date]],"mmmm")</f>
        <v>July</v>
      </c>
      <c r="AC760" s="1" t="s">
        <v>61</v>
      </c>
      <c r="AD760" s="1" t="s">
        <v>42</v>
      </c>
      <c r="AE760" s="1" t="s">
        <v>62</v>
      </c>
    </row>
    <row r="761" spans="1:31" x14ac:dyDescent="0.25">
      <c r="A761" s="1" t="s">
        <v>1661</v>
      </c>
      <c r="B761" s="1" t="str">
        <f>IF(COUNTIF($A$2:A761,A761)&gt;1,"Duplicate","Unique")</f>
        <v>Unique</v>
      </c>
      <c r="C761" s="1" t="s">
        <v>1662</v>
      </c>
      <c r="D761" s="1" t="s">
        <v>333</v>
      </c>
      <c r="E761" s="1" t="str">
        <f t="shared" si="78"/>
        <v>Submitted</v>
      </c>
      <c r="F761" s="1" t="s">
        <v>35</v>
      </c>
      <c r="G761" s="1">
        <v>26</v>
      </c>
      <c r="H761" s="1" t="s">
        <v>24</v>
      </c>
      <c r="I761" s="1" t="s">
        <v>48</v>
      </c>
      <c r="J761" s="1" t="s">
        <v>70</v>
      </c>
      <c r="K761" s="4">
        <v>2109003</v>
      </c>
      <c r="L761" s="4" t="str">
        <f t="shared" si="79"/>
        <v>Submitted</v>
      </c>
      <c r="M761" s="1">
        <v>681</v>
      </c>
      <c r="N761" s="1" t="str">
        <f t="shared" si="80"/>
        <v>low_risk</v>
      </c>
      <c r="O761" s="1" t="str">
        <f t="shared" si="81"/>
        <v>Excellent</v>
      </c>
      <c r="P761" s="1" t="str">
        <f t="shared" si="82"/>
        <v>Submitted</v>
      </c>
      <c r="Q761" s="1" t="str">
        <f t="shared" si="83"/>
        <v>Valid</v>
      </c>
      <c r="R761" s="1" t="s">
        <v>6</v>
      </c>
      <c r="S761" s="4">
        <v>4902841</v>
      </c>
      <c r="T761" s="1">
        <v>7.22</v>
      </c>
      <c r="U761" s="1">
        <v>36</v>
      </c>
      <c r="V761" s="1">
        <v>136190.03</v>
      </c>
      <c r="W761" s="4">
        <f t="shared" si="84"/>
        <v>2949876.1290776408</v>
      </c>
      <c r="X761" s="1" t="s">
        <v>105</v>
      </c>
      <c r="Y761" s="1" t="s">
        <v>106</v>
      </c>
      <c r="Z761" s="8">
        <v>46223</v>
      </c>
      <c r="AA761" s="8" t="str">
        <f>TEXT(Table2[[#This Row],[Application_Date]],"yyy")</f>
        <v>2026</v>
      </c>
      <c r="AB761" s="8" t="str">
        <f>TEXT(Table2[[#This Row],[Application_Date]],"mmmm")</f>
        <v>July</v>
      </c>
      <c r="AC761" s="1" t="s">
        <v>52</v>
      </c>
      <c r="AD761" s="1" t="s">
        <v>42</v>
      </c>
      <c r="AE761" s="1" t="s">
        <v>43</v>
      </c>
    </row>
    <row r="762" spans="1:31" x14ac:dyDescent="0.25">
      <c r="A762" s="1" t="s">
        <v>1663</v>
      </c>
      <c r="B762" s="1" t="str">
        <f>IF(COUNTIF($A$2:A762,A762)&gt;1,"Duplicate","Unique")</f>
        <v>Unique</v>
      </c>
      <c r="C762" s="1" t="s">
        <v>1664</v>
      </c>
      <c r="D762" s="1" t="s">
        <v>333</v>
      </c>
      <c r="E762" s="1" t="str">
        <f t="shared" si="78"/>
        <v>Submitted</v>
      </c>
      <c r="F762" s="1" t="s">
        <v>35</v>
      </c>
      <c r="G762" s="1">
        <v>48</v>
      </c>
      <c r="H762" s="1" t="s">
        <v>36</v>
      </c>
      <c r="I762" s="1" t="s">
        <v>48</v>
      </c>
      <c r="J762" s="1" t="s">
        <v>37</v>
      </c>
      <c r="K762" s="4">
        <v>2438922</v>
      </c>
      <c r="L762" s="4" t="str">
        <f t="shared" si="79"/>
        <v>Submitted</v>
      </c>
      <c r="M762" s="1">
        <v>562</v>
      </c>
      <c r="N762" s="1" t="str">
        <f t="shared" si="80"/>
        <v>High_risk</v>
      </c>
      <c r="O762" s="1" t="str">
        <f t="shared" si="81"/>
        <v>Excellent</v>
      </c>
      <c r="P762" s="1" t="str">
        <f t="shared" si="82"/>
        <v>Submitted</v>
      </c>
      <c r="Q762" s="1" t="str">
        <f t="shared" si="83"/>
        <v>Valid</v>
      </c>
      <c r="R762" s="1" t="s">
        <v>70</v>
      </c>
      <c r="S762" s="4">
        <v>403659</v>
      </c>
      <c r="T762" s="1">
        <v>15.95</v>
      </c>
      <c r="U762" s="1">
        <v>180</v>
      </c>
      <c r="V762" s="1">
        <v>2242.5500000000002</v>
      </c>
      <c r="W762" s="4">
        <f t="shared" si="84"/>
        <v>536530.08750000002</v>
      </c>
      <c r="X762" s="1" t="s">
        <v>105</v>
      </c>
      <c r="Y762" s="1" t="s">
        <v>106</v>
      </c>
      <c r="Z762" s="8">
        <v>46224</v>
      </c>
      <c r="AA762" s="8" t="str">
        <f>TEXT(Table2[[#This Row],[Application_Date]],"yyy")</f>
        <v>2026</v>
      </c>
      <c r="AB762" s="8" t="str">
        <f>TEXT(Table2[[#This Row],[Application_Date]],"mmmm")</f>
        <v>July</v>
      </c>
      <c r="AC762" s="1" t="s">
        <v>61</v>
      </c>
      <c r="AD762" s="1" t="s">
        <v>30</v>
      </c>
      <c r="AE762" s="1" t="s">
        <v>43</v>
      </c>
    </row>
    <row r="763" spans="1:31" x14ac:dyDescent="0.25">
      <c r="A763" s="1" t="s">
        <v>1665</v>
      </c>
      <c r="B763" s="1" t="str">
        <f>IF(COUNTIF($A$2:A763,A763)&gt;1,"Duplicate","Unique")</f>
        <v>Unique</v>
      </c>
      <c r="C763" s="1" t="s">
        <v>1666</v>
      </c>
      <c r="D763" s="1" t="s">
        <v>151</v>
      </c>
      <c r="E763" s="1" t="str">
        <f t="shared" si="78"/>
        <v>Submitted</v>
      </c>
      <c r="F763" s="1" t="s">
        <v>47</v>
      </c>
      <c r="G763" s="1">
        <v>26</v>
      </c>
      <c r="H763" s="1" t="s">
        <v>24</v>
      </c>
      <c r="I763" s="1" t="s">
        <v>25</v>
      </c>
      <c r="J763" s="1" t="s">
        <v>70</v>
      </c>
      <c r="K763" s="4">
        <v>0</v>
      </c>
      <c r="L763" s="4" t="str">
        <f t="shared" si="79"/>
        <v>Submitted</v>
      </c>
      <c r="M763" s="1">
        <v>678</v>
      </c>
      <c r="N763" s="1" t="str">
        <f t="shared" si="80"/>
        <v>low_risk</v>
      </c>
      <c r="O763" s="1" t="str">
        <f t="shared" si="81"/>
        <v>Excellent</v>
      </c>
      <c r="P763" s="1" t="str">
        <f t="shared" si="82"/>
        <v>Submitted</v>
      </c>
      <c r="Q763" s="1" t="str">
        <f t="shared" si="83"/>
        <v>Valid</v>
      </c>
      <c r="R763" s="1" t="s">
        <v>38</v>
      </c>
      <c r="S763" s="4">
        <v>2221569</v>
      </c>
      <c r="T763" s="1">
        <v>8.74</v>
      </c>
      <c r="U763" s="1">
        <v>12</v>
      </c>
      <c r="V763" s="1">
        <v>185130.75</v>
      </c>
      <c r="W763" s="4">
        <f t="shared" si="84"/>
        <v>1620323.4733223827</v>
      </c>
      <c r="X763" s="1" t="s">
        <v>39</v>
      </c>
      <c r="Y763" s="1" t="s">
        <v>40</v>
      </c>
      <c r="Z763" s="8">
        <v>46225</v>
      </c>
      <c r="AA763" s="8" t="str">
        <f>TEXT(Table2[[#This Row],[Application_Date]],"yyy")</f>
        <v>2026</v>
      </c>
      <c r="AB763" s="8" t="str">
        <f>TEXT(Table2[[#This Row],[Application_Date]],"mmmm")</f>
        <v>July</v>
      </c>
      <c r="AC763" s="1" t="s">
        <v>61</v>
      </c>
      <c r="AD763" s="1" t="s">
        <v>30</v>
      </c>
      <c r="AE763" s="1" t="s">
        <v>62</v>
      </c>
    </row>
    <row r="764" spans="1:31" x14ac:dyDescent="0.25">
      <c r="A764" s="1" t="s">
        <v>1667</v>
      </c>
      <c r="B764" s="1" t="str">
        <f>IF(COUNTIF($A$2:A764,A764)&gt;1,"Duplicate","Unique")</f>
        <v>Unique</v>
      </c>
      <c r="C764" s="1" t="s">
        <v>1668</v>
      </c>
      <c r="D764" s="1" t="s">
        <v>226</v>
      </c>
      <c r="E764" s="1" t="str">
        <f t="shared" si="78"/>
        <v>Submitted</v>
      </c>
      <c r="F764" s="1" t="s">
        <v>35</v>
      </c>
      <c r="G764" s="1">
        <v>34</v>
      </c>
      <c r="H764" s="1" t="s">
        <v>24</v>
      </c>
      <c r="I764" s="1" t="s">
        <v>48</v>
      </c>
      <c r="J764" s="1" t="s">
        <v>70</v>
      </c>
      <c r="K764" s="4">
        <v>1529226</v>
      </c>
      <c r="L764" s="4" t="str">
        <f t="shared" si="79"/>
        <v>Submitted</v>
      </c>
      <c r="M764" s="1">
        <v>835</v>
      </c>
      <c r="N764" s="1" t="str">
        <f t="shared" si="80"/>
        <v>medium_risk</v>
      </c>
      <c r="O764" s="1" t="str">
        <f t="shared" si="81"/>
        <v>Excellent</v>
      </c>
      <c r="P764" s="1" t="str">
        <f t="shared" si="82"/>
        <v>Submitted</v>
      </c>
      <c r="Q764" s="1" t="str">
        <f t="shared" si="83"/>
        <v>Valid</v>
      </c>
      <c r="R764" s="1" t="s">
        <v>70</v>
      </c>
      <c r="S764" s="4">
        <v>3354681</v>
      </c>
      <c r="T764" s="1">
        <v>12.11</v>
      </c>
      <c r="U764" s="1">
        <v>24</v>
      </c>
      <c r="V764" s="1">
        <v>139778.38</v>
      </c>
      <c r="W764" s="4">
        <f t="shared" si="84"/>
        <v>3385432.4233135632</v>
      </c>
      <c r="X764" s="1" t="s">
        <v>28</v>
      </c>
      <c r="Y764" s="1" t="s">
        <v>29</v>
      </c>
      <c r="Z764" s="8">
        <v>46226</v>
      </c>
      <c r="AA764" s="8" t="str">
        <f>TEXT(Table2[[#This Row],[Application_Date]],"yyy")</f>
        <v>2026</v>
      </c>
      <c r="AB764" s="8" t="str">
        <f>TEXT(Table2[[#This Row],[Application_Date]],"mmmm")</f>
        <v>July</v>
      </c>
      <c r="AC764" s="1" t="s">
        <v>61</v>
      </c>
      <c r="AD764" s="1" t="s">
        <v>30</v>
      </c>
      <c r="AE764" s="1" t="s">
        <v>66</v>
      </c>
    </row>
    <row r="765" spans="1:31" x14ac:dyDescent="0.25">
      <c r="A765" s="1" t="s">
        <v>1669</v>
      </c>
      <c r="B765" s="1" t="str">
        <f>IF(COUNTIF($A$2:A765,A765)&gt;1,"Duplicate","Unique")</f>
        <v>Unique</v>
      </c>
      <c r="C765" s="1" t="s">
        <v>1670</v>
      </c>
      <c r="D765" s="1" t="s">
        <v>151</v>
      </c>
      <c r="E765" s="1" t="str">
        <f t="shared" si="78"/>
        <v>Submitted</v>
      </c>
      <c r="F765" s="1" t="s">
        <v>47</v>
      </c>
      <c r="G765" s="1">
        <v>30</v>
      </c>
      <c r="H765" s="1" t="s">
        <v>36</v>
      </c>
      <c r="I765" s="1" t="s">
        <v>25</v>
      </c>
      <c r="J765" s="1" t="s">
        <v>26</v>
      </c>
      <c r="K765" s="4">
        <v>2499196</v>
      </c>
      <c r="L765" s="4" t="str">
        <f t="shared" si="79"/>
        <v>Submitted</v>
      </c>
      <c r="M765" s="1">
        <v>589</v>
      </c>
      <c r="N765" s="1" t="str">
        <f t="shared" si="80"/>
        <v>High_risk</v>
      </c>
      <c r="O765" s="1" t="str">
        <f t="shared" si="81"/>
        <v>Excellent</v>
      </c>
      <c r="P765" s="1" t="str">
        <f t="shared" si="82"/>
        <v>Submitted</v>
      </c>
      <c r="Q765" s="1" t="str">
        <f t="shared" si="83"/>
        <v>Valid</v>
      </c>
      <c r="R765" s="1" t="s">
        <v>82</v>
      </c>
      <c r="S765" s="4">
        <v>2419554</v>
      </c>
      <c r="T765" s="1">
        <v>14.87</v>
      </c>
      <c r="U765" s="1">
        <v>12</v>
      </c>
      <c r="V765" s="1">
        <v>201629.5</v>
      </c>
      <c r="W765" s="4">
        <f t="shared" si="84"/>
        <v>2998419.4012556002</v>
      </c>
      <c r="X765" s="1" t="s">
        <v>39</v>
      </c>
      <c r="Y765" s="1" t="s">
        <v>40</v>
      </c>
      <c r="Z765" s="8">
        <v>46227</v>
      </c>
      <c r="AA765" s="8" t="str">
        <f>TEXT(Table2[[#This Row],[Application_Date]],"yyy")</f>
        <v>2026</v>
      </c>
      <c r="AB765" s="8" t="str">
        <f>TEXT(Table2[[#This Row],[Application_Date]],"mmmm")</f>
        <v>July</v>
      </c>
      <c r="AC765" s="1" t="s">
        <v>61</v>
      </c>
      <c r="AD765" s="1" t="s">
        <v>30</v>
      </c>
      <c r="AE765" s="1" t="s">
        <v>66</v>
      </c>
    </row>
    <row r="766" spans="1:31" x14ac:dyDescent="0.25">
      <c r="A766" s="1" t="s">
        <v>1671</v>
      </c>
      <c r="B766" s="1" t="str">
        <f>IF(COUNTIF($A$2:A766,A766)&gt;1,"Duplicate","Unique")</f>
        <v>Unique</v>
      </c>
      <c r="C766" s="1" t="s">
        <v>1672</v>
      </c>
      <c r="D766" s="1" t="s">
        <v>89</v>
      </c>
      <c r="E766" s="1" t="str">
        <f t="shared" si="78"/>
        <v>Submitted</v>
      </c>
      <c r="F766" s="1" t="s">
        <v>47</v>
      </c>
      <c r="G766" s="1">
        <v>44</v>
      </c>
      <c r="H766" s="1" t="s">
        <v>36</v>
      </c>
      <c r="I766" s="1" t="s">
        <v>25</v>
      </c>
      <c r="J766" s="1" t="s">
        <v>37</v>
      </c>
      <c r="K766" s="4">
        <v>1989754</v>
      </c>
      <c r="L766" s="4" t="str">
        <f t="shared" si="79"/>
        <v>Submitted</v>
      </c>
      <c r="M766" s="1">
        <v>470</v>
      </c>
      <c r="N766" s="1" t="str">
        <f t="shared" si="80"/>
        <v>High_risk</v>
      </c>
      <c r="O766" s="1" t="str">
        <f t="shared" si="81"/>
        <v>Excellent</v>
      </c>
      <c r="P766" s="1" t="str">
        <f t="shared" si="82"/>
        <v>Submitted</v>
      </c>
      <c r="Q766" s="1" t="str">
        <f t="shared" si="83"/>
        <v>Valid</v>
      </c>
      <c r="R766" s="1" t="s">
        <v>6</v>
      </c>
      <c r="S766" s="4">
        <v>3297020</v>
      </c>
      <c r="T766" s="1">
        <v>18.43</v>
      </c>
      <c r="U766" s="1">
        <v>180</v>
      </c>
      <c r="V766" s="1">
        <v>18316.78</v>
      </c>
      <c r="W766" s="4">
        <f t="shared" si="84"/>
        <v>5063673.2166666668</v>
      </c>
      <c r="X766" s="1" t="s">
        <v>105</v>
      </c>
      <c r="Y766" s="1" t="s">
        <v>106</v>
      </c>
      <c r="Z766" s="8">
        <v>46228</v>
      </c>
      <c r="AA766" s="8" t="str">
        <f>TEXT(Table2[[#This Row],[Application_Date]],"yyy")</f>
        <v>2026</v>
      </c>
      <c r="AB766" s="8" t="str">
        <f>TEXT(Table2[[#This Row],[Application_Date]],"mmmm")</f>
        <v>July</v>
      </c>
      <c r="AC766" s="1" t="s">
        <v>61</v>
      </c>
      <c r="AD766" s="1" t="s">
        <v>42</v>
      </c>
      <c r="AE766" s="1" t="s">
        <v>66</v>
      </c>
    </row>
    <row r="767" spans="1:31" x14ac:dyDescent="0.25">
      <c r="A767" s="1" t="s">
        <v>1673</v>
      </c>
      <c r="B767" s="1" t="str">
        <f>IF(COUNTIF($A$2:A767,A767)&gt;1,"Duplicate","Unique")</f>
        <v>Unique</v>
      </c>
      <c r="C767" s="1" t="s">
        <v>1674</v>
      </c>
      <c r="D767" s="1" t="s">
        <v>279</v>
      </c>
      <c r="E767" s="1" t="str">
        <f t="shared" si="78"/>
        <v>Submitted</v>
      </c>
      <c r="F767" s="1" t="s">
        <v>47</v>
      </c>
      <c r="G767" s="1">
        <v>32</v>
      </c>
      <c r="H767" s="1" t="s">
        <v>24</v>
      </c>
      <c r="I767" s="1" t="s">
        <v>25</v>
      </c>
      <c r="J767" s="1" t="s">
        <v>26</v>
      </c>
      <c r="K767" s="4">
        <v>1537943</v>
      </c>
      <c r="L767" s="4" t="str">
        <f t="shared" si="79"/>
        <v>Submitted</v>
      </c>
      <c r="M767" s="1">
        <v>789</v>
      </c>
      <c r="N767" s="1" t="str">
        <f t="shared" si="80"/>
        <v>medium_risk</v>
      </c>
      <c r="O767" s="1" t="str">
        <f t="shared" si="81"/>
        <v>Excellent</v>
      </c>
      <c r="P767" s="1" t="str">
        <f t="shared" si="82"/>
        <v>Submitted</v>
      </c>
      <c r="Q767" s="1" t="str">
        <f t="shared" si="83"/>
        <v>Valid</v>
      </c>
      <c r="R767" s="1" t="s">
        <v>82</v>
      </c>
      <c r="S767" s="4">
        <v>3590251</v>
      </c>
      <c r="T767" s="1">
        <v>9.85</v>
      </c>
      <c r="U767" s="1">
        <v>120</v>
      </c>
      <c r="V767" s="1">
        <v>29918.76</v>
      </c>
      <c r="W767" s="4">
        <f t="shared" si="84"/>
        <v>2946997.6958333333</v>
      </c>
      <c r="X767" s="1" t="s">
        <v>85</v>
      </c>
      <c r="Y767" s="1" t="s">
        <v>86</v>
      </c>
      <c r="Z767" s="8">
        <v>46229</v>
      </c>
      <c r="AA767" s="8" t="str">
        <f>TEXT(Table2[[#This Row],[Application_Date]],"yyy")</f>
        <v>2026</v>
      </c>
      <c r="AB767" s="8" t="str">
        <f>TEXT(Table2[[#This Row],[Application_Date]],"mmmm")</f>
        <v>July</v>
      </c>
      <c r="AC767" s="1" t="s">
        <v>41</v>
      </c>
      <c r="AD767" s="1" t="s">
        <v>42</v>
      </c>
      <c r="AE767" s="1" t="s">
        <v>31</v>
      </c>
    </row>
    <row r="768" spans="1:31" x14ac:dyDescent="0.25">
      <c r="A768" s="1" t="s">
        <v>1675</v>
      </c>
      <c r="B768" s="1" t="str">
        <f>IF(COUNTIF($A$2:A768,A768)&gt;1,"Duplicate","Unique")</f>
        <v>Unique</v>
      </c>
      <c r="C768" s="1" t="s">
        <v>1676</v>
      </c>
      <c r="D768" s="1" t="s">
        <v>575</v>
      </c>
      <c r="E768" s="1" t="str">
        <f t="shared" si="78"/>
        <v>Submitted</v>
      </c>
      <c r="F768" s="1" t="s">
        <v>35</v>
      </c>
      <c r="G768" s="1">
        <v>51</v>
      </c>
      <c r="H768" s="1" t="s">
        <v>36</v>
      </c>
      <c r="I768" s="1" t="s">
        <v>48</v>
      </c>
      <c r="J768" s="1" t="s">
        <v>49</v>
      </c>
      <c r="K768" s="4">
        <v>479570</v>
      </c>
      <c r="L768" s="4" t="str">
        <f t="shared" si="79"/>
        <v>Submitted</v>
      </c>
      <c r="M768" s="1">
        <v>670</v>
      </c>
      <c r="N768" s="1" t="str">
        <f t="shared" si="80"/>
        <v>low_risk</v>
      </c>
      <c r="O768" s="1" t="str">
        <f t="shared" si="81"/>
        <v>Excellent</v>
      </c>
      <c r="P768" s="1" t="str">
        <f t="shared" si="82"/>
        <v>Submitted</v>
      </c>
      <c r="Q768" s="1" t="str">
        <f t="shared" si="83"/>
        <v>Valid</v>
      </c>
      <c r="R768" s="1" t="s">
        <v>6</v>
      </c>
      <c r="S768" s="4">
        <v>98256</v>
      </c>
      <c r="T768" s="1">
        <v>7.64</v>
      </c>
      <c r="U768" s="1">
        <v>60</v>
      </c>
      <c r="V768" s="1">
        <v>1637.6</v>
      </c>
      <c r="W768" s="4">
        <f t="shared" si="84"/>
        <v>62556.32000000908</v>
      </c>
      <c r="X768" s="1" t="s">
        <v>105</v>
      </c>
      <c r="Y768" s="1" t="s">
        <v>106</v>
      </c>
      <c r="Z768" s="8">
        <v>46230</v>
      </c>
      <c r="AA768" s="8" t="str">
        <f>TEXT(Table2[[#This Row],[Application_Date]],"yyy")</f>
        <v>2026</v>
      </c>
      <c r="AB768" s="8" t="str">
        <f>TEXT(Table2[[#This Row],[Application_Date]],"mmmm")</f>
        <v>July</v>
      </c>
      <c r="AC768" s="1" t="s">
        <v>61</v>
      </c>
      <c r="AD768" s="1" t="s">
        <v>42</v>
      </c>
      <c r="AE768" s="1" t="s">
        <v>31</v>
      </c>
    </row>
    <row r="769" spans="1:31" x14ac:dyDescent="0.25">
      <c r="A769" s="1" t="s">
        <v>1677</v>
      </c>
      <c r="B769" s="1" t="str">
        <f>IF(COUNTIF($A$2:A769,A769)&gt;1,"Duplicate","Unique")</f>
        <v>Unique</v>
      </c>
      <c r="C769" s="1" t="s">
        <v>1678</v>
      </c>
      <c r="D769" s="1" t="s">
        <v>65</v>
      </c>
      <c r="E769" s="1" t="str">
        <f t="shared" si="78"/>
        <v>Submitted</v>
      </c>
      <c r="F769" s="1" t="s">
        <v>35</v>
      </c>
      <c r="G769" s="1">
        <v>42</v>
      </c>
      <c r="H769" s="1" t="s">
        <v>36</v>
      </c>
      <c r="I769" s="1" t="s">
        <v>48</v>
      </c>
      <c r="J769" s="1" t="s">
        <v>26</v>
      </c>
      <c r="K769" s="4">
        <v>1183156</v>
      </c>
      <c r="L769" s="4" t="str">
        <f t="shared" si="79"/>
        <v>Submitted</v>
      </c>
      <c r="M769" s="1">
        <v>302</v>
      </c>
      <c r="N769" s="1" t="str">
        <f t="shared" si="80"/>
        <v>High_risk</v>
      </c>
      <c r="O769" s="1" t="str">
        <f t="shared" si="81"/>
        <v>Excellent</v>
      </c>
      <c r="P769" s="1" t="str">
        <f t="shared" si="82"/>
        <v>Submitted</v>
      </c>
      <c r="Q769" s="1" t="str">
        <f t="shared" si="83"/>
        <v>Valid</v>
      </c>
      <c r="R769" s="1" t="s">
        <v>6</v>
      </c>
      <c r="S769" s="4">
        <v>4220308</v>
      </c>
      <c r="T769" s="1">
        <v>18.97</v>
      </c>
      <c r="U769" s="1">
        <v>60</v>
      </c>
      <c r="V769" s="1">
        <v>70338.47</v>
      </c>
      <c r="W769" s="4">
        <f t="shared" si="84"/>
        <v>6671603.5633333335</v>
      </c>
      <c r="X769" s="1" t="s">
        <v>59</v>
      </c>
      <c r="Y769" s="1" t="s">
        <v>60</v>
      </c>
      <c r="Z769" s="8">
        <v>46231</v>
      </c>
      <c r="AA769" s="8" t="str">
        <f>TEXT(Table2[[#This Row],[Application_Date]],"yyy")</f>
        <v>2026</v>
      </c>
      <c r="AB769" s="8" t="str">
        <f>TEXT(Table2[[#This Row],[Application_Date]],"mmmm")</f>
        <v>July</v>
      </c>
      <c r="AC769" s="1" t="s">
        <v>61</v>
      </c>
      <c r="AD769" s="1" t="s">
        <v>42</v>
      </c>
      <c r="AE769" s="1" t="s">
        <v>43</v>
      </c>
    </row>
    <row r="770" spans="1:31" x14ac:dyDescent="0.25">
      <c r="A770" s="1" t="s">
        <v>1679</v>
      </c>
      <c r="B770" s="1" t="str">
        <f>IF(COUNTIF($A$2:A770,A770)&gt;1,"Duplicate","Unique")</f>
        <v>Unique</v>
      </c>
      <c r="C770" s="1" t="s">
        <v>1680</v>
      </c>
      <c r="D770" s="1" t="s">
        <v>325</v>
      </c>
      <c r="E770" s="1" t="str">
        <f t="shared" ref="E770:E833" si="85">IF(C770="","Missing","Submitted")</f>
        <v>Submitted</v>
      </c>
      <c r="F770" s="1" t="s">
        <v>47</v>
      </c>
      <c r="G770" s="1">
        <v>60</v>
      </c>
      <c r="H770" s="1" t="s">
        <v>36</v>
      </c>
      <c r="I770" s="1" t="s">
        <v>25</v>
      </c>
      <c r="J770" s="1" t="s">
        <v>70</v>
      </c>
      <c r="K770" s="4">
        <v>843764</v>
      </c>
      <c r="L770" s="4" t="str">
        <f t="shared" ref="L770:L833" si="86">IF(K770="","Missing","Submitted")</f>
        <v>Submitted</v>
      </c>
      <c r="M770" s="1">
        <v>678</v>
      </c>
      <c r="N770" s="1" t="str">
        <f t="shared" ref="N770:N833" si="87">IF(M770&lt;600,"High_risk",IF(M770&gt;=750,"medium_risk","low_risk"))</f>
        <v>low_risk</v>
      </c>
      <c r="O770" s="1" t="str">
        <f t="shared" ref="O770:O833" si="88">IF(J771&lt;503,"Poor",IF(J771&lt;=550,"Fair",IF(J771&lt;=750,"Good","Excellent")))</f>
        <v>Excellent</v>
      </c>
      <c r="P770" s="1" t="str">
        <f t="shared" ref="P770:P833" si="89">IF(S770="","Missing","Submitted")</f>
        <v>Submitted</v>
      </c>
      <c r="Q770" s="1" t="str">
        <f t="shared" ref="Q770:Q833" si="90">IF(AND(M770&gt;=300,M770&lt;=900),"Valid","Invalid")</f>
        <v>Valid</v>
      </c>
      <c r="R770" s="1" t="s">
        <v>82</v>
      </c>
      <c r="S770" s="4">
        <v>2874756</v>
      </c>
      <c r="T770" s="1">
        <v>14.66</v>
      </c>
      <c r="U770" s="1">
        <v>60</v>
      </c>
      <c r="V770" s="1">
        <v>47912.6</v>
      </c>
      <c r="W770" s="4">
        <f t="shared" ref="W770:W833" si="91">PMT(T770/12,U770,-S770)</f>
        <v>3511993.58</v>
      </c>
      <c r="X770" s="1" t="s">
        <v>39</v>
      </c>
      <c r="Y770" s="1" t="s">
        <v>40</v>
      </c>
      <c r="Z770" s="8">
        <v>46232</v>
      </c>
      <c r="AA770" s="8" t="str">
        <f>TEXT(Table2[[#This Row],[Application_Date]],"yyy")</f>
        <v>2026</v>
      </c>
      <c r="AB770" s="8" t="str">
        <f>TEXT(Table2[[#This Row],[Application_Date]],"mmmm")</f>
        <v>July</v>
      </c>
      <c r="AC770" s="1" t="s">
        <v>61</v>
      </c>
      <c r="AD770" s="1" t="s">
        <v>30</v>
      </c>
      <c r="AE770" s="1" t="s">
        <v>31</v>
      </c>
    </row>
    <row r="771" spans="1:31" x14ac:dyDescent="0.25">
      <c r="A771" s="1" t="s">
        <v>1681</v>
      </c>
      <c r="B771" s="1" t="str">
        <f>IF(COUNTIF($A$2:A771,A771)&gt;1,"Duplicate","Unique")</f>
        <v>Unique</v>
      </c>
      <c r="C771" s="1" t="s">
        <v>1682</v>
      </c>
      <c r="D771" s="1" t="s">
        <v>169</v>
      </c>
      <c r="E771" s="1" t="str">
        <f t="shared" si="85"/>
        <v>Submitted</v>
      </c>
      <c r="F771" s="1" t="s">
        <v>47</v>
      </c>
      <c r="G771" s="1">
        <v>42</v>
      </c>
      <c r="H771" s="1" t="s">
        <v>24</v>
      </c>
      <c r="I771" s="1" t="s">
        <v>25</v>
      </c>
      <c r="J771" s="1" t="s">
        <v>37</v>
      </c>
      <c r="K771" s="4">
        <v>-50000</v>
      </c>
      <c r="L771" s="4" t="str">
        <f t="shared" si="86"/>
        <v>Submitted</v>
      </c>
      <c r="M771" s="1">
        <v>599</v>
      </c>
      <c r="N771" s="1" t="str">
        <f t="shared" si="87"/>
        <v>High_risk</v>
      </c>
      <c r="O771" s="1" t="str">
        <f t="shared" si="88"/>
        <v>Excellent</v>
      </c>
      <c r="P771" s="1" t="str">
        <f t="shared" si="89"/>
        <v>Submitted</v>
      </c>
      <c r="Q771" s="1" t="str">
        <f t="shared" si="90"/>
        <v>Valid</v>
      </c>
      <c r="R771" s="1" t="s">
        <v>27</v>
      </c>
      <c r="S771" s="4">
        <v>2619022</v>
      </c>
      <c r="T771" s="1">
        <v>14.3</v>
      </c>
      <c r="U771" s="1">
        <v>120</v>
      </c>
      <c r="V771" s="1">
        <v>21825.18</v>
      </c>
      <c r="W771" s="4">
        <f t="shared" si="91"/>
        <v>3121001.2166666668</v>
      </c>
      <c r="X771" s="1" t="s">
        <v>59</v>
      </c>
      <c r="Y771" s="1" t="s">
        <v>60</v>
      </c>
      <c r="Z771" s="8">
        <v>46233</v>
      </c>
      <c r="AA771" s="8" t="str">
        <f>TEXT(Table2[[#This Row],[Application_Date]],"yyy")</f>
        <v>2026</v>
      </c>
      <c r="AB771" s="8" t="str">
        <f>TEXT(Table2[[#This Row],[Application_Date]],"mmmm")</f>
        <v>July</v>
      </c>
      <c r="AC771" s="1" t="s">
        <v>61</v>
      </c>
      <c r="AD771" s="1" t="s">
        <v>30</v>
      </c>
      <c r="AE771" s="1" t="s">
        <v>43</v>
      </c>
    </row>
    <row r="772" spans="1:31" x14ac:dyDescent="0.25">
      <c r="A772" s="1" t="s">
        <v>1683</v>
      </c>
      <c r="B772" s="1" t="str">
        <f>IF(COUNTIF($A$2:A772,A772)&gt;1,"Duplicate","Unique")</f>
        <v>Unique</v>
      </c>
      <c r="C772" s="1" t="s">
        <v>1684</v>
      </c>
      <c r="D772" s="1" t="s">
        <v>284</v>
      </c>
      <c r="E772" s="1" t="str">
        <f t="shared" si="85"/>
        <v>Submitted</v>
      </c>
      <c r="F772" s="1" t="s">
        <v>35</v>
      </c>
      <c r="G772" s="1">
        <v>23</v>
      </c>
      <c r="H772" s="1" t="s">
        <v>24</v>
      </c>
      <c r="I772" s="1" t="s">
        <v>25</v>
      </c>
      <c r="J772" s="1" t="s">
        <v>49</v>
      </c>
      <c r="K772" s="4">
        <v>1594240</v>
      </c>
      <c r="L772" s="4" t="str">
        <f t="shared" si="86"/>
        <v>Submitted</v>
      </c>
      <c r="M772" s="1">
        <v>317</v>
      </c>
      <c r="N772" s="1" t="str">
        <f t="shared" si="87"/>
        <v>High_risk</v>
      </c>
      <c r="O772" s="1" t="str">
        <f t="shared" si="88"/>
        <v>Excellent</v>
      </c>
      <c r="P772" s="1" t="str">
        <f t="shared" si="89"/>
        <v>Submitted</v>
      </c>
      <c r="Q772" s="1" t="str">
        <f t="shared" si="90"/>
        <v>Valid</v>
      </c>
      <c r="R772" s="1" t="s">
        <v>38</v>
      </c>
      <c r="S772" s="4">
        <v>358418</v>
      </c>
      <c r="T772" s="1">
        <v>16.989999999999998</v>
      </c>
      <c r="U772" s="1">
        <v>180</v>
      </c>
      <c r="V772" s="1">
        <v>1991.21</v>
      </c>
      <c r="W772" s="4">
        <f t="shared" si="91"/>
        <v>507460.15166666667</v>
      </c>
      <c r="X772" s="1" t="s">
        <v>105</v>
      </c>
      <c r="Y772" s="1" t="s">
        <v>106</v>
      </c>
      <c r="Z772" s="8">
        <v>46234</v>
      </c>
      <c r="AA772" s="8" t="str">
        <f>TEXT(Table2[[#This Row],[Application_Date]],"yyy")</f>
        <v>2026</v>
      </c>
      <c r="AB772" s="8" t="str">
        <f>TEXT(Table2[[#This Row],[Application_Date]],"mmmm")</f>
        <v>July</v>
      </c>
      <c r="AC772" s="1" t="s">
        <v>52</v>
      </c>
      <c r="AD772" s="1" t="s">
        <v>30</v>
      </c>
      <c r="AE772" s="1" t="s">
        <v>66</v>
      </c>
    </row>
    <row r="773" spans="1:31" x14ac:dyDescent="0.25">
      <c r="A773" s="1" t="s">
        <v>1685</v>
      </c>
      <c r="B773" s="1" t="str">
        <f>IF(COUNTIF($A$2:A773,A773)&gt;1,"Duplicate","Unique")</f>
        <v>Unique</v>
      </c>
      <c r="C773" s="1" t="s">
        <v>1686</v>
      </c>
      <c r="D773" s="1" t="s">
        <v>468</v>
      </c>
      <c r="E773" s="1" t="str">
        <f t="shared" si="85"/>
        <v>Submitted</v>
      </c>
      <c r="F773" s="1" t="s">
        <v>47</v>
      </c>
      <c r="G773" s="1">
        <v>48</v>
      </c>
      <c r="H773" s="1" t="s">
        <v>24</v>
      </c>
      <c r="I773" s="1" t="s">
        <v>25</v>
      </c>
      <c r="J773" s="1" t="s">
        <v>49</v>
      </c>
      <c r="K773" s="4">
        <v>292101</v>
      </c>
      <c r="L773" s="4" t="str">
        <f t="shared" si="86"/>
        <v>Submitted</v>
      </c>
      <c r="M773" s="1">
        <v>656</v>
      </c>
      <c r="N773" s="1" t="str">
        <f t="shared" si="87"/>
        <v>low_risk</v>
      </c>
      <c r="O773" s="1" t="str">
        <f t="shared" si="88"/>
        <v>Excellent</v>
      </c>
      <c r="P773" s="1" t="str">
        <f t="shared" si="89"/>
        <v>Submitted</v>
      </c>
      <c r="Q773" s="1" t="str">
        <f t="shared" si="90"/>
        <v>Valid</v>
      </c>
      <c r="R773" s="1" t="s">
        <v>6</v>
      </c>
      <c r="S773" s="4">
        <v>3530648</v>
      </c>
      <c r="T773" s="1">
        <v>10.75</v>
      </c>
      <c r="U773" s="1">
        <v>60</v>
      </c>
      <c r="V773" s="1">
        <v>58844.13</v>
      </c>
      <c r="W773" s="4">
        <f t="shared" si="91"/>
        <v>3162872.166666667</v>
      </c>
      <c r="X773" s="1" t="s">
        <v>105</v>
      </c>
      <c r="Y773" s="1" t="s">
        <v>106</v>
      </c>
      <c r="Z773" s="8">
        <v>46235</v>
      </c>
      <c r="AA773" s="8" t="str">
        <f>TEXT(Table2[[#This Row],[Application_Date]],"yyy")</f>
        <v>2026</v>
      </c>
      <c r="AB773" s="8" t="str">
        <f>TEXT(Table2[[#This Row],[Application_Date]],"mmmm")</f>
        <v>August</v>
      </c>
      <c r="AC773" s="1" t="s">
        <v>41</v>
      </c>
      <c r="AD773" s="1" t="s">
        <v>42</v>
      </c>
      <c r="AE773" s="1" t="s">
        <v>66</v>
      </c>
    </row>
    <row r="774" spans="1:31" x14ac:dyDescent="0.25">
      <c r="A774" s="1" t="s">
        <v>1687</v>
      </c>
      <c r="B774" s="1" t="str">
        <f>IF(COUNTIF($A$2:A774,A774)&gt;1,"Duplicate","Unique")</f>
        <v>Unique</v>
      </c>
      <c r="C774" s="1" t="s">
        <v>1688</v>
      </c>
      <c r="D774" s="1" t="s">
        <v>249</v>
      </c>
      <c r="E774" s="1" t="str">
        <f t="shared" si="85"/>
        <v>Submitted</v>
      </c>
      <c r="F774" s="1" t="s">
        <v>35</v>
      </c>
      <c r="G774" s="1">
        <v>50</v>
      </c>
      <c r="H774" s="1" t="s">
        <v>24</v>
      </c>
      <c r="I774" s="1" t="s">
        <v>25</v>
      </c>
      <c r="J774" s="1" t="s">
        <v>49</v>
      </c>
      <c r="K774" s="4">
        <v>330707</v>
      </c>
      <c r="L774" s="4" t="str">
        <f t="shared" si="86"/>
        <v>Submitted</v>
      </c>
      <c r="M774" s="1">
        <v>485</v>
      </c>
      <c r="N774" s="1" t="str">
        <f t="shared" si="87"/>
        <v>High_risk</v>
      </c>
      <c r="O774" s="1" t="str">
        <f t="shared" si="88"/>
        <v>Excellent</v>
      </c>
      <c r="P774" s="1" t="str">
        <f t="shared" si="89"/>
        <v>Submitted</v>
      </c>
      <c r="Q774" s="1" t="str">
        <f t="shared" si="90"/>
        <v>Valid</v>
      </c>
      <c r="R774" s="1" t="s">
        <v>82</v>
      </c>
      <c r="S774" s="4">
        <v>3787116</v>
      </c>
      <c r="T774" s="1">
        <v>12.11</v>
      </c>
      <c r="U774" s="1">
        <v>60</v>
      </c>
      <c r="V774" s="1">
        <v>63118.6</v>
      </c>
      <c r="W774" s="4">
        <f t="shared" si="91"/>
        <v>3821831.2299999995</v>
      </c>
      <c r="X774" s="1" t="s">
        <v>28</v>
      </c>
      <c r="Y774" s="1" t="s">
        <v>29</v>
      </c>
      <c r="Z774" s="8">
        <v>46236</v>
      </c>
      <c r="AA774" s="8" t="str">
        <f>TEXT(Table2[[#This Row],[Application_Date]],"yyy")</f>
        <v>2026</v>
      </c>
      <c r="AB774" s="8" t="str">
        <f>TEXT(Table2[[#This Row],[Application_Date]],"mmmm")</f>
        <v>August</v>
      </c>
      <c r="AC774" s="1" t="s">
        <v>52</v>
      </c>
      <c r="AD774" s="1" t="s">
        <v>30</v>
      </c>
      <c r="AE774" s="1" t="s">
        <v>43</v>
      </c>
    </row>
    <row r="775" spans="1:31" x14ac:dyDescent="0.25">
      <c r="A775" s="1" t="s">
        <v>1689</v>
      </c>
      <c r="B775" s="1" t="str">
        <f>IF(COUNTIF($A$2:A775,A775)&gt;1,"Duplicate","Unique")</f>
        <v>Unique</v>
      </c>
      <c r="C775" s="1" t="s">
        <v>1690</v>
      </c>
      <c r="D775" s="1" t="s">
        <v>314</v>
      </c>
      <c r="E775" s="1" t="str">
        <f t="shared" si="85"/>
        <v>Submitted</v>
      </c>
      <c r="F775" s="1" t="s">
        <v>35</v>
      </c>
      <c r="G775" s="1">
        <v>21</v>
      </c>
      <c r="H775" s="1" t="s">
        <v>36</v>
      </c>
      <c r="I775" s="1" t="s">
        <v>48</v>
      </c>
      <c r="J775" s="1" t="s">
        <v>70</v>
      </c>
      <c r="K775" s="4">
        <v>2160741</v>
      </c>
      <c r="L775" s="4" t="str">
        <f t="shared" si="86"/>
        <v>Submitted</v>
      </c>
      <c r="M775" s="1">
        <v>516</v>
      </c>
      <c r="N775" s="1" t="str">
        <f t="shared" si="87"/>
        <v>High_risk</v>
      </c>
      <c r="O775" s="1" t="str">
        <f t="shared" si="88"/>
        <v>Excellent</v>
      </c>
      <c r="P775" s="1" t="str">
        <f t="shared" si="89"/>
        <v>Submitted</v>
      </c>
      <c r="Q775" s="1" t="str">
        <f t="shared" si="90"/>
        <v>Valid</v>
      </c>
      <c r="R775" s="1" t="s">
        <v>6</v>
      </c>
      <c r="S775" s="4">
        <v>0</v>
      </c>
      <c r="T775" s="1">
        <v>10.49</v>
      </c>
      <c r="U775" s="1">
        <v>12</v>
      </c>
      <c r="V775" s="1">
        <v>20833.330000000002</v>
      </c>
      <c r="W775" s="4">
        <f t="shared" si="91"/>
        <v>0</v>
      </c>
      <c r="X775" s="1" t="s">
        <v>59</v>
      </c>
      <c r="Y775" s="1" t="s">
        <v>60</v>
      </c>
      <c r="Z775" s="8">
        <v>46237</v>
      </c>
      <c r="AA775" s="8" t="str">
        <f>TEXT(Table2[[#This Row],[Application_Date]],"yyy")</f>
        <v>2026</v>
      </c>
      <c r="AB775" s="8" t="str">
        <f>TEXT(Table2[[#This Row],[Application_Date]],"mmmm")</f>
        <v>August</v>
      </c>
      <c r="AC775" s="1" t="s">
        <v>61</v>
      </c>
      <c r="AD775" s="1" t="s">
        <v>30</v>
      </c>
      <c r="AE775" s="1" t="s">
        <v>43</v>
      </c>
    </row>
    <row r="776" spans="1:31" x14ac:dyDescent="0.25">
      <c r="A776" s="1" t="s">
        <v>1691</v>
      </c>
      <c r="B776" s="1" t="str">
        <f>IF(COUNTIF($A$2:A776,A776)&gt;1,"Duplicate","Unique")</f>
        <v>Unique</v>
      </c>
      <c r="C776" s="1" t="s">
        <v>1692</v>
      </c>
      <c r="D776" s="1" t="s">
        <v>1280</v>
      </c>
      <c r="E776" s="1" t="str">
        <f t="shared" si="85"/>
        <v>Submitted</v>
      </c>
      <c r="F776" s="1" t="s">
        <v>35</v>
      </c>
      <c r="G776" s="1">
        <v>26</v>
      </c>
      <c r="H776" s="1" t="s">
        <v>24</v>
      </c>
      <c r="I776" s="1" t="s">
        <v>48</v>
      </c>
      <c r="J776" s="1" t="s">
        <v>37</v>
      </c>
      <c r="K776" s="4">
        <v>1538971</v>
      </c>
      <c r="L776" s="4" t="str">
        <f t="shared" si="86"/>
        <v>Submitted</v>
      </c>
      <c r="M776" s="1">
        <v>335</v>
      </c>
      <c r="N776" s="1" t="str">
        <f t="shared" si="87"/>
        <v>High_risk</v>
      </c>
      <c r="O776" s="1" t="str">
        <f t="shared" si="88"/>
        <v>Excellent</v>
      </c>
      <c r="P776" s="1" t="str">
        <f t="shared" si="89"/>
        <v>Submitted</v>
      </c>
      <c r="Q776" s="1" t="str">
        <f t="shared" si="90"/>
        <v>Valid</v>
      </c>
      <c r="R776" s="1" t="s">
        <v>6</v>
      </c>
      <c r="S776" s="4">
        <v>3485131</v>
      </c>
      <c r="T776" s="1">
        <v>14</v>
      </c>
      <c r="U776" s="1">
        <v>120</v>
      </c>
      <c r="V776" s="1">
        <v>29042.76</v>
      </c>
      <c r="W776" s="4">
        <f t="shared" si="91"/>
        <v>4065986.166666667</v>
      </c>
      <c r="X776" s="1" t="s">
        <v>105</v>
      </c>
      <c r="Y776" s="1" t="s">
        <v>106</v>
      </c>
      <c r="Z776" s="8">
        <v>46238</v>
      </c>
      <c r="AA776" s="8" t="str">
        <f>TEXT(Table2[[#This Row],[Application_Date]],"yyy")</f>
        <v>2026</v>
      </c>
      <c r="AB776" s="8" t="str">
        <f>TEXT(Table2[[#This Row],[Application_Date]],"mmmm")</f>
        <v>August</v>
      </c>
      <c r="AC776" s="1" t="s">
        <v>41</v>
      </c>
      <c r="AD776" s="1" t="s">
        <v>30</v>
      </c>
      <c r="AE776" s="1" t="s">
        <v>62</v>
      </c>
    </row>
    <row r="777" spans="1:31" x14ac:dyDescent="0.25">
      <c r="A777" s="1" t="s">
        <v>1693</v>
      </c>
      <c r="B777" s="1" t="str">
        <f>IF(COUNTIF($A$2:A777,A777)&gt;1,"Duplicate","Unique")</f>
        <v>Unique</v>
      </c>
      <c r="C777" s="1" t="s">
        <v>1694</v>
      </c>
      <c r="D777" s="1" t="s">
        <v>136</v>
      </c>
      <c r="E777" s="1" t="str">
        <f t="shared" si="85"/>
        <v>Submitted</v>
      </c>
      <c r="F777" s="1" t="s">
        <v>47</v>
      </c>
      <c r="G777" s="1">
        <v>50</v>
      </c>
      <c r="H777" s="1" t="s">
        <v>24</v>
      </c>
      <c r="I777" s="1" t="s">
        <v>48</v>
      </c>
      <c r="J777" s="1" t="s">
        <v>26</v>
      </c>
      <c r="K777" s="4">
        <v>1288998</v>
      </c>
      <c r="L777" s="4" t="str">
        <f t="shared" si="86"/>
        <v>Submitted</v>
      </c>
      <c r="M777" s="1">
        <v>580</v>
      </c>
      <c r="N777" s="1" t="str">
        <f t="shared" si="87"/>
        <v>High_risk</v>
      </c>
      <c r="O777" s="1" t="str">
        <f t="shared" si="88"/>
        <v>Excellent</v>
      </c>
      <c r="P777" s="1" t="str">
        <f t="shared" si="89"/>
        <v>Submitted</v>
      </c>
      <c r="Q777" s="1" t="str">
        <f t="shared" si="90"/>
        <v>Valid</v>
      </c>
      <c r="R777" s="1" t="s">
        <v>27</v>
      </c>
      <c r="S777" s="4">
        <v>4410678</v>
      </c>
      <c r="T777" s="1">
        <v>11.91</v>
      </c>
      <c r="U777" s="1">
        <v>180</v>
      </c>
      <c r="V777" s="1">
        <v>24503.77</v>
      </c>
      <c r="W777" s="4">
        <f t="shared" si="91"/>
        <v>4377597.915</v>
      </c>
      <c r="X777" s="1" t="s">
        <v>85</v>
      </c>
      <c r="Y777" s="1" t="s">
        <v>86</v>
      </c>
      <c r="Z777" s="8">
        <v>46239</v>
      </c>
      <c r="AA777" s="8" t="str">
        <f>TEXT(Table2[[#This Row],[Application_Date]],"yyy")</f>
        <v>2026</v>
      </c>
      <c r="AB777" s="8" t="str">
        <f>TEXT(Table2[[#This Row],[Application_Date]],"mmmm")</f>
        <v>August</v>
      </c>
      <c r="AC777" s="1" t="s">
        <v>61</v>
      </c>
      <c r="AD777" s="1" t="s">
        <v>42</v>
      </c>
      <c r="AE777" s="1" t="s">
        <v>62</v>
      </c>
    </row>
    <row r="778" spans="1:31" x14ac:dyDescent="0.25">
      <c r="A778" s="1" t="s">
        <v>1695</v>
      </c>
      <c r="B778" s="1" t="str">
        <f>IF(COUNTIF($A$2:A778,A778)&gt;1,"Duplicate","Unique")</f>
        <v>Unique</v>
      </c>
      <c r="C778" s="1" t="s">
        <v>1696</v>
      </c>
      <c r="D778" s="1" t="s">
        <v>180</v>
      </c>
      <c r="E778" s="1" t="str">
        <f t="shared" si="85"/>
        <v>Submitted</v>
      </c>
      <c r="F778" s="1" t="s">
        <v>35</v>
      </c>
      <c r="G778" s="1">
        <v>65</v>
      </c>
      <c r="H778" s="1" t="s">
        <v>36</v>
      </c>
      <c r="I778" s="1" t="s">
        <v>48</v>
      </c>
      <c r="J778" s="1" t="s">
        <v>26</v>
      </c>
      <c r="K778" s="4">
        <v>1173607</v>
      </c>
      <c r="L778" s="4" t="str">
        <f t="shared" si="86"/>
        <v>Submitted</v>
      </c>
      <c r="M778" s="1">
        <v>863</v>
      </c>
      <c r="N778" s="1" t="str">
        <f t="shared" si="87"/>
        <v>medium_risk</v>
      </c>
      <c r="O778" s="1" t="str">
        <f t="shared" si="88"/>
        <v>Excellent</v>
      </c>
      <c r="P778" s="1" t="str">
        <f t="shared" si="89"/>
        <v>Submitted</v>
      </c>
      <c r="Q778" s="1" t="str">
        <f t="shared" si="90"/>
        <v>Valid</v>
      </c>
      <c r="R778" s="1" t="s">
        <v>70</v>
      </c>
      <c r="S778" s="4">
        <v>1897968</v>
      </c>
      <c r="T778" s="1">
        <v>7.93</v>
      </c>
      <c r="U778" s="1">
        <v>12</v>
      </c>
      <c r="V778" s="1">
        <v>158164</v>
      </c>
      <c r="W778" s="4">
        <f t="shared" si="91"/>
        <v>1257094.5287770871</v>
      </c>
      <c r="X778" s="1" t="s">
        <v>50</v>
      </c>
      <c r="Y778" s="1" t="s">
        <v>51</v>
      </c>
      <c r="Z778" s="8">
        <v>46240</v>
      </c>
      <c r="AA778" s="8" t="str">
        <f>TEXT(Table2[[#This Row],[Application_Date]],"yyy")</f>
        <v>2026</v>
      </c>
      <c r="AB778" s="8" t="str">
        <f>TEXT(Table2[[#This Row],[Application_Date]],"mmmm")</f>
        <v>August</v>
      </c>
      <c r="AC778" s="1" t="s">
        <v>41</v>
      </c>
      <c r="AD778" s="1" t="s">
        <v>30</v>
      </c>
      <c r="AE778" s="1" t="s">
        <v>31</v>
      </c>
    </row>
    <row r="779" spans="1:31" x14ac:dyDescent="0.25">
      <c r="A779" s="1" t="s">
        <v>1697</v>
      </c>
      <c r="B779" s="1" t="str">
        <f>IF(COUNTIF($A$2:A779,A779)&gt;1,"Duplicate","Unique")</f>
        <v>Unique</v>
      </c>
      <c r="C779" s="1" t="s">
        <v>1698</v>
      </c>
      <c r="D779" s="1" t="s">
        <v>160</v>
      </c>
      <c r="E779" s="1" t="str">
        <f t="shared" si="85"/>
        <v>Submitted</v>
      </c>
      <c r="F779" s="1" t="s">
        <v>47</v>
      </c>
      <c r="G779" s="1">
        <v>46</v>
      </c>
      <c r="H779" s="1" t="s">
        <v>36</v>
      </c>
      <c r="I779" s="1" t="s">
        <v>25</v>
      </c>
      <c r="J779" s="1" t="s">
        <v>26</v>
      </c>
      <c r="K779" s="4">
        <v>2319498</v>
      </c>
      <c r="L779" s="4" t="str">
        <f t="shared" si="86"/>
        <v>Submitted</v>
      </c>
      <c r="M779" s="1">
        <v>891</v>
      </c>
      <c r="N779" s="1" t="str">
        <f t="shared" si="87"/>
        <v>medium_risk</v>
      </c>
      <c r="O779" s="1" t="str">
        <f t="shared" si="88"/>
        <v>Excellent</v>
      </c>
      <c r="P779" s="1" t="str">
        <f t="shared" si="89"/>
        <v>Submitted</v>
      </c>
      <c r="Q779" s="1" t="str">
        <f t="shared" si="90"/>
        <v>Valid</v>
      </c>
      <c r="R779" s="1" t="s">
        <v>70</v>
      </c>
      <c r="S779" s="4">
        <v>1451463</v>
      </c>
      <c r="T779" s="1">
        <v>18.75</v>
      </c>
      <c r="U779" s="1">
        <v>24</v>
      </c>
      <c r="V779" s="1">
        <v>60477.62</v>
      </c>
      <c r="W779" s="4">
        <f t="shared" si="91"/>
        <v>2267910.937852934</v>
      </c>
      <c r="X779" s="1" t="s">
        <v>39</v>
      </c>
      <c r="Y779" s="1" t="s">
        <v>40</v>
      </c>
      <c r="Z779" s="8">
        <v>46241</v>
      </c>
      <c r="AA779" s="8" t="str">
        <f>TEXT(Table2[[#This Row],[Application_Date]],"yyy")</f>
        <v>2026</v>
      </c>
      <c r="AB779" s="8" t="str">
        <f>TEXT(Table2[[#This Row],[Application_Date]],"mmmm")</f>
        <v>August</v>
      </c>
      <c r="AC779" s="1" t="s">
        <v>61</v>
      </c>
      <c r="AD779" s="1" t="s">
        <v>30</v>
      </c>
      <c r="AE779" s="1" t="s">
        <v>31</v>
      </c>
    </row>
    <row r="780" spans="1:31" x14ac:dyDescent="0.25">
      <c r="A780" s="1" t="s">
        <v>1699</v>
      </c>
      <c r="B780" s="1" t="str">
        <f>IF(COUNTIF($A$2:A780,A780)&gt;1,"Duplicate","Unique")</f>
        <v>Unique</v>
      </c>
      <c r="C780" s="1" t="s">
        <v>1700</v>
      </c>
      <c r="D780" s="1" t="s">
        <v>461</v>
      </c>
      <c r="E780" s="1" t="str">
        <f t="shared" si="85"/>
        <v>Submitted</v>
      </c>
      <c r="F780" s="1" t="s">
        <v>47</v>
      </c>
      <c r="G780" s="1">
        <v>45</v>
      </c>
      <c r="H780" s="1" t="s">
        <v>36</v>
      </c>
      <c r="I780" s="1" t="s">
        <v>25</v>
      </c>
      <c r="J780" s="1" t="s">
        <v>49</v>
      </c>
      <c r="K780" s="4">
        <v>786603</v>
      </c>
      <c r="L780" s="4" t="str">
        <f t="shared" si="86"/>
        <v>Submitted</v>
      </c>
      <c r="M780" s="1">
        <v>585</v>
      </c>
      <c r="N780" s="1" t="str">
        <f t="shared" si="87"/>
        <v>High_risk</v>
      </c>
      <c r="O780" s="1" t="str">
        <f t="shared" si="88"/>
        <v>Excellent</v>
      </c>
      <c r="P780" s="1" t="str">
        <f t="shared" si="89"/>
        <v>Submitted</v>
      </c>
      <c r="Q780" s="1" t="str">
        <f t="shared" si="90"/>
        <v>Valid</v>
      </c>
      <c r="R780" s="1" t="s">
        <v>82</v>
      </c>
      <c r="S780" s="4">
        <v>213794</v>
      </c>
      <c r="T780" s="1">
        <v>9.52</v>
      </c>
      <c r="U780" s="1">
        <v>60</v>
      </c>
      <c r="V780" s="1">
        <v>3563.23</v>
      </c>
      <c r="W780" s="4">
        <f t="shared" si="91"/>
        <v>169609.90666666676</v>
      </c>
      <c r="X780" s="1" t="s">
        <v>105</v>
      </c>
      <c r="Y780" s="1" t="s">
        <v>106</v>
      </c>
      <c r="Z780" s="8">
        <v>46242</v>
      </c>
      <c r="AA780" s="8" t="str">
        <f>TEXT(Table2[[#This Row],[Application_Date]],"yyy")</f>
        <v>2026</v>
      </c>
      <c r="AB780" s="8" t="str">
        <f>TEXT(Table2[[#This Row],[Application_Date]],"mmmm")</f>
        <v>August</v>
      </c>
      <c r="AC780" s="1" t="s">
        <v>61</v>
      </c>
      <c r="AD780" s="1" t="s">
        <v>42</v>
      </c>
      <c r="AE780" s="1" t="s">
        <v>66</v>
      </c>
    </row>
    <row r="781" spans="1:31" x14ac:dyDescent="0.25">
      <c r="A781" s="1" t="s">
        <v>1701</v>
      </c>
      <c r="B781" s="1" t="str">
        <f>IF(COUNTIF($A$2:A781,A781)&gt;1,"Duplicate","Unique")</f>
        <v>Unique</v>
      </c>
      <c r="C781" s="1" t="s">
        <v>1702</v>
      </c>
      <c r="D781" s="1" t="s">
        <v>373</v>
      </c>
      <c r="E781" s="1" t="str">
        <f t="shared" si="85"/>
        <v>Submitted</v>
      </c>
      <c r="F781" s="1" t="s">
        <v>35</v>
      </c>
      <c r="G781" s="1">
        <v>45</v>
      </c>
      <c r="H781" s="1" t="s">
        <v>24</v>
      </c>
      <c r="I781" s="1" t="s">
        <v>48</v>
      </c>
      <c r="J781" s="1" t="s">
        <v>26</v>
      </c>
      <c r="K781" s="4">
        <v>1982194</v>
      </c>
      <c r="L781" s="4" t="str">
        <f t="shared" si="86"/>
        <v>Submitted</v>
      </c>
      <c r="M781" s="1">
        <v>563</v>
      </c>
      <c r="N781" s="1" t="str">
        <f t="shared" si="87"/>
        <v>High_risk</v>
      </c>
      <c r="O781" s="1" t="str">
        <f t="shared" si="88"/>
        <v>Excellent</v>
      </c>
      <c r="P781" s="1" t="str">
        <f t="shared" si="89"/>
        <v>Submitted</v>
      </c>
      <c r="Q781" s="1" t="str">
        <f t="shared" si="90"/>
        <v>Valid</v>
      </c>
      <c r="R781" s="1" t="s">
        <v>82</v>
      </c>
      <c r="S781" s="4">
        <v>2227811</v>
      </c>
      <c r="T781" s="1">
        <v>13.19</v>
      </c>
      <c r="U781" s="1">
        <v>12</v>
      </c>
      <c r="V781" s="1">
        <v>185650.92</v>
      </c>
      <c r="W781" s="4">
        <f t="shared" si="91"/>
        <v>2449070.1232153187</v>
      </c>
      <c r="X781" s="1" t="s">
        <v>59</v>
      </c>
      <c r="Y781" s="1" t="s">
        <v>60</v>
      </c>
      <c r="Z781" s="8">
        <v>46243</v>
      </c>
      <c r="AA781" s="8" t="str">
        <f>TEXT(Table2[[#This Row],[Application_Date]],"yyy")</f>
        <v>2026</v>
      </c>
      <c r="AB781" s="8" t="str">
        <f>TEXT(Table2[[#This Row],[Application_Date]],"mmmm")</f>
        <v>August</v>
      </c>
      <c r="AC781" s="1" t="s">
        <v>61</v>
      </c>
      <c r="AD781" s="1" t="s">
        <v>30</v>
      </c>
      <c r="AE781" s="1" t="s">
        <v>62</v>
      </c>
    </row>
    <row r="782" spans="1:31" x14ac:dyDescent="0.25">
      <c r="A782" s="1" t="s">
        <v>1703</v>
      </c>
      <c r="B782" s="1" t="str">
        <f>IF(COUNTIF($A$2:A782,A782)&gt;1,"Duplicate","Unique")</f>
        <v>Unique</v>
      </c>
      <c r="C782" s="1" t="s">
        <v>1704</v>
      </c>
      <c r="D782" s="1" t="s">
        <v>373</v>
      </c>
      <c r="E782" s="1" t="str">
        <f t="shared" si="85"/>
        <v>Submitted</v>
      </c>
      <c r="F782" s="1" t="s">
        <v>47</v>
      </c>
      <c r="G782" s="1">
        <v>25</v>
      </c>
      <c r="H782" s="1" t="s">
        <v>36</v>
      </c>
      <c r="I782" s="1" t="s">
        <v>48</v>
      </c>
      <c r="J782" s="1" t="s">
        <v>26</v>
      </c>
      <c r="K782" s="4">
        <v>605713</v>
      </c>
      <c r="L782" s="4" t="str">
        <f t="shared" si="86"/>
        <v>Submitted</v>
      </c>
      <c r="M782" s="1">
        <v>390</v>
      </c>
      <c r="N782" s="1" t="str">
        <f t="shared" si="87"/>
        <v>High_risk</v>
      </c>
      <c r="O782" s="1" t="str">
        <f t="shared" si="88"/>
        <v>Excellent</v>
      </c>
      <c r="P782" s="1" t="str">
        <f t="shared" si="89"/>
        <v>Submitted</v>
      </c>
      <c r="Q782" s="1" t="str">
        <f t="shared" si="90"/>
        <v>Valid</v>
      </c>
      <c r="R782" s="1" t="s">
        <v>38</v>
      </c>
      <c r="S782" s="4">
        <v>2534796</v>
      </c>
      <c r="T782" s="1">
        <v>12.53</v>
      </c>
      <c r="U782" s="1">
        <v>24</v>
      </c>
      <c r="V782" s="1">
        <v>105616.5</v>
      </c>
      <c r="W782" s="4">
        <f t="shared" si="91"/>
        <v>2646749.5833945647</v>
      </c>
      <c r="X782" s="1" t="s">
        <v>342</v>
      </c>
      <c r="Y782" s="1" t="s">
        <v>86</v>
      </c>
      <c r="Z782" s="8">
        <v>46244</v>
      </c>
      <c r="AA782" s="8" t="str">
        <f>TEXT(Table2[[#This Row],[Application_Date]],"yyy")</f>
        <v>2026</v>
      </c>
      <c r="AB782" s="8" t="str">
        <f>TEXT(Table2[[#This Row],[Application_Date]],"mmmm")</f>
        <v>August</v>
      </c>
      <c r="AC782" s="1" t="s">
        <v>52</v>
      </c>
      <c r="AD782" s="1" t="s">
        <v>42</v>
      </c>
      <c r="AE782" s="1" t="s">
        <v>62</v>
      </c>
    </row>
    <row r="783" spans="1:31" x14ac:dyDescent="0.25">
      <c r="A783" s="1" t="s">
        <v>1705</v>
      </c>
      <c r="B783" s="1" t="str">
        <f>IF(COUNTIF($A$2:A783,A783)&gt;1,"Duplicate","Unique")</f>
        <v>Unique</v>
      </c>
      <c r="C783" s="1" t="s">
        <v>1706</v>
      </c>
      <c r="D783" s="1" t="s">
        <v>314</v>
      </c>
      <c r="E783" s="1" t="str">
        <f t="shared" si="85"/>
        <v>Submitted</v>
      </c>
      <c r="F783" s="1" t="s">
        <v>35</v>
      </c>
      <c r="G783" s="1">
        <v>62</v>
      </c>
      <c r="H783" s="1" t="s">
        <v>36</v>
      </c>
      <c r="I783" s="1" t="s">
        <v>48</v>
      </c>
      <c r="J783" s="1" t="s">
        <v>49</v>
      </c>
      <c r="K783" s="4">
        <v>1246167</v>
      </c>
      <c r="L783" s="4" t="str">
        <f t="shared" si="86"/>
        <v>Submitted</v>
      </c>
      <c r="M783" s="1">
        <v>801</v>
      </c>
      <c r="N783" s="1" t="str">
        <f t="shared" si="87"/>
        <v>medium_risk</v>
      </c>
      <c r="O783" s="1" t="str">
        <f t="shared" si="88"/>
        <v>Excellent</v>
      </c>
      <c r="P783" s="1" t="str">
        <f t="shared" si="89"/>
        <v>Submitted</v>
      </c>
      <c r="Q783" s="1" t="str">
        <f t="shared" si="90"/>
        <v>Valid</v>
      </c>
      <c r="R783" s="1" t="s">
        <v>82</v>
      </c>
      <c r="S783" s="4">
        <v>0</v>
      </c>
      <c r="T783" s="1">
        <v>13.74</v>
      </c>
      <c r="U783" s="1">
        <v>24</v>
      </c>
      <c r="V783" s="1">
        <v>10416.67</v>
      </c>
      <c r="W783" s="4">
        <f t="shared" si="91"/>
        <v>0</v>
      </c>
      <c r="X783" s="1" t="s">
        <v>105</v>
      </c>
      <c r="Y783" s="1" t="s">
        <v>106</v>
      </c>
      <c r="Z783" s="8">
        <v>46245</v>
      </c>
      <c r="AA783" s="8" t="str">
        <f>TEXT(Table2[[#This Row],[Application_Date]],"yyy")</f>
        <v>2026</v>
      </c>
      <c r="AB783" s="8" t="str">
        <f>TEXT(Table2[[#This Row],[Application_Date]],"mmmm")</f>
        <v>August</v>
      </c>
      <c r="AC783" s="1" t="s">
        <v>61</v>
      </c>
      <c r="AD783" s="1" t="s">
        <v>30</v>
      </c>
      <c r="AE783" s="1" t="s">
        <v>62</v>
      </c>
    </row>
    <row r="784" spans="1:31" x14ac:dyDescent="0.25">
      <c r="A784" s="1" t="s">
        <v>1707</v>
      </c>
      <c r="B784" s="1" t="str">
        <f>IF(COUNTIF($A$2:A784,A784)&gt;1,"Duplicate","Unique")</f>
        <v>Unique</v>
      </c>
      <c r="C784" s="1" t="s">
        <v>1708</v>
      </c>
      <c r="D784" s="1" t="s">
        <v>284</v>
      </c>
      <c r="E784" s="1" t="str">
        <f t="shared" si="85"/>
        <v>Submitted</v>
      </c>
      <c r="F784" s="1" t="s">
        <v>35</v>
      </c>
      <c r="G784" s="1">
        <v>32</v>
      </c>
      <c r="H784" s="1" t="s">
        <v>36</v>
      </c>
      <c r="I784" s="1" t="s">
        <v>48</v>
      </c>
      <c r="J784" s="1" t="s">
        <v>26</v>
      </c>
      <c r="K784" s="4">
        <v>1270880</v>
      </c>
      <c r="L784" s="4" t="str">
        <f t="shared" si="86"/>
        <v>Submitted</v>
      </c>
      <c r="M784" s="1">
        <v>631</v>
      </c>
      <c r="N784" s="1" t="str">
        <f t="shared" si="87"/>
        <v>low_risk</v>
      </c>
      <c r="O784" s="1" t="str">
        <f t="shared" si="88"/>
        <v>Excellent</v>
      </c>
      <c r="P784" s="1" t="str">
        <f t="shared" si="89"/>
        <v>Submitted</v>
      </c>
      <c r="Q784" s="1" t="str">
        <f t="shared" si="90"/>
        <v>Valid</v>
      </c>
      <c r="R784" s="1" t="s">
        <v>27</v>
      </c>
      <c r="S784" s="4">
        <v>2231829</v>
      </c>
      <c r="T784" s="1">
        <v>12.24</v>
      </c>
      <c r="U784" s="1">
        <v>60</v>
      </c>
      <c r="V784" s="1">
        <v>37197.15</v>
      </c>
      <c r="W784" s="4">
        <f t="shared" si="91"/>
        <v>2276465.58</v>
      </c>
      <c r="X784" s="1" t="s">
        <v>95</v>
      </c>
      <c r="Y784" s="1" t="s">
        <v>96</v>
      </c>
      <c r="Z784" s="8">
        <v>46246</v>
      </c>
      <c r="AA784" s="8" t="str">
        <f>TEXT(Table2[[#This Row],[Application_Date]],"yyy")</f>
        <v>2026</v>
      </c>
      <c r="AB784" s="8" t="str">
        <f>TEXT(Table2[[#This Row],[Application_Date]],"mmmm")</f>
        <v>August</v>
      </c>
      <c r="AC784" s="1" t="s">
        <v>52</v>
      </c>
      <c r="AD784" s="1" t="s">
        <v>30</v>
      </c>
      <c r="AE784" s="1" t="s">
        <v>62</v>
      </c>
    </row>
    <row r="785" spans="1:31" x14ac:dyDescent="0.25">
      <c r="A785" s="1" t="s">
        <v>1709</v>
      </c>
      <c r="B785" s="1" t="str">
        <f>IF(COUNTIF($A$2:A785,A785)&gt;1,"Duplicate","Unique")</f>
        <v>Unique</v>
      </c>
      <c r="C785" s="1" t="s">
        <v>1710</v>
      </c>
      <c r="D785" s="1" t="s">
        <v>265</v>
      </c>
      <c r="E785" s="1" t="str">
        <f t="shared" si="85"/>
        <v>Submitted</v>
      </c>
      <c r="F785" s="1" t="s">
        <v>35</v>
      </c>
      <c r="G785" s="1">
        <v>63</v>
      </c>
      <c r="H785" s="1" t="s">
        <v>24</v>
      </c>
      <c r="I785" s="1" t="s">
        <v>48</v>
      </c>
      <c r="J785" s="1" t="s">
        <v>49</v>
      </c>
      <c r="K785" s="4">
        <v>1017382</v>
      </c>
      <c r="L785" s="4" t="str">
        <f t="shared" si="86"/>
        <v>Submitted</v>
      </c>
      <c r="M785" s="1">
        <v>393</v>
      </c>
      <c r="N785" s="1" t="str">
        <f t="shared" si="87"/>
        <v>High_risk</v>
      </c>
      <c r="O785" s="1" t="str">
        <f t="shared" si="88"/>
        <v>Excellent</v>
      </c>
      <c r="P785" s="1" t="str">
        <f t="shared" si="89"/>
        <v>Submitted</v>
      </c>
      <c r="Q785" s="1" t="str">
        <f t="shared" si="90"/>
        <v>Valid</v>
      </c>
      <c r="R785" s="1" t="s">
        <v>70</v>
      </c>
      <c r="S785" s="4">
        <v>2957887</v>
      </c>
      <c r="T785" s="1">
        <v>7.65</v>
      </c>
      <c r="U785" s="1">
        <v>120</v>
      </c>
      <c r="V785" s="1">
        <v>24649.06</v>
      </c>
      <c r="W785" s="4">
        <f t="shared" si="91"/>
        <v>1885652.9625000001</v>
      </c>
      <c r="X785" s="1" t="s">
        <v>85</v>
      </c>
      <c r="Y785" s="1" t="s">
        <v>86</v>
      </c>
      <c r="Z785" s="8">
        <v>46247</v>
      </c>
      <c r="AA785" s="8" t="str">
        <f>TEXT(Table2[[#This Row],[Application_Date]],"yyy")</f>
        <v>2026</v>
      </c>
      <c r="AB785" s="8" t="str">
        <f>TEXT(Table2[[#This Row],[Application_Date]],"mmmm")</f>
        <v>August</v>
      </c>
      <c r="AC785" s="1" t="s">
        <v>52</v>
      </c>
      <c r="AD785" s="1" t="s">
        <v>42</v>
      </c>
      <c r="AE785" s="1" t="s">
        <v>66</v>
      </c>
    </row>
    <row r="786" spans="1:31" x14ac:dyDescent="0.25">
      <c r="A786" s="1" t="s">
        <v>1711</v>
      </c>
      <c r="B786" s="1" t="str">
        <f>IF(COUNTIF($A$2:A786,A786)&gt;1,"Duplicate","Unique")</f>
        <v>Unique</v>
      </c>
      <c r="C786" s="1" t="s">
        <v>1712</v>
      </c>
      <c r="D786" s="1" t="s">
        <v>659</v>
      </c>
      <c r="E786" s="1" t="str">
        <f t="shared" si="85"/>
        <v>Submitted</v>
      </c>
      <c r="F786" s="1" t="s">
        <v>35</v>
      </c>
      <c r="G786" s="1">
        <v>62</v>
      </c>
      <c r="H786" s="1" t="s">
        <v>24</v>
      </c>
      <c r="I786" s="1" t="s">
        <v>25</v>
      </c>
      <c r="J786" s="1" t="s">
        <v>26</v>
      </c>
      <c r="K786" s="4">
        <v>887973</v>
      </c>
      <c r="L786" s="4" t="str">
        <f t="shared" si="86"/>
        <v>Submitted</v>
      </c>
      <c r="M786" s="1">
        <v>855</v>
      </c>
      <c r="N786" s="1" t="str">
        <f t="shared" si="87"/>
        <v>medium_risk</v>
      </c>
      <c r="O786" s="1" t="str">
        <f t="shared" si="88"/>
        <v>Excellent</v>
      </c>
      <c r="P786" s="1" t="str">
        <f t="shared" si="89"/>
        <v>Submitted</v>
      </c>
      <c r="Q786" s="1" t="str">
        <f t="shared" si="90"/>
        <v>Valid</v>
      </c>
      <c r="R786" s="1" t="s">
        <v>38</v>
      </c>
      <c r="S786" s="4">
        <v>3416883</v>
      </c>
      <c r="T786" s="1">
        <v>15.01</v>
      </c>
      <c r="U786" s="1">
        <v>36</v>
      </c>
      <c r="V786" s="1">
        <v>94913.42</v>
      </c>
      <c r="W786" s="4">
        <f t="shared" si="91"/>
        <v>4273951.1525008837</v>
      </c>
      <c r="X786" s="1" t="s">
        <v>85</v>
      </c>
      <c r="Y786" s="1" t="s">
        <v>86</v>
      </c>
      <c r="Z786" s="8">
        <v>46248</v>
      </c>
      <c r="AA786" s="8" t="str">
        <f>TEXT(Table2[[#This Row],[Application_Date]],"yyy")</f>
        <v>2026</v>
      </c>
      <c r="AB786" s="8" t="str">
        <f>TEXT(Table2[[#This Row],[Application_Date]],"mmmm")</f>
        <v>August</v>
      </c>
      <c r="AC786" s="1" t="s">
        <v>61</v>
      </c>
      <c r="AD786" s="1" t="s">
        <v>30</v>
      </c>
      <c r="AE786" s="1" t="s">
        <v>62</v>
      </c>
    </row>
    <row r="787" spans="1:31" x14ac:dyDescent="0.25">
      <c r="A787" s="1" t="s">
        <v>1713</v>
      </c>
      <c r="B787" s="1" t="str">
        <f>IF(COUNTIF($A$2:A787,A787)&gt;1,"Duplicate","Unique")</f>
        <v>Unique</v>
      </c>
      <c r="C787" s="1" t="s">
        <v>1714</v>
      </c>
      <c r="D787" s="1" t="s">
        <v>172</v>
      </c>
      <c r="E787" s="1" t="str">
        <f t="shared" si="85"/>
        <v>Submitted</v>
      </c>
      <c r="F787" s="1" t="s">
        <v>35</v>
      </c>
      <c r="G787" s="1">
        <v>29</v>
      </c>
      <c r="H787" s="1" t="s">
        <v>36</v>
      </c>
      <c r="I787" s="1" t="s">
        <v>25</v>
      </c>
      <c r="J787" s="1" t="s">
        <v>70</v>
      </c>
      <c r="K787" s="4">
        <v>2138209</v>
      </c>
      <c r="L787" s="4" t="str">
        <f t="shared" si="86"/>
        <v>Submitted</v>
      </c>
      <c r="M787" s="1">
        <v>591</v>
      </c>
      <c r="N787" s="1" t="str">
        <f t="shared" si="87"/>
        <v>High_risk</v>
      </c>
      <c r="O787" s="1" t="str">
        <f t="shared" si="88"/>
        <v>Excellent</v>
      </c>
      <c r="P787" s="1" t="str">
        <f t="shared" si="89"/>
        <v>Submitted</v>
      </c>
      <c r="Q787" s="1" t="str">
        <f t="shared" si="90"/>
        <v>Valid</v>
      </c>
      <c r="R787" s="1" t="s">
        <v>27</v>
      </c>
      <c r="S787" s="4">
        <v>2317589</v>
      </c>
      <c r="T787" s="1">
        <v>9.57</v>
      </c>
      <c r="U787" s="1">
        <v>60</v>
      </c>
      <c r="V787" s="1">
        <v>38626.480000000003</v>
      </c>
      <c r="W787" s="4">
        <f t="shared" si="91"/>
        <v>1848277.227500001</v>
      </c>
      <c r="X787" s="1" t="s">
        <v>85</v>
      </c>
      <c r="Y787" s="1" t="s">
        <v>86</v>
      </c>
      <c r="Z787" s="8">
        <v>46249</v>
      </c>
      <c r="AA787" s="8" t="str">
        <f>TEXT(Table2[[#This Row],[Application_Date]],"yyy")</f>
        <v>2026</v>
      </c>
      <c r="AB787" s="8" t="str">
        <f>TEXT(Table2[[#This Row],[Application_Date]],"mmmm")</f>
        <v>August</v>
      </c>
      <c r="AC787" s="1" t="s">
        <v>52</v>
      </c>
      <c r="AD787" s="1" t="s">
        <v>42</v>
      </c>
      <c r="AE787" s="1" t="s">
        <v>62</v>
      </c>
    </row>
    <row r="788" spans="1:31" x14ac:dyDescent="0.25">
      <c r="A788" s="1" t="s">
        <v>1715</v>
      </c>
      <c r="B788" s="1" t="str">
        <f>IF(COUNTIF($A$2:A788,A788)&gt;1,"Duplicate","Unique")</f>
        <v>Unique</v>
      </c>
      <c r="C788" s="1" t="s">
        <v>1716</v>
      </c>
      <c r="D788" s="1" t="s">
        <v>373</v>
      </c>
      <c r="E788" s="1" t="str">
        <f t="shared" si="85"/>
        <v>Submitted</v>
      </c>
      <c r="F788" s="1" t="s">
        <v>47</v>
      </c>
      <c r="G788" s="1">
        <v>31</v>
      </c>
      <c r="H788" s="1" t="s">
        <v>24</v>
      </c>
      <c r="I788" s="1" t="s">
        <v>25</v>
      </c>
      <c r="J788" s="1" t="s">
        <v>26</v>
      </c>
      <c r="K788" s="4">
        <v>2223381</v>
      </c>
      <c r="L788" s="4" t="str">
        <f t="shared" si="86"/>
        <v>Submitted</v>
      </c>
      <c r="M788" s="1">
        <v>559</v>
      </c>
      <c r="N788" s="1" t="str">
        <f t="shared" si="87"/>
        <v>High_risk</v>
      </c>
      <c r="O788" s="1" t="str">
        <f t="shared" si="88"/>
        <v>Excellent</v>
      </c>
      <c r="P788" s="1" t="str">
        <f t="shared" si="89"/>
        <v>Submitted</v>
      </c>
      <c r="Q788" s="1" t="str">
        <f t="shared" si="90"/>
        <v>Valid</v>
      </c>
      <c r="R788" s="1" t="s">
        <v>82</v>
      </c>
      <c r="S788" s="4">
        <v>3581778</v>
      </c>
      <c r="T788" s="1">
        <v>14.73</v>
      </c>
      <c r="U788" s="1">
        <v>24</v>
      </c>
      <c r="V788" s="1">
        <v>149240.75</v>
      </c>
      <c r="W788" s="4">
        <f t="shared" si="91"/>
        <v>4396632.5147467246</v>
      </c>
      <c r="X788" s="1" t="s">
        <v>39</v>
      </c>
      <c r="Y788" s="1" t="s">
        <v>40</v>
      </c>
      <c r="Z788" s="8">
        <v>46250</v>
      </c>
      <c r="AA788" s="8" t="str">
        <f>TEXT(Table2[[#This Row],[Application_Date]],"yyy")</f>
        <v>2026</v>
      </c>
      <c r="AB788" s="8" t="str">
        <f>TEXT(Table2[[#This Row],[Application_Date]],"mmmm")</f>
        <v>August</v>
      </c>
      <c r="AC788" s="1" t="s">
        <v>61</v>
      </c>
      <c r="AD788" s="1" t="s">
        <v>30</v>
      </c>
      <c r="AE788" s="1" t="s">
        <v>43</v>
      </c>
    </row>
    <row r="789" spans="1:31" x14ac:dyDescent="0.25">
      <c r="A789" s="1" t="s">
        <v>1717</v>
      </c>
      <c r="B789" s="1" t="str">
        <f>IF(COUNTIF($A$2:A789,A789)&gt;1,"Duplicate","Unique")</f>
        <v>Unique</v>
      </c>
      <c r="C789" s="1" t="s">
        <v>1718</v>
      </c>
      <c r="D789" s="1" t="s">
        <v>309</v>
      </c>
      <c r="E789" s="1" t="str">
        <f t="shared" si="85"/>
        <v>Submitted</v>
      </c>
      <c r="F789" s="1" t="s">
        <v>47</v>
      </c>
      <c r="G789" s="1">
        <v>41</v>
      </c>
      <c r="H789" s="1" t="s">
        <v>24</v>
      </c>
      <c r="I789" s="1" t="s">
        <v>48</v>
      </c>
      <c r="J789" s="1" t="s">
        <v>37</v>
      </c>
      <c r="K789" s="4">
        <v>1206351</v>
      </c>
      <c r="L789" s="4" t="str">
        <f t="shared" si="86"/>
        <v>Submitted</v>
      </c>
      <c r="M789" s="1">
        <v>799</v>
      </c>
      <c r="N789" s="1" t="str">
        <f t="shared" si="87"/>
        <v>medium_risk</v>
      </c>
      <c r="O789" s="1" t="str">
        <f t="shared" si="88"/>
        <v>Excellent</v>
      </c>
      <c r="P789" s="1" t="str">
        <f t="shared" si="89"/>
        <v>Submitted</v>
      </c>
      <c r="Q789" s="1" t="str">
        <f t="shared" si="90"/>
        <v>Valid</v>
      </c>
      <c r="R789" s="1" t="s">
        <v>38</v>
      </c>
      <c r="S789" s="4">
        <v>3086502</v>
      </c>
      <c r="T789" s="1">
        <v>18.66</v>
      </c>
      <c r="U789" s="1">
        <v>120</v>
      </c>
      <c r="V789" s="1">
        <v>25720.85</v>
      </c>
      <c r="W789" s="4">
        <f t="shared" si="91"/>
        <v>4799510.6099999994</v>
      </c>
      <c r="X789" s="1" t="s">
        <v>39</v>
      </c>
      <c r="Y789" s="1" t="s">
        <v>40</v>
      </c>
      <c r="Z789" s="8">
        <v>46251</v>
      </c>
      <c r="AA789" s="8" t="str">
        <f>TEXT(Table2[[#This Row],[Application_Date]],"yyy")</f>
        <v>2026</v>
      </c>
      <c r="AB789" s="8" t="str">
        <f>TEXT(Table2[[#This Row],[Application_Date]],"mmmm")</f>
        <v>August</v>
      </c>
      <c r="AC789" s="1" t="s">
        <v>41</v>
      </c>
      <c r="AD789" s="1" t="s">
        <v>42</v>
      </c>
      <c r="AE789" s="1" t="s">
        <v>62</v>
      </c>
    </row>
    <row r="790" spans="1:31" x14ac:dyDescent="0.25">
      <c r="A790" s="1" t="s">
        <v>1719</v>
      </c>
      <c r="B790" s="1" t="str">
        <f>IF(COUNTIF($A$2:A790,A790)&gt;1,"Duplicate","Unique")</f>
        <v>Unique</v>
      </c>
      <c r="C790" s="1" t="s">
        <v>1720</v>
      </c>
      <c r="D790" s="1" t="s">
        <v>148</v>
      </c>
      <c r="E790" s="1" t="str">
        <f t="shared" si="85"/>
        <v>Submitted</v>
      </c>
      <c r="F790" s="1" t="s">
        <v>35</v>
      </c>
      <c r="G790" s="1">
        <v>61</v>
      </c>
      <c r="H790" s="1" t="s">
        <v>36</v>
      </c>
      <c r="I790" s="1" t="s">
        <v>25</v>
      </c>
      <c r="J790" s="1" t="s">
        <v>70</v>
      </c>
      <c r="K790" s="4">
        <v>388474</v>
      </c>
      <c r="L790" s="4" t="str">
        <f t="shared" si="86"/>
        <v>Submitted</v>
      </c>
      <c r="M790" s="1">
        <v>449</v>
      </c>
      <c r="N790" s="1" t="str">
        <f t="shared" si="87"/>
        <v>High_risk</v>
      </c>
      <c r="O790" s="1" t="str">
        <f t="shared" si="88"/>
        <v>Excellent</v>
      </c>
      <c r="P790" s="1" t="str">
        <f t="shared" si="89"/>
        <v>Submitted</v>
      </c>
      <c r="Q790" s="1" t="str">
        <f t="shared" si="90"/>
        <v>Valid</v>
      </c>
      <c r="R790" s="1" t="s">
        <v>38</v>
      </c>
      <c r="S790" s="4">
        <v>3013119</v>
      </c>
      <c r="T790" s="1">
        <v>8.9</v>
      </c>
      <c r="U790" s="1">
        <v>180</v>
      </c>
      <c r="V790" s="1">
        <v>16739.55</v>
      </c>
      <c r="W790" s="4">
        <f t="shared" si="91"/>
        <v>2234729.9250000003</v>
      </c>
      <c r="X790" s="1" t="s">
        <v>50</v>
      </c>
      <c r="Y790" s="1" t="s">
        <v>51</v>
      </c>
      <c r="Z790" s="8">
        <v>46252</v>
      </c>
      <c r="AA790" s="8" t="str">
        <f>TEXT(Table2[[#This Row],[Application_Date]],"yyy")</f>
        <v>2026</v>
      </c>
      <c r="AB790" s="8" t="str">
        <f>TEXT(Table2[[#This Row],[Application_Date]],"mmmm")</f>
        <v>August</v>
      </c>
      <c r="AC790" s="1" t="s">
        <v>41</v>
      </c>
      <c r="AD790" s="1" t="s">
        <v>30</v>
      </c>
      <c r="AE790" s="1" t="s">
        <v>31</v>
      </c>
    </row>
    <row r="791" spans="1:31" x14ac:dyDescent="0.25">
      <c r="A791" s="1" t="s">
        <v>1721</v>
      </c>
      <c r="B791" s="1" t="str">
        <f>IF(COUNTIF($A$2:A791,A791)&gt;1,"Duplicate","Unique")</f>
        <v>Unique</v>
      </c>
      <c r="C791" s="1" t="s">
        <v>1722</v>
      </c>
      <c r="D791" s="1" t="s">
        <v>325</v>
      </c>
      <c r="E791" s="1" t="str">
        <f t="shared" si="85"/>
        <v>Submitted</v>
      </c>
      <c r="F791" s="1" t="s">
        <v>35</v>
      </c>
      <c r="G791" s="1">
        <v>19</v>
      </c>
      <c r="H791" s="1" t="s">
        <v>36</v>
      </c>
      <c r="I791" s="1" t="s">
        <v>48</v>
      </c>
      <c r="J791" s="1" t="s">
        <v>49</v>
      </c>
      <c r="K791" s="4">
        <v>1394784</v>
      </c>
      <c r="L791" s="4" t="str">
        <f t="shared" si="86"/>
        <v>Submitted</v>
      </c>
      <c r="M791" s="1">
        <v>387</v>
      </c>
      <c r="N791" s="1" t="str">
        <f t="shared" si="87"/>
        <v>High_risk</v>
      </c>
      <c r="O791" s="1" t="str">
        <f t="shared" si="88"/>
        <v>Excellent</v>
      </c>
      <c r="P791" s="1" t="str">
        <f t="shared" si="89"/>
        <v>Submitted</v>
      </c>
      <c r="Q791" s="1" t="str">
        <f t="shared" si="90"/>
        <v>Valid</v>
      </c>
      <c r="R791" s="1" t="s">
        <v>27</v>
      </c>
      <c r="S791" s="4">
        <v>2207064</v>
      </c>
      <c r="T791" s="1">
        <v>11.64</v>
      </c>
      <c r="U791" s="1">
        <v>120</v>
      </c>
      <c r="V791" s="1">
        <v>18392.2</v>
      </c>
      <c r="W791" s="4">
        <f t="shared" si="91"/>
        <v>2140852.08</v>
      </c>
      <c r="X791" s="1" t="s">
        <v>59</v>
      </c>
      <c r="Y791" s="1" t="s">
        <v>60</v>
      </c>
      <c r="Z791" s="8">
        <v>46253</v>
      </c>
      <c r="AA791" s="8" t="str">
        <f>TEXT(Table2[[#This Row],[Application_Date]],"yyy")</f>
        <v>2026</v>
      </c>
      <c r="AB791" s="8" t="str">
        <f>TEXT(Table2[[#This Row],[Application_Date]],"mmmm")</f>
        <v>August</v>
      </c>
      <c r="AC791" s="1" t="s">
        <v>61</v>
      </c>
      <c r="AD791" s="1" t="s">
        <v>42</v>
      </c>
      <c r="AE791" s="1" t="s">
        <v>43</v>
      </c>
    </row>
    <row r="792" spans="1:31" x14ac:dyDescent="0.25">
      <c r="A792" s="1" t="s">
        <v>1723</v>
      </c>
      <c r="B792" s="1" t="str">
        <f>IF(COUNTIF($A$2:A792,A792)&gt;1,"Duplicate","Unique")</f>
        <v>Unique</v>
      </c>
      <c r="C792" s="1" t="s">
        <v>1724</v>
      </c>
      <c r="D792" s="1" t="s">
        <v>55</v>
      </c>
      <c r="E792" s="1" t="str">
        <f t="shared" si="85"/>
        <v>Submitted</v>
      </c>
      <c r="F792" s="1" t="s">
        <v>35</v>
      </c>
      <c r="G792" s="1">
        <v>50</v>
      </c>
      <c r="H792" s="1" t="s">
        <v>24</v>
      </c>
      <c r="I792" s="1" t="s">
        <v>25</v>
      </c>
      <c r="J792" s="1" t="s">
        <v>37</v>
      </c>
      <c r="K792" s="4">
        <v>2269003</v>
      </c>
      <c r="L792" s="4" t="str">
        <f t="shared" si="86"/>
        <v>Submitted</v>
      </c>
      <c r="M792" s="1">
        <v>430</v>
      </c>
      <c r="N792" s="1" t="str">
        <f t="shared" si="87"/>
        <v>High_risk</v>
      </c>
      <c r="O792" s="1" t="str">
        <f t="shared" si="88"/>
        <v>Excellent</v>
      </c>
      <c r="P792" s="1" t="str">
        <f t="shared" si="89"/>
        <v>Submitted</v>
      </c>
      <c r="Q792" s="1" t="str">
        <f t="shared" si="90"/>
        <v>Valid</v>
      </c>
      <c r="R792" s="1" t="s">
        <v>38</v>
      </c>
      <c r="S792" s="4">
        <v>1498613</v>
      </c>
      <c r="T792" s="1">
        <v>13.19</v>
      </c>
      <c r="U792" s="1">
        <v>24</v>
      </c>
      <c r="V792" s="1">
        <v>62442.21</v>
      </c>
      <c r="W792" s="4">
        <f t="shared" si="91"/>
        <v>1647225.4865678891</v>
      </c>
      <c r="X792" s="1" t="s">
        <v>39</v>
      </c>
      <c r="Y792" s="1" t="s">
        <v>40</v>
      </c>
      <c r="Z792" s="8">
        <v>46254</v>
      </c>
      <c r="AA792" s="8" t="str">
        <f>TEXT(Table2[[#This Row],[Application_Date]],"yyy")</f>
        <v>2026</v>
      </c>
      <c r="AB792" s="8" t="str">
        <f>TEXT(Table2[[#This Row],[Application_Date]],"mmmm")</f>
        <v>August</v>
      </c>
      <c r="AC792" s="1" t="s">
        <v>61</v>
      </c>
      <c r="AD792" s="1" t="s">
        <v>30</v>
      </c>
      <c r="AE792" s="1" t="s">
        <v>66</v>
      </c>
    </row>
    <row r="793" spans="1:31" x14ac:dyDescent="0.25">
      <c r="A793" s="1" t="s">
        <v>1725</v>
      </c>
      <c r="B793" s="1" t="str">
        <f>IF(COUNTIF($A$2:A793,A793)&gt;1,"Duplicate","Unique")</f>
        <v>Unique</v>
      </c>
      <c r="C793" s="1" t="s">
        <v>1726</v>
      </c>
      <c r="D793" s="1" t="s">
        <v>124</v>
      </c>
      <c r="E793" s="1" t="str">
        <f t="shared" si="85"/>
        <v>Submitted</v>
      </c>
      <c r="F793" s="1" t="s">
        <v>35</v>
      </c>
      <c r="G793" s="1">
        <v>52</v>
      </c>
      <c r="H793" s="1" t="s">
        <v>36</v>
      </c>
      <c r="I793" s="1" t="s">
        <v>25</v>
      </c>
      <c r="J793" s="1" t="s">
        <v>26</v>
      </c>
      <c r="K793" s="4">
        <v>2188225</v>
      </c>
      <c r="L793" s="4" t="str">
        <f t="shared" si="86"/>
        <v>Submitted</v>
      </c>
      <c r="M793" s="1">
        <v>678</v>
      </c>
      <c r="N793" s="1" t="str">
        <f t="shared" si="87"/>
        <v>low_risk</v>
      </c>
      <c r="O793" s="1" t="str">
        <f t="shared" si="88"/>
        <v>Excellent</v>
      </c>
      <c r="P793" s="1" t="str">
        <f t="shared" si="89"/>
        <v>Submitted</v>
      </c>
      <c r="Q793" s="1" t="str">
        <f t="shared" si="90"/>
        <v>Valid</v>
      </c>
      <c r="R793" s="1" t="s">
        <v>6</v>
      </c>
      <c r="S793" s="4">
        <v>2215901</v>
      </c>
      <c r="T793" s="1">
        <v>9.09</v>
      </c>
      <c r="U793" s="1">
        <v>36</v>
      </c>
      <c r="V793" s="1">
        <v>61552.81</v>
      </c>
      <c r="W793" s="4">
        <f t="shared" si="91"/>
        <v>1678545.0100627185</v>
      </c>
      <c r="X793" s="1" t="s">
        <v>39</v>
      </c>
      <c r="Y793" s="1" t="s">
        <v>40</v>
      </c>
      <c r="Z793" s="8">
        <v>46255</v>
      </c>
      <c r="AA793" s="8" t="str">
        <f>TEXT(Table2[[#This Row],[Application_Date]],"yyy")</f>
        <v>2026</v>
      </c>
      <c r="AB793" s="8" t="str">
        <f>TEXT(Table2[[#This Row],[Application_Date]],"mmmm")</f>
        <v>August</v>
      </c>
      <c r="AC793" s="1" t="s">
        <v>41</v>
      </c>
      <c r="AD793" s="1" t="s">
        <v>42</v>
      </c>
      <c r="AE793" s="1" t="s">
        <v>31</v>
      </c>
    </row>
    <row r="794" spans="1:31" x14ac:dyDescent="0.25">
      <c r="A794" s="1" t="s">
        <v>1727</v>
      </c>
      <c r="B794" s="1" t="str">
        <f>IF(COUNTIF($A$2:A794,A794)&gt;1,"Duplicate","Unique")</f>
        <v>Unique</v>
      </c>
      <c r="C794" s="1" t="s">
        <v>1728</v>
      </c>
      <c r="D794" s="1" t="s">
        <v>118</v>
      </c>
      <c r="E794" s="1" t="str">
        <f t="shared" si="85"/>
        <v>Submitted</v>
      </c>
      <c r="F794" s="1" t="s">
        <v>35</v>
      </c>
      <c r="G794" s="1">
        <v>40</v>
      </c>
      <c r="H794" s="1" t="s">
        <v>36</v>
      </c>
      <c r="I794" s="1" t="s">
        <v>48</v>
      </c>
      <c r="J794" s="1" t="s">
        <v>26</v>
      </c>
      <c r="K794" s="4">
        <v>2162350</v>
      </c>
      <c r="L794" s="4" t="str">
        <f t="shared" si="86"/>
        <v>Submitted</v>
      </c>
      <c r="M794" s="1">
        <v>322</v>
      </c>
      <c r="N794" s="1" t="str">
        <f t="shared" si="87"/>
        <v>High_risk</v>
      </c>
      <c r="O794" s="1" t="str">
        <f t="shared" si="88"/>
        <v>Excellent</v>
      </c>
      <c r="P794" s="1" t="str">
        <f t="shared" si="89"/>
        <v>Submitted</v>
      </c>
      <c r="Q794" s="1" t="str">
        <f t="shared" si="90"/>
        <v>Valid</v>
      </c>
      <c r="R794" s="1" t="s">
        <v>27</v>
      </c>
      <c r="S794" s="4">
        <v>198848</v>
      </c>
      <c r="T794" s="1">
        <v>18.46</v>
      </c>
      <c r="U794" s="1">
        <v>12</v>
      </c>
      <c r="V794" s="1">
        <v>16570.669999999998</v>
      </c>
      <c r="W794" s="4">
        <f t="shared" si="91"/>
        <v>305898.78223559872</v>
      </c>
      <c r="X794" s="1" t="s">
        <v>59</v>
      </c>
      <c r="Y794" s="1" t="s">
        <v>60</v>
      </c>
      <c r="Z794" s="8">
        <v>46256</v>
      </c>
      <c r="AA794" s="8" t="str">
        <f>TEXT(Table2[[#This Row],[Application_Date]],"yyy")</f>
        <v>2026</v>
      </c>
      <c r="AB794" s="8" t="str">
        <f>TEXT(Table2[[#This Row],[Application_Date]],"mmmm")</f>
        <v>August</v>
      </c>
      <c r="AC794" s="1" t="s">
        <v>61</v>
      </c>
      <c r="AD794" s="1" t="s">
        <v>30</v>
      </c>
      <c r="AE794" s="1" t="s">
        <v>66</v>
      </c>
    </row>
    <row r="795" spans="1:31" x14ac:dyDescent="0.25">
      <c r="A795" s="1" t="s">
        <v>1729</v>
      </c>
      <c r="B795" s="1" t="str">
        <f>IF(COUNTIF($A$2:A795,A795)&gt;1,"Duplicate","Unique")</f>
        <v>Unique</v>
      </c>
      <c r="C795" s="1" t="s">
        <v>1730</v>
      </c>
      <c r="D795" s="1" t="s">
        <v>75</v>
      </c>
      <c r="E795" s="1" t="str">
        <f t="shared" si="85"/>
        <v>Submitted</v>
      </c>
      <c r="F795" s="1" t="s">
        <v>47</v>
      </c>
      <c r="G795" s="1">
        <v>60</v>
      </c>
      <c r="H795" s="1" t="s">
        <v>24</v>
      </c>
      <c r="I795" s="1" t="s">
        <v>48</v>
      </c>
      <c r="J795" s="1" t="s">
        <v>26</v>
      </c>
      <c r="K795" s="4">
        <v>1829881</v>
      </c>
      <c r="L795" s="4" t="str">
        <f t="shared" si="86"/>
        <v>Submitted</v>
      </c>
      <c r="M795" s="1">
        <v>594</v>
      </c>
      <c r="N795" s="1" t="str">
        <f t="shared" si="87"/>
        <v>High_risk</v>
      </c>
      <c r="O795" s="1" t="str">
        <f t="shared" si="88"/>
        <v>Excellent</v>
      </c>
      <c r="P795" s="1" t="str">
        <f t="shared" si="89"/>
        <v>Submitted</v>
      </c>
      <c r="Q795" s="1" t="str">
        <f t="shared" si="90"/>
        <v>Valid</v>
      </c>
      <c r="R795" s="1" t="s">
        <v>70</v>
      </c>
      <c r="S795" s="4">
        <v>1045568</v>
      </c>
      <c r="T795" s="1">
        <v>15.41</v>
      </c>
      <c r="U795" s="1">
        <v>12</v>
      </c>
      <c r="V795" s="1">
        <v>87130.67</v>
      </c>
      <c r="W795" s="4">
        <f t="shared" si="91"/>
        <v>1342750.1407545053</v>
      </c>
      <c r="X795" s="1" t="s">
        <v>105</v>
      </c>
      <c r="Y795" s="1" t="s">
        <v>106</v>
      </c>
      <c r="Z795" s="8">
        <v>46257</v>
      </c>
      <c r="AA795" s="8" t="str">
        <f>TEXT(Table2[[#This Row],[Application_Date]],"yyy")</f>
        <v>2026</v>
      </c>
      <c r="AB795" s="8" t="str">
        <f>TEXT(Table2[[#This Row],[Application_Date]],"mmmm")</f>
        <v>August</v>
      </c>
      <c r="AC795" s="1" t="s">
        <v>41</v>
      </c>
      <c r="AD795" s="1" t="s">
        <v>42</v>
      </c>
      <c r="AE795" s="1" t="s">
        <v>66</v>
      </c>
    </row>
    <row r="796" spans="1:31" x14ac:dyDescent="0.25">
      <c r="A796" s="1" t="s">
        <v>1731</v>
      </c>
      <c r="B796" s="1" t="str">
        <f>IF(COUNTIF($A$2:A796,A796)&gt;1,"Duplicate","Unique")</f>
        <v>Unique</v>
      </c>
      <c r="C796" s="1" t="s">
        <v>1732</v>
      </c>
      <c r="D796" s="1" t="s">
        <v>55</v>
      </c>
      <c r="E796" s="1" t="str">
        <f t="shared" si="85"/>
        <v>Submitted</v>
      </c>
      <c r="F796" s="1" t="s">
        <v>47</v>
      </c>
      <c r="G796" s="1">
        <v>53</v>
      </c>
      <c r="H796" s="1" t="s">
        <v>36</v>
      </c>
      <c r="I796" s="1" t="s">
        <v>25</v>
      </c>
      <c r="J796" s="1" t="s">
        <v>26</v>
      </c>
      <c r="K796" s="4">
        <v>301177</v>
      </c>
      <c r="L796" s="4" t="str">
        <f t="shared" si="86"/>
        <v>Submitted</v>
      </c>
      <c r="M796" s="1">
        <v>520</v>
      </c>
      <c r="N796" s="1" t="str">
        <f t="shared" si="87"/>
        <v>High_risk</v>
      </c>
      <c r="O796" s="1" t="str">
        <f t="shared" si="88"/>
        <v>Excellent</v>
      </c>
      <c r="P796" s="1" t="str">
        <f t="shared" si="89"/>
        <v>Submitted</v>
      </c>
      <c r="Q796" s="1" t="str">
        <f t="shared" si="90"/>
        <v>Valid</v>
      </c>
      <c r="R796" s="1" t="s">
        <v>70</v>
      </c>
      <c r="S796" s="4">
        <v>2243084</v>
      </c>
      <c r="T796" s="1">
        <v>13.29</v>
      </c>
      <c r="U796" s="1">
        <v>120</v>
      </c>
      <c r="V796" s="1">
        <v>18692.37</v>
      </c>
      <c r="W796" s="4">
        <f t="shared" si="91"/>
        <v>2484215.5299999998</v>
      </c>
      <c r="X796" s="1" t="s">
        <v>39</v>
      </c>
      <c r="Y796" s="1" t="s">
        <v>40</v>
      </c>
      <c r="Z796" s="8">
        <v>46258</v>
      </c>
      <c r="AA796" s="8" t="str">
        <f>TEXT(Table2[[#This Row],[Application_Date]],"yyy")</f>
        <v>2026</v>
      </c>
      <c r="AB796" s="8" t="str">
        <f>TEXT(Table2[[#This Row],[Application_Date]],"mmmm")</f>
        <v>August</v>
      </c>
      <c r="AC796" s="1" t="s">
        <v>61</v>
      </c>
      <c r="AD796" s="1" t="s">
        <v>30</v>
      </c>
      <c r="AE796" s="1" t="s">
        <v>62</v>
      </c>
    </row>
    <row r="797" spans="1:31" x14ac:dyDescent="0.25">
      <c r="A797" s="1" t="s">
        <v>1733</v>
      </c>
      <c r="B797" s="1" t="str">
        <f>IF(COUNTIF($A$2:A797,A797)&gt;1,"Duplicate","Unique")</f>
        <v>Unique</v>
      </c>
      <c r="C797" s="1" t="s">
        <v>1734</v>
      </c>
      <c r="D797" s="1" t="s">
        <v>55</v>
      </c>
      <c r="E797" s="1" t="str">
        <f t="shared" si="85"/>
        <v>Submitted</v>
      </c>
      <c r="F797" s="1" t="s">
        <v>47</v>
      </c>
      <c r="G797" s="1">
        <v>24</v>
      </c>
      <c r="H797" s="1" t="s">
        <v>36</v>
      </c>
      <c r="I797" s="1" t="s">
        <v>48</v>
      </c>
      <c r="J797" s="1" t="s">
        <v>70</v>
      </c>
      <c r="K797" s="4">
        <v>1760567</v>
      </c>
      <c r="L797" s="4" t="str">
        <f t="shared" si="86"/>
        <v>Submitted</v>
      </c>
      <c r="M797" s="1">
        <v>585</v>
      </c>
      <c r="N797" s="1" t="str">
        <f t="shared" si="87"/>
        <v>High_risk</v>
      </c>
      <c r="O797" s="1" t="str">
        <f t="shared" si="88"/>
        <v>Excellent</v>
      </c>
      <c r="P797" s="1" t="str">
        <f t="shared" si="89"/>
        <v>Submitted</v>
      </c>
      <c r="Q797" s="1" t="str">
        <f t="shared" si="90"/>
        <v>Valid</v>
      </c>
      <c r="R797" s="1" t="s">
        <v>82</v>
      </c>
      <c r="S797" s="4">
        <v>4178431</v>
      </c>
      <c r="T797" s="1">
        <v>13.43</v>
      </c>
      <c r="U797" s="1">
        <v>12</v>
      </c>
      <c r="V797" s="1">
        <v>348202.58</v>
      </c>
      <c r="W797" s="4">
        <f t="shared" si="91"/>
        <v>4676930.8316278923</v>
      </c>
      <c r="X797" s="1" t="s">
        <v>50</v>
      </c>
      <c r="Y797" s="1" t="s">
        <v>51</v>
      </c>
      <c r="Z797" s="8">
        <v>46259</v>
      </c>
      <c r="AA797" s="8" t="str">
        <f>TEXT(Table2[[#This Row],[Application_Date]],"yyy")</f>
        <v>2026</v>
      </c>
      <c r="AB797" s="8" t="str">
        <f>TEXT(Table2[[#This Row],[Application_Date]],"mmmm")</f>
        <v>August</v>
      </c>
      <c r="AC797" s="1" t="s">
        <v>61</v>
      </c>
      <c r="AD797" s="1" t="s">
        <v>42</v>
      </c>
      <c r="AE797" s="1" t="s">
        <v>43</v>
      </c>
    </row>
    <row r="798" spans="1:31" x14ac:dyDescent="0.25">
      <c r="A798" s="1" t="s">
        <v>1735</v>
      </c>
      <c r="B798" s="1" t="str">
        <f>IF(COUNTIF($A$2:A798,A798)&gt;1,"Duplicate","Unique")</f>
        <v>Unique</v>
      </c>
      <c r="C798" s="1" t="s">
        <v>1736</v>
      </c>
      <c r="D798" s="1" t="s">
        <v>766</v>
      </c>
      <c r="E798" s="1" t="str">
        <f t="shared" si="85"/>
        <v>Submitted</v>
      </c>
      <c r="F798" s="1" t="s">
        <v>35</v>
      </c>
      <c r="G798" s="1">
        <v>49</v>
      </c>
      <c r="H798" s="1" t="s">
        <v>36</v>
      </c>
      <c r="I798" s="1" t="s">
        <v>48</v>
      </c>
      <c r="J798" s="1" t="s">
        <v>26</v>
      </c>
      <c r="K798" s="4">
        <v>1804583</v>
      </c>
      <c r="L798" s="4" t="str">
        <f t="shared" si="86"/>
        <v>Submitted</v>
      </c>
      <c r="M798" s="1">
        <v>548</v>
      </c>
      <c r="N798" s="1" t="str">
        <f t="shared" si="87"/>
        <v>High_risk</v>
      </c>
      <c r="O798" s="1" t="str">
        <f t="shared" si="88"/>
        <v>Excellent</v>
      </c>
      <c r="P798" s="1" t="str">
        <f t="shared" si="89"/>
        <v>Submitted</v>
      </c>
      <c r="Q798" s="1" t="str">
        <f t="shared" si="90"/>
        <v>Valid</v>
      </c>
      <c r="R798" s="1" t="s">
        <v>6</v>
      </c>
      <c r="S798" s="4">
        <v>396290</v>
      </c>
      <c r="T798" s="1">
        <v>11.67</v>
      </c>
      <c r="U798" s="1">
        <v>120</v>
      </c>
      <c r="V798" s="1">
        <v>3302.42</v>
      </c>
      <c r="W798" s="4">
        <f t="shared" si="91"/>
        <v>385392.02500000002</v>
      </c>
      <c r="X798" s="1" t="s">
        <v>85</v>
      </c>
      <c r="Y798" s="1" t="s">
        <v>86</v>
      </c>
      <c r="Z798" s="8">
        <v>46260</v>
      </c>
      <c r="AA798" s="8" t="str">
        <f>TEXT(Table2[[#This Row],[Application_Date]],"yyy")</f>
        <v>2026</v>
      </c>
      <c r="AB798" s="8" t="str">
        <f>TEXT(Table2[[#This Row],[Application_Date]],"mmmm")</f>
        <v>August</v>
      </c>
      <c r="AC798" s="1" t="s">
        <v>61</v>
      </c>
      <c r="AD798" s="1" t="s">
        <v>30</v>
      </c>
      <c r="AE798" s="1" t="s">
        <v>43</v>
      </c>
    </row>
    <row r="799" spans="1:31" x14ac:dyDescent="0.25">
      <c r="A799" s="1" t="s">
        <v>1737</v>
      </c>
      <c r="B799" s="1" t="str">
        <f>IF(COUNTIF($A$2:A799,A799)&gt;1,"Duplicate","Unique")</f>
        <v>Unique</v>
      </c>
      <c r="C799" s="1" t="s">
        <v>1738</v>
      </c>
      <c r="D799" s="1" t="s">
        <v>130</v>
      </c>
      <c r="E799" s="1" t="str">
        <f t="shared" si="85"/>
        <v>Submitted</v>
      </c>
      <c r="F799" s="1" t="s">
        <v>35</v>
      </c>
      <c r="G799" s="1">
        <v>21</v>
      </c>
      <c r="H799" s="1" t="s">
        <v>36</v>
      </c>
      <c r="I799" s="1" t="s">
        <v>48</v>
      </c>
      <c r="J799" s="1" t="s">
        <v>37</v>
      </c>
      <c r="K799" s="4">
        <v>2292740</v>
      </c>
      <c r="L799" s="4" t="str">
        <f t="shared" si="86"/>
        <v>Submitted</v>
      </c>
      <c r="M799" s="1">
        <v>820</v>
      </c>
      <c r="N799" s="1" t="str">
        <f t="shared" si="87"/>
        <v>medium_risk</v>
      </c>
      <c r="O799" s="1" t="str">
        <f t="shared" si="88"/>
        <v>Excellent</v>
      </c>
      <c r="P799" s="1" t="str">
        <f t="shared" si="89"/>
        <v>Submitted</v>
      </c>
      <c r="Q799" s="1" t="str">
        <f t="shared" si="90"/>
        <v>Valid</v>
      </c>
      <c r="R799" s="1" t="s">
        <v>38</v>
      </c>
      <c r="S799" s="4">
        <v>3292778</v>
      </c>
      <c r="T799" s="1">
        <v>16.78</v>
      </c>
      <c r="U799" s="1">
        <v>120</v>
      </c>
      <c r="V799" s="1">
        <v>27439.82</v>
      </c>
      <c r="W799" s="4">
        <f t="shared" si="91"/>
        <v>4604401.2366666673</v>
      </c>
      <c r="X799" s="1" t="s">
        <v>59</v>
      </c>
      <c r="Y799" s="1" t="s">
        <v>60</v>
      </c>
      <c r="Z799" s="8">
        <v>46261</v>
      </c>
      <c r="AA799" s="8" t="str">
        <f>TEXT(Table2[[#This Row],[Application_Date]],"yyy")</f>
        <v>2026</v>
      </c>
      <c r="AB799" s="8" t="str">
        <f>TEXT(Table2[[#This Row],[Application_Date]],"mmmm")</f>
        <v>August</v>
      </c>
      <c r="AC799" s="1" t="s">
        <v>61</v>
      </c>
      <c r="AD799" s="1" t="s">
        <v>42</v>
      </c>
      <c r="AE799" s="1" t="s">
        <v>43</v>
      </c>
    </row>
    <row r="800" spans="1:31" x14ac:dyDescent="0.25">
      <c r="A800" s="1" t="s">
        <v>1739</v>
      </c>
      <c r="B800" s="1" t="str">
        <f>IF(COUNTIF($A$2:A800,A800)&gt;1,"Duplicate","Unique")</f>
        <v>Unique</v>
      </c>
      <c r="C800" s="1" t="s">
        <v>1740</v>
      </c>
      <c r="D800" s="1" t="s">
        <v>249</v>
      </c>
      <c r="E800" s="1" t="str">
        <f t="shared" si="85"/>
        <v>Submitted</v>
      </c>
      <c r="F800" s="1" t="s">
        <v>35</v>
      </c>
      <c r="G800" s="1">
        <v>26</v>
      </c>
      <c r="H800" s="1" t="s">
        <v>24</v>
      </c>
      <c r="I800" s="1" t="s">
        <v>25</v>
      </c>
      <c r="J800" s="1" t="s">
        <v>70</v>
      </c>
      <c r="K800" s="4">
        <v>419873</v>
      </c>
      <c r="L800" s="4" t="str">
        <f t="shared" si="86"/>
        <v>Submitted</v>
      </c>
      <c r="M800" s="1">
        <v>431</v>
      </c>
      <c r="N800" s="1" t="str">
        <f t="shared" si="87"/>
        <v>High_risk</v>
      </c>
      <c r="O800" s="1" t="str">
        <f t="shared" si="88"/>
        <v>Excellent</v>
      </c>
      <c r="P800" s="1" t="str">
        <f t="shared" si="89"/>
        <v>Submitted</v>
      </c>
      <c r="Q800" s="1" t="str">
        <f t="shared" si="90"/>
        <v>Valid</v>
      </c>
      <c r="R800" s="1" t="s">
        <v>27</v>
      </c>
      <c r="S800" s="4">
        <v>1585091</v>
      </c>
      <c r="T800" s="1">
        <v>18.78</v>
      </c>
      <c r="U800" s="1">
        <v>12</v>
      </c>
      <c r="V800" s="1">
        <v>132090.92000000001</v>
      </c>
      <c r="W800" s="4">
        <f t="shared" si="91"/>
        <v>2480698.0011957278</v>
      </c>
      <c r="X800" s="1" t="s">
        <v>28</v>
      </c>
      <c r="Y800" s="1" t="s">
        <v>29</v>
      </c>
      <c r="Z800" s="8">
        <v>46262</v>
      </c>
      <c r="AA800" s="8" t="str">
        <f>TEXT(Table2[[#This Row],[Application_Date]],"yyy")</f>
        <v>2026</v>
      </c>
      <c r="AB800" s="8" t="str">
        <f>TEXT(Table2[[#This Row],[Application_Date]],"mmmm")</f>
        <v>August</v>
      </c>
      <c r="AC800" s="1" t="s">
        <v>41</v>
      </c>
      <c r="AD800" s="1" t="s">
        <v>42</v>
      </c>
      <c r="AE800" s="1" t="s">
        <v>62</v>
      </c>
    </row>
    <row r="801" spans="1:31" x14ac:dyDescent="0.25">
      <c r="A801" s="1" t="s">
        <v>1741</v>
      </c>
      <c r="B801" s="1" t="str">
        <f>IF(COUNTIF($A$2:A801,A801)&gt;1,"Duplicate","Unique")</f>
        <v>Unique</v>
      </c>
      <c r="C801" s="1" t="s">
        <v>1742</v>
      </c>
      <c r="D801" s="1" t="s">
        <v>204</v>
      </c>
      <c r="E801" s="1" t="str">
        <f t="shared" si="85"/>
        <v>Submitted</v>
      </c>
      <c r="F801" s="1" t="s">
        <v>35</v>
      </c>
      <c r="G801" s="1">
        <v>53</v>
      </c>
      <c r="H801" s="1" t="s">
        <v>36</v>
      </c>
      <c r="I801" s="1" t="s">
        <v>48</v>
      </c>
      <c r="J801" s="1" t="s">
        <v>49</v>
      </c>
      <c r="K801" s="4">
        <v>1533703</v>
      </c>
      <c r="L801" s="4" t="str">
        <f t="shared" si="86"/>
        <v>Submitted</v>
      </c>
      <c r="M801" s="1">
        <v>370</v>
      </c>
      <c r="N801" s="1" t="str">
        <f t="shared" si="87"/>
        <v>High_risk</v>
      </c>
      <c r="O801" s="1" t="str">
        <f t="shared" si="88"/>
        <v>Excellent</v>
      </c>
      <c r="P801" s="1" t="str">
        <f t="shared" si="89"/>
        <v>Submitted</v>
      </c>
      <c r="Q801" s="1" t="str">
        <f t="shared" si="90"/>
        <v>Valid</v>
      </c>
      <c r="R801" s="1" t="s">
        <v>6</v>
      </c>
      <c r="S801" s="4">
        <v>2442722</v>
      </c>
      <c r="T801" s="1">
        <v>14.04</v>
      </c>
      <c r="U801" s="1">
        <v>60</v>
      </c>
      <c r="V801" s="1">
        <v>40712.03</v>
      </c>
      <c r="W801" s="4">
        <f t="shared" si="91"/>
        <v>2857984.7399999998</v>
      </c>
      <c r="X801" s="1" t="s">
        <v>105</v>
      </c>
      <c r="Y801" s="1" t="s">
        <v>106</v>
      </c>
      <c r="Z801" s="8">
        <v>46263</v>
      </c>
      <c r="AA801" s="8" t="str">
        <f>TEXT(Table2[[#This Row],[Application_Date]],"yyy")</f>
        <v>2026</v>
      </c>
      <c r="AB801" s="8" t="str">
        <f>TEXT(Table2[[#This Row],[Application_Date]],"mmmm")</f>
        <v>August</v>
      </c>
      <c r="AC801" s="1" t="s">
        <v>41</v>
      </c>
      <c r="AD801" s="1" t="s">
        <v>42</v>
      </c>
      <c r="AE801" s="1" t="s">
        <v>43</v>
      </c>
    </row>
    <row r="802" spans="1:31" x14ac:dyDescent="0.25">
      <c r="A802" s="1" t="s">
        <v>1743</v>
      </c>
      <c r="B802" s="1" t="str">
        <f>IF(COUNTIF($A$2:A802,A802)&gt;1,"Duplicate","Unique")</f>
        <v>Unique</v>
      </c>
      <c r="C802" s="1" t="s">
        <v>1744</v>
      </c>
      <c r="D802" s="1" t="s">
        <v>46</v>
      </c>
      <c r="E802" s="1" t="str">
        <f t="shared" si="85"/>
        <v>Submitted</v>
      </c>
      <c r="F802" s="1" t="s">
        <v>47</v>
      </c>
      <c r="G802" s="1">
        <v>52</v>
      </c>
      <c r="H802" s="1" t="s">
        <v>24</v>
      </c>
      <c r="I802" s="1" t="s">
        <v>25</v>
      </c>
      <c r="J802" s="1" t="s">
        <v>37</v>
      </c>
      <c r="K802" s="4">
        <v>2139874</v>
      </c>
      <c r="L802" s="4" t="str">
        <f t="shared" si="86"/>
        <v>Submitted</v>
      </c>
      <c r="M802" s="1">
        <v>663</v>
      </c>
      <c r="N802" s="1" t="str">
        <f t="shared" si="87"/>
        <v>low_risk</v>
      </c>
      <c r="O802" s="1" t="str">
        <f t="shared" si="88"/>
        <v>Excellent</v>
      </c>
      <c r="P802" s="1" t="str">
        <f t="shared" si="89"/>
        <v>Submitted</v>
      </c>
      <c r="Q802" s="1" t="str">
        <f t="shared" si="90"/>
        <v>Valid</v>
      </c>
      <c r="R802" s="1" t="s">
        <v>70</v>
      </c>
      <c r="S802" s="4">
        <v>2520433</v>
      </c>
      <c r="T802" s="1">
        <v>18.03</v>
      </c>
      <c r="U802" s="1">
        <v>36</v>
      </c>
      <c r="V802" s="1">
        <v>70012.03</v>
      </c>
      <c r="W802" s="4">
        <f t="shared" si="91"/>
        <v>3786950.5825000177</v>
      </c>
      <c r="X802" s="1" t="s">
        <v>85</v>
      </c>
      <c r="Y802" s="1" t="s">
        <v>86</v>
      </c>
      <c r="Z802" s="8">
        <v>46264</v>
      </c>
      <c r="AA802" s="8" t="str">
        <f>TEXT(Table2[[#This Row],[Application_Date]],"yyy")</f>
        <v>2026</v>
      </c>
      <c r="AB802" s="8" t="str">
        <f>TEXT(Table2[[#This Row],[Application_Date]],"mmmm")</f>
        <v>August</v>
      </c>
      <c r="AC802" s="1" t="s">
        <v>52</v>
      </c>
      <c r="AD802" s="1" t="s">
        <v>42</v>
      </c>
      <c r="AE802" s="1" t="s">
        <v>43</v>
      </c>
    </row>
    <row r="803" spans="1:31" x14ac:dyDescent="0.25">
      <c r="A803" s="1" t="s">
        <v>1745</v>
      </c>
      <c r="B803" s="1" t="str">
        <f>IF(COUNTIF($A$2:A803,A803)&gt;1,"Duplicate","Unique")</f>
        <v>Unique</v>
      </c>
      <c r="C803" s="1" t="s">
        <v>1746</v>
      </c>
      <c r="D803" s="1" t="s">
        <v>309</v>
      </c>
      <c r="E803" s="1" t="str">
        <f t="shared" si="85"/>
        <v>Submitted</v>
      </c>
      <c r="F803" s="1" t="s">
        <v>35</v>
      </c>
      <c r="G803" s="1">
        <v>51</v>
      </c>
      <c r="H803" s="1" t="s">
        <v>24</v>
      </c>
      <c r="I803" s="1" t="s">
        <v>25</v>
      </c>
      <c r="J803" s="1" t="s">
        <v>49</v>
      </c>
      <c r="K803" s="4">
        <v>-50000</v>
      </c>
      <c r="L803" s="4" t="str">
        <f t="shared" si="86"/>
        <v>Submitted</v>
      </c>
      <c r="M803" s="1">
        <v>750</v>
      </c>
      <c r="N803" s="1" t="str">
        <f t="shared" si="87"/>
        <v>medium_risk</v>
      </c>
      <c r="O803" s="1" t="str">
        <f t="shared" si="88"/>
        <v>Excellent</v>
      </c>
      <c r="P803" s="1" t="str">
        <f t="shared" si="89"/>
        <v>Submitted</v>
      </c>
      <c r="Q803" s="1" t="str">
        <f t="shared" si="90"/>
        <v>Valid</v>
      </c>
      <c r="R803" s="1" t="s">
        <v>38</v>
      </c>
      <c r="S803" s="4">
        <v>1612902</v>
      </c>
      <c r="T803" s="1">
        <v>7.24</v>
      </c>
      <c r="U803" s="1">
        <v>180</v>
      </c>
      <c r="V803" s="1">
        <v>8960.57</v>
      </c>
      <c r="W803" s="4">
        <f t="shared" si="91"/>
        <v>973117.54</v>
      </c>
      <c r="X803" s="1" t="s">
        <v>59</v>
      </c>
      <c r="Y803" s="1" t="s">
        <v>60</v>
      </c>
      <c r="Z803" s="8">
        <v>46265</v>
      </c>
      <c r="AA803" s="8" t="str">
        <f>TEXT(Table2[[#This Row],[Application_Date]],"yyy")</f>
        <v>2026</v>
      </c>
      <c r="AB803" s="8" t="str">
        <f>TEXT(Table2[[#This Row],[Application_Date]],"mmmm")</f>
        <v>August</v>
      </c>
      <c r="AC803" s="1" t="s">
        <v>61</v>
      </c>
      <c r="AD803" s="1" t="s">
        <v>42</v>
      </c>
      <c r="AE803" s="1" t="s">
        <v>66</v>
      </c>
    </row>
    <row r="804" spans="1:31" x14ac:dyDescent="0.25">
      <c r="A804" s="1" t="s">
        <v>1747</v>
      </c>
      <c r="B804" s="1" t="str">
        <f>IF(COUNTIF($A$2:A804,A804)&gt;1,"Duplicate","Unique")</f>
        <v>Unique</v>
      </c>
      <c r="C804" s="1" t="s">
        <v>1748</v>
      </c>
      <c r="D804" s="1" t="s">
        <v>461</v>
      </c>
      <c r="E804" s="1" t="str">
        <f t="shared" si="85"/>
        <v>Submitted</v>
      </c>
      <c r="F804" s="1" t="s">
        <v>47</v>
      </c>
      <c r="G804" s="1">
        <v>64</v>
      </c>
      <c r="H804" s="1" t="s">
        <v>36</v>
      </c>
      <c r="I804" s="1" t="s">
        <v>48</v>
      </c>
      <c r="J804" s="1" t="s">
        <v>26</v>
      </c>
      <c r="K804" s="4">
        <v>1715260</v>
      </c>
      <c r="L804" s="4" t="str">
        <f t="shared" si="86"/>
        <v>Submitted</v>
      </c>
      <c r="M804" s="1">
        <v>698</v>
      </c>
      <c r="N804" s="1" t="str">
        <f t="shared" si="87"/>
        <v>low_risk</v>
      </c>
      <c r="O804" s="1" t="str">
        <f t="shared" si="88"/>
        <v>Excellent</v>
      </c>
      <c r="P804" s="1" t="str">
        <f t="shared" si="89"/>
        <v>Submitted</v>
      </c>
      <c r="Q804" s="1" t="str">
        <f t="shared" si="90"/>
        <v>Valid</v>
      </c>
      <c r="R804" s="1" t="s">
        <v>6</v>
      </c>
      <c r="S804" s="4">
        <v>1418644</v>
      </c>
      <c r="T804" s="1">
        <v>11.69</v>
      </c>
      <c r="U804" s="1">
        <v>36</v>
      </c>
      <c r="V804" s="1">
        <v>39406.78</v>
      </c>
      <c r="W804" s="4">
        <f t="shared" si="91"/>
        <v>1381995.6966987804</v>
      </c>
      <c r="X804" s="1" t="s">
        <v>85</v>
      </c>
      <c r="Y804" s="1" t="s">
        <v>86</v>
      </c>
      <c r="Z804" s="8">
        <v>46266</v>
      </c>
      <c r="AA804" s="8" t="str">
        <f>TEXT(Table2[[#This Row],[Application_Date]],"yyy")</f>
        <v>2026</v>
      </c>
      <c r="AB804" s="8" t="str">
        <f>TEXT(Table2[[#This Row],[Application_Date]],"mmmm")</f>
        <v>September</v>
      </c>
      <c r="AC804" s="1" t="s">
        <v>52</v>
      </c>
      <c r="AD804" s="1" t="s">
        <v>42</v>
      </c>
      <c r="AE804" s="1" t="s">
        <v>62</v>
      </c>
    </row>
    <row r="805" spans="1:31" x14ac:dyDescent="0.25">
      <c r="A805" s="1" t="s">
        <v>1749</v>
      </c>
      <c r="B805" s="1" t="str">
        <f>IF(COUNTIF($A$2:A805,A805)&gt;1,"Duplicate","Unique")</f>
        <v>Unique</v>
      </c>
      <c r="C805" s="1" t="s">
        <v>1750</v>
      </c>
      <c r="D805" s="1" t="s">
        <v>145</v>
      </c>
      <c r="E805" s="1" t="str">
        <f t="shared" si="85"/>
        <v>Submitted</v>
      </c>
      <c r="F805" s="1" t="s">
        <v>35</v>
      </c>
      <c r="G805" s="1">
        <v>23</v>
      </c>
      <c r="H805" s="1" t="s">
        <v>36</v>
      </c>
      <c r="I805" s="1" t="s">
        <v>25</v>
      </c>
      <c r="J805" s="1" t="s">
        <v>26</v>
      </c>
      <c r="K805" s="4">
        <v>1920746</v>
      </c>
      <c r="L805" s="4" t="str">
        <f t="shared" si="86"/>
        <v>Submitted</v>
      </c>
      <c r="M805" s="1">
        <v>784</v>
      </c>
      <c r="N805" s="1" t="str">
        <f t="shared" si="87"/>
        <v>medium_risk</v>
      </c>
      <c r="O805" s="1" t="str">
        <f t="shared" si="88"/>
        <v>Excellent</v>
      </c>
      <c r="P805" s="1" t="str">
        <f t="shared" si="89"/>
        <v>Submitted</v>
      </c>
      <c r="Q805" s="1" t="str">
        <f t="shared" si="90"/>
        <v>Valid</v>
      </c>
      <c r="R805" s="1" t="s">
        <v>6</v>
      </c>
      <c r="S805" s="4">
        <v>1793902</v>
      </c>
      <c r="T805" s="1">
        <v>18.3</v>
      </c>
      <c r="U805" s="1">
        <v>24</v>
      </c>
      <c r="V805" s="1">
        <v>74745.919999999998</v>
      </c>
      <c r="W805" s="4">
        <f t="shared" si="91"/>
        <v>2735700.5506064505</v>
      </c>
      <c r="X805" s="1" t="s">
        <v>85</v>
      </c>
      <c r="Y805" s="1" t="s">
        <v>86</v>
      </c>
      <c r="Z805" s="8">
        <v>46267</v>
      </c>
      <c r="AA805" s="8" t="str">
        <f>TEXT(Table2[[#This Row],[Application_Date]],"yyy")</f>
        <v>2026</v>
      </c>
      <c r="AB805" s="8" t="str">
        <f>TEXT(Table2[[#This Row],[Application_Date]],"mmmm")</f>
        <v>September</v>
      </c>
      <c r="AC805" s="1" t="s">
        <v>61</v>
      </c>
      <c r="AD805" s="1" t="s">
        <v>30</v>
      </c>
      <c r="AE805" s="1" t="s">
        <v>62</v>
      </c>
    </row>
    <row r="806" spans="1:31" x14ac:dyDescent="0.25">
      <c r="A806" s="1" t="s">
        <v>1751</v>
      </c>
      <c r="B806" s="1" t="str">
        <f>IF(COUNTIF($A$2:A806,A806)&gt;1,"Duplicate","Unique")</f>
        <v>Unique</v>
      </c>
      <c r="C806" s="1" t="s">
        <v>1752</v>
      </c>
      <c r="D806" s="1" t="s">
        <v>461</v>
      </c>
      <c r="E806" s="1" t="str">
        <f t="shared" si="85"/>
        <v>Submitted</v>
      </c>
      <c r="F806" s="1" t="s">
        <v>47</v>
      </c>
      <c r="G806" s="1">
        <v>60</v>
      </c>
      <c r="H806" s="1" t="s">
        <v>36</v>
      </c>
      <c r="I806" s="1" t="s">
        <v>25</v>
      </c>
      <c r="J806" s="1" t="s">
        <v>26</v>
      </c>
      <c r="K806" s="4">
        <v>1109161</v>
      </c>
      <c r="L806" s="4" t="str">
        <f t="shared" si="86"/>
        <v>Submitted</v>
      </c>
      <c r="M806" s="1">
        <v>882</v>
      </c>
      <c r="N806" s="1" t="str">
        <f t="shared" si="87"/>
        <v>medium_risk</v>
      </c>
      <c r="O806" s="1" t="str">
        <f t="shared" si="88"/>
        <v>Excellent</v>
      </c>
      <c r="P806" s="1" t="str">
        <f t="shared" si="89"/>
        <v>Submitted</v>
      </c>
      <c r="Q806" s="1" t="str">
        <f t="shared" si="90"/>
        <v>Valid</v>
      </c>
      <c r="R806" s="1" t="s">
        <v>27</v>
      </c>
      <c r="S806" s="4">
        <v>4825222</v>
      </c>
      <c r="T806" s="1">
        <v>7.64</v>
      </c>
      <c r="U806" s="1">
        <v>60</v>
      </c>
      <c r="V806" s="1">
        <v>80420.37</v>
      </c>
      <c r="W806" s="4">
        <f t="shared" si="91"/>
        <v>3072058.0066671129</v>
      </c>
      <c r="X806" s="1" t="s">
        <v>50</v>
      </c>
      <c r="Y806" s="1" t="s">
        <v>51</v>
      </c>
      <c r="Z806" s="8">
        <v>46268</v>
      </c>
      <c r="AA806" s="8" t="str">
        <f>TEXT(Table2[[#This Row],[Application_Date]],"yyy")</f>
        <v>2026</v>
      </c>
      <c r="AB806" s="8" t="str">
        <f>TEXT(Table2[[#This Row],[Application_Date]],"mmmm")</f>
        <v>September</v>
      </c>
      <c r="AC806" s="1" t="s">
        <v>61</v>
      </c>
      <c r="AD806" s="1" t="s">
        <v>42</v>
      </c>
      <c r="AE806" s="1" t="s">
        <v>31</v>
      </c>
    </row>
    <row r="807" spans="1:31" x14ac:dyDescent="0.25">
      <c r="A807" s="1" t="s">
        <v>1753</v>
      </c>
      <c r="B807" s="1" t="str">
        <f>IF(COUNTIF($A$2:A807,A807)&gt;1,"Duplicate","Unique")</f>
        <v>Unique</v>
      </c>
      <c r="C807" s="1" t="s">
        <v>1754</v>
      </c>
      <c r="D807" s="1" t="s">
        <v>99</v>
      </c>
      <c r="E807" s="1" t="str">
        <f t="shared" si="85"/>
        <v>Submitted</v>
      </c>
      <c r="F807" s="1" t="s">
        <v>35</v>
      </c>
      <c r="G807" s="1">
        <v>28</v>
      </c>
      <c r="H807" s="1" t="s">
        <v>36</v>
      </c>
      <c r="I807" s="1" t="s">
        <v>25</v>
      </c>
      <c r="J807" s="1" t="s">
        <v>49</v>
      </c>
      <c r="K807" s="4">
        <v>1728581</v>
      </c>
      <c r="L807" s="4" t="str">
        <f t="shared" si="86"/>
        <v>Submitted</v>
      </c>
      <c r="M807" s="1">
        <v>603</v>
      </c>
      <c r="N807" s="1" t="str">
        <f t="shared" si="87"/>
        <v>low_risk</v>
      </c>
      <c r="O807" s="1" t="str">
        <f t="shared" si="88"/>
        <v>Excellent</v>
      </c>
      <c r="P807" s="1" t="str">
        <f t="shared" si="89"/>
        <v>Submitted</v>
      </c>
      <c r="Q807" s="1" t="str">
        <f t="shared" si="90"/>
        <v>Valid</v>
      </c>
      <c r="R807" s="1" t="s">
        <v>27</v>
      </c>
      <c r="S807" s="4">
        <v>2786766</v>
      </c>
      <c r="T807" s="1">
        <v>13.93</v>
      </c>
      <c r="U807" s="1">
        <v>12</v>
      </c>
      <c r="V807" s="1">
        <v>232230.5</v>
      </c>
      <c r="W807" s="4">
        <f t="shared" si="91"/>
        <v>3235283.0823534927</v>
      </c>
      <c r="X807" s="1" t="s">
        <v>85</v>
      </c>
      <c r="Y807" s="1" t="s">
        <v>86</v>
      </c>
      <c r="Z807" s="8">
        <v>46269</v>
      </c>
      <c r="AA807" s="8" t="str">
        <f>TEXT(Table2[[#This Row],[Application_Date]],"yyy")</f>
        <v>2026</v>
      </c>
      <c r="AB807" s="8" t="str">
        <f>TEXT(Table2[[#This Row],[Application_Date]],"mmmm")</f>
        <v>September</v>
      </c>
      <c r="AC807" s="1" t="s">
        <v>41</v>
      </c>
      <c r="AD807" s="1" t="s">
        <v>42</v>
      </c>
      <c r="AE807" s="1" t="s">
        <v>43</v>
      </c>
    </row>
    <row r="808" spans="1:31" x14ac:dyDescent="0.25">
      <c r="A808" s="1" t="s">
        <v>1755</v>
      </c>
      <c r="B808" s="1" t="str">
        <f>IF(COUNTIF($A$2:A808,A808)&gt;1,"Duplicate","Unique")</f>
        <v>Unique</v>
      </c>
      <c r="C808" s="1" t="s">
        <v>1756</v>
      </c>
      <c r="D808" s="1" t="s">
        <v>139</v>
      </c>
      <c r="E808" s="1" t="str">
        <f t="shared" si="85"/>
        <v>Submitted</v>
      </c>
      <c r="F808" s="1" t="s">
        <v>47</v>
      </c>
      <c r="G808" s="1">
        <v>26</v>
      </c>
      <c r="H808" s="1" t="s">
        <v>24</v>
      </c>
      <c r="I808" s="1" t="s">
        <v>25</v>
      </c>
      <c r="J808" s="1" t="s">
        <v>70</v>
      </c>
      <c r="K808" s="4">
        <v>2084814</v>
      </c>
      <c r="L808" s="4" t="str">
        <f t="shared" si="86"/>
        <v>Submitted</v>
      </c>
      <c r="M808" s="1">
        <v>574</v>
      </c>
      <c r="N808" s="1" t="str">
        <f t="shared" si="87"/>
        <v>High_risk</v>
      </c>
      <c r="O808" s="1" t="str">
        <f t="shared" si="88"/>
        <v>Excellent</v>
      </c>
      <c r="P808" s="1" t="str">
        <f t="shared" si="89"/>
        <v>Submitted</v>
      </c>
      <c r="Q808" s="1" t="str">
        <f t="shared" si="90"/>
        <v>Valid</v>
      </c>
      <c r="R808" s="1" t="s">
        <v>27</v>
      </c>
      <c r="S808" s="4">
        <v>1756843</v>
      </c>
      <c r="T808" s="1">
        <v>18.88</v>
      </c>
      <c r="U808" s="1">
        <v>36</v>
      </c>
      <c r="V808" s="1">
        <v>48801.19</v>
      </c>
      <c r="W808" s="4">
        <f t="shared" si="91"/>
        <v>2764099.653333338</v>
      </c>
      <c r="X808" s="1" t="s">
        <v>59</v>
      </c>
      <c r="Y808" s="1" t="s">
        <v>60</v>
      </c>
      <c r="Z808" s="8">
        <v>46270</v>
      </c>
      <c r="AA808" s="8" t="str">
        <f>TEXT(Table2[[#This Row],[Application_Date]],"yyy")</f>
        <v>2026</v>
      </c>
      <c r="AB808" s="8" t="str">
        <f>TEXT(Table2[[#This Row],[Application_Date]],"mmmm")</f>
        <v>September</v>
      </c>
      <c r="AC808" s="1" t="s">
        <v>41</v>
      </c>
      <c r="AD808" s="1" t="s">
        <v>42</v>
      </c>
      <c r="AE808" s="1" t="s">
        <v>66</v>
      </c>
    </row>
    <row r="809" spans="1:31" x14ac:dyDescent="0.25">
      <c r="A809" s="1" t="s">
        <v>1757</v>
      </c>
      <c r="B809" s="1" t="str">
        <f>IF(COUNTIF($A$2:A809,A809)&gt;1,"Duplicate","Unique")</f>
        <v>Unique</v>
      </c>
      <c r="C809" s="1" t="s">
        <v>1758</v>
      </c>
      <c r="D809" s="1" t="s">
        <v>489</v>
      </c>
      <c r="E809" s="1" t="str">
        <f t="shared" si="85"/>
        <v>Submitted</v>
      </c>
      <c r="F809" s="1" t="s">
        <v>35</v>
      </c>
      <c r="G809" s="1">
        <v>49</v>
      </c>
      <c r="H809" s="1" t="s">
        <v>24</v>
      </c>
      <c r="I809" s="1" t="s">
        <v>25</v>
      </c>
      <c r="J809" s="1" t="s">
        <v>49</v>
      </c>
      <c r="K809" s="4">
        <v>949756</v>
      </c>
      <c r="L809" s="4" t="str">
        <f t="shared" si="86"/>
        <v>Submitted</v>
      </c>
      <c r="M809" s="1">
        <v>360</v>
      </c>
      <c r="N809" s="1" t="str">
        <f t="shared" si="87"/>
        <v>High_risk</v>
      </c>
      <c r="O809" s="1" t="str">
        <f t="shared" si="88"/>
        <v>Excellent</v>
      </c>
      <c r="P809" s="1" t="str">
        <f t="shared" si="89"/>
        <v>Submitted</v>
      </c>
      <c r="Q809" s="1" t="str">
        <f t="shared" si="90"/>
        <v>Valid</v>
      </c>
      <c r="R809" s="1" t="s">
        <v>70</v>
      </c>
      <c r="S809" s="4">
        <v>4434739</v>
      </c>
      <c r="T809" s="1">
        <v>12.52</v>
      </c>
      <c r="U809" s="1">
        <v>36</v>
      </c>
      <c r="V809" s="1">
        <v>123187.19</v>
      </c>
      <c r="W809" s="4">
        <f t="shared" si="91"/>
        <v>4626911.0233644554</v>
      </c>
      <c r="X809" s="1" t="s">
        <v>95</v>
      </c>
      <c r="Y809" s="1" t="s">
        <v>96</v>
      </c>
      <c r="Z809" s="8">
        <v>46271</v>
      </c>
      <c r="AA809" s="8" t="str">
        <f>TEXT(Table2[[#This Row],[Application_Date]],"yyy")</f>
        <v>2026</v>
      </c>
      <c r="AB809" s="8" t="str">
        <f>TEXT(Table2[[#This Row],[Application_Date]],"mmmm")</f>
        <v>September</v>
      </c>
      <c r="AC809" s="1" t="s">
        <v>52</v>
      </c>
      <c r="AD809" s="1" t="s">
        <v>30</v>
      </c>
      <c r="AE809" s="1" t="s">
        <v>66</v>
      </c>
    </row>
    <row r="810" spans="1:31" x14ac:dyDescent="0.25">
      <c r="A810" s="1" t="s">
        <v>1759</v>
      </c>
      <c r="B810" s="1" t="str">
        <f>IF(COUNTIF($A$2:A810,A810)&gt;1,"Duplicate","Unique")</f>
        <v>Unique</v>
      </c>
      <c r="C810" s="1" t="s">
        <v>1760</v>
      </c>
      <c r="D810" s="1" t="s">
        <v>154</v>
      </c>
      <c r="E810" s="1" t="str">
        <f t="shared" si="85"/>
        <v>Submitted</v>
      </c>
      <c r="F810" s="1" t="s">
        <v>47</v>
      </c>
      <c r="G810" s="1">
        <v>50</v>
      </c>
      <c r="H810" s="1" t="s">
        <v>36</v>
      </c>
      <c r="I810" s="1" t="s">
        <v>25</v>
      </c>
      <c r="J810" s="1" t="s">
        <v>70</v>
      </c>
      <c r="K810" s="4">
        <v>365107</v>
      </c>
      <c r="L810" s="4" t="str">
        <f t="shared" si="86"/>
        <v>Submitted</v>
      </c>
      <c r="M810" s="1">
        <v>321</v>
      </c>
      <c r="N810" s="1" t="str">
        <f t="shared" si="87"/>
        <v>High_risk</v>
      </c>
      <c r="O810" s="1" t="str">
        <f t="shared" si="88"/>
        <v>Excellent</v>
      </c>
      <c r="P810" s="1" t="str">
        <f t="shared" si="89"/>
        <v>Submitted</v>
      </c>
      <c r="Q810" s="1" t="str">
        <f t="shared" si="90"/>
        <v>Valid</v>
      </c>
      <c r="R810" s="1" t="s">
        <v>38</v>
      </c>
      <c r="S810" s="4">
        <v>907802</v>
      </c>
      <c r="T810" s="1">
        <v>7.6</v>
      </c>
      <c r="U810" s="1">
        <v>120</v>
      </c>
      <c r="V810" s="1">
        <v>7565.02</v>
      </c>
      <c r="W810" s="4">
        <f t="shared" si="91"/>
        <v>574941.2666666666</v>
      </c>
      <c r="X810" s="1" t="s">
        <v>59</v>
      </c>
      <c r="Y810" s="1" t="s">
        <v>60</v>
      </c>
      <c r="Z810" s="8">
        <v>46272</v>
      </c>
      <c r="AA810" s="8" t="str">
        <f>TEXT(Table2[[#This Row],[Application_Date]],"yyy")</f>
        <v>2026</v>
      </c>
      <c r="AB810" s="8" t="str">
        <f>TEXT(Table2[[#This Row],[Application_Date]],"mmmm")</f>
        <v>September</v>
      </c>
      <c r="AC810" s="1" t="s">
        <v>41</v>
      </c>
      <c r="AD810" s="1" t="s">
        <v>30</v>
      </c>
      <c r="AE810" s="1" t="s">
        <v>66</v>
      </c>
    </row>
    <row r="811" spans="1:31" x14ac:dyDescent="0.25">
      <c r="A811" s="1" t="s">
        <v>1761</v>
      </c>
      <c r="B811" s="1" t="str">
        <f>IF(COUNTIF($A$2:A811,A811)&gt;1,"Duplicate","Unique")</f>
        <v>Unique</v>
      </c>
      <c r="C811" s="1" t="s">
        <v>1762</v>
      </c>
      <c r="D811" s="1" t="s">
        <v>366</v>
      </c>
      <c r="E811" s="1" t="str">
        <f t="shared" si="85"/>
        <v>Submitted</v>
      </c>
      <c r="F811" s="1" t="s">
        <v>35</v>
      </c>
      <c r="G811" s="1">
        <v>59</v>
      </c>
      <c r="H811" s="1" t="s">
        <v>36</v>
      </c>
      <c r="I811" s="1" t="s">
        <v>48</v>
      </c>
      <c r="J811" s="1" t="s">
        <v>49</v>
      </c>
      <c r="K811" s="4">
        <v>1102735</v>
      </c>
      <c r="L811" s="4" t="str">
        <f t="shared" si="86"/>
        <v>Submitted</v>
      </c>
      <c r="M811" s="1">
        <v>690</v>
      </c>
      <c r="N811" s="1" t="str">
        <f t="shared" si="87"/>
        <v>low_risk</v>
      </c>
      <c r="O811" s="1" t="str">
        <f t="shared" si="88"/>
        <v>Excellent</v>
      </c>
      <c r="P811" s="1" t="str">
        <f t="shared" si="89"/>
        <v>Submitted</v>
      </c>
      <c r="Q811" s="1" t="str">
        <f t="shared" si="90"/>
        <v>Valid</v>
      </c>
      <c r="R811" s="1" t="s">
        <v>27</v>
      </c>
      <c r="S811" s="4">
        <v>724754</v>
      </c>
      <c r="T811" s="1">
        <v>11.59</v>
      </c>
      <c r="U811" s="1">
        <v>36</v>
      </c>
      <c r="V811" s="1">
        <v>20132.060000000001</v>
      </c>
      <c r="W811" s="4">
        <f t="shared" si="91"/>
        <v>699991.57168560801</v>
      </c>
      <c r="X811" s="1" t="s">
        <v>95</v>
      </c>
      <c r="Y811" s="1" t="s">
        <v>96</v>
      </c>
      <c r="Z811" s="8">
        <v>46273</v>
      </c>
      <c r="AA811" s="8" t="str">
        <f>TEXT(Table2[[#This Row],[Application_Date]],"yyy")</f>
        <v>2026</v>
      </c>
      <c r="AB811" s="8" t="str">
        <f>TEXT(Table2[[#This Row],[Application_Date]],"mmmm")</f>
        <v>September</v>
      </c>
      <c r="AC811" s="1" t="s">
        <v>61</v>
      </c>
      <c r="AD811" s="1" t="s">
        <v>42</v>
      </c>
      <c r="AE811" s="1" t="s">
        <v>43</v>
      </c>
    </row>
    <row r="812" spans="1:31" x14ac:dyDescent="0.25">
      <c r="A812" s="1" t="s">
        <v>1763</v>
      </c>
      <c r="B812" s="1" t="str">
        <f>IF(COUNTIF($A$2:A812,A812)&gt;1,"Duplicate","Unique")</f>
        <v>Unique</v>
      </c>
      <c r="C812" s="1" t="s">
        <v>1764</v>
      </c>
      <c r="D812" s="1" t="s">
        <v>58</v>
      </c>
      <c r="E812" s="1" t="str">
        <f t="shared" si="85"/>
        <v>Submitted</v>
      </c>
      <c r="F812" s="1" t="s">
        <v>47</v>
      </c>
      <c r="G812" s="1">
        <v>18</v>
      </c>
      <c r="H812" s="1" t="s">
        <v>24</v>
      </c>
      <c r="I812" s="1" t="s">
        <v>25</v>
      </c>
      <c r="J812" s="1" t="s">
        <v>26</v>
      </c>
      <c r="K812" s="4">
        <v>1587855</v>
      </c>
      <c r="L812" s="4" t="str">
        <f t="shared" si="86"/>
        <v>Submitted</v>
      </c>
      <c r="M812" s="1">
        <v>756</v>
      </c>
      <c r="N812" s="1" t="str">
        <f t="shared" si="87"/>
        <v>medium_risk</v>
      </c>
      <c r="O812" s="1" t="str">
        <f t="shared" si="88"/>
        <v>Excellent</v>
      </c>
      <c r="P812" s="1" t="str">
        <f t="shared" si="89"/>
        <v>Submitted</v>
      </c>
      <c r="Q812" s="1" t="str">
        <f t="shared" si="90"/>
        <v>Valid</v>
      </c>
      <c r="R812" s="1" t="s">
        <v>6</v>
      </c>
      <c r="S812" s="4">
        <v>4952565</v>
      </c>
      <c r="T812" s="1">
        <v>13.18</v>
      </c>
      <c r="U812" s="1">
        <v>120</v>
      </c>
      <c r="V812" s="1">
        <v>41271.379999999997</v>
      </c>
      <c r="W812" s="4">
        <f t="shared" si="91"/>
        <v>5439567.2250000006</v>
      </c>
      <c r="X812" s="1" t="s">
        <v>85</v>
      </c>
      <c r="Y812" s="1" t="s">
        <v>86</v>
      </c>
      <c r="Z812" s="8">
        <v>46274</v>
      </c>
      <c r="AA812" s="8" t="str">
        <f>TEXT(Table2[[#This Row],[Application_Date]],"yyy")</f>
        <v>2026</v>
      </c>
      <c r="AB812" s="8" t="str">
        <f>TEXT(Table2[[#This Row],[Application_Date]],"mmmm")</f>
        <v>September</v>
      </c>
      <c r="AC812" s="1" t="s">
        <v>61</v>
      </c>
      <c r="AD812" s="1" t="s">
        <v>42</v>
      </c>
      <c r="AE812" s="1" t="s">
        <v>31</v>
      </c>
    </row>
    <row r="813" spans="1:31" x14ac:dyDescent="0.25">
      <c r="A813" s="1" t="s">
        <v>1765</v>
      </c>
      <c r="B813" s="1" t="str">
        <f>IF(COUNTIF($A$2:A813,A813)&gt;1,"Duplicate","Unique")</f>
        <v>Unique</v>
      </c>
      <c r="C813" s="1" t="s">
        <v>1766</v>
      </c>
      <c r="D813" s="1" t="s">
        <v>575</v>
      </c>
      <c r="E813" s="1" t="str">
        <f t="shared" si="85"/>
        <v>Submitted</v>
      </c>
      <c r="F813" s="1" t="s">
        <v>47</v>
      </c>
      <c r="G813" s="1">
        <v>57</v>
      </c>
      <c r="H813" s="1" t="s">
        <v>36</v>
      </c>
      <c r="I813" s="1" t="s">
        <v>48</v>
      </c>
      <c r="J813" s="1" t="s">
        <v>26</v>
      </c>
      <c r="K813" s="4">
        <v>1525211</v>
      </c>
      <c r="L813" s="4" t="str">
        <f t="shared" si="86"/>
        <v>Submitted</v>
      </c>
      <c r="M813" s="1">
        <v>507</v>
      </c>
      <c r="N813" s="1" t="str">
        <f t="shared" si="87"/>
        <v>High_risk</v>
      </c>
      <c r="O813" s="1" t="str">
        <f t="shared" si="88"/>
        <v>Excellent</v>
      </c>
      <c r="P813" s="1" t="str">
        <f t="shared" si="89"/>
        <v>Submitted</v>
      </c>
      <c r="Q813" s="1" t="str">
        <f t="shared" si="90"/>
        <v>Valid</v>
      </c>
      <c r="R813" s="1" t="s">
        <v>27</v>
      </c>
      <c r="S813" s="4">
        <v>2937663</v>
      </c>
      <c r="T813" s="1">
        <v>15.62</v>
      </c>
      <c r="U813" s="1">
        <v>36</v>
      </c>
      <c r="V813" s="1">
        <v>81601.75</v>
      </c>
      <c r="W813" s="4">
        <f t="shared" si="91"/>
        <v>3823858.0050003538</v>
      </c>
      <c r="X813" s="1" t="s">
        <v>50</v>
      </c>
      <c r="Y813" s="1" t="s">
        <v>51</v>
      </c>
      <c r="Z813" s="8">
        <v>46275</v>
      </c>
      <c r="AA813" s="8" t="str">
        <f>TEXT(Table2[[#This Row],[Application_Date]],"yyy")</f>
        <v>2026</v>
      </c>
      <c r="AB813" s="8" t="str">
        <f>TEXT(Table2[[#This Row],[Application_Date]],"mmmm")</f>
        <v>September</v>
      </c>
      <c r="AC813" s="1" t="s">
        <v>52</v>
      </c>
      <c r="AD813" s="1" t="s">
        <v>42</v>
      </c>
      <c r="AE813" s="1" t="s">
        <v>66</v>
      </c>
    </row>
    <row r="814" spans="1:31" x14ac:dyDescent="0.25">
      <c r="A814" s="1" t="s">
        <v>1767</v>
      </c>
      <c r="B814" s="1" t="str">
        <f>IF(COUNTIF($A$2:A814,A814)&gt;1,"Duplicate","Unique")</f>
        <v>Unique</v>
      </c>
      <c r="C814" s="1" t="s">
        <v>1768</v>
      </c>
      <c r="D814" s="1" t="s">
        <v>112</v>
      </c>
      <c r="E814" s="1" t="str">
        <f t="shared" si="85"/>
        <v>Submitted</v>
      </c>
      <c r="F814" s="1" t="s">
        <v>47</v>
      </c>
      <c r="G814" s="1">
        <v>21</v>
      </c>
      <c r="H814" s="1" t="s">
        <v>24</v>
      </c>
      <c r="I814" s="1" t="s">
        <v>48</v>
      </c>
      <c r="J814" s="1" t="s">
        <v>70</v>
      </c>
      <c r="K814" s="4">
        <v>2218879</v>
      </c>
      <c r="L814" s="4" t="str">
        <f t="shared" si="86"/>
        <v>Submitted</v>
      </c>
      <c r="M814" s="1">
        <v>364</v>
      </c>
      <c r="N814" s="1" t="str">
        <f t="shared" si="87"/>
        <v>High_risk</v>
      </c>
      <c r="O814" s="1" t="str">
        <f t="shared" si="88"/>
        <v>Excellent</v>
      </c>
      <c r="P814" s="1" t="str">
        <f t="shared" si="89"/>
        <v>Submitted</v>
      </c>
      <c r="Q814" s="1" t="str">
        <f t="shared" si="90"/>
        <v>Valid</v>
      </c>
      <c r="R814" s="1" t="s">
        <v>6</v>
      </c>
      <c r="S814" s="4">
        <v>909172</v>
      </c>
      <c r="T814" s="1">
        <v>8.15</v>
      </c>
      <c r="U814" s="1">
        <v>120</v>
      </c>
      <c r="V814" s="1">
        <v>7576.43</v>
      </c>
      <c r="W814" s="4">
        <f t="shared" si="91"/>
        <v>617479.31666666665</v>
      </c>
      <c r="X814" s="1" t="s">
        <v>28</v>
      </c>
      <c r="Y814" s="1" t="s">
        <v>29</v>
      </c>
      <c r="Z814" s="8">
        <v>46276</v>
      </c>
      <c r="AA814" s="8" t="str">
        <f>TEXT(Table2[[#This Row],[Application_Date]],"yyy")</f>
        <v>2026</v>
      </c>
      <c r="AB814" s="8" t="str">
        <f>TEXT(Table2[[#This Row],[Application_Date]],"mmmm")</f>
        <v>September</v>
      </c>
      <c r="AC814" s="1" t="s">
        <v>61</v>
      </c>
      <c r="AD814" s="1" t="s">
        <v>42</v>
      </c>
      <c r="AE814" s="1" t="s">
        <v>31</v>
      </c>
    </row>
    <row r="815" spans="1:31" x14ac:dyDescent="0.25">
      <c r="A815" s="1" t="s">
        <v>1769</v>
      </c>
      <c r="B815" s="1" t="str">
        <f>IF(COUNTIF($A$2:A815,A815)&gt;1,"Duplicate","Unique")</f>
        <v>Unique</v>
      </c>
      <c r="C815" s="1" t="s">
        <v>1770</v>
      </c>
      <c r="D815" s="1" t="s">
        <v>1280</v>
      </c>
      <c r="E815" s="1" t="str">
        <f t="shared" si="85"/>
        <v>Submitted</v>
      </c>
      <c r="F815" s="1" t="s">
        <v>47</v>
      </c>
      <c r="G815" s="1">
        <v>63</v>
      </c>
      <c r="H815" s="1" t="s">
        <v>24</v>
      </c>
      <c r="I815" s="1" t="s">
        <v>25</v>
      </c>
      <c r="J815" s="1" t="s">
        <v>70</v>
      </c>
      <c r="K815" s="4">
        <v>1560815</v>
      </c>
      <c r="L815" s="4" t="str">
        <f t="shared" si="86"/>
        <v>Submitted</v>
      </c>
      <c r="M815" s="1">
        <v>440</v>
      </c>
      <c r="N815" s="1" t="str">
        <f t="shared" si="87"/>
        <v>High_risk</v>
      </c>
      <c r="O815" s="1" t="str">
        <f t="shared" si="88"/>
        <v>Excellent</v>
      </c>
      <c r="P815" s="1" t="str">
        <f t="shared" si="89"/>
        <v>Submitted</v>
      </c>
      <c r="Q815" s="1" t="str">
        <f t="shared" si="90"/>
        <v>Valid</v>
      </c>
      <c r="R815" s="1" t="s">
        <v>38</v>
      </c>
      <c r="S815" s="4">
        <v>1915504</v>
      </c>
      <c r="T815" s="1">
        <v>12.81</v>
      </c>
      <c r="U815" s="1">
        <v>180</v>
      </c>
      <c r="V815" s="1">
        <v>10641.69</v>
      </c>
      <c r="W815" s="4">
        <f t="shared" si="91"/>
        <v>2044800.5200000003</v>
      </c>
      <c r="X815" s="1" t="s">
        <v>85</v>
      </c>
      <c r="Y815" s="1" t="s">
        <v>86</v>
      </c>
      <c r="Z815" s="8">
        <v>46277</v>
      </c>
      <c r="AA815" s="8" t="str">
        <f>TEXT(Table2[[#This Row],[Application_Date]],"yyy")</f>
        <v>2026</v>
      </c>
      <c r="AB815" s="8" t="str">
        <f>TEXT(Table2[[#This Row],[Application_Date]],"mmmm")</f>
        <v>September</v>
      </c>
      <c r="AC815" s="1" t="s">
        <v>52</v>
      </c>
      <c r="AD815" s="1" t="s">
        <v>42</v>
      </c>
      <c r="AE815" s="1" t="s">
        <v>62</v>
      </c>
    </row>
    <row r="816" spans="1:31" x14ac:dyDescent="0.25">
      <c r="A816" s="1" t="s">
        <v>1771</v>
      </c>
      <c r="B816" s="1" t="str">
        <f>IF(COUNTIF($A$2:A816,A816)&gt;1,"Duplicate","Unique")</f>
        <v>Unique</v>
      </c>
      <c r="C816" s="1" t="s">
        <v>1772</v>
      </c>
      <c r="D816" s="1" t="s">
        <v>121</v>
      </c>
      <c r="E816" s="1" t="str">
        <f t="shared" si="85"/>
        <v>Submitted</v>
      </c>
      <c r="F816" s="1" t="s">
        <v>47</v>
      </c>
      <c r="G816" s="1">
        <v>45</v>
      </c>
      <c r="H816" s="1" t="s">
        <v>24</v>
      </c>
      <c r="I816" s="1" t="s">
        <v>25</v>
      </c>
      <c r="J816" s="1" t="s">
        <v>70</v>
      </c>
      <c r="K816" s="4">
        <v>1800312</v>
      </c>
      <c r="L816" s="4" t="str">
        <f t="shared" si="86"/>
        <v>Submitted</v>
      </c>
      <c r="M816" s="1">
        <v>416</v>
      </c>
      <c r="N816" s="1" t="str">
        <f t="shared" si="87"/>
        <v>High_risk</v>
      </c>
      <c r="O816" s="1" t="str">
        <f t="shared" si="88"/>
        <v>Excellent</v>
      </c>
      <c r="P816" s="1" t="str">
        <f t="shared" si="89"/>
        <v>Submitted</v>
      </c>
      <c r="Q816" s="1" t="str">
        <f t="shared" si="90"/>
        <v>Valid</v>
      </c>
      <c r="R816" s="1" t="s">
        <v>70</v>
      </c>
      <c r="S816" s="4">
        <v>1954445</v>
      </c>
      <c r="T816" s="1">
        <v>11.2</v>
      </c>
      <c r="U816" s="1">
        <v>24</v>
      </c>
      <c r="V816" s="1">
        <v>81435.210000000006</v>
      </c>
      <c r="W816" s="4">
        <f t="shared" si="91"/>
        <v>1824148.9119672359</v>
      </c>
      <c r="X816" s="1" t="s">
        <v>50</v>
      </c>
      <c r="Y816" s="1" t="s">
        <v>51</v>
      </c>
      <c r="Z816" s="8">
        <v>46278</v>
      </c>
      <c r="AA816" s="8" t="str">
        <f>TEXT(Table2[[#This Row],[Application_Date]],"yyy")</f>
        <v>2026</v>
      </c>
      <c r="AB816" s="8" t="str">
        <f>TEXT(Table2[[#This Row],[Application_Date]],"mmmm")</f>
        <v>September</v>
      </c>
      <c r="AC816" s="1" t="s">
        <v>52</v>
      </c>
      <c r="AD816" s="1" t="s">
        <v>42</v>
      </c>
      <c r="AE816" s="1" t="s">
        <v>66</v>
      </c>
    </row>
    <row r="817" spans="1:31" x14ac:dyDescent="0.25">
      <c r="A817" s="1" t="s">
        <v>1773</v>
      </c>
      <c r="B817" s="1" t="str">
        <f>IF(COUNTIF($A$2:A817,A817)&gt;1,"Duplicate","Unique")</f>
        <v>Unique</v>
      </c>
      <c r="C817" s="1" t="s">
        <v>1774</v>
      </c>
      <c r="D817" s="1" t="s">
        <v>575</v>
      </c>
      <c r="E817" s="1" t="str">
        <f t="shared" si="85"/>
        <v>Submitted</v>
      </c>
      <c r="F817" s="1" t="s">
        <v>35</v>
      </c>
      <c r="G817" s="1">
        <v>49</v>
      </c>
      <c r="H817" s="1" t="s">
        <v>24</v>
      </c>
      <c r="I817" s="1" t="s">
        <v>25</v>
      </c>
      <c r="J817" s="1" t="s">
        <v>37</v>
      </c>
      <c r="K817" s="4">
        <v>1759092</v>
      </c>
      <c r="L817" s="4" t="str">
        <f t="shared" si="86"/>
        <v>Submitted</v>
      </c>
      <c r="M817" s="1">
        <v>521</v>
      </c>
      <c r="N817" s="1" t="str">
        <f t="shared" si="87"/>
        <v>High_risk</v>
      </c>
      <c r="O817" s="1" t="str">
        <f t="shared" si="88"/>
        <v>Excellent</v>
      </c>
      <c r="P817" s="1" t="str">
        <f t="shared" si="89"/>
        <v>Submitted</v>
      </c>
      <c r="Q817" s="1" t="str">
        <f t="shared" si="90"/>
        <v>Valid</v>
      </c>
      <c r="R817" s="1" t="s">
        <v>82</v>
      </c>
      <c r="S817" s="4">
        <v>4317298</v>
      </c>
      <c r="T817" s="1">
        <v>15.32</v>
      </c>
      <c r="U817" s="1">
        <v>180</v>
      </c>
      <c r="V817" s="1">
        <v>23984.99</v>
      </c>
      <c r="W817" s="4">
        <f t="shared" si="91"/>
        <v>5511750.4466666663</v>
      </c>
      <c r="X817" s="1" t="s">
        <v>50</v>
      </c>
      <c r="Y817" s="1" t="s">
        <v>51</v>
      </c>
      <c r="Z817" s="8">
        <v>46279</v>
      </c>
      <c r="AA817" s="8" t="str">
        <f>TEXT(Table2[[#This Row],[Application_Date]],"yyy")</f>
        <v>2026</v>
      </c>
      <c r="AB817" s="8" t="str">
        <f>TEXT(Table2[[#This Row],[Application_Date]],"mmmm")</f>
        <v>September</v>
      </c>
      <c r="AC817" s="1" t="s">
        <v>41</v>
      </c>
      <c r="AD817" s="1" t="s">
        <v>42</v>
      </c>
      <c r="AE817" s="1" t="s">
        <v>62</v>
      </c>
    </row>
    <row r="818" spans="1:31" x14ac:dyDescent="0.25">
      <c r="A818" s="1" t="s">
        <v>1775</v>
      </c>
      <c r="B818" s="1" t="str">
        <f>IF(COUNTIF($A$2:A818,A818)&gt;1,"Duplicate","Unique")</f>
        <v>Unique</v>
      </c>
      <c r="C818" s="1" t="s">
        <v>1776</v>
      </c>
      <c r="D818" s="1" t="s">
        <v>403</v>
      </c>
      <c r="E818" s="1" t="str">
        <f t="shared" si="85"/>
        <v>Submitted</v>
      </c>
      <c r="F818" s="1" t="s">
        <v>35</v>
      </c>
      <c r="G818" s="1">
        <v>49</v>
      </c>
      <c r="H818" s="1" t="s">
        <v>24</v>
      </c>
      <c r="I818" s="1" t="s">
        <v>25</v>
      </c>
      <c r="J818" s="1" t="s">
        <v>70</v>
      </c>
      <c r="K818" s="4">
        <v>2098720</v>
      </c>
      <c r="L818" s="4" t="str">
        <f t="shared" si="86"/>
        <v>Submitted</v>
      </c>
      <c r="M818" s="1">
        <v>950</v>
      </c>
      <c r="N818" s="1" t="str">
        <f t="shared" si="87"/>
        <v>medium_risk</v>
      </c>
      <c r="O818" s="1" t="str">
        <f t="shared" si="88"/>
        <v>Excellent</v>
      </c>
      <c r="P818" s="1" t="str">
        <f t="shared" si="89"/>
        <v>Submitted</v>
      </c>
      <c r="Q818" s="1" t="str">
        <f t="shared" si="90"/>
        <v>Invalid</v>
      </c>
      <c r="R818" s="1" t="s">
        <v>6</v>
      </c>
      <c r="S818" s="4">
        <v>3231152</v>
      </c>
      <c r="T818" s="1">
        <v>10.56</v>
      </c>
      <c r="U818" s="1">
        <v>180</v>
      </c>
      <c r="V818" s="1">
        <v>17950.84</v>
      </c>
      <c r="W818" s="4">
        <f t="shared" si="91"/>
        <v>2843413.7600000002</v>
      </c>
      <c r="X818" s="1" t="s">
        <v>105</v>
      </c>
      <c r="Y818" s="1" t="s">
        <v>106</v>
      </c>
      <c r="Z818" s="8">
        <v>46280</v>
      </c>
      <c r="AA818" s="8" t="str">
        <f>TEXT(Table2[[#This Row],[Application_Date]],"yyy")</f>
        <v>2026</v>
      </c>
      <c r="AB818" s="8" t="str">
        <f>TEXT(Table2[[#This Row],[Application_Date]],"mmmm")</f>
        <v>September</v>
      </c>
      <c r="AC818" s="1" t="s">
        <v>41</v>
      </c>
      <c r="AD818" s="1" t="s">
        <v>30</v>
      </c>
      <c r="AE818" s="1" t="s">
        <v>66</v>
      </c>
    </row>
    <row r="819" spans="1:31" x14ac:dyDescent="0.25">
      <c r="A819" s="1" t="s">
        <v>1777</v>
      </c>
      <c r="B819" s="1" t="str">
        <f>IF(COUNTIF($A$2:A819,A819)&gt;1,"Duplicate","Unique")</f>
        <v>Unique</v>
      </c>
      <c r="C819" s="1" t="s">
        <v>1778</v>
      </c>
      <c r="D819" s="1" t="s">
        <v>169</v>
      </c>
      <c r="E819" s="1" t="str">
        <f t="shared" si="85"/>
        <v>Submitted</v>
      </c>
      <c r="F819" s="1" t="s">
        <v>35</v>
      </c>
      <c r="G819" s="1">
        <v>59</v>
      </c>
      <c r="H819" s="1" t="s">
        <v>36</v>
      </c>
      <c r="I819" s="1" t="s">
        <v>48</v>
      </c>
      <c r="J819" s="1" t="s">
        <v>26</v>
      </c>
      <c r="K819" s="4">
        <v>1542945</v>
      </c>
      <c r="L819" s="4" t="str">
        <f t="shared" si="86"/>
        <v>Submitted</v>
      </c>
      <c r="M819" s="1">
        <v>890</v>
      </c>
      <c r="N819" s="1" t="str">
        <f t="shared" si="87"/>
        <v>medium_risk</v>
      </c>
      <c r="O819" s="1" t="str">
        <f t="shared" si="88"/>
        <v>Excellent</v>
      </c>
      <c r="P819" s="1" t="str">
        <f t="shared" si="89"/>
        <v>Submitted</v>
      </c>
      <c r="Q819" s="1" t="str">
        <f t="shared" si="90"/>
        <v>Valid</v>
      </c>
      <c r="R819" s="1" t="s">
        <v>70</v>
      </c>
      <c r="S819" s="4">
        <v>2874898</v>
      </c>
      <c r="T819" s="1">
        <v>14.25</v>
      </c>
      <c r="U819" s="1">
        <v>60</v>
      </c>
      <c r="V819" s="1">
        <v>47914.97</v>
      </c>
      <c r="W819" s="4">
        <f t="shared" si="91"/>
        <v>3413941.375</v>
      </c>
      <c r="X819" s="1" t="s">
        <v>28</v>
      </c>
      <c r="Y819" s="1" t="s">
        <v>29</v>
      </c>
      <c r="Z819" s="8">
        <v>46281</v>
      </c>
      <c r="AA819" s="8" t="str">
        <f>TEXT(Table2[[#This Row],[Application_Date]],"yyy")</f>
        <v>2026</v>
      </c>
      <c r="AB819" s="8" t="str">
        <f>TEXT(Table2[[#This Row],[Application_Date]],"mmmm")</f>
        <v>September</v>
      </c>
      <c r="AC819" s="1" t="s">
        <v>61</v>
      </c>
      <c r="AD819" s="1" t="s">
        <v>30</v>
      </c>
      <c r="AE819" s="1" t="s">
        <v>31</v>
      </c>
    </row>
    <row r="820" spans="1:31" x14ac:dyDescent="0.25">
      <c r="A820" s="1" t="s">
        <v>1779</v>
      </c>
      <c r="B820" s="1" t="str">
        <f>IF(COUNTIF($A$2:A820,A820)&gt;1,"Duplicate","Unique")</f>
        <v>Unique</v>
      </c>
      <c r="C820" s="1" t="s">
        <v>1780</v>
      </c>
      <c r="D820" s="1" t="s">
        <v>265</v>
      </c>
      <c r="E820" s="1" t="str">
        <f t="shared" si="85"/>
        <v>Submitted</v>
      </c>
      <c r="F820" s="1" t="s">
        <v>47</v>
      </c>
      <c r="G820" s="1">
        <v>60</v>
      </c>
      <c r="H820" s="1" t="s">
        <v>24</v>
      </c>
      <c r="I820" s="1" t="s">
        <v>48</v>
      </c>
      <c r="J820" s="1" t="s">
        <v>26</v>
      </c>
      <c r="K820" s="4">
        <v>1502396</v>
      </c>
      <c r="L820" s="4" t="str">
        <f t="shared" si="86"/>
        <v>Submitted</v>
      </c>
      <c r="M820" s="1">
        <v>950</v>
      </c>
      <c r="N820" s="1" t="str">
        <f t="shared" si="87"/>
        <v>medium_risk</v>
      </c>
      <c r="O820" s="1" t="str">
        <f t="shared" si="88"/>
        <v>Excellent</v>
      </c>
      <c r="P820" s="1" t="str">
        <f t="shared" si="89"/>
        <v>Submitted</v>
      </c>
      <c r="Q820" s="1" t="str">
        <f t="shared" si="90"/>
        <v>Invalid</v>
      </c>
      <c r="R820" s="1" t="s">
        <v>6</v>
      </c>
      <c r="S820" s="4">
        <v>2828616</v>
      </c>
      <c r="T820" s="1">
        <v>16.2</v>
      </c>
      <c r="U820" s="1">
        <v>36</v>
      </c>
      <c r="V820" s="1">
        <v>78572.67</v>
      </c>
      <c r="W820" s="4">
        <f t="shared" si="91"/>
        <v>3818631.6000001668</v>
      </c>
      <c r="X820" s="1" t="s">
        <v>59</v>
      </c>
      <c r="Y820" s="1" t="s">
        <v>60</v>
      </c>
      <c r="Z820" s="8">
        <v>46282</v>
      </c>
      <c r="AA820" s="8" t="str">
        <f>TEXT(Table2[[#This Row],[Application_Date]],"yyy")</f>
        <v>2026</v>
      </c>
      <c r="AB820" s="8" t="str">
        <f>TEXT(Table2[[#This Row],[Application_Date]],"mmmm")</f>
        <v>September</v>
      </c>
      <c r="AC820" s="1" t="s">
        <v>41</v>
      </c>
      <c r="AD820" s="1" t="s">
        <v>30</v>
      </c>
      <c r="AE820" s="1" t="s">
        <v>66</v>
      </c>
    </row>
    <row r="821" spans="1:31" x14ac:dyDescent="0.25">
      <c r="A821" s="1" t="s">
        <v>1781</v>
      </c>
      <c r="B821" s="1" t="str">
        <f>IF(COUNTIF($A$2:A821,A821)&gt;1,"Duplicate","Unique")</f>
        <v>Unique</v>
      </c>
      <c r="C821" s="1" t="s">
        <v>1782</v>
      </c>
      <c r="D821" s="1" t="s">
        <v>373</v>
      </c>
      <c r="E821" s="1" t="str">
        <f t="shared" si="85"/>
        <v>Submitted</v>
      </c>
      <c r="F821" s="1" t="s">
        <v>47</v>
      </c>
      <c r="G821" s="1">
        <v>27</v>
      </c>
      <c r="H821" s="1" t="s">
        <v>36</v>
      </c>
      <c r="I821" s="1" t="s">
        <v>48</v>
      </c>
      <c r="J821" s="1" t="s">
        <v>70</v>
      </c>
      <c r="K821" s="4">
        <v>1294625</v>
      </c>
      <c r="L821" s="4" t="str">
        <f t="shared" si="86"/>
        <v>Submitted</v>
      </c>
      <c r="M821" s="1">
        <v>485</v>
      </c>
      <c r="N821" s="1" t="str">
        <f t="shared" si="87"/>
        <v>High_risk</v>
      </c>
      <c r="O821" s="1" t="str">
        <f t="shared" si="88"/>
        <v>Excellent</v>
      </c>
      <c r="P821" s="1" t="str">
        <f t="shared" si="89"/>
        <v>Submitted</v>
      </c>
      <c r="Q821" s="1" t="str">
        <f t="shared" si="90"/>
        <v>Valid</v>
      </c>
      <c r="R821" s="1" t="s">
        <v>38</v>
      </c>
      <c r="S821" s="4">
        <v>154165</v>
      </c>
      <c r="T821" s="1">
        <v>9.51</v>
      </c>
      <c r="U821" s="1">
        <v>24</v>
      </c>
      <c r="V821" s="1">
        <v>6423.54</v>
      </c>
      <c r="W821" s="4">
        <f t="shared" si="91"/>
        <v>122175.86341726517</v>
      </c>
      <c r="X821" s="1" t="s">
        <v>59</v>
      </c>
      <c r="Y821" s="1" t="s">
        <v>60</v>
      </c>
      <c r="Z821" s="8">
        <v>46283</v>
      </c>
      <c r="AA821" s="8" t="str">
        <f>TEXT(Table2[[#This Row],[Application_Date]],"yyy")</f>
        <v>2026</v>
      </c>
      <c r="AB821" s="8" t="str">
        <f>TEXT(Table2[[#This Row],[Application_Date]],"mmmm")</f>
        <v>September</v>
      </c>
      <c r="AC821" s="1" t="s">
        <v>61</v>
      </c>
      <c r="AD821" s="1" t="s">
        <v>30</v>
      </c>
      <c r="AE821" s="1" t="s">
        <v>66</v>
      </c>
    </row>
    <row r="822" spans="1:31" x14ac:dyDescent="0.25">
      <c r="A822" s="1" t="s">
        <v>1783</v>
      </c>
      <c r="B822" s="1" t="str">
        <f>IF(COUNTIF($A$2:A822,A822)&gt;1,"Duplicate","Unique")</f>
        <v>Unique</v>
      </c>
      <c r="C822" s="1" t="s">
        <v>1784</v>
      </c>
      <c r="D822" s="1" t="s">
        <v>121</v>
      </c>
      <c r="E822" s="1" t="str">
        <f t="shared" si="85"/>
        <v>Submitted</v>
      </c>
      <c r="F822" s="1" t="s">
        <v>47</v>
      </c>
      <c r="G822" s="1">
        <v>24</v>
      </c>
      <c r="H822" s="1" t="s">
        <v>24</v>
      </c>
      <c r="I822" s="1" t="s">
        <v>48</v>
      </c>
      <c r="J822" s="1" t="s">
        <v>49</v>
      </c>
      <c r="K822" s="4">
        <v>2103900</v>
      </c>
      <c r="L822" s="4" t="str">
        <f t="shared" si="86"/>
        <v>Submitted</v>
      </c>
      <c r="M822" s="1">
        <v>501</v>
      </c>
      <c r="N822" s="1" t="str">
        <f t="shared" si="87"/>
        <v>High_risk</v>
      </c>
      <c r="O822" s="1" t="str">
        <f t="shared" si="88"/>
        <v>Excellent</v>
      </c>
      <c r="P822" s="1" t="str">
        <f t="shared" si="89"/>
        <v>Submitted</v>
      </c>
      <c r="Q822" s="1" t="str">
        <f t="shared" si="90"/>
        <v>Valid</v>
      </c>
      <c r="R822" s="1" t="s">
        <v>27</v>
      </c>
      <c r="S822" s="4">
        <v>1036709</v>
      </c>
      <c r="T822" s="1">
        <v>18.52</v>
      </c>
      <c r="U822" s="1">
        <v>120</v>
      </c>
      <c r="V822" s="1">
        <v>8639.24</v>
      </c>
      <c r="W822" s="4">
        <f t="shared" si="91"/>
        <v>1599987.5566666666</v>
      </c>
      <c r="X822" s="1" t="s">
        <v>105</v>
      </c>
      <c r="Y822" s="1" t="s">
        <v>106</v>
      </c>
      <c r="Z822" s="8">
        <v>46284</v>
      </c>
      <c r="AA822" s="8" t="str">
        <f>TEXT(Table2[[#This Row],[Application_Date]],"yyy")</f>
        <v>2026</v>
      </c>
      <c r="AB822" s="8" t="str">
        <f>TEXT(Table2[[#This Row],[Application_Date]],"mmmm")</f>
        <v>September</v>
      </c>
      <c r="AC822" s="1" t="s">
        <v>61</v>
      </c>
      <c r="AD822" s="1" t="s">
        <v>30</v>
      </c>
      <c r="AE822" s="1" t="s">
        <v>43</v>
      </c>
    </row>
    <row r="823" spans="1:31" x14ac:dyDescent="0.25">
      <c r="A823" s="1" t="s">
        <v>1785</v>
      </c>
      <c r="B823" s="1" t="str">
        <f>IF(COUNTIF($A$2:A823,A823)&gt;1,"Duplicate","Unique")</f>
        <v>Unique</v>
      </c>
      <c r="C823" s="1" t="s">
        <v>1786</v>
      </c>
      <c r="D823" s="1" t="s">
        <v>180</v>
      </c>
      <c r="E823" s="1" t="str">
        <f t="shared" si="85"/>
        <v>Submitted</v>
      </c>
      <c r="F823" s="1" t="s">
        <v>47</v>
      </c>
      <c r="G823" s="1">
        <v>49</v>
      </c>
      <c r="H823" s="1" t="s">
        <v>24</v>
      </c>
      <c r="I823" s="1" t="s">
        <v>48</v>
      </c>
      <c r="J823" s="1" t="s">
        <v>37</v>
      </c>
      <c r="K823" s="4">
        <v>1327547</v>
      </c>
      <c r="L823" s="4" t="str">
        <f t="shared" si="86"/>
        <v>Submitted</v>
      </c>
      <c r="M823" s="1">
        <v>489</v>
      </c>
      <c r="N823" s="1" t="str">
        <f t="shared" si="87"/>
        <v>High_risk</v>
      </c>
      <c r="O823" s="1" t="str">
        <f t="shared" si="88"/>
        <v>Excellent</v>
      </c>
      <c r="P823" s="1" t="str">
        <f t="shared" si="89"/>
        <v>Submitted</v>
      </c>
      <c r="Q823" s="1" t="str">
        <f t="shared" si="90"/>
        <v>Valid</v>
      </c>
      <c r="R823" s="1" t="s">
        <v>70</v>
      </c>
      <c r="S823" s="4">
        <v>3673143</v>
      </c>
      <c r="T823" s="1">
        <v>9.9499999999999993</v>
      </c>
      <c r="U823" s="1">
        <v>60</v>
      </c>
      <c r="V823" s="1">
        <v>61219.05</v>
      </c>
      <c r="W823" s="4">
        <f t="shared" si="91"/>
        <v>3045647.7375000007</v>
      </c>
      <c r="X823" s="1" t="s">
        <v>105</v>
      </c>
      <c r="Y823" s="1" t="s">
        <v>106</v>
      </c>
      <c r="Z823" s="8">
        <v>46285</v>
      </c>
      <c r="AA823" s="8" t="str">
        <f>TEXT(Table2[[#This Row],[Application_Date]],"yyy")</f>
        <v>2026</v>
      </c>
      <c r="AB823" s="8" t="str">
        <f>TEXT(Table2[[#This Row],[Application_Date]],"mmmm")</f>
        <v>September</v>
      </c>
      <c r="AC823" s="1" t="s">
        <v>61</v>
      </c>
      <c r="AD823" s="1" t="s">
        <v>42</v>
      </c>
      <c r="AE823" s="1" t="s">
        <v>66</v>
      </c>
    </row>
    <row r="824" spans="1:31" x14ac:dyDescent="0.25">
      <c r="A824" s="1" t="s">
        <v>1787</v>
      </c>
      <c r="B824" s="1" t="str">
        <f>IF(COUNTIF($A$2:A824,A824)&gt;1,"Duplicate","Unique")</f>
        <v>Unique</v>
      </c>
      <c r="C824" s="1" t="s">
        <v>1788</v>
      </c>
      <c r="D824" s="1" t="s">
        <v>279</v>
      </c>
      <c r="E824" s="1" t="str">
        <f t="shared" si="85"/>
        <v>Submitted</v>
      </c>
      <c r="F824" s="1" t="s">
        <v>35</v>
      </c>
      <c r="G824" s="1">
        <v>36</v>
      </c>
      <c r="H824" s="1" t="s">
        <v>24</v>
      </c>
      <c r="I824" s="1" t="s">
        <v>48</v>
      </c>
      <c r="J824" s="1" t="s">
        <v>37</v>
      </c>
      <c r="K824" s="4">
        <v>1687707</v>
      </c>
      <c r="L824" s="4" t="str">
        <f t="shared" si="86"/>
        <v>Submitted</v>
      </c>
      <c r="M824" s="1">
        <v>380</v>
      </c>
      <c r="N824" s="1" t="str">
        <f t="shared" si="87"/>
        <v>High_risk</v>
      </c>
      <c r="O824" s="1" t="str">
        <f t="shared" si="88"/>
        <v>Excellent</v>
      </c>
      <c r="P824" s="1" t="str">
        <f t="shared" si="89"/>
        <v>Submitted</v>
      </c>
      <c r="Q824" s="1" t="str">
        <f t="shared" si="90"/>
        <v>Valid</v>
      </c>
      <c r="R824" s="1" t="s">
        <v>82</v>
      </c>
      <c r="S824" s="4">
        <v>1808002</v>
      </c>
      <c r="T824" s="1">
        <v>15.07</v>
      </c>
      <c r="U824" s="1">
        <v>120</v>
      </c>
      <c r="V824" s="1">
        <v>15066.68</v>
      </c>
      <c r="W824" s="4">
        <f t="shared" si="91"/>
        <v>2270549.1783333332</v>
      </c>
      <c r="X824" s="1" t="s">
        <v>28</v>
      </c>
      <c r="Y824" s="1" t="s">
        <v>29</v>
      </c>
      <c r="Z824" s="8">
        <v>46286</v>
      </c>
      <c r="AA824" s="8" t="str">
        <f>TEXT(Table2[[#This Row],[Application_Date]],"yyy")</f>
        <v>2026</v>
      </c>
      <c r="AB824" s="8" t="str">
        <f>TEXT(Table2[[#This Row],[Application_Date]],"mmmm")</f>
        <v>September</v>
      </c>
      <c r="AC824" s="1" t="s">
        <v>52</v>
      </c>
      <c r="AD824" s="1" t="s">
        <v>42</v>
      </c>
      <c r="AE824" s="1" t="s">
        <v>66</v>
      </c>
    </row>
    <row r="825" spans="1:31" x14ac:dyDescent="0.25">
      <c r="A825" s="1" t="s">
        <v>1789</v>
      </c>
      <c r="B825" s="1" t="str">
        <f>IF(COUNTIF($A$2:A825,A825)&gt;1,"Duplicate","Unique")</f>
        <v>Unique</v>
      </c>
      <c r="C825" s="1" t="s">
        <v>1790</v>
      </c>
      <c r="D825" s="1" t="s">
        <v>366</v>
      </c>
      <c r="E825" s="1" t="str">
        <f t="shared" si="85"/>
        <v>Submitted</v>
      </c>
      <c r="F825" s="1" t="s">
        <v>47</v>
      </c>
      <c r="G825" s="1">
        <v>33</v>
      </c>
      <c r="H825" s="1" t="s">
        <v>24</v>
      </c>
      <c r="I825" s="1" t="s">
        <v>25</v>
      </c>
      <c r="J825" s="1" t="s">
        <v>49</v>
      </c>
      <c r="K825" s="4">
        <v>416370</v>
      </c>
      <c r="L825" s="4" t="str">
        <f t="shared" si="86"/>
        <v>Submitted</v>
      </c>
      <c r="M825" s="1">
        <v>787</v>
      </c>
      <c r="N825" s="1" t="str">
        <f t="shared" si="87"/>
        <v>medium_risk</v>
      </c>
      <c r="O825" s="1" t="str">
        <f t="shared" si="88"/>
        <v>Excellent</v>
      </c>
      <c r="P825" s="1" t="str">
        <f t="shared" si="89"/>
        <v>Submitted</v>
      </c>
      <c r="Q825" s="1" t="str">
        <f t="shared" si="90"/>
        <v>Valid</v>
      </c>
      <c r="R825" s="1" t="s">
        <v>27</v>
      </c>
      <c r="S825" s="4">
        <v>1365507</v>
      </c>
      <c r="T825" s="1">
        <v>8.64</v>
      </c>
      <c r="U825" s="1">
        <v>180</v>
      </c>
      <c r="V825" s="1">
        <v>7586.15</v>
      </c>
      <c r="W825" s="4">
        <f t="shared" si="91"/>
        <v>983165.04000000015</v>
      </c>
      <c r="X825" s="1" t="s">
        <v>105</v>
      </c>
      <c r="Y825" s="1" t="s">
        <v>106</v>
      </c>
      <c r="Z825" s="8">
        <v>46287</v>
      </c>
      <c r="AA825" s="8" t="str">
        <f>TEXT(Table2[[#This Row],[Application_Date]],"yyy")</f>
        <v>2026</v>
      </c>
      <c r="AB825" s="8" t="str">
        <f>TEXT(Table2[[#This Row],[Application_Date]],"mmmm")</f>
        <v>September</v>
      </c>
      <c r="AC825" s="1" t="s">
        <v>41</v>
      </c>
      <c r="AD825" s="1" t="s">
        <v>30</v>
      </c>
      <c r="AE825" s="1" t="s">
        <v>31</v>
      </c>
    </row>
    <row r="826" spans="1:31" x14ac:dyDescent="0.25">
      <c r="A826" s="1" t="s">
        <v>1791</v>
      </c>
      <c r="B826" s="1" t="str">
        <f>IF(COUNTIF($A$2:A826,A826)&gt;1,"Duplicate","Unique")</f>
        <v>Unique</v>
      </c>
      <c r="C826" s="1" t="s">
        <v>1792</v>
      </c>
      <c r="D826" s="1" t="s">
        <v>196</v>
      </c>
      <c r="E826" s="1" t="str">
        <f t="shared" si="85"/>
        <v>Submitted</v>
      </c>
      <c r="F826" s="1" t="s">
        <v>47</v>
      </c>
      <c r="G826" s="1">
        <v>28</v>
      </c>
      <c r="H826" s="1" t="s">
        <v>24</v>
      </c>
      <c r="I826" s="1" t="s">
        <v>25</v>
      </c>
      <c r="J826" s="1" t="s">
        <v>70</v>
      </c>
      <c r="K826" s="4">
        <v>1643744</v>
      </c>
      <c r="L826" s="4" t="str">
        <f t="shared" si="86"/>
        <v>Submitted</v>
      </c>
      <c r="M826" s="1">
        <v>840</v>
      </c>
      <c r="N826" s="1" t="str">
        <f t="shared" si="87"/>
        <v>medium_risk</v>
      </c>
      <c r="O826" s="1" t="str">
        <f t="shared" si="88"/>
        <v>Excellent</v>
      </c>
      <c r="P826" s="1" t="str">
        <f t="shared" si="89"/>
        <v>Submitted</v>
      </c>
      <c r="Q826" s="1" t="str">
        <f t="shared" si="90"/>
        <v>Valid</v>
      </c>
      <c r="R826" s="1" t="s">
        <v>6</v>
      </c>
      <c r="S826" s="4">
        <v>97852</v>
      </c>
      <c r="T826" s="1">
        <v>17.04</v>
      </c>
      <c r="U826" s="1">
        <v>24</v>
      </c>
      <c r="V826" s="1">
        <v>4077.17</v>
      </c>
      <c r="W826" s="4">
        <f t="shared" si="91"/>
        <v>138949.84008536683</v>
      </c>
      <c r="X826" s="1" t="s">
        <v>28</v>
      </c>
      <c r="Y826" s="1" t="s">
        <v>29</v>
      </c>
      <c r="Z826" s="8">
        <v>46288</v>
      </c>
      <c r="AA826" s="8" t="str">
        <f>TEXT(Table2[[#This Row],[Application_Date]],"yyy")</f>
        <v>2026</v>
      </c>
      <c r="AB826" s="8" t="str">
        <f>TEXT(Table2[[#This Row],[Application_Date]],"mmmm")</f>
        <v>September</v>
      </c>
      <c r="AC826" s="1" t="s">
        <v>61</v>
      </c>
      <c r="AD826" s="1" t="s">
        <v>30</v>
      </c>
      <c r="AE826" s="1" t="s">
        <v>62</v>
      </c>
    </row>
    <row r="827" spans="1:31" x14ac:dyDescent="0.25">
      <c r="A827" s="1" t="s">
        <v>1793</v>
      </c>
      <c r="B827" s="1" t="str">
        <f>IF(COUNTIF($A$2:A827,A827)&gt;1,"Duplicate","Unique")</f>
        <v>Unique</v>
      </c>
      <c r="C827" s="1" t="s">
        <v>1794</v>
      </c>
      <c r="D827" s="1" t="s">
        <v>214</v>
      </c>
      <c r="E827" s="1" t="str">
        <f t="shared" si="85"/>
        <v>Submitted</v>
      </c>
      <c r="F827" s="1" t="s">
        <v>35</v>
      </c>
      <c r="G827" s="1">
        <v>40</v>
      </c>
      <c r="H827" s="1" t="s">
        <v>36</v>
      </c>
      <c r="I827" s="1" t="s">
        <v>25</v>
      </c>
      <c r="J827" s="1" t="s">
        <v>37</v>
      </c>
      <c r="K827" s="4">
        <v>1525433</v>
      </c>
      <c r="L827" s="4" t="str">
        <f t="shared" si="86"/>
        <v>Submitted</v>
      </c>
      <c r="M827" s="1">
        <v>670</v>
      </c>
      <c r="N827" s="1" t="str">
        <f t="shared" si="87"/>
        <v>low_risk</v>
      </c>
      <c r="O827" s="1" t="str">
        <f t="shared" si="88"/>
        <v>Excellent</v>
      </c>
      <c r="P827" s="1" t="str">
        <f t="shared" si="89"/>
        <v>Submitted</v>
      </c>
      <c r="Q827" s="1" t="str">
        <f t="shared" si="90"/>
        <v>Valid</v>
      </c>
      <c r="R827" s="1" t="s">
        <v>27</v>
      </c>
      <c r="S827" s="4">
        <v>2956280</v>
      </c>
      <c r="T827" s="1">
        <v>18.190000000000001</v>
      </c>
      <c r="U827" s="1">
        <v>12</v>
      </c>
      <c r="V827" s="1">
        <v>246356.67</v>
      </c>
      <c r="W827" s="4">
        <f t="shared" si="91"/>
        <v>4481297.4648356866</v>
      </c>
      <c r="X827" s="1" t="s">
        <v>95</v>
      </c>
      <c r="Y827" s="1" t="s">
        <v>96</v>
      </c>
      <c r="Z827" s="8">
        <v>46289</v>
      </c>
      <c r="AA827" s="8" t="str">
        <f>TEXT(Table2[[#This Row],[Application_Date]],"yyy")</f>
        <v>2026</v>
      </c>
      <c r="AB827" s="8" t="str">
        <f>TEXT(Table2[[#This Row],[Application_Date]],"mmmm")</f>
        <v>September</v>
      </c>
      <c r="AC827" s="1" t="s">
        <v>61</v>
      </c>
      <c r="AD827" s="1" t="s">
        <v>42</v>
      </c>
      <c r="AE827" s="1" t="s">
        <v>43</v>
      </c>
    </row>
    <row r="828" spans="1:31" x14ac:dyDescent="0.25">
      <c r="A828" s="1" t="s">
        <v>1795</v>
      </c>
      <c r="B828" s="1" t="str">
        <f>IF(COUNTIF($A$2:A828,A828)&gt;1,"Duplicate","Unique")</f>
        <v>Unique</v>
      </c>
      <c r="C828" s="1" t="s">
        <v>1796</v>
      </c>
      <c r="D828" s="1" t="s">
        <v>94</v>
      </c>
      <c r="E828" s="1" t="str">
        <f t="shared" si="85"/>
        <v>Submitted</v>
      </c>
      <c r="F828" s="1" t="s">
        <v>47</v>
      </c>
      <c r="G828" s="1">
        <v>21</v>
      </c>
      <c r="H828" s="1" t="s">
        <v>24</v>
      </c>
      <c r="I828" s="1" t="s">
        <v>48</v>
      </c>
      <c r="J828" s="1" t="s">
        <v>49</v>
      </c>
      <c r="K828" s="4">
        <v>2452682</v>
      </c>
      <c r="L828" s="4" t="str">
        <f t="shared" si="86"/>
        <v>Submitted</v>
      </c>
      <c r="M828" s="1">
        <v>540</v>
      </c>
      <c r="N828" s="1" t="str">
        <f t="shared" si="87"/>
        <v>High_risk</v>
      </c>
      <c r="O828" s="1" t="str">
        <f t="shared" si="88"/>
        <v>Excellent</v>
      </c>
      <c r="P828" s="1" t="str">
        <f t="shared" si="89"/>
        <v>Submitted</v>
      </c>
      <c r="Q828" s="1" t="str">
        <f t="shared" si="90"/>
        <v>Valid</v>
      </c>
      <c r="R828" s="1" t="s">
        <v>82</v>
      </c>
      <c r="S828" s="4">
        <v>3511486</v>
      </c>
      <c r="T828" s="1">
        <v>16.8</v>
      </c>
      <c r="U828" s="1">
        <v>12</v>
      </c>
      <c r="V828" s="1">
        <v>292623.83</v>
      </c>
      <c r="W828" s="4">
        <f t="shared" si="91"/>
        <v>4916215.0157788992</v>
      </c>
      <c r="X828" s="1" t="s">
        <v>39</v>
      </c>
      <c r="Y828" s="1" t="s">
        <v>40</v>
      </c>
      <c r="Z828" s="8">
        <v>46290</v>
      </c>
      <c r="AA828" s="8" t="str">
        <f>TEXT(Table2[[#This Row],[Application_Date]],"yyy")</f>
        <v>2026</v>
      </c>
      <c r="AB828" s="8" t="str">
        <f>TEXT(Table2[[#This Row],[Application_Date]],"mmmm")</f>
        <v>September</v>
      </c>
      <c r="AC828" s="1" t="s">
        <v>61</v>
      </c>
      <c r="AD828" s="1" t="s">
        <v>42</v>
      </c>
      <c r="AE828" s="1" t="s">
        <v>66</v>
      </c>
    </row>
    <row r="829" spans="1:31" x14ac:dyDescent="0.25">
      <c r="A829" s="1" t="s">
        <v>1797</v>
      </c>
      <c r="B829" s="1" t="str">
        <f>IF(COUNTIF($A$2:A829,A829)&gt;1,"Duplicate","Unique")</f>
        <v>Unique</v>
      </c>
      <c r="C829" s="1" t="s">
        <v>1798</v>
      </c>
      <c r="D829" s="1" t="s">
        <v>207</v>
      </c>
      <c r="E829" s="1" t="str">
        <f t="shared" si="85"/>
        <v>Submitted</v>
      </c>
      <c r="F829" s="1" t="s">
        <v>35</v>
      </c>
      <c r="G829" s="1">
        <v>63</v>
      </c>
      <c r="H829" s="1" t="s">
        <v>36</v>
      </c>
      <c r="I829" s="1" t="s">
        <v>48</v>
      </c>
      <c r="J829" s="1" t="s">
        <v>37</v>
      </c>
      <c r="K829" s="4">
        <v>-50000</v>
      </c>
      <c r="L829" s="4" t="str">
        <f t="shared" si="86"/>
        <v>Submitted</v>
      </c>
      <c r="M829" s="1">
        <v>450</v>
      </c>
      <c r="N829" s="1" t="str">
        <f t="shared" si="87"/>
        <v>High_risk</v>
      </c>
      <c r="O829" s="1" t="str">
        <f t="shared" si="88"/>
        <v>Excellent</v>
      </c>
      <c r="P829" s="1" t="str">
        <f t="shared" si="89"/>
        <v>Submitted</v>
      </c>
      <c r="Q829" s="1" t="str">
        <f t="shared" si="90"/>
        <v>Valid</v>
      </c>
      <c r="R829" s="1" t="s">
        <v>70</v>
      </c>
      <c r="S829" s="4">
        <v>4216172</v>
      </c>
      <c r="T829" s="1">
        <v>16.79</v>
      </c>
      <c r="U829" s="1">
        <v>36</v>
      </c>
      <c r="V829" s="1">
        <v>117115.89</v>
      </c>
      <c r="W829" s="4">
        <f t="shared" si="91"/>
        <v>5899127.3233334562</v>
      </c>
      <c r="X829" s="1" t="s">
        <v>95</v>
      </c>
      <c r="Y829" s="1" t="s">
        <v>96</v>
      </c>
      <c r="Z829" s="8">
        <v>46291</v>
      </c>
      <c r="AA829" s="8" t="str">
        <f>TEXT(Table2[[#This Row],[Application_Date]],"yyy")</f>
        <v>2026</v>
      </c>
      <c r="AB829" s="8" t="str">
        <f>TEXT(Table2[[#This Row],[Application_Date]],"mmmm")</f>
        <v>September</v>
      </c>
      <c r="AC829" s="1" t="s">
        <v>52</v>
      </c>
      <c r="AD829" s="1" t="s">
        <v>30</v>
      </c>
      <c r="AE829" s="1" t="s">
        <v>62</v>
      </c>
    </row>
    <row r="830" spans="1:31" x14ac:dyDescent="0.25">
      <c r="A830" s="1" t="s">
        <v>1799</v>
      </c>
      <c r="B830" s="1" t="str">
        <f>IF(COUNTIF($A$2:A830,A830)&gt;1,"Duplicate","Unique")</f>
        <v>Unique</v>
      </c>
      <c r="C830" s="1" t="s">
        <v>1800</v>
      </c>
      <c r="D830" s="1" t="s">
        <v>109</v>
      </c>
      <c r="E830" s="1" t="str">
        <f t="shared" si="85"/>
        <v>Submitted</v>
      </c>
      <c r="F830" s="1" t="s">
        <v>35</v>
      </c>
      <c r="G830" s="1">
        <v>40</v>
      </c>
      <c r="H830" s="1" t="s">
        <v>24</v>
      </c>
      <c r="I830" s="1" t="s">
        <v>48</v>
      </c>
      <c r="J830" s="1" t="s">
        <v>37</v>
      </c>
      <c r="K830" s="4">
        <v>1971096</v>
      </c>
      <c r="L830" s="4" t="str">
        <f t="shared" si="86"/>
        <v>Submitted</v>
      </c>
      <c r="M830" s="1">
        <v>835</v>
      </c>
      <c r="N830" s="1" t="str">
        <f t="shared" si="87"/>
        <v>medium_risk</v>
      </c>
      <c r="O830" s="1" t="str">
        <f t="shared" si="88"/>
        <v>Excellent</v>
      </c>
      <c r="P830" s="1" t="str">
        <f t="shared" si="89"/>
        <v>Submitted</v>
      </c>
      <c r="Q830" s="1" t="str">
        <f t="shared" si="90"/>
        <v>Valid</v>
      </c>
      <c r="R830" s="1" t="s">
        <v>27</v>
      </c>
      <c r="S830" s="4">
        <v>3632121</v>
      </c>
      <c r="T830" s="1">
        <v>9.8800000000000008</v>
      </c>
      <c r="U830" s="1">
        <v>36</v>
      </c>
      <c r="V830" s="1">
        <v>100892.25</v>
      </c>
      <c r="W830" s="4">
        <f t="shared" si="91"/>
        <v>2990446.2912149471</v>
      </c>
      <c r="X830" s="1" t="s">
        <v>105</v>
      </c>
      <c r="Y830" s="1" t="s">
        <v>106</v>
      </c>
      <c r="Z830" s="8">
        <v>46292</v>
      </c>
      <c r="AA830" s="8" t="str">
        <f>TEXT(Table2[[#This Row],[Application_Date]],"yyy")</f>
        <v>2026</v>
      </c>
      <c r="AB830" s="8" t="str">
        <f>TEXT(Table2[[#This Row],[Application_Date]],"mmmm")</f>
        <v>September</v>
      </c>
      <c r="AC830" s="1" t="s">
        <v>41</v>
      </c>
      <c r="AD830" s="1" t="s">
        <v>30</v>
      </c>
      <c r="AE830" s="1" t="s">
        <v>43</v>
      </c>
    </row>
    <row r="831" spans="1:31" x14ac:dyDescent="0.25">
      <c r="A831" s="1" t="s">
        <v>1801</v>
      </c>
      <c r="B831" s="1" t="str">
        <f>IF(COUNTIF($A$2:A831,A831)&gt;1,"Duplicate","Unique")</f>
        <v>Unique</v>
      </c>
      <c r="C831" s="1" t="s">
        <v>1802</v>
      </c>
      <c r="D831" s="1" t="s">
        <v>249</v>
      </c>
      <c r="E831" s="1" t="str">
        <f t="shared" si="85"/>
        <v>Submitted</v>
      </c>
      <c r="F831" s="1" t="s">
        <v>47</v>
      </c>
      <c r="G831" s="1">
        <v>22</v>
      </c>
      <c r="H831" s="1" t="s">
        <v>36</v>
      </c>
      <c r="I831" s="1" t="s">
        <v>48</v>
      </c>
      <c r="J831" s="1" t="s">
        <v>26</v>
      </c>
      <c r="K831" s="4">
        <v>1343411</v>
      </c>
      <c r="L831" s="4" t="str">
        <f t="shared" si="86"/>
        <v>Submitted</v>
      </c>
      <c r="M831" s="1">
        <v>358</v>
      </c>
      <c r="N831" s="1" t="str">
        <f t="shared" si="87"/>
        <v>High_risk</v>
      </c>
      <c r="O831" s="1" t="str">
        <f t="shared" si="88"/>
        <v>Excellent</v>
      </c>
      <c r="P831" s="1" t="str">
        <f t="shared" si="89"/>
        <v>Submitted</v>
      </c>
      <c r="Q831" s="1" t="str">
        <f t="shared" si="90"/>
        <v>Valid</v>
      </c>
      <c r="R831" s="1" t="s">
        <v>82</v>
      </c>
      <c r="S831" s="4">
        <v>4325934</v>
      </c>
      <c r="T831" s="1">
        <v>9.69</v>
      </c>
      <c r="U831" s="1">
        <v>36</v>
      </c>
      <c r="V831" s="1">
        <v>120164.83</v>
      </c>
      <c r="W831" s="4">
        <f t="shared" si="91"/>
        <v>3493191.7069426896</v>
      </c>
      <c r="X831" s="1" t="s">
        <v>85</v>
      </c>
      <c r="Y831" s="1" t="s">
        <v>86</v>
      </c>
      <c r="Z831" s="8">
        <v>46293</v>
      </c>
      <c r="AA831" s="8" t="str">
        <f>TEXT(Table2[[#This Row],[Application_Date]],"yyy")</f>
        <v>2026</v>
      </c>
      <c r="AB831" s="8" t="str">
        <f>TEXT(Table2[[#This Row],[Application_Date]],"mmmm")</f>
        <v>September</v>
      </c>
      <c r="AC831" s="1" t="s">
        <v>61</v>
      </c>
      <c r="AD831" s="1" t="s">
        <v>30</v>
      </c>
      <c r="AE831" s="1" t="s">
        <v>31</v>
      </c>
    </row>
    <row r="832" spans="1:31" x14ac:dyDescent="0.25">
      <c r="A832" s="1" t="s">
        <v>1803</v>
      </c>
      <c r="B832" s="1" t="str">
        <f>IF(COUNTIF($A$2:A832,A832)&gt;1,"Duplicate","Unique")</f>
        <v>Unique</v>
      </c>
      <c r="C832" s="1" t="s">
        <v>1804</v>
      </c>
      <c r="D832" s="1" t="s">
        <v>102</v>
      </c>
      <c r="E832" s="1" t="str">
        <f t="shared" si="85"/>
        <v>Submitted</v>
      </c>
      <c r="F832" s="1" t="s">
        <v>47</v>
      </c>
      <c r="G832" s="1">
        <v>60</v>
      </c>
      <c r="H832" s="1" t="s">
        <v>36</v>
      </c>
      <c r="I832" s="1" t="s">
        <v>25</v>
      </c>
      <c r="J832" s="1" t="s">
        <v>70</v>
      </c>
      <c r="K832" s="4">
        <v>2141769</v>
      </c>
      <c r="L832" s="4" t="str">
        <f t="shared" si="86"/>
        <v>Submitted</v>
      </c>
      <c r="M832" s="1">
        <v>544</v>
      </c>
      <c r="N832" s="1" t="str">
        <f t="shared" si="87"/>
        <v>High_risk</v>
      </c>
      <c r="O832" s="1" t="str">
        <f t="shared" si="88"/>
        <v>Excellent</v>
      </c>
      <c r="P832" s="1" t="str">
        <f t="shared" si="89"/>
        <v>Submitted</v>
      </c>
      <c r="Q832" s="1" t="str">
        <f t="shared" si="90"/>
        <v>Valid</v>
      </c>
      <c r="R832" s="1" t="s">
        <v>6</v>
      </c>
      <c r="S832" s="4">
        <v>4067998</v>
      </c>
      <c r="T832" s="1">
        <v>18.670000000000002</v>
      </c>
      <c r="U832" s="1">
        <v>12</v>
      </c>
      <c r="V832" s="1">
        <v>338999.83</v>
      </c>
      <c r="W832" s="4">
        <f t="shared" si="91"/>
        <v>6329208.3510770341</v>
      </c>
      <c r="X832" s="1" t="s">
        <v>85</v>
      </c>
      <c r="Y832" s="1" t="s">
        <v>86</v>
      </c>
      <c r="Z832" s="8">
        <v>46294</v>
      </c>
      <c r="AA832" s="8" t="str">
        <f>TEXT(Table2[[#This Row],[Application_Date]],"yyy")</f>
        <v>2026</v>
      </c>
      <c r="AB832" s="8" t="str">
        <f>TEXT(Table2[[#This Row],[Application_Date]],"mmmm")</f>
        <v>September</v>
      </c>
      <c r="AC832" s="1" t="s">
        <v>61</v>
      </c>
      <c r="AD832" s="1" t="s">
        <v>42</v>
      </c>
      <c r="AE832" s="1" t="s">
        <v>66</v>
      </c>
    </row>
    <row r="833" spans="1:31" x14ac:dyDescent="0.25">
      <c r="A833" s="1" t="s">
        <v>1805</v>
      </c>
      <c r="B833" s="1" t="str">
        <f>IF(COUNTIF($A$2:A833,A833)&gt;1,"Duplicate","Unique")</f>
        <v>Unique</v>
      </c>
      <c r="C833" s="1" t="s">
        <v>1806</v>
      </c>
      <c r="D833" s="1" t="s">
        <v>279</v>
      </c>
      <c r="E833" s="1" t="str">
        <f t="shared" si="85"/>
        <v>Submitted</v>
      </c>
      <c r="F833" s="1" t="s">
        <v>47</v>
      </c>
      <c r="G833" s="1">
        <v>28</v>
      </c>
      <c r="H833" s="1" t="s">
        <v>24</v>
      </c>
      <c r="I833" s="1" t="s">
        <v>48</v>
      </c>
      <c r="J833" s="1" t="s">
        <v>26</v>
      </c>
      <c r="K833" s="4">
        <v>1722450</v>
      </c>
      <c r="L833" s="4" t="str">
        <f t="shared" si="86"/>
        <v>Submitted</v>
      </c>
      <c r="M833" s="1">
        <v>667</v>
      </c>
      <c r="N833" s="1" t="str">
        <f t="shared" si="87"/>
        <v>low_risk</v>
      </c>
      <c r="O833" s="1" t="str">
        <f t="shared" si="88"/>
        <v>Excellent</v>
      </c>
      <c r="P833" s="1" t="str">
        <f t="shared" si="89"/>
        <v>Submitted</v>
      </c>
      <c r="Q833" s="1" t="str">
        <f t="shared" si="90"/>
        <v>Valid</v>
      </c>
      <c r="R833" s="1" t="s">
        <v>27</v>
      </c>
      <c r="S833" s="4">
        <v>857212</v>
      </c>
      <c r="T833" s="1">
        <v>12.02</v>
      </c>
      <c r="U833" s="1">
        <v>180</v>
      </c>
      <c r="V833" s="1">
        <v>4762.29</v>
      </c>
      <c r="W833" s="4">
        <f t="shared" si="91"/>
        <v>858640.68666666665</v>
      </c>
      <c r="X833" s="1" t="s">
        <v>50</v>
      </c>
      <c r="Y833" s="1" t="s">
        <v>51</v>
      </c>
      <c r="Z833" s="8">
        <v>46295</v>
      </c>
      <c r="AA833" s="8" t="str">
        <f>TEXT(Table2[[#This Row],[Application_Date]],"yyy")</f>
        <v>2026</v>
      </c>
      <c r="AB833" s="8" t="str">
        <f>TEXT(Table2[[#This Row],[Application_Date]],"mmmm")</f>
        <v>September</v>
      </c>
      <c r="AC833" s="1" t="s">
        <v>41</v>
      </c>
      <c r="AD833" s="1" t="s">
        <v>42</v>
      </c>
      <c r="AE833" s="1" t="s">
        <v>31</v>
      </c>
    </row>
    <row r="834" spans="1:31" x14ac:dyDescent="0.25">
      <c r="A834" s="1" t="s">
        <v>1807</v>
      </c>
      <c r="B834" s="1" t="str">
        <f>IF(COUNTIF($A$2:A834,A834)&gt;1,"Duplicate","Unique")</f>
        <v>Unique</v>
      </c>
      <c r="C834" s="1" t="s">
        <v>1808</v>
      </c>
      <c r="D834" s="1" t="s">
        <v>23</v>
      </c>
      <c r="E834" s="1" t="str">
        <f t="shared" ref="E834:E897" si="92">IF(C834="","Missing","Submitted")</f>
        <v>Submitted</v>
      </c>
      <c r="F834" s="1" t="s">
        <v>35</v>
      </c>
      <c r="G834" s="1">
        <v>47</v>
      </c>
      <c r="H834" s="1" t="s">
        <v>36</v>
      </c>
      <c r="I834" s="1" t="s">
        <v>25</v>
      </c>
      <c r="J834" s="1" t="s">
        <v>70</v>
      </c>
      <c r="K834" s="4">
        <v>2036207</v>
      </c>
      <c r="L834" s="4" t="str">
        <f t="shared" ref="L834:L897" si="93">IF(K834="","Missing","Submitted")</f>
        <v>Submitted</v>
      </c>
      <c r="M834" s="1">
        <v>767</v>
      </c>
      <c r="N834" s="1" t="str">
        <f t="shared" ref="N834:N897" si="94">IF(M834&lt;600,"High_risk",IF(M834&gt;=750,"medium_risk","low_risk"))</f>
        <v>medium_risk</v>
      </c>
      <c r="O834" s="1" t="str">
        <f t="shared" ref="O834:O897" si="95">IF(J835&lt;503,"Poor",IF(J835&lt;=550,"Fair",IF(J835&lt;=750,"Good","Excellent")))</f>
        <v>Excellent</v>
      </c>
      <c r="P834" s="1" t="str">
        <f t="shared" ref="P834:P897" si="96">IF(S834="","Missing","Submitted")</f>
        <v>Submitted</v>
      </c>
      <c r="Q834" s="1" t="str">
        <f t="shared" ref="Q834:Q897" si="97">IF(AND(M834&gt;=300,M834&lt;=900),"Valid","Invalid")</f>
        <v>Valid</v>
      </c>
      <c r="R834" s="1" t="s">
        <v>70</v>
      </c>
      <c r="S834" s="4">
        <v>3087232</v>
      </c>
      <c r="T834" s="1">
        <v>9.02</v>
      </c>
      <c r="U834" s="1">
        <v>120</v>
      </c>
      <c r="V834" s="1">
        <v>25726.93</v>
      </c>
      <c r="W834" s="4">
        <f t="shared" ref="W834:W897" si="98">PMT(T834/12,U834,-S834)</f>
        <v>2320569.3866666663</v>
      </c>
      <c r="X834" s="1" t="s">
        <v>105</v>
      </c>
      <c r="Y834" s="1" t="s">
        <v>106</v>
      </c>
      <c r="Z834" s="8">
        <v>46296</v>
      </c>
      <c r="AA834" s="8" t="str">
        <f>TEXT(Table2[[#This Row],[Application_Date]],"yyy")</f>
        <v>2026</v>
      </c>
      <c r="AB834" s="8" t="str">
        <f>TEXT(Table2[[#This Row],[Application_Date]],"mmmm")</f>
        <v>October</v>
      </c>
      <c r="AC834" s="1" t="s">
        <v>61</v>
      </c>
      <c r="AD834" s="1" t="s">
        <v>42</v>
      </c>
      <c r="AE834" s="1" t="s">
        <v>31</v>
      </c>
    </row>
    <row r="835" spans="1:31" x14ac:dyDescent="0.25">
      <c r="A835" s="1" t="s">
        <v>1809</v>
      </c>
      <c r="B835" s="1" t="str">
        <f>IF(COUNTIF($A$2:A835,A835)&gt;1,"Duplicate","Unique")</f>
        <v>Unique</v>
      </c>
      <c r="C835" s="1" t="s">
        <v>1810</v>
      </c>
      <c r="D835" s="1" t="s">
        <v>157</v>
      </c>
      <c r="E835" s="1" t="str">
        <f t="shared" si="92"/>
        <v>Submitted</v>
      </c>
      <c r="F835" s="1" t="s">
        <v>47</v>
      </c>
      <c r="G835" s="1">
        <v>37</v>
      </c>
      <c r="H835" s="1" t="s">
        <v>36</v>
      </c>
      <c r="I835" s="1" t="s">
        <v>25</v>
      </c>
      <c r="J835" s="1" t="s">
        <v>26</v>
      </c>
      <c r="K835" s="4">
        <v>2115869</v>
      </c>
      <c r="L835" s="4" t="str">
        <f t="shared" si="93"/>
        <v>Submitted</v>
      </c>
      <c r="M835" s="1">
        <v>400</v>
      </c>
      <c r="N835" s="1" t="str">
        <f t="shared" si="94"/>
        <v>High_risk</v>
      </c>
      <c r="O835" s="1" t="str">
        <f t="shared" si="95"/>
        <v>Excellent</v>
      </c>
      <c r="P835" s="1" t="str">
        <f t="shared" si="96"/>
        <v>Submitted</v>
      </c>
      <c r="Q835" s="1" t="str">
        <f t="shared" si="97"/>
        <v>Valid</v>
      </c>
      <c r="R835" s="1" t="s">
        <v>70</v>
      </c>
      <c r="S835" s="4">
        <v>1303186</v>
      </c>
      <c r="T835" s="1">
        <v>13.12</v>
      </c>
      <c r="U835" s="1">
        <v>36</v>
      </c>
      <c r="V835" s="1">
        <v>36199.61</v>
      </c>
      <c r="W835" s="4">
        <f t="shared" si="98"/>
        <v>1424816.6933373471</v>
      </c>
      <c r="X835" s="1" t="s">
        <v>39</v>
      </c>
      <c r="Y835" s="1" t="s">
        <v>40</v>
      </c>
      <c r="Z835" s="8">
        <v>46297</v>
      </c>
      <c r="AA835" s="8" t="str">
        <f>TEXT(Table2[[#This Row],[Application_Date]],"yyy")</f>
        <v>2026</v>
      </c>
      <c r="AB835" s="8" t="str">
        <f>TEXT(Table2[[#This Row],[Application_Date]],"mmmm")</f>
        <v>October</v>
      </c>
      <c r="AC835" s="1" t="s">
        <v>61</v>
      </c>
      <c r="AD835" s="1" t="s">
        <v>30</v>
      </c>
      <c r="AE835" s="1" t="s">
        <v>62</v>
      </c>
    </row>
    <row r="836" spans="1:31" x14ac:dyDescent="0.25">
      <c r="A836" s="1" t="s">
        <v>1811</v>
      </c>
      <c r="B836" s="1" t="str">
        <f>IF(COUNTIF($A$2:A836,A836)&gt;1,"Duplicate","Unique")</f>
        <v>Unique</v>
      </c>
      <c r="C836" s="1" t="s">
        <v>1812</v>
      </c>
      <c r="D836" s="1" t="s">
        <v>293</v>
      </c>
      <c r="E836" s="1" t="str">
        <f t="shared" si="92"/>
        <v>Submitted</v>
      </c>
      <c r="F836" s="1" t="s">
        <v>47</v>
      </c>
      <c r="G836" s="1">
        <v>61</v>
      </c>
      <c r="H836" s="1" t="s">
        <v>36</v>
      </c>
      <c r="I836" s="1" t="s">
        <v>48</v>
      </c>
      <c r="J836" s="1" t="s">
        <v>70</v>
      </c>
      <c r="K836" s="4">
        <v>1211942</v>
      </c>
      <c r="L836" s="4" t="str">
        <f t="shared" si="93"/>
        <v>Submitted</v>
      </c>
      <c r="M836" s="1">
        <v>376</v>
      </c>
      <c r="N836" s="1" t="str">
        <f t="shared" si="94"/>
        <v>High_risk</v>
      </c>
      <c r="O836" s="1" t="str">
        <f t="shared" si="95"/>
        <v>Excellent</v>
      </c>
      <c r="P836" s="1" t="str">
        <f t="shared" si="96"/>
        <v>Submitted</v>
      </c>
      <c r="Q836" s="1" t="str">
        <f t="shared" si="97"/>
        <v>Valid</v>
      </c>
      <c r="R836" s="1" t="s">
        <v>38</v>
      </c>
      <c r="S836" s="4">
        <v>4833145</v>
      </c>
      <c r="T836" s="1">
        <v>16.07</v>
      </c>
      <c r="U836" s="1">
        <v>36</v>
      </c>
      <c r="V836" s="1">
        <v>134254.03</v>
      </c>
      <c r="W836" s="4">
        <f t="shared" si="98"/>
        <v>6472386.6791670006</v>
      </c>
      <c r="X836" s="1" t="s">
        <v>28</v>
      </c>
      <c r="Y836" s="1" t="s">
        <v>29</v>
      </c>
      <c r="Z836" s="8">
        <v>46298</v>
      </c>
      <c r="AA836" s="8" t="str">
        <f>TEXT(Table2[[#This Row],[Application_Date]],"yyy")</f>
        <v>2026</v>
      </c>
      <c r="AB836" s="8" t="str">
        <f>TEXT(Table2[[#This Row],[Application_Date]],"mmmm")</f>
        <v>October</v>
      </c>
      <c r="AC836" s="1" t="s">
        <v>61</v>
      </c>
      <c r="AD836" s="1" t="s">
        <v>42</v>
      </c>
      <c r="AE836" s="1" t="s">
        <v>66</v>
      </c>
    </row>
    <row r="837" spans="1:31" x14ac:dyDescent="0.25">
      <c r="A837" s="1" t="s">
        <v>1813</v>
      </c>
      <c r="B837" s="1" t="str">
        <f>IF(COUNTIF($A$2:A837,A837)&gt;1,"Duplicate","Unique")</f>
        <v>Unique</v>
      </c>
      <c r="C837" s="1" t="s">
        <v>1814</v>
      </c>
      <c r="D837" s="1">
        <v>0</v>
      </c>
      <c r="E837" s="1" t="str">
        <f t="shared" si="92"/>
        <v>Submitted</v>
      </c>
      <c r="F837" s="1" t="s">
        <v>47</v>
      </c>
      <c r="G837" s="1">
        <v>29</v>
      </c>
      <c r="H837" s="1" t="s">
        <v>24</v>
      </c>
      <c r="I837" s="1" t="s">
        <v>25</v>
      </c>
      <c r="J837" s="1" t="s">
        <v>26</v>
      </c>
      <c r="K837" s="4">
        <v>532875</v>
      </c>
      <c r="L837" s="4" t="str">
        <f t="shared" si="93"/>
        <v>Submitted</v>
      </c>
      <c r="M837" s="1">
        <v>797</v>
      </c>
      <c r="N837" s="1" t="str">
        <f t="shared" si="94"/>
        <v>medium_risk</v>
      </c>
      <c r="O837" s="1" t="str">
        <f t="shared" si="95"/>
        <v>Excellent</v>
      </c>
      <c r="P837" s="1" t="str">
        <f t="shared" si="96"/>
        <v>Submitted</v>
      </c>
      <c r="Q837" s="1" t="str">
        <f t="shared" si="97"/>
        <v>Valid</v>
      </c>
      <c r="R837" s="1" t="s">
        <v>27</v>
      </c>
      <c r="S837" s="4">
        <v>4527763</v>
      </c>
      <c r="T837" s="1">
        <v>7.51</v>
      </c>
      <c r="U837" s="1">
        <v>180</v>
      </c>
      <c r="V837" s="1">
        <v>25154.240000000002</v>
      </c>
      <c r="W837" s="4">
        <f t="shared" si="98"/>
        <v>2833625.0108333332</v>
      </c>
      <c r="X837" s="1" t="s">
        <v>85</v>
      </c>
      <c r="Y837" s="1" t="s">
        <v>86</v>
      </c>
      <c r="Z837" s="8">
        <v>46299</v>
      </c>
      <c r="AA837" s="8" t="str">
        <f>TEXT(Table2[[#This Row],[Application_Date]],"yyy")</f>
        <v>2026</v>
      </c>
      <c r="AB837" s="8" t="str">
        <f>TEXT(Table2[[#This Row],[Application_Date]],"mmmm")</f>
        <v>October</v>
      </c>
      <c r="AC837" s="1" t="s">
        <v>61</v>
      </c>
      <c r="AD837" s="1" t="s">
        <v>30</v>
      </c>
      <c r="AE837" s="1" t="s">
        <v>62</v>
      </c>
    </row>
    <row r="838" spans="1:31" x14ac:dyDescent="0.25">
      <c r="A838" s="1" t="s">
        <v>1815</v>
      </c>
      <c r="B838" s="1" t="str">
        <f>IF(COUNTIF($A$2:A838,A838)&gt;1,"Duplicate","Unique")</f>
        <v>Unique</v>
      </c>
      <c r="C838" s="1" t="s">
        <v>1816</v>
      </c>
      <c r="D838" s="1" t="s">
        <v>133</v>
      </c>
      <c r="E838" s="1" t="str">
        <f t="shared" si="92"/>
        <v>Submitted</v>
      </c>
      <c r="F838" s="1" t="s">
        <v>35</v>
      </c>
      <c r="G838" s="1">
        <v>36</v>
      </c>
      <c r="H838" s="1" t="s">
        <v>24</v>
      </c>
      <c r="I838" s="1" t="s">
        <v>25</v>
      </c>
      <c r="J838" s="1" t="s">
        <v>49</v>
      </c>
      <c r="K838" s="4">
        <v>1677205</v>
      </c>
      <c r="L838" s="4" t="str">
        <f t="shared" si="93"/>
        <v>Submitted</v>
      </c>
      <c r="M838" s="1">
        <v>832</v>
      </c>
      <c r="N838" s="1" t="str">
        <f t="shared" si="94"/>
        <v>medium_risk</v>
      </c>
      <c r="O838" s="1" t="str">
        <f t="shared" si="95"/>
        <v>Excellent</v>
      </c>
      <c r="P838" s="1" t="str">
        <f t="shared" si="96"/>
        <v>Submitted</v>
      </c>
      <c r="Q838" s="1" t="str">
        <f t="shared" si="97"/>
        <v>Valid</v>
      </c>
      <c r="R838" s="1" t="s">
        <v>38</v>
      </c>
      <c r="S838" s="4">
        <v>3743570</v>
      </c>
      <c r="T838" s="1">
        <v>15.08</v>
      </c>
      <c r="U838" s="1">
        <v>24</v>
      </c>
      <c r="V838" s="1">
        <v>155982.07999999999</v>
      </c>
      <c r="W838" s="4">
        <f t="shared" si="98"/>
        <v>4704419.6487961318</v>
      </c>
      <c r="X838" s="1" t="s">
        <v>105</v>
      </c>
      <c r="Y838" s="1" t="s">
        <v>106</v>
      </c>
      <c r="Z838" s="8">
        <v>46300</v>
      </c>
      <c r="AA838" s="8" t="str">
        <f>TEXT(Table2[[#This Row],[Application_Date]],"yyy")</f>
        <v>2026</v>
      </c>
      <c r="AB838" s="8" t="str">
        <f>TEXT(Table2[[#This Row],[Application_Date]],"mmmm")</f>
        <v>October</v>
      </c>
      <c r="AC838" s="1" t="s">
        <v>61</v>
      </c>
      <c r="AD838" s="1" t="s">
        <v>42</v>
      </c>
      <c r="AE838" s="1" t="s">
        <v>31</v>
      </c>
    </row>
    <row r="839" spans="1:31" x14ac:dyDescent="0.25">
      <c r="A839" s="1" t="s">
        <v>1817</v>
      </c>
      <c r="B839" s="1" t="str">
        <f>IF(COUNTIF($A$2:A839,A839)&gt;1,"Duplicate","Unique")</f>
        <v>Unique</v>
      </c>
      <c r="C839" s="1" t="s">
        <v>1818</v>
      </c>
      <c r="D839" s="1" t="s">
        <v>121</v>
      </c>
      <c r="E839" s="1" t="str">
        <f t="shared" si="92"/>
        <v>Submitted</v>
      </c>
      <c r="F839" s="1" t="s">
        <v>47</v>
      </c>
      <c r="G839" s="1">
        <v>58</v>
      </c>
      <c r="H839" s="1" t="s">
        <v>24</v>
      </c>
      <c r="I839" s="1" t="s">
        <v>48</v>
      </c>
      <c r="J839" s="1" t="s">
        <v>37</v>
      </c>
      <c r="K839" s="4">
        <v>801653</v>
      </c>
      <c r="L839" s="4" t="str">
        <f t="shared" si="93"/>
        <v>Submitted</v>
      </c>
      <c r="M839" s="1">
        <v>719</v>
      </c>
      <c r="N839" s="1" t="str">
        <f t="shared" si="94"/>
        <v>low_risk</v>
      </c>
      <c r="O839" s="1" t="str">
        <f t="shared" si="95"/>
        <v>Excellent</v>
      </c>
      <c r="P839" s="1" t="str">
        <f t="shared" si="96"/>
        <v>Submitted</v>
      </c>
      <c r="Q839" s="1" t="str">
        <f t="shared" si="97"/>
        <v>Valid</v>
      </c>
      <c r="R839" s="1" t="s">
        <v>6</v>
      </c>
      <c r="S839" s="4">
        <v>2530302</v>
      </c>
      <c r="T839" s="1">
        <v>11.36</v>
      </c>
      <c r="U839" s="1">
        <v>36</v>
      </c>
      <c r="V839" s="1">
        <v>70286.17</v>
      </c>
      <c r="W839" s="4">
        <f t="shared" si="98"/>
        <v>2395352.5600922299</v>
      </c>
      <c r="X839" s="1" t="s">
        <v>39</v>
      </c>
      <c r="Y839" s="1" t="s">
        <v>40</v>
      </c>
      <c r="Z839" s="8">
        <v>46301</v>
      </c>
      <c r="AA839" s="8" t="str">
        <f>TEXT(Table2[[#This Row],[Application_Date]],"yyy")</f>
        <v>2026</v>
      </c>
      <c r="AB839" s="8" t="str">
        <f>TEXT(Table2[[#This Row],[Application_Date]],"mmmm")</f>
        <v>October</v>
      </c>
      <c r="AC839" s="1" t="s">
        <v>52</v>
      </c>
      <c r="AD839" s="1" t="s">
        <v>30</v>
      </c>
      <c r="AE839" s="1" t="s">
        <v>62</v>
      </c>
    </row>
    <row r="840" spans="1:31" x14ac:dyDescent="0.25">
      <c r="A840" s="1" t="s">
        <v>1819</v>
      </c>
      <c r="B840" s="1" t="str">
        <f>IF(COUNTIF($A$2:A840,A840)&gt;1,"Duplicate","Unique")</f>
        <v>Unique</v>
      </c>
      <c r="C840" s="1" t="s">
        <v>1820</v>
      </c>
      <c r="D840" s="1" t="s">
        <v>102</v>
      </c>
      <c r="E840" s="1" t="str">
        <f t="shared" si="92"/>
        <v>Submitted</v>
      </c>
      <c r="F840" s="1" t="s">
        <v>47</v>
      </c>
      <c r="G840" s="1">
        <v>47</v>
      </c>
      <c r="H840" s="1" t="s">
        <v>24</v>
      </c>
      <c r="I840" s="1" t="s">
        <v>25</v>
      </c>
      <c r="J840" s="1" t="s">
        <v>70</v>
      </c>
      <c r="K840" s="4">
        <v>918331</v>
      </c>
      <c r="L840" s="4" t="str">
        <f t="shared" si="93"/>
        <v>Submitted</v>
      </c>
      <c r="M840" s="1">
        <v>375</v>
      </c>
      <c r="N840" s="1" t="str">
        <f t="shared" si="94"/>
        <v>High_risk</v>
      </c>
      <c r="O840" s="1" t="str">
        <f t="shared" si="95"/>
        <v>Excellent</v>
      </c>
      <c r="P840" s="1" t="str">
        <f t="shared" si="96"/>
        <v>Submitted</v>
      </c>
      <c r="Q840" s="1" t="str">
        <f t="shared" si="97"/>
        <v>Valid</v>
      </c>
      <c r="R840" s="1" t="s">
        <v>27</v>
      </c>
      <c r="S840" s="4">
        <v>2167099</v>
      </c>
      <c r="T840" s="1">
        <v>11.37</v>
      </c>
      <c r="U840" s="1">
        <v>12</v>
      </c>
      <c r="V840" s="1">
        <v>180591.58</v>
      </c>
      <c r="W840" s="4">
        <f t="shared" si="98"/>
        <v>2054016.3425509327</v>
      </c>
      <c r="X840" s="1" t="s">
        <v>85</v>
      </c>
      <c r="Y840" s="1" t="s">
        <v>86</v>
      </c>
      <c r="Z840" s="8">
        <v>46302</v>
      </c>
      <c r="AA840" s="8" t="str">
        <f>TEXT(Table2[[#This Row],[Application_Date]],"yyy")</f>
        <v>2026</v>
      </c>
      <c r="AB840" s="8" t="str">
        <f>TEXT(Table2[[#This Row],[Application_Date]],"mmmm")</f>
        <v>October</v>
      </c>
      <c r="AC840" s="1" t="s">
        <v>61</v>
      </c>
      <c r="AD840" s="1" t="s">
        <v>42</v>
      </c>
      <c r="AE840" s="1" t="s">
        <v>62</v>
      </c>
    </row>
    <row r="841" spans="1:31" x14ac:dyDescent="0.25">
      <c r="A841" s="1" t="s">
        <v>1821</v>
      </c>
      <c r="B841" s="1" t="str">
        <f>IF(COUNTIF($A$2:A841,A841)&gt;1,"Duplicate","Unique")</f>
        <v>Unique</v>
      </c>
      <c r="C841" s="1" t="s">
        <v>1822</v>
      </c>
      <c r="D841" s="1" t="s">
        <v>151</v>
      </c>
      <c r="E841" s="1" t="str">
        <f t="shared" si="92"/>
        <v>Submitted</v>
      </c>
      <c r="F841" s="1" t="s">
        <v>35</v>
      </c>
      <c r="G841" s="1">
        <v>43</v>
      </c>
      <c r="H841" s="1" t="s">
        <v>36</v>
      </c>
      <c r="I841" s="1" t="s">
        <v>48</v>
      </c>
      <c r="J841" s="1" t="s">
        <v>70</v>
      </c>
      <c r="K841" s="4">
        <v>648156</v>
      </c>
      <c r="L841" s="4" t="str">
        <f t="shared" si="93"/>
        <v>Submitted</v>
      </c>
      <c r="M841" s="1">
        <v>665</v>
      </c>
      <c r="N841" s="1" t="str">
        <f t="shared" si="94"/>
        <v>low_risk</v>
      </c>
      <c r="O841" s="1" t="str">
        <f t="shared" si="95"/>
        <v>Excellent</v>
      </c>
      <c r="P841" s="1" t="str">
        <f t="shared" si="96"/>
        <v>Submitted</v>
      </c>
      <c r="Q841" s="1" t="str">
        <f t="shared" si="97"/>
        <v>Valid</v>
      </c>
      <c r="R841" s="1" t="s">
        <v>38</v>
      </c>
      <c r="S841" s="4">
        <v>1480666</v>
      </c>
      <c r="T841" s="1">
        <v>17.63</v>
      </c>
      <c r="U841" s="1">
        <v>12</v>
      </c>
      <c r="V841" s="1">
        <v>123388.83</v>
      </c>
      <c r="W841" s="4">
        <f t="shared" si="98"/>
        <v>2175387.4893072946</v>
      </c>
      <c r="X841" s="1" t="s">
        <v>39</v>
      </c>
      <c r="Y841" s="1" t="s">
        <v>40</v>
      </c>
      <c r="Z841" s="8">
        <v>46303</v>
      </c>
      <c r="AA841" s="8" t="str">
        <f>TEXT(Table2[[#This Row],[Application_Date]],"yyy")</f>
        <v>2026</v>
      </c>
      <c r="AB841" s="8" t="str">
        <f>TEXT(Table2[[#This Row],[Application_Date]],"mmmm")</f>
        <v>October</v>
      </c>
      <c r="AC841" s="1" t="s">
        <v>61</v>
      </c>
      <c r="AD841" s="1" t="s">
        <v>42</v>
      </c>
      <c r="AE841" s="1" t="s">
        <v>43</v>
      </c>
    </row>
    <row r="842" spans="1:31" x14ac:dyDescent="0.25">
      <c r="A842" s="1" t="s">
        <v>1823</v>
      </c>
      <c r="B842" s="1" t="str">
        <f>IF(COUNTIF($A$2:A842,A842)&gt;1,"Duplicate","Unique")</f>
        <v>Unique</v>
      </c>
      <c r="C842" s="1" t="s">
        <v>1824</v>
      </c>
      <c r="D842" s="1" t="s">
        <v>121</v>
      </c>
      <c r="E842" s="1" t="str">
        <f t="shared" si="92"/>
        <v>Submitted</v>
      </c>
      <c r="F842" s="1" t="s">
        <v>35</v>
      </c>
      <c r="G842" s="1">
        <v>65</v>
      </c>
      <c r="H842" s="1" t="s">
        <v>24</v>
      </c>
      <c r="I842" s="1" t="s">
        <v>25</v>
      </c>
      <c r="J842" s="1" t="s">
        <v>37</v>
      </c>
      <c r="K842" s="4">
        <v>1822823</v>
      </c>
      <c r="L842" s="4" t="str">
        <f t="shared" si="93"/>
        <v>Submitted</v>
      </c>
      <c r="M842" s="1">
        <v>373</v>
      </c>
      <c r="N842" s="1" t="str">
        <f t="shared" si="94"/>
        <v>High_risk</v>
      </c>
      <c r="O842" s="1" t="str">
        <f t="shared" si="95"/>
        <v>Excellent</v>
      </c>
      <c r="P842" s="1" t="str">
        <f t="shared" si="96"/>
        <v>Submitted</v>
      </c>
      <c r="Q842" s="1" t="str">
        <f t="shared" si="97"/>
        <v>Valid</v>
      </c>
      <c r="R842" s="1" t="s">
        <v>82</v>
      </c>
      <c r="S842" s="4">
        <v>3040639</v>
      </c>
      <c r="T842" s="1">
        <v>18.62</v>
      </c>
      <c r="U842" s="1">
        <v>12</v>
      </c>
      <c r="V842" s="1">
        <v>253386.58</v>
      </c>
      <c r="W842" s="4">
        <f t="shared" si="98"/>
        <v>4718120.1089044008</v>
      </c>
      <c r="X842" s="1" t="s">
        <v>85</v>
      </c>
      <c r="Y842" s="1" t="s">
        <v>86</v>
      </c>
      <c r="Z842" s="8">
        <v>46304</v>
      </c>
      <c r="AA842" s="8" t="str">
        <f>TEXT(Table2[[#This Row],[Application_Date]],"yyy")</f>
        <v>2026</v>
      </c>
      <c r="AB842" s="8" t="str">
        <f>TEXT(Table2[[#This Row],[Application_Date]],"mmmm")</f>
        <v>October</v>
      </c>
      <c r="AC842" s="1" t="s">
        <v>52</v>
      </c>
      <c r="AD842" s="1" t="s">
        <v>42</v>
      </c>
      <c r="AE842" s="1" t="s">
        <v>31</v>
      </c>
    </row>
    <row r="843" spans="1:31" x14ac:dyDescent="0.25">
      <c r="A843" s="1" t="s">
        <v>1825</v>
      </c>
      <c r="B843" s="1" t="str">
        <f>IF(COUNTIF($A$2:A843,A843)&gt;1,"Duplicate","Unique")</f>
        <v>Unique</v>
      </c>
      <c r="C843" s="1" t="s">
        <v>1826</v>
      </c>
      <c r="D843" s="1" t="s">
        <v>468</v>
      </c>
      <c r="E843" s="1" t="str">
        <f t="shared" si="92"/>
        <v>Submitted</v>
      </c>
      <c r="F843" s="1" t="s">
        <v>47</v>
      </c>
      <c r="G843" s="1">
        <v>41</v>
      </c>
      <c r="H843" s="1" t="s">
        <v>36</v>
      </c>
      <c r="I843" s="1" t="s">
        <v>25</v>
      </c>
      <c r="J843" s="1" t="s">
        <v>26</v>
      </c>
      <c r="K843" s="4">
        <v>1385930</v>
      </c>
      <c r="L843" s="4" t="str">
        <f t="shared" si="93"/>
        <v>Submitted</v>
      </c>
      <c r="M843" s="1">
        <v>806</v>
      </c>
      <c r="N843" s="1" t="str">
        <f t="shared" si="94"/>
        <v>medium_risk</v>
      </c>
      <c r="O843" s="1" t="str">
        <f t="shared" si="95"/>
        <v>Excellent</v>
      </c>
      <c r="P843" s="1" t="str">
        <f t="shared" si="96"/>
        <v>Submitted</v>
      </c>
      <c r="Q843" s="1" t="str">
        <f t="shared" si="97"/>
        <v>Valid</v>
      </c>
      <c r="R843" s="1" t="s">
        <v>70</v>
      </c>
      <c r="S843" s="4">
        <v>322229</v>
      </c>
      <c r="T843" s="1">
        <v>10.94</v>
      </c>
      <c r="U843" s="1">
        <v>60</v>
      </c>
      <c r="V843" s="1">
        <v>5370.48</v>
      </c>
      <c r="W843" s="4">
        <f t="shared" si="98"/>
        <v>293765.4383333333</v>
      </c>
      <c r="X843" s="1" t="s">
        <v>50</v>
      </c>
      <c r="Y843" s="1" t="s">
        <v>51</v>
      </c>
      <c r="Z843" s="8">
        <v>46305</v>
      </c>
      <c r="AA843" s="8" t="str">
        <f>TEXT(Table2[[#This Row],[Application_Date]],"yyy")</f>
        <v>2026</v>
      </c>
      <c r="AB843" s="8" t="str">
        <f>TEXT(Table2[[#This Row],[Application_Date]],"mmmm")</f>
        <v>October</v>
      </c>
      <c r="AC843" s="1" t="s">
        <v>61</v>
      </c>
      <c r="AD843" s="1" t="s">
        <v>42</v>
      </c>
      <c r="AE843" s="1" t="s">
        <v>66</v>
      </c>
    </row>
    <row r="844" spans="1:31" x14ac:dyDescent="0.25">
      <c r="A844" s="1" t="s">
        <v>1827</v>
      </c>
      <c r="B844" s="1" t="str">
        <f>IF(COUNTIF($A$2:A844,A844)&gt;1,"Duplicate","Unique")</f>
        <v>Unique</v>
      </c>
      <c r="C844" s="1" t="s">
        <v>1828</v>
      </c>
      <c r="D844" s="1" t="s">
        <v>172</v>
      </c>
      <c r="E844" s="1" t="str">
        <f t="shared" si="92"/>
        <v>Submitted</v>
      </c>
      <c r="F844" s="1" t="s">
        <v>35</v>
      </c>
      <c r="G844" s="1">
        <v>62</v>
      </c>
      <c r="H844" s="1" t="s">
        <v>36</v>
      </c>
      <c r="I844" s="1" t="s">
        <v>48</v>
      </c>
      <c r="J844" s="1" t="s">
        <v>49</v>
      </c>
      <c r="K844" s="4">
        <v>284301</v>
      </c>
      <c r="L844" s="4" t="str">
        <f t="shared" si="93"/>
        <v>Submitted</v>
      </c>
      <c r="M844" s="1">
        <v>641</v>
      </c>
      <c r="N844" s="1" t="str">
        <f t="shared" si="94"/>
        <v>low_risk</v>
      </c>
      <c r="O844" s="1" t="str">
        <f t="shared" si="95"/>
        <v>Excellent</v>
      </c>
      <c r="P844" s="1" t="str">
        <f t="shared" si="96"/>
        <v>Submitted</v>
      </c>
      <c r="Q844" s="1" t="str">
        <f t="shared" si="97"/>
        <v>Valid</v>
      </c>
      <c r="R844" s="1" t="s">
        <v>70</v>
      </c>
      <c r="S844" s="4">
        <v>970448</v>
      </c>
      <c r="T844" s="1">
        <v>14.11</v>
      </c>
      <c r="U844" s="1">
        <v>24</v>
      </c>
      <c r="V844" s="1">
        <v>40435.33</v>
      </c>
      <c r="W844" s="4">
        <f t="shared" si="98"/>
        <v>1141085.1156679208</v>
      </c>
      <c r="X844" s="1" t="s">
        <v>50</v>
      </c>
      <c r="Y844" s="1" t="s">
        <v>51</v>
      </c>
      <c r="Z844" s="8">
        <v>46306</v>
      </c>
      <c r="AA844" s="8" t="str">
        <f>TEXT(Table2[[#This Row],[Application_Date]],"yyy")</f>
        <v>2026</v>
      </c>
      <c r="AB844" s="8" t="str">
        <f>TEXT(Table2[[#This Row],[Application_Date]],"mmmm")</f>
        <v>October</v>
      </c>
      <c r="AC844" s="1" t="s">
        <v>61</v>
      </c>
      <c r="AD844" s="1" t="s">
        <v>30</v>
      </c>
      <c r="AE844" s="1" t="s">
        <v>31</v>
      </c>
    </row>
    <row r="845" spans="1:31" x14ac:dyDescent="0.25">
      <c r="A845" s="1" t="s">
        <v>1829</v>
      </c>
      <c r="B845" s="1" t="str">
        <f>IF(COUNTIF($A$2:A845,A845)&gt;1,"Duplicate","Unique")</f>
        <v>Unique</v>
      </c>
      <c r="C845" s="1" t="s">
        <v>1830</v>
      </c>
      <c r="D845" s="1" t="s">
        <v>142</v>
      </c>
      <c r="E845" s="1" t="str">
        <f t="shared" si="92"/>
        <v>Submitted</v>
      </c>
      <c r="F845" s="1" t="s">
        <v>35</v>
      </c>
      <c r="G845" s="1">
        <v>56</v>
      </c>
      <c r="H845" s="1" t="s">
        <v>36</v>
      </c>
      <c r="I845" s="1" t="s">
        <v>25</v>
      </c>
      <c r="J845" s="1" t="s">
        <v>37</v>
      </c>
      <c r="K845" s="4">
        <v>881715</v>
      </c>
      <c r="L845" s="4" t="str">
        <f t="shared" si="93"/>
        <v>Submitted</v>
      </c>
      <c r="M845" s="1">
        <v>329</v>
      </c>
      <c r="N845" s="1" t="str">
        <f t="shared" si="94"/>
        <v>High_risk</v>
      </c>
      <c r="O845" s="1" t="str">
        <f t="shared" si="95"/>
        <v>Excellent</v>
      </c>
      <c r="P845" s="1" t="str">
        <f t="shared" si="96"/>
        <v>Submitted</v>
      </c>
      <c r="Q845" s="1" t="str">
        <f t="shared" si="97"/>
        <v>Valid</v>
      </c>
      <c r="R845" s="1" t="s">
        <v>82</v>
      </c>
      <c r="S845" s="4">
        <v>1966551</v>
      </c>
      <c r="T845" s="1">
        <v>10.77</v>
      </c>
      <c r="U845" s="1">
        <v>12</v>
      </c>
      <c r="V845" s="1">
        <v>163879.25</v>
      </c>
      <c r="W845" s="4">
        <f t="shared" si="98"/>
        <v>1765790.0311345314</v>
      </c>
      <c r="X845" s="1" t="s">
        <v>105</v>
      </c>
      <c r="Y845" s="1" t="s">
        <v>106</v>
      </c>
      <c r="Z845" s="8">
        <v>46307</v>
      </c>
      <c r="AA845" s="8" t="str">
        <f>TEXT(Table2[[#This Row],[Application_Date]],"yyy")</f>
        <v>2026</v>
      </c>
      <c r="AB845" s="8" t="str">
        <f>TEXT(Table2[[#This Row],[Application_Date]],"mmmm")</f>
        <v>October</v>
      </c>
      <c r="AC845" s="1" t="s">
        <v>52</v>
      </c>
      <c r="AD845" s="1" t="s">
        <v>42</v>
      </c>
      <c r="AE845" s="1" t="s">
        <v>31</v>
      </c>
    </row>
    <row r="846" spans="1:31" x14ac:dyDescent="0.25">
      <c r="A846" s="1" t="s">
        <v>1831</v>
      </c>
      <c r="B846" s="1" t="str">
        <f>IF(COUNTIF($A$2:A846,A846)&gt;1,"Duplicate","Unique")</f>
        <v>Unique</v>
      </c>
      <c r="C846" s="1" t="s">
        <v>1832</v>
      </c>
      <c r="D846" s="1" t="s">
        <v>265</v>
      </c>
      <c r="E846" s="1" t="str">
        <f t="shared" si="92"/>
        <v>Submitted</v>
      </c>
      <c r="F846" s="1" t="s">
        <v>47</v>
      </c>
      <c r="G846" s="1">
        <v>47</v>
      </c>
      <c r="H846" s="1" t="s">
        <v>24</v>
      </c>
      <c r="I846" s="1" t="s">
        <v>25</v>
      </c>
      <c r="J846" s="1" t="s">
        <v>49</v>
      </c>
      <c r="K846" s="4">
        <v>824126</v>
      </c>
      <c r="L846" s="4" t="str">
        <f t="shared" si="93"/>
        <v>Submitted</v>
      </c>
      <c r="M846" s="1">
        <v>795</v>
      </c>
      <c r="N846" s="1" t="str">
        <f t="shared" si="94"/>
        <v>medium_risk</v>
      </c>
      <c r="O846" s="1" t="str">
        <f t="shared" si="95"/>
        <v>Excellent</v>
      </c>
      <c r="P846" s="1" t="str">
        <f t="shared" si="96"/>
        <v>Submitted</v>
      </c>
      <c r="Q846" s="1" t="str">
        <f t="shared" si="97"/>
        <v>Valid</v>
      </c>
      <c r="R846" s="1" t="s">
        <v>27</v>
      </c>
      <c r="S846" s="4">
        <v>3464516</v>
      </c>
      <c r="T846" s="1">
        <v>13.15</v>
      </c>
      <c r="U846" s="1">
        <v>180</v>
      </c>
      <c r="V846" s="1">
        <v>19247.310000000001</v>
      </c>
      <c r="W846" s="4">
        <f t="shared" si="98"/>
        <v>3796532.1166666672</v>
      </c>
      <c r="X846" s="1" t="s">
        <v>59</v>
      </c>
      <c r="Y846" s="1" t="s">
        <v>60</v>
      </c>
      <c r="Z846" s="8">
        <v>46308</v>
      </c>
      <c r="AA846" s="8" t="str">
        <f>TEXT(Table2[[#This Row],[Application_Date]],"yyy")</f>
        <v>2026</v>
      </c>
      <c r="AB846" s="8" t="str">
        <f>TEXT(Table2[[#This Row],[Application_Date]],"mmmm")</f>
        <v>October</v>
      </c>
      <c r="AC846" s="1" t="s">
        <v>61</v>
      </c>
      <c r="AD846" s="1" t="s">
        <v>42</v>
      </c>
      <c r="AE846" s="1" t="s">
        <v>66</v>
      </c>
    </row>
    <row r="847" spans="1:31" x14ac:dyDescent="0.25">
      <c r="A847" s="1" t="s">
        <v>1833</v>
      </c>
      <c r="B847" s="1" t="str">
        <f>IF(COUNTIF($A$2:A847,A847)&gt;1,"Duplicate","Unique")</f>
        <v>Unique</v>
      </c>
      <c r="C847" s="1" t="s">
        <v>1834</v>
      </c>
      <c r="D847" s="1" t="s">
        <v>433</v>
      </c>
      <c r="E847" s="1" t="str">
        <f t="shared" si="92"/>
        <v>Submitted</v>
      </c>
      <c r="F847" s="1" t="s">
        <v>35</v>
      </c>
      <c r="G847" s="1">
        <v>39</v>
      </c>
      <c r="H847" s="1" t="s">
        <v>36</v>
      </c>
      <c r="I847" s="1" t="s">
        <v>25</v>
      </c>
      <c r="J847" s="1" t="s">
        <v>70</v>
      </c>
      <c r="K847" s="4">
        <v>2469314</v>
      </c>
      <c r="L847" s="4" t="str">
        <f t="shared" si="93"/>
        <v>Submitted</v>
      </c>
      <c r="M847" s="1">
        <v>620</v>
      </c>
      <c r="N847" s="1" t="str">
        <f t="shared" si="94"/>
        <v>low_risk</v>
      </c>
      <c r="O847" s="1" t="str">
        <f t="shared" si="95"/>
        <v>Excellent</v>
      </c>
      <c r="P847" s="1" t="str">
        <f t="shared" si="96"/>
        <v>Submitted</v>
      </c>
      <c r="Q847" s="1" t="str">
        <f t="shared" si="97"/>
        <v>Valid</v>
      </c>
      <c r="R847" s="1" t="s">
        <v>6</v>
      </c>
      <c r="S847" s="4">
        <v>3685324</v>
      </c>
      <c r="T847" s="1">
        <v>9.81</v>
      </c>
      <c r="U847" s="1">
        <v>36</v>
      </c>
      <c r="V847" s="1">
        <v>102370.11</v>
      </c>
      <c r="W847" s="4">
        <f t="shared" si="98"/>
        <v>3012752.3713736762</v>
      </c>
      <c r="X847" s="1" t="s">
        <v>39</v>
      </c>
      <c r="Y847" s="1" t="s">
        <v>40</v>
      </c>
      <c r="Z847" s="8">
        <v>46309</v>
      </c>
      <c r="AA847" s="8" t="str">
        <f>TEXT(Table2[[#This Row],[Application_Date]],"yyy")</f>
        <v>2026</v>
      </c>
      <c r="AB847" s="8" t="str">
        <f>TEXT(Table2[[#This Row],[Application_Date]],"mmmm")</f>
        <v>October</v>
      </c>
      <c r="AC847" s="1" t="s">
        <v>41</v>
      </c>
      <c r="AD847" s="1" t="s">
        <v>30</v>
      </c>
      <c r="AE847" s="1" t="s">
        <v>43</v>
      </c>
    </row>
    <row r="848" spans="1:31" x14ac:dyDescent="0.25">
      <c r="A848" s="1" t="s">
        <v>1835</v>
      </c>
      <c r="B848" s="1" t="str">
        <f>IF(COUNTIF($A$2:A848,A848)&gt;1,"Duplicate","Unique")</f>
        <v>Unique</v>
      </c>
      <c r="C848" s="1" t="s">
        <v>1836</v>
      </c>
      <c r="D848" s="1" t="s">
        <v>659</v>
      </c>
      <c r="E848" s="1" t="str">
        <f t="shared" si="92"/>
        <v>Submitted</v>
      </c>
      <c r="F848" s="1" t="s">
        <v>35</v>
      </c>
      <c r="G848" s="1">
        <v>47</v>
      </c>
      <c r="H848" s="1" t="s">
        <v>24</v>
      </c>
      <c r="I848" s="1" t="s">
        <v>48</v>
      </c>
      <c r="J848" s="1" t="s">
        <v>49</v>
      </c>
      <c r="K848" s="4">
        <v>569926</v>
      </c>
      <c r="L848" s="4" t="str">
        <f t="shared" si="93"/>
        <v>Submitted</v>
      </c>
      <c r="M848" s="1">
        <v>666</v>
      </c>
      <c r="N848" s="1" t="str">
        <f t="shared" si="94"/>
        <v>low_risk</v>
      </c>
      <c r="O848" s="1" t="str">
        <f t="shared" si="95"/>
        <v>Excellent</v>
      </c>
      <c r="P848" s="1" t="str">
        <f t="shared" si="96"/>
        <v>Submitted</v>
      </c>
      <c r="Q848" s="1" t="str">
        <f t="shared" si="97"/>
        <v>Valid</v>
      </c>
      <c r="R848" s="1" t="s">
        <v>38</v>
      </c>
      <c r="S848" s="4">
        <v>3796945</v>
      </c>
      <c r="T848" s="1">
        <v>15.78</v>
      </c>
      <c r="U848" s="1">
        <v>24</v>
      </c>
      <c r="V848" s="1">
        <v>158206.04</v>
      </c>
      <c r="W848" s="4">
        <f t="shared" si="98"/>
        <v>4992982.6838948</v>
      </c>
      <c r="X848" s="1" t="s">
        <v>59</v>
      </c>
      <c r="Y848" s="1" t="s">
        <v>60</v>
      </c>
      <c r="Z848" s="8">
        <v>46310</v>
      </c>
      <c r="AA848" s="8" t="str">
        <f>TEXT(Table2[[#This Row],[Application_Date]],"yyy")</f>
        <v>2026</v>
      </c>
      <c r="AB848" s="8" t="str">
        <f>TEXT(Table2[[#This Row],[Application_Date]],"mmmm")</f>
        <v>October</v>
      </c>
      <c r="AC848" s="1" t="s">
        <v>61</v>
      </c>
      <c r="AD848" s="1" t="s">
        <v>42</v>
      </c>
      <c r="AE848" s="1" t="s">
        <v>31</v>
      </c>
    </row>
    <row r="849" spans="1:31" x14ac:dyDescent="0.25">
      <c r="A849" s="1" t="s">
        <v>1837</v>
      </c>
      <c r="B849" s="1" t="str">
        <f>IF(COUNTIF($A$2:A849,A849)&gt;1,"Duplicate","Unique")</f>
        <v>Unique</v>
      </c>
      <c r="C849" s="1" t="s">
        <v>1838</v>
      </c>
      <c r="D849" s="1" t="s">
        <v>265</v>
      </c>
      <c r="E849" s="1" t="str">
        <f t="shared" si="92"/>
        <v>Submitted</v>
      </c>
      <c r="F849" s="1" t="s">
        <v>47</v>
      </c>
      <c r="G849" s="1">
        <v>56</v>
      </c>
      <c r="H849" s="1" t="s">
        <v>24</v>
      </c>
      <c r="I849" s="1" t="s">
        <v>25</v>
      </c>
      <c r="J849" s="1" t="s">
        <v>37</v>
      </c>
      <c r="K849" s="4">
        <v>2213732</v>
      </c>
      <c r="L849" s="4" t="str">
        <f t="shared" si="93"/>
        <v>Submitted</v>
      </c>
      <c r="M849" s="1">
        <v>950</v>
      </c>
      <c r="N849" s="1" t="str">
        <f t="shared" si="94"/>
        <v>medium_risk</v>
      </c>
      <c r="O849" s="1" t="str">
        <f t="shared" si="95"/>
        <v>Excellent</v>
      </c>
      <c r="P849" s="1" t="str">
        <f t="shared" si="96"/>
        <v>Submitted</v>
      </c>
      <c r="Q849" s="1" t="str">
        <f t="shared" si="97"/>
        <v>Invalid</v>
      </c>
      <c r="R849" s="1" t="s">
        <v>27</v>
      </c>
      <c r="S849" s="4">
        <v>3162632</v>
      </c>
      <c r="T849" s="1">
        <v>9.7200000000000006</v>
      </c>
      <c r="U849" s="1">
        <v>120</v>
      </c>
      <c r="V849" s="1">
        <v>26355.27</v>
      </c>
      <c r="W849" s="4">
        <f t="shared" si="98"/>
        <v>2561731.9200000004</v>
      </c>
      <c r="X849" s="1" t="s">
        <v>39</v>
      </c>
      <c r="Y849" s="1" t="s">
        <v>40</v>
      </c>
      <c r="Z849" s="8">
        <v>46311</v>
      </c>
      <c r="AA849" s="8" t="str">
        <f>TEXT(Table2[[#This Row],[Application_Date]],"yyy")</f>
        <v>2026</v>
      </c>
      <c r="AB849" s="8" t="str">
        <f>TEXT(Table2[[#This Row],[Application_Date]],"mmmm")</f>
        <v>October</v>
      </c>
      <c r="AC849" s="1" t="s">
        <v>52</v>
      </c>
      <c r="AD849" s="1" t="s">
        <v>30</v>
      </c>
      <c r="AE849" s="1" t="s">
        <v>66</v>
      </c>
    </row>
    <row r="850" spans="1:31" x14ac:dyDescent="0.25">
      <c r="A850" s="1" t="s">
        <v>1839</v>
      </c>
      <c r="B850" s="1" t="str">
        <f>IF(COUNTIF($A$2:A850,A850)&gt;1,"Duplicate","Unique")</f>
        <v>Unique</v>
      </c>
      <c r="C850" s="1" t="s">
        <v>1840</v>
      </c>
      <c r="D850" s="1" t="s">
        <v>151</v>
      </c>
      <c r="E850" s="1" t="str">
        <f t="shared" si="92"/>
        <v>Submitted</v>
      </c>
      <c r="F850" s="1" t="s">
        <v>35</v>
      </c>
      <c r="G850" s="1">
        <v>27</v>
      </c>
      <c r="H850" s="1" t="s">
        <v>36</v>
      </c>
      <c r="I850" s="1" t="s">
        <v>48</v>
      </c>
      <c r="J850" s="1" t="s">
        <v>37</v>
      </c>
      <c r="K850" s="4">
        <v>797483</v>
      </c>
      <c r="L850" s="4" t="str">
        <f t="shared" si="93"/>
        <v>Submitted</v>
      </c>
      <c r="M850" s="1">
        <v>813</v>
      </c>
      <c r="N850" s="1" t="str">
        <f t="shared" si="94"/>
        <v>medium_risk</v>
      </c>
      <c r="O850" s="1" t="str">
        <f t="shared" si="95"/>
        <v>Excellent</v>
      </c>
      <c r="P850" s="1" t="str">
        <f t="shared" si="96"/>
        <v>Submitted</v>
      </c>
      <c r="Q850" s="1" t="str">
        <f t="shared" si="97"/>
        <v>Valid</v>
      </c>
      <c r="R850" s="1" t="s">
        <v>6</v>
      </c>
      <c r="S850" s="4">
        <v>142895</v>
      </c>
      <c r="T850" s="1">
        <v>9.16</v>
      </c>
      <c r="U850" s="1">
        <v>12</v>
      </c>
      <c r="V850" s="1">
        <v>11907.92</v>
      </c>
      <c r="W850" s="4">
        <f t="shared" si="98"/>
        <v>109197.35343582527</v>
      </c>
      <c r="X850" s="1" t="s">
        <v>50</v>
      </c>
      <c r="Y850" s="1" t="s">
        <v>51</v>
      </c>
      <c r="Z850" s="8">
        <v>46312</v>
      </c>
      <c r="AA850" s="8" t="str">
        <f>TEXT(Table2[[#This Row],[Application_Date]],"yyy")</f>
        <v>2026</v>
      </c>
      <c r="AB850" s="8" t="str">
        <f>TEXT(Table2[[#This Row],[Application_Date]],"mmmm")</f>
        <v>October</v>
      </c>
      <c r="AC850" s="1" t="s">
        <v>61</v>
      </c>
      <c r="AD850" s="1" t="s">
        <v>42</v>
      </c>
      <c r="AE850" s="1" t="s">
        <v>43</v>
      </c>
    </row>
    <row r="851" spans="1:31" x14ac:dyDescent="0.25">
      <c r="A851" s="1" t="s">
        <v>1841</v>
      </c>
      <c r="B851" s="1" t="str">
        <f>IF(COUNTIF($A$2:A851,A851)&gt;1,"Duplicate","Unique")</f>
        <v>Unique</v>
      </c>
      <c r="C851" s="1" t="s">
        <v>1842</v>
      </c>
      <c r="D851" s="1" t="s">
        <v>69</v>
      </c>
      <c r="E851" s="1" t="str">
        <f t="shared" si="92"/>
        <v>Submitted</v>
      </c>
      <c r="F851" s="1" t="s">
        <v>35</v>
      </c>
      <c r="G851" s="1">
        <v>31</v>
      </c>
      <c r="H851" s="1" t="s">
        <v>24</v>
      </c>
      <c r="I851" s="1" t="s">
        <v>25</v>
      </c>
      <c r="J851" s="1" t="s">
        <v>49</v>
      </c>
      <c r="K851" s="4">
        <v>1626784</v>
      </c>
      <c r="L851" s="4" t="str">
        <f t="shared" si="93"/>
        <v>Submitted</v>
      </c>
      <c r="M851" s="1">
        <v>896</v>
      </c>
      <c r="N851" s="1" t="str">
        <f t="shared" si="94"/>
        <v>medium_risk</v>
      </c>
      <c r="O851" s="1" t="str">
        <f t="shared" si="95"/>
        <v>Excellent</v>
      </c>
      <c r="P851" s="1" t="str">
        <f t="shared" si="96"/>
        <v>Submitted</v>
      </c>
      <c r="Q851" s="1" t="str">
        <f t="shared" si="97"/>
        <v>Valid</v>
      </c>
      <c r="R851" s="1" t="s">
        <v>38</v>
      </c>
      <c r="S851" s="4">
        <v>2199618</v>
      </c>
      <c r="T851" s="1">
        <v>11.01</v>
      </c>
      <c r="U851" s="1">
        <v>60</v>
      </c>
      <c r="V851" s="1">
        <v>36660.300000000003</v>
      </c>
      <c r="W851" s="4">
        <f t="shared" si="98"/>
        <v>2018149.5149999999</v>
      </c>
      <c r="X851" s="1" t="s">
        <v>59</v>
      </c>
      <c r="Y851" s="1" t="s">
        <v>60</v>
      </c>
      <c r="Z851" s="8">
        <v>46313</v>
      </c>
      <c r="AA851" s="8" t="str">
        <f>TEXT(Table2[[#This Row],[Application_Date]],"yyy")</f>
        <v>2026</v>
      </c>
      <c r="AB851" s="8" t="str">
        <f>TEXT(Table2[[#This Row],[Application_Date]],"mmmm")</f>
        <v>October</v>
      </c>
      <c r="AC851" s="1" t="s">
        <v>61</v>
      </c>
      <c r="AD851" s="1" t="s">
        <v>42</v>
      </c>
      <c r="AE851" s="1" t="s">
        <v>66</v>
      </c>
    </row>
    <row r="852" spans="1:31" x14ac:dyDescent="0.25">
      <c r="A852" s="1" t="s">
        <v>1843</v>
      </c>
      <c r="B852" s="1" t="str">
        <f>IF(COUNTIF($A$2:A852,A852)&gt;1,"Duplicate","Unique")</f>
        <v>Unique</v>
      </c>
      <c r="C852" s="1" t="s">
        <v>1844</v>
      </c>
      <c r="D852" s="1" t="s">
        <v>575</v>
      </c>
      <c r="E852" s="1" t="str">
        <f t="shared" si="92"/>
        <v>Submitted</v>
      </c>
      <c r="F852" s="1" t="s">
        <v>47</v>
      </c>
      <c r="G852" s="1">
        <v>20</v>
      </c>
      <c r="H852" s="1" t="s">
        <v>36</v>
      </c>
      <c r="I852" s="1" t="s">
        <v>25</v>
      </c>
      <c r="J852" s="1" t="s">
        <v>26</v>
      </c>
      <c r="K852" s="4">
        <v>1266939</v>
      </c>
      <c r="L852" s="4" t="str">
        <f t="shared" si="93"/>
        <v>Submitted</v>
      </c>
      <c r="M852" s="1">
        <v>801</v>
      </c>
      <c r="N852" s="1" t="str">
        <f t="shared" si="94"/>
        <v>medium_risk</v>
      </c>
      <c r="O852" s="1" t="str">
        <f t="shared" si="95"/>
        <v>Excellent</v>
      </c>
      <c r="P852" s="1" t="str">
        <f t="shared" si="96"/>
        <v>Submitted</v>
      </c>
      <c r="Q852" s="1" t="str">
        <f t="shared" si="97"/>
        <v>Valid</v>
      </c>
      <c r="R852" s="1" t="s">
        <v>27</v>
      </c>
      <c r="S852" s="4">
        <v>2178430</v>
      </c>
      <c r="T852" s="1">
        <v>13.15</v>
      </c>
      <c r="U852" s="1">
        <v>60</v>
      </c>
      <c r="V852" s="1">
        <v>36307.17</v>
      </c>
      <c r="W852" s="4">
        <f t="shared" si="98"/>
        <v>2387196.2083333335</v>
      </c>
      <c r="X852" s="1" t="s">
        <v>39</v>
      </c>
      <c r="Y852" s="1" t="s">
        <v>40</v>
      </c>
      <c r="Z852" s="8">
        <v>46314</v>
      </c>
      <c r="AA852" s="8" t="str">
        <f>TEXT(Table2[[#This Row],[Application_Date]],"yyy")</f>
        <v>2026</v>
      </c>
      <c r="AB852" s="8" t="str">
        <f>TEXT(Table2[[#This Row],[Application_Date]],"mmmm")</f>
        <v>October</v>
      </c>
      <c r="AC852" s="1" t="s">
        <v>61</v>
      </c>
      <c r="AD852" s="1" t="s">
        <v>30</v>
      </c>
      <c r="AE852" s="1" t="s">
        <v>62</v>
      </c>
    </row>
    <row r="853" spans="1:31" x14ac:dyDescent="0.25">
      <c r="A853" s="1" t="s">
        <v>1845</v>
      </c>
      <c r="B853" s="1" t="str">
        <f>IF(COUNTIF($A$2:A853,A853)&gt;1,"Duplicate","Unique")</f>
        <v>Unique</v>
      </c>
      <c r="C853" s="1" t="s">
        <v>1846</v>
      </c>
      <c r="D853" s="1" t="s">
        <v>270</v>
      </c>
      <c r="E853" s="1" t="str">
        <f t="shared" si="92"/>
        <v>Submitted</v>
      </c>
      <c r="F853" s="1" t="s">
        <v>47</v>
      </c>
      <c r="G853" s="1">
        <v>61</v>
      </c>
      <c r="H853" s="1" t="s">
        <v>36</v>
      </c>
      <c r="I853" s="1" t="s">
        <v>48</v>
      </c>
      <c r="J853" s="1" t="s">
        <v>26</v>
      </c>
      <c r="K853" s="4">
        <v>2485034</v>
      </c>
      <c r="L853" s="4" t="str">
        <f t="shared" si="93"/>
        <v>Submitted</v>
      </c>
      <c r="M853" s="1">
        <v>682</v>
      </c>
      <c r="N853" s="1" t="str">
        <f t="shared" si="94"/>
        <v>low_risk</v>
      </c>
      <c r="O853" s="1" t="str">
        <f t="shared" si="95"/>
        <v>Excellent</v>
      </c>
      <c r="P853" s="1" t="str">
        <f t="shared" si="96"/>
        <v>Submitted</v>
      </c>
      <c r="Q853" s="1" t="str">
        <f t="shared" si="97"/>
        <v>Valid</v>
      </c>
      <c r="R853" s="1" t="s">
        <v>6</v>
      </c>
      <c r="S853" s="4">
        <v>4346459</v>
      </c>
      <c r="T853" s="1">
        <v>8.32</v>
      </c>
      <c r="U853" s="1">
        <v>180</v>
      </c>
      <c r="V853" s="1">
        <v>24146.99</v>
      </c>
      <c r="W853" s="4">
        <f t="shared" si="98"/>
        <v>3013544.9066666667</v>
      </c>
      <c r="X853" s="1" t="s">
        <v>50</v>
      </c>
      <c r="Y853" s="1" t="s">
        <v>51</v>
      </c>
      <c r="Z853" s="8">
        <v>46315</v>
      </c>
      <c r="AA853" s="8" t="str">
        <f>TEXT(Table2[[#This Row],[Application_Date]],"yyy")</f>
        <v>2026</v>
      </c>
      <c r="AB853" s="8" t="str">
        <f>TEXT(Table2[[#This Row],[Application_Date]],"mmmm")</f>
        <v>October</v>
      </c>
      <c r="AC853" s="1" t="s">
        <v>61</v>
      </c>
      <c r="AD853" s="1" t="s">
        <v>30</v>
      </c>
      <c r="AE853" s="1" t="s">
        <v>62</v>
      </c>
    </row>
    <row r="854" spans="1:31" x14ac:dyDescent="0.25">
      <c r="A854" s="1" t="s">
        <v>1847</v>
      </c>
      <c r="B854" s="1" t="str">
        <f>IF(COUNTIF($A$2:A854,A854)&gt;1,"Duplicate","Unique")</f>
        <v>Unique</v>
      </c>
      <c r="C854" s="1" t="s">
        <v>1848</v>
      </c>
      <c r="D854" s="1" t="s">
        <v>133</v>
      </c>
      <c r="E854" s="1" t="str">
        <f t="shared" si="92"/>
        <v>Submitted</v>
      </c>
      <c r="F854" s="1" t="s">
        <v>35</v>
      </c>
      <c r="G854" s="1">
        <v>52</v>
      </c>
      <c r="H854" s="1" t="s">
        <v>36</v>
      </c>
      <c r="I854" s="1" t="s">
        <v>25</v>
      </c>
      <c r="J854" s="1" t="s">
        <v>49</v>
      </c>
      <c r="K854" s="4">
        <v>691626</v>
      </c>
      <c r="L854" s="4" t="str">
        <f t="shared" si="93"/>
        <v>Submitted</v>
      </c>
      <c r="M854" s="1">
        <v>530</v>
      </c>
      <c r="N854" s="1" t="str">
        <f t="shared" si="94"/>
        <v>High_risk</v>
      </c>
      <c r="O854" s="1" t="str">
        <f t="shared" si="95"/>
        <v>Excellent</v>
      </c>
      <c r="P854" s="1" t="str">
        <f t="shared" si="96"/>
        <v>Submitted</v>
      </c>
      <c r="Q854" s="1" t="str">
        <f t="shared" si="97"/>
        <v>Valid</v>
      </c>
      <c r="R854" s="1" t="s">
        <v>38</v>
      </c>
      <c r="S854" s="4">
        <v>377320</v>
      </c>
      <c r="T854" s="1">
        <v>7.12</v>
      </c>
      <c r="U854" s="1">
        <v>12</v>
      </c>
      <c r="V854" s="1">
        <v>31443.33</v>
      </c>
      <c r="W854" s="4">
        <f t="shared" si="98"/>
        <v>224715.90461989868</v>
      </c>
      <c r="X854" s="1" t="s">
        <v>105</v>
      </c>
      <c r="Y854" s="1" t="s">
        <v>106</v>
      </c>
      <c r="Z854" s="8">
        <v>46316</v>
      </c>
      <c r="AA854" s="8" t="str">
        <f>TEXT(Table2[[#This Row],[Application_Date]],"yyy")</f>
        <v>2026</v>
      </c>
      <c r="AB854" s="8" t="str">
        <f>TEXT(Table2[[#This Row],[Application_Date]],"mmmm")</f>
        <v>October</v>
      </c>
      <c r="AC854" s="1" t="s">
        <v>61</v>
      </c>
      <c r="AD854" s="1" t="s">
        <v>42</v>
      </c>
      <c r="AE854" s="1" t="s">
        <v>31</v>
      </c>
    </row>
    <row r="855" spans="1:31" x14ac:dyDescent="0.25">
      <c r="A855" s="1" t="s">
        <v>1849</v>
      </c>
      <c r="B855" s="1" t="str">
        <f>IF(COUNTIF($A$2:A855,A855)&gt;1,"Duplicate","Unique")</f>
        <v>Unique</v>
      </c>
      <c r="C855" s="1" t="s">
        <v>1850</v>
      </c>
      <c r="D855" s="1" t="s">
        <v>262</v>
      </c>
      <c r="E855" s="1" t="str">
        <f t="shared" si="92"/>
        <v>Submitted</v>
      </c>
      <c r="F855" s="1" t="s">
        <v>47</v>
      </c>
      <c r="G855" s="1">
        <v>37</v>
      </c>
      <c r="H855" s="1" t="s">
        <v>24</v>
      </c>
      <c r="I855" s="1" t="s">
        <v>48</v>
      </c>
      <c r="J855" s="1" t="s">
        <v>49</v>
      </c>
      <c r="K855" s="4">
        <v>1267059</v>
      </c>
      <c r="L855" s="4" t="str">
        <f t="shared" si="93"/>
        <v>Submitted</v>
      </c>
      <c r="M855" s="1">
        <v>792</v>
      </c>
      <c r="N855" s="1" t="str">
        <f t="shared" si="94"/>
        <v>medium_risk</v>
      </c>
      <c r="O855" s="1" t="str">
        <f t="shared" si="95"/>
        <v>Excellent</v>
      </c>
      <c r="P855" s="1" t="str">
        <f t="shared" si="96"/>
        <v>Submitted</v>
      </c>
      <c r="Q855" s="1" t="str">
        <f t="shared" si="97"/>
        <v>Valid</v>
      </c>
      <c r="R855" s="1" t="s">
        <v>82</v>
      </c>
      <c r="S855" s="4">
        <v>1440493</v>
      </c>
      <c r="T855" s="1">
        <v>11.7</v>
      </c>
      <c r="U855" s="1">
        <v>24</v>
      </c>
      <c r="V855" s="1">
        <v>60020.54</v>
      </c>
      <c r="W855" s="4">
        <f t="shared" si="98"/>
        <v>1404480.7882153734</v>
      </c>
      <c r="X855" s="1" t="s">
        <v>39</v>
      </c>
      <c r="Y855" s="1" t="s">
        <v>40</v>
      </c>
      <c r="Z855" s="8">
        <v>46317</v>
      </c>
      <c r="AA855" s="8" t="str">
        <f>TEXT(Table2[[#This Row],[Application_Date]],"yyy")</f>
        <v>2026</v>
      </c>
      <c r="AB855" s="8" t="str">
        <f>TEXT(Table2[[#This Row],[Application_Date]],"mmmm")</f>
        <v>October</v>
      </c>
      <c r="AC855" s="1" t="s">
        <v>61</v>
      </c>
      <c r="AD855" s="1" t="s">
        <v>30</v>
      </c>
      <c r="AE855" s="1" t="s">
        <v>62</v>
      </c>
    </row>
    <row r="856" spans="1:31" x14ac:dyDescent="0.25">
      <c r="A856" s="1" t="s">
        <v>1851</v>
      </c>
      <c r="B856" s="1" t="str">
        <f>IF(COUNTIF($A$2:A856,A856)&gt;1,"Duplicate","Unique")</f>
        <v>Unique</v>
      </c>
      <c r="C856" s="1" t="s">
        <v>1852</v>
      </c>
      <c r="D856" s="1" t="s">
        <v>325</v>
      </c>
      <c r="E856" s="1" t="str">
        <f t="shared" si="92"/>
        <v>Submitted</v>
      </c>
      <c r="F856" s="1" t="s">
        <v>47</v>
      </c>
      <c r="G856" s="1">
        <v>19</v>
      </c>
      <c r="H856" s="1" t="s">
        <v>36</v>
      </c>
      <c r="I856" s="1" t="s">
        <v>25</v>
      </c>
      <c r="J856" s="1" t="s">
        <v>49</v>
      </c>
      <c r="K856" s="4">
        <v>541424</v>
      </c>
      <c r="L856" s="4" t="str">
        <f t="shared" si="93"/>
        <v>Submitted</v>
      </c>
      <c r="M856" s="1">
        <v>769</v>
      </c>
      <c r="N856" s="1" t="str">
        <f t="shared" si="94"/>
        <v>medium_risk</v>
      </c>
      <c r="O856" s="1" t="str">
        <f t="shared" si="95"/>
        <v>Excellent</v>
      </c>
      <c r="P856" s="1" t="str">
        <f t="shared" si="96"/>
        <v>Submitted</v>
      </c>
      <c r="Q856" s="1" t="str">
        <f t="shared" si="97"/>
        <v>Valid</v>
      </c>
      <c r="R856" s="1" t="s">
        <v>82</v>
      </c>
      <c r="S856" s="4">
        <v>838171</v>
      </c>
      <c r="T856" s="1">
        <v>17.649999999999999</v>
      </c>
      <c r="U856" s="1">
        <v>24</v>
      </c>
      <c r="V856" s="1">
        <v>34923.79</v>
      </c>
      <c r="W856" s="4">
        <f t="shared" si="98"/>
        <v>1232809.8462932224</v>
      </c>
      <c r="X856" s="1" t="s">
        <v>50</v>
      </c>
      <c r="Y856" s="1" t="s">
        <v>51</v>
      </c>
      <c r="Z856" s="8">
        <v>46318</v>
      </c>
      <c r="AA856" s="8" t="str">
        <f>TEXT(Table2[[#This Row],[Application_Date]],"yyy")</f>
        <v>2026</v>
      </c>
      <c r="AB856" s="8" t="str">
        <f>TEXT(Table2[[#This Row],[Application_Date]],"mmmm")</f>
        <v>October</v>
      </c>
      <c r="AC856" s="1" t="s">
        <v>61</v>
      </c>
      <c r="AD856" s="1" t="s">
        <v>42</v>
      </c>
      <c r="AE856" s="1" t="s">
        <v>31</v>
      </c>
    </row>
    <row r="857" spans="1:31" x14ac:dyDescent="0.25">
      <c r="A857" s="1" t="s">
        <v>1853</v>
      </c>
      <c r="B857" s="1" t="str">
        <f>IF(COUNTIF($A$2:A857,A857)&gt;1,"Duplicate","Unique")</f>
        <v>Unique</v>
      </c>
      <c r="C857" s="1" t="s">
        <v>1854</v>
      </c>
      <c r="D857" s="1" t="s">
        <v>34</v>
      </c>
      <c r="E857" s="1" t="str">
        <f t="shared" si="92"/>
        <v>Submitted</v>
      </c>
      <c r="F857" s="1" t="s">
        <v>35</v>
      </c>
      <c r="G857" s="1">
        <v>34</v>
      </c>
      <c r="H857" s="1" t="s">
        <v>24</v>
      </c>
      <c r="I857" s="1" t="s">
        <v>48</v>
      </c>
      <c r="J857" s="1" t="s">
        <v>49</v>
      </c>
      <c r="K857" s="4">
        <v>2000028</v>
      </c>
      <c r="L857" s="4" t="str">
        <f t="shared" si="93"/>
        <v>Submitted</v>
      </c>
      <c r="M857" s="1">
        <v>620</v>
      </c>
      <c r="N857" s="1" t="str">
        <f t="shared" si="94"/>
        <v>low_risk</v>
      </c>
      <c r="O857" s="1" t="str">
        <f t="shared" si="95"/>
        <v>Excellent</v>
      </c>
      <c r="P857" s="1" t="str">
        <f t="shared" si="96"/>
        <v>Submitted</v>
      </c>
      <c r="Q857" s="1" t="str">
        <f t="shared" si="97"/>
        <v>Valid</v>
      </c>
      <c r="R857" s="1" t="s">
        <v>70</v>
      </c>
      <c r="S857" s="4">
        <v>4619081</v>
      </c>
      <c r="T857" s="1">
        <v>17.940000000000001</v>
      </c>
      <c r="U857" s="1">
        <v>12</v>
      </c>
      <c r="V857" s="1">
        <v>384923.42</v>
      </c>
      <c r="W857" s="4">
        <f t="shared" si="98"/>
        <v>6905644.7695612339</v>
      </c>
      <c r="X857" s="1" t="s">
        <v>39</v>
      </c>
      <c r="Y857" s="1" t="s">
        <v>40</v>
      </c>
      <c r="Z857" s="8">
        <v>46319</v>
      </c>
      <c r="AA857" s="8" t="str">
        <f>TEXT(Table2[[#This Row],[Application_Date]],"yyy")</f>
        <v>2026</v>
      </c>
      <c r="AB857" s="8" t="str">
        <f>TEXT(Table2[[#This Row],[Application_Date]],"mmmm")</f>
        <v>October</v>
      </c>
      <c r="AC857" s="1" t="s">
        <v>61</v>
      </c>
      <c r="AD857" s="1" t="s">
        <v>42</v>
      </c>
      <c r="AE857" s="1" t="s">
        <v>62</v>
      </c>
    </row>
    <row r="858" spans="1:31" x14ac:dyDescent="0.25">
      <c r="A858" s="1" t="s">
        <v>1855</v>
      </c>
      <c r="B858" s="1" t="str">
        <f>IF(COUNTIF($A$2:A858,A858)&gt;1,"Duplicate","Unique")</f>
        <v>Unique</v>
      </c>
      <c r="C858" s="1" t="s">
        <v>1856</v>
      </c>
      <c r="D858" s="1" t="s">
        <v>65</v>
      </c>
      <c r="E858" s="1" t="str">
        <f t="shared" si="92"/>
        <v>Submitted</v>
      </c>
      <c r="F858" s="1" t="s">
        <v>35</v>
      </c>
      <c r="G858" s="1">
        <v>29</v>
      </c>
      <c r="H858" s="1" t="s">
        <v>24</v>
      </c>
      <c r="I858" s="1" t="s">
        <v>25</v>
      </c>
      <c r="J858" s="1" t="s">
        <v>49</v>
      </c>
      <c r="K858" s="4">
        <v>1679306</v>
      </c>
      <c r="L858" s="4" t="str">
        <f t="shared" si="93"/>
        <v>Submitted</v>
      </c>
      <c r="M858" s="1">
        <v>563</v>
      </c>
      <c r="N858" s="1" t="str">
        <f t="shared" si="94"/>
        <v>High_risk</v>
      </c>
      <c r="O858" s="1" t="str">
        <f t="shared" si="95"/>
        <v>Excellent</v>
      </c>
      <c r="P858" s="1" t="str">
        <f t="shared" si="96"/>
        <v>Submitted</v>
      </c>
      <c r="Q858" s="1" t="str">
        <f t="shared" si="97"/>
        <v>Valid</v>
      </c>
      <c r="R858" s="1" t="s">
        <v>38</v>
      </c>
      <c r="S858" s="4">
        <v>4619304</v>
      </c>
      <c r="T858" s="1">
        <v>10.66</v>
      </c>
      <c r="U858" s="1">
        <v>24</v>
      </c>
      <c r="V858" s="1">
        <v>192471</v>
      </c>
      <c r="W858" s="4">
        <f t="shared" si="98"/>
        <v>4103482.691101843</v>
      </c>
      <c r="X858" s="1" t="s">
        <v>85</v>
      </c>
      <c r="Y858" s="1" t="s">
        <v>86</v>
      </c>
      <c r="Z858" s="8">
        <v>46320</v>
      </c>
      <c r="AA858" s="8" t="str">
        <f>TEXT(Table2[[#This Row],[Application_Date]],"yyy")</f>
        <v>2026</v>
      </c>
      <c r="AB858" s="8" t="str">
        <f>TEXT(Table2[[#This Row],[Application_Date]],"mmmm")</f>
        <v>October</v>
      </c>
      <c r="AC858" s="1" t="s">
        <v>61</v>
      </c>
      <c r="AD858" s="1" t="s">
        <v>30</v>
      </c>
      <c r="AE858" s="1" t="s">
        <v>62</v>
      </c>
    </row>
    <row r="859" spans="1:31" x14ac:dyDescent="0.25">
      <c r="A859" s="1" t="s">
        <v>1857</v>
      </c>
      <c r="B859" s="1" t="str">
        <f>IF(COUNTIF($A$2:A859,A859)&gt;1,"Duplicate","Unique")</f>
        <v>Unique</v>
      </c>
      <c r="C859" s="1" t="s">
        <v>1858</v>
      </c>
      <c r="D859" s="1" t="s">
        <v>23</v>
      </c>
      <c r="E859" s="1" t="str">
        <f t="shared" si="92"/>
        <v>Submitted</v>
      </c>
      <c r="F859" s="1" t="s">
        <v>47</v>
      </c>
      <c r="G859" s="1">
        <v>21</v>
      </c>
      <c r="H859" s="1" t="s">
        <v>24</v>
      </c>
      <c r="I859" s="1" t="s">
        <v>25</v>
      </c>
      <c r="J859" s="1" t="s">
        <v>70</v>
      </c>
      <c r="K859" s="4">
        <v>1916196</v>
      </c>
      <c r="L859" s="4" t="str">
        <f t="shared" si="93"/>
        <v>Submitted</v>
      </c>
      <c r="M859" s="1">
        <v>669</v>
      </c>
      <c r="N859" s="1" t="str">
        <f t="shared" si="94"/>
        <v>low_risk</v>
      </c>
      <c r="O859" s="1" t="str">
        <f t="shared" si="95"/>
        <v>Excellent</v>
      </c>
      <c r="P859" s="1" t="str">
        <f t="shared" si="96"/>
        <v>Submitted</v>
      </c>
      <c r="Q859" s="1" t="str">
        <f t="shared" si="97"/>
        <v>Valid</v>
      </c>
      <c r="R859" s="1" t="s">
        <v>27</v>
      </c>
      <c r="S859" s="4">
        <v>3887718</v>
      </c>
      <c r="T859" s="1">
        <v>10.06</v>
      </c>
      <c r="U859" s="1">
        <v>24</v>
      </c>
      <c r="V859" s="1">
        <v>161988.25</v>
      </c>
      <c r="W859" s="4">
        <f t="shared" si="98"/>
        <v>3259205.0586874927</v>
      </c>
      <c r="X859" s="1" t="s">
        <v>105</v>
      </c>
      <c r="Y859" s="1" t="s">
        <v>106</v>
      </c>
      <c r="Z859" s="8">
        <v>46321</v>
      </c>
      <c r="AA859" s="8" t="str">
        <f>TEXT(Table2[[#This Row],[Application_Date]],"yyy")</f>
        <v>2026</v>
      </c>
      <c r="AB859" s="8" t="str">
        <f>TEXT(Table2[[#This Row],[Application_Date]],"mmmm")</f>
        <v>October</v>
      </c>
      <c r="AC859" s="1" t="s">
        <v>61</v>
      </c>
      <c r="AD859" s="1" t="s">
        <v>42</v>
      </c>
      <c r="AE859" s="1" t="s">
        <v>31</v>
      </c>
    </row>
    <row r="860" spans="1:31" x14ac:dyDescent="0.25">
      <c r="A860" s="1" t="s">
        <v>1859</v>
      </c>
      <c r="B860" s="1" t="str">
        <f>IF(COUNTIF($A$2:A860,A860)&gt;1,"Duplicate","Unique")</f>
        <v>Unique</v>
      </c>
      <c r="C860" s="1" t="s">
        <v>1860</v>
      </c>
      <c r="D860" s="1" t="s">
        <v>204</v>
      </c>
      <c r="E860" s="1" t="str">
        <f t="shared" si="92"/>
        <v>Submitted</v>
      </c>
      <c r="F860" s="1" t="s">
        <v>35</v>
      </c>
      <c r="G860" s="1">
        <v>25</v>
      </c>
      <c r="H860" s="1" t="s">
        <v>36</v>
      </c>
      <c r="I860" s="1" t="s">
        <v>48</v>
      </c>
      <c r="J860" s="1" t="s">
        <v>37</v>
      </c>
      <c r="K860" s="4">
        <v>863216</v>
      </c>
      <c r="L860" s="4" t="str">
        <f t="shared" si="93"/>
        <v>Submitted</v>
      </c>
      <c r="M860" s="1">
        <v>349</v>
      </c>
      <c r="N860" s="1" t="str">
        <f t="shared" si="94"/>
        <v>High_risk</v>
      </c>
      <c r="O860" s="1" t="str">
        <f t="shared" si="95"/>
        <v>Excellent</v>
      </c>
      <c r="P860" s="1" t="str">
        <f t="shared" si="96"/>
        <v>Submitted</v>
      </c>
      <c r="Q860" s="1" t="str">
        <f t="shared" si="97"/>
        <v>Valid</v>
      </c>
      <c r="R860" s="1" t="s">
        <v>27</v>
      </c>
      <c r="S860" s="4">
        <v>1751685</v>
      </c>
      <c r="T860" s="1">
        <v>12.53</v>
      </c>
      <c r="U860" s="1">
        <v>180</v>
      </c>
      <c r="V860" s="1">
        <v>9731.58</v>
      </c>
      <c r="W860" s="4">
        <f t="shared" si="98"/>
        <v>1829051.0875000001</v>
      </c>
      <c r="X860" s="1" t="s">
        <v>85</v>
      </c>
      <c r="Y860" s="1" t="s">
        <v>86</v>
      </c>
      <c r="Z860" s="8">
        <v>46322</v>
      </c>
      <c r="AA860" s="8" t="str">
        <f>TEXT(Table2[[#This Row],[Application_Date]],"yyy")</f>
        <v>2026</v>
      </c>
      <c r="AB860" s="8" t="str">
        <f>TEXT(Table2[[#This Row],[Application_Date]],"mmmm")</f>
        <v>October</v>
      </c>
      <c r="AC860" s="1" t="s">
        <v>61</v>
      </c>
      <c r="AD860" s="1" t="s">
        <v>42</v>
      </c>
      <c r="AE860" s="1" t="s">
        <v>43</v>
      </c>
    </row>
    <row r="861" spans="1:31" x14ac:dyDescent="0.25">
      <c r="A861" s="1" t="s">
        <v>1861</v>
      </c>
      <c r="B861" s="1" t="str">
        <f>IF(COUNTIF($A$2:A861,A861)&gt;1,"Duplicate","Unique")</f>
        <v>Unique</v>
      </c>
      <c r="C861" s="1" t="s">
        <v>1862</v>
      </c>
      <c r="D861" s="1" t="s">
        <v>366</v>
      </c>
      <c r="E861" s="1" t="str">
        <f t="shared" si="92"/>
        <v>Submitted</v>
      </c>
      <c r="F861" s="1" t="s">
        <v>47</v>
      </c>
      <c r="G861" s="1">
        <v>52</v>
      </c>
      <c r="H861" s="1" t="s">
        <v>36</v>
      </c>
      <c r="I861" s="1" t="s">
        <v>48</v>
      </c>
      <c r="J861" s="1" t="s">
        <v>26</v>
      </c>
      <c r="K861" s="4">
        <v>1163560</v>
      </c>
      <c r="L861" s="4" t="str">
        <f t="shared" si="93"/>
        <v>Submitted</v>
      </c>
      <c r="M861" s="1">
        <v>888</v>
      </c>
      <c r="N861" s="1" t="str">
        <f t="shared" si="94"/>
        <v>medium_risk</v>
      </c>
      <c r="O861" s="1" t="str">
        <f t="shared" si="95"/>
        <v>Excellent</v>
      </c>
      <c r="P861" s="1" t="str">
        <f t="shared" si="96"/>
        <v>Submitted</v>
      </c>
      <c r="Q861" s="1" t="str">
        <f t="shared" si="97"/>
        <v>Valid</v>
      </c>
      <c r="R861" s="1" t="s">
        <v>82</v>
      </c>
      <c r="S861" s="4">
        <v>2211047</v>
      </c>
      <c r="T861" s="1">
        <v>9.0299999999999994</v>
      </c>
      <c r="U861" s="1">
        <v>12</v>
      </c>
      <c r="V861" s="1">
        <v>184253.92</v>
      </c>
      <c r="W861" s="4">
        <f t="shared" si="98"/>
        <v>1665797.7094987524</v>
      </c>
      <c r="X861" s="1" t="s">
        <v>39</v>
      </c>
      <c r="Y861" s="1" t="s">
        <v>40</v>
      </c>
      <c r="Z861" s="8">
        <v>46323</v>
      </c>
      <c r="AA861" s="8" t="str">
        <f>TEXT(Table2[[#This Row],[Application_Date]],"yyy")</f>
        <v>2026</v>
      </c>
      <c r="AB861" s="8" t="str">
        <f>TEXT(Table2[[#This Row],[Application_Date]],"mmmm")</f>
        <v>October</v>
      </c>
      <c r="AC861" s="1" t="s">
        <v>61</v>
      </c>
      <c r="AD861" s="1" t="s">
        <v>30</v>
      </c>
      <c r="AE861" s="1" t="s">
        <v>31</v>
      </c>
    </row>
    <row r="862" spans="1:31" x14ac:dyDescent="0.25">
      <c r="A862" s="1" t="s">
        <v>1863</v>
      </c>
      <c r="B862" s="1" t="str">
        <f>IF(COUNTIF($A$2:A862,A862)&gt;1,"Duplicate","Unique")</f>
        <v>Unique</v>
      </c>
      <c r="C862" s="1" t="s">
        <v>1864</v>
      </c>
      <c r="D862" s="1" t="s">
        <v>65</v>
      </c>
      <c r="E862" s="1" t="str">
        <f t="shared" si="92"/>
        <v>Submitted</v>
      </c>
      <c r="F862" s="1" t="s">
        <v>47</v>
      </c>
      <c r="G862" s="1">
        <v>50</v>
      </c>
      <c r="H862" s="1" t="s">
        <v>24</v>
      </c>
      <c r="I862" s="1" t="s">
        <v>48</v>
      </c>
      <c r="J862" s="1" t="s">
        <v>70</v>
      </c>
      <c r="K862" s="4">
        <v>2125680</v>
      </c>
      <c r="L862" s="4" t="str">
        <f t="shared" si="93"/>
        <v>Submitted</v>
      </c>
      <c r="M862" s="1">
        <v>726</v>
      </c>
      <c r="N862" s="1" t="str">
        <f t="shared" si="94"/>
        <v>low_risk</v>
      </c>
      <c r="O862" s="1" t="str">
        <f t="shared" si="95"/>
        <v>Excellent</v>
      </c>
      <c r="P862" s="1" t="str">
        <f t="shared" si="96"/>
        <v>Submitted</v>
      </c>
      <c r="Q862" s="1" t="str">
        <f t="shared" si="97"/>
        <v>Valid</v>
      </c>
      <c r="R862" s="1" t="s">
        <v>38</v>
      </c>
      <c r="S862" s="4">
        <v>4258156</v>
      </c>
      <c r="T862" s="1">
        <v>7.08</v>
      </c>
      <c r="U862" s="1">
        <v>120</v>
      </c>
      <c r="V862" s="1">
        <v>35484.629999999997</v>
      </c>
      <c r="W862" s="4">
        <f t="shared" si="98"/>
        <v>2512312.04</v>
      </c>
      <c r="X862" s="1" t="s">
        <v>50</v>
      </c>
      <c r="Y862" s="1" t="s">
        <v>51</v>
      </c>
      <c r="Z862" s="8">
        <v>46324</v>
      </c>
      <c r="AA862" s="8" t="str">
        <f>TEXT(Table2[[#This Row],[Application_Date]],"yyy")</f>
        <v>2026</v>
      </c>
      <c r="AB862" s="8" t="str">
        <f>TEXT(Table2[[#This Row],[Application_Date]],"mmmm")</f>
        <v>October</v>
      </c>
      <c r="AC862" s="1" t="s">
        <v>41</v>
      </c>
      <c r="AD862" s="1" t="s">
        <v>42</v>
      </c>
      <c r="AE862" s="1" t="s">
        <v>66</v>
      </c>
    </row>
    <row r="863" spans="1:31" x14ac:dyDescent="0.25">
      <c r="A863" s="1" t="s">
        <v>1865</v>
      </c>
      <c r="B863" s="1" t="str">
        <f>IF(COUNTIF($A$2:A863,A863)&gt;1,"Duplicate","Unique")</f>
        <v>Unique</v>
      </c>
      <c r="C863" s="1" t="s">
        <v>1866</v>
      </c>
      <c r="D863" s="1" t="s">
        <v>196</v>
      </c>
      <c r="E863" s="1" t="str">
        <f t="shared" si="92"/>
        <v>Submitted</v>
      </c>
      <c r="F863" s="1" t="s">
        <v>35</v>
      </c>
      <c r="G863" s="1">
        <v>47</v>
      </c>
      <c r="H863" s="1" t="s">
        <v>24</v>
      </c>
      <c r="I863" s="1" t="s">
        <v>48</v>
      </c>
      <c r="J863" s="1" t="s">
        <v>37</v>
      </c>
      <c r="K863" s="4">
        <v>1982730</v>
      </c>
      <c r="L863" s="4" t="str">
        <f t="shared" si="93"/>
        <v>Submitted</v>
      </c>
      <c r="M863" s="1">
        <v>438</v>
      </c>
      <c r="N863" s="1" t="str">
        <f t="shared" si="94"/>
        <v>High_risk</v>
      </c>
      <c r="O863" s="1" t="str">
        <f t="shared" si="95"/>
        <v>Excellent</v>
      </c>
      <c r="P863" s="1" t="str">
        <f t="shared" si="96"/>
        <v>Submitted</v>
      </c>
      <c r="Q863" s="1" t="str">
        <f t="shared" si="97"/>
        <v>Valid</v>
      </c>
      <c r="R863" s="1" t="s">
        <v>38</v>
      </c>
      <c r="S863" s="4">
        <v>1997983</v>
      </c>
      <c r="T863" s="1">
        <v>10.29</v>
      </c>
      <c r="U863" s="1">
        <v>180</v>
      </c>
      <c r="V863" s="1">
        <v>11099.91</v>
      </c>
      <c r="W863" s="4">
        <f t="shared" si="98"/>
        <v>1713270.4224999999</v>
      </c>
      <c r="X863" s="1" t="s">
        <v>85</v>
      </c>
      <c r="Y863" s="1" t="s">
        <v>86</v>
      </c>
      <c r="Z863" s="8">
        <v>46325</v>
      </c>
      <c r="AA863" s="8" t="str">
        <f>TEXT(Table2[[#This Row],[Application_Date]],"yyy")</f>
        <v>2026</v>
      </c>
      <c r="AB863" s="8" t="str">
        <f>TEXT(Table2[[#This Row],[Application_Date]],"mmmm")</f>
        <v>October</v>
      </c>
      <c r="AC863" s="1" t="s">
        <v>52</v>
      </c>
      <c r="AD863" s="1" t="s">
        <v>30</v>
      </c>
      <c r="AE863" s="1" t="s">
        <v>66</v>
      </c>
    </row>
    <row r="864" spans="1:31" x14ac:dyDescent="0.25">
      <c r="A864" s="1" t="s">
        <v>1867</v>
      </c>
      <c r="B864" s="1" t="str">
        <f>IF(COUNTIF($A$2:A864,A864)&gt;1,"Duplicate","Unique")</f>
        <v>Unique</v>
      </c>
      <c r="C864" s="1" t="s">
        <v>1868</v>
      </c>
      <c r="D864" s="1" t="s">
        <v>234</v>
      </c>
      <c r="E864" s="1" t="str">
        <f t="shared" si="92"/>
        <v>Submitted</v>
      </c>
      <c r="F864" s="1" t="s">
        <v>47</v>
      </c>
      <c r="G864" s="1">
        <v>43</v>
      </c>
      <c r="H864" s="1" t="s">
        <v>36</v>
      </c>
      <c r="I864" s="1" t="s">
        <v>48</v>
      </c>
      <c r="J864" s="1" t="s">
        <v>49</v>
      </c>
      <c r="K864" s="4">
        <v>2380119</v>
      </c>
      <c r="L864" s="4" t="str">
        <f t="shared" si="93"/>
        <v>Submitted</v>
      </c>
      <c r="M864" s="1">
        <v>883</v>
      </c>
      <c r="N864" s="1" t="str">
        <f t="shared" si="94"/>
        <v>medium_risk</v>
      </c>
      <c r="O864" s="1" t="str">
        <f t="shared" si="95"/>
        <v>Excellent</v>
      </c>
      <c r="P864" s="1" t="str">
        <f t="shared" si="96"/>
        <v>Submitted</v>
      </c>
      <c r="Q864" s="1" t="str">
        <f t="shared" si="97"/>
        <v>Valid</v>
      </c>
      <c r="R864" s="1" t="s">
        <v>82</v>
      </c>
      <c r="S864" s="4">
        <v>2152249</v>
      </c>
      <c r="T864" s="1">
        <v>17.920000000000002</v>
      </c>
      <c r="U864" s="1">
        <v>36</v>
      </c>
      <c r="V864" s="1">
        <v>59784.69</v>
      </c>
      <c r="W864" s="4">
        <f t="shared" si="98"/>
        <v>3214025.1733333501</v>
      </c>
      <c r="X864" s="1" t="s">
        <v>50</v>
      </c>
      <c r="Y864" s="1" t="s">
        <v>51</v>
      </c>
      <c r="Z864" s="8">
        <v>46326</v>
      </c>
      <c r="AA864" s="8" t="str">
        <f>TEXT(Table2[[#This Row],[Application_Date]],"yyy")</f>
        <v>2026</v>
      </c>
      <c r="AB864" s="8" t="str">
        <f>TEXT(Table2[[#This Row],[Application_Date]],"mmmm")</f>
        <v>October</v>
      </c>
      <c r="AC864" s="1" t="s">
        <v>61</v>
      </c>
      <c r="AD864" s="1" t="s">
        <v>42</v>
      </c>
      <c r="AE864" s="1" t="s">
        <v>43</v>
      </c>
    </row>
    <row r="865" spans="1:31" x14ac:dyDescent="0.25">
      <c r="A865" s="1" t="s">
        <v>1869</v>
      </c>
      <c r="B865" s="1" t="str">
        <f>IF(COUNTIF($A$2:A865,A865)&gt;1,"Duplicate","Unique")</f>
        <v>Unique</v>
      </c>
      <c r="C865" s="1" t="s">
        <v>1870</v>
      </c>
      <c r="D865" s="1" t="s">
        <v>262</v>
      </c>
      <c r="E865" s="1" t="str">
        <f t="shared" si="92"/>
        <v>Submitted</v>
      </c>
      <c r="F865" s="1" t="s">
        <v>35</v>
      </c>
      <c r="G865" s="1">
        <v>56</v>
      </c>
      <c r="H865" s="1" t="s">
        <v>24</v>
      </c>
      <c r="I865" s="1" t="s">
        <v>25</v>
      </c>
      <c r="J865" s="1" t="s">
        <v>37</v>
      </c>
      <c r="K865" s="4">
        <v>659973</v>
      </c>
      <c r="L865" s="4" t="str">
        <f t="shared" si="93"/>
        <v>Submitted</v>
      </c>
      <c r="M865" s="1">
        <v>746</v>
      </c>
      <c r="N865" s="1" t="str">
        <f t="shared" si="94"/>
        <v>low_risk</v>
      </c>
      <c r="O865" s="1" t="str">
        <f t="shared" si="95"/>
        <v>Excellent</v>
      </c>
      <c r="P865" s="1" t="str">
        <f t="shared" si="96"/>
        <v>Submitted</v>
      </c>
      <c r="Q865" s="1" t="str">
        <f t="shared" si="97"/>
        <v>Valid</v>
      </c>
      <c r="R865" s="1" t="s">
        <v>27</v>
      </c>
      <c r="S865" s="4">
        <v>127551</v>
      </c>
      <c r="T865" s="1">
        <v>7.72</v>
      </c>
      <c r="U865" s="1">
        <v>12</v>
      </c>
      <c r="V865" s="1">
        <v>10629.25</v>
      </c>
      <c r="W865" s="4">
        <f t="shared" si="98"/>
        <v>82269.906268480729</v>
      </c>
      <c r="X865" s="1" t="s">
        <v>105</v>
      </c>
      <c r="Y865" s="1" t="s">
        <v>106</v>
      </c>
      <c r="Z865" s="8">
        <v>46327</v>
      </c>
      <c r="AA865" s="8" t="str">
        <f>TEXT(Table2[[#This Row],[Application_Date]],"yyy")</f>
        <v>2026</v>
      </c>
      <c r="AB865" s="8" t="str">
        <f>TEXT(Table2[[#This Row],[Application_Date]],"mmmm")</f>
        <v>November</v>
      </c>
      <c r="AC865" s="1" t="s">
        <v>52</v>
      </c>
      <c r="AD865" s="1" t="s">
        <v>30</v>
      </c>
      <c r="AE865" s="1" t="s">
        <v>66</v>
      </c>
    </row>
    <row r="866" spans="1:31" x14ac:dyDescent="0.25">
      <c r="A866" s="1" t="s">
        <v>1871</v>
      </c>
      <c r="B866" s="1" t="str">
        <f>IF(COUNTIF($A$2:A866,A866)&gt;1,"Duplicate","Unique")</f>
        <v>Unique</v>
      </c>
      <c r="C866" s="1" t="s">
        <v>1872</v>
      </c>
      <c r="D866" s="1" t="s">
        <v>58</v>
      </c>
      <c r="E866" s="1" t="str">
        <f t="shared" si="92"/>
        <v>Submitted</v>
      </c>
      <c r="F866" s="1" t="s">
        <v>35</v>
      </c>
      <c r="G866" s="1">
        <v>31</v>
      </c>
      <c r="H866" s="1" t="s">
        <v>24</v>
      </c>
      <c r="I866" s="1" t="s">
        <v>25</v>
      </c>
      <c r="J866" s="1" t="s">
        <v>37</v>
      </c>
      <c r="K866" s="4">
        <v>1945485</v>
      </c>
      <c r="L866" s="4" t="str">
        <f t="shared" si="93"/>
        <v>Submitted</v>
      </c>
      <c r="M866" s="1">
        <v>541</v>
      </c>
      <c r="N866" s="1" t="str">
        <f t="shared" si="94"/>
        <v>High_risk</v>
      </c>
      <c r="O866" s="1" t="str">
        <f t="shared" si="95"/>
        <v>Excellent</v>
      </c>
      <c r="P866" s="1" t="str">
        <f t="shared" si="96"/>
        <v>Submitted</v>
      </c>
      <c r="Q866" s="1" t="str">
        <f t="shared" si="97"/>
        <v>Valid</v>
      </c>
      <c r="R866" s="1" t="s">
        <v>38</v>
      </c>
      <c r="S866" s="4">
        <v>1464969</v>
      </c>
      <c r="T866" s="1">
        <v>10.039999999999999</v>
      </c>
      <c r="U866" s="1">
        <v>120</v>
      </c>
      <c r="V866" s="1">
        <v>12208.08</v>
      </c>
      <c r="W866" s="4">
        <f t="shared" si="98"/>
        <v>1225690.7299999997</v>
      </c>
      <c r="X866" s="1" t="s">
        <v>59</v>
      </c>
      <c r="Y866" s="1" t="s">
        <v>60</v>
      </c>
      <c r="Z866" s="8">
        <v>46328</v>
      </c>
      <c r="AA866" s="8" t="str">
        <f>TEXT(Table2[[#This Row],[Application_Date]],"yyy")</f>
        <v>2026</v>
      </c>
      <c r="AB866" s="8" t="str">
        <f>TEXT(Table2[[#This Row],[Application_Date]],"mmmm")</f>
        <v>November</v>
      </c>
      <c r="AC866" s="1" t="s">
        <v>61</v>
      </c>
      <c r="AD866" s="1" t="s">
        <v>30</v>
      </c>
      <c r="AE866" s="1" t="s">
        <v>62</v>
      </c>
    </row>
    <row r="867" spans="1:31" x14ac:dyDescent="0.25">
      <c r="A867" s="1" t="s">
        <v>1873</v>
      </c>
      <c r="B867" s="1" t="str">
        <f>IF(COUNTIF($A$2:A867,A867)&gt;1,"Duplicate","Unique")</f>
        <v>Unique</v>
      </c>
      <c r="C867" s="1" t="s">
        <v>1874</v>
      </c>
      <c r="D867" s="1" t="s">
        <v>296</v>
      </c>
      <c r="E867" s="1" t="str">
        <f t="shared" si="92"/>
        <v>Submitted</v>
      </c>
      <c r="F867" s="1" t="s">
        <v>47</v>
      </c>
      <c r="G867" s="1">
        <v>20</v>
      </c>
      <c r="H867" s="1" t="s">
        <v>24</v>
      </c>
      <c r="I867" s="1" t="s">
        <v>25</v>
      </c>
      <c r="J867" s="1" t="s">
        <v>26</v>
      </c>
      <c r="K867" s="4">
        <v>1471895</v>
      </c>
      <c r="L867" s="4" t="str">
        <f t="shared" si="93"/>
        <v>Submitted</v>
      </c>
      <c r="M867" s="1">
        <v>537</v>
      </c>
      <c r="N867" s="1" t="str">
        <f t="shared" si="94"/>
        <v>High_risk</v>
      </c>
      <c r="O867" s="1" t="str">
        <f t="shared" si="95"/>
        <v>Excellent</v>
      </c>
      <c r="P867" s="1" t="str">
        <f t="shared" si="96"/>
        <v>Submitted</v>
      </c>
      <c r="Q867" s="1" t="str">
        <f t="shared" si="97"/>
        <v>Valid</v>
      </c>
      <c r="R867" s="1" t="s">
        <v>82</v>
      </c>
      <c r="S867" s="4">
        <v>2071217</v>
      </c>
      <c r="T867" s="1">
        <v>8.7899999999999991</v>
      </c>
      <c r="U867" s="1">
        <v>12</v>
      </c>
      <c r="V867" s="1">
        <v>172601.42</v>
      </c>
      <c r="W867" s="4">
        <f t="shared" si="98"/>
        <v>1519243.9887351261</v>
      </c>
      <c r="X867" s="1" t="s">
        <v>95</v>
      </c>
      <c r="Y867" s="1" t="s">
        <v>96</v>
      </c>
      <c r="Z867" s="8">
        <v>46329</v>
      </c>
      <c r="AA867" s="8" t="str">
        <f>TEXT(Table2[[#This Row],[Application_Date]],"yyy")</f>
        <v>2026</v>
      </c>
      <c r="AB867" s="8" t="str">
        <f>TEXT(Table2[[#This Row],[Application_Date]],"mmmm")</f>
        <v>November</v>
      </c>
      <c r="AC867" s="1" t="s">
        <v>61</v>
      </c>
      <c r="AD867" s="1" t="s">
        <v>30</v>
      </c>
      <c r="AE867" s="1" t="s">
        <v>66</v>
      </c>
    </row>
    <row r="868" spans="1:31" x14ac:dyDescent="0.25">
      <c r="A868" s="1" t="s">
        <v>1875</v>
      </c>
      <c r="B868" s="1" t="str">
        <f>IF(COUNTIF($A$2:A868,A868)&gt;1,"Duplicate","Unique")</f>
        <v>Unique</v>
      </c>
      <c r="C868" s="1" t="s">
        <v>1876</v>
      </c>
      <c r="D868" s="1" t="s">
        <v>314</v>
      </c>
      <c r="E868" s="1" t="str">
        <f t="shared" si="92"/>
        <v>Submitted</v>
      </c>
      <c r="F868" s="1" t="s">
        <v>47</v>
      </c>
      <c r="G868" s="1">
        <v>27</v>
      </c>
      <c r="H868" s="1" t="s">
        <v>36</v>
      </c>
      <c r="I868" s="1" t="s">
        <v>48</v>
      </c>
      <c r="J868" s="1" t="s">
        <v>26</v>
      </c>
      <c r="K868" s="4">
        <v>635947</v>
      </c>
      <c r="L868" s="4" t="str">
        <f t="shared" si="93"/>
        <v>Submitted</v>
      </c>
      <c r="M868" s="1">
        <v>419</v>
      </c>
      <c r="N868" s="1" t="str">
        <f t="shared" si="94"/>
        <v>High_risk</v>
      </c>
      <c r="O868" s="1" t="str">
        <f t="shared" si="95"/>
        <v>Excellent</v>
      </c>
      <c r="P868" s="1" t="str">
        <f t="shared" si="96"/>
        <v>Submitted</v>
      </c>
      <c r="Q868" s="1" t="str">
        <f t="shared" si="97"/>
        <v>Valid</v>
      </c>
      <c r="R868" s="1" t="s">
        <v>82</v>
      </c>
      <c r="S868" s="4">
        <v>3823265</v>
      </c>
      <c r="T868" s="1">
        <v>7.05</v>
      </c>
      <c r="U868" s="1">
        <v>12</v>
      </c>
      <c r="V868" s="1">
        <v>318605.42</v>
      </c>
      <c r="W868" s="4">
        <f t="shared" si="98"/>
        <v>2254970.0782942125</v>
      </c>
      <c r="X868" s="1" t="s">
        <v>59</v>
      </c>
      <c r="Y868" s="1" t="s">
        <v>60</v>
      </c>
      <c r="Z868" s="8">
        <v>46330</v>
      </c>
      <c r="AA868" s="8" t="str">
        <f>TEXT(Table2[[#This Row],[Application_Date]],"yyy")</f>
        <v>2026</v>
      </c>
      <c r="AB868" s="8" t="str">
        <f>TEXT(Table2[[#This Row],[Application_Date]],"mmmm")</f>
        <v>November</v>
      </c>
      <c r="AC868" s="1" t="s">
        <v>61</v>
      </c>
      <c r="AD868" s="1" t="s">
        <v>42</v>
      </c>
      <c r="AE868" s="1" t="s">
        <v>31</v>
      </c>
    </row>
    <row r="869" spans="1:31" x14ac:dyDescent="0.25">
      <c r="A869" s="1" t="s">
        <v>1877</v>
      </c>
      <c r="B869" s="1" t="str">
        <f>IF(COUNTIF($A$2:A869,A869)&gt;1,"Duplicate","Unique")</f>
        <v>Unique</v>
      </c>
      <c r="C869" s="1" t="s">
        <v>1878</v>
      </c>
      <c r="D869" s="1" t="s">
        <v>229</v>
      </c>
      <c r="E869" s="1" t="str">
        <f t="shared" si="92"/>
        <v>Submitted</v>
      </c>
      <c r="F869" s="1" t="s">
        <v>47</v>
      </c>
      <c r="G869" s="1">
        <v>53</v>
      </c>
      <c r="H869" s="1" t="s">
        <v>24</v>
      </c>
      <c r="I869" s="1" t="s">
        <v>48</v>
      </c>
      <c r="J869" s="1" t="s">
        <v>49</v>
      </c>
      <c r="K869" s="4">
        <v>1773674</v>
      </c>
      <c r="L869" s="4" t="str">
        <f t="shared" si="93"/>
        <v>Submitted</v>
      </c>
      <c r="M869" s="1">
        <v>742</v>
      </c>
      <c r="N869" s="1" t="str">
        <f t="shared" si="94"/>
        <v>low_risk</v>
      </c>
      <c r="O869" s="1" t="str">
        <f t="shared" si="95"/>
        <v>Excellent</v>
      </c>
      <c r="P869" s="1" t="str">
        <f t="shared" si="96"/>
        <v>Submitted</v>
      </c>
      <c r="Q869" s="1" t="str">
        <f t="shared" si="97"/>
        <v>Valid</v>
      </c>
      <c r="R869" s="1" t="s">
        <v>6</v>
      </c>
      <c r="S869" s="4">
        <v>672801</v>
      </c>
      <c r="T869" s="1">
        <v>14.02</v>
      </c>
      <c r="U869" s="1">
        <v>36</v>
      </c>
      <c r="V869" s="1">
        <v>18688.919999999998</v>
      </c>
      <c r="W869" s="4">
        <f t="shared" si="98"/>
        <v>786055.83500062348</v>
      </c>
      <c r="X869" s="1" t="s">
        <v>85</v>
      </c>
      <c r="Y869" s="1" t="s">
        <v>86</v>
      </c>
      <c r="Z869" s="8">
        <v>46331</v>
      </c>
      <c r="AA869" s="8" t="str">
        <f>TEXT(Table2[[#This Row],[Application_Date]],"yyy")</f>
        <v>2026</v>
      </c>
      <c r="AB869" s="8" t="str">
        <f>TEXT(Table2[[#This Row],[Application_Date]],"mmmm")</f>
        <v>November</v>
      </c>
      <c r="AC869" s="1" t="s">
        <v>61</v>
      </c>
      <c r="AD869" s="1" t="s">
        <v>42</v>
      </c>
      <c r="AE869" s="1" t="s">
        <v>62</v>
      </c>
    </row>
    <row r="870" spans="1:31" x14ac:dyDescent="0.25">
      <c r="A870" s="1" t="s">
        <v>1879</v>
      </c>
      <c r="B870" s="1" t="str">
        <f>IF(COUNTIF($A$2:A870,A870)&gt;1,"Duplicate","Unique")</f>
        <v>Unique</v>
      </c>
      <c r="C870" s="1" t="s">
        <v>1880</v>
      </c>
      <c r="D870" s="1" t="s">
        <v>242</v>
      </c>
      <c r="E870" s="1" t="str">
        <f t="shared" si="92"/>
        <v>Submitted</v>
      </c>
      <c r="F870" s="1" t="s">
        <v>47</v>
      </c>
      <c r="G870" s="1">
        <v>61</v>
      </c>
      <c r="H870" s="1" t="s">
        <v>36</v>
      </c>
      <c r="I870" s="1" t="s">
        <v>25</v>
      </c>
      <c r="J870" s="1" t="s">
        <v>37</v>
      </c>
      <c r="K870" s="4">
        <v>2333480</v>
      </c>
      <c r="L870" s="4" t="str">
        <f t="shared" si="93"/>
        <v>Submitted</v>
      </c>
      <c r="M870" s="1">
        <v>511</v>
      </c>
      <c r="N870" s="1" t="str">
        <f t="shared" si="94"/>
        <v>High_risk</v>
      </c>
      <c r="O870" s="1" t="str">
        <f t="shared" si="95"/>
        <v>Excellent</v>
      </c>
      <c r="P870" s="1" t="str">
        <f t="shared" si="96"/>
        <v>Submitted</v>
      </c>
      <c r="Q870" s="1" t="str">
        <f t="shared" si="97"/>
        <v>Valid</v>
      </c>
      <c r="R870" s="1" t="s">
        <v>70</v>
      </c>
      <c r="S870" s="4">
        <v>2894531</v>
      </c>
      <c r="T870" s="1">
        <v>18.829999999999998</v>
      </c>
      <c r="U870" s="1">
        <v>180</v>
      </c>
      <c r="V870" s="1">
        <v>16080.73</v>
      </c>
      <c r="W870" s="4">
        <f t="shared" si="98"/>
        <v>4542001.5608333331</v>
      </c>
      <c r="X870" s="1" t="s">
        <v>59</v>
      </c>
      <c r="Y870" s="1" t="s">
        <v>60</v>
      </c>
      <c r="Z870" s="8">
        <v>46332</v>
      </c>
      <c r="AA870" s="8" t="str">
        <f>TEXT(Table2[[#This Row],[Application_Date]],"yyy")</f>
        <v>2026</v>
      </c>
      <c r="AB870" s="8" t="str">
        <f>TEXT(Table2[[#This Row],[Application_Date]],"mmmm")</f>
        <v>November</v>
      </c>
      <c r="AC870" s="1" t="s">
        <v>61</v>
      </c>
      <c r="AD870" s="1" t="s">
        <v>30</v>
      </c>
      <c r="AE870" s="1" t="s">
        <v>43</v>
      </c>
    </row>
    <row r="871" spans="1:31" x14ac:dyDescent="0.25">
      <c r="A871" s="1" t="s">
        <v>1881</v>
      </c>
      <c r="B871" s="1" t="str">
        <f>IF(COUNTIF($A$2:A871,A871)&gt;1,"Duplicate","Unique")</f>
        <v>Unique</v>
      </c>
      <c r="C871" s="1" t="s">
        <v>1882</v>
      </c>
      <c r="D871" s="1" t="s">
        <v>293</v>
      </c>
      <c r="E871" s="1" t="str">
        <f t="shared" si="92"/>
        <v>Submitted</v>
      </c>
      <c r="F871" s="1" t="s">
        <v>35</v>
      </c>
      <c r="G871" s="1">
        <v>39</v>
      </c>
      <c r="H871" s="1" t="s">
        <v>36</v>
      </c>
      <c r="I871" s="1" t="s">
        <v>25</v>
      </c>
      <c r="J871" s="1" t="s">
        <v>49</v>
      </c>
      <c r="K871" s="4">
        <v>2124682</v>
      </c>
      <c r="L871" s="4" t="str">
        <f t="shared" si="93"/>
        <v>Submitted</v>
      </c>
      <c r="M871" s="1">
        <v>677</v>
      </c>
      <c r="N871" s="1" t="str">
        <f t="shared" si="94"/>
        <v>low_risk</v>
      </c>
      <c r="O871" s="1" t="str">
        <f t="shared" si="95"/>
        <v>Excellent</v>
      </c>
      <c r="P871" s="1" t="str">
        <f t="shared" si="96"/>
        <v>Submitted</v>
      </c>
      <c r="Q871" s="1" t="str">
        <f t="shared" si="97"/>
        <v>Valid</v>
      </c>
      <c r="R871" s="1" t="s">
        <v>6</v>
      </c>
      <c r="S871" s="4">
        <v>1362791</v>
      </c>
      <c r="T871" s="1">
        <v>11.59</v>
      </c>
      <c r="U871" s="1">
        <v>36</v>
      </c>
      <c r="V871" s="1">
        <v>37855.31</v>
      </c>
      <c r="W871" s="4">
        <f t="shared" si="98"/>
        <v>1316228.9742022832</v>
      </c>
      <c r="X871" s="1" t="s">
        <v>50</v>
      </c>
      <c r="Y871" s="1" t="s">
        <v>51</v>
      </c>
      <c r="Z871" s="8">
        <v>46333</v>
      </c>
      <c r="AA871" s="8" t="str">
        <f>TEXT(Table2[[#This Row],[Application_Date]],"yyy")</f>
        <v>2026</v>
      </c>
      <c r="AB871" s="8" t="str">
        <f>TEXT(Table2[[#This Row],[Application_Date]],"mmmm")</f>
        <v>November</v>
      </c>
      <c r="AC871" s="1" t="s">
        <v>52</v>
      </c>
      <c r="AD871" s="1" t="s">
        <v>30</v>
      </c>
      <c r="AE871" s="1" t="s">
        <v>66</v>
      </c>
    </row>
    <row r="872" spans="1:31" x14ac:dyDescent="0.25">
      <c r="A872" s="1" t="s">
        <v>1883</v>
      </c>
      <c r="B872" s="1" t="str">
        <f>IF(COUNTIF($A$2:A872,A872)&gt;1,"Duplicate","Unique")</f>
        <v>Unique</v>
      </c>
      <c r="C872" s="1" t="s">
        <v>1884</v>
      </c>
      <c r="D872" s="1" t="s">
        <v>204</v>
      </c>
      <c r="E872" s="1" t="str">
        <f t="shared" si="92"/>
        <v>Submitted</v>
      </c>
      <c r="F872" s="1" t="s">
        <v>47</v>
      </c>
      <c r="G872" s="1">
        <v>27</v>
      </c>
      <c r="H872" s="1" t="s">
        <v>24</v>
      </c>
      <c r="I872" s="1" t="s">
        <v>48</v>
      </c>
      <c r="J872" s="1" t="s">
        <v>26</v>
      </c>
      <c r="K872" s="4">
        <v>0</v>
      </c>
      <c r="L872" s="4" t="str">
        <f t="shared" si="93"/>
        <v>Submitted</v>
      </c>
      <c r="M872" s="1">
        <v>831</v>
      </c>
      <c r="N872" s="1" t="str">
        <f t="shared" si="94"/>
        <v>medium_risk</v>
      </c>
      <c r="O872" s="1" t="str">
        <f t="shared" si="95"/>
        <v>Excellent</v>
      </c>
      <c r="P872" s="1" t="str">
        <f t="shared" si="96"/>
        <v>Submitted</v>
      </c>
      <c r="Q872" s="1" t="str">
        <f t="shared" si="97"/>
        <v>Valid</v>
      </c>
      <c r="R872" s="1" t="s">
        <v>27</v>
      </c>
      <c r="S872" s="4">
        <v>588683</v>
      </c>
      <c r="T872" s="1">
        <v>11.94</v>
      </c>
      <c r="U872" s="1">
        <v>60</v>
      </c>
      <c r="V872" s="1">
        <v>9811.3799999999992</v>
      </c>
      <c r="W872" s="4">
        <f t="shared" si="98"/>
        <v>585739.58499999996</v>
      </c>
      <c r="X872" s="1" t="s">
        <v>85</v>
      </c>
      <c r="Y872" s="1" t="s">
        <v>86</v>
      </c>
      <c r="Z872" s="8">
        <v>46334</v>
      </c>
      <c r="AA872" s="8" t="str">
        <f>TEXT(Table2[[#This Row],[Application_Date]],"yyy")</f>
        <v>2026</v>
      </c>
      <c r="AB872" s="8" t="str">
        <f>TEXT(Table2[[#This Row],[Application_Date]],"mmmm")</f>
        <v>November</v>
      </c>
      <c r="AC872" s="1" t="s">
        <v>52</v>
      </c>
      <c r="AD872" s="1" t="s">
        <v>42</v>
      </c>
      <c r="AE872" s="1" t="s">
        <v>66</v>
      </c>
    </row>
    <row r="873" spans="1:31" x14ac:dyDescent="0.25">
      <c r="A873" s="1" t="s">
        <v>1885</v>
      </c>
      <c r="B873" s="1" t="str">
        <f>IF(COUNTIF($A$2:A873,A873)&gt;1,"Duplicate","Unique")</f>
        <v>Unique</v>
      </c>
      <c r="C873" s="1" t="s">
        <v>1886</v>
      </c>
      <c r="D873" s="1" t="s">
        <v>293</v>
      </c>
      <c r="E873" s="1" t="str">
        <f t="shared" si="92"/>
        <v>Submitted</v>
      </c>
      <c r="F873" s="1" t="s">
        <v>35</v>
      </c>
      <c r="G873" s="1">
        <v>23</v>
      </c>
      <c r="H873" s="1" t="s">
        <v>36</v>
      </c>
      <c r="I873" s="1" t="s">
        <v>25</v>
      </c>
      <c r="J873" s="1" t="s">
        <v>26</v>
      </c>
      <c r="K873" s="4">
        <v>1391700</v>
      </c>
      <c r="L873" s="4" t="str">
        <f t="shared" si="93"/>
        <v>Submitted</v>
      </c>
      <c r="M873" s="1">
        <v>300</v>
      </c>
      <c r="N873" s="1" t="str">
        <f t="shared" si="94"/>
        <v>High_risk</v>
      </c>
      <c r="O873" s="1" t="str">
        <f t="shared" si="95"/>
        <v>Excellent</v>
      </c>
      <c r="P873" s="1" t="str">
        <f t="shared" si="96"/>
        <v>Submitted</v>
      </c>
      <c r="Q873" s="1" t="str">
        <f t="shared" si="97"/>
        <v>Valid</v>
      </c>
      <c r="R873" s="1" t="s">
        <v>27</v>
      </c>
      <c r="S873" s="4">
        <v>479653</v>
      </c>
      <c r="T873" s="1">
        <v>11.69</v>
      </c>
      <c r="U873" s="1">
        <v>120</v>
      </c>
      <c r="V873" s="1">
        <v>3997.11</v>
      </c>
      <c r="W873" s="4">
        <f t="shared" si="98"/>
        <v>467261.96416666667</v>
      </c>
      <c r="X873" s="1" t="s">
        <v>95</v>
      </c>
      <c r="Y873" s="1" t="s">
        <v>96</v>
      </c>
      <c r="Z873" s="8">
        <v>46335</v>
      </c>
      <c r="AA873" s="8" t="str">
        <f>TEXT(Table2[[#This Row],[Application_Date]],"yyy")</f>
        <v>2026</v>
      </c>
      <c r="AB873" s="8" t="str">
        <f>TEXT(Table2[[#This Row],[Application_Date]],"mmmm")</f>
        <v>November</v>
      </c>
      <c r="AC873" s="1" t="s">
        <v>52</v>
      </c>
      <c r="AD873" s="1" t="s">
        <v>30</v>
      </c>
      <c r="AE873" s="1" t="s">
        <v>62</v>
      </c>
    </row>
    <row r="874" spans="1:31" x14ac:dyDescent="0.25">
      <c r="A874" s="1" t="s">
        <v>1887</v>
      </c>
      <c r="B874" s="1" t="str">
        <f>IF(COUNTIF($A$2:A874,A874)&gt;1,"Duplicate","Unique")</f>
        <v>Unique</v>
      </c>
      <c r="C874" s="1" t="s">
        <v>1888</v>
      </c>
      <c r="D874" s="1" t="s">
        <v>94</v>
      </c>
      <c r="E874" s="1" t="str">
        <f t="shared" si="92"/>
        <v>Submitted</v>
      </c>
      <c r="F874" s="1" t="s">
        <v>35</v>
      </c>
      <c r="G874" s="1">
        <v>38</v>
      </c>
      <c r="H874" s="1" t="s">
        <v>36</v>
      </c>
      <c r="I874" s="1" t="s">
        <v>25</v>
      </c>
      <c r="J874" s="1" t="s">
        <v>26</v>
      </c>
      <c r="K874" s="4">
        <v>1359583</v>
      </c>
      <c r="L874" s="4" t="str">
        <f t="shared" si="93"/>
        <v>Submitted</v>
      </c>
      <c r="M874" s="1">
        <v>490</v>
      </c>
      <c r="N874" s="1" t="str">
        <f t="shared" si="94"/>
        <v>High_risk</v>
      </c>
      <c r="O874" s="1" t="str">
        <f t="shared" si="95"/>
        <v>Excellent</v>
      </c>
      <c r="P874" s="1" t="str">
        <f t="shared" si="96"/>
        <v>Submitted</v>
      </c>
      <c r="Q874" s="1" t="str">
        <f t="shared" si="97"/>
        <v>Valid</v>
      </c>
      <c r="R874" s="1" t="s">
        <v>70</v>
      </c>
      <c r="S874" s="4">
        <v>1238851</v>
      </c>
      <c r="T874" s="1">
        <v>18.38</v>
      </c>
      <c r="U874" s="1">
        <v>120</v>
      </c>
      <c r="V874" s="1">
        <v>10323.76</v>
      </c>
      <c r="W874" s="4">
        <f t="shared" si="98"/>
        <v>1897506.7816666665</v>
      </c>
      <c r="X874" s="1" t="s">
        <v>105</v>
      </c>
      <c r="Y874" s="1" t="s">
        <v>106</v>
      </c>
      <c r="Z874" s="8">
        <v>46336</v>
      </c>
      <c r="AA874" s="8" t="str">
        <f>TEXT(Table2[[#This Row],[Application_Date]],"yyy")</f>
        <v>2026</v>
      </c>
      <c r="AB874" s="8" t="str">
        <f>TEXT(Table2[[#This Row],[Application_Date]],"mmmm")</f>
        <v>November</v>
      </c>
      <c r="AC874" s="1" t="s">
        <v>61</v>
      </c>
      <c r="AD874" s="1" t="s">
        <v>30</v>
      </c>
      <c r="AE874" s="1" t="s">
        <v>66</v>
      </c>
    </row>
    <row r="875" spans="1:31" x14ac:dyDescent="0.25">
      <c r="A875" s="1" t="s">
        <v>1889</v>
      </c>
      <c r="B875" s="1" t="str">
        <f>IF(COUNTIF($A$2:A875,A875)&gt;1,"Duplicate","Unique")</f>
        <v>Unique</v>
      </c>
      <c r="C875" s="1" t="s">
        <v>1890</v>
      </c>
      <c r="D875" s="1" t="s">
        <v>46</v>
      </c>
      <c r="E875" s="1" t="str">
        <f t="shared" si="92"/>
        <v>Submitted</v>
      </c>
      <c r="F875" s="1" t="s">
        <v>47</v>
      </c>
      <c r="G875" s="1">
        <v>39</v>
      </c>
      <c r="H875" s="1" t="s">
        <v>24</v>
      </c>
      <c r="I875" s="1" t="s">
        <v>48</v>
      </c>
      <c r="J875" s="1" t="s">
        <v>49</v>
      </c>
      <c r="K875" s="4">
        <v>2123183</v>
      </c>
      <c r="L875" s="4" t="str">
        <f t="shared" si="93"/>
        <v>Submitted</v>
      </c>
      <c r="M875" s="1">
        <v>580</v>
      </c>
      <c r="N875" s="1" t="str">
        <f t="shared" si="94"/>
        <v>High_risk</v>
      </c>
      <c r="O875" s="1" t="str">
        <f t="shared" si="95"/>
        <v>Excellent</v>
      </c>
      <c r="P875" s="1" t="str">
        <f t="shared" si="96"/>
        <v>Submitted</v>
      </c>
      <c r="Q875" s="1" t="str">
        <f t="shared" si="97"/>
        <v>Valid</v>
      </c>
      <c r="R875" s="1" t="s">
        <v>70</v>
      </c>
      <c r="S875" s="4">
        <v>2878546</v>
      </c>
      <c r="T875" s="1">
        <v>13.6</v>
      </c>
      <c r="U875" s="1">
        <v>12</v>
      </c>
      <c r="V875" s="1">
        <v>239878.83</v>
      </c>
      <c r="W875" s="4">
        <f t="shared" si="98"/>
        <v>3262719.3100061137</v>
      </c>
      <c r="X875" s="1" t="s">
        <v>779</v>
      </c>
      <c r="Y875" s="1" t="s">
        <v>40</v>
      </c>
      <c r="Z875" s="8">
        <v>46337</v>
      </c>
      <c r="AA875" s="8" t="str">
        <f>TEXT(Table2[[#This Row],[Application_Date]],"yyy")</f>
        <v>2026</v>
      </c>
      <c r="AB875" s="8" t="str">
        <f>TEXT(Table2[[#This Row],[Application_Date]],"mmmm")</f>
        <v>November</v>
      </c>
      <c r="AC875" s="1" t="s">
        <v>61</v>
      </c>
      <c r="AD875" s="1" t="s">
        <v>42</v>
      </c>
      <c r="AE875" s="1" t="s">
        <v>31</v>
      </c>
    </row>
    <row r="876" spans="1:31" x14ac:dyDescent="0.25">
      <c r="A876" s="1" t="s">
        <v>1891</v>
      </c>
      <c r="B876" s="1" t="str">
        <f>IF(COUNTIF($A$2:A876,A876)&gt;1,"Duplicate","Unique")</f>
        <v>Unique</v>
      </c>
      <c r="C876" s="1" t="s">
        <v>1892</v>
      </c>
      <c r="D876" s="1" t="s">
        <v>154</v>
      </c>
      <c r="E876" s="1" t="str">
        <f t="shared" si="92"/>
        <v>Submitted</v>
      </c>
      <c r="F876" s="1" t="s">
        <v>35</v>
      </c>
      <c r="G876" s="1">
        <v>26</v>
      </c>
      <c r="H876" s="1" t="s">
        <v>36</v>
      </c>
      <c r="I876" s="1" t="s">
        <v>25</v>
      </c>
      <c r="J876" s="1" t="s">
        <v>49</v>
      </c>
      <c r="K876" s="4">
        <v>727100</v>
      </c>
      <c r="L876" s="4" t="str">
        <f t="shared" si="93"/>
        <v>Submitted</v>
      </c>
      <c r="M876" s="1">
        <v>562</v>
      </c>
      <c r="N876" s="1" t="str">
        <f t="shared" si="94"/>
        <v>High_risk</v>
      </c>
      <c r="O876" s="1" t="str">
        <f t="shared" si="95"/>
        <v>Excellent</v>
      </c>
      <c r="P876" s="1" t="str">
        <f t="shared" si="96"/>
        <v>Submitted</v>
      </c>
      <c r="Q876" s="1" t="str">
        <f t="shared" si="97"/>
        <v>Valid</v>
      </c>
      <c r="R876" s="1" t="s">
        <v>27</v>
      </c>
      <c r="S876" s="4">
        <v>1563877</v>
      </c>
      <c r="T876" s="1">
        <v>17.8</v>
      </c>
      <c r="U876" s="1">
        <v>24</v>
      </c>
      <c r="V876" s="1">
        <v>65161.54</v>
      </c>
      <c r="W876" s="4">
        <f t="shared" si="98"/>
        <v>2319750.8840999901</v>
      </c>
      <c r="X876" s="1" t="s">
        <v>59</v>
      </c>
      <c r="Y876" s="1" t="s">
        <v>60</v>
      </c>
      <c r="Z876" s="8">
        <v>46338</v>
      </c>
      <c r="AA876" s="8" t="str">
        <f>TEXT(Table2[[#This Row],[Application_Date]],"yyy")</f>
        <v>2026</v>
      </c>
      <c r="AB876" s="8" t="str">
        <f>TEXT(Table2[[#This Row],[Application_Date]],"mmmm")</f>
        <v>November</v>
      </c>
      <c r="AC876" s="1" t="s">
        <v>52</v>
      </c>
      <c r="AD876" s="1" t="s">
        <v>42</v>
      </c>
      <c r="AE876" s="1" t="s">
        <v>43</v>
      </c>
    </row>
    <row r="877" spans="1:31" x14ac:dyDescent="0.25">
      <c r="A877" s="1" t="s">
        <v>1893</v>
      </c>
      <c r="B877" s="1" t="str">
        <f>IF(COUNTIF($A$2:A877,A877)&gt;1,"Duplicate","Unique")</f>
        <v>Unique</v>
      </c>
      <c r="C877" s="1" t="s">
        <v>1894</v>
      </c>
      <c r="D877" s="1" t="s">
        <v>489</v>
      </c>
      <c r="E877" s="1" t="str">
        <f t="shared" si="92"/>
        <v>Submitted</v>
      </c>
      <c r="F877" s="1" t="s">
        <v>47</v>
      </c>
      <c r="G877" s="1">
        <v>39</v>
      </c>
      <c r="H877" s="1" t="s">
        <v>24</v>
      </c>
      <c r="I877" s="1" t="s">
        <v>25</v>
      </c>
      <c r="J877" s="1" t="s">
        <v>49</v>
      </c>
      <c r="K877" s="4">
        <v>1105452</v>
      </c>
      <c r="L877" s="4" t="str">
        <f t="shared" si="93"/>
        <v>Submitted</v>
      </c>
      <c r="M877" s="1">
        <v>678</v>
      </c>
      <c r="N877" s="1" t="str">
        <f t="shared" si="94"/>
        <v>low_risk</v>
      </c>
      <c r="O877" s="1" t="str">
        <f t="shared" si="95"/>
        <v>Excellent</v>
      </c>
      <c r="P877" s="1" t="str">
        <f t="shared" si="96"/>
        <v>Submitted</v>
      </c>
      <c r="Q877" s="1" t="str">
        <f t="shared" si="97"/>
        <v>Valid</v>
      </c>
      <c r="R877" s="1" t="s">
        <v>70</v>
      </c>
      <c r="S877" s="4">
        <v>951826</v>
      </c>
      <c r="T877" s="1">
        <v>7.79</v>
      </c>
      <c r="U877" s="1">
        <v>24</v>
      </c>
      <c r="V877" s="1">
        <v>39659.42</v>
      </c>
      <c r="W877" s="4">
        <f t="shared" si="98"/>
        <v>617897.48362833576</v>
      </c>
      <c r="X877" s="1" t="s">
        <v>59</v>
      </c>
      <c r="Y877" s="1" t="s">
        <v>60</v>
      </c>
      <c r="Z877" s="8">
        <v>46339</v>
      </c>
      <c r="AA877" s="8" t="str">
        <f>TEXT(Table2[[#This Row],[Application_Date]],"yyy")</f>
        <v>2026</v>
      </c>
      <c r="AB877" s="8" t="str">
        <f>TEXT(Table2[[#This Row],[Application_Date]],"mmmm")</f>
        <v>November</v>
      </c>
      <c r="AC877" s="1" t="s">
        <v>41</v>
      </c>
      <c r="AD877" s="1" t="s">
        <v>42</v>
      </c>
      <c r="AE877" s="1" t="s">
        <v>66</v>
      </c>
    </row>
    <row r="878" spans="1:31" x14ac:dyDescent="0.25">
      <c r="A878" s="1" t="s">
        <v>1895</v>
      </c>
      <c r="B878" s="1" t="str">
        <f>IF(COUNTIF($A$2:A878,A878)&gt;1,"Duplicate","Unique")</f>
        <v>Unique</v>
      </c>
      <c r="C878" s="1" t="s">
        <v>1896</v>
      </c>
      <c r="D878" s="1" t="s">
        <v>572</v>
      </c>
      <c r="E878" s="1" t="str">
        <f t="shared" si="92"/>
        <v>Submitted</v>
      </c>
      <c r="F878" s="1" t="s">
        <v>47</v>
      </c>
      <c r="G878" s="1">
        <v>36</v>
      </c>
      <c r="H878" s="1" t="s">
        <v>36</v>
      </c>
      <c r="I878" s="1" t="s">
        <v>48</v>
      </c>
      <c r="J878" s="1" t="s">
        <v>49</v>
      </c>
      <c r="K878" s="4">
        <v>543519</v>
      </c>
      <c r="L878" s="4" t="str">
        <f t="shared" si="93"/>
        <v>Submitted</v>
      </c>
      <c r="M878" s="1">
        <v>841</v>
      </c>
      <c r="N878" s="1" t="str">
        <f t="shared" si="94"/>
        <v>medium_risk</v>
      </c>
      <c r="O878" s="1" t="str">
        <f t="shared" si="95"/>
        <v>Excellent</v>
      </c>
      <c r="P878" s="1" t="str">
        <f t="shared" si="96"/>
        <v>Submitted</v>
      </c>
      <c r="Q878" s="1" t="str">
        <f t="shared" si="97"/>
        <v>Valid</v>
      </c>
      <c r="R878" s="1" t="s">
        <v>6</v>
      </c>
      <c r="S878" s="4">
        <v>2290822</v>
      </c>
      <c r="T878" s="1">
        <v>11.8</v>
      </c>
      <c r="U878" s="1">
        <v>120</v>
      </c>
      <c r="V878" s="1">
        <v>19090.18</v>
      </c>
      <c r="W878" s="4">
        <f t="shared" si="98"/>
        <v>2252641.6333333333</v>
      </c>
      <c r="X878" s="1" t="s">
        <v>105</v>
      </c>
      <c r="Y878" s="1" t="s">
        <v>106</v>
      </c>
      <c r="Z878" s="8">
        <v>46340</v>
      </c>
      <c r="AA878" s="8" t="str">
        <f>TEXT(Table2[[#This Row],[Application_Date]],"yyy")</f>
        <v>2026</v>
      </c>
      <c r="AB878" s="8" t="str">
        <f>TEXT(Table2[[#This Row],[Application_Date]],"mmmm")</f>
        <v>November</v>
      </c>
      <c r="AC878" s="1" t="s">
        <v>61</v>
      </c>
      <c r="AD878" s="1" t="s">
        <v>42</v>
      </c>
      <c r="AE878" s="1" t="s">
        <v>43</v>
      </c>
    </row>
    <row r="879" spans="1:31" x14ac:dyDescent="0.25">
      <c r="A879" s="1" t="s">
        <v>1897</v>
      </c>
      <c r="B879" s="1" t="str">
        <f>IF(COUNTIF($A$2:A879,A879)&gt;1,"Duplicate","Unique")</f>
        <v>Unique</v>
      </c>
      <c r="C879" s="1" t="s">
        <v>1898</v>
      </c>
      <c r="D879" s="1" t="s">
        <v>121</v>
      </c>
      <c r="E879" s="1" t="str">
        <f t="shared" si="92"/>
        <v>Submitted</v>
      </c>
      <c r="F879" s="1" t="s">
        <v>47</v>
      </c>
      <c r="G879" s="1">
        <v>50</v>
      </c>
      <c r="H879" s="1" t="s">
        <v>36</v>
      </c>
      <c r="I879" s="1" t="s">
        <v>48</v>
      </c>
      <c r="J879" s="1" t="s">
        <v>26</v>
      </c>
      <c r="K879" s="4">
        <v>-50000</v>
      </c>
      <c r="L879" s="4" t="str">
        <f t="shared" si="93"/>
        <v>Submitted</v>
      </c>
      <c r="M879" s="1">
        <v>460</v>
      </c>
      <c r="N879" s="1" t="str">
        <f t="shared" si="94"/>
        <v>High_risk</v>
      </c>
      <c r="O879" s="1" t="str">
        <f t="shared" si="95"/>
        <v>Excellent</v>
      </c>
      <c r="P879" s="1" t="str">
        <f t="shared" si="96"/>
        <v>Submitted</v>
      </c>
      <c r="Q879" s="1" t="str">
        <f t="shared" si="97"/>
        <v>Valid</v>
      </c>
      <c r="R879" s="1" t="s">
        <v>70</v>
      </c>
      <c r="S879" s="4">
        <v>1405169</v>
      </c>
      <c r="T879" s="1">
        <v>18.989999999999998</v>
      </c>
      <c r="U879" s="1">
        <v>60</v>
      </c>
      <c r="V879" s="1">
        <v>23419.48</v>
      </c>
      <c r="W879" s="4">
        <f t="shared" si="98"/>
        <v>2223679.9424999999</v>
      </c>
      <c r="X879" s="1" t="s">
        <v>28</v>
      </c>
      <c r="Y879" s="1" t="s">
        <v>29</v>
      </c>
      <c r="Z879" s="8">
        <v>46341</v>
      </c>
      <c r="AA879" s="8" t="str">
        <f>TEXT(Table2[[#This Row],[Application_Date]],"yyy")</f>
        <v>2026</v>
      </c>
      <c r="AB879" s="8" t="str">
        <f>TEXT(Table2[[#This Row],[Application_Date]],"mmmm")</f>
        <v>November</v>
      </c>
      <c r="AC879" s="1" t="s">
        <v>61</v>
      </c>
      <c r="AD879" s="1" t="s">
        <v>42</v>
      </c>
      <c r="AE879" s="1" t="s">
        <v>62</v>
      </c>
    </row>
    <row r="880" spans="1:31" x14ac:dyDescent="0.25">
      <c r="A880" s="1" t="s">
        <v>1899</v>
      </c>
      <c r="B880" s="1" t="str">
        <f>IF(COUNTIF($A$2:A880,A880)&gt;1,"Duplicate","Unique")</f>
        <v>Unique</v>
      </c>
      <c r="C880" s="1" t="s">
        <v>1900</v>
      </c>
      <c r="D880" s="1" t="s">
        <v>166</v>
      </c>
      <c r="E880" s="1" t="str">
        <f t="shared" si="92"/>
        <v>Submitted</v>
      </c>
      <c r="F880" s="1" t="s">
        <v>47</v>
      </c>
      <c r="G880" s="1">
        <v>34</v>
      </c>
      <c r="H880" s="1" t="s">
        <v>36</v>
      </c>
      <c r="I880" s="1" t="s">
        <v>25</v>
      </c>
      <c r="J880" s="1" t="s">
        <v>70</v>
      </c>
      <c r="K880" s="4">
        <v>1889361</v>
      </c>
      <c r="L880" s="4" t="str">
        <f t="shared" si="93"/>
        <v>Submitted</v>
      </c>
      <c r="M880" s="1">
        <v>514</v>
      </c>
      <c r="N880" s="1" t="str">
        <f t="shared" si="94"/>
        <v>High_risk</v>
      </c>
      <c r="O880" s="1" t="str">
        <f t="shared" si="95"/>
        <v>Excellent</v>
      </c>
      <c r="P880" s="1" t="str">
        <f t="shared" si="96"/>
        <v>Submitted</v>
      </c>
      <c r="Q880" s="1" t="str">
        <f t="shared" si="97"/>
        <v>Valid</v>
      </c>
      <c r="R880" s="1" t="s">
        <v>6</v>
      </c>
      <c r="S880" s="4">
        <v>3376516</v>
      </c>
      <c r="T880" s="1">
        <v>11.57</v>
      </c>
      <c r="U880" s="1">
        <v>180</v>
      </c>
      <c r="V880" s="1">
        <v>18758.419999999998</v>
      </c>
      <c r="W880" s="4">
        <f t="shared" si="98"/>
        <v>3255524.1766666668</v>
      </c>
      <c r="X880" s="1" t="s">
        <v>59</v>
      </c>
      <c r="Y880" s="1" t="s">
        <v>60</v>
      </c>
      <c r="Z880" s="8">
        <v>46342</v>
      </c>
      <c r="AA880" s="8" t="str">
        <f>TEXT(Table2[[#This Row],[Application_Date]],"yyy")</f>
        <v>2026</v>
      </c>
      <c r="AB880" s="8" t="str">
        <f>TEXT(Table2[[#This Row],[Application_Date]],"mmmm")</f>
        <v>November</v>
      </c>
      <c r="AC880" s="1" t="s">
        <v>41</v>
      </c>
      <c r="AD880" s="1" t="s">
        <v>30</v>
      </c>
      <c r="AE880" s="1" t="s">
        <v>66</v>
      </c>
    </row>
    <row r="881" spans="1:31" x14ac:dyDescent="0.25">
      <c r="A881" s="1" t="s">
        <v>1901</v>
      </c>
      <c r="B881" s="1" t="str">
        <f>IF(COUNTIF($A$2:A881,A881)&gt;1,"Duplicate","Unique")</f>
        <v>Unique</v>
      </c>
      <c r="C881" s="1" t="s">
        <v>1902</v>
      </c>
      <c r="D881" s="1" t="s">
        <v>145</v>
      </c>
      <c r="E881" s="1" t="str">
        <f t="shared" si="92"/>
        <v>Submitted</v>
      </c>
      <c r="F881" s="1" t="s">
        <v>47</v>
      </c>
      <c r="G881" s="1">
        <v>64</v>
      </c>
      <c r="H881" s="1" t="s">
        <v>24</v>
      </c>
      <c r="I881" s="1" t="s">
        <v>48</v>
      </c>
      <c r="J881" s="1" t="s">
        <v>70</v>
      </c>
      <c r="K881" s="4">
        <v>840712</v>
      </c>
      <c r="L881" s="4" t="str">
        <f t="shared" si="93"/>
        <v>Submitted</v>
      </c>
      <c r="M881" s="1">
        <v>508</v>
      </c>
      <c r="N881" s="1" t="str">
        <f t="shared" si="94"/>
        <v>High_risk</v>
      </c>
      <c r="O881" s="1" t="str">
        <f t="shared" si="95"/>
        <v>Excellent</v>
      </c>
      <c r="P881" s="1" t="str">
        <f t="shared" si="96"/>
        <v>Submitted</v>
      </c>
      <c r="Q881" s="1" t="str">
        <f t="shared" si="97"/>
        <v>Valid</v>
      </c>
      <c r="R881" s="1" t="s">
        <v>82</v>
      </c>
      <c r="S881" s="4">
        <v>2977392</v>
      </c>
      <c r="T881" s="1">
        <v>15.14</v>
      </c>
      <c r="U881" s="1">
        <v>12</v>
      </c>
      <c r="V881" s="1">
        <v>248116</v>
      </c>
      <c r="W881" s="4">
        <f t="shared" si="98"/>
        <v>3756685.970564445</v>
      </c>
      <c r="X881" s="1" t="s">
        <v>95</v>
      </c>
      <c r="Y881" s="1" t="s">
        <v>96</v>
      </c>
      <c r="Z881" s="8">
        <v>46343</v>
      </c>
      <c r="AA881" s="8" t="str">
        <f>TEXT(Table2[[#This Row],[Application_Date]],"yyy")</f>
        <v>2026</v>
      </c>
      <c r="AB881" s="8" t="str">
        <f>TEXT(Table2[[#This Row],[Application_Date]],"mmmm")</f>
        <v>November</v>
      </c>
      <c r="AC881" s="1" t="s">
        <v>61</v>
      </c>
      <c r="AD881" s="1" t="s">
        <v>30</v>
      </c>
      <c r="AE881" s="1" t="s">
        <v>66</v>
      </c>
    </row>
    <row r="882" spans="1:31" x14ac:dyDescent="0.25">
      <c r="A882" s="1" t="s">
        <v>1903</v>
      </c>
      <c r="B882" s="1" t="str">
        <f>IF(COUNTIF($A$2:A882,A882)&gt;1,"Duplicate","Unique")</f>
        <v>Unique</v>
      </c>
      <c r="C882" s="1" t="s">
        <v>1904</v>
      </c>
      <c r="D882" s="1" t="s">
        <v>373</v>
      </c>
      <c r="E882" s="1" t="str">
        <f t="shared" si="92"/>
        <v>Submitted</v>
      </c>
      <c r="F882" s="1" t="s">
        <v>35</v>
      </c>
      <c r="G882" s="1">
        <v>39</v>
      </c>
      <c r="H882" s="1" t="s">
        <v>36</v>
      </c>
      <c r="I882" s="1" t="s">
        <v>25</v>
      </c>
      <c r="J882" s="1" t="s">
        <v>37</v>
      </c>
      <c r="K882" s="4">
        <v>407054</v>
      </c>
      <c r="L882" s="4" t="str">
        <f t="shared" si="93"/>
        <v>Submitted</v>
      </c>
      <c r="M882" s="1">
        <v>861</v>
      </c>
      <c r="N882" s="1" t="str">
        <f t="shared" si="94"/>
        <v>medium_risk</v>
      </c>
      <c r="O882" s="1" t="str">
        <f t="shared" si="95"/>
        <v>Excellent</v>
      </c>
      <c r="P882" s="1" t="str">
        <f t="shared" si="96"/>
        <v>Submitted</v>
      </c>
      <c r="Q882" s="1" t="str">
        <f t="shared" si="97"/>
        <v>Valid</v>
      </c>
      <c r="R882" s="1" t="s">
        <v>27</v>
      </c>
      <c r="S882" s="4">
        <v>1541520</v>
      </c>
      <c r="T882" s="1">
        <v>9.67</v>
      </c>
      <c r="U882" s="1">
        <v>180</v>
      </c>
      <c r="V882" s="1">
        <v>8564</v>
      </c>
      <c r="W882" s="4">
        <f t="shared" si="98"/>
        <v>1242208.2</v>
      </c>
      <c r="X882" s="1" t="s">
        <v>50</v>
      </c>
      <c r="Y882" s="1" t="s">
        <v>51</v>
      </c>
      <c r="Z882" s="8">
        <v>46344</v>
      </c>
      <c r="AA882" s="8" t="str">
        <f>TEXT(Table2[[#This Row],[Application_Date]],"yyy")</f>
        <v>2026</v>
      </c>
      <c r="AB882" s="8" t="str">
        <f>TEXT(Table2[[#This Row],[Application_Date]],"mmmm")</f>
        <v>November</v>
      </c>
      <c r="AC882" s="1" t="s">
        <v>61</v>
      </c>
      <c r="AD882" s="1" t="s">
        <v>30</v>
      </c>
      <c r="AE882" s="1" t="s">
        <v>62</v>
      </c>
    </row>
    <row r="883" spans="1:31" x14ac:dyDescent="0.25">
      <c r="A883" s="1" t="s">
        <v>1905</v>
      </c>
      <c r="B883" s="1" t="str">
        <f>IF(COUNTIF($A$2:A883,A883)&gt;1,"Duplicate","Unique")</f>
        <v>Unique</v>
      </c>
      <c r="C883" s="1" t="s">
        <v>1906</v>
      </c>
      <c r="D883" s="1" t="s">
        <v>94</v>
      </c>
      <c r="E883" s="1" t="str">
        <f t="shared" si="92"/>
        <v>Submitted</v>
      </c>
      <c r="F883" s="1" t="s">
        <v>47</v>
      </c>
      <c r="G883" s="1">
        <v>39</v>
      </c>
      <c r="H883" s="1" t="s">
        <v>24</v>
      </c>
      <c r="I883" s="1" t="s">
        <v>48</v>
      </c>
      <c r="J883" s="1" t="s">
        <v>37</v>
      </c>
      <c r="K883" s="4">
        <v>705875</v>
      </c>
      <c r="L883" s="4" t="str">
        <f t="shared" si="93"/>
        <v>Submitted</v>
      </c>
      <c r="M883" s="1">
        <v>487</v>
      </c>
      <c r="N883" s="1" t="str">
        <f t="shared" si="94"/>
        <v>High_risk</v>
      </c>
      <c r="O883" s="1" t="str">
        <f t="shared" si="95"/>
        <v>Excellent</v>
      </c>
      <c r="P883" s="1" t="str">
        <f t="shared" si="96"/>
        <v>Submitted</v>
      </c>
      <c r="Q883" s="1" t="str">
        <f t="shared" si="97"/>
        <v>Valid</v>
      </c>
      <c r="R883" s="1" t="s">
        <v>82</v>
      </c>
      <c r="S883" s="4">
        <v>4766786</v>
      </c>
      <c r="T883" s="1">
        <v>18</v>
      </c>
      <c r="U883" s="1">
        <v>60</v>
      </c>
      <c r="V883" s="1">
        <v>79446.429999999993</v>
      </c>
      <c r="W883" s="4">
        <f t="shared" si="98"/>
        <v>7150179</v>
      </c>
      <c r="X883" s="1" t="s">
        <v>95</v>
      </c>
      <c r="Y883" s="1" t="s">
        <v>96</v>
      </c>
      <c r="Z883" s="8">
        <v>46345</v>
      </c>
      <c r="AA883" s="8" t="str">
        <f>TEXT(Table2[[#This Row],[Application_Date]],"yyy")</f>
        <v>2026</v>
      </c>
      <c r="AB883" s="8" t="str">
        <f>TEXT(Table2[[#This Row],[Application_Date]],"mmmm")</f>
        <v>November</v>
      </c>
      <c r="AC883" s="1" t="s">
        <v>61</v>
      </c>
      <c r="AD883" s="1" t="s">
        <v>30</v>
      </c>
      <c r="AE883" s="1" t="s">
        <v>62</v>
      </c>
    </row>
    <row r="884" spans="1:31" x14ac:dyDescent="0.25">
      <c r="A884" s="1" t="s">
        <v>1907</v>
      </c>
      <c r="B884" s="1" t="str">
        <f>IF(COUNTIF($A$2:A884,A884)&gt;1,"Duplicate","Unique")</f>
        <v>Unique</v>
      </c>
      <c r="C884" s="1" t="s">
        <v>1908</v>
      </c>
      <c r="D884" s="1" t="s">
        <v>199</v>
      </c>
      <c r="E884" s="1" t="str">
        <f t="shared" si="92"/>
        <v>Submitted</v>
      </c>
      <c r="F884" s="1" t="s">
        <v>47</v>
      </c>
      <c r="G884" s="1">
        <v>62</v>
      </c>
      <c r="H884" s="1" t="s">
        <v>24</v>
      </c>
      <c r="I884" s="1" t="s">
        <v>48</v>
      </c>
      <c r="J884" s="1" t="s">
        <v>49</v>
      </c>
      <c r="K884" s="4">
        <v>1114617</v>
      </c>
      <c r="L884" s="4" t="str">
        <f t="shared" si="93"/>
        <v>Submitted</v>
      </c>
      <c r="M884" s="1">
        <v>894</v>
      </c>
      <c r="N884" s="1" t="str">
        <f t="shared" si="94"/>
        <v>medium_risk</v>
      </c>
      <c r="O884" s="1" t="str">
        <f t="shared" si="95"/>
        <v>Excellent</v>
      </c>
      <c r="P884" s="1" t="str">
        <f t="shared" si="96"/>
        <v>Submitted</v>
      </c>
      <c r="Q884" s="1" t="str">
        <f t="shared" si="97"/>
        <v>Valid</v>
      </c>
      <c r="R884" s="1" t="s">
        <v>70</v>
      </c>
      <c r="S884" s="4">
        <v>246386</v>
      </c>
      <c r="T884" s="1">
        <v>17.37</v>
      </c>
      <c r="U884" s="1">
        <v>120</v>
      </c>
      <c r="V884" s="1">
        <v>2053.2199999999998</v>
      </c>
      <c r="W884" s="4">
        <f t="shared" si="98"/>
        <v>356643.73499999999</v>
      </c>
      <c r="X884" s="1" t="s">
        <v>50</v>
      </c>
      <c r="Y884" s="1" t="s">
        <v>51</v>
      </c>
      <c r="Z884" s="8">
        <v>46346</v>
      </c>
      <c r="AA884" s="8" t="str">
        <f>TEXT(Table2[[#This Row],[Application_Date]],"yyy")</f>
        <v>2026</v>
      </c>
      <c r="AB884" s="8" t="str">
        <f>TEXT(Table2[[#This Row],[Application_Date]],"mmmm")</f>
        <v>November</v>
      </c>
      <c r="AC884" s="1" t="s">
        <v>61</v>
      </c>
      <c r="AD884" s="1" t="s">
        <v>42</v>
      </c>
      <c r="AE884" s="1" t="s">
        <v>66</v>
      </c>
    </row>
    <row r="885" spans="1:31" x14ac:dyDescent="0.25">
      <c r="A885" s="1" t="s">
        <v>1909</v>
      </c>
      <c r="B885" s="1" t="str">
        <f>IF(COUNTIF($A$2:A885,A885)&gt;1,"Duplicate","Unique")</f>
        <v>Unique</v>
      </c>
      <c r="C885" s="1" t="s">
        <v>1910</v>
      </c>
      <c r="D885" s="1" t="s">
        <v>293</v>
      </c>
      <c r="E885" s="1" t="str">
        <f t="shared" si="92"/>
        <v>Submitted</v>
      </c>
      <c r="F885" s="1" t="s">
        <v>35</v>
      </c>
      <c r="G885" s="1">
        <v>61</v>
      </c>
      <c r="H885" s="1" t="s">
        <v>36</v>
      </c>
      <c r="I885" s="1" t="s">
        <v>25</v>
      </c>
      <c r="J885" s="1" t="s">
        <v>49</v>
      </c>
      <c r="K885" s="4">
        <v>0</v>
      </c>
      <c r="L885" s="4" t="str">
        <f t="shared" si="93"/>
        <v>Submitted</v>
      </c>
      <c r="M885" s="1">
        <v>834</v>
      </c>
      <c r="N885" s="1" t="str">
        <f t="shared" si="94"/>
        <v>medium_risk</v>
      </c>
      <c r="O885" s="1" t="str">
        <f t="shared" si="95"/>
        <v>Excellent</v>
      </c>
      <c r="P885" s="1" t="str">
        <f t="shared" si="96"/>
        <v>Submitted</v>
      </c>
      <c r="Q885" s="1" t="str">
        <f t="shared" si="97"/>
        <v>Valid</v>
      </c>
      <c r="R885" s="1" t="s">
        <v>70</v>
      </c>
      <c r="S885" s="4">
        <v>3875566</v>
      </c>
      <c r="T885" s="1">
        <v>15.29</v>
      </c>
      <c r="U885" s="1">
        <v>36</v>
      </c>
      <c r="V885" s="1">
        <v>107654.61</v>
      </c>
      <c r="W885" s="4">
        <f t="shared" si="98"/>
        <v>4938117.0116673708</v>
      </c>
      <c r="X885" s="1" t="s">
        <v>28</v>
      </c>
      <c r="Y885" s="1" t="s">
        <v>29</v>
      </c>
      <c r="Z885" s="8">
        <v>46347</v>
      </c>
      <c r="AA885" s="8" t="str">
        <f>TEXT(Table2[[#This Row],[Application_Date]],"yyy")</f>
        <v>2026</v>
      </c>
      <c r="AB885" s="8" t="str">
        <f>TEXT(Table2[[#This Row],[Application_Date]],"mmmm")</f>
        <v>November</v>
      </c>
      <c r="AC885" s="1" t="s">
        <v>61</v>
      </c>
      <c r="AD885" s="1" t="s">
        <v>30</v>
      </c>
      <c r="AE885" s="1" t="s">
        <v>31</v>
      </c>
    </row>
    <row r="886" spans="1:31" x14ac:dyDescent="0.25">
      <c r="A886" s="1" t="s">
        <v>1911</v>
      </c>
      <c r="B886" s="1" t="str">
        <f>IF(COUNTIF($A$2:A886,A886)&gt;1,"Duplicate","Unique")</f>
        <v>Unique</v>
      </c>
      <c r="C886" s="1" t="s">
        <v>1912</v>
      </c>
      <c r="D886" s="1" t="s">
        <v>226</v>
      </c>
      <c r="E886" s="1" t="str">
        <f t="shared" si="92"/>
        <v>Submitted</v>
      </c>
      <c r="F886" s="1" t="s">
        <v>47</v>
      </c>
      <c r="G886" s="1">
        <v>38</v>
      </c>
      <c r="H886" s="1" t="s">
        <v>36</v>
      </c>
      <c r="I886" s="1" t="s">
        <v>25</v>
      </c>
      <c r="J886" s="1" t="s">
        <v>70</v>
      </c>
      <c r="K886" s="4">
        <v>2049847</v>
      </c>
      <c r="L886" s="4" t="str">
        <f t="shared" si="93"/>
        <v>Submitted</v>
      </c>
      <c r="M886" s="1">
        <v>566</v>
      </c>
      <c r="N886" s="1" t="str">
        <f t="shared" si="94"/>
        <v>High_risk</v>
      </c>
      <c r="O886" s="1" t="str">
        <f t="shared" si="95"/>
        <v>Excellent</v>
      </c>
      <c r="P886" s="1" t="str">
        <f t="shared" si="96"/>
        <v>Submitted</v>
      </c>
      <c r="Q886" s="1" t="str">
        <f t="shared" si="97"/>
        <v>Valid</v>
      </c>
      <c r="R886" s="1" t="s">
        <v>82</v>
      </c>
      <c r="S886" s="4">
        <v>3896657</v>
      </c>
      <c r="T886" s="1">
        <v>13.13</v>
      </c>
      <c r="U886" s="1">
        <v>180</v>
      </c>
      <c r="V886" s="1">
        <v>21648.09</v>
      </c>
      <c r="W886" s="4">
        <f t="shared" si="98"/>
        <v>4263592.2008333337</v>
      </c>
      <c r="X886" s="1" t="s">
        <v>28</v>
      </c>
      <c r="Y886" s="1" t="s">
        <v>29</v>
      </c>
      <c r="Z886" s="8">
        <v>46348</v>
      </c>
      <c r="AA886" s="8" t="str">
        <f>TEXT(Table2[[#This Row],[Application_Date]],"yyy")</f>
        <v>2026</v>
      </c>
      <c r="AB886" s="8" t="str">
        <f>TEXT(Table2[[#This Row],[Application_Date]],"mmmm")</f>
        <v>November</v>
      </c>
      <c r="AC886" s="1" t="s">
        <v>52</v>
      </c>
      <c r="AD886" s="1" t="s">
        <v>42</v>
      </c>
      <c r="AE886" s="1" t="s">
        <v>43</v>
      </c>
    </row>
    <row r="887" spans="1:31" x14ac:dyDescent="0.25">
      <c r="A887" s="1" t="s">
        <v>1913</v>
      </c>
      <c r="B887" s="1" t="str">
        <f>IF(COUNTIF($A$2:A887,A887)&gt;1,"Duplicate","Unique")</f>
        <v>Unique</v>
      </c>
      <c r="C887" s="1" t="s">
        <v>1914</v>
      </c>
      <c r="D887" s="1" t="s">
        <v>99</v>
      </c>
      <c r="E887" s="1" t="str">
        <f t="shared" si="92"/>
        <v>Submitted</v>
      </c>
      <c r="F887" s="1" t="s">
        <v>47</v>
      </c>
      <c r="G887" s="1">
        <v>44</v>
      </c>
      <c r="H887" s="1" t="s">
        <v>36</v>
      </c>
      <c r="I887" s="1" t="s">
        <v>48</v>
      </c>
      <c r="J887" s="1" t="s">
        <v>26</v>
      </c>
      <c r="K887" s="4">
        <v>671848</v>
      </c>
      <c r="L887" s="4" t="str">
        <f t="shared" si="93"/>
        <v>Submitted</v>
      </c>
      <c r="M887" s="1">
        <v>586</v>
      </c>
      <c r="N887" s="1" t="str">
        <f t="shared" si="94"/>
        <v>High_risk</v>
      </c>
      <c r="O887" s="1" t="str">
        <f t="shared" si="95"/>
        <v>Excellent</v>
      </c>
      <c r="P887" s="1" t="str">
        <f t="shared" si="96"/>
        <v>Submitted</v>
      </c>
      <c r="Q887" s="1" t="str">
        <f t="shared" si="97"/>
        <v>Valid</v>
      </c>
      <c r="R887" s="1" t="s">
        <v>70</v>
      </c>
      <c r="S887" s="4">
        <v>3142040</v>
      </c>
      <c r="T887" s="1">
        <v>11.19</v>
      </c>
      <c r="U887" s="1">
        <v>12</v>
      </c>
      <c r="V887" s="1">
        <v>261836.67</v>
      </c>
      <c r="W887" s="4">
        <f t="shared" si="98"/>
        <v>2931032.7051192797</v>
      </c>
      <c r="X887" s="1" t="s">
        <v>95</v>
      </c>
      <c r="Y887" s="1" t="s">
        <v>96</v>
      </c>
      <c r="Z887" s="8">
        <v>46349</v>
      </c>
      <c r="AA887" s="8" t="str">
        <f>TEXT(Table2[[#This Row],[Application_Date]],"yyy")</f>
        <v>2026</v>
      </c>
      <c r="AB887" s="8" t="str">
        <f>TEXT(Table2[[#This Row],[Application_Date]],"mmmm")</f>
        <v>November</v>
      </c>
      <c r="AC887" s="1" t="s">
        <v>41</v>
      </c>
      <c r="AD887" s="1" t="s">
        <v>30</v>
      </c>
      <c r="AE887" s="1" t="s">
        <v>43</v>
      </c>
    </row>
    <row r="888" spans="1:31" x14ac:dyDescent="0.25">
      <c r="A888" s="1" t="s">
        <v>1915</v>
      </c>
      <c r="B888" s="1" t="str">
        <f>IF(COUNTIF($A$2:A888,A888)&gt;1,"Duplicate","Unique")</f>
        <v>Unique</v>
      </c>
      <c r="C888" s="1" t="s">
        <v>1916</v>
      </c>
      <c r="D888" s="1" t="s">
        <v>124</v>
      </c>
      <c r="E888" s="1" t="str">
        <f t="shared" si="92"/>
        <v>Submitted</v>
      </c>
      <c r="F888" s="1" t="s">
        <v>47</v>
      </c>
      <c r="G888" s="1">
        <v>57</v>
      </c>
      <c r="H888" s="1" t="s">
        <v>36</v>
      </c>
      <c r="I888" s="1" t="s">
        <v>48</v>
      </c>
      <c r="J888" s="1" t="s">
        <v>37</v>
      </c>
      <c r="K888" s="4">
        <v>1303209</v>
      </c>
      <c r="L888" s="4" t="str">
        <f t="shared" si="93"/>
        <v>Submitted</v>
      </c>
      <c r="M888" s="1">
        <v>395</v>
      </c>
      <c r="N888" s="1" t="str">
        <f t="shared" si="94"/>
        <v>High_risk</v>
      </c>
      <c r="O888" s="1" t="str">
        <f t="shared" si="95"/>
        <v>Excellent</v>
      </c>
      <c r="P888" s="1" t="str">
        <f t="shared" si="96"/>
        <v>Submitted</v>
      </c>
      <c r="Q888" s="1" t="str">
        <f t="shared" si="97"/>
        <v>Valid</v>
      </c>
      <c r="R888" s="1" t="s">
        <v>82</v>
      </c>
      <c r="S888" s="4">
        <v>1027461</v>
      </c>
      <c r="T888" s="1">
        <v>12.62</v>
      </c>
      <c r="U888" s="1">
        <v>24</v>
      </c>
      <c r="V888" s="1">
        <v>42810.879999999997</v>
      </c>
      <c r="W888" s="4">
        <f t="shared" si="98"/>
        <v>1080546.5199204802</v>
      </c>
      <c r="X888" s="1" t="s">
        <v>39</v>
      </c>
      <c r="Y888" s="1" t="s">
        <v>40</v>
      </c>
      <c r="Z888" s="8">
        <v>46350</v>
      </c>
      <c r="AA888" s="8" t="str">
        <f>TEXT(Table2[[#This Row],[Application_Date]],"yyy")</f>
        <v>2026</v>
      </c>
      <c r="AB888" s="8" t="str">
        <f>TEXT(Table2[[#This Row],[Application_Date]],"mmmm")</f>
        <v>November</v>
      </c>
      <c r="AC888" s="1" t="s">
        <v>61</v>
      </c>
      <c r="AD888" s="1" t="s">
        <v>42</v>
      </c>
      <c r="AE888" s="1" t="s">
        <v>43</v>
      </c>
    </row>
    <row r="889" spans="1:31" x14ac:dyDescent="0.25">
      <c r="A889" s="1" t="s">
        <v>1917</v>
      </c>
      <c r="B889" s="1" t="str">
        <f>IF(COUNTIF($A$2:A889,A889)&gt;1,"Duplicate","Unique")</f>
        <v>Unique</v>
      </c>
      <c r="C889" s="1" t="s">
        <v>1918</v>
      </c>
      <c r="D889" s="1" t="s">
        <v>489</v>
      </c>
      <c r="E889" s="1" t="str">
        <f t="shared" si="92"/>
        <v>Submitted</v>
      </c>
      <c r="F889" s="1" t="s">
        <v>35</v>
      </c>
      <c r="G889" s="1">
        <v>33</v>
      </c>
      <c r="H889" s="1" t="s">
        <v>36</v>
      </c>
      <c r="I889" s="1" t="s">
        <v>25</v>
      </c>
      <c r="J889" s="1" t="s">
        <v>49</v>
      </c>
      <c r="K889" s="4">
        <v>1807707</v>
      </c>
      <c r="L889" s="4" t="str">
        <f t="shared" si="93"/>
        <v>Submitted</v>
      </c>
      <c r="M889" s="1">
        <v>831</v>
      </c>
      <c r="N889" s="1" t="str">
        <f t="shared" si="94"/>
        <v>medium_risk</v>
      </c>
      <c r="O889" s="1" t="str">
        <f t="shared" si="95"/>
        <v>Excellent</v>
      </c>
      <c r="P889" s="1" t="str">
        <f t="shared" si="96"/>
        <v>Submitted</v>
      </c>
      <c r="Q889" s="1" t="str">
        <f t="shared" si="97"/>
        <v>Valid</v>
      </c>
      <c r="R889" s="1" t="s">
        <v>27</v>
      </c>
      <c r="S889" s="4">
        <v>1950456</v>
      </c>
      <c r="T889" s="1">
        <v>7.7</v>
      </c>
      <c r="U889" s="1">
        <v>120</v>
      </c>
      <c r="V889" s="1">
        <v>16253.8</v>
      </c>
      <c r="W889" s="4">
        <f t="shared" si="98"/>
        <v>1251542.6000000001</v>
      </c>
      <c r="X889" s="1" t="s">
        <v>50</v>
      </c>
      <c r="Y889" s="1" t="s">
        <v>51</v>
      </c>
      <c r="Z889" s="8">
        <v>46351</v>
      </c>
      <c r="AA889" s="8" t="str">
        <f>TEXT(Table2[[#This Row],[Application_Date]],"yyy")</f>
        <v>2026</v>
      </c>
      <c r="AB889" s="8" t="str">
        <f>TEXT(Table2[[#This Row],[Application_Date]],"mmmm")</f>
        <v>November</v>
      </c>
      <c r="AC889" s="1" t="s">
        <v>61</v>
      </c>
      <c r="AD889" s="1" t="s">
        <v>42</v>
      </c>
      <c r="AE889" s="1" t="s">
        <v>62</v>
      </c>
    </row>
    <row r="890" spans="1:31" x14ac:dyDescent="0.25">
      <c r="A890" s="1" t="s">
        <v>1919</v>
      </c>
      <c r="B890" s="1" t="str">
        <f>IF(COUNTIF($A$2:A890,A890)&gt;1,"Duplicate","Unique")</f>
        <v>Unique</v>
      </c>
      <c r="C890" s="1" t="s">
        <v>1920</v>
      </c>
      <c r="D890" s="1" t="s">
        <v>133</v>
      </c>
      <c r="E890" s="1" t="str">
        <f t="shared" si="92"/>
        <v>Submitted</v>
      </c>
      <c r="F890" s="1" t="s">
        <v>35</v>
      </c>
      <c r="G890" s="1">
        <v>20</v>
      </c>
      <c r="H890" s="1" t="s">
        <v>36</v>
      </c>
      <c r="I890" s="1" t="s">
        <v>48</v>
      </c>
      <c r="J890" s="1" t="s">
        <v>49</v>
      </c>
      <c r="K890" s="4">
        <v>758044</v>
      </c>
      <c r="L890" s="4" t="str">
        <f t="shared" si="93"/>
        <v>Submitted</v>
      </c>
      <c r="M890" s="1">
        <v>576</v>
      </c>
      <c r="N890" s="1" t="str">
        <f t="shared" si="94"/>
        <v>High_risk</v>
      </c>
      <c r="O890" s="1" t="str">
        <f t="shared" si="95"/>
        <v>Excellent</v>
      </c>
      <c r="P890" s="1" t="str">
        <f t="shared" si="96"/>
        <v>Submitted</v>
      </c>
      <c r="Q890" s="1" t="str">
        <f t="shared" si="97"/>
        <v>Valid</v>
      </c>
      <c r="R890" s="1" t="s">
        <v>82</v>
      </c>
      <c r="S890" s="4">
        <v>2244606</v>
      </c>
      <c r="T890" s="1">
        <v>16.07</v>
      </c>
      <c r="U890" s="1">
        <v>36</v>
      </c>
      <c r="V890" s="1">
        <v>62350.17</v>
      </c>
      <c r="W890" s="4">
        <f t="shared" si="98"/>
        <v>3005901.5350001552</v>
      </c>
      <c r="X890" s="1" t="s">
        <v>28</v>
      </c>
      <c r="Y890" s="1" t="s">
        <v>29</v>
      </c>
      <c r="Z890" s="8">
        <v>46352</v>
      </c>
      <c r="AA890" s="8" t="str">
        <f>TEXT(Table2[[#This Row],[Application_Date]],"yyy")</f>
        <v>2026</v>
      </c>
      <c r="AB890" s="8" t="str">
        <f>TEXT(Table2[[#This Row],[Application_Date]],"mmmm")</f>
        <v>November</v>
      </c>
      <c r="AC890" s="1" t="s">
        <v>52</v>
      </c>
      <c r="AD890" s="1" t="s">
        <v>30</v>
      </c>
      <c r="AE890" s="1" t="s">
        <v>62</v>
      </c>
    </row>
    <row r="891" spans="1:31" x14ac:dyDescent="0.25">
      <c r="A891" s="1" t="s">
        <v>1921</v>
      </c>
      <c r="B891" s="1" t="str">
        <f>IF(COUNTIF($A$2:A891,A891)&gt;1,"Duplicate","Unique")</f>
        <v>Unique</v>
      </c>
      <c r="C891" s="1" t="s">
        <v>1922</v>
      </c>
      <c r="D891" s="1" t="s">
        <v>361</v>
      </c>
      <c r="E891" s="1" t="str">
        <f t="shared" si="92"/>
        <v>Submitted</v>
      </c>
      <c r="F891" s="1" t="s">
        <v>47</v>
      </c>
      <c r="G891" s="1">
        <v>57</v>
      </c>
      <c r="H891" s="1" t="s">
        <v>36</v>
      </c>
      <c r="I891" s="1" t="s">
        <v>25</v>
      </c>
      <c r="J891" s="1" t="s">
        <v>70</v>
      </c>
      <c r="K891" s="4">
        <v>1398269</v>
      </c>
      <c r="L891" s="4" t="str">
        <f t="shared" si="93"/>
        <v>Submitted</v>
      </c>
      <c r="M891" s="1">
        <v>723</v>
      </c>
      <c r="N891" s="1" t="str">
        <f t="shared" si="94"/>
        <v>low_risk</v>
      </c>
      <c r="O891" s="1" t="str">
        <f t="shared" si="95"/>
        <v>Excellent</v>
      </c>
      <c r="P891" s="1" t="str">
        <f t="shared" si="96"/>
        <v>Submitted</v>
      </c>
      <c r="Q891" s="1" t="str">
        <f t="shared" si="97"/>
        <v>Valid</v>
      </c>
      <c r="R891" s="1" t="s">
        <v>82</v>
      </c>
      <c r="S891" s="4">
        <v>2370449</v>
      </c>
      <c r="T891" s="1">
        <v>10.53</v>
      </c>
      <c r="U891" s="1">
        <v>60</v>
      </c>
      <c r="V891" s="1">
        <v>39507.480000000003</v>
      </c>
      <c r="W891" s="4">
        <f t="shared" si="98"/>
        <v>2080068.9974999998</v>
      </c>
      <c r="X891" s="1" t="s">
        <v>59</v>
      </c>
      <c r="Y891" s="1" t="s">
        <v>60</v>
      </c>
      <c r="Z891" s="8">
        <v>46353</v>
      </c>
      <c r="AA891" s="8" t="str">
        <f>TEXT(Table2[[#This Row],[Application_Date]],"yyy")</f>
        <v>2026</v>
      </c>
      <c r="AB891" s="8" t="str">
        <f>TEXT(Table2[[#This Row],[Application_Date]],"mmmm")</f>
        <v>November</v>
      </c>
      <c r="AC891" s="1" t="s">
        <v>41</v>
      </c>
      <c r="AD891" s="1" t="s">
        <v>30</v>
      </c>
      <c r="AE891" s="1" t="s">
        <v>43</v>
      </c>
    </row>
    <row r="892" spans="1:31" x14ac:dyDescent="0.25">
      <c r="A892" s="1" t="s">
        <v>1923</v>
      </c>
      <c r="B892" s="1" t="str">
        <f>IF(COUNTIF($A$2:A892,A892)&gt;1,"Duplicate","Unique")</f>
        <v>Unique</v>
      </c>
      <c r="C892" s="1" t="s">
        <v>1924</v>
      </c>
      <c r="D892" s="1" t="s">
        <v>217</v>
      </c>
      <c r="E892" s="1" t="str">
        <f t="shared" si="92"/>
        <v>Submitted</v>
      </c>
      <c r="F892" s="1" t="s">
        <v>35</v>
      </c>
      <c r="G892" s="1">
        <v>36</v>
      </c>
      <c r="H892" s="1" t="s">
        <v>24</v>
      </c>
      <c r="I892" s="1" t="s">
        <v>48</v>
      </c>
      <c r="J892" s="1" t="s">
        <v>49</v>
      </c>
      <c r="K892" s="4">
        <v>2314077</v>
      </c>
      <c r="L892" s="4" t="str">
        <f t="shared" si="93"/>
        <v>Submitted</v>
      </c>
      <c r="M892" s="1">
        <v>661</v>
      </c>
      <c r="N892" s="1" t="str">
        <f t="shared" si="94"/>
        <v>low_risk</v>
      </c>
      <c r="O892" s="1" t="str">
        <f t="shared" si="95"/>
        <v>Excellent</v>
      </c>
      <c r="P892" s="1" t="str">
        <f t="shared" si="96"/>
        <v>Submitted</v>
      </c>
      <c r="Q892" s="1" t="str">
        <f t="shared" si="97"/>
        <v>Valid</v>
      </c>
      <c r="R892" s="1" t="s">
        <v>70</v>
      </c>
      <c r="S892" s="4">
        <v>3602089</v>
      </c>
      <c r="T892" s="1">
        <v>9.59</v>
      </c>
      <c r="U892" s="1">
        <v>120</v>
      </c>
      <c r="V892" s="1">
        <v>30017.41</v>
      </c>
      <c r="W892" s="4">
        <f t="shared" si="98"/>
        <v>2878669.459166667</v>
      </c>
      <c r="X892" s="1" t="s">
        <v>50</v>
      </c>
      <c r="Y892" s="1" t="s">
        <v>51</v>
      </c>
      <c r="Z892" s="8">
        <v>46354</v>
      </c>
      <c r="AA892" s="8" t="str">
        <f>TEXT(Table2[[#This Row],[Application_Date]],"yyy")</f>
        <v>2026</v>
      </c>
      <c r="AB892" s="8" t="str">
        <f>TEXT(Table2[[#This Row],[Application_Date]],"mmmm")</f>
        <v>November</v>
      </c>
      <c r="AC892" s="1" t="s">
        <v>52</v>
      </c>
      <c r="AD892" s="1" t="s">
        <v>42</v>
      </c>
      <c r="AE892" s="1" t="s">
        <v>66</v>
      </c>
    </row>
    <row r="893" spans="1:31" x14ac:dyDescent="0.25">
      <c r="A893" s="1" t="s">
        <v>1925</v>
      </c>
      <c r="B893" s="1" t="str">
        <f>IF(COUNTIF($A$2:A893,A893)&gt;1,"Duplicate","Unique")</f>
        <v>Unique</v>
      </c>
      <c r="C893" s="1" t="s">
        <v>1926</v>
      </c>
      <c r="D893" s="1" t="s">
        <v>34</v>
      </c>
      <c r="E893" s="1" t="str">
        <f t="shared" si="92"/>
        <v>Submitted</v>
      </c>
      <c r="F893" s="1" t="s">
        <v>35</v>
      </c>
      <c r="G893" s="1">
        <v>48</v>
      </c>
      <c r="H893" s="1" t="s">
        <v>24</v>
      </c>
      <c r="I893" s="1" t="s">
        <v>25</v>
      </c>
      <c r="J893" s="1" t="s">
        <v>26</v>
      </c>
      <c r="K893" s="4">
        <v>1141138</v>
      </c>
      <c r="L893" s="4" t="str">
        <f t="shared" si="93"/>
        <v>Submitted</v>
      </c>
      <c r="M893" s="1">
        <v>308</v>
      </c>
      <c r="N893" s="1" t="str">
        <f t="shared" si="94"/>
        <v>High_risk</v>
      </c>
      <c r="O893" s="1" t="str">
        <f t="shared" si="95"/>
        <v>Excellent</v>
      </c>
      <c r="P893" s="1" t="str">
        <f t="shared" si="96"/>
        <v>Submitted</v>
      </c>
      <c r="Q893" s="1" t="str">
        <f t="shared" si="97"/>
        <v>Valid</v>
      </c>
      <c r="R893" s="1" t="s">
        <v>27</v>
      </c>
      <c r="S893" s="4">
        <v>4232368</v>
      </c>
      <c r="T893" s="1">
        <v>14.38</v>
      </c>
      <c r="U893" s="1">
        <v>180</v>
      </c>
      <c r="V893" s="1">
        <v>23513.16</v>
      </c>
      <c r="W893" s="4">
        <f t="shared" si="98"/>
        <v>5071787.6533333343</v>
      </c>
      <c r="X893" s="1" t="s">
        <v>50</v>
      </c>
      <c r="Y893" s="1" t="s">
        <v>51</v>
      </c>
      <c r="Z893" s="8">
        <v>46355</v>
      </c>
      <c r="AA893" s="8" t="str">
        <f>TEXT(Table2[[#This Row],[Application_Date]],"yyy")</f>
        <v>2026</v>
      </c>
      <c r="AB893" s="8" t="str">
        <f>TEXT(Table2[[#This Row],[Application_Date]],"mmmm")</f>
        <v>November</v>
      </c>
      <c r="AC893" s="1" t="s">
        <v>61</v>
      </c>
      <c r="AD893" s="1" t="s">
        <v>42</v>
      </c>
      <c r="AE893" s="1" t="s">
        <v>66</v>
      </c>
    </row>
    <row r="894" spans="1:31" x14ac:dyDescent="0.25">
      <c r="A894" s="1" t="s">
        <v>1927</v>
      </c>
      <c r="B894" s="1" t="str">
        <f>IF(COUNTIF($A$2:A894,A894)&gt;1,"Duplicate","Unique")</f>
        <v>Unique</v>
      </c>
      <c r="C894" s="1" t="s">
        <v>1928</v>
      </c>
      <c r="D894" s="1" t="s">
        <v>406</v>
      </c>
      <c r="E894" s="1" t="str">
        <f t="shared" si="92"/>
        <v>Submitted</v>
      </c>
      <c r="F894" s="1" t="s">
        <v>35</v>
      </c>
      <c r="G894" s="1">
        <v>58</v>
      </c>
      <c r="H894" s="1" t="s">
        <v>36</v>
      </c>
      <c r="I894" s="1" t="s">
        <v>25</v>
      </c>
      <c r="J894" s="1" t="s">
        <v>37</v>
      </c>
      <c r="K894" s="4">
        <v>924694</v>
      </c>
      <c r="L894" s="4" t="str">
        <f t="shared" si="93"/>
        <v>Submitted</v>
      </c>
      <c r="M894" s="1">
        <v>779</v>
      </c>
      <c r="N894" s="1" t="str">
        <f t="shared" si="94"/>
        <v>medium_risk</v>
      </c>
      <c r="O894" s="1" t="str">
        <f t="shared" si="95"/>
        <v>Excellent</v>
      </c>
      <c r="P894" s="1" t="str">
        <f t="shared" si="96"/>
        <v>Submitted</v>
      </c>
      <c r="Q894" s="1" t="str">
        <f t="shared" si="97"/>
        <v>Valid</v>
      </c>
      <c r="R894" s="1" t="s">
        <v>82</v>
      </c>
      <c r="S894" s="4">
        <v>4076328</v>
      </c>
      <c r="T894" s="1">
        <v>11.42</v>
      </c>
      <c r="U894" s="1">
        <v>60</v>
      </c>
      <c r="V894" s="1">
        <v>67938.8</v>
      </c>
      <c r="W894" s="4">
        <f t="shared" si="98"/>
        <v>3879305.48</v>
      </c>
      <c r="X894" s="1" t="s">
        <v>85</v>
      </c>
      <c r="Y894" s="1" t="s">
        <v>86</v>
      </c>
      <c r="Z894" s="8">
        <v>46356</v>
      </c>
      <c r="AA894" s="8" t="str">
        <f>TEXT(Table2[[#This Row],[Application_Date]],"yyy")</f>
        <v>2026</v>
      </c>
      <c r="AB894" s="8" t="str">
        <f>TEXT(Table2[[#This Row],[Application_Date]],"mmmm")</f>
        <v>November</v>
      </c>
      <c r="AC894" s="1" t="s">
        <v>61</v>
      </c>
      <c r="AD894" s="1" t="s">
        <v>30</v>
      </c>
      <c r="AE894" s="1" t="s">
        <v>43</v>
      </c>
    </row>
    <row r="895" spans="1:31" x14ac:dyDescent="0.25">
      <c r="A895" s="1" t="s">
        <v>1929</v>
      </c>
      <c r="B895" s="1" t="str">
        <f>IF(COUNTIF($A$2:A895,A895)&gt;1,"Duplicate","Unique")</f>
        <v>Unique</v>
      </c>
      <c r="C895" s="1" t="s">
        <v>1930</v>
      </c>
      <c r="D895" s="1" t="s">
        <v>151</v>
      </c>
      <c r="E895" s="1" t="str">
        <f t="shared" si="92"/>
        <v>Submitted</v>
      </c>
      <c r="F895" s="1" t="s">
        <v>47</v>
      </c>
      <c r="G895" s="1">
        <v>19</v>
      </c>
      <c r="H895" s="1" t="s">
        <v>36</v>
      </c>
      <c r="I895" s="1" t="s">
        <v>25</v>
      </c>
      <c r="J895" s="1" t="s">
        <v>70</v>
      </c>
      <c r="K895" s="4">
        <v>1429432</v>
      </c>
      <c r="L895" s="4" t="str">
        <f t="shared" si="93"/>
        <v>Submitted</v>
      </c>
      <c r="M895" s="1">
        <v>726</v>
      </c>
      <c r="N895" s="1" t="str">
        <f t="shared" si="94"/>
        <v>low_risk</v>
      </c>
      <c r="O895" s="1" t="str">
        <f t="shared" si="95"/>
        <v>Excellent</v>
      </c>
      <c r="P895" s="1" t="str">
        <f t="shared" si="96"/>
        <v>Submitted</v>
      </c>
      <c r="Q895" s="1" t="str">
        <f t="shared" si="97"/>
        <v>Valid</v>
      </c>
      <c r="R895" s="1" t="s">
        <v>27</v>
      </c>
      <c r="S895" s="4">
        <v>4367730</v>
      </c>
      <c r="T895" s="1">
        <v>9.9600000000000009</v>
      </c>
      <c r="U895" s="1">
        <v>120</v>
      </c>
      <c r="V895" s="1">
        <v>36397.75</v>
      </c>
      <c r="W895" s="4">
        <f t="shared" si="98"/>
        <v>3625215.9000000004</v>
      </c>
      <c r="X895" s="1" t="s">
        <v>95</v>
      </c>
      <c r="Y895" s="1" t="s">
        <v>96</v>
      </c>
      <c r="Z895" s="8">
        <v>46357</v>
      </c>
      <c r="AA895" s="8" t="str">
        <f>TEXT(Table2[[#This Row],[Application_Date]],"yyy")</f>
        <v>2026</v>
      </c>
      <c r="AB895" s="8" t="str">
        <f>TEXT(Table2[[#This Row],[Application_Date]],"mmmm")</f>
        <v>December</v>
      </c>
      <c r="AC895" s="1" t="s">
        <v>52</v>
      </c>
      <c r="AD895" s="1" t="s">
        <v>42</v>
      </c>
      <c r="AE895" s="1" t="s">
        <v>43</v>
      </c>
    </row>
    <row r="896" spans="1:31" x14ac:dyDescent="0.25">
      <c r="A896" s="1" t="s">
        <v>1931</v>
      </c>
      <c r="B896" s="1" t="str">
        <f>IF(COUNTIF($A$2:A896,A896)&gt;1,"Duplicate","Unique")</f>
        <v>Unique</v>
      </c>
      <c r="C896" s="1" t="s">
        <v>1932</v>
      </c>
      <c r="D896" s="1" t="s">
        <v>69</v>
      </c>
      <c r="E896" s="1" t="str">
        <f t="shared" si="92"/>
        <v>Submitted</v>
      </c>
      <c r="F896" s="1" t="s">
        <v>35</v>
      </c>
      <c r="G896" s="1">
        <v>51</v>
      </c>
      <c r="H896" s="1" t="s">
        <v>36</v>
      </c>
      <c r="I896" s="1" t="s">
        <v>25</v>
      </c>
      <c r="J896" s="1" t="s">
        <v>49</v>
      </c>
      <c r="K896" s="4">
        <v>849695</v>
      </c>
      <c r="L896" s="4" t="str">
        <f t="shared" si="93"/>
        <v>Submitted</v>
      </c>
      <c r="M896" s="1">
        <v>849</v>
      </c>
      <c r="N896" s="1" t="str">
        <f t="shared" si="94"/>
        <v>medium_risk</v>
      </c>
      <c r="O896" s="1" t="str">
        <f t="shared" si="95"/>
        <v>Excellent</v>
      </c>
      <c r="P896" s="1" t="str">
        <f t="shared" si="96"/>
        <v>Submitted</v>
      </c>
      <c r="Q896" s="1" t="str">
        <f t="shared" si="97"/>
        <v>Valid</v>
      </c>
      <c r="R896" s="1" t="s">
        <v>70</v>
      </c>
      <c r="S896" s="4">
        <v>3835079</v>
      </c>
      <c r="T896" s="1">
        <v>11.03</v>
      </c>
      <c r="U896" s="1">
        <v>24</v>
      </c>
      <c r="V896" s="1">
        <v>159794.96</v>
      </c>
      <c r="W896" s="4">
        <f t="shared" si="98"/>
        <v>3525077.3463742668</v>
      </c>
      <c r="X896" s="1" t="s">
        <v>85</v>
      </c>
      <c r="Y896" s="1" t="s">
        <v>86</v>
      </c>
      <c r="Z896" s="8">
        <v>46358</v>
      </c>
      <c r="AA896" s="8" t="str">
        <f>TEXT(Table2[[#This Row],[Application_Date]],"yyy")</f>
        <v>2026</v>
      </c>
      <c r="AB896" s="8" t="str">
        <f>TEXT(Table2[[#This Row],[Application_Date]],"mmmm")</f>
        <v>December</v>
      </c>
      <c r="AC896" s="1" t="s">
        <v>61</v>
      </c>
      <c r="AD896" s="1" t="s">
        <v>42</v>
      </c>
      <c r="AE896" s="1" t="s">
        <v>62</v>
      </c>
    </row>
    <row r="897" spans="1:31" x14ac:dyDescent="0.25">
      <c r="A897" s="1" t="s">
        <v>1933</v>
      </c>
      <c r="B897" s="1" t="str">
        <f>IF(COUNTIF($A$2:A897,A897)&gt;1,"Duplicate","Unique")</f>
        <v>Unique</v>
      </c>
      <c r="C897" s="1" t="s">
        <v>1934</v>
      </c>
      <c r="D897" s="1" t="s">
        <v>94</v>
      </c>
      <c r="E897" s="1" t="str">
        <f t="shared" si="92"/>
        <v>Submitted</v>
      </c>
      <c r="F897" s="1" t="s">
        <v>47</v>
      </c>
      <c r="G897" s="1">
        <v>39</v>
      </c>
      <c r="H897" s="1" t="s">
        <v>24</v>
      </c>
      <c r="I897" s="1" t="s">
        <v>48</v>
      </c>
      <c r="J897" s="1" t="s">
        <v>26</v>
      </c>
      <c r="K897" s="4">
        <v>1148514</v>
      </c>
      <c r="L897" s="4" t="str">
        <f t="shared" si="93"/>
        <v>Submitted</v>
      </c>
      <c r="M897" s="1">
        <v>645</v>
      </c>
      <c r="N897" s="1" t="str">
        <f t="shared" si="94"/>
        <v>low_risk</v>
      </c>
      <c r="O897" s="1" t="str">
        <f t="shared" si="95"/>
        <v>Excellent</v>
      </c>
      <c r="P897" s="1" t="str">
        <f t="shared" si="96"/>
        <v>Submitted</v>
      </c>
      <c r="Q897" s="1" t="str">
        <f t="shared" si="97"/>
        <v>Valid</v>
      </c>
      <c r="R897" s="1" t="s">
        <v>70</v>
      </c>
      <c r="S897" s="4">
        <v>4170024</v>
      </c>
      <c r="T897" s="1">
        <v>8.98</v>
      </c>
      <c r="U897" s="1">
        <v>12</v>
      </c>
      <c r="V897" s="1">
        <v>347502</v>
      </c>
      <c r="W897" s="4">
        <f t="shared" si="98"/>
        <v>3124398.6374577777</v>
      </c>
      <c r="X897" s="1" t="s">
        <v>28</v>
      </c>
      <c r="Y897" s="1" t="s">
        <v>29</v>
      </c>
      <c r="Z897" s="8">
        <v>46359</v>
      </c>
      <c r="AA897" s="8" t="str">
        <f>TEXT(Table2[[#This Row],[Application_Date]],"yyy")</f>
        <v>2026</v>
      </c>
      <c r="AB897" s="8" t="str">
        <f>TEXT(Table2[[#This Row],[Application_Date]],"mmmm")</f>
        <v>December</v>
      </c>
      <c r="AC897" s="1" t="s">
        <v>61</v>
      </c>
      <c r="AD897" s="1" t="s">
        <v>30</v>
      </c>
      <c r="AE897" s="1" t="s">
        <v>66</v>
      </c>
    </row>
    <row r="898" spans="1:31" x14ac:dyDescent="0.25">
      <c r="A898" s="1" t="s">
        <v>1935</v>
      </c>
      <c r="B898" s="1" t="str">
        <f>IF(COUNTIF($A$2:A898,A898)&gt;1,"Duplicate","Unique")</f>
        <v>Unique</v>
      </c>
      <c r="C898" s="1" t="s">
        <v>1936</v>
      </c>
      <c r="D898" s="1" t="s">
        <v>293</v>
      </c>
      <c r="E898" s="1" t="str">
        <f t="shared" ref="E898:E961" si="99">IF(C898="","Missing","Submitted")</f>
        <v>Submitted</v>
      </c>
      <c r="F898" s="1" t="s">
        <v>35</v>
      </c>
      <c r="G898" s="1">
        <v>40</v>
      </c>
      <c r="H898" s="1" t="s">
        <v>36</v>
      </c>
      <c r="I898" s="1" t="s">
        <v>48</v>
      </c>
      <c r="J898" s="1" t="s">
        <v>37</v>
      </c>
      <c r="K898" s="4">
        <v>1068349</v>
      </c>
      <c r="L898" s="4" t="str">
        <f t="shared" ref="L898:L961" si="100">IF(K898="","Missing","Submitted")</f>
        <v>Submitted</v>
      </c>
      <c r="M898" s="1">
        <v>507</v>
      </c>
      <c r="N898" s="1" t="str">
        <f t="shared" ref="N898:N961" si="101">IF(M898&lt;600,"High_risk",IF(M898&gt;=750,"medium_risk","low_risk"))</f>
        <v>High_risk</v>
      </c>
      <c r="O898" s="1" t="str">
        <f t="shared" ref="O898:O961" si="102">IF(J899&lt;503,"Poor",IF(J899&lt;=550,"Fair",IF(J899&lt;=750,"Good","Excellent")))</f>
        <v>Excellent</v>
      </c>
      <c r="P898" s="1" t="str">
        <f t="shared" ref="P898:P961" si="103">IF(S898="","Missing","Submitted")</f>
        <v>Submitted</v>
      </c>
      <c r="Q898" s="1" t="str">
        <f t="shared" ref="Q898:Q961" si="104">IF(AND(M898&gt;=300,M898&lt;=900),"Valid","Invalid")</f>
        <v>Valid</v>
      </c>
      <c r="R898" s="1" t="s">
        <v>82</v>
      </c>
      <c r="S898" s="4">
        <v>571863</v>
      </c>
      <c r="T898" s="1">
        <v>17.18</v>
      </c>
      <c r="U898" s="1">
        <v>180</v>
      </c>
      <c r="V898" s="1">
        <v>3177.02</v>
      </c>
      <c r="W898" s="4">
        <f t="shared" ref="W898:W961" si="105">PMT(T898/12,U898,-S898)</f>
        <v>818717.19499999995</v>
      </c>
      <c r="X898" s="1" t="s">
        <v>105</v>
      </c>
      <c r="Y898" s="1" t="s">
        <v>106</v>
      </c>
      <c r="Z898" s="8">
        <v>46360</v>
      </c>
      <c r="AA898" s="8" t="str">
        <f>TEXT(Table2[[#This Row],[Application_Date]],"yyy")</f>
        <v>2026</v>
      </c>
      <c r="AB898" s="8" t="str">
        <f>TEXT(Table2[[#This Row],[Application_Date]],"mmmm")</f>
        <v>December</v>
      </c>
      <c r="AC898" s="1" t="s">
        <v>61</v>
      </c>
      <c r="AD898" s="1" t="s">
        <v>42</v>
      </c>
      <c r="AE898" s="1" t="s">
        <v>62</v>
      </c>
    </row>
    <row r="899" spans="1:31" x14ac:dyDescent="0.25">
      <c r="A899" s="1" t="s">
        <v>1937</v>
      </c>
      <c r="B899" s="1" t="str">
        <f>IF(COUNTIF($A$2:A899,A899)&gt;1,"Duplicate","Unique")</f>
        <v>Unique</v>
      </c>
      <c r="C899" s="1" t="s">
        <v>1938</v>
      </c>
      <c r="D899" s="1" t="s">
        <v>169</v>
      </c>
      <c r="E899" s="1" t="str">
        <f t="shared" si="99"/>
        <v>Submitted</v>
      </c>
      <c r="F899" s="1" t="s">
        <v>35</v>
      </c>
      <c r="G899" s="1">
        <v>39</v>
      </c>
      <c r="H899" s="1" t="s">
        <v>36</v>
      </c>
      <c r="I899" s="1" t="s">
        <v>25</v>
      </c>
      <c r="J899" s="1" t="s">
        <v>49</v>
      </c>
      <c r="K899" s="4">
        <v>1597279</v>
      </c>
      <c r="L899" s="4" t="str">
        <f t="shared" si="100"/>
        <v>Submitted</v>
      </c>
      <c r="M899" s="1">
        <v>591</v>
      </c>
      <c r="N899" s="1" t="str">
        <f t="shared" si="101"/>
        <v>High_risk</v>
      </c>
      <c r="O899" s="1" t="str">
        <f t="shared" si="102"/>
        <v>Excellent</v>
      </c>
      <c r="P899" s="1" t="str">
        <f t="shared" si="103"/>
        <v>Submitted</v>
      </c>
      <c r="Q899" s="1" t="str">
        <f t="shared" si="104"/>
        <v>Valid</v>
      </c>
      <c r="R899" s="1" t="s">
        <v>6</v>
      </c>
      <c r="S899" s="4">
        <v>4764619</v>
      </c>
      <c r="T899" s="1">
        <v>11.81</v>
      </c>
      <c r="U899" s="1">
        <v>60</v>
      </c>
      <c r="V899" s="1">
        <v>79410.320000000007</v>
      </c>
      <c r="W899" s="4">
        <f t="shared" si="105"/>
        <v>4689179.1991666667</v>
      </c>
      <c r="X899" s="1" t="s">
        <v>28</v>
      </c>
      <c r="Y899" s="1" t="s">
        <v>29</v>
      </c>
      <c r="Z899" s="8">
        <v>46361</v>
      </c>
      <c r="AA899" s="8" t="str">
        <f>TEXT(Table2[[#This Row],[Application_Date]],"yyy")</f>
        <v>2026</v>
      </c>
      <c r="AB899" s="8" t="str">
        <f>TEXT(Table2[[#This Row],[Application_Date]],"mmmm")</f>
        <v>December</v>
      </c>
      <c r="AC899" s="1" t="s">
        <v>52</v>
      </c>
      <c r="AD899" s="1" t="s">
        <v>30</v>
      </c>
      <c r="AE899" s="1" t="s">
        <v>31</v>
      </c>
    </row>
    <row r="900" spans="1:31" x14ac:dyDescent="0.25">
      <c r="A900" s="1" t="s">
        <v>1939</v>
      </c>
      <c r="B900" s="1" t="str">
        <f>IF(COUNTIF($A$2:A900,A900)&gt;1,"Duplicate","Unique")</f>
        <v>Unique</v>
      </c>
      <c r="C900" s="1" t="s">
        <v>1940</v>
      </c>
      <c r="D900" s="1">
        <v>0</v>
      </c>
      <c r="E900" s="1" t="str">
        <f t="shared" si="99"/>
        <v>Submitted</v>
      </c>
      <c r="F900" s="1" t="s">
        <v>35</v>
      </c>
      <c r="G900" s="1">
        <v>23</v>
      </c>
      <c r="H900" s="1" t="s">
        <v>24</v>
      </c>
      <c r="I900" s="1" t="s">
        <v>25</v>
      </c>
      <c r="J900" s="1" t="s">
        <v>49</v>
      </c>
      <c r="K900" s="4">
        <v>742662</v>
      </c>
      <c r="L900" s="4" t="str">
        <f t="shared" si="100"/>
        <v>Submitted</v>
      </c>
      <c r="M900" s="1">
        <v>388</v>
      </c>
      <c r="N900" s="1" t="str">
        <f t="shared" si="101"/>
        <v>High_risk</v>
      </c>
      <c r="O900" s="1" t="str">
        <f t="shared" si="102"/>
        <v>Excellent</v>
      </c>
      <c r="P900" s="1" t="str">
        <f t="shared" si="103"/>
        <v>Submitted</v>
      </c>
      <c r="Q900" s="1" t="str">
        <f t="shared" si="104"/>
        <v>Valid</v>
      </c>
      <c r="R900" s="1" t="s">
        <v>38</v>
      </c>
      <c r="S900" s="4">
        <v>4714571</v>
      </c>
      <c r="T900" s="1">
        <v>16.48</v>
      </c>
      <c r="U900" s="1">
        <v>24</v>
      </c>
      <c r="V900" s="1">
        <v>196440.46</v>
      </c>
      <c r="W900" s="4">
        <f t="shared" si="105"/>
        <v>6474677.5130142495</v>
      </c>
      <c r="X900" s="1" t="s">
        <v>28</v>
      </c>
      <c r="Y900" s="1" t="s">
        <v>29</v>
      </c>
      <c r="Z900" s="8">
        <v>46362</v>
      </c>
      <c r="AA900" s="8" t="str">
        <f>TEXT(Table2[[#This Row],[Application_Date]],"yyy")</f>
        <v>2026</v>
      </c>
      <c r="AB900" s="8" t="str">
        <f>TEXT(Table2[[#This Row],[Application_Date]],"mmmm")</f>
        <v>December</v>
      </c>
      <c r="AC900" s="1" t="s">
        <v>41</v>
      </c>
      <c r="AD900" s="1" t="s">
        <v>30</v>
      </c>
      <c r="AE900" s="1" t="s">
        <v>31</v>
      </c>
    </row>
    <row r="901" spans="1:31" x14ac:dyDescent="0.25">
      <c r="A901" s="1" t="s">
        <v>1941</v>
      </c>
      <c r="B901" s="1" t="str">
        <f>IF(COUNTIF($A$2:A901,A901)&gt;1,"Duplicate","Unique")</f>
        <v>Unique</v>
      </c>
      <c r="C901" s="1" t="s">
        <v>1942</v>
      </c>
      <c r="D901" s="1" t="s">
        <v>296</v>
      </c>
      <c r="E901" s="1" t="str">
        <f t="shared" si="99"/>
        <v>Submitted</v>
      </c>
      <c r="F901" s="1" t="s">
        <v>47</v>
      </c>
      <c r="G901" s="1">
        <v>60</v>
      </c>
      <c r="H901" s="1" t="s">
        <v>36</v>
      </c>
      <c r="I901" s="1" t="s">
        <v>48</v>
      </c>
      <c r="J901" s="1" t="s">
        <v>70</v>
      </c>
      <c r="K901" s="4">
        <v>1120805</v>
      </c>
      <c r="L901" s="4" t="str">
        <f t="shared" si="100"/>
        <v>Submitted</v>
      </c>
      <c r="M901" s="1">
        <v>465</v>
      </c>
      <c r="N901" s="1" t="str">
        <f t="shared" si="101"/>
        <v>High_risk</v>
      </c>
      <c r="O901" s="1" t="str">
        <f t="shared" si="102"/>
        <v>Excellent</v>
      </c>
      <c r="P901" s="1" t="str">
        <f t="shared" si="103"/>
        <v>Submitted</v>
      </c>
      <c r="Q901" s="1" t="str">
        <f t="shared" si="104"/>
        <v>Valid</v>
      </c>
      <c r="R901" s="1" t="s">
        <v>27</v>
      </c>
      <c r="S901" s="4">
        <v>2668097</v>
      </c>
      <c r="T901" s="1">
        <v>8.75</v>
      </c>
      <c r="U901" s="1">
        <v>60</v>
      </c>
      <c r="V901" s="1">
        <v>44468.28</v>
      </c>
      <c r="W901" s="4">
        <f t="shared" si="105"/>
        <v>1945487.3958333437</v>
      </c>
      <c r="X901" s="1" t="s">
        <v>85</v>
      </c>
      <c r="Y901" s="1" t="s">
        <v>86</v>
      </c>
      <c r="Z901" s="8">
        <v>46363</v>
      </c>
      <c r="AA901" s="8" t="str">
        <f>TEXT(Table2[[#This Row],[Application_Date]],"yyy")</f>
        <v>2026</v>
      </c>
      <c r="AB901" s="8" t="str">
        <f>TEXT(Table2[[#This Row],[Application_Date]],"mmmm")</f>
        <v>December</v>
      </c>
      <c r="AC901" s="1" t="s">
        <v>52</v>
      </c>
      <c r="AD901" s="1" t="s">
        <v>30</v>
      </c>
      <c r="AE901" s="1" t="s">
        <v>66</v>
      </c>
    </row>
    <row r="902" spans="1:31" x14ac:dyDescent="0.25">
      <c r="A902" s="1" t="s">
        <v>1943</v>
      </c>
      <c r="B902" s="1" t="str">
        <f>IF(COUNTIF($A$2:A902,A902)&gt;1,"Duplicate","Unique")</f>
        <v>Unique</v>
      </c>
      <c r="C902" s="1" t="s">
        <v>1944</v>
      </c>
      <c r="D902" s="1" t="s">
        <v>172</v>
      </c>
      <c r="E902" s="1" t="str">
        <f t="shared" si="99"/>
        <v>Submitted</v>
      </c>
      <c r="F902" s="1" t="s">
        <v>35</v>
      </c>
      <c r="G902" s="1">
        <v>59</v>
      </c>
      <c r="H902" s="1" t="s">
        <v>24</v>
      </c>
      <c r="I902" s="1" t="s">
        <v>25</v>
      </c>
      <c r="J902" s="1" t="s">
        <v>26</v>
      </c>
      <c r="K902" s="4">
        <v>2185729</v>
      </c>
      <c r="L902" s="4" t="str">
        <f t="shared" si="100"/>
        <v>Submitted</v>
      </c>
      <c r="M902" s="1">
        <v>687</v>
      </c>
      <c r="N902" s="1" t="str">
        <f t="shared" si="101"/>
        <v>low_risk</v>
      </c>
      <c r="O902" s="1" t="str">
        <f t="shared" si="102"/>
        <v>Excellent</v>
      </c>
      <c r="P902" s="1" t="str">
        <f t="shared" si="103"/>
        <v>Submitted</v>
      </c>
      <c r="Q902" s="1" t="str">
        <f t="shared" si="104"/>
        <v>Valid</v>
      </c>
      <c r="R902" s="1" t="s">
        <v>82</v>
      </c>
      <c r="S902" s="4">
        <v>2278395</v>
      </c>
      <c r="T902" s="1">
        <v>16.510000000000002</v>
      </c>
      <c r="U902" s="1">
        <v>24</v>
      </c>
      <c r="V902" s="1">
        <v>94933.119999999995</v>
      </c>
      <c r="W902" s="4">
        <f t="shared" si="105"/>
        <v>3134691.7904964816</v>
      </c>
      <c r="X902" s="1" t="s">
        <v>95</v>
      </c>
      <c r="Y902" s="1" t="s">
        <v>96</v>
      </c>
      <c r="Z902" s="8">
        <v>46364</v>
      </c>
      <c r="AA902" s="8" t="str">
        <f>TEXT(Table2[[#This Row],[Application_Date]],"yyy")</f>
        <v>2026</v>
      </c>
      <c r="AB902" s="8" t="str">
        <f>TEXT(Table2[[#This Row],[Application_Date]],"mmmm")</f>
        <v>December</v>
      </c>
      <c r="AC902" s="1" t="s">
        <v>52</v>
      </c>
      <c r="AD902" s="1" t="s">
        <v>42</v>
      </c>
      <c r="AE902" s="1" t="s">
        <v>31</v>
      </c>
    </row>
    <row r="903" spans="1:31" x14ac:dyDescent="0.25">
      <c r="A903" s="1" t="s">
        <v>1945</v>
      </c>
      <c r="B903" s="1" t="str">
        <f>IF(COUNTIF($A$2:A903,A903)&gt;1,"Duplicate","Unique")</f>
        <v>Unique</v>
      </c>
      <c r="C903" s="1" t="s">
        <v>1946</v>
      </c>
      <c r="D903" s="1" t="s">
        <v>265</v>
      </c>
      <c r="E903" s="1" t="str">
        <f t="shared" si="99"/>
        <v>Submitted</v>
      </c>
      <c r="F903" s="1" t="s">
        <v>35</v>
      </c>
      <c r="G903" s="1">
        <v>26</v>
      </c>
      <c r="H903" s="1" t="s">
        <v>24</v>
      </c>
      <c r="I903" s="1" t="s">
        <v>48</v>
      </c>
      <c r="J903" s="1" t="s">
        <v>26</v>
      </c>
      <c r="K903" s="4">
        <v>1349171</v>
      </c>
      <c r="L903" s="4" t="str">
        <f t="shared" si="100"/>
        <v>Submitted</v>
      </c>
      <c r="M903" s="1">
        <v>774</v>
      </c>
      <c r="N903" s="1" t="str">
        <f t="shared" si="101"/>
        <v>medium_risk</v>
      </c>
      <c r="O903" s="1" t="str">
        <f t="shared" si="102"/>
        <v>Excellent</v>
      </c>
      <c r="P903" s="1" t="str">
        <f t="shared" si="103"/>
        <v>Submitted</v>
      </c>
      <c r="Q903" s="1" t="str">
        <f t="shared" si="104"/>
        <v>Valid</v>
      </c>
      <c r="R903" s="1" t="s">
        <v>70</v>
      </c>
      <c r="S903" s="4">
        <v>3707450</v>
      </c>
      <c r="T903" s="1">
        <v>17.96</v>
      </c>
      <c r="U903" s="1">
        <v>24</v>
      </c>
      <c r="V903" s="1">
        <v>154477.07999999999</v>
      </c>
      <c r="W903" s="4">
        <f t="shared" si="105"/>
        <v>5548816.8349460093</v>
      </c>
      <c r="X903" s="1" t="s">
        <v>39</v>
      </c>
      <c r="Y903" s="1" t="s">
        <v>40</v>
      </c>
      <c r="Z903" s="8">
        <v>46365</v>
      </c>
      <c r="AA903" s="8" t="str">
        <f>TEXT(Table2[[#This Row],[Application_Date]],"yyy")</f>
        <v>2026</v>
      </c>
      <c r="AB903" s="8" t="str">
        <f>TEXT(Table2[[#This Row],[Application_Date]],"mmmm")</f>
        <v>December</v>
      </c>
      <c r="AC903" s="1" t="s">
        <v>61</v>
      </c>
      <c r="AD903" s="1" t="s">
        <v>30</v>
      </c>
      <c r="AE903" s="1" t="s">
        <v>43</v>
      </c>
    </row>
    <row r="904" spans="1:31" x14ac:dyDescent="0.25">
      <c r="A904" s="1" t="s">
        <v>1947</v>
      </c>
      <c r="B904" s="1" t="str">
        <f>IF(COUNTIF($A$2:A904,A904)&gt;1,"Duplicate","Unique")</f>
        <v>Unique</v>
      </c>
      <c r="C904" s="1" t="s">
        <v>1948</v>
      </c>
      <c r="D904" s="1" t="s">
        <v>270</v>
      </c>
      <c r="E904" s="1" t="str">
        <f t="shared" si="99"/>
        <v>Submitted</v>
      </c>
      <c r="F904" s="1" t="s">
        <v>35</v>
      </c>
      <c r="G904" s="1">
        <v>65</v>
      </c>
      <c r="H904" s="1" t="s">
        <v>36</v>
      </c>
      <c r="I904" s="1" t="s">
        <v>25</v>
      </c>
      <c r="J904" s="1" t="s">
        <v>70</v>
      </c>
      <c r="K904" s="4">
        <v>799482</v>
      </c>
      <c r="L904" s="4" t="str">
        <f t="shared" si="100"/>
        <v>Submitted</v>
      </c>
      <c r="M904" s="1">
        <v>582</v>
      </c>
      <c r="N904" s="1" t="str">
        <f t="shared" si="101"/>
        <v>High_risk</v>
      </c>
      <c r="O904" s="1" t="str">
        <f t="shared" si="102"/>
        <v>Excellent</v>
      </c>
      <c r="P904" s="1" t="str">
        <f t="shared" si="103"/>
        <v>Submitted</v>
      </c>
      <c r="Q904" s="1" t="str">
        <f t="shared" si="104"/>
        <v>Valid</v>
      </c>
      <c r="R904" s="1" t="s">
        <v>27</v>
      </c>
      <c r="S904" s="4">
        <v>2984028</v>
      </c>
      <c r="T904" s="1">
        <v>9.49</v>
      </c>
      <c r="U904" s="1">
        <v>120</v>
      </c>
      <c r="V904" s="1">
        <v>24866.9</v>
      </c>
      <c r="W904" s="4">
        <f t="shared" si="105"/>
        <v>2359868.81</v>
      </c>
      <c r="X904" s="1" t="s">
        <v>105</v>
      </c>
      <c r="Y904" s="1" t="s">
        <v>106</v>
      </c>
      <c r="Z904" s="8">
        <v>46366</v>
      </c>
      <c r="AA904" s="8" t="str">
        <f>TEXT(Table2[[#This Row],[Application_Date]],"yyy")</f>
        <v>2026</v>
      </c>
      <c r="AB904" s="8" t="str">
        <f>TEXT(Table2[[#This Row],[Application_Date]],"mmmm")</f>
        <v>December</v>
      </c>
      <c r="AC904" s="1" t="s">
        <v>61</v>
      </c>
      <c r="AD904" s="1" t="s">
        <v>30</v>
      </c>
      <c r="AE904" s="1" t="s">
        <v>62</v>
      </c>
    </row>
    <row r="905" spans="1:31" x14ac:dyDescent="0.25">
      <c r="A905" s="1" t="s">
        <v>1949</v>
      </c>
      <c r="B905" s="1" t="str">
        <f>IF(COUNTIF($A$2:A905,A905)&gt;1,"Duplicate","Unique")</f>
        <v>Unique</v>
      </c>
      <c r="C905" s="1" t="s">
        <v>1950</v>
      </c>
      <c r="D905" s="1" t="s">
        <v>180</v>
      </c>
      <c r="E905" s="1" t="str">
        <f t="shared" si="99"/>
        <v>Submitted</v>
      </c>
      <c r="F905" s="1" t="s">
        <v>35</v>
      </c>
      <c r="G905" s="1">
        <v>27</v>
      </c>
      <c r="H905" s="1" t="s">
        <v>24</v>
      </c>
      <c r="I905" s="1" t="s">
        <v>25</v>
      </c>
      <c r="J905" s="1" t="s">
        <v>49</v>
      </c>
      <c r="K905" s="4">
        <v>835612</v>
      </c>
      <c r="L905" s="4" t="str">
        <f t="shared" si="100"/>
        <v>Submitted</v>
      </c>
      <c r="M905" s="1">
        <v>411</v>
      </c>
      <c r="N905" s="1" t="str">
        <f t="shared" si="101"/>
        <v>High_risk</v>
      </c>
      <c r="O905" s="1" t="str">
        <f t="shared" si="102"/>
        <v>Excellent</v>
      </c>
      <c r="P905" s="1" t="str">
        <f t="shared" si="103"/>
        <v>Submitted</v>
      </c>
      <c r="Q905" s="1" t="str">
        <f t="shared" si="104"/>
        <v>Valid</v>
      </c>
      <c r="R905" s="1" t="s">
        <v>38</v>
      </c>
      <c r="S905" s="4">
        <v>2414606</v>
      </c>
      <c r="T905" s="1">
        <v>16.3</v>
      </c>
      <c r="U905" s="1">
        <v>180</v>
      </c>
      <c r="V905" s="1">
        <v>13414.48</v>
      </c>
      <c r="W905" s="4">
        <f t="shared" si="105"/>
        <v>3279839.8166666669</v>
      </c>
      <c r="X905" s="1" t="s">
        <v>85</v>
      </c>
      <c r="Y905" s="1" t="s">
        <v>86</v>
      </c>
      <c r="Z905" s="8">
        <v>46367</v>
      </c>
      <c r="AA905" s="8" t="str">
        <f>TEXT(Table2[[#This Row],[Application_Date]],"yyy")</f>
        <v>2026</v>
      </c>
      <c r="AB905" s="8" t="str">
        <f>TEXT(Table2[[#This Row],[Application_Date]],"mmmm")</f>
        <v>December</v>
      </c>
      <c r="AC905" s="1" t="s">
        <v>61</v>
      </c>
      <c r="AD905" s="1" t="s">
        <v>30</v>
      </c>
      <c r="AE905" s="1" t="s">
        <v>31</v>
      </c>
    </row>
    <row r="906" spans="1:31" x14ac:dyDescent="0.25">
      <c r="A906" s="1" t="s">
        <v>1951</v>
      </c>
      <c r="B906" s="1" t="str">
        <f>IF(COUNTIF($A$2:A906,A906)&gt;1,"Duplicate","Unique")</f>
        <v>Unique</v>
      </c>
      <c r="C906" s="1" t="s">
        <v>1952</v>
      </c>
      <c r="D906" s="1" t="s">
        <v>229</v>
      </c>
      <c r="E906" s="1" t="str">
        <f t="shared" si="99"/>
        <v>Submitted</v>
      </c>
      <c r="F906" s="1" t="s">
        <v>35</v>
      </c>
      <c r="G906" s="1">
        <v>18</v>
      </c>
      <c r="H906" s="1" t="s">
        <v>36</v>
      </c>
      <c r="I906" s="1" t="s">
        <v>25</v>
      </c>
      <c r="J906" s="1" t="s">
        <v>70</v>
      </c>
      <c r="K906" s="4">
        <v>1738768</v>
      </c>
      <c r="L906" s="4" t="str">
        <f t="shared" si="100"/>
        <v>Submitted</v>
      </c>
      <c r="M906" s="1">
        <v>786</v>
      </c>
      <c r="N906" s="1" t="str">
        <f t="shared" si="101"/>
        <v>medium_risk</v>
      </c>
      <c r="O906" s="1" t="str">
        <f t="shared" si="102"/>
        <v>Excellent</v>
      </c>
      <c r="P906" s="1" t="str">
        <f t="shared" si="103"/>
        <v>Submitted</v>
      </c>
      <c r="Q906" s="1" t="str">
        <f t="shared" si="104"/>
        <v>Valid</v>
      </c>
      <c r="R906" s="1" t="s">
        <v>70</v>
      </c>
      <c r="S906" s="4">
        <v>860100</v>
      </c>
      <c r="T906" s="1">
        <v>16.579999999999998</v>
      </c>
      <c r="U906" s="1">
        <v>60</v>
      </c>
      <c r="V906" s="1">
        <v>14335</v>
      </c>
      <c r="W906" s="4">
        <f t="shared" si="105"/>
        <v>1188371.5</v>
      </c>
      <c r="X906" s="1" t="s">
        <v>95</v>
      </c>
      <c r="Y906" s="1" t="s">
        <v>96</v>
      </c>
      <c r="Z906" s="8">
        <v>46368</v>
      </c>
      <c r="AA906" s="8" t="str">
        <f>TEXT(Table2[[#This Row],[Application_Date]],"yyy")</f>
        <v>2026</v>
      </c>
      <c r="AB906" s="8" t="str">
        <f>TEXT(Table2[[#This Row],[Application_Date]],"mmmm")</f>
        <v>December</v>
      </c>
      <c r="AC906" s="1" t="s">
        <v>61</v>
      </c>
      <c r="AD906" s="1" t="s">
        <v>30</v>
      </c>
      <c r="AE906" s="1" t="s">
        <v>66</v>
      </c>
    </row>
    <row r="907" spans="1:31" x14ac:dyDescent="0.25">
      <c r="A907" s="1" t="s">
        <v>1953</v>
      </c>
      <c r="B907" s="1" t="str">
        <f>IF(COUNTIF($A$2:A907,A907)&gt;1,"Duplicate","Unique")</f>
        <v>Unique</v>
      </c>
      <c r="C907" s="1" t="s">
        <v>1954</v>
      </c>
      <c r="D907" s="1" t="s">
        <v>89</v>
      </c>
      <c r="E907" s="1" t="str">
        <f t="shared" si="99"/>
        <v>Submitted</v>
      </c>
      <c r="F907" s="1" t="s">
        <v>35</v>
      </c>
      <c r="G907" s="1">
        <v>27</v>
      </c>
      <c r="H907" s="1" t="s">
        <v>36</v>
      </c>
      <c r="I907" s="1" t="s">
        <v>48</v>
      </c>
      <c r="J907" s="1" t="s">
        <v>70</v>
      </c>
      <c r="K907" s="4">
        <v>1347245</v>
      </c>
      <c r="L907" s="4" t="str">
        <f t="shared" si="100"/>
        <v>Submitted</v>
      </c>
      <c r="M907" s="1">
        <v>311</v>
      </c>
      <c r="N907" s="1" t="str">
        <f t="shared" si="101"/>
        <v>High_risk</v>
      </c>
      <c r="O907" s="1" t="str">
        <f t="shared" si="102"/>
        <v>Excellent</v>
      </c>
      <c r="P907" s="1" t="str">
        <f t="shared" si="103"/>
        <v>Submitted</v>
      </c>
      <c r="Q907" s="1" t="str">
        <f t="shared" si="104"/>
        <v>Valid</v>
      </c>
      <c r="R907" s="1" t="s">
        <v>6</v>
      </c>
      <c r="S907" s="4">
        <v>4329989</v>
      </c>
      <c r="T907" s="1">
        <v>12.15</v>
      </c>
      <c r="U907" s="1">
        <v>24</v>
      </c>
      <c r="V907" s="1">
        <v>180416.21</v>
      </c>
      <c r="W907" s="4">
        <f t="shared" si="105"/>
        <v>4384114.0875196839</v>
      </c>
      <c r="X907" s="1" t="s">
        <v>50</v>
      </c>
      <c r="Y907" s="1" t="s">
        <v>51</v>
      </c>
      <c r="Z907" s="8">
        <v>46369</v>
      </c>
      <c r="AA907" s="8" t="str">
        <f>TEXT(Table2[[#This Row],[Application_Date]],"yyy")</f>
        <v>2026</v>
      </c>
      <c r="AB907" s="8" t="str">
        <f>TEXT(Table2[[#This Row],[Application_Date]],"mmmm")</f>
        <v>December</v>
      </c>
      <c r="AC907" s="1" t="s">
        <v>52</v>
      </c>
      <c r="AD907" s="1" t="s">
        <v>30</v>
      </c>
      <c r="AE907" s="1" t="s">
        <v>66</v>
      </c>
    </row>
    <row r="908" spans="1:31" x14ac:dyDescent="0.25">
      <c r="A908" s="1" t="s">
        <v>1955</v>
      </c>
      <c r="B908" s="1" t="str">
        <f>IF(COUNTIF($A$2:A908,A908)&gt;1,"Duplicate","Unique")</f>
        <v>Unique</v>
      </c>
      <c r="C908" s="1" t="s">
        <v>1956</v>
      </c>
      <c r="D908" s="1" t="s">
        <v>151</v>
      </c>
      <c r="E908" s="1" t="str">
        <f t="shared" si="99"/>
        <v>Submitted</v>
      </c>
      <c r="F908" s="1" t="s">
        <v>47</v>
      </c>
      <c r="G908" s="1">
        <v>41</v>
      </c>
      <c r="H908" s="1" t="s">
        <v>24</v>
      </c>
      <c r="I908" s="1" t="s">
        <v>48</v>
      </c>
      <c r="J908" s="1" t="s">
        <v>70</v>
      </c>
      <c r="K908" s="4">
        <v>-50000</v>
      </c>
      <c r="L908" s="4" t="str">
        <f t="shared" si="100"/>
        <v>Submitted</v>
      </c>
      <c r="M908" s="1">
        <v>516</v>
      </c>
      <c r="N908" s="1" t="str">
        <f t="shared" si="101"/>
        <v>High_risk</v>
      </c>
      <c r="O908" s="1" t="str">
        <f t="shared" si="102"/>
        <v>Excellent</v>
      </c>
      <c r="P908" s="1" t="str">
        <f t="shared" si="103"/>
        <v>Submitted</v>
      </c>
      <c r="Q908" s="1" t="str">
        <f t="shared" si="104"/>
        <v>Valid</v>
      </c>
      <c r="R908" s="1" t="s">
        <v>82</v>
      </c>
      <c r="S908" s="4">
        <v>435853</v>
      </c>
      <c r="T908" s="1">
        <v>11.25</v>
      </c>
      <c r="U908" s="1">
        <v>36</v>
      </c>
      <c r="V908" s="1">
        <v>12107.03</v>
      </c>
      <c r="W908" s="4">
        <f t="shared" si="105"/>
        <v>408612.18751864706</v>
      </c>
      <c r="X908" s="1" t="s">
        <v>50</v>
      </c>
      <c r="Y908" s="1" t="s">
        <v>51</v>
      </c>
      <c r="Z908" s="8">
        <v>46370</v>
      </c>
      <c r="AA908" s="8" t="str">
        <f>TEXT(Table2[[#This Row],[Application_Date]],"yyy")</f>
        <v>2026</v>
      </c>
      <c r="AB908" s="8" t="str">
        <f>TEXT(Table2[[#This Row],[Application_Date]],"mmmm")</f>
        <v>December</v>
      </c>
      <c r="AC908" s="1" t="s">
        <v>41</v>
      </c>
      <c r="AD908" s="1" t="s">
        <v>30</v>
      </c>
      <c r="AE908" s="1" t="s">
        <v>66</v>
      </c>
    </row>
    <row r="909" spans="1:31" x14ac:dyDescent="0.25">
      <c r="A909" s="1" t="s">
        <v>1957</v>
      </c>
      <c r="B909" s="1" t="str">
        <f>IF(COUNTIF($A$2:A909,A909)&gt;1,"Duplicate","Unique")</f>
        <v>Unique</v>
      </c>
      <c r="C909" s="1" t="s">
        <v>1958</v>
      </c>
      <c r="D909" s="1" t="s">
        <v>145</v>
      </c>
      <c r="E909" s="1" t="str">
        <f t="shared" si="99"/>
        <v>Submitted</v>
      </c>
      <c r="F909" s="1" t="s">
        <v>35</v>
      </c>
      <c r="G909" s="1">
        <v>57</v>
      </c>
      <c r="H909" s="1" t="s">
        <v>24</v>
      </c>
      <c r="I909" s="1" t="s">
        <v>25</v>
      </c>
      <c r="J909" s="1" t="s">
        <v>49</v>
      </c>
      <c r="K909" s="4">
        <v>2256920</v>
      </c>
      <c r="L909" s="4" t="str">
        <f t="shared" si="100"/>
        <v>Submitted</v>
      </c>
      <c r="M909" s="1">
        <v>365</v>
      </c>
      <c r="N909" s="1" t="str">
        <f t="shared" si="101"/>
        <v>High_risk</v>
      </c>
      <c r="O909" s="1" t="str">
        <f t="shared" si="102"/>
        <v>Excellent</v>
      </c>
      <c r="P909" s="1" t="str">
        <f t="shared" si="103"/>
        <v>Submitted</v>
      </c>
      <c r="Q909" s="1" t="str">
        <f t="shared" si="104"/>
        <v>Valid</v>
      </c>
      <c r="R909" s="1" t="s">
        <v>70</v>
      </c>
      <c r="S909" s="4">
        <v>1274822</v>
      </c>
      <c r="T909" s="1">
        <v>15.28</v>
      </c>
      <c r="U909" s="1">
        <v>60</v>
      </c>
      <c r="V909" s="1">
        <v>21247.03</v>
      </c>
      <c r="W909" s="4">
        <f t="shared" si="105"/>
        <v>1623273.3466666664</v>
      </c>
      <c r="X909" s="1" t="s">
        <v>95</v>
      </c>
      <c r="Y909" s="1" t="s">
        <v>96</v>
      </c>
      <c r="Z909" s="8">
        <v>46371</v>
      </c>
      <c r="AA909" s="8" t="str">
        <f>TEXT(Table2[[#This Row],[Application_Date]],"yyy")</f>
        <v>2026</v>
      </c>
      <c r="AB909" s="8" t="str">
        <f>TEXT(Table2[[#This Row],[Application_Date]],"mmmm")</f>
        <v>December</v>
      </c>
      <c r="AC909" s="1" t="s">
        <v>41</v>
      </c>
      <c r="AD909" s="1" t="s">
        <v>30</v>
      </c>
      <c r="AE909" s="1" t="s">
        <v>31</v>
      </c>
    </row>
    <row r="910" spans="1:31" x14ac:dyDescent="0.25">
      <c r="A910" s="1" t="s">
        <v>1959</v>
      </c>
      <c r="B910" s="1" t="str">
        <f>IF(COUNTIF($A$2:A910,A910)&gt;1,"Duplicate","Unique")</f>
        <v>Unique</v>
      </c>
      <c r="C910" s="1" t="s">
        <v>1960</v>
      </c>
      <c r="D910" s="1" t="s">
        <v>1280</v>
      </c>
      <c r="E910" s="1" t="str">
        <f t="shared" si="99"/>
        <v>Submitted</v>
      </c>
      <c r="F910" s="1" t="s">
        <v>47</v>
      </c>
      <c r="G910" s="1">
        <v>22</v>
      </c>
      <c r="H910" s="1" t="s">
        <v>36</v>
      </c>
      <c r="I910" s="1" t="s">
        <v>25</v>
      </c>
      <c r="J910" s="1" t="s">
        <v>70</v>
      </c>
      <c r="K910" s="4">
        <v>1725557</v>
      </c>
      <c r="L910" s="4" t="str">
        <f t="shared" si="100"/>
        <v>Submitted</v>
      </c>
      <c r="M910" s="1">
        <v>684</v>
      </c>
      <c r="N910" s="1" t="str">
        <f t="shared" si="101"/>
        <v>low_risk</v>
      </c>
      <c r="O910" s="1" t="str">
        <f t="shared" si="102"/>
        <v>Excellent</v>
      </c>
      <c r="P910" s="1" t="str">
        <f t="shared" si="103"/>
        <v>Submitted</v>
      </c>
      <c r="Q910" s="1" t="str">
        <f t="shared" si="104"/>
        <v>Valid</v>
      </c>
      <c r="R910" s="1" t="s">
        <v>6</v>
      </c>
      <c r="S910" s="4">
        <v>61656</v>
      </c>
      <c r="T910" s="1">
        <v>7.49</v>
      </c>
      <c r="U910" s="1">
        <v>120</v>
      </c>
      <c r="V910" s="1">
        <v>513.79999999999995</v>
      </c>
      <c r="W910" s="4">
        <f t="shared" si="105"/>
        <v>38483.619999999995</v>
      </c>
      <c r="X910" s="1" t="s">
        <v>85</v>
      </c>
      <c r="Y910" s="1" t="s">
        <v>86</v>
      </c>
      <c r="Z910" s="8">
        <v>46372</v>
      </c>
      <c r="AA910" s="8" t="str">
        <f>TEXT(Table2[[#This Row],[Application_Date]],"yyy")</f>
        <v>2026</v>
      </c>
      <c r="AB910" s="8" t="str">
        <f>TEXT(Table2[[#This Row],[Application_Date]],"mmmm")</f>
        <v>December</v>
      </c>
      <c r="AC910" s="1" t="s">
        <v>61</v>
      </c>
      <c r="AD910" s="1" t="s">
        <v>42</v>
      </c>
      <c r="AE910" s="1" t="s">
        <v>31</v>
      </c>
    </row>
    <row r="911" spans="1:31" x14ac:dyDescent="0.25">
      <c r="A911" s="1" t="s">
        <v>1961</v>
      </c>
      <c r="B911" s="1" t="str">
        <f>IF(COUNTIF($A$2:A911,A911)&gt;1,"Duplicate","Unique")</f>
        <v>Unique</v>
      </c>
      <c r="C911" s="1" t="s">
        <v>1962</v>
      </c>
      <c r="D911" s="1" t="s">
        <v>293</v>
      </c>
      <c r="E911" s="1" t="str">
        <f t="shared" si="99"/>
        <v>Submitted</v>
      </c>
      <c r="F911" s="1" t="s">
        <v>35</v>
      </c>
      <c r="G911" s="1">
        <v>41</v>
      </c>
      <c r="H911" s="1" t="s">
        <v>36</v>
      </c>
      <c r="I911" s="1" t="s">
        <v>48</v>
      </c>
      <c r="J911" s="1" t="s">
        <v>26</v>
      </c>
      <c r="K911" s="4">
        <v>857637</v>
      </c>
      <c r="L911" s="4" t="str">
        <f t="shared" si="100"/>
        <v>Submitted</v>
      </c>
      <c r="M911" s="1">
        <v>451</v>
      </c>
      <c r="N911" s="1" t="str">
        <f t="shared" si="101"/>
        <v>High_risk</v>
      </c>
      <c r="O911" s="1" t="str">
        <f t="shared" si="102"/>
        <v>Excellent</v>
      </c>
      <c r="P911" s="1" t="str">
        <f t="shared" si="103"/>
        <v>Submitted</v>
      </c>
      <c r="Q911" s="1" t="str">
        <f t="shared" si="104"/>
        <v>Valid</v>
      </c>
      <c r="R911" s="1" t="s">
        <v>6</v>
      </c>
      <c r="S911" s="4">
        <v>1421116</v>
      </c>
      <c r="T911" s="1">
        <v>16.84</v>
      </c>
      <c r="U911" s="1">
        <v>36</v>
      </c>
      <c r="V911" s="1">
        <v>39475.440000000002</v>
      </c>
      <c r="W911" s="4">
        <f t="shared" si="105"/>
        <v>1994299.4533333723</v>
      </c>
      <c r="X911" s="1" t="s">
        <v>39</v>
      </c>
      <c r="Y911" s="1" t="s">
        <v>40</v>
      </c>
      <c r="Z911" s="8">
        <v>46373</v>
      </c>
      <c r="AA911" s="8" t="str">
        <f>TEXT(Table2[[#This Row],[Application_Date]],"yyy")</f>
        <v>2026</v>
      </c>
      <c r="AB911" s="8" t="str">
        <f>TEXT(Table2[[#This Row],[Application_Date]],"mmmm")</f>
        <v>December</v>
      </c>
      <c r="AC911" s="1" t="s">
        <v>61</v>
      </c>
      <c r="AD911" s="1" t="s">
        <v>42</v>
      </c>
      <c r="AE911" s="1" t="s">
        <v>66</v>
      </c>
    </row>
    <row r="912" spans="1:31" x14ac:dyDescent="0.25">
      <c r="A912" s="1" t="s">
        <v>1963</v>
      </c>
      <c r="B912" s="1" t="str">
        <f>IF(COUNTIF($A$2:A912,A912)&gt;1,"Duplicate","Unique")</f>
        <v>Unique</v>
      </c>
      <c r="C912" s="1" t="s">
        <v>1964</v>
      </c>
      <c r="D912" s="1" t="s">
        <v>148</v>
      </c>
      <c r="E912" s="1" t="str">
        <f t="shared" si="99"/>
        <v>Submitted</v>
      </c>
      <c r="F912" s="1" t="s">
        <v>47</v>
      </c>
      <c r="G912" s="1">
        <v>42</v>
      </c>
      <c r="H912" s="1" t="s">
        <v>24</v>
      </c>
      <c r="I912" s="1" t="s">
        <v>48</v>
      </c>
      <c r="J912" s="1" t="s">
        <v>70</v>
      </c>
      <c r="K912" s="4">
        <v>1188799</v>
      </c>
      <c r="L912" s="4" t="str">
        <f t="shared" si="100"/>
        <v>Submitted</v>
      </c>
      <c r="M912" s="1">
        <v>610</v>
      </c>
      <c r="N912" s="1" t="str">
        <f t="shared" si="101"/>
        <v>low_risk</v>
      </c>
      <c r="O912" s="1" t="str">
        <f t="shared" si="102"/>
        <v>Excellent</v>
      </c>
      <c r="P912" s="1" t="str">
        <f t="shared" si="103"/>
        <v>Submitted</v>
      </c>
      <c r="Q912" s="1" t="str">
        <f t="shared" si="104"/>
        <v>Valid</v>
      </c>
      <c r="R912" s="1" t="s">
        <v>70</v>
      </c>
      <c r="S912" s="4">
        <v>2336615</v>
      </c>
      <c r="T912" s="1">
        <v>18.63</v>
      </c>
      <c r="U912" s="1">
        <v>120</v>
      </c>
      <c r="V912" s="1">
        <v>19471.79</v>
      </c>
      <c r="W912" s="4">
        <f t="shared" si="105"/>
        <v>3627594.7875000001</v>
      </c>
      <c r="X912" s="1" t="s">
        <v>28</v>
      </c>
      <c r="Y912" s="1" t="s">
        <v>29</v>
      </c>
      <c r="Z912" s="8">
        <v>46374</v>
      </c>
      <c r="AA912" s="8" t="str">
        <f>TEXT(Table2[[#This Row],[Application_Date]],"yyy")</f>
        <v>2026</v>
      </c>
      <c r="AB912" s="8" t="str">
        <f>TEXT(Table2[[#This Row],[Application_Date]],"mmmm")</f>
        <v>December</v>
      </c>
      <c r="AC912" s="1" t="s">
        <v>61</v>
      </c>
      <c r="AD912" s="1" t="s">
        <v>30</v>
      </c>
      <c r="AE912" s="1" t="s">
        <v>62</v>
      </c>
    </row>
    <row r="913" spans="1:31" x14ac:dyDescent="0.25">
      <c r="A913" s="1" t="s">
        <v>1965</v>
      </c>
      <c r="B913" s="1" t="str">
        <f>IF(COUNTIF($A$2:A913,A913)&gt;1,"Duplicate","Unique")</f>
        <v>Unique</v>
      </c>
      <c r="C913" s="1" t="s">
        <v>1966</v>
      </c>
      <c r="D913" s="1" t="s">
        <v>163</v>
      </c>
      <c r="E913" s="1" t="str">
        <f t="shared" si="99"/>
        <v>Submitted</v>
      </c>
      <c r="F913" s="1" t="s">
        <v>35</v>
      </c>
      <c r="G913" s="1">
        <v>54</v>
      </c>
      <c r="H913" s="1" t="s">
        <v>36</v>
      </c>
      <c r="I913" s="1" t="s">
        <v>48</v>
      </c>
      <c r="J913" s="1" t="s">
        <v>49</v>
      </c>
      <c r="K913" s="4">
        <v>478412</v>
      </c>
      <c r="L913" s="4" t="str">
        <f t="shared" si="100"/>
        <v>Submitted</v>
      </c>
      <c r="M913" s="1">
        <v>353</v>
      </c>
      <c r="N913" s="1" t="str">
        <f t="shared" si="101"/>
        <v>High_risk</v>
      </c>
      <c r="O913" s="1" t="str">
        <f t="shared" si="102"/>
        <v>Excellent</v>
      </c>
      <c r="P913" s="1" t="str">
        <f t="shared" si="103"/>
        <v>Submitted</v>
      </c>
      <c r="Q913" s="1" t="str">
        <f t="shared" si="104"/>
        <v>Valid</v>
      </c>
      <c r="R913" s="1" t="s">
        <v>27</v>
      </c>
      <c r="S913" s="4">
        <v>2665822</v>
      </c>
      <c r="T913" s="1">
        <v>11.69</v>
      </c>
      <c r="U913" s="1">
        <v>12</v>
      </c>
      <c r="V913" s="1">
        <v>222151.83</v>
      </c>
      <c r="W913" s="4">
        <f t="shared" si="105"/>
        <v>2597696.2121823751</v>
      </c>
      <c r="X913" s="1" t="s">
        <v>105</v>
      </c>
      <c r="Y913" s="1" t="s">
        <v>106</v>
      </c>
      <c r="Z913" s="8">
        <v>46375</v>
      </c>
      <c r="AA913" s="8" t="str">
        <f>TEXT(Table2[[#This Row],[Application_Date]],"yyy")</f>
        <v>2026</v>
      </c>
      <c r="AB913" s="8" t="str">
        <f>TEXT(Table2[[#This Row],[Application_Date]],"mmmm")</f>
        <v>December</v>
      </c>
      <c r="AC913" s="1" t="s">
        <v>52</v>
      </c>
      <c r="AD913" s="1" t="s">
        <v>42</v>
      </c>
      <c r="AE913" s="1" t="s">
        <v>66</v>
      </c>
    </row>
    <row r="914" spans="1:31" x14ac:dyDescent="0.25">
      <c r="A914" s="1" t="s">
        <v>1967</v>
      </c>
      <c r="B914" s="1" t="str">
        <f>IF(COUNTIF($A$2:A914,A914)&gt;1,"Duplicate","Unique")</f>
        <v>Unique</v>
      </c>
      <c r="C914" s="1" t="s">
        <v>1968</v>
      </c>
      <c r="D914" s="1" t="s">
        <v>572</v>
      </c>
      <c r="E914" s="1" t="str">
        <f t="shared" si="99"/>
        <v>Submitted</v>
      </c>
      <c r="F914" s="1" t="s">
        <v>47</v>
      </c>
      <c r="G914" s="1">
        <v>63</v>
      </c>
      <c r="H914" s="1" t="s">
        <v>36</v>
      </c>
      <c r="I914" s="1" t="s">
        <v>48</v>
      </c>
      <c r="J914" s="1" t="s">
        <v>49</v>
      </c>
      <c r="K914" s="4">
        <v>2488615</v>
      </c>
      <c r="L914" s="4" t="str">
        <f t="shared" si="100"/>
        <v>Submitted</v>
      </c>
      <c r="M914" s="1">
        <v>877</v>
      </c>
      <c r="N914" s="1" t="str">
        <f t="shared" si="101"/>
        <v>medium_risk</v>
      </c>
      <c r="O914" s="1" t="str">
        <f t="shared" si="102"/>
        <v>Excellent</v>
      </c>
      <c r="P914" s="1" t="str">
        <f t="shared" si="103"/>
        <v>Submitted</v>
      </c>
      <c r="Q914" s="1" t="str">
        <f t="shared" si="104"/>
        <v>Valid</v>
      </c>
      <c r="R914" s="1" t="s">
        <v>27</v>
      </c>
      <c r="S914" s="4">
        <v>3155092</v>
      </c>
      <c r="T914" s="1">
        <v>17.21</v>
      </c>
      <c r="U914" s="1">
        <v>180</v>
      </c>
      <c r="V914" s="1">
        <v>17528.29</v>
      </c>
      <c r="W914" s="4">
        <f t="shared" si="105"/>
        <v>4524927.7766666673</v>
      </c>
      <c r="X914" s="1" t="s">
        <v>39</v>
      </c>
      <c r="Y914" s="1" t="s">
        <v>40</v>
      </c>
      <c r="Z914" s="8">
        <v>46376</v>
      </c>
      <c r="AA914" s="8" t="str">
        <f>TEXT(Table2[[#This Row],[Application_Date]],"yyy")</f>
        <v>2026</v>
      </c>
      <c r="AB914" s="8" t="str">
        <f>TEXT(Table2[[#This Row],[Application_Date]],"mmmm")</f>
        <v>December</v>
      </c>
      <c r="AC914" s="1" t="s">
        <v>52</v>
      </c>
      <c r="AD914" s="1" t="s">
        <v>30</v>
      </c>
      <c r="AE914" s="1" t="s">
        <v>66</v>
      </c>
    </row>
    <row r="915" spans="1:31" x14ac:dyDescent="0.25">
      <c r="A915" s="1" t="s">
        <v>1969</v>
      </c>
      <c r="B915" s="1" t="str">
        <f>IF(COUNTIF($A$2:A915,A915)&gt;1,"Duplicate","Unique")</f>
        <v>Unique</v>
      </c>
      <c r="C915" s="1" t="s">
        <v>1970</v>
      </c>
      <c r="D915" s="1" t="s">
        <v>160</v>
      </c>
      <c r="E915" s="1" t="str">
        <f t="shared" si="99"/>
        <v>Submitted</v>
      </c>
      <c r="F915" s="1" t="s">
        <v>47</v>
      </c>
      <c r="G915" s="1">
        <v>41</v>
      </c>
      <c r="H915" s="1" t="s">
        <v>36</v>
      </c>
      <c r="I915" s="1" t="s">
        <v>48</v>
      </c>
      <c r="J915" s="1" t="s">
        <v>26</v>
      </c>
      <c r="K915" s="4">
        <v>1667094</v>
      </c>
      <c r="L915" s="4" t="str">
        <f t="shared" si="100"/>
        <v>Submitted</v>
      </c>
      <c r="M915" s="1">
        <v>403</v>
      </c>
      <c r="N915" s="1" t="str">
        <f t="shared" si="101"/>
        <v>High_risk</v>
      </c>
      <c r="O915" s="1" t="str">
        <f t="shared" si="102"/>
        <v>Excellent</v>
      </c>
      <c r="P915" s="1" t="str">
        <f t="shared" si="103"/>
        <v>Submitted</v>
      </c>
      <c r="Q915" s="1" t="str">
        <f t="shared" si="104"/>
        <v>Valid</v>
      </c>
      <c r="R915" s="1" t="s">
        <v>27</v>
      </c>
      <c r="S915" s="4">
        <v>3978897</v>
      </c>
      <c r="T915" s="1">
        <v>8.67</v>
      </c>
      <c r="U915" s="1">
        <v>180</v>
      </c>
      <c r="V915" s="1">
        <v>22104.98</v>
      </c>
      <c r="W915" s="4">
        <f t="shared" si="105"/>
        <v>2874753.0825</v>
      </c>
      <c r="X915" s="1" t="s">
        <v>95</v>
      </c>
      <c r="Y915" s="1" t="s">
        <v>96</v>
      </c>
      <c r="Z915" s="8">
        <v>46377</v>
      </c>
      <c r="AA915" s="8" t="str">
        <f>TEXT(Table2[[#This Row],[Application_Date]],"yyy")</f>
        <v>2026</v>
      </c>
      <c r="AB915" s="8" t="str">
        <f>TEXT(Table2[[#This Row],[Application_Date]],"mmmm")</f>
        <v>December</v>
      </c>
      <c r="AC915" s="1" t="s">
        <v>52</v>
      </c>
      <c r="AD915" s="1" t="s">
        <v>30</v>
      </c>
      <c r="AE915" s="1" t="s">
        <v>43</v>
      </c>
    </row>
    <row r="916" spans="1:31" x14ac:dyDescent="0.25">
      <c r="A916" s="1" t="s">
        <v>1971</v>
      </c>
      <c r="B916" s="1" t="str">
        <f>IF(COUNTIF($A$2:A916,A916)&gt;1,"Duplicate","Unique")</f>
        <v>Unique</v>
      </c>
      <c r="C916" s="1" t="s">
        <v>1972</v>
      </c>
      <c r="D916" s="1" t="s">
        <v>183</v>
      </c>
      <c r="E916" s="1" t="str">
        <f t="shared" si="99"/>
        <v>Submitted</v>
      </c>
      <c r="F916" s="1" t="s">
        <v>35</v>
      </c>
      <c r="G916" s="1">
        <v>36</v>
      </c>
      <c r="H916" s="1" t="s">
        <v>24</v>
      </c>
      <c r="I916" s="1" t="s">
        <v>48</v>
      </c>
      <c r="J916" s="1" t="s">
        <v>70</v>
      </c>
      <c r="K916" s="4">
        <v>2182325</v>
      </c>
      <c r="L916" s="4" t="str">
        <f t="shared" si="100"/>
        <v>Submitted</v>
      </c>
      <c r="M916" s="1">
        <v>570</v>
      </c>
      <c r="N916" s="1" t="str">
        <f t="shared" si="101"/>
        <v>High_risk</v>
      </c>
      <c r="O916" s="1" t="str">
        <f t="shared" si="102"/>
        <v>Excellent</v>
      </c>
      <c r="P916" s="1" t="str">
        <f t="shared" si="103"/>
        <v>Submitted</v>
      </c>
      <c r="Q916" s="1" t="str">
        <f t="shared" si="104"/>
        <v>Valid</v>
      </c>
      <c r="R916" s="1" t="s">
        <v>70</v>
      </c>
      <c r="S916" s="4">
        <v>3544420</v>
      </c>
      <c r="T916" s="1">
        <v>12.51</v>
      </c>
      <c r="U916" s="1">
        <v>36</v>
      </c>
      <c r="V916" s="1">
        <v>98456.11</v>
      </c>
      <c r="W916" s="4">
        <f t="shared" si="105"/>
        <v>3695057.8500252226</v>
      </c>
      <c r="X916" s="1" t="s">
        <v>50</v>
      </c>
      <c r="Y916" s="1" t="s">
        <v>51</v>
      </c>
      <c r="Z916" s="8">
        <v>46378</v>
      </c>
      <c r="AA916" s="8" t="str">
        <f>TEXT(Table2[[#This Row],[Application_Date]],"yyy")</f>
        <v>2026</v>
      </c>
      <c r="AB916" s="8" t="str">
        <f>TEXT(Table2[[#This Row],[Application_Date]],"mmmm")</f>
        <v>December</v>
      </c>
      <c r="AC916" s="1" t="s">
        <v>52</v>
      </c>
      <c r="AD916" s="1" t="s">
        <v>42</v>
      </c>
      <c r="AE916" s="1" t="s">
        <v>66</v>
      </c>
    </row>
    <row r="917" spans="1:31" x14ac:dyDescent="0.25">
      <c r="A917" s="1" t="s">
        <v>1973</v>
      </c>
      <c r="B917" s="1" t="str">
        <f>IF(COUNTIF($A$2:A917,A917)&gt;1,"Duplicate","Unique")</f>
        <v>Unique</v>
      </c>
      <c r="C917" s="1" t="s">
        <v>1974</v>
      </c>
      <c r="D917" s="1" t="s">
        <v>124</v>
      </c>
      <c r="E917" s="1" t="str">
        <f t="shared" si="99"/>
        <v>Submitted</v>
      </c>
      <c r="F917" s="1" t="s">
        <v>47</v>
      </c>
      <c r="G917" s="1">
        <v>57</v>
      </c>
      <c r="H917" s="1" t="s">
        <v>36</v>
      </c>
      <c r="I917" s="1" t="s">
        <v>48</v>
      </c>
      <c r="J917" s="1" t="s">
        <v>49</v>
      </c>
      <c r="K917" s="4">
        <v>334454</v>
      </c>
      <c r="L917" s="4" t="str">
        <f t="shared" si="100"/>
        <v>Submitted</v>
      </c>
      <c r="M917" s="1">
        <v>430</v>
      </c>
      <c r="N917" s="1" t="str">
        <f t="shared" si="101"/>
        <v>High_risk</v>
      </c>
      <c r="O917" s="1" t="str">
        <f t="shared" si="102"/>
        <v>Excellent</v>
      </c>
      <c r="P917" s="1" t="str">
        <f t="shared" si="103"/>
        <v>Submitted</v>
      </c>
      <c r="Q917" s="1" t="str">
        <f t="shared" si="104"/>
        <v>Valid</v>
      </c>
      <c r="R917" s="1" t="s">
        <v>27</v>
      </c>
      <c r="S917" s="4">
        <v>1139480</v>
      </c>
      <c r="T917" s="1">
        <v>9.4700000000000006</v>
      </c>
      <c r="U917" s="1">
        <v>24</v>
      </c>
      <c r="V917" s="1">
        <v>47478.33</v>
      </c>
      <c r="W917" s="4">
        <f t="shared" si="105"/>
        <v>899240.41003932175</v>
      </c>
      <c r="X917" s="1" t="s">
        <v>59</v>
      </c>
      <c r="Y917" s="1" t="s">
        <v>60</v>
      </c>
      <c r="Z917" s="8">
        <v>46379</v>
      </c>
      <c r="AA917" s="8" t="str">
        <f>TEXT(Table2[[#This Row],[Application_Date]],"yyy")</f>
        <v>2026</v>
      </c>
      <c r="AB917" s="8" t="str">
        <f>TEXT(Table2[[#This Row],[Application_Date]],"mmmm")</f>
        <v>December</v>
      </c>
      <c r="AC917" s="1" t="s">
        <v>52</v>
      </c>
      <c r="AD917" s="1" t="s">
        <v>30</v>
      </c>
      <c r="AE917" s="1" t="s">
        <v>62</v>
      </c>
    </row>
    <row r="918" spans="1:31" x14ac:dyDescent="0.25">
      <c r="A918" s="1" t="s">
        <v>1975</v>
      </c>
      <c r="B918" s="1" t="str">
        <f>IF(COUNTIF($A$2:A918,A918)&gt;1,"Duplicate","Unique")</f>
        <v>Unique</v>
      </c>
      <c r="C918" s="1" t="s">
        <v>1976</v>
      </c>
      <c r="D918" s="1" t="s">
        <v>130</v>
      </c>
      <c r="E918" s="1" t="str">
        <f t="shared" si="99"/>
        <v>Submitted</v>
      </c>
      <c r="F918" s="1" t="s">
        <v>47</v>
      </c>
      <c r="G918" s="1">
        <v>40</v>
      </c>
      <c r="H918" s="1" t="s">
        <v>36</v>
      </c>
      <c r="I918" s="1" t="s">
        <v>48</v>
      </c>
      <c r="J918" s="1" t="s">
        <v>37</v>
      </c>
      <c r="K918" s="4">
        <v>1910097</v>
      </c>
      <c r="L918" s="4" t="str">
        <f t="shared" si="100"/>
        <v>Submitted</v>
      </c>
      <c r="M918" s="1">
        <v>859</v>
      </c>
      <c r="N918" s="1" t="str">
        <f t="shared" si="101"/>
        <v>medium_risk</v>
      </c>
      <c r="O918" s="1" t="str">
        <f t="shared" si="102"/>
        <v>Excellent</v>
      </c>
      <c r="P918" s="1" t="str">
        <f t="shared" si="103"/>
        <v>Submitted</v>
      </c>
      <c r="Q918" s="1" t="str">
        <f t="shared" si="104"/>
        <v>Valid</v>
      </c>
      <c r="R918" s="1" t="s">
        <v>82</v>
      </c>
      <c r="S918" s="4">
        <v>1083074</v>
      </c>
      <c r="T918" s="1">
        <v>7.16</v>
      </c>
      <c r="U918" s="1">
        <v>24</v>
      </c>
      <c r="V918" s="1">
        <v>45128.08</v>
      </c>
      <c r="W918" s="4">
        <f t="shared" si="105"/>
        <v>646242.72871505003</v>
      </c>
      <c r="X918" s="1" t="s">
        <v>95</v>
      </c>
      <c r="Y918" s="1" t="s">
        <v>96</v>
      </c>
      <c r="Z918" s="8">
        <v>46380</v>
      </c>
      <c r="AA918" s="8" t="str">
        <f>TEXT(Table2[[#This Row],[Application_Date]],"yyy")</f>
        <v>2026</v>
      </c>
      <c r="AB918" s="8" t="str">
        <f>TEXT(Table2[[#This Row],[Application_Date]],"mmmm")</f>
        <v>December</v>
      </c>
      <c r="AC918" s="1" t="s">
        <v>61</v>
      </c>
      <c r="AD918" s="1" t="s">
        <v>30</v>
      </c>
      <c r="AE918" s="1" t="s">
        <v>43</v>
      </c>
    </row>
    <row r="919" spans="1:31" x14ac:dyDescent="0.25">
      <c r="A919" s="1" t="s">
        <v>1977</v>
      </c>
      <c r="B919" s="1" t="str">
        <f>IF(COUNTIF($A$2:A919,A919)&gt;1,"Duplicate","Unique")</f>
        <v>Unique</v>
      </c>
      <c r="C919" s="1" t="s">
        <v>1978</v>
      </c>
      <c r="D919" s="1" t="s">
        <v>102</v>
      </c>
      <c r="E919" s="1" t="str">
        <f t="shared" si="99"/>
        <v>Submitted</v>
      </c>
      <c r="F919" s="1" t="s">
        <v>47</v>
      </c>
      <c r="G919" s="1">
        <v>32</v>
      </c>
      <c r="H919" s="1" t="s">
        <v>36</v>
      </c>
      <c r="I919" s="1" t="s">
        <v>48</v>
      </c>
      <c r="J919" s="1" t="s">
        <v>37</v>
      </c>
      <c r="K919" s="4">
        <v>654666</v>
      </c>
      <c r="L919" s="4" t="str">
        <f t="shared" si="100"/>
        <v>Submitted</v>
      </c>
      <c r="M919" s="1">
        <v>728</v>
      </c>
      <c r="N919" s="1" t="str">
        <f t="shared" si="101"/>
        <v>low_risk</v>
      </c>
      <c r="O919" s="1" t="str">
        <f t="shared" si="102"/>
        <v>Excellent</v>
      </c>
      <c r="P919" s="1" t="str">
        <f t="shared" si="103"/>
        <v>Submitted</v>
      </c>
      <c r="Q919" s="1" t="str">
        <f t="shared" si="104"/>
        <v>Valid</v>
      </c>
      <c r="R919" s="1" t="s">
        <v>38</v>
      </c>
      <c r="S919" s="4">
        <v>3894146</v>
      </c>
      <c r="T919" s="1">
        <v>16.98</v>
      </c>
      <c r="U919" s="1">
        <v>60</v>
      </c>
      <c r="V919" s="1">
        <v>64902.43</v>
      </c>
      <c r="W919" s="4">
        <f t="shared" si="105"/>
        <v>5510216.5899999999</v>
      </c>
      <c r="X919" s="1" t="s">
        <v>105</v>
      </c>
      <c r="Y919" s="1" t="s">
        <v>106</v>
      </c>
      <c r="Z919" s="8">
        <v>46381</v>
      </c>
      <c r="AA919" s="8" t="str">
        <f>TEXT(Table2[[#This Row],[Application_Date]],"yyy")</f>
        <v>2026</v>
      </c>
      <c r="AB919" s="8" t="str">
        <f>TEXT(Table2[[#This Row],[Application_Date]],"mmmm")</f>
        <v>December</v>
      </c>
      <c r="AC919" s="1" t="s">
        <v>61</v>
      </c>
      <c r="AD919" s="1" t="s">
        <v>42</v>
      </c>
      <c r="AE919" s="1" t="s">
        <v>43</v>
      </c>
    </row>
    <row r="920" spans="1:31" x14ac:dyDescent="0.25">
      <c r="A920" s="1" t="s">
        <v>1979</v>
      </c>
      <c r="B920" s="1" t="str">
        <f>IF(COUNTIF($A$2:A920,A920)&gt;1,"Duplicate","Unique")</f>
        <v>Unique</v>
      </c>
      <c r="C920" s="1" t="s">
        <v>1980</v>
      </c>
      <c r="D920" s="1" t="s">
        <v>46</v>
      </c>
      <c r="E920" s="1" t="str">
        <f t="shared" si="99"/>
        <v>Submitted</v>
      </c>
      <c r="F920" s="1" t="s">
        <v>35</v>
      </c>
      <c r="G920" s="1">
        <v>65</v>
      </c>
      <c r="H920" s="1" t="s">
        <v>36</v>
      </c>
      <c r="I920" s="1" t="s">
        <v>25</v>
      </c>
      <c r="J920" s="1" t="s">
        <v>49</v>
      </c>
      <c r="K920" s="4">
        <v>979427</v>
      </c>
      <c r="L920" s="4" t="str">
        <f t="shared" si="100"/>
        <v>Submitted</v>
      </c>
      <c r="M920" s="1">
        <v>693</v>
      </c>
      <c r="N920" s="1" t="str">
        <f t="shared" si="101"/>
        <v>low_risk</v>
      </c>
      <c r="O920" s="1" t="str">
        <f t="shared" si="102"/>
        <v>Excellent</v>
      </c>
      <c r="P920" s="1" t="str">
        <f t="shared" si="103"/>
        <v>Submitted</v>
      </c>
      <c r="Q920" s="1" t="str">
        <f t="shared" si="104"/>
        <v>Valid</v>
      </c>
      <c r="R920" s="1" t="s">
        <v>27</v>
      </c>
      <c r="S920" s="4">
        <v>3670042</v>
      </c>
      <c r="T920" s="1">
        <v>7.71</v>
      </c>
      <c r="U920" s="1">
        <v>180</v>
      </c>
      <c r="V920" s="1">
        <v>20389.12</v>
      </c>
      <c r="W920" s="4">
        <f t="shared" si="105"/>
        <v>2358001.9849999999</v>
      </c>
      <c r="X920" s="1" t="s">
        <v>59</v>
      </c>
      <c r="Y920" s="1" t="s">
        <v>60</v>
      </c>
      <c r="Z920" s="8">
        <v>46382</v>
      </c>
      <c r="AA920" s="8" t="str">
        <f>TEXT(Table2[[#This Row],[Application_Date]],"yyy")</f>
        <v>2026</v>
      </c>
      <c r="AB920" s="8" t="str">
        <f>TEXT(Table2[[#This Row],[Application_Date]],"mmmm")</f>
        <v>December</v>
      </c>
      <c r="AC920" s="1" t="s">
        <v>61</v>
      </c>
      <c r="AD920" s="1" t="s">
        <v>42</v>
      </c>
      <c r="AE920" s="1" t="s">
        <v>31</v>
      </c>
    </row>
    <row r="921" spans="1:31" x14ac:dyDescent="0.25">
      <c r="A921" s="1" t="s">
        <v>1981</v>
      </c>
      <c r="B921" s="1" t="str">
        <f>IF(COUNTIF($A$2:A921,A921)&gt;1,"Duplicate","Unique")</f>
        <v>Unique</v>
      </c>
      <c r="C921" s="1" t="s">
        <v>1982</v>
      </c>
      <c r="D921" s="1" t="s">
        <v>151</v>
      </c>
      <c r="E921" s="1" t="str">
        <f t="shared" si="99"/>
        <v>Submitted</v>
      </c>
      <c r="F921" s="1" t="s">
        <v>35</v>
      </c>
      <c r="G921" s="1">
        <v>30</v>
      </c>
      <c r="H921" s="1" t="s">
        <v>24</v>
      </c>
      <c r="I921" s="1" t="s">
        <v>25</v>
      </c>
      <c r="J921" s="1" t="s">
        <v>70</v>
      </c>
      <c r="K921" s="4">
        <v>-50000</v>
      </c>
      <c r="L921" s="4" t="str">
        <f t="shared" si="100"/>
        <v>Submitted</v>
      </c>
      <c r="M921" s="1">
        <v>482</v>
      </c>
      <c r="N921" s="1" t="str">
        <f t="shared" si="101"/>
        <v>High_risk</v>
      </c>
      <c r="O921" s="1" t="str">
        <f t="shared" si="102"/>
        <v>Excellent</v>
      </c>
      <c r="P921" s="1" t="str">
        <f t="shared" si="103"/>
        <v>Submitted</v>
      </c>
      <c r="Q921" s="1" t="str">
        <f t="shared" si="104"/>
        <v>Valid</v>
      </c>
      <c r="R921" s="1" t="s">
        <v>6</v>
      </c>
      <c r="S921" s="4">
        <v>835822</v>
      </c>
      <c r="T921" s="1">
        <v>8.4499999999999993</v>
      </c>
      <c r="U921" s="1">
        <v>180</v>
      </c>
      <c r="V921" s="1">
        <v>4643.46</v>
      </c>
      <c r="W921" s="4">
        <f t="shared" si="105"/>
        <v>588557.99166666658</v>
      </c>
      <c r="X921" s="1" t="s">
        <v>105</v>
      </c>
      <c r="Y921" s="1" t="s">
        <v>106</v>
      </c>
      <c r="Z921" s="8">
        <v>46383</v>
      </c>
      <c r="AA921" s="8" t="str">
        <f>TEXT(Table2[[#This Row],[Application_Date]],"yyy")</f>
        <v>2026</v>
      </c>
      <c r="AB921" s="8" t="str">
        <f>TEXT(Table2[[#This Row],[Application_Date]],"mmmm")</f>
        <v>December</v>
      </c>
      <c r="AC921" s="1" t="s">
        <v>41</v>
      </c>
      <c r="AD921" s="1" t="s">
        <v>42</v>
      </c>
      <c r="AE921" s="1" t="s">
        <v>62</v>
      </c>
    </row>
    <row r="922" spans="1:31" x14ac:dyDescent="0.25">
      <c r="A922" s="1" t="s">
        <v>1983</v>
      </c>
      <c r="B922" s="1" t="str">
        <f>IF(COUNTIF($A$2:A922,A922)&gt;1,"Duplicate","Unique")</f>
        <v>Unique</v>
      </c>
      <c r="C922" s="1" t="s">
        <v>1984</v>
      </c>
      <c r="D922" s="1" t="s">
        <v>293</v>
      </c>
      <c r="E922" s="1" t="str">
        <f t="shared" si="99"/>
        <v>Submitted</v>
      </c>
      <c r="F922" s="1" t="s">
        <v>35</v>
      </c>
      <c r="G922" s="1">
        <v>45</v>
      </c>
      <c r="H922" s="1" t="s">
        <v>24</v>
      </c>
      <c r="I922" s="1" t="s">
        <v>48</v>
      </c>
      <c r="J922" s="1" t="s">
        <v>26</v>
      </c>
      <c r="K922" s="4">
        <v>1752185</v>
      </c>
      <c r="L922" s="4" t="str">
        <f t="shared" si="100"/>
        <v>Submitted</v>
      </c>
      <c r="M922" s="1">
        <v>819</v>
      </c>
      <c r="N922" s="1" t="str">
        <f t="shared" si="101"/>
        <v>medium_risk</v>
      </c>
      <c r="O922" s="1" t="str">
        <f t="shared" si="102"/>
        <v>Excellent</v>
      </c>
      <c r="P922" s="1" t="str">
        <f t="shared" si="103"/>
        <v>Submitted</v>
      </c>
      <c r="Q922" s="1" t="str">
        <f t="shared" si="104"/>
        <v>Valid</v>
      </c>
      <c r="R922" s="1" t="s">
        <v>27</v>
      </c>
      <c r="S922" s="4">
        <v>3481528</v>
      </c>
      <c r="T922" s="1">
        <v>8.2799999999999994</v>
      </c>
      <c r="U922" s="1">
        <v>36</v>
      </c>
      <c r="V922" s="1">
        <v>96709.11</v>
      </c>
      <c r="W922" s="4">
        <f t="shared" si="105"/>
        <v>2402254.3350209575</v>
      </c>
      <c r="X922" s="1" t="s">
        <v>85</v>
      </c>
      <c r="Y922" s="1" t="s">
        <v>86</v>
      </c>
      <c r="Z922" s="8">
        <v>46384</v>
      </c>
      <c r="AA922" s="8" t="str">
        <f>TEXT(Table2[[#This Row],[Application_Date]],"yyy")</f>
        <v>2026</v>
      </c>
      <c r="AB922" s="8" t="str">
        <f>TEXT(Table2[[#This Row],[Application_Date]],"mmmm")</f>
        <v>December</v>
      </c>
      <c r="AC922" s="1" t="s">
        <v>52</v>
      </c>
      <c r="AD922" s="1" t="s">
        <v>30</v>
      </c>
      <c r="AE922" s="1" t="s">
        <v>43</v>
      </c>
    </row>
    <row r="923" spans="1:31" x14ac:dyDescent="0.25">
      <c r="A923" s="1" t="s">
        <v>1985</v>
      </c>
      <c r="B923" s="1" t="str">
        <f>IF(COUNTIF($A$2:A923,A923)&gt;1,"Duplicate","Unique")</f>
        <v>Unique</v>
      </c>
      <c r="C923" s="1" t="s">
        <v>1986</v>
      </c>
      <c r="D923" s="1" t="s">
        <v>325</v>
      </c>
      <c r="E923" s="1" t="str">
        <f t="shared" si="99"/>
        <v>Submitted</v>
      </c>
      <c r="F923" s="1" t="s">
        <v>47</v>
      </c>
      <c r="G923" s="1">
        <v>52</v>
      </c>
      <c r="H923" s="1" t="s">
        <v>36</v>
      </c>
      <c r="I923" s="1" t="s">
        <v>25</v>
      </c>
      <c r="J923" s="1" t="s">
        <v>49</v>
      </c>
      <c r="K923" s="4">
        <v>382276</v>
      </c>
      <c r="L923" s="4" t="str">
        <f t="shared" si="100"/>
        <v>Submitted</v>
      </c>
      <c r="M923" s="1">
        <v>782</v>
      </c>
      <c r="N923" s="1" t="str">
        <f t="shared" si="101"/>
        <v>medium_risk</v>
      </c>
      <c r="O923" s="1" t="str">
        <f t="shared" si="102"/>
        <v>Excellent</v>
      </c>
      <c r="P923" s="1" t="str">
        <f t="shared" si="103"/>
        <v>Submitted</v>
      </c>
      <c r="Q923" s="1" t="str">
        <f t="shared" si="104"/>
        <v>Valid</v>
      </c>
      <c r="R923" s="1" t="s">
        <v>27</v>
      </c>
      <c r="S923" s="4">
        <v>595369</v>
      </c>
      <c r="T923" s="1">
        <v>10.28</v>
      </c>
      <c r="U923" s="1">
        <v>60</v>
      </c>
      <c r="V923" s="1">
        <v>9922.82</v>
      </c>
      <c r="W923" s="4">
        <f t="shared" si="105"/>
        <v>510032.77666666673</v>
      </c>
      <c r="X923" s="1" t="s">
        <v>39</v>
      </c>
      <c r="Y923" s="1" t="s">
        <v>40</v>
      </c>
      <c r="Z923" s="8">
        <v>46385</v>
      </c>
      <c r="AA923" s="8" t="str">
        <f>TEXT(Table2[[#This Row],[Application_Date]],"yyy")</f>
        <v>2026</v>
      </c>
      <c r="AB923" s="8" t="str">
        <f>TEXT(Table2[[#This Row],[Application_Date]],"mmmm")</f>
        <v>December</v>
      </c>
      <c r="AC923" s="1" t="s">
        <v>61</v>
      </c>
      <c r="AD923" s="1" t="s">
        <v>42</v>
      </c>
      <c r="AE923" s="1" t="s">
        <v>43</v>
      </c>
    </row>
    <row r="924" spans="1:31" x14ac:dyDescent="0.25">
      <c r="A924" s="1" t="s">
        <v>1987</v>
      </c>
      <c r="B924" s="1" t="str">
        <f>IF(COUNTIF($A$2:A924,A924)&gt;1,"Duplicate","Unique")</f>
        <v>Unique</v>
      </c>
      <c r="C924" s="1" t="s">
        <v>1988</v>
      </c>
      <c r="D924" s="1" t="s">
        <v>207</v>
      </c>
      <c r="E924" s="1" t="str">
        <f t="shared" si="99"/>
        <v>Submitted</v>
      </c>
      <c r="F924" s="1" t="s">
        <v>35</v>
      </c>
      <c r="G924" s="1">
        <v>38</v>
      </c>
      <c r="H924" s="1" t="s">
        <v>24</v>
      </c>
      <c r="I924" s="1" t="s">
        <v>25</v>
      </c>
      <c r="J924" s="1" t="s">
        <v>49</v>
      </c>
      <c r="K924" s="4">
        <v>0</v>
      </c>
      <c r="L924" s="4" t="str">
        <f t="shared" si="100"/>
        <v>Submitted</v>
      </c>
      <c r="M924" s="1">
        <v>454</v>
      </c>
      <c r="N924" s="1" t="str">
        <f t="shared" si="101"/>
        <v>High_risk</v>
      </c>
      <c r="O924" s="1" t="str">
        <f t="shared" si="102"/>
        <v>Excellent</v>
      </c>
      <c r="P924" s="1" t="str">
        <f t="shared" si="103"/>
        <v>Submitted</v>
      </c>
      <c r="Q924" s="1" t="str">
        <f t="shared" si="104"/>
        <v>Valid</v>
      </c>
      <c r="R924" s="1" t="s">
        <v>38</v>
      </c>
      <c r="S924" s="4">
        <v>3792677</v>
      </c>
      <c r="T924" s="1">
        <v>13.92</v>
      </c>
      <c r="U924" s="1">
        <v>120</v>
      </c>
      <c r="V924" s="1">
        <v>31605.64</v>
      </c>
      <c r="W924" s="4">
        <f t="shared" si="105"/>
        <v>4399505.3199999994</v>
      </c>
      <c r="X924" s="1" t="s">
        <v>59</v>
      </c>
      <c r="Y924" s="1" t="s">
        <v>60</v>
      </c>
      <c r="Z924" s="8">
        <v>46386</v>
      </c>
      <c r="AA924" s="8" t="str">
        <f>TEXT(Table2[[#This Row],[Application_Date]],"yyy")</f>
        <v>2026</v>
      </c>
      <c r="AB924" s="8" t="str">
        <f>TEXT(Table2[[#This Row],[Application_Date]],"mmmm")</f>
        <v>December</v>
      </c>
      <c r="AC924" s="1" t="s">
        <v>41</v>
      </c>
      <c r="AD924" s="1" t="s">
        <v>42</v>
      </c>
      <c r="AE924" s="1" t="s">
        <v>62</v>
      </c>
    </row>
    <row r="925" spans="1:31" x14ac:dyDescent="0.25">
      <c r="A925" s="1" t="s">
        <v>1989</v>
      </c>
      <c r="B925" s="1" t="str">
        <f>IF(COUNTIF($A$2:A925,A925)&gt;1,"Duplicate","Unique")</f>
        <v>Unique</v>
      </c>
      <c r="C925" s="1" t="s">
        <v>1990</v>
      </c>
      <c r="D925" s="1" t="s">
        <v>1280</v>
      </c>
      <c r="E925" s="1" t="str">
        <f t="shared" si="99"/>
        <v>Submitted</v>
      </c>
      <c r="F925" s="1" t="s">
        <v>35</v>
      </c>
      <c r="G925" s="1">
        <v>62</v>
      </c>
      <c r="H925" s="1" t="s">
        <v>36</v>
      </c>
      <c r="I925" s="1" t="s">
        <v>48</v>
      </c>
      <c r="J925" s="1" t="s">
        <v>26</v>
      </c>
      <c r="K925" s="4">
        <v>2390134</v>
      </c>
      <c r="L925" s="4" t="str">
        <f t="shared" si="100"/>
        <v>Submitted</v>
      </c>
      <c r="M925" s="1">
        <v>378</v>
      </c>
      <c r="N925" s="1" t="str">
        <f t="shared" si="101"/>
        <v>High_risk</v>
      </c>
      <c r="O925" s="1" t="str">
        <f t="shared" si="102"/>
        <v>Excellent</v>
      </c>
      <c r="P925" s="1" t="str">
        <f t="shared" si="103"/>
        <v>Submitted</v>
      </c>
      <c r="Q925" s="1" t="str">
        <f t="shared" si="104"/>
        <v>Valid</v>
      </c>
      <c r="R925" s="1" t="s">
        <v>38</v>
      </c>
      <c r="S925" s="4">
        <v>3116335</v>
      </c>
      <c r="T925" s="1">
        <v>17.62</v>
      </c>
      <c r="U925" s="1">
        <v>180</v>
      </c>
      <c r="V925" s="1">
        <v>17312.97</v>
      </c>
      <c r="W925" s="4">
        <f t="shared" si="105"/>
        <v>4575818.5583333336</v>
      </c>
      <c r="X925" s="1" t="s">
        <v>105</v>
      </c>
      <c r="Y925" s="1" t="s">
        <v>106</v>
      </c>
      <c r="Z925" s="8">
        <v>46387</v>
      </c>
      <c r="AA925" s="8" t="str">
        <f>TEXT(Table2[[#This Row],[Application_Date]],"yyy")</f>
        <v>2026</v>
      </c>
      <c r="AB925" s="8" t="str">
        <f>TEXT(Table2[[#This Row],[Application_Date]],"mmmm")</f>
        <v>December</v>
      </c>
      <c r="AC925" s="1" t="s">
        <v>61</v>
      </c>
      <c r="AD925" s="1" t="s">
        <v>30</v>
      </c>
      <c r="AE925" s="1" t="s">
        <v>66</v>
      </c>
    </row>
    <row r="926" spans="1:31" x14ac:dyDescent="0.25">
      <c r="A926" s="1" t="s">
        <v>1991</v>
      </c>
      <c r="B926" s="1" t="str">
        <f>IF(COUNTIF($A$2:A926,A926)&gt;1,"Duplicate","Unique")</f>
        <v>Unique</v>
      </c>
      <c r="C926" s="1" t="s">
        <v>1992</v>
      </c>
      <c r="D926" s="1" t="s">
        <v>157</v>
      </c>
      <c r="E926" s="1" t="str">
        <f t="shared" si="99"/>
        <v>Submitted</v>
      </c>
      <c r="F926" s="1" t="s">
        <v>35</v>
      </c>
      <c r="G926" s="1">
        <v>61</v>
      </c>
      <c r="H926" s="1" t="s">
        <v>24</v>
      </c>
      <c r="I926" s="1" t="s">
        <v>25</v>
      </c>
      <c r="J926" s="1" t="s">
        <v>49</v>
      </c>
      <c r="K926" s="4">
        <v>2078310</v>
      </c>
      <c r="L926" s="4" t="str">
        <f t="shared" si="100"/>
        <v>Submitted</v>
      </c>
      <c r="M926" s="1">
        <v>307</v>
      </c>
      <c r="N926" s="1" t="str">
        <f t="shared" si="101"/>
        <v>High_risk</v>
      </c>
      <c r="O926" s="1" t="str">
        <f t="shared" si="102"/>
        <v>Excellent</v>
      </c>
      <c r="P926" s="1" t="str">
        <f t="shared" si="103"/>
        <v>Submitted</v>
      </c>
      <c r="Q926" s="1" t="str">
        <f t="shared" si="104"/>
        <v>Valid</v>
      </c>
      <c r="R926" s="1" t="s">
        <v>6</v>
      </c>
      <c r="S926" s="4">
        <v>3322846</v>
      </c>
      <c r="T926" s="1">
        <v>17.600000000000001</v>
      </c>
      <c r="U926" s="1">
        <v>24</v>
      </c>
      <c r="V926" s="1">
        <v>138451.92000000001</v>
      </c>
      <c r="W926" s="4">
        <f t="shared" si="105"/>
        <v>4873507.4685598407</v>
      </c>
      <c r="X926" s="1" t="s">
        <v>85</v>
      </c>
      <c r="Y926" s="1" t="s">
        <v>86</v>
      </c>
      <c r="Z926" s="8">
        <v>46388</v>
      </c>
      <c r="AA926" s="8" t="str">
        <f>TEXT(Table2[[#This Row],[Application_Date]],"yyy")</f>
        <v>2027</v>
      </c>
      <c r="AB926" s="8" t="str">
        <f>TEXT(Table2[[#This Row],[Application_Date]],"mmmm")</f>
        <v>January</v>
      </c>
      <c r="AC926" s="1" t="s">
        <v>61</v>
      </c>
      <c r="AD926" s="1" t="s">
        <v>42</v>
      </c>
      <c r="AE926" s="1" t="s">
        <v>31</v>
      </c>
    </row>
    <row r="927" spans="1:31" x14ac:dyDescent="0.25">
      <c r="A927" s="1" t="s">
        <v>1993</v>
      </c>
      <c r="B927" s="1" t="str">
        <f>IF(COUNTIF($A$2:A927,A927)&gt;1,"Duplicate","Unique")</f>
        <v>Unique</v>
      </c>
      <c r="C927" s="1" t="s">
        <v>1994</v>
      </c>
      <c r="D927" s="1" t="s">
        <v>136</v>
      </c>
      <c r="E927" s="1" t="str">
        <f t="shared" si="99"/>
        <v>Submitted</v>
      </c>
      <c r="F927" s="1" t="s">
        <v>35</v>
      </c>
      <c r="G927" s="1">
        <v>37</v>
      </c>
      <c r="H927" s="1" t="s">
        <v>24</v>
      </c>
      <c r="I927" s="1" t="s">
        <v>25</v>
      </c>
      <c r="J927" s="1" t="s">
        <v>70</v>
      </c>
      <c r="K927" s="4">
        <v>1271377</v>
      </c>
      <c r="L927" s="4" t="str">
        <f t="shared" si="100"/>
        <v>Submitted</v>
      </c>
      <c r="M927" s="1">
        <v>377</v>
      </c>
      <c r="N927" s="1" t="str">
        <f t="shared" si="101"/>
        <v>High_risk</v>
      </c>
      <c r="O927" s="1" t="str">
        <f t="shared" si="102"/>
        <v>Excellent</v>
      </c>
      <c r="P927" s="1" t="str">
        <f t="shared" si="103"/>
        <v>Submitted</v>
      </c>
      <c r="Q927" s="1" t="str">
        <f t="shared" si="104"/>
        <v>Valid</v>
      </c>
      <c r="R927" s="1" t="s">
        <v>38</v>
      </c>
      <c r="S927" s="4">
        <v>4089535</v>
      </c>
      <c r="T927" s="1">
        <v>9.01</v>
      </c>
      <c r="U927" s="1">
        <v>24</v>
      </c>
      <c r="V927" s="1">
        <v>170397.29</v>
      </c>
      <c r="W927" s="4">
        <f t="shared" si="105"/>
        <v>3070563.6559144002</v>
      </c>
      <c r="X927" s="1" t="s">
        <v>95</v>
      </c>
      <c r="Y927" s="1" t="s">
        <v>96</v>
      </c>
      <c r="Z927" s="8">
        <v>46389</v>
      </c>
      <c r="AA927" s="8" t="str">
        <f>TEXT(Table2[[#This Row],[Application_Date]],"yyy")</f>
        <v>2027</v>
      </c>
      <c r="AB927" s="8" t="str">
        <f>TEXT(Table2[[#This Row],[Application_Date]],"mmmm")</f>
        <v>January</v>
      </c>
      <c r="AC927" s="1" t="s">
        <v>52</v>
      </c>
      <c r="AD927" s="1" t="s">
        <v>30</v>
      </c>
      <c r="AE927" s="1" t="s">
        <v>66</v>
      </c>
    </row>
    <row r="928" spans="1:31" x14ac:dyDescent="0.25">
      <c r="A928" s="1" t="s">
        <v>1995</v>
      </c>
      <c r="B928" s="1" t="str">
        <f>IF(COUNTIF($A$2:A928,A928)&gt;1,"Duplicate","Unique")</f>
        <v>Unique</v>
      </c>
      <c r="C928" s="1" t="s">
        <v>1996</v>
      </c>
      <c r="D928" s="1" t="s">
        <v>309</v>
      </c>
      <c r="E928" s="1" t="str">
        <f t="shared" si="99"/>
        <v>Submitted</v>
      </c>
      <c r="F928" s="1" t="s">
        <v>47</v>
      </c>
      <c r="G928" s="1">
        <v>63</v>
      </c>
      <c r="H928" s="1" t="s">
        <v>36</v>
      </c>
      <c r="I928" s="1" t="s">
        <v>25</v>
      </c>
      <c r="J928" s="1" t="s">
        <v>70</v>
      </c>
      <c r="K928" s="4">
        <v>1832218</v>
      </c>
      <c r="L928" s="4" t="str">
        <f t="shared" si="100"/>
        <v>Submitted</v>
      </c>
      <c r="M928" s="1">
        <v>443</v>
      </c>
      <c r="N928" s="1" t="str">
        <f t="shared" si="101"/>
        <v>High_risk</v>
      </c>
      <c r="O928" s="1" t="str">
        <f t="shared" si="102"/>
        <v>Excellent</v>
      </c>
      <c r="P928" s="1" t="str">
        <f t="shared" si="103"/>
        <v>Submitted</v>
      </c>
      <c r="Q928" s="1" t="str">
        <f t="shared" si="104"/>
        <v>Valid</v>
      </c>
      <c r="R928" s="1" t="s">
        <v>6</v>
      </c>
      <c r="S928" s="4">
        <v>1850263</v>
      </c>
      <c r="T928" s="1">
        <v>13.18</v>
      </c>
      <c r="U928" s="1">
        <v>180</v>
      </c>
      <c r="V928" s="1">
        <v>10279.24</v>
      </c>
      <c r="W928" s="4">
        <f t="shared" si="105"/>
        <v>2032205.5283333333</v>
      </c>
      <c r="X928" s="1" t="s">
        <v>105</v>
      </c>
      <c r="Y928" s="1" t="s">
        <v>106</v>
      </c>
      <c r="Z928" s="8">
        <v>46390</v>
      </c>
      <c r="AA928" s="8" t="str">
        <f>TEXT(Table2[[#This Row],[Application_Date]],"yyy")</f>
        <v>2027</v>
      </c>
      <c r="AB928" s="8" t="str">
        <f>TEXT(Table2[[#This Row],[Application_Date]],"mmmm")</f>
        <v>January</v>
      </c>
      <c r="AC928" s="1" t="s">
        <v>61</v>
      </c>
      <c r="AD928" s="1" t="s">
        <v>42</v>
      </c>
      <c r="AE928" s="1" t="s">
        <v>43</v>
      </c>
    </row>
    <row r="929" spans="1:31" x14ac:dyDescent="0.25">
      <c r="A929" s="1" t="s">
        <v>1997</v>
      </c>
      <c r="B929" s="1" t="str">
        <f>IF(COUNTIF($A$2:A929,A929)&gt;1,"Duplicate","Unique")</f>
        <v>Unique</v>
      </c>
      <c r="C929" s="1" t="s">
        <v>1998</v>
      </c>
      <c r="D929" s="1" t="s">
        <v>23</v>
      </c>
      <c r="E929" s="1" t="str">
        <f t="shared" si="99"/>
        <v>Submitted</v>
      </c>
      <c r="F929" s="1" t="s">
        <v>35</v>
      </c>
      <c r="G929" s="1">
        <v>24</v>
      </c>
      <c r="H929" s="1" t="s">
        <v>24</v>
      </c>
      <c r="I929" s="1" t="s">
        <v>48</v>
      </c>
      <c r="J929" s="1" t="s">
        <v>49</v>
      </c>
      <c r="K929" s="4">
        <v>1655114</v>
      </c>
      <c r="L929" s="4" t="str">
        <f t="shared" si="100"/>
        <v>Submitted</v>
      </c>
      <c r="M929" s="1">
        <v>860</v>
      </c>
      <c r="N929" s="1" t="str">
        <f t="shared" si="101"/>
        <v>medium_risk</v>
      </c>
      <c r="O929" s="1" t="str">
        <f t="shared" si="102"/>
        <v>Excellent</v>
      </c>
      <c r="P929" s="1" t="str">
        <f t="shared" si="103"/>
        <v>Submitted</v>
      </c>
      <c r="Q929" s="1" t="str">
        <f t="shared" si="104"/>
        <v>Valid</v>
      </c>
      <c r="R929" s="1" t="s">
        <v>6</v>
      </c>
      <c r="S929" s="4">
        <v>289849</v>
      </c>
      <c r="T929" s="1">
        <v>13.86</v>
      </c>
      <c r="U929" s="1">
        <v>12</v>
      </c>
      <c r="V929" s="1">
        <v>24154.080000000002</v>
      </c>
      <c r="W929" s="4">
        <f t="shared" si="105"/>
        <v>334808.9706545542</v>
      </c>
      <c r="X929" s="1" t="s">
        <v>95</v>
      </c>
      <c r="Y929" s="1" t="s">
        <v>96</v>
      </c>
      <c r="Z929" s="8">
        <v>46391</v>
      </c>
      <c r="AA929" s="8" t="str">
        <f>TEXT(Table2[[#This Row],[Application_Date]],"yyy")</f>
        <v>2027</v>
      </c>
      <c r="AB929" s="8" t="str">
        <f>TEXT(Table2[[#This Row],[Application_Date]],"mmmm")</f>
        <v>January</v>
      </c>
      <c r="AC929" s="1" t="s">
        <v>61</v>
      </c>
      <c r="AD929" s="1" t="s">
        <v>42</v>
      </c>
      <c r="AE929" s="1" t="s">
        <v>43</v>
      </c>
    </row>
    <row r="930" spans="1:31" x14ac:dyDescent="0.25">
      <c r="A930" s="1" t="s">
        <v>1999</v>
      </c>
      <c r="B930" s="1" t="str">
        <f>IF(COUNTIF($A$2:A930,A930)&gt;1,"Duplicate","Unique")</f>
        <v>Unique</v>
      </c>
      <c r="C930" s="1" t="s">
        <v>2000</v>
      </c>
      <c r="D930" s="1" t="s">
        <v>199</v>
      </c>
      <c r="E930" s="1" t="str">
        <f t="shared" si="99"/>
        <v>Submitted</v>
      </c>
      <c r="F930" s="1" t="s">
        <v>47</v>
      </c>
      <c r="G930" s="1">
        <v>35</v>
      </c>
      <c r="H930" s="1" t="s">
        <v>24</v>
      </c>
      <c r="I930" s="1" t="s">
        <v>48</v>
      </c>
      <c r="J930" s="1" t="s">
        <v>70</v>
      </c>
      <c r="K930" s="4">
        <v>1738760</v>
      </c>
      <c r="L930" s="4" t="str">
        <f t="shared" si="100"/>
        <v>Submitted</v>
      </c>
      <c r="M930" s="1">
        <v>847</v>
      </c>
      <c r="N930" s="1" t="str">
        <f t="shared" si="101"/>
        <v>medium_risk</v>
      </c>
      <c r="O930" s="1" t="str">
        <f t="shared" si="102"/>
        <v>Excellent</v>
      </c>
      <c r="P930" s="1" t="str">
        <f t="shared" si="103"/>
        <v>Submitted</v>
      </c>
      <c r="Q930" s="1" t="str">
        <f t="shared" si="104"/>
        <v>Valid</v>
      </c>
      <c r="R930" s="1" t="s">
        <v>38</v>
      </c>
      <c r="S930" s="4">
        <v>2134871</v>
      </c>
      <c r="T930" s="1">
        <v>15.72</v>
      </c>
      <c r="U930" s="1">
        <v>60</v>
      </c>
      <c r="V930" s="1">
        <v>35581.18</v>
      </c>
      <c r="W930" s="4">
        <f t="shared" si="105"/>
        <v>2796681.0100000002</v>
      </c>
      <c r="X930" s="1" t="s">
        <v>95</v>
      </c>
      <c r="Y930" s="1" t="s">
        <v>96</v>
      </c>
      <c r="Z930" s="8">
        <v>46392</v>
      </c>
      <c r="AA930" s="8" t="str">
        <f>TEXT(Table2[[#This Row],[Application_Date]],"yyy")</f>
        <v>2027</v>
      </c>
      <c r="AB930" s="8" t="str">
        <f>TEXT(Table2[[#This Row],[Application_Date]],"mmmm")</f>
        <v>January</v>
      </c>
      <c r="AC930" s="1" t="s">
        <v>52</v>
      </c>
      <c r="AD930" s="1" t="s">
        <v>42</v>
      </c>
      <c r="AE930" s="1" t="s">
        <v>31</v>
      </c>
    </row>
    <row r="931" spans="1:31" x14ac:dyDescent="0.25">
      <c r="A931" s="1" t="s">
        <v>2001</v>
      </c>
      <c r="B931" s="1" t="str">
        <f>IF(COUNTIF($A$2:A931,A931)&gt;1,"Duplicate","Unique")</f>
        <v>Unique</v>
      </c>
      <c r="C931" s="1" t="s">
        <v>2002</v>
      </c>
      <c r="D931" s="1" t="s">
        <v>1280</v>
      </c>
      <c r="E931" s="1" t="str">
        <f t="shared" si="99"/>
        <v>Submitted</v>
      </c>
      <c r="F931" s="1" t="s">
        <v>35</v>
      </c>
      <c r="G931" s="1">
        <v>52</v>
      </c>
      <c r="H931" s="1" t="s">
        <v>24</v>
      </c>
      <c r="I931" s="1" t="s">
        <v>48</v>
      </c>
      <c r="J931" s="1" t="s">
        <v>37</v>
      </c>
      <c r="K931" s="4">
        <v>1275568</v>
      </c>
      <c r="L931" s="4" t="str">
        <f t="shared" si="100"/>
        <v>Submitted</v>
      </c>
      <c r="M931" s="1">
        <v>421</v>
      </c>
      <c r="N931" s="1" t="str">
        <f t="shared" si="101"/>
        <v>High_risk</v>
      </c>
      <c r="O931" s="1" t="str">
        <f t="shared" si="102"/>
        <v>Excellent</v>
      </c>
      <c r="P931" s="1" t="str">
        <f t="shared" si="103"/>
        <v>Submitted</v>
      </c>
      <c r="Q931" s="1" t="str">
        <f t="shared" si="104"/>
        <v>Valid</v>
      </c>
      <c r="R931" s="1" t="s">
        <v>82</v>
      </c>
      <c r="S931" s="4">
        <v>335741</v>
      </c>
      <c r="T931" s="1">
        <v>15.18</v>
      </c>
      <c r="U931" s="1">
        <v>24</v>
      </c>
      <c r="V931" s="1">
        <v>13989.21</v>
      </c>
      <c r="W931" s="4">
        <f t="shared" si="105"/>
        <v>424712.36627778545</v>
      </c>
      <c r="X931" s="1" t="s">
        <v>50</v>
      </c>
      <c r="Y931" s="1" t="s">
        <v>51</v>
      </c>
      <c r="Z931" s="8">
        <v>46393</v>
      </c>
      <c r="AA931" s="8" t="str">
        <f>TEXT(Table2[[#This Row],[Application_Date]],"yyy")</f>
        <v>2027</v>
      </c>
      <c r="AB931" s="8" t="str">
        <f>TEXT(Table2[[#This Row],[Application_Date]],"mmmm")</f>
        <v>January</v>
      </c>
      <c r="AC931" s="1" t="s">
        <v>61</v>
      </c>
      <c r="AD931" s="1" t="s">
        <v>30</v>
      </c>
      <c r="AE931" s="1" t="s">
        <v>31</v>
      </c>
    </row>
    <row r="932" spans="1:31" x14ac:dyDescent="0.25">
      <c r="A932" s="1" t="s">
        <v>2003</v>
      </c>
      <c r="B932" s="1" t="str">
        <f>IF(COUNTIF($A$2:A932,A932)&gt;1,"Duplicate","Unique")</f>
        <v>Unique</v>
      </c>
      <c r="C932" s="1" t="s">
        <v>2004</v>
      </c>
      <c r="D932" s="1" t="s">
        <v>249</v>
      </c>
      <c r="E932" s="1" t="str">
        <f t="shared" si="99"/>
        <v>Submitted</v>
      </c>
      <c r="F932" s="1" t="s">
        <v>47</v>
      </c>
      <c r="G932" s="1">
        <v>24</v>
      </c>
      <c r="H932" s="1" t="s">
        <v>24</v>
      </c>
      <c r="I932" s="1" t="s">
        <v>25</v>
      </c>
      <c r="J932" s="1" t="s">
        <v>70</v>
      </c>
      <c r="K932" s="4">
        <v>745968</v>
      </c>
      <c r="L932" s="4" t="str">
        <f t="shared" si="100"/>
        <v>Submitted</v>
      </c>
      <c r="M932" s="1">
        <v>618</v>
      </c>
      <c r="N932" s="1" t="str">
        <f t="shared" si="101"/>
        <v>low_risk</v>
      </c>
      <c r="O932" s="1" t="str">
        <f t="shared" si="102"/>
        <v>Excellent</v>
      </c>
      <c r="P932" s="1" t="str">
        <f t="shared" si="103"/>
        <v>Submitted</v>
      </c>
      <c r="Q932" s="1" t="str">
        <f t="shared" si="104"/>
        <v>Valid</v>
      </c>
      <c r="R932" s="1" t="s">
        <v>70</v>
      </c>
      <c r="S932" s="4">
        <v>3693136</v>
      </c>
      <c r="T932" s="1">
        <v>8.4499999999999993</v>
      </c>
      <c r="U932" s="1">
        <v>120</v>
      </c>
      <c r="V932" s="1">
        <v>30776.13</v>
      </c>
      <c r="W932" s="4">
        <f t="shared" si="105"/>
        <v>2600583.2666666666</v>
      </c>
      <c r="X932" s="1" t="s">
        <v>50</v>
      </c>
      <c r="Y932" s="1" t="s">
        <v>51</v>
      </c>
      <c r="Z932" s="8">
        <v>46394</v>
      </c>
      <c r="AA932" s="8" t="str">
        <f>TEXT(Table2[[#This Row],[Application_Date]],"yyy")</f>
        <v>2027</v>
      </c>
      <c r="AB932" s="8" t="str">
        <f>TEXT(Table2[[#This Row],[Application_Date]],"mmmm")</f>
        <v>January</v>
      </c>
      <c r="AC932" s="1" t="s">
        <v>52</v>
      </c>
      <c r="AD932" s="1" t="s">
        <v>42</v>
      </c>
      <c r="AE932" s="1" t="s">
        <v>62</v>
      </c>
    </row>
    <row r="933" spans="1:31" x14ac:dyDescent="0.25">
      <c r="A933" s="1" t="s">
        <v>2005</v>
      </c>
      <c r="B933" s="1" t="str">
        <f>IF(COUNTIF($A$2:A933,A933)&gt;1,"Duplicate","Unique")</f>
        <v>Unique</v>
      </c>
      <c r="C933" s="1" t="s">
        <v>2006</v>
      </c>
      <c r="D933" s="1" t="s">
        <v>328</v>
      </c>
      <c r="E933" s="1" t="str">
        <f t="shared" si="99"/>
        <v>Submitted</v>
      </c>
      <c r="F933" s="1" t="s">
        <v>47</v>
      </c>
      <c r="G933" s="1">
        <v>43</v>
      </c>
      <c r="H933" s="1" t="s">
        <v>36</v>
      </c>
      <c r="I933" s="1" t="s">
        <v>25</v>
      </c>
      <c r="J933" s="1" t="s">
        <v>70</v>
      </c>
      <c r="K933" s="4">
        <v>306276</v>
      </c>
      <c r="L933" s="4" t="str">
        <f t="shared" si="100"/>
        <v>Submitted</v>
      </c>
      <c r="M933" s="1">
        <v>374</v>
      </c>
      <c r="N933" s="1" t="str">
        <f t="shared" si="101"/>
        <v>High_risk</v>
      </c>
      <c r="O933" s="1" t="str">
        <f t="shared" si="102"/>
        <v>Excellent</v>
      </c>
      <c r="P933" s="1" t="str">
        <f t="shared" si="103"/>
        <v>Submitted</v>
      </c>
      <c r="Q933" s="1" t="str">
        <f t="shared" si="104"/>
        <v>Valid</v>
      </c>
      <c r="R933" s="1" t="s">
        <v>38</v>
      </c>
      <c r="S933" s="4">
        <v>3564501</v>
      </c>
      <c r="T933" s="1">
        <v>16.75</v>
      </c>
      <c r="U933" s="1">
        <v>180</v>
      </c>
      <c r="V933" s="1">
        <v>19802.78</v>
      </c>
      <c r="W933" s="4">
        <f t="shared" si="105"/>
        <v>4975449.3125</v>
      </c>
      <c r="X933" s="1" t="s">
        <v>95</v>
      </c>
      <c r="Y933" s="1" t="s">
        <v>96</v>
      </c>
      <c r="Z933" s="8">
        <v>46395</v>
      </c>
      <c r="AA933" s="8" t="str">
        <f>TEXT(Table2[[#This Row],[Application_Date]],"yyy")</f>
        <v>2027</v>
      </c>
      <c r="AB933" s="8" t="str">
        <f>TEXT(Table2[[#This Row],[Application_Date]],"mmmm")</f>
        <v>January</v>
      </c>
      <c r="AC933" s="1" t="s">
        <v>41</v>
      </c>
      <c r="AD933" s="1" t="s">
        <v>42</v>
      </c>
      <c r="AE933" s="1" t="s">
        <v>31</v>
      </c>
    </row>
    <row r="934" spans="1:31" x14ac:dyDescent="0.25">
      <c r="A934" s="1" t="s">
        <v>2007</v>
      </c>
      <c r="B934" s="1" t="str">
        <f>IF(COUNTIF($A$2:A934,A934)&gt;1,"Duplicate","Unique")</f>
        <v>Unique</v>
      </c>
      <c r="C934" s="1" t="s">
        <v>2008</v>
      </c>
      <c r="D934" s="1" t="s">
        <v>270</v>
      </c>
      <c r="E934" s="1" t="str">
        <f t="shared" si="99"/>
        <v>Submitted</v>
      </c>
      <c r="F934" s="1" t="s">
        <v>47</v>
      </c>
      <c r="G934" s="1">
        <v>54</v>
      </c>
      <c r="H934" s="1" t="s">
        <v>24</v>
      </c>
      <c r="I934" s="1" t="s">
        <v>48</v>
      </c>
      <c r="J934" s="1" t="s">
        <v>70</v>
      </c>
      <c r="K934" s="4">
        <v>1774113</v>
      </c>
      <c r="L934" s="4" t="str">
        <f t="shared" si="100"/>
        <v>Submitted</v>
      </c>
      <c r="M934" s="1">
        <v>452</v>
      </c>
      <c r="N934" s="1" t="str">
        <f t="shared" si="101"/>
        <v>High_risk</v>
      </c>
      <c r="O934" s="1" t="str">
        <f t="shared" si="102"/>
        <v>Excellent</v>
      </c>
      <c r="P934" s="1" t="str">
        <f t="shared" si="103"/>
        <v>Submitted</v>
      </c>
      <c r="Q934" s="1" t="str">
        <f t="shared" si="104"/>
        <v>Valid</v>
      </c>
      <c r="R934" s="1" t="s">
        <v>6</v>
      </c>
      <c r="S934" s="4">
        <v>260301</v>
      </c>
      <c r="T934" s="1">
        <v>9.48</v>
      </c>
      <c r="U934" s="1">
        <v>12</v>
      </c>
      <c r="V934" s="1">
        <v>21691.75</v>
      </c>
      <c r="W934" s="4">
        <f t="shared" si="105"/>
        <v>205828.01522850626</v>
      </c>
      <c r="X934" s="1" t="s">
        <v>105</v>
      </c>
      <c r="Y934" s="1" t="s">
        <v>106</v>
      </c>
      <c r="Z934" s="8">
        <v>46396</v>
      </c>
      <c r="AA934" s="8" t="str">
        <f>TEXT(Table2[[#This Row],[Application_Date]],"yyy")</f>
        <v>2027</v>
      </c>
      <c r="AB934" s="8" t="str">
        <f>TEXT(Table2[[#This Row],[Application_Date]],"mmmm")</f>
        <v>January</v>
      </c>
      <c r="AC934" s="1" t="s">
        <v>61</v>
      </c>
      <c r="AD934" s="1" t="s">
        <v>30</v>
      </c>
      <c r="AE934" s="1" t="s">
        <v>62</v>
      </c>
    </row>
    <row r="935" spans="1:31" x14ac:dyDescent="0.25">
      <c r="A935" s="1" t="s">
        <v>2009</v>
      </c>
      <c r="B935" s="1" t="str">
        <f>IF(COUNTIF($A$2:A935,A935)&gt;1,"Duplicate","Unique")</f>
        <v>Unique</v>
      </c>
      <c r="C935" s="1" t="s">
        <v>2010</v>
      </c>
      <c r="D935" s="1" t="s">
        <v>112</v>
      </c>
      <c r="E935" s="1" t="str">
        <f t="shared" si="99"/>
        <v>Submitted</v>
      </c>
      <c r="F935" s="1" t="s">
        <v>47</v>
      </c>
      <c r="G935" s="1">
        <v>59</v>
      </c>
      <c r="H935" s="1" t="s">
        <v>36</v>
      </c>
      <c r="I935" s="1" t="s">
        <v>48</v>
      </c>
      <c r="J935" s="1" t="s">
        <v>37</v>
      </c>
      <c r="K935" s="4">
        <v>2317739</v>
      </c>
      <c r="L935" s="4" t="str">
        <f t="shared" si="100"/>
        <v>Submitted</v>
      </c>
      <c r="M935" s="1">
        <v>654</v>
      </c>
      <c r="N935" s="1" t="str">
        <f t="shared" si="101"/>
        <v>low_risk</v>
      </c>
      <c r="O935" s="1" t="str">
        <f t="shared" si="102"/>
        <v>Excellent</v>
      </c>
      <c r="P935" s="1" t="str">
        <f t="shared" si="103"/>
        <v>Submitted</v>
      </c>
      <c r="Q935" s="1" t="str">
        <f t="shared" si="104"/>
        <v>Valid</v>
      </c>
      <c r="R935" s="1" t="s">
        <v>27</v>
      </c>
      <c r="S935" s="4">
        <v>364961</v>
      </c>
      <c r="T935" s="1">
        <v>8.8699999999999992</v>
      </c>
      <c r="U935" s="1">
        <v>12</v>
      </c>
      <c r="V935" s="1">
        <v>30413.42</v>
      </c>
      <c r="W935" s="4">
        <f t="shared" si="105"/>
        <v>270119.75167727034</v>
      </c>
      <c r="X935" s="1" t="s">
        <v>50</v>
      </c>
      <c r="Y935" s="1" t="s">
        <v>51</v>
      </c>
      <c r="Z935" s="8">
        <v>46397</v>
      </c>
      <c r="AA935" s="8" t="str">
        <f>TEXT(Table2[[#This Row],[Application_Date]],"yyy")</f>
        <v>2027</v>
      </c>
      <c r="AB935" s="8" t="str">
        <f>TEXT(Table2[[#This Row],[Application_Date]],"mmmm")</f>
        <v>January</v>
      </c>
      <c r="AC935" s="1" t="s">
        <v>52</v>
      </c>
      <c r="AD935" s="1" t="s">
        <v>42</v>
      </c>
      <c r="AE935" s="1" t="s">
        <v>43</v>
      </c>
    </row>
    <row r="936" spans="1:31" x14ac:dyDescent="0.25">
      <c r="A936" s="1" t="s">
        <v>2011</v>
      </c>
      <c r="B936" s="1" t="str">
        <f>IF(COUNTIF($A$2:A936,A936)&gt;1,"Duplicate","Unique")</f>
        <v>Unique</v>
      </c>
      <c r="C936" s="1" t="s">
        <v>2012</v>
      </c>
      <c r="D936" s="1" t="s">
        <v>217</v>
      </c>
      <c r="E936" s="1" t="str">
        <f t="shared" si="99"/>
        <v>Submitted</v>
      </c>
      <c r="F936" s="1" t="s">
        <v>35</v>
      </c>
      <c r="G936" s="1">
        <v>26</v>
      </c>
      <c r="H936" s="1" t="s">
        <v>36</v>
      </c>
      <c r="I936" s="1" t="s">
        <v>25</v>
      </c>
      <c r="J936" s="1" t="s">
        <v>70</v>
      </c>
      <c r="K936" s="4">
        <v>2107434</v>
      </c>
      <c r="L936" s="4" t="str">
        <f t="shared" si="100"/>
        <v>Submitted</v>
      </c>
      <c r="M936" s="1">
        <v>626</v>
      </c>
      <c r="N936" s="1" t="str">
        <f t="shared" si="101"/>
        <v>low_risk</v>
      </c>
      <c r="O936" s="1" t="str">
        <f t="shared" si="102"/>
        <v>Excellent</v>
      </c>
      <c r="P936" s="1" t="str">
        <f t="shared" si="103"/>
        <v>Submitted</v>
      </c>
      <c r="Q936" s="1" t="str">
        <f t="shared" si="104"/>
        <v>Valid</v>
      </c>
      <c r="R936" s="1" t="s">
        <v>27</v>
      </c>
      <c r="S936" s="4">
        <v>107337</v>
      </c>
      <c r="T936" s="1">
        <v>18.3</v>
      </c>
      <c r="U936" s="1">
        <v>12</v>
      </c>
      <c r="V936" s="1">
        <v>8944.75</v>
      </c>
      <c r="W936" s="4">
        <f t="shared" si="105"/>
        <v>163691.36218879806</v>
      </c>
      <c r="X936" s="1" t="s">
        <v>85</v>
      </c>
      <c r="Y936" s="1" t="s">
        <v>86</v>
      </c>
      <c r="Z936" s="8">
        <v>46398</v>
      </c>
      <c r="AA936" s="8" t="str">
        <f>TEXT(Table2[[#This Row],[Application_Date]],"yyy")</f>
        <v>2027</v>
      </c>
      <c r="AB936" s="8" t="str">
        <f>TEXT(Table2[[#This Row],[Application_Date]],"mmmm")</f>
        <v>January</v>
      </c>
      <c r="AC936" s="1" t="s">
        <v>61</v>
      </c>
      <c r="AD936" s="1" t="s">
        <v>30</v>
      </c>
      <c r="AE936" s="1" t="s">
        <v>66</v>
      </c>
    </row>
    <row r="937" spans="1:31" x14ac:dyDescent="0.25">
      <c r="A937" s="1" t="s">
        <v>2013</v>
      </c>
      <c r="B937" s="1" t="str">
        <f>IF(COUNTIF($A$2:A937,A937)&gt;1,"Duplicate","Unique")</f>
        <v>Unique</v>
      </c>
      <c r="C937" s="1" t="s">
        <v>2014</v>
      </c>
      <c r="D937" s="1" t="s">
        <v>124</v>
      </c>
      <c r="E937" s="1" t="str">
        <f t="shared" si="99"/>
        <v>Submitted</v>
      </c>
      <c r="F937" s="1" t="s">
        <v>47</v>
      </c>
      <c r="G937" s="1">
        <v>57</v>
      </c>
      <c r="H937" s="1" t="s">
        <v>36</v>
      </c>
      <c r="I937" s="1" t="s">
        <v>48</v>
      </c>
      <c r="J937" s="1" t="s">
        <v>70</v>
      </c>
      <c r="K937" s="4">
        <v>1215831</v>
      </c>
      <c r="L937" s="4" t="str">
        <f t="shared" si="100"/>
        <v>Submitted</v>
      </c>
      <c r="M937" s="1">
        <v>871</v>
      </c>
      <c r="N937" s="1" t="str">
        <f t="shared" si="101"/>
        <v>medium_risk</v>
      </c>
      <c r="O937" s="1" t="str">
        <f t="shared" si="102"/>
        <v>Excellent</v>
      </c>
      <c r="P937" s="1" t="str">
        <f t="shared" si="103"/>
        <v>Submitted</v>
      </c>
      <c r="Q937" s="1" t="str">
        <f t="shared" si="104"/>
        <v>Valid</v>
      </c>
      <c r="R937" s="1" t="s">
        <v>82</v>
      </c>
      <c r="S937" s="4">
        <v>1083632</v>
      </c>
      <c r="T937" s="1">
        <v>12.97</v>
      </c>
      <c r="U937" s="1">
        <v>180</v>
      </c>
      <c r="V937" s="1">
        <v>6020.18</v>
      </c>
      <c r="W937" s="4">
        <f t="shared" si="105"/>
        <v>1171225.5866666667</v>
      </c>
      <c r="X937" s="1" t="s">
        <v>28</v>
      </c>
      <c r="Y937" s="1" t="s">
        <v>29</v>
      </c>
      <c r="Z937" s="8">
        <v>46399</v>
      </c>
      <c r="AA937" s="8" t="str">
        <f>TEXT(Table2[[#This Row],[Application_Date]],"yyy")</f>
        <v>2027</v>
      </c>
      <c r="AB937" s="8" t="str">
        <f>TEXT(Table2[[#This Row],[Application_Date]],"mmmm")</f>
        <v>January</v>
      </c>
      <c r="AC937" s="1" t="s">
        <v>61</v>
      </c>
      <c r="AD937" s="1" t="s">
        <v>42</v>
      </c>
      <c r="AE937" s="1" t="s">
        <v>62</v>
      </c>
    </row>
    <row r="938" spans="1:31" x14ac:dyDescent="0.25">
      <c r="A938" s="1" t="s">
        <v>2015</v>
      </c>
      <c r="B938" s="1" t="str">
        <f>IF(COUNTIF($A$2:A938,A938)&gt;1,"Duplicate","Unique")</f>
        <v>Unique</v>
      </c>
      <c r="C938" s="1" t="s">
        <v>2016</v>
      </c>
      <c r="D938" s="1" t="s">
        <v>226</v>
      </c>
      <c r="E938" s="1" t="str">
        <f t="shared" si="99"/>
        <v>Submitted</v>
      </c>
      <c r="F938" s="1" t="s">
        <v>47</v>
      </c>
      <c r="G938" s="1">
        <v>57</v>
      </c>
      <c r="H938" s="1" t="s">
        <v>24</v>
      </c>
      <c r="I938" s="1" t="s">
        <v>48</v>
      </c>
      <c r="J938" s="1" t="s">
        <v>37</v>
      </c>
      <c r="K938" s="4">
        <v>1188531</v>
      </c>
      <c r="L938" s="4" t="str">
        <f t="shared" si="100"/>
        <v>Submitted</v>
      </c>
      <c r="M938" s="1">
        <v>819</v>
      </c>
      <c r="N938" s="1" t="str">
        <f t="shared" si="101"/>
        <v>medium_risk</v>
      </c>
      <c r="O938" s="1" t="str">
        <f t="shared" si="102"/>
        <v>Excellent</v>
      </c>
      <c r="P938" s="1" t="str">
        <f t="shared" si="103"/>
        <v>Submitted</v>
      </c>
      <c r="Q938" s="1" t="str">
        <f t="shared" si="104"/>
        <v>Valid</v>
      </c>
      <c r="R938" s="1" t="s">
        <v>38</v>
      </c>
      <c r="S938" s="4">
        <v>429287</v>
      </c>
      <c r="T938" s="1">
        <v>15.9</v>
      </c>
      <c r="U938" s="1">
        <v>60</v>
      </c>
      <c r="V938" s="1">
        <v>7154.78</v>
      </c>
      <c r="W938" s="4">
        <f t="shared" si="105"/>
        <v>568805.27500000002</v>
      </c>
      <c r="X938" s="1" t="s">
        <v>50</v>
      </c>
      <c r="Y938" s="1" t="s">
        <v>51</v>
      </c>
      <c r="Z938" s="8">
        <v>46400</v>
      </c>
      <c r="AA938" s="8" t="str">
        <f>TEXT(Table2[[#This Row],[Application_Date]],"yyy")</f>
        <v>2027</v>
      </c>
      <c r="AB938" s="8" t="str">
        <f>TEXT(Table2[[#This Row],[Application_Date]],"mmmm")</f>
        <v>January</v>
      </c>
      <c r="AC938" s="1" t="s">
        <v>61</v>
      </c>
      <c r="AD938" s="1" t="s">
        <v>30</v>
      </c>
      <c r="AE938" s="1" t="s">
        <v>31</v>
      </c>
    </row>
    <row r="939" spans="1:31" x14ac:dyDescent="0.25">
      <c r="A939" s="1" t="s">
        <v>2017</v>
      </c>
      <c r="B939" s="1" t="str">
        <f>IF(COUNTIF($A$2:A939,A939)&gt;1,"Duplicate","Unique")</f>
        <v>Unique</v>
      </c>
      <c r="C939" s="1" t="s">
        <v>2018</v>
      </c>
      <c r="D939" s="1" t="s">
        <v>229</v>
      </c>
      <c r="E939" s="1" t="str">
        <f t="shared" si="99"/>
        <v>Submitted</v>
      </c>
      <c r="F939" s="1" t="s">
        <v>35</v>
      </c>
      <c r="G939" s="1">
        <v>30</v>
      </c>
      <c r="H939" s="1" t="s">
        <v>36</v>
      </c>
      <c r="I939" s="1" t="s">
        <v>25</v>
      </c>
      <c r="J939" s="1" t="s">
        <v>37</v>
      </c>
      <c r="K939" s="4">
        <v>1132435</v>
      </c>
      <c r="L939" s="4" t="str">
        <f t="shared" si="100"/>
        <v>Submitted</v>
      </c>
      <c r="M939" s="1">
        <v>643</v>
      </c>
      <c r="N939" s="1" t="str">
        <f t="shared" si="101"/>
        <v>low_risk</v>
      </c>
      <c r="O939" s="1" t="str">
        <f t="shared" si="102"/>
        <v>Excellent</v>
      </c>
      <c r="P939" s="1" t="str">
        <f t="shared" si="103"/>
        <v>Submitted</v>
      </c>
      <c r="Q939" s="1" t="str">
        <f t="shared" si="104"/>
        <v>Valid</v>
      </c>
      <c r="R939" s="1" t="s">
        <v>6</v>
      </c>
      <c r="S939" s="4">
        <v>1135576</v>
      </c>
      <c r="T939" s="1">
        <v>8.7100000000000009</v>
      </c>
      <c r="U939" s="1">
        <v>36</v>
      </c>
      <c r="V939" s="1">
        <v>31543.78</v>
      </c>
      <c r="W939" s="4">
        <f t="shared" si="105"/>
        <v>824238.91575488891</v>
      </c>
      <c r="X939" s="1" t="s">
        <v>95</v>
      </c>
      <c r="Y939" s="1" t="s">
        <v>96</v>
      </c>
      <c r="Z939" s="8">
        <v>46401</v>
      </c>
      <c r="AA939" s="8" t="str">
        <f>TEXT(Table2[[#This Row],[Application_Date]],"yyy")</f>
        <v>2027</v>
      </c>
      <c r="AB939" s="8" t="str">
        <f>TEXT(Table2[[#This Row],[Application_Date]],"mmmm")</f>
        <v>January</v>
      </c>
      <c r="AC939" s="1" t="s">
        <v>61</v>
      </c>
      <c r="AD939" s="1" t="s">
        <v>30</v>
      </c>
      <c r="AE939" s="1" t="s">
        <v>62</v>
      </c>
    </row>
    <row r="940" spans="1:31" x14ac:dyDescent="0.25">
      <c r="A940" s="1" t="s">
        <v>2019</v>
      </c>
      <c r="B940" s="1" t="str">
        <f>IF(COUNTIF($A$2:A940,A940)&gt;1,"Duplicate","Unique")</f>
        <v>Unique</v>
      </c>
      <c r="C940" s="1" t="s">
        <v>2020</v>
      </c>
      <c r="D940" s="1" t="s">
        <v>242</v>
      </c>
      <c r="E940" s="1" t="str">
        <f t="shared" si="99"/>
        <v>Submitted</v>
      </c>
      <c r="F940" s="1" t="s">
        <v>35</v>
      </c>
      <c r="G940" s="1">
        <v>31</v>
      </c>
      <c r="H940" s="1" t="s">
        <v>24</v>
      </c>
      <c r="I940" s="1" t="s">
        <v>25</v>
      </c>
      <c r="J940" s="1" t="s">
        <v>26</v>
      </c>
      <c r="K940" s="4">
        <v>1165224</v>
      </c>
      <c r="L940" s="4" t="str">
        <f t="shared" si="100"/>
        <v>Submitted</v>
      </c>
      <c r="M940" s="1">
        <v>361</v>
      </c>
      <c r="N940" s="1" t="str">
        <f t="shared" si="101"/>
        <v>High_risk</v>
      </c>
      <c r="O940" s="1" t="str">
        <f t="shared" si="102"/>
        <v>Excellent</v>
      </c>
      <c r="P940" s="1" t="str">
        <f t="shared" si="103"/>
        <v>Submitted</v>
      </c>
      <c r="Q940" s="1" t="str">
        <f t="shared" si="104"/>
        <v>Valid</v>
      </c>
      <c r="R940" s="1" t="s">
        <v>6</v>
      </c>
      <c r="S940" s="4">
        <v>56363</v>
      </c>
      <c r="T940" s="1">
        <v>17.05</v>
      </c>
      <c r="U940" s="1">
        <v>60</v>
      </c>
      <c r="V940" s="1">
        <v>939.38</v>
      </c>
      <c r="W940" s="4">
        <f t="shared" si="105"/>
        <v>80082.429166666669</v>
      </c>
      <c r="X940" s="1" t="s">
        <v>85</v>
      </c>
      <c r="Y940" s="1" t="s">
        <v>86</v>
      </c>
      <c r="Z940" s="8">
        <v>46402</v>
      </c>
      <c r="AA940" s="8" t="str">
        <f>TEXT(Table2[[#This Row],[Application_Date]],"yyy")</f>
        <v>2027</v>
      </c>
      <c r="AB940" s="8" t="str">
        <f>TEXT(Table2[[#This Row],[Application_Date]],"mmmm")</f>
        <v>January</v>
      </c>
      <c r="AC940" s="1" t="s">
        <v>52</v>
      </c>
      <c r="AD940" s="1" t="s">
        <v>30</v>
      </c>
      <c r="AE940" s="1" t="s">
        <v>31</v>
      </c>
    </row>
    <row r="941" spans="1:31" x14ac:dyDescent="0.25">
      <c r="A941" s="1" t="s">
        <v>2021</v>
      </c>
      <c r="B941" s="1" t="str">
        <f>IF(COUNTIF($A$2:A941,A941)&gt;1,"Duplicate","Unique")</f>
        <v>Unique</v>
      </c>
      <c r="C941" s="1" t="s">
        <v>2022</v>
      </c>
      <c r="D941" s="1" t="s">
        <v>94</v>
      </c>
      <c r="E941" s="1" t="str">
        <f t="shared" si="99"/>
        <v>Submitted</v>
      </c>
      <c r="F941" s="1" t="s">
        <v>35</v>
      </c>
      <c r="G941" s="1">
        <v>57</v>
      </c>
      <c r="H941" s="1" t="s">
        <v>36</v>
      </c>
      <c r="I941" s="1" t="s">
        <v>48</v>
      </c>
      <c r="J941" s="1" t="s">
        <v>37</v>
      </c>
      <c r="K941" s="4">
        <v>1383377</v>
      </c>
      <c r="L941" s="4" t="str">
        <f t="shared" si="100"/>
        <v>Submitted</v>
      </c>
      <c r="M941" s="1">
        <v>640</v>
      </c>
      <c r="N941" s="1" t="str">
        <f t="shared" si="101"/>
        <v>low_risk</v>
      </c>
      <c r="O941" s="1" t="str">
        <f t="shared" si="102"/>
        <v>Excellent</v>
      </c>
      <c r="P941" s="1" t="str">
        <f t="shared" si="103"/>
        <v>Submitted</v>
      </c>
      <c r="Q941" s="1" t="str">
        <f t="shared" si="104"/>
        <v>Valid</v>
      </c>
      <c r="R941" s="1" t="s">
        <v>6</v>
      </c>
      <c r="S941" s="4">
        <v>0</v>
      </c>
      <c r="T941" s="1">
        <v>11.76</v>
      </c>
      <c r="U941" s="1">
        <v>12</v>
      </c>
      <c r="V941" s="1">
        <v>20833.330000000002</v>
      </c>
      <c r="W941" s="4">
        <f t="shared" si="105"/>
        <v>0</v>
      </c>
      <c r="X941" s="1" t="s">
        <v>50</v>
      </c>
      <c r="Y941" s="1" t="s">
        <v>51</v>
      </c>
      <c r="Z941" s="8">
        <v>46403</v>
      </c>
      <c r="AA941" s="8" t="str">
        <f>TEXT(Table2[[#This Row],[Application_Date]],"yyy")</f>
        <v>2027</v>
      </c>
      <c r="AB941" s="8" t="str">
        <f>TEXT(Table2[[#This Row],[Application_Date]],"mmmm")</f>
        <v>January</v>
      </c>
      <c r="AC941" s="1" t="s">
        <v>41</v>
      </c>
      <c r="AD941" s="1" t="s">
        <v>42</v>
      </c>
      <c r="AE941" s="1" t="s">
        <v>66</v>
      </c>
    </row>
    <row r="942" spans="1:31" x14ac:dyDescent="0.25">
      <c r="A942" s="1" t="s">
        <v>2023</v>
      </c>
      <c r="B942" s="1" t="str">
        <f>IF(COUNTIF($A$2:A942,A942)&gt;1,"Duplicate","Unique")</f>
        <v>Unique</v>
      </c>
      <c r="C942" s="1" t="s">
        <v>2024</v>
      </c>
      <c r="D942" s="1" t="s">
        <v>102</v>
      </c>
      <c r="E942" s="1" t="str">
        <f t="shared" si="99"/>
        <v>Submitted</v>
      </c>
      <c r="F942" s="1" t="s">
        <v>47</v>
      </c>
      <c r="G942" s="1">
        <v>32</v>
      </c>
      <c r="H942" s="1" t="s">
        <v>36</v>
      </c>
      <c r="I942" s="1" t="s">
        <v>48</v>
      </c>
      <c r="J942" s="1" t="s">
        <v>37</v>
      </c>
      <c r="K942" s="4">
        <v>2239852</v>
      </c>
      <c r="L942" s="4" t="str">
        <f t="shared" si="100"/>
        <v>Submitted</v>
      </c>
      <c r="M942" s="1">
        <v>667</v>
      </c>
      <c r="N942" s="1" t="str">
        <f t="shared" si="101"/>
        <v>low_risk</v>
      </c>
      <c r="O942" s="1" t="str">
        <f t="shared" si="102"/>
        <v>Excellent</v>
      </c>
      <c r="P942" s="1" t="str">
        <f t="shared" si="103"/>
        <v>Submitted</v>
      </c>
      <c r="Q942" s="1" t="str">
        <f t="shared" si="104"/>
        <v>Valid</v>
      </c>
      <c r="R942" s="1" t="s">
        <v>82</v>
      </c>
      <c r="S942" s="4">
        <v>3355501</v>
      </c>
      <c r="T942" s="1">
        <v>15.95</v>
      </c>
      <c r="U942" s="1">
        <v>60</v>
      </c>
      <c r="V942" s="1">
        <v>55925.02</v>
      </c>
      <c r="W942" s="4">
        <f t="shared" si="105"/>
        <v>4460020.0791666666</v>
      </c>
      <c r="X942" s="1" t="s">
        <v>85</v>
      </c>
      <c r="Y942" s="1" t="s">
        <v>86</v>
      </c>
      <c r="Z942" s="8">
        <v>46404</v>
      </c>
      <c r="AA942" s="8" t="str">
        <f>TEXT(Table2[[#This Row],[Application_Date]],"yyy")</f>
        <v>2027</v>
      </c>
      <c r="AB942" s="8" t="str">
        <f>TEXT(Table2[[#This Row],[Application_Date]],"mmmm")</f>
        <v>January</v>
      </c>
      <c r="AC942" s="1" t="s">
        <v>41</v>
      </c>
      <c r="AD942" s="1" t="s">
        <v>30</v>
      </c>
      <c r="AE942" s="1" t="s">
        <v>66</v>
      </c>
    </row>
    <row r="943" spans="1:31" x14ac:dyDescent="0.25">
      <c r="A943" s="1" t="s">
        <v>2025</v>
      </c>
      <c r="B943" s="1" t="str">
        <f>IF(COUNTIF($A$2:A943,A943)&gt;1,"Duplicate","Unique")</f>
        <v>Unique</v>
      </c>
      <c r="C943" s="1" t="s">
        <v>2026</v>
      </c>
      <c r="D943" s="1" t="s">
        <v>196</v>
      </c>
      <c r="E943" s="1" t="str">
        <f t="shared" si="99"/>
        <v>Submitted</v>
      </c>
      <c r="F943" s="1" t="s">
        <v>35</v>
      </c>
      <c r="G943" s="1">
        <v>57</v>
      </c>
      <c r="H943" s="1" t="s">
        <v>36</v>
      </c>
      <c r="I943" s="1" t="s">
        <v>25</v>
      </c>
      <c r="J943" s="1" t="s">
        <v>37</v>
      </c>
      <c r="K943" s="4">
        <v>1284499</v>
      </c>
      <c r="L943" s="4" t="str">
        <f t="shared" si="100"/>
        <v>Submitted</v>
      </c>
      <c r="M943" s="1">
        <v>399</v>
      </c>
      <c r="N943" s="1" t="str">
        <f t="shared" si="101"/>
        <v>High_risk</v>
      </c>
      <c r="O943" s="1" t="str">
        <f t="shared" si="102"/>
        <v>Excellent</v>
      </c>
      <c r="P943" s="1" t="str">
        <f t="shared" si="103"/>
        <v>Submitted</v>
      </c>
      <c r="Q943" s="1" t="str">
        <f t="shared" si="104"/>
        <v>Valid</v>
      </c>
      <c r="R943" s="1" t="s">
        <v>38</v>
      </c>
      <c r="S943" s="4">
        <v>2014809</v>
      </c>
      <c r="T943" s="1">
        <v>10.96</v>
      </c>
      <c r="U943" s="1">
        <v>24</v>
      </c>
      <c r="V943" s="1">
        <v>83950.38</v>
      </c>
      <c r="W943" s="4">
        <f t="shared" si="105"/>
        <v>1840192.537605461</v>
      </c>
      <c r="X943" s="1" t="s">
        <v>95</v>
      </c>
      <c r="Y943" s="1" t="s">
        <v>96</v>
      </c>
      <c r="Z943" s="8">
        <v>46405</v>
      </c>
      <c r="AA943" s="8" t="str">
        <f>TEXT(Table2[[#This Row],[Application_Date]],"yyy")</f>
        <v>2027</v>
      </c>
      <c r="AB943" s="8" t="str">
        <f>TEXT(Table2[[#This Row],[Application_Date]],"mmmm")</f>
        <v>January</v>
      </c>
      <c r="AC943" s="1" t="s">
        <v>61</v>
      </c>
      <c r="AD943" s="1" t="s">
        <v>42</v>
      </c>
      <c r="AE943" s="1" t="s">
        <v>62</v>
      </c>
    </row>
    <row r="944" spans="1:31" x14ac:dyDescent="0.25">
      <c r="A944" s="1" t="s">
        <v>2027</v>
      </c>
      <c r="B944" s="1" t="str">
        <f>IF(COUNTIF($A$2:A944,A944)&gt;1,"Duplicate","Unique")</f>
        <v>Unique</v>
      </c>
      <c r="C944" s="1" t="s">
        <v>2028</v>
      </c>
      <c r="D944" s="1" t="s">
        <v>207</v>
      </c>
      <c r="E944" s="1" t="str">
        <f t="shared" si="99"/>
        <v>Submitted</v>
      </c>
      <c r="F944" s="1" t="s">
        <v>47</v>
      </c>
      <c r="G944" s="1">
        <v>37</v>
      </c>
      <c r="H944" s="1" t="s">
        <v>24</v>
      </c>
      <c r="I944" s="1" t="s">
        <v>48</v>
      </c>
      <c r="J944" s="1" t="s">
        <v>49</v>
      </c>
      <c r="K944" s="4">
        <v>1251685</v>
      </c>
      <c r="L944" s="4" t="str">
        <f t="shared" si="100"/>
        <v>Submitted</v>
      </c>
      <c r="M944" s="1">
        <v>333</v>
      </c>
      <c r="N944" s="1" t="str">
        <f t="shared" si="101"/>
        <v>High_risk</v>
      </c>
      <c r="O944" s="1" t="str">
        <f t="shared" si="102"/>
        <v>Excellent</v>
      </c>
      <c r="P944" s="1" t="str">
        <f t="shared" si="103"/>
        <v>Submitted</v>
      </c>
      <c r="Q944" s="1" t="str">
        <f t="shared" si="104"/>
        <v>Valid</v>
      </c>
      <c r="R944" s="1" t="s">
        <v>27</v>
      </c>
      <c r="S944" s="4">
        <v>2978745</v>
      </c>
      <c r="T944" s="1">
        <v>8.77</v>
      </c>
      <c r="U944" s="1">
        <v>24</v>
      </c>
      <c r="V944" s="1">
        <v>124114.38</v>
      </c>
      <c r="W944" s="4">
        <f t="shared" si="105"/>
        <v>2176970.3035693308</v>
      </c>
      <c r="X944" s="1" t="s">
        <v>105</v>
      </c>
      <c r="Y944" s="1" t="s">
        <v>106</v>
      </c>
      <c r="Z944" s="8">
        <v>46406</v>
      </c>
      <c r="AA944" s="8" t="str">
        <f>TEXT(Table2[[#This Row],[Application_Date]],"yyy")</f>
        <v>2027</v>
      </c>
      <c r="AB944" s="8" t="str">
        <f>TEXT(Table2[[#This Row],[Application_Date]],"mmmm")</f>
        <v>January</v>
      </c>
      <c r="AC944" s="1" t="s">
        <v>61</v>
      </c>
      <c r="AD944" s="1" t="s">
        <v>42</v>
      </c>
      <c r="AE944" s="1" t="s">
        <v>62</v>
      </c>
    </row>
    <row r="945" spans="1:31" x14ac:dyDescent="0.25">
      <c r="A945" s="1" t="s">
        <v>2029</v>
      </c>
      <c r="B945" s="1" t="str">
        <f>IF(COUNTIF($A$2:A945,A945)&gt;1,"Duplicate","Unique")</f>
        <v>Unique</v>
      </c>
      <c r="C945" s="1" t="s">
        <v>2030</v>
      </c>
      <c r="D945" s="1" t="s">
        <v>81</v>
      </c>
      <c r="E945" s="1" t="str">
        <f t="shared" si="99"/>
        <v>Submitted</v>
      </c>
      <c r="F945" s="1" t="s">
        <v>35</v>
      </c>
      <c r="G945" s="1">
        <v>62</v>
      </c>
      <c r="H945" s="1" t="s">
        <v>36</v>
      </c>
      <c r="I945" s="1" t="s">
        <v>48</v>
      </c>
      <c r="J945" s="1" t="s">
        <v>70</v>
      </c>
      <c r="K945" s="4">
        <v>863122</v>
      </c>
      <c r="L945" s="4" t="str">
        <f t="shared" si="100"/>
        <v>Submitted</v>
      </c>
      <c r="M945" s="1">
        <v>783</v>
      </c>
      <c r="N945" s="1" t="str">
        <f t="shared" si="101"/>
        <v>medium_risk</v>
      </c>
      <c r="O945" s="1" t="str">
        <f t="shared" si="102"/>
        <v>Excellent</v>
      </c>
      <c r="P945" s="1" t="str">
        <f t="shared" si="103"/>
        <v>Submitted</v>
      </c>
      <c r="Q945" s="1" t="str">
        <f t="shared" si="104"/>
        <v>Valid</v>
      </c>
      <c r="R945" s="1" t="s">
        <v>6</v>
      </c>
      <c r="S945" s="4">
        <v>1170829</v>
      </c>
      <c r="T945" s="1">
        <v>11.7</v>
      </c>
      <c r="U945" s="1">
        <v>24</v>
      </c>
      <c r="V945" s="1">
        <v>48784.54</v>
      </c>
      <c r="W945" s="4">
        <f t="shared" si="105"/>
        <v>1141558.3670211639</v>
      </c>
      <c r="X945" s="1" t="s">
        <v>59</v>
      </c>
      <c r="Y945" s="1" t="s">
        <v>60</v>
      </c>
      <c r="Z945" s="8">
        <v>46407</v>
      </c>
      <c r="AA945" s="8" t="str">
        <f>TEXT(Table2[[#This Row],[Application_Date]],"yyy")</f>
        <v>2027</v>
      </c>
      <c r="AB945" s="8" t="str">
        <f>TEXT(Table2[[#This Row],[Application_Date]],"mmmm")</f>
        <v>January</v>
      </c>
      <c r="AC945" s="1" t="s">
        <v>61</v>
      </c>
      <c r="AD945" s="1" t="s">
        <v>42</v>
      </c>
      <c r="AE945" s="1" t="s">
        <v>31</v>
      </c>
    </row>
    <row r="946" spans="1:31" x14ac:dyDescent="0.25">
      <c r="A946" s="1" t="s">
        <v>2031</v>
      </c>
      <c r="B946" s="1" t="str">
        <f>IF(COUNTIF($A$2:A946,A946)&gt;1,"Duplicate","Unique")</f>
        <v>Unique</v>
      </c>
      <c r="C946" s="1" t="s">
        <v>2032</v>
      </c>
      <c r="D946" s="1" t="s">
        <v>366</v>
      </c>
      <c r="E946" s="1" t="str">
        <f t="shared" si="99"/>
        <v>Submitted</v>
      </c>
      <c r="F946" s="1" t="s">
        <v>35</v>
      </c>
      <c r="G946" s="1">
        <v>50</v>
      </c>
      <c r="H946" s="1" t="s">
        <v>36</v>
      </c>
      <c r="I946" s="1" t="s">
        <v>25</v>
      </c>
      <c r="J946" s="1" t="s">
        <v>26</v>
      </c>
      <c r="K946" s="4">
        <v>1719305</v>
      </c>
      <c r="L946" s="4" t="str">
        <f t="shared" si="100"/>
        <v>Submitted</v>
      </c>
      <c r="M946" s="1">
        <v>561</v>
      </c>
      <c r="N946" s="1" t="str">
        <f t="shared" si="101"/>
        <v>High_risk</v>
      </c>
      <c r="O946" s="1" t="str">
        <f t="shared" si="102"/>
        <v>Excellent</v>
      </c>
      <c r="P946" s="1" t="str">
        <f t="shared" si="103"/>
        <v>Submitted</v>
      </c>
      <c r="Q946" s="1" t="str">
        <f t="shared" si="104"/>
        <v>Valid</v>
      </c>
      <c r="R946" s="1" t="s">
        <v>82</v>
      </c>
      <c r="S946" s="4">
        <v>2763050</v>
      </c>
      <c r="T946" s="1">
        <v>15.19</v>
      </c>
      <c r="U946" s="1">
        <v>12</v>
      </c>
      <c r="V946" s="1">
        <v>230254.17</v>
      </c>
      <c r="W946" s="4">
        <f t="shared" si="105"/>
        <v>3497751.8004992898</v>
      </c>
      <c r="X946" s="1" t="s">
        <v>1287</v>
      </c>
      <c r="Y946" s="1" t="s">
        <v>106</v>
      </c>
      <c r="Z946" s="8">
        <v>46408</v>
      </c>
      <c r="AA946" s="8" t="str">
        <f>TEXT(Table2[[#This Row],[Application_Date]],"yyy")</f>
        <v>2027</v>
      </c>
      <c r="AB946" s="8" t="str">
        <f>TEXT(Table2[[#This Row],[Application_Date]],"mmmm")</f>
        <v>January</v>
      </c>
      <c r="AC946" s="1" t="s">
        <v>61</v>
      </c>
      <c r="AD946" s="1" t="s">
        <v>30</v>
      </c>
      <c r="AE946" s="1" t="s">
        <v>66</v>
      </c>
    </row>
    <row r="947" spans="1:31" x14ac:dyDescent="0.25">
      <c r="A947" s="1" t="s">
        <v>2033</v>
      </c>
      <c r="B947" s="1" t="str">
        <f>IF(COUNTIF($A$2:A947,A947)&gt;1,"Duplicate","Unique")</f>
        <v>Unique</v>
      </c>
      <c r="C947" s="1" t="s">
        <v>2034</v>
      </c>
      <c r="D947" s="1" t="s">
        <v>572</v>
      </c>
      <c r="E947" s="1" t="str">
        <f t="shared" si="99"/>
        <v>Submitted</v>
      </c>
      <c r="F947" s="1" t="s">
        <v>35</v>
      </c>
      <c r="G947" s="1">
        <v>33</v>
      </c>
      <c r="H947" s="1" t="s">
        <v>36</v>
      </c>
      <c r="I947" s="1" t="s">
        <v>48</v>
      </c>
      <c r="J947" s="1" t="s">
        <v>26</v>
      </c>
      <c r="K947" s="4">
        <v>1228765</v>
      </c>
      <c r="L947" s="4" t="str">
        <f t="shared" si="100"/>
        <v>Submitted</v>
      </c>
      <c r="M947" s="1">
        <v>361</v>
      </c>
      <c r="N947" s="1" t="str">
        <f t="shared" si="101"/>
        <v>High_risk</v>
      </c>
      <c r="O947" s="1" t="str">
        <f t="shared" si="102"/>
        <v>Excellent</v>
      </c>
      <c r="P947" s="1" t="str">
        <f t="shared" si="103"/>
        <v>Submitted</v>
      </c>
      <c r="Q947" s="1" t="str">
        <f t="shared" si="104"/>
        <v>Valid</v>
      </c>
      <c r="R947" s="1" t="s">
        <v>38</v>
      </c>
      <c r="S947" s="4">
        <v>4422249</v>
      </c>
      <c r="T947" s="1">
        <v>12.83</v>
      </c>
      <c r="U947" s="1">
        <v>24</v>
      </c>
      <c r="V947" s="1">
        <v>184260.38</v>
      </c>
      <c r="W947" s="4">
        <f t="shared" si="105"/>
        <v>4728121.347122727</v>
      </c>
      <c r="X947" s="1" t="s">
        <v>50</v>
      </c>
      <c r="Y947" s="1" t="s">
        <v>51</v>
      </c>
      <c r="Z947" s="8">
        <v>46409</v>
      </c>
      <c r="AA947" s="8" t="str">
        <f>TEXT(Table2[[#This Row],[Application_Date]],"yyy")</f>
        <v>2027</v>
      </c>
      <c r="AB947" s="8" t="str">
        <f>TEXT(Table2[[#This Row],[Application_Date]],"mmmm")</f>
        <v>January</v>
      </c>
      <c r="AC947" s="1" t="s">
        <v>41</v>
      </c>
      <c r="AD947" s="1" t="s">
        <v>42</v>
      </c>
      <c r="AE947" s="1" t="s">
        <v>66</v>
      </c>
    </row>
    <row r="948" spans="1:31" x14ac:dyDescent="0.25">
      <c r="A948" s="1" t="s">
        <v>2035</v>
      </c>
      <c r="B948" s="1" t="str">
        <f>IF(COUNTIF($A$2:A948,A948)&gt;1,"Duplicate","Unique")</f>
        <v>Unique</v>
      </c>
      <c r="C948" s="1" t="s">
        <v>2036</v>
      </c>
      <c r="D948" s="1" t="s">
        <v>199</v>
      </c>
      <c r="E948" s="1" t="str">
        <f t="shared" si="99"/>
        <v>Submitted</v>
      </c>
      <c r="F948" s="1" t="s">
        <v>35</v>
      </c>
      <c r="G948" s="1">
        <v>42</v>
      </c>
      <c r="H948" s="1" t="s">
        <v>36</v>
      </c>
      <c r="I948" s="1" t="s">
        <v>48</v>
      </c>
      <c r="J948" s="1" t="s">
        <v>70</v>
      </c>
      <c r="K948" s="4">
        <v>2446072</v>
      </c>
      <c r="L948" s="4" t="str">
        <f t="shared" si="100"/>
        <v>Submitted</v>
      </c>
      <c r="M948" s="1">
        <v>754</v>
      </c>
      <c r="N948" s="1" t="str">
        <f t="shared" si="101"/>
        <v>medium_risk</v>
      </c>
      <c r="O948" s="1" t="str">
        <f t="shared" si="102"/>
        <v>Excellent</v>
      </c>
      <c r="P948" s="1" t="str">
        <f t="shared" si="103"/>
        <v>Submitted</v>
      </c>
      <c r="Q948" s="1" t="str">
        <f t="shared" si="104"/>
        <v>Valid</v>
      </c>
      <c r="R948" s="1" t="s">
        <v>82</v>
      </c>
      <c r="S948" s="4">
        <v>1685835</v>
      </c>
      <c r="T948" s="1">
        <v>9.68</v>
      </c>
      <c r="U948" s="1">
        <v>180</v>
      </c>
      <c r="V948" s="1">
        <v>9365.75</v>
      </c>
      <c r="W948" s="4">
        <f t="shared" si="105"/>
        <v>1359906.9</v>
      </c>
      <c r="X948" s="1" t="s">
        <v>105</v>
      </c>
      <c r="Y948" s="1" t="s">
        <v>106</v>
      </c>
      <c r="Z948" s="8">
        <v>46410</v>
      </c>
      <c r="AA948" s="8" t="str">
        <f>TEXT(Table2[[#This Row],[Application_Date]],"yyy")</f>
        <v>2027</v>
      </c>
      <c r="AB948" s="8" t="str">
        <f>TEXT(Table2[[#This Row],[Application_Date]],"mmmm")</f>
        <v>January</v>
      </c>
      <c r="AC948" s="1" t="s">
        <v>61</v>
      </c>
      <c r="AD948" s="1" t="s">
        <v>30</v>
      </c>
      <c r="AE948" s="1" t="s">
        <v>31</v>
      </c>
    </row>
    <row r="949" spans="1:31" x14ac:dyDescent="0.25">
      <c r="A949" s="1" t="s">
        <v>2037</v>
      </c>
      <c r="B949" s="1" t="str">
        <f>IF(COUNTIF($A$2:A949,A949)&gt;1,"Duplicate","Unique")</f>
        <v>Unique</v>
      </c>
      <c r="C949" s="1" t="s">
        <v>2038</v>
      </c>
      <c r="D949" s="1" t="s">
        <v>148</v>
      </c>
      <c r="E949" s="1" t="str">
        <f t="shared" si="99"/>
        <v>Submitted</v>
      </c>
      <c r="F949" s="1" t="s">
        <v>35</v>
      </c>
      <c r="G949" s="1">
        <v>34</v>
      </c>
      <c r="H949" s="1" t="s">
        <v>36</v>
      </c>
      <c r="I949" s="1" t="s">
        <v>48</v>
      </c>
      <c r="J949" s="1" t="s">
        <v>37</v>
      </c>
      <c r="K949" s="4">
        <v>1267571</v>
      </c>
      <c r="L949" s="4" t="str">
        <f t="shared" si="100"/>
        <v>Submitted</v>
      </c>
      <c r="M949" s="1">
        <v>498</v>
      </c>
      <c r="N949" s="1" t="str">
        <f t="shared" si="101"/>
        <v>High_risk</v>
      </c>
      <c r="O949" s="1" t="str">
        <f t="shared" si="102"/>
        <v>Excellent</v>
      </c>
      <c r="P949" s="1" t="str">
        <f t="shared" si="103"/>
        <v>Submitted</v>
      </c>
      <c r="Q949" s="1" t="str">
        <f t="shared" si="104"/>
        <v>Valid</v>
      </c>
      <c r="R949" s="1" t="s">
        <v>27</v>
      </c>
      <c r="S949" s="4">
        <v>995721</v>
      </c>
      <c r="T949" s="1">
        <v>11.64</v>
      </c>
      <c r="U949" s="1">
        <v>12</v>
      </c>
      <c r="V949" s="1">
        <v>82976.75</v>
      </c>
      <c r="W949" s="4">
        <f t="shared" si="105"/>
        <v>966132.14552568865</v>
      </c>
      <c r="X949" s="1" t="s">
        <v>28</v>
      </c>
      <c r="Y949" s="1" t="s">
        <v>29</v>
      </c>
      <c r="Z949" s="8">
        <v>46411</v>
      </c>
      <c r="AA949" s="8" t="str">
        <f>TEXT(Table2[[#This Row],[Application_Date]],"yyy")</f>
        <v>2027</v>
      </c>
      <c r="AB949" s="8" t="str">
        <f>TEXT(Table2[[#This Row],[Application_Date]],"mmmm")</f>
        <v>January</v>
      </c>
      <c r="AC949" s="1" t="s">
        <v>61</v>
      </c>
      <c r="AD949" s="1" t="s">
        <v>42</v>
      </c>
      <c r="AE949" s="1" t="s">
        <v>66</v>
      </c>
    </row>
    <row r="950" spans="1:31" x14ac:dyDescent="0.25">
      <c r="A950" s="1" t="s">
        <v>2039</v>
      </c>
      <c r="B950" s="1" t="str">
        <f>IF(COUNTIF($A$2:A950,A950)&gt;1,"Duplicate","Unique")</f>
        <v>Unique</v>
      </c>
      <c r="C950" s="1" t="s">
        <v>2040</v>
      </c>
      <c r="D950" s="1" t="s">
        <v>118</v>
      </c>
      <c r="E950" s="1" t="str">
        <f t="shared" si="99"/>
        <v>Submitted</v>
      </c>
      <c r="F950" s="1" t="s">
        <v>47</v>
      </c>
      <c r="G950" s="1">
        <v>40</v>
      </c>
      <c r="H950" s="1" t="s">
        <v>24</v>
      </c>
      <c r="I950" s="1" t="s">
        <v>25</v>
      </c>
      <c r="J950" s="1" t="s">
        <v>70</v>
      </c>
      <c r="K950" s="4">
        <v>1305433</v>
      </c>
      <c r="L950" s="4" t="str">
        <f t="shared" si="100"/>
        <v>Submitted</v>
      </c>
      <c r="M950" s="1">
        <v>640</v>
      </c>
      <c r="N950" s="1" t="str">
        <f t="shared" si="101"/>
        <v>low_risk</v>
      </c>
      <c r="O950" s="1" t="str">
        <f t="shared" si="102"/>
        <v>Excellent</v>
      </c>
      <c r="P950" s="1" t="str">
        <f t="shared" si="103"/>
        <v>Submitted</v>
      </c>
      <c r="Q950" s="1" t="str">
        <f t="shared" si="104"/>
        <v>Valid</v>
      </c>
      <c r="R950" s="1" t="s">
        <v>27</v>
      </c>
      <c r="S950" s="4">
        <v>2304097</v>
      </c>
      <c r="T950" s="1">
        <v>15.86</v>
      </c>
      <c r="U950" s="1">
        <v>12</v>
      </c>
      <c r="V950" s="1">
        <v>192008.08</v>
      </c>
      <c r="W950" s="4">
        <f t="shared" si="105"/>
        <v>3045372.3789092642</v>
      </c>
      <c r="X950" s="1" t="s">
        <v>105</v>
      </c>
      <c r="Y950" s="1" t="s">
        <v>106</v>
      </c>
      <c r="Z950" s="8">
        <v>46412</v>
      </c>
      <c r="AA950" s="8" t="str">
        <f>TEXT(Table2[[#This Row],[Application_Date]],"yyy")</f>
        <v>2027</v>
      </c>
      <c r="AB950" s="8" t="str">
        <f>TEXT(Table2[[#This Row],[Application_Date]],"mmmm")</f>
        <v>January</v>
      </c>
      <c r="AC950" s="1" t="s">
        <v>52</v>
      </c>
      <c r="AD950" s="1" t="s">
        <v>30</v>
      </c>
      <c r="AE950" s="1" t="s">
        <v>43</v>
      </c>
    </row>
    <row r="951" spans="1:31" x14ac:dyDescent="0.25">
      <c r="A951" s="1" t="s">
        <v>2041</v>
      </c>
      <c r="B951" s="1" t="str">
        <f>IF(COUNTIF($A$2:A951,A951)&gt;1,"Duplicate","Unique")</f>
        <v>Unique</v>
      </c>
      <c r="C951" s="1" t="s">
        <v>2042</v>
      </c>
      <c r="D951" s="1" t="s">
        <v>145</v>
      </c>
      <c r="E951" s="1" t="str">
        <f t="shared" si="99"/>
        <v>Submitted</v>
      </c>
      <c r="F951" s="1" t="s">
        <v>47</v>
      </c>
      <c r="G951" s="1">
        <v>19</v>
      </c>
      <c r="H951" s="1" t="s">
        <v>24</v>
      </c>
      <c r="I951" s="1" t="s">
        <v>25</v>
      </c>
      <c r="J951" s="1" t="s">
        <v>26</v>
      </c>
      <c r="K951" s="4">
        <v>1578077</v>
      </c>
      <c r="L951" s="4" t="str">
        <f t="shared" si="100"/>
        <v>Submitted</v>
      </c>
      <c r="M951" s="1">
        <v>461</v>
      </c>
      <c r="N951" s="1" t="str">
        <f t="shared" si="101"/>
        <v>High_risk</v>
      </c>
      <c r="O951" s="1" t="str">
        <f t="shared" si="102"/>
        <v>Excellent</v>
      </c>
      <c r="P951" s="1" t="str">
        <f t="shared" si="103"/>
        <v>Submitted</v>
      </c>
      <c r="Q951" s="1" t="str">
        <f t="shared" si="104"/>
        <v>Valid</v>
      </c>
      <c r="R951" s="1" t="s">
        <v>38</v>
      </c>
      <c r="S951" s="4">
        <v>4243248</v>
      </c>
      <c r="T951" s="1">
        <v>7.72</v>
      </c>
      <c r="U951" s="1">
        <v>60</v>
      </c>
      <c r="V951" s="1">
        <v>70720.800000000003</v>
      </c>
      <c r="W951" s="4">
        <f t="shared" si="105"/>
        <v>2729822.8800003109</v>
      </c>
      <c r="X951" s="1" t="s">
        <v>59</v>
      </c>
      <c r="Y951" s="1" t="s">
        <v>60</v>
      </c>
      <c r="Z951" s="8">
        <v>46413</v>
      </c>
      <c r="AA951" s="8" t="str">
        <f>TEXT(Table2[[#This Row],[Application_Date]],"yyy")</f>
        <v>2027</v>
      </c>
      <c r="AB951" s="8" t="str">
        <f>TEXT(Table2[[#This Row],[Application_Date]],"mmmm")</f>
        <v>January</v>
      </c>
      <c r="AC951" s="1" t="s">
        <v>61</v>
      </c>
      <c r="AD951" s="1" t="s">
        <v>42</v>
      </c>
      <c r="AE951" s="1" t="s">
        <v>62</v>
      </c>
    </row>
    <row r="952" spans="1:31" x14ac:dyDescent="0.25">
      <c r="A952" s="1" t="s">
        <v>2043</v>
      </c>
      <c r="B952" s="1" t="str">
        <f>IF(COUNTIF($A$2:A952,A952)&gt;1,"Duplicate","Unique")</f>
        <v>Unique</v>
      </c>
      <c r="C952" s="1" t="s">
        <v>2044</v>
      </c>
      <c r="D952" s="1" t="s">
        <v>572</v>
      </c>
      <c r="E952" s="1" t="str">
        <f t="shared" si="99"/>
        <v>Submitted</v>
      </c>
      <c r="F952" s="1" t="s">
        <v>35</v>
      </c>
      <c r="G952" s="1">
        <v>20</v>
      </c>
      <c r="H952" s="1" t="s">
        <v>36</v>
      </c>
      <c r="I952" s="1" t="s">
        <v>25</v>
      </c>
      <c r="J952" s="1" t="s">
        <v>49</v>
      </c>
      <c r="K952" s="4">
        <v>1100431</v>
      </c>
      <c r="L952" s="4" t="str">
        <f t="shared" si="100"/>
        <v>Submitted</v>
      </c>
      <c r="M952" s="1">
        <v>950</v>
      </c>
      <c r="N952" s="1" t="str">
        <f t="shared" si="101"/>
        <v>medium_risk</v>
      </c>
      <c r="O952" s="1" t="str">
        <f t="shared" si="102"/>
        <v>Excellent</v>
      </c>
      <c r="P952" s="1" t="str">
        <f t="shared" si="103"/>
        <v>Submitted</v>
      </c>
      <c r="Q952" s="1" t="str">
        <f t="shared" si="104"/>
        <v>Invalid</v>
      </c>
      <c r="R952" s="1" t="s">
        <v>38</v>
      </c>
      <c r="S952" s="4">
        <v>2471959</v>
      </c>
      <c r="T952" s="1">
        <v>11.6</v>
      </c>
      <c r="U952" s="1">
        <v>36</v>
      </c>
      <c r="V952" s="1">
        <v>68665.53</v>
      </c>
      <c r="W952" s="4">
        <f t="shared" si="105"/>
        <v>2389560.3667303477</v>
      </c>
      <c r="X952" s="1" t="s">
        <v>95</v>
      </c>
      <c r="Y952" s="1" t="s">
        <v>96</v>
      </c>
      <c r="Z952" s="8">
        <v>46414</v>
      </c>
      <c r="AA952" s="8" t="str">
        <f>TEXT(Table2[[#This Row],[Application_Date]],"yyy")</f>
        <v>2027</v>
      </c>
      <c r="AB952" s="8" t="str">
        <f>TEXT(Table2[[#This Row],[Application_Date]],"mmmm")</f>
        <v>January</v>
      </c>
      <c r="AC952" s="1" t="s">
        <v>61</v>
      </c>
      <c r="AD952" s="1" t="s">
        <v>30</v>
      </c>
      <c r="AE952" s="1" t="s">
        <v>62</v>
      </c>
    </row>
    <row r="953" spans="1:31" x14ac:dyDescent="0.25">
      <c r="A953" s="1" t="s">
        <v>2045</v>
      </c>
      <c r="B953" s="1" t="str">
        <f>IF(COUNTIF($A$2:A953,A953)&gt;1,"Duplicate","Unique")</f>
        <v>Unique</v>
      </c>
      <c r="C953" s="1" t="s">
        <v>2046</v>
      </c>
      <c r="D953" s="1" t="s">
        <v>81</v>
      </c>
      <c r="E953" s="1" t="str">
        <f t="shared" si="99"/>
        <v>Submitted</v>
      </c>
      <c r="F953" s="1" t="s">
        <v>47</v>
      </c>
      <c r="G953" s="1">
        <v>65</v>
      </c>
      <c r="H953" s="1" t="s">
        <v>36</v>
      </c>
      <c r="I953" s="1" t="s">
        <v>48</v>
      </c>
      <c r="J953" s="1" t="s">
        <v>70</v>
      </c>
      <c r="K953" s="4">
        <v>492781</v>
      </c>
      <c r="L953" s="4" t="str">
        <f t="shared" si="100"/>
        <v>Submitted</v>
      </c>
      <c r="M953" s="1">
        <v>671</v>
      </c>
      <c r="N953" s="1" t="str">
        <f t="shared" si="101"/>
        <v>low_risk</v>
      </c>
      <c r="O953" s="1" t="str">
        <f t="shared" si="102"/>
        <v>Excellent</v>
      </c>
      <c r="P953" s="1" t="str">
        <f t="shared" si="103"/>
        <v>Submitted</v>
      </c>
      <c r="Q953" s="1" t="str">
        <f t="shared" si="104"/>
        <v>Valid</v>
      </c>
      <c r="R953" s="1" t="s">
        <v>70</v>
      </c>
      <c r="S953" s="4">
        <v>438100</v>
      </c>
      <c r="T953" s="1">
        <v>7.06</v>
      </c>
      <c r="U953" s="1">
        <v>60</v>
      </c>
      <c r="V953" s="1">
        <v>7301.67</v>
      </c>
      <c r="W953" s="4">
        <f t="shared" si="105"/>
        <v>257748.8333335596</v>
      </c>
      <c r="X953" s="1" t="s">
        <v>105</v>
      </c>
      <c r="Y953" s="1" t="s">
        <v>106</v>
      </c>
      <c r="Z953" s="8">
        <v>46415</v>
      </c>
      <c r="AA953" s="8" t="str">
        <f>TEXT(Table2[[#This Row],[Application_Date]],"yyy")</f>
        <v>2027</v>
      </c>
      <c r="AB953" s="8" t="str">
        <f>TEXT(Table2[[#This Row],[Application_Date]],"mmmm")</f>
        <v>January</v>
      </c>
      <c r="AC953" s="1" t="s">
        <v>41</v>
      </c>
      <c r="AD953" s="1" t="s">
        <v>42</v>
      </c>
      <c r="AE953" s="1" t="s">
        <v>62</v>
      </c>
    </row>
    <row r="954" spans="1:31" x14ac:dyDescent="0.25">
      <c r="A954" s="1" t="s">
        <v>2047</v>
      </c>
      <c r="B954" s="1" t="str">
        <f>IF(COUNTIF($A$2:A954,A954)&gt;1,"Duplicate","Unique")</f>
        <v>Unique</v>
      </c>
      <c r="C954" s="1" t="s">
        <v>2048</v>
      </c>
      <c r="D954" s="1" t="s">
        <v>23</v>
      </c>
      <c r="E954" s="1" t="str">
        <f t="shared" si="99"/>
        <v>Submitted</v>
      </c>
      <c r="F954" s="1" t="s">
        <v>47</v>
      </c>
      <c r="G954" s="1">
        <v>35</v>
      </c>
      <c r="H954" s="1" t="s">
        <v>36</v>
      </c>
      <c r="I954" s="1" t="s">
        <v>25</v>
      </c>
      <c r="J954" s="1" t="s">
        <v>49</v>
      </c>
      <c r="K954" s="4">
        <v>2441704</v>
      </c>
      <c r="L954" s="4" t="str">
        <f t="shared" si="100"/>
        <v>Submitted</v>
      </c>
      <c r="M954" s="1">
        <v>659</v>
      </c>
      <c r="N954" s="1" t="str">
        <f t="shared" si="101"/>
        <v>low_risk</v>
      </c>
      <c r="O954" s="1" t="str">
        <f t="shared" si="102"/>
        <v>Excellent</v>
      </c>
      <c r="P954" s="1" t="str">
        <f t="shared" si="103"/>
        <v>Submitted</v>
      </c>
      <c r="Q954" s="1" t="str">
        <f t="shared" si="104"/>
        <v>Valid</v>
      </c>
      <c r="R954" s="1" t="s">
        <v>6</v>
      </c>
      <c r="S954" s="4">
        <v>3770000</v>
      </c>
      <c r="T954" s="1">
        <v>13.35</v>
      </c>
      <c r="U954" s="1">
        <v>180</v>
      </c>
      <c r="V954" s="1">
        <v>20944.439999999999</v>
      </c>
      <c r="W954" s="4">
        <f t="shared" si="105"/>
        <v>4194125</v>
      </c>
      <c r="X954" s="1" t="s">
        <v>85</v>
      </c>
      <c r="Y954" s="1" t="s">
        <v>86</v>
      </c>
      <c r="Z954" s="8">
        <v>46416</v>
      </c>
      <c r="AA954" s="8" t="str">
        <f>TEXT(Table2[[#This Row],[Application_Date]],"yyy")</f>
        <v>2027</v>
      </c>
      <c r="AB954" s="8" t="str">
        <f>TEXT(Table2[[#This Row],[Application_Date]],"mmmm")</f>
        <v>January</v>
      </c>
      <c r="AC954" s="1" t="s">
        <v>52</v>
      </c>
      <c r="AD954" s="1" t="s">
        <v>42</v>
      </c>
      <c r="AE954" s="1" t="s">
        <v>62</v>
      </c>
    </row>
    <row r="955" spans="1:31" x14ac:dyDescent="0.25">
      <c r="A955" s="1" t="s">
        <v>2049</v>
      </c>
      <c r="B955" s="1" t="str">
        <f>IF(COUNTIF($A$2:A955,A955)&gt;1,"Duplicate","Unique")</f>
        <v>Unique</v>
      </c>
      <c r="C955" s="1" t="s">
        <v>2050</v>
      </c>
      <c r="D955" s="1" t="s">
        <v>217</v>
      </c>
      <c r="E955" s="1" t="str">
        <f t="shared" si="99"/>
        <v>Submitted</v>
      </c>
      <c r="F955" s="1" t="s">
        <v>35</v>
      </c>
      <c r="G955" s="1">
        <v>34</v>
      </c>
      <c r="H955" s="1" t="s">
        <v>24</v>
      </c>
      <c r="I955" s="1" t="s">
        <v>48</v>
      </c>
      <c r="J955" s="1" t="s">
        <v>70</v>
      </c>
      <c r="K955" s="4">
        <v>1553102</v>
      </c>
      <c r="L955" s="4" t="str">
        <f t="shared" si="100"/>
        <v>Submitted</v>
      </c>
      <c r="M955" s="1">
        <v>734</v>
      </c>
      <c r="N955" s="1" t="str">
        <f t="shared" si="101"/>
        <v>low_risk</v>
      </c>
      <c r="O955" s="1" t="str">
        <f t="shared" si="102"/>
        <v>Excellent</v>
      </c>
      <c r="P955" s="1" t="str">
        <f t="shared" si="103"/>
        <v>Submitted</v>
      </c>
      <c r="Q955" s="1" t="str">
        <f t="shared" si="104"/>
        <v>Valid</v>
      </c>
      <c r="R955" s="1" t="s">
        <v>82</v>
      </c>
      <c r="S955" s="4">
        <v>4316444</v>
      </c>
      <c r="T955" s="1">
        <v>16.32</v>
      </c>
      <c r="U955" s="1">
        <v>180</v>
      </c>
      <c r="V955" s="1">
        <v>23980.240000000002</v>
      </c>
      <c r="W955" s="4">
        <f t="shared" si="105"/>
        <v>5870363.8400000008</v>
      </c>
      <c r="X955" s="1" t="s">
        <v>105</v>
      </c>
      <c r="Y955" s="1" t="s">
        <v>106</v>
      </c>
      <c r="Z955" s="8">
        <v>46417</v>
      </c>
      <c r="AA955" s="8" t="str">
        <f>TEXT(Table2[[#This Row],[Application_Date]],"yyy")</f>
        <v>2027</v>
      </c>
      <c r="AB955" s="8" t="str">
        <f>TEXT(Table2[[#This Row],[Application_Date]],"mmmm")</f>
        <v>January</v>
      </c>
      <c r="AC955" s="1" t="s">
        <v>61</v>
      </c>
      <c r="AD955" s="1" t="s">
        <v>30</v>
      </c>
      <c r="AE955" s="1" t="s">
        <v>66</v>
      </c>
    </row>
    <row r="956" spans="1:31" x14ac:dyDescent="0.25">
      <c r="A956" s="1" t="s">
        <v>2051</v>
      </c>
      <c r="B956" s="1" t="str">
        <f>IF(COUNTIF($A$2:A956,A956)&gt;1,"Duplicate","Unique")</f>
        <v>Unique</v>
      </c>
      <c r="C956" s="1" t="s">
        <v>2052</v>
      </c>
      <c r="D956" s="1" t="s">
        <v>489</v>
      </c>
      <c r="E956" s="1" t="str">
        <f t="shared" si="99"/>
        <v>Submitted</v>
      </c>
      <c r="F956" s="1" t="s">
        <v>47</v>
      </c>
      <c r="G956" s="1">
        <v>57</v>
      </c>
      <c r="H956" s="1" t="s">
        <v>36</v>
      </c>
      <c r="I956" s="1" t="s">
        <v>25</v>
      </c>
      <c r="J956" s="1" t="s">
        <v>70</v>
      </c>
      <c r="K956" s="4">
        <v>1099375</v>
      </c>
      <c r="L956" s="4" t="str">
        <f t="shared" si="100"/>
        <v>Submitted</v>
      </c>
      <c r="M956" s="1">
        <v>857</v>
      </c>
      <c r="N956" s="1" t="str">
        <f t="shared" si="101"/>
        <v>medium_risk</v>
      </c>
      <c r="O956" s="1" t="str">
        <f t="shared" si="102"/>
        <v>Excellent</v>
      </c>
      <c r="P956" s="1" t="str">
        <f t="shared" si="103"/>
        <v>Submitted</v>
      </c>
      <c r="Q956" s="1" t="str">
        <f t="shared" si="104"/>
        <v>Valid</v>
      </c>
      <c r="R956" s="1" t="s">
        <v>82</v>
      </c>
      <c r="S956" s="4">
        <v>1649650</v>
      </c>
      <c r="T956" s="1">
        <v>11.75</v>
      </c>
      <c r="U956" s="1">
        <v>180</v>
      </c>
      <c r="V956" s="1">
        <v>9164.7199999999993</v>
      </c>
      <c r="W956" s="4">
        <f t="shared" si="105"/>
        <v>1615282.2916666665</v>
      </c>
      <c r="X956" s="1" t="s">
        <v>28</v>
      </c>
      <c r="Y956" s="1" t="s">
        <v>29</v>
      </c>
      <c r="Z956" s="8">
        <v>46418</v>
      </c>
      <c r="AA956" s="8" t="str">
        <f>TEXT(Table2[[#This Row],[Application_Date]],"yyy")</f>
        <v>2027</v>
      </c>
      <c r="AB956" s="8" t="str">
        <f>TEXT(Table2[[#This Row],[Application_Date]],"mmmm")</f>
        <v>January</v>
      </c>
      <c r="AC956" s="1" t="s">
        <v>41</v>
      </c>
      <c r="AD956" s="1" t="s">
        <v>42</v>
      </c>
      <c r="AE956" s="1" t="s">
        <v>43</v>
      </c>
    </row>
    <row r="957" spans="1:31" x14ac:dyDescent="0.25">
      <c r="A957" s="1" t="s">
        <v>2053</v>
      </c>
      <c r="B957" s="1" t="str">
        <f>IF(COUNTIF($A$2:A957,A957)&gt;1,"Duplicate","Unique")</f>
        <v>Unique</v>
      </c>
      <c r="C957" s="1" t="s">
        <v>2054</v>
      </c>
      <c r="D957" s="1" t="s">
        <v>163</v>
      </c>
      <c r="E957" s="1" t="str">
        <f t="shared" si="99"/>
        <v>Submitted</v>
      </c>
      <c r="F957" s="1" t="s">
        <v>47</v>
      </c>
      <c r="G957" s="1">
        <v>46</v>
      </c>
      <c r="H957" s="1" t="s">
        <v>36</v>
      </c>
      <c r="I957" s="1" t="s">
        <v>25</v>
      </c>
      <c r="J957" s="1" t="s">
        <v>70</v>
      </c>
      <c r="K957" s="4">
        <v>1426336</v>
      </c>
      <c r="L957" s="4" t="str">
        <f t="shared" si="100"/>
        <v>Submitted</v>
      </c>
      <c r="M957" s="1">
        <v>374</v>
      </c>
      <c r="N957" s="1" t="str">
        <f t="shared" si="101"/>
        <v>High_risk</v>
      </c>
      <c r="O957" s="1" t="str">
        <f t="shared" si="102"/>
        <v>Excellent</v>
      </c>
      <c r="P957" s="1" t="str">
        <f t="shared" si="103"/>
        <v>Submitted</v>
      </c>
      <c r="Q957" s="1" t="str">
        <f t="shared" si="104"/>
        <v>Valid</v>
      </c>
      <c r="R957" s="1" t="s">
        <v>70</v>
      </c>
      <c r="S957" s="4">
        <v>783598</v>
      </c>
      <c r="T957" s="1">
        <v>15.99</v>
      </c>
      <c r="U957" s="1">
        <v>60</v>
      </c>
      <c r="V957" s="1">
        <v>13059.97</v>
      </c>
      <c r="W957" s="4">
        <f t="shared" si="105"/>
        <v>1044144.335</v>
      </c>
      <c r="X957" s="1" t="s">
        <v>50</v>
      </c>
      <c r="Y957" s="1" t="s">
        <v>51</v>
      </c>
      <c r="Z957" s="8">
        <v>46419</v>
      </c>
      <c r="AA957" s="8" t="str">
        <f>TEXT(Table2[[#This Row],[Application_Date]],"yyy")</f>
        <v>2027</v>
      </c>
      <c r="AB957" s="8" t="str">
        <f>TEXT(Table2[[#This Row],[Application_Date]],"mmmm")</f>
        <v>February</v>
      </c>
      <c r="AC957" s="1" t="s">
        <v>52</v>
      </c>
      <c r="AD957" s="1" t="s">
        <v>30</v>
      </c>
      <c r="AE957" s="1" t="s">
        <v>31</v>
      </c>
    </row>
    <row r="958" spans="1:31" x14ac:dyDescent="0.25">
      <c r="A958" s="1" t="s">
        <v>2055</v>
      </c>
      <c r="B958" s="1" t="str">
        <f>IF(COUNTIF($A$2:A958,A958)&gt;1,"Duplicate","Unique")</f>
        <v>Unique</v>
      </c>
      <c r="C958" s="1" t="s">
        <v>2056</v>
      </c>
      <c r="D958" s="1" t="s">
        <v>249</v>
      </c>
      <c r="E958" s="1" t="str">
        <f t="shared" si="99"/>
        <v>Submitted</v>
      </c>
      <c r="F958" s="1" t="s">
        <v>35</v>
      </c>
      <c r="G958" s="1">
        <v>19</v>
      </c>
      <c r="H958" s="1" t="s">
        <v>36</v>
      </c>
      <c r="I958" s="1" t="s">
        <v>25</v>
      </c>
      <c r="J958" s="1" t="s">
        <v>49</v>
      </c>
      <c r="K958" s="4">
        <v>1319913</v>
      </c>
      <c r="L958" s="4" t="str">
        <f t="shared" si="100"/>
        <v>Submitted</v>
      </c>
      <c r="M958" s="1">
        <v>726</v>
      </c>
      <c r="N958" s="1" t="str">
        <f t="shared" si="101"/>
        <v>low_risk</v>
      </c>
      <c r="O958" s="1" t="str">
        <f t="shared" si="102"/>
        <v>Excellent</v>
      </c>
      <c r="P958" s="1" t="str">
        <f t="shared" si="103"/>
        <v>Submitted</v>
      </c>
      <c r="Q958" s="1" t="str">
        <f t="shared" si="104"/>
        <v>Valid</v>
      </c>
      <c r="R958" s="1" t="s">
        <v>6</v>
      </c>
      <c r="S958" s="4">
        <v>1774428</v>
      </c>
      <c r="T958" s="1">
        <v>14.16</v>
      </c>
      <c r="U958" s="1">
        <v>36</v>
      </c>
      <c r="V958" s="1">
        <v>49289.67</v>
      </c>
      <c r="W958" s="4">
        <f t="shared" si="105"/>
        <v>2093825.0400013691</v>
      </c>
      <c r="X958" s="1" t="s">
        <v>28</v>
      </c>
      <c r="Y958" s="1" t="s">
        <v>29</v>
      </c>
      <c r="Z958" s="8">
        <v>46420</v>
      </c>
      <c r="AA958" s="8" t="str">
        <f>TEXT(Table2[[#This Row],[Application_Date]],"yyy")</f>
        <v>2027</v>
      </c>
      <c r="AB958" s="8" t="str">
        <f>TEXT(Table2[[#This Row],[Application_Date]],"mmmm")</f>
        <v>February</v>
      </c>
      <c r="AC958" s="1" t="s">
        <v>52</v>
      </c>
      <c r="AD958" s="1" t="s">
        <v>42</v>
      </c>
      <c r="AE958" s="1" t="s">
        <v>43</v>
      </c>
    </row>
    <row r="959" spans="1:31" x14ac:dyDescent="0.25">
      <c r="A959" s="1" t="s">
        <v>2057</v>
      </c>
      <c r="B959" s="1" t="str">
        <f>IF(COUNTIF($A$2:A959,A959)&gt;1,"Duplicate","Unique")</f>
        <v>Unique</v>
      </c>
      <c r="C959" s="1" t="s">
        <v>2058</v>
      </c>
      <c r="D959" s="1" t="s">
        <v>226</v>
      </c>
      <c r="E959" s="1" t="str">
        <f t="shared" si="99"/>
        <v>Submitted</v>
      </c>
      <c r="F959" s="1" t="s">
        <v>47</v>
      </c>
      <c r="G959" s="1">
        <v>36</v>
      </c>
      <c r="H959" s="1" t="s">
        <v>24</v>
      </c>
      <c r="I959" s="1" t="s">
        <v>48</v>
      </c>
      <c r="J959" s="1" t="s">
        <v>49</v>
      </c>
      <c r="K959" s="4">
        <v>901912</v>
      </c>
      <c r="L959" s="4" t="str">
        <f t="shared" si="100"/>
        <v>Submitted</v>
      </c>
      <c r="M959" s="1">
        <v>710</v>
      </c>
      <c r="N959" s="1" t="str">
        <f t="shared" si="101"/>
        <v>low_risk</v>
      </c>
      <c r="O959" s="1" t="str">
        <f t="shared" si="102"/>
        <v>Excellent</v>
      </c>
      <c r="P959" s="1" t="str">
        <f t="shared" si="103"/>
        <v>Submitted</v>
      </c>
      <c r="Q959" s="1" t="str">
        <f t="shared" si="104"/>
        <v>Valid</v>
      </c>
      <c r="R959" s="1" t="s">
        <v>27</v>
      </c>
      <c r="S959" s="4">
        <v>240058</v>
      </c>
      <c r="T959" s="1">
        <v>10.77</v>
      </c>
      <c r="U959" s="1">
        <v>180</v>
      </c>
      <c r="V959" s="1">
        <v>1333.66</v>
      </c>
      <c r="W959" s="4">
        <f t="shared" si="105"/>
        <v>215452.05499999999</v>
      </c>
      <c r="X959" s="1" t="s">
        <v>95</v>
      </c>
      <c r="Y959" s="1" t="s">
        <v>96</v>
      </c>
      <c r="Z959" s="8">
        <v>46421</v>
      </c>
      <c r="AA959" s="8" t="str">
        <f>TEXT(Table2[[#This Row],[Application_Date]],"yyy")</f>
        <v>2027</v>
      </c>
      <c r="AB959" s="8" t="str">
        <f>TEXT(Table2[[#This Row],[Application_Date]],"mmmm")</f>
        <v>February</v>
      </c>
      <c r="AC959" s="1" t="s">
        <v>52</v>
      </c>
      <c r="AD959" s="1" t="s">
        <v>30</v>
      </c>
      <c r="AE959" s="1" t="s">
        <v>62</v>
      </c>
    </row>
    <row r="960" spans="1:31" x14ac:dyDescent="0.25">
      <c r="A960" s="1" t="s">
        <v>2059</v>
      </c>
      <c r="B960" s="1" t="str">
        <f>IF(COUNTIF($A$2:A960,A960)&gt;1,"Duplicate","Unique")</f>
        <v>Unique</v>
      </c>
      <c r="C960" s="1" t="s">
        <v>2060</v>
      </c>
      <c r="D960" s="1" t="s">
        <v>325</v>
      </c>
      <c r="E960" s="1" t="str">
        <f t="shared" si="99"/>
        <v>Submitted</v>
      </c>
      <c r="F960" s="1" t="s">
        <v>35</v>
      </c>
      <c r="G960" s="1">
        <v>33</v>
      </c>
      <c r="H960" s="1" t="s">
        <v>24</v>
      </c>
      <c r="I960" s="1" t="s">
        <v>48</v>
      </c>
      <c r="J960" s="1" t="s">
        <v>49</v>
      </c>
      <c r="K960" s="4">
        <v>0</v>
      </c>
      <c r="L960" s="4" t="str">
        <f t="shared" si="100"/>
        <v>Submitted</v>
      </c>
      <c r="M960" s="1">
        <v>536</v>
      </c>
      <c r="N960" s="1" t="str">
        <f t="shared" si="101"/>
        <v>High_risk</v>
      </c>
      <c r="O960" s="1" t="str">
        <f t="shared" si="102"/>
        <v>Excellent</v>
      </c>
      <c r="P960" s="1" t="str">
        <f t="shared" si="103"/>
        <v>Submitted</v>
      </c>
      <c r="Q960" s="1" t="str">
        <f t="shared" si="104"/>
        <v>Valid</v>
      </c>
      <c r="R960" s="1" t="s">
        <v>38</v>
      </c>
      <c r="S960" s="4">
        <v>2419581</v>
      </c>
      <c r="T960" s="1">
        <v>11.08</v>
      </c>
      <c r="U960" s="1">
        <v>36</v>
      </c>
      <c r="V960" s="1">
        <v>67210.58</v>
      </c>
      <c r="W960" s="4">
        <f t="shared" si="105"/>
        <v>2234079.7901327806</v>
      </c>
      <c r="X960" s="1" t="s">
        <v>105</v>
      </c>
      <c r="Y960" s="1" t="s">
        <v>106</v>
      </c>
      <c r="Z960" s="8">
        <v>46422</v>
      </c>
      <c r="AA960" s="8" t="str">
        <f>TEXT(Table2[[#This Row],[Application_Date]],"yyy")</f>
        <v>2027</v>
      </c>
      <c r="AB960" s="8" t="str">
        <f>TEXT(Table2[[#This Row],[Application_Date]],"mmmm")</f>
        <v>February</v>
      </c>
      <c r="AC960" s="1" t="s">
        <v>41</v>
      </c>
      <c r="AD960" s="1" t="s">
        <v>30</v>
      </c>
      <c r="AE960" s="1" t="s">
        <v>66</v>
      </c>
    </row>
    <row r="961" spans="1:31" x14ac:dyDescent="0.25">
      <c r="A961" s="1" t="s">
        <v>2061</v>
      </c>
      <c r="B961" s="1" t="str">
        <f>IF(COUNTIF($A$2:A961,A961)&gt;1,"Duplicate","Unique")</f>
        <v>Unique</v>
      </c>
      <c r="C961" s="1" t="s">
        <v>2062</v>
      </c>
      <c r="D961" s="1" t="s">
        <v>196</v>
      </c>
      <c r="E961" s="1" t="str">
        <f t="shared" si="99"/>
        <v>Submitted</v>
      </c>
      <c r="F961" s="1" t="s">
        <v>47</v>
      </c>
      <c r="G961" s="1">
        <v>55</v>
      </c>
      <c r="H961" s="1" t="s">
        <v>24</v>
      </c>
      <c r="I961" s="1" t="s">
        <v>48</v>
      </c>
      <c r="J961" s="1" t="s">
        <v>26</v>
      </c>
      <c r="K961" s="4">
        <v>1753737</v>
      </c>
      <c r="L961" s="4" t="str">
        <f t="shared" si="100"/>
        <v>Submitted</v>
      </c>
      <c r="M961" s="1">
        <v>405</v>
      </c>
      <c r="N961" s="1" t="str">
        <f t="shared" si="101"/>
        <v>High_risk</v>
      </c>
      <c r="O961" s="1" t="str">
        <f t="shared" si="102"/>
        <v>Excellent</v>
      </c>
      <c r="P961" s="1" t="str">
        <f t="shared" si="103"/>
        <v>Submitted</v>
      </c>
      <c r="Q961" s="1" t="str">
        <f t="shared" si="104"/>
        <v>Valid</v>
      </c>
      <c r="R961" s="1" t="s">
        <v>82</v>
      </c>
      <c r="S961" s="4">
        <v>3781596</v>
      </c>
      <c r="T961" s="1">
        <v>11.12</v>
      </c>
      <c r="U961" s="1">
        <v>12</v>
      </c>
      <c r="V961" s="1">
        <v>315133</v>
      </c>
      <c r="W961" s="4">
        <f t="shared" si="105"/>
        <v>3505618.9010658814</v>
      </c>
      <c r="X961" s="1" t="s">
        <v>105</v>
      </c>
      <c r="Y961" s="1" t="s">
        <v>106</v>
      </c>
      <c r="Z961" s="8">
        <v>46423</v>
      </c>
      <c r="AA961" s="8" t="str">
        <f>TEXT(Table2[[#This Row],[Application_Date]],"yyy")</f>
        <v>2027</v>
      </c>
      <c r="AB961" s="8" t="str">
        <f>TEXT(Table2[[#This Row],[Application_Date]],"mmmm")</f>
        <v>February</v>
      </c>
      <c r="AC961" s="1" t="s">
        <v>61</v>
      </c>
      <c r="AD961" s="1" t="s">
        <v>42</v>
      </c>
      <c r="AE961" s="1" t="s">
        <v>66</v>
      </c>
    </row>
    <row r="962" spans="1:31" x14ac:dyDescent="0.25">
      <c r="A962" s="1" t="s">
        <v>2063</v>
      </c>
      <c r="B962" s="1" t="str">
        <f>IF(COUNTIF($A$2:A962,A962)&gt;1,"Duplicate","Unique")</f>
        <v>Unique</v>
      </c>
      <c r="C962" s="1" t="s">
        <v>2064</v>
      </c>
      <c r="D962" s="1" t="s">
        <v>157</v>
      </c>
      <c r="E962" s="1" t="str">
        <f t="shared" ref="E962:E1025" si="106">IF(C962="","Missing","Submitted")</f>
        <v>Submitted</v>
      </c>
      <c r="F962" s="1" t="s">
        <v>35</v>
      </c>
      <c r="G962" s="1">
        <v>25</v>
      </c>
      <c r="H962" s="1" t="s">
        <v>36</v>
      </c>
      <c r="I962" s="1" t="s">
        <v>48</v>
      </c>
      <c r="J962" s="1" t="s">
        <v>70</v>
      </c>
      <c r="K962" s="4">
        <v>679858</v>
      </c>
      <c r="L962" s="4" t="str">
        <f t="shared" ref="L962:L1025" si="107">IF(K962="","Missing","Submitted")</f>
        <v>Submitted</v>
      </c>
      <c r="M962" s="1">
        <v>751</v>
      </c>
      <c r="N962" s="1" t="str">
        <f t="shared" ref="N962:N1025" si="108">IF(M962&lt;600,"High_risk",IF(M962&gt;=750,"medium_risk","low_risk"))</f>
        <v>medium_risk</v>
      </c>
      <c r="O962" s="1" t="str">
        <f t="shared" ref="O962:O1025" si="109">IF(J963&lt;503,"Poor",IF(J963&lt;=550,"Fair",IF(J963&lt;=750,"Good","Excellent")))</f>
        <v>Excellent</v>
      </c>
      <c r="P962" s="1" t="str">
        <f t="shared" ref="P962:P1025" si="110">IF(S962="","Missing","Submitted")</f>
        <v>Submitted</v>
      </c>
      <c r="Q962" s="1" t="str">
        <f t="shared" ref="Q962:Q1025" si="111">IF(AND(M962&gt;=300,M962&lt;=900),"Valid","Invalid")</f>
        <v>Valid</v>
      </c>
      <c r="R962" s="1" t="s">
        <v>27</v>
      </c>
      <c r="S962" s="4">
        <v>4594167</v>
      </c>
      <c r="T962" s="1">
        <v>10.17</v>
      </c>
      <c r="U962" s="1">
        <v>120</v>
      </c>
      <c r="V962" s="1">
        <v>38284.720000000001</v>
      </c>
      <c r="W962" s="4">
        <f t="shared" ref="W962:W1025" si="112">PMT(T962/12,U962,-S962)</f>
        <v>3893556.5325000002</v>
      </c>
      <c r="X962" s="1" t="s">
        <v>39</v>
      </c>
      <c r="Y962" s="1" t="s">
        <v>40</v>
      </c>
      <c r="Z962" s="8">
        <v>46424</v>
      </c>
      <c r="AA962" s="8" t="str">
        <f>TEXT(Table2[[#This Row],[Application_Date]],"yyy")</f>
        <v>2027</v>
      </c>
      <c r="AB962" s="8" t="str">
        <f>TEXT(Table2[[#This Row],[Application_Date]],"mmmm")</f>
        <v>February</v>
      </c>
      <c r="AC962" s="1" t="s">
        <v>41</v>
      </c>
      <c r="AD962" s="1" t="s">
        <v>30</v>
      </c>
      <c r="AE962" s="1" t="s">
        <v>66</v>
      </c>
    </row>
    <row r="963" spans="1:31" x14ac:dyDescent="0.25">
      <c r="A963" s="1" t="s">
        <v>2065</v>
      </c>
      <c r="B963" s="1" t="str">
        <f>IF(COUNTIF($A$2:A963,A963)&gt;1,"Duplicate","Unique")</f>
        <v>Unique</v>
      </c>
      <c r="C963" s="1" t="s">
        <v>2066</v>
      </c>
      <c r="D963" s="1" t="s">
        <v>115</v>
      </c>
      <c r="E963" s="1" t="str">
        <f t="shared" si="106"/>
        <v>Submitted</v>
      </c>
      <c r="F963" s="1" t="s">
        <v>47</v>
      </c>
      <c r="G963" s="1">
        <v>54</v>
      </c>
      <c r="H963" s="1" t="s">
        <v>24</v>
      </c>
      <c r="I963" s="1" t="s">
        <v>48</v>
      </c>
      <c r="J963" s="1" t="s">
        <v>70</v>
      </c>
      <c r="K963" s="4">
        <v>1424789</v>
      </c>
      <c r="L963" s="4" t="str">
        <f t="shared" si="107"/>
        <v>Submitted</v>
      </c>
      <c r="M963" s="1">
        <v>612</v>
      </c>
      <c r="N963" s="1" t="str">
        <f t="shared" si="108"/>
        <v>low_risk</v>
      </c>
      <c r="O963" s="1" t="str">
        <f t="shared" si="109"/>
        <v>Excellent</v>
      </c>
      <c r="P963" s="1" t="str">
        <f t="shared" si="110"/>
        <v>Submitted</v>
      </c>
      <c r="Q963" s="1" t="str">
        <f t="shared" si="111"/>
        <v>Valid</v>
      </c>
      <c r="R963" s="1" t="s">
        <v>27</v>
      </c>
      <c r="S963" s="4">
        <v>3120128</v>
      </c>
      <c r="T963" s="1">
        <v>11.2</v>
      </c>
      <c r="U963" s="1">
        <v>120</v>
      </c>
      <c r="V963" s="1">
        <v>26001.07</v>
      </c>
      <c r="W963" s="4">
        <f t="shared" si="112"/>
        <v>2912119.4666666663</v>
      </c>
      <c r="X963" s="1" t="s">
        <v>39</v>
      </c>
      <c r="Y963" s="1" t="s">
        <v>40</v>
      </c>
      <c r="Z963" s="8">
        <v>46425</v>
      </c>
      <c r="AA963" s="8" t="str">
        <f>TEXT(Table2[[#This Row],[Application_Date]],"yyy")</f>
        <v>2027</v>
      </c>
      <c r="AB963" s="8" t="str">
        <f>TEXT(Table2[[#This Row],[Application_Date]],"mmmm")</f>
        <v>February</v>
      </c>
      <c r="AC963" s="1" t="s">
        <v>52</v>
      </c>
      <c r="AD963" s="1" t="s">
        <v>42</v>
      </c>
      <c r="AE963" s="1" t="s">
        <v>43</v>
      </c>
    </row>
    <row r="964" spans="1:31" x14ac:dyDescent="0.25">
      <c r="A964" s="1" t="s">
        <v>2067</v>
      </c>
      <c r="B964" s="1" t="str">
        <f>IF(COUNTIF($A$2:A964,A964)&gt;1,"Duplicate","Unique")</f>
        <v>Unique</v>
      </c>
      <c r="C964" s="1" t="s">
        <v>2068</v>
      </c>
      <c r="D964" s="1" t="s">
        <v>659</v>
      </c>
      <c r="E964" s="1" t="str">
        <f t="shared" si="106"/>
        <v>Submitted</v>
      </c>
      <c r="F964" s="1" t="s">
        <v>35</v>
      </c>
      <c r="G964" s="1">
        <v>43</v>
      </c>
      <c r="H964" s="1" t="s">
        <v>24</v>
      </c>
      <c r="I964" s="1" t="s">
        <v>25</v>
      </c>
      <c r="J964" s="1" t="s">
        <v>49</v>
      </c>
      <c r="K964" s="4">
        <v>870657</v>
      </c>
      <c r="L964" s="4" t="str">
        <f t="shared" si="107"/>
        <v>Submitted</v>
      </c>
      <c r="M964" s="1">
        <v>491</v>
      </c>
      <c r="N964" s="1" t="str">
        <f t="shared" si="108"/>
        <v>High_risk</v>
      </c>
      <c r="O964" s="1" t="str">
        <f t="shared" si="109"/>
        <v>Excellent</v>
      </c>
      <c r="P964" s="1" t="str">
        <f t="shared" si="110"/>
        <v>Submitted</v>
      </c>
      <c r="Q964" s="1" t="str">
        <f t="shared" si="111"/>
        <v>Valid</v>
      </c>
      <c r="R964" s="1" t="s">
        <v>38</v>
      </c>
      <c r="S964" s="4">
        <v>1016857</v>
      </c>
      <c r="T964" s="1">
        <v>11.82</v>
      </c>
      <c r="U964" s="1">
        <v>36</v>
      </c>
      <c r="V964" s="1">
        <v>28246.03</v>
      </c>
      <c r="W964" s="4">
        <f t="shared" si="112"/>
        <v>1001604.1450191125</v>
      </c>
      <c r="X964" s="1" t="s">
        <v>39</v>
      </c>
      <c r="Y964" s="1" t="s">
        <v>40</v>
      </c>
      <c r="Z964" s="8">
        <v>46426</v>
      </c>
      <c r="AA964" s="8" t="str">
        <f>TEXT(Table2[[#This Row],[Application_Date]],"yyy")</f>
        <v>2027</v>
      </c>
      <c r="AB964" s="8" t="str">
        <f>TEXT(Table2[[#This Row],[Application_Date]],"mmmm")</f>
        <v>February</v>
      </c>
      <c r="AC964" s="1" t="s">
        <v>61</v>
      </c>
      <c r="AD964" s="1" t="s">
        <v>42</v>
      </c>
      <c r="AE964" s="1" t="s">
        <v>62</v>
      </c>
    </row>
    <row r="965" spans="1:31" x14ac:dyDescent="0.25">
      <c r="A965" s="1" t="s">
        <v>2069</v>
      </c>
      <c r="B965" s="1" t="str">
        <f>IF(COUNTIF($A$2:A965,A965)&gt;1,"Duplicate","Unique")</f>
        <v>Unique</v>
      </c>
      <c r="C965" s="1" t="s">
        <v>2070</v>
      </c>
      <c r="D965" s="1" t="s">
        <v>180</v>
      </c>
      <c r="E965" s="1" t="str">
        <f t="shared" si="106"/>
        <v>Submitted</v>
      </c>
      <c r="F965" s="1" t="s">
        <v>47</v>
      </c>
      <c r="G965" s="1">
        <v>65</v>
      </c>
      <c r="H965" s="1" t="s">
        <v>24</v>
      </c>
      <c r="I965" s="1" t="s">
        <v>25</v>
      </c>
      <c r="J965" s="1" t="s">
        <v>70</v>
      </c>
      <c r="K965" s="4">
        <v>785820</v>
      </c>
      <c r="L965" s="4" t="str">
        <f t="shared" si="107"/>
        <v>Submitted</v>
      </c>
      <c r="M965" s="1">
        <v>650</v>
      </c>
      <c r="N965" s="1" t="str">
        <f t="shared" si="108"/>
        <v>low_risk</v>
      </c>
      <c r="O965" s="1" t="str">
        <f t="shared" si="109"/>
        <v>Excellent</v>
      </c>
      <c r="P965" s="1" t="str">
        <f t="shared" si="110"/>
        <v>Submitted</v>
      </c>
      <c r="Q965" s="1" t="str">
        <f t="shared" si="111"/>
        <v>Valid</v>
      </c>
      <c r="R965" s="1" t="s">
        <v>38</v>
      </c>
      <c r="S965" s="4">
        <v>4540902</v>
      </c>
      <c r="T965" s="1">
        <v>14.74</v>
      </c>
      <c r="U965" s="1">
        <v>180</v>
      </c>
      <c r="V965" s="1">
        <v>25227.23</v>
      </c>
      <c r="W965" s="4">
        <f t="shared" si="112"/>
        <v>5577741.29</v>
      </c>
      <c r="X965" s="1" t="s">
        <v>50</v>
      </c>
      <c r="Y965" s="1" t="s">
        <v>51</v>
      </c>
      <c r="Z965" s="8">
        <v>46427</v>
      </c>
      <c r="AA965" s="8" t="str">
        <f>TEXT(Table2[[#This Row],[Application_Date]],"yyy")</f>
        <v>2027</v>
      </c>
      <c r="AB965" s="8" t="str">
        <f>TEXT(Table2[[#This Row],[Application_Date]],"mmmm")</f>
        <v>February</v>
      </c>
      <c r="AC965" s="1" t="s">
        <v>61</v>
      </c>
      <c r="AD965" s="1" t="s">
        <v>30</v>
      </c>
      <c r="AE965" s="1" t="s">
        <v>31</v>
      </c>
    </row>
    <row r="966" spans="1:31" x14ac:dyDescent="0.25">
      <c r="A966" s="1" t="s">
        <v>2071</v>
      </c>
      <c r="B966" s="1" t="str">
        <f>IF(COUNTIF($A$2:A966,A966)&gt;1,"Duplicate","Unique")</f>
        <v>Unique</v>
      </c>
      <c r="C966" s="1" t="s">
        <v>2072</v>
      </c>
      <c r="D966" s="1" t="s">
        <v>226</v>
      </c>
      <c r="E966" s="1" t="str">
        <f t="shared" si="106"/>
        <v>Submitted</v>
      </c>
      <c r="F966" s="1" t="s">
        <v>35</v>
      </c>
      <c r="G966" s="1">
        <v>25</v>
      </c>
      <c r="H966" s="1" t="s">
        <v>24</v>
      </c>
      <c r="I966" s="1" t="s">
        <v>48</v>
      </c>
      <c r="J966" s="1" t="s">
        <v>26</v>
      </c>
      <c r="K966" s="4">
        <v>1013926</v>
      </c>
      <c r="L966" s="4" t="str">
        <f t="shared" si="107"/>
        <v>Submitted</v>
      </c>
      <c r="M966" s="1">
        <v>844</v>
      </c>
      <c r="N966" s="1" t="str">
        <f t="shared" si="108"/>
        <v>medium_risk</v>
      </c>
      <c r="O966" s="1" t="str">
        <f t="shared" si="109"/>
        <v>Excellent</v>
      </c>
      <c r="P966" s="1" t="str">
        <f t="shared" si="110"/>
        <v>Submitted</v>
      </c>
      <c r="Q966" s="1" t="str">
        <f t="shared" si="111"/>
        <v>Valid</v>
      </c>
      <c r="R966" s="1" t="s">
        <v>38</v>
      </c>
      <c r="S966" s="4">
        <v>910219</v>
      </c>
      <c r="T966" s="1">
        <v>8.98</v>
      </c>
      <c r="U966" s="1">
        <v>24</v>
      </c>
      <c r="V966" s="1">
        <v>37925.79</v>
      </c>
      <c r="W966" s="4">
        <f t="shared" si="112"/>
        <v>681148.24223896756</v>
      </c>
      <c r="X966" s="1" t="s">
        <v>28</v>
      </c>
      <c r="Y966" s="1" t="s">
        <v>29</v>
      </c>
      <c r="Z966" s="8">
        <v>46428</v>
      </c>
      <c r="AA966" s="8" t="str">
        <f>TEXT(Table2[[#This Row],[Application_Date]],"yyy")</f>
        <v>2027</v>
      </c>
      <c r="AB966" s="8" t="str">
        <f>TEXT(Table2[[#This Row],[Application_Date]],"mmmm")</f>
        <v>February</v>
      </c>
      <c r="AC966" s="1" t="s">
        <v>61</v>
      </c>
      <c r="AD966" s="1" t="s">
        <v>42</v>
      </c>
      <c r="AE966" s="1" t="s">
        <v>43</v>
      </c>
    </row>
    <row r="967" spans="1:31" x14ac:dyDescent="0.25">
      <c r="A967" s="1" t="s">
        <v>2073</v>
      </c>
      <c r="B967" s="1" t="str">
        <f>IF(COUNTIF($A$2:A967,A967)&gt;1,"Duplicate","Unique")</f>
        <v>Unique</v>
      </c>
      <c r="C967" s="1" t="s">
        <v>2074</v>
      </c>
      <c r="D967" s="1" t="s">
        <v>58</v>
      </c>
      <c r="E967" s="1" t="str">
        <f t="shared" si="106"/>
        <v>Submitted</v>
      </c>
      <c r="F967" s="1" t="s">
        <v>47</v>
      </c>
      <c r="G967" s="1">
        <v>30</v>
      </c>
      <c r="H967" s="1" t="s">
        <v>36</v>
      </c>
      <c r="I967" s="1" t="s">
        <v>48</v>
      </c>
      <c r="J967" s="1" t="s">
        <v>37</v>
      </c>
      <c r="K967" s="4">
        <v>2151199</v>
      </c>
      <c r="L967" s="4" t="str">
        <f t="shared" si="107"/>
        <v>Submitted</v>
      </c>
      <c r="M967" s="1">
        <v>601</v>
      </c>
      <c r="N967" s="1" t="str">
        <f t="shared" si="108"/>
        <v>low_risk</v>
      </c>
      <c r="O967" s="1" t="str">
        <f t="shared" si="109"/>
        <v>Excellent</v>
      </c>
      <c r="P967" s="1" t="str">
        <f t="shared" si="110"/>
        <v>Submitted</v>
      </c>
      <c r="Q967" s="1" t="str">
        <f t="shared" si="111"/>
        <v>Valid</v>
      </c>
      <c r="R967" s="1" t="s">
        <v>27</v>
      </c>
      <c r="S967" s="4">
        <v>889994</v>
      </c>
      <c r="T967" s="1">
        <v>11.2</v>
      </c>
      <c r="U967" s="1">
        <v>12</v>
      </c>
      <c r="V967" s="1">
        <v>74166.17</v>
      </c>
      <c r="W967" s="4">
        <f t="shared" si="112"/>
        <v>830965.78759120114</v>
      </c>
      <c r="X967" s="1" t="s">
        <v>59</v>
      </c>
      <c r="Y967" s="1" t="s">
        <v>60</v>
      </c>
      <c r="Z967" s="8">
        <v>46429</v>
      </c>
      <c r="AA967" s="8" t="str">
        <f>TEXT(Table2[[#This Row],[Application_Date]],"yyy")</f>
        <v>2027</v>
      </c>
      <c r="AB967" s="8" t="str">
        <f>TEXT(Table2[[#This Row],[Application_Date]],"mmmm")</f>
        <v>February</v>
      </c>
      <c r="AC967" s="1" t="s">
        <v>61</v>
      </c>
      <c r="AD967" s="1" t="s">
        <v>30</v>
      </c>
      <c r="AE967" s="1" t="s">
        <v>31</v>
      </c>
    </row>
    <row r="968" spans="1:31" x14ac:dyDescent="0.25">
      <c r="A968" s="1" t="s">
        <v>2075</v>
      </c>
      <c r="B968" s="1" t="str">
        <f>IF(COUNTIF($A$2:A968,A968)&gt;1,"Duplicate","Unique")</f>
        <v>Unique</v>
      </c>
      <c r="C968" s="1" t="s">
        <v>2076</v>
      </c>
      <c r="D968" s="1" t="s">
        <v>157</v>
      </c>
      <c r="E968" s="1" t="str">
        <f t="shared" si="106"/>
        <v>Submitted</v>
      </c>
      <c r="F968" s="1" t="s">
        <v>35</v>
      </c>
      <c r="G968" s="1">
        <v>20</v>
      </c>
      <c r="H968" s="1" t="s">
        <v>24</v>
      </c>
      <c r="I968" s="1" t="s">
        <v>25</v>
      </c>
      <c r="J968" s="1" t="s">
        <v>37</v>
      </c>
      <c r="K968" s="4">
        <v>894396</v>
      </c>
      <c r="L968" s="4" t="str">
        <f t="shared" si="107"/>
        <v>Submitted</v>
      </c>
      <c r="M968" s="1">
        <v>857</v>
      </c>
      <c r="N968" s="1" t="str">
        <f t="shared" si="108"/>
        <v>medium_risk</v>
      </c>
      <c r="O968" s="1" t="str">
        <f t="shared" si="109"/>
        <v>Excellent</v>
      </c>
      <c r="P968" s="1" t="str">
        <f t="shared" si="110"/>
        <v>Submitted</v>
      </c>
      <c r="Q968" s="1" t="str">
        <f t="shared" si="111"/>
        <v>Valid</v>
      </c>
      <c r="R968" s="1" t="s">
        <v>6</v>
      </c>
      <c r="S968" s="4">
        <v>4481082</v>
      </c>
      <c r="T968" s="1">
        <v>12.58</v>
      </c>
      <c r="U968" s="1">
        <v>36</v>
      </c>
      <c r="V968" s="1">
        <v>124474.5</v>
      </c>
      <c r="W968" s="4">
        <f t="shared" si="112"/>
        <v>4697667.6300289379</v>
      </c>
      <c r="X968" s="1" t="s">
        <v>28</v>
      </c>
      <c r="Y968" s="1" t="s">
        <v>29</v>
      </c>
      <c r="Z968" s="8">
        <v>46430</v>
      </c>
      <c r="AA968" s="8" t="str">
        <f>TEXT(Table2[[#This Row],[Application_Date]],"yyy")</f>
        <v>2027</v>
      </c>
      <c r="AB968" s="8" t="str">
        <f>TEXT(Table2[[#This Row],[Application_Date]],"mmmm")</f>
        <v>February</v>
      </c>
      <c r="AC968" s="1" t="s">
        <v>61</v>
      </c>
      <c r="AD968" s="1" t="s">
        <v>42</v>
      </c>
      <c r="AE968" s="1" t="s">
        <v>62</v>
      </c>
    </row>
    <row r="969" spans="1:31" x14ac:dyDescent="0.25">
      <c r="A969" s="1" t="s">
        <v>2077</v>
      </c>
      <c r="B969" s="1" t="str">
        <f>IF(COUNTIF($A$2:A969,A969)&gt;1,"Duplicate","Unique")</f>
        <v>Unique</v>
      </c>
      <c r="C969" s="1" t="s">
        <v>2078</v>
      </c>
      <c r="D969" s="1" t="s">
        <v>314</v>
      </c>
      <c r="E969" s="1" t="str">
        <f t="shared" si="106"/>
        <v>Submitted</v>
      </c>
      <c r="F969" s="1" t="s">
        <v>35</v>
      </c>
      <c r="G969" s="1">
        <v>58</v>
      </c>
      <c r="H969" s="1" t="s">
        <v>36</v>
      </c>
      <c r="I969" s="1" t="s">
        <v>25</v>
      </c>
      <c r="J969" s="1" t="s">
        <v>37</v>
      </c>
      <c r="K969" s="4">
        <v>2039744</v>
      </c>
      <c r="L969" s="4" t="str">
        <f t="shared" si="107"/>
        <v>Submitted</v>
      </c>
      <c r="M969" s="1">
        <v>760</v>
      </c>
      <c r="N969" s="1" t="str">
        <f t="shared" si="108"/>
        <v>medium_risk</v>
      </c>
      <c r="O969" s="1" t="str">
        <f t="shared" si="109"/>
        <v>Excellent</v>
      </c>
      <c r="P969" s="1" t="str">
        <f t="shared" si="110"/>
        <v>Submitted</v>
      </c>
      <c r="Q969" s="1" t="str">
        <f t="shared" si="111"/>
        <v>Valid</v>
      </c>
      <c r="R969" s="1" t="s">
        <v>70</v>
      </c>
      <c r="S969" s="4">
        <v>3690343</v>
      </c>
      <c r="T969" s="1">
        <v>15.51</v>
      </c>
      <c r="U969" s="1">
        <v>24</v>
      </c>
      <c r="V969" s="1">
        <v>153764.29</v>
      </c>
      <c r="W969" s="4">
        <f t="shared" si="112"/>
        <v>4769768.3382417001</v>
      </c>
      <c r="X969" s="1" t="s">
        <v>50</v>
      </c>
      <c r="Y969" s="1" t="s">
        <v>51</v>
      </c>
      <c r="Z969" s="8">
        <v>46431</v>
      </c>
      <c r="AA969" s="8" t="str">
        <f>TEXT(Table2[[#This Row],[Application_Date]],"yyy")</f>
        <v>2027</v>
      </c>
      <c r="AB969" s="8" t="str">
        <f>TEXT(Table2[[#This Row],[Application_Date]],"mmmm")</f>
        <v>February</v>
      </c>
      <c r="AC969" s="1" t="s">
        <v>61</v>
      </c>
      <c r="AD969" s="1" t="s">
        <v>42</v>
      </c>
      <c r="AE969" s="1" t="s">
        <v>43</v>
      </c>
    </row>
    <row r="970" spans="1:31" x14ac:dyDescent="0.25">
      <c r="A970" s="1" t="s">
        <v>2079</v>
      </c>
      <c r="B970" s="1" t="str">
        <f>IF(COUNTIF($A$2:A970,A970)&gt;1,"Duplicate","Unique")</f>
        <v>Unique</v>
      </c>
      <c r="C970" s="1" t="s">
        <v>2080</v>
      </c>
      <c r="D970" s="1" t="s">
        <v>157</v>
      </c>
      <c r="E970" s="1" t="str">
        <f t="shared" si="106"/>
        <v>Submitted</v>
      </c>
      <c r="F970" s="1" t="s">
        <v>35</v>
      </c>
      <c r="G970" s="1">
        <v>38</v>
      </c>
      <c r="H970" s="1" t="s">
        <v>36</v>
      </c>
      <c r="I970" s="1" t="s">
        <v>48</v>
      </c>
      <c r="J970" s="1" t="s">
        <v>37</v>
      </c>
      <c r="K970" s="4">
        <v>726337</v>
      </c>
      <c r="L970" s="4" t="str">
        <f t="shared" si="107"/>
        <v>Submitted</v>
      </c>
      <c r="M970" s="1">
        <v>338</v>
      </c>
      <c r="N970" s="1" t="str">
        <f t="shared" si="108"/>
        <v>High_risk</v>
      </c>
      <c r="O970" s="1" t="str">
        <f t="shared" si="109"/>
        <v>Excellent</v>
      </c>
      <c r="P970" s="1" t="str">
        <f t="shared" si="110"/>
        <v>Submitted</v>
      </c>
      <c r="Q970" s="1" t="str">
        <f t="shared" si="111"/>
        <v>Valid</v>
      </c>
      <c r="R970" s="1" t="s">
        <v>70</v>
      </c>
      <c r="S970" s="4">
        <v>2651415</v>
      </c>
      <c r="T970" s="1">
        <v>9.3699999999999992</v>
      </c>
      <c r="U970" s="1">
        <v>60</v>
      </c>
      <c r="V970" s="1">
        <v>44190.25</v>
      </c>
      <c r="W970" s="4">
        <f t="shared" si="112"/>
        <v>2070313.2125000015</v>
      </c>
      <c r="X970" s="1" t="s">
        <v>95</v>
      </c>
      <c r="Y970" s="1" t="s">
        <v>96</v>
      </c>
      <c r="Z970" s="8">
        <v>46432</v>
      </c>
      <c r="AA970" s="8" t="str">
        <f>TEXT(Table2[[#This Row],[Application_Date]],"yyy")</f>
        <v>2027</v>
      </c>
      <c r="AB970" s="8" t="str">
        <f>TEXT(Table2[[#This Row],[Application_Date]],"mmmm")</f>
        <v>February</v>
      </c>
      <c r="AC970" s="1" t="s">
        <v>61</v>
      </c>
      <c r="AD970" s="1" t="s">
        <v>30</v>
      </c>
      <c r="AE970" s="1" t="s">
        <v>62</v>
      </c>
    </row>
    <row r="971" spans="1:31" x14ac:dyDescent="0.25">
      <c r="A971" s="1" t="s">
        <v>2081</v>
      </c>
      <c r="B971" s="1" t="str">
        <f>IF(COUNTIF($A$2:A971,A971)&gt;1,"Duplicate","Unique")</f>
        <v>Unique</v>
      </c>
      <c r="C971" s="1" t="s">
        <v>2082</v>
      </c>
      <c r="D971" s="1" t="s">
        <v>265</v>
      </c>
      <c r="E971" s="1" t="str">
        <f t="shared" si="106"/>
        <v>Submitted</v>
      </c>
      <c r="F971" s="1" t="s">
        <v>47</v>
      </c>
      <c r="G971" s="1">
        <v>29</v>
      </c>
      <c r="H971" s="1" t="s">
        <v>24</v>
      </c>
      <c r="I971" s="1" t="s">
        <v>48</v>
      </c>
      <c r="J971" s="1" t="s">
        <v>49</v>
      </c>
      <c r="K971" s="4">
        <v>2389722</v>
      </c>
      <c r="L971" s="4" t="str">
        <f t="shared" si="107"/>
        <v>Submitted</v>
      </c>
      <c r="M971" s="1">
        <v>503</v>
      </c>
      <c r="N971" s="1" t="str">
        <f t="shared" si="108"/>
        <v>High_risk</v>
      </c>
      <c r="O971" s="1" t="str">
        <f t="shared" si="109"/>
        <v>Excellent</v>
      </c>
      <c r="P971" s="1" t="str">
        <f t="shared" si="110"/>
        <v>Submitted</v>
      </c>
      <c r="Q971" s="1" t="str">
        <f t="shared" si="111"/>
        <v>Valid</v>
      </c>
      <c r="R971" s="1" t="s">
        <v>38</v>
      </c>
      <c r="S971" s="4">
        <v>3636521</v>
      </c>
      <c r="T971" s="1">
        <v>14.72</v>
      </c>
      <c r="U971" s="1">
        <v>12</v>
      </c>
      <c r="V971" s="1">
        <v>303043.42</v>
      </c>
      <c r="W971" s="4">
        <f t="shared" si="112"/>
        <v>4461099.4099813895</v>
      </c>
      <c r="X971" s="1" t="s">
        <v>50</v>
      </c>
      <c r="Y971" s="1" t="s">
        <v>51</v>
      </c>
      <c r="Z971" s="8">
        <v>46433</v>
      </c>
      <c r="AA971" s="8" t="str">
        <f>TEXT(Table2[[#This Row],[Application_Date]],"yyy")</f>
        <v>2027</v>
      </c>
      <c r="AB971" s="8" t="str">
        <f>TEXT(Table2[[#This Row],[Application_Date]],"mmmm")</f>
        <v>February</v>
      </c>
      <c r="AC971" s="1" t="s">
        <v>61</v>
      </c>
      <c r="AD971" s="1" t="s">
        <v>42</v>
      </c>
      <c r="AE971" s="1" t="s">
        <v>43</v>
      </c>
    </row>
    <row r="972" spans="1:31" x14ac:dyDescent="0.25">
      <c r="A972" s="1" t="s">
        <v>2083</v>
      </c>
      <c r="B972" s="1" t="str">
        <f>IF(COUNTIF($A$2:A972,A972)&gt;1,"Duplicate","Unique")</f>
        <v>Unique</v>
      </c>
      <c r="C972" s="1" t="s">
        <v>2084</v>
      </c>
      <c r="D972" s="1" t="s">
        <v>133</v>
      </c>
      <c r="E972" s="1" t="str">
        <f t="shared" si="106"/>
        <v>Submitted</v>
      </c>
      <c r="F972" s="1" t="s">
        <v>47</v>
      </c>
      <c r="G972" s="1">
        <v>57</v>
      </c>
      <c r="H972" s="1" t="s">
        <v>24</v>
      </c>
      <c r="I972" s="1" t="s">
        <v>25</v>
      </c>
      <c r="J972" s="1" t="s">
        <v>70</v>
      </c>
      <c r="K972" s="4">
        <v>681814</v>
      </c>
      <c r="L972" s="4" t="str">
        <f t="shared" si="107"/>
        <v>Submitted</v>
      </c>
      <c r="M972" s="1">
        <v>674</v>
      </c>
      <c r="N972" s="1" t="str">
        <f t="shared" si="108"/>
        <v>low_risk</v>
      </c>
      <c r="O972" s="1" t="str">
        <f t="shared" si="109"/>
        <v>Excellent</v>
      </c>
      <c r="P972" s="1" t="str">
        <f t="shared" si="110"/>
        <v>Submitted</v>
      </c>
      <c r="Q972" s="1" t="str">
        <f t="shared" si="111"/>
        <v>Valid</v>
      </c>
      <c r="R972" s="1" t="s">
        <v>38</v>
      </c>
      <c r="S972" s="4">
        <v>3707628</v>
      </c>
      <c r="T972" s="1">
        <v>9.9700000000000006</v>
      </c>
      <c r="U972" s="1">
        <v>180</v>
      </c>
      <c r="V972" s="1">
        <v>20597.93</v>
      </c>
      <c r="W972" s="4">
        <f t="shared" si="112"/>
        <v>3080420.93</v>
      </c>
      <c r="X972" s="1" t="s">
        <v>59</v>
      </c>
      <c r="Y972" s="1" t="s">
        <v>60</v>
      </c>
      <c r="Z972" s="8">
        <v>46434</v>
      </c>
      <c r="AA972" s="8" t="str">
        <f>TEXT(Table2[[#This Row],[Application_Date]],"yyy")</f>
        <v>2027</v>
      </c>
      <c r="AB972" s="8" t="str">
        <f>TEXT(Table2[[#This Row],[Application_Date]],"mmmm")</f>
        <v>February</v>
      </c>
      <c r="AC972" s="1" t="s">
        <v>61</v>
      </c>
      <c r="AD972" s="1" t="s">
        <v>42</v>
      </c>
      <c r="AE972" s="1" t="s">
        <v>62</v>
      </c>
    </row>
    <row r="973" spans="1:31" x14ac:dyDescent="0.25">
      <c r="A973" s="1" t="s">
        <v>2085</v>
      </c>
      <c r="B973" s="1" t="str">
        <f>IF(COUNTIF($A$2:A973,A973)&gt;1,"Duplicate","Unique")</f>
        <v>Unique</v>
      </c>
      <c r="C973" s="1" t="s">
        <v>2086</v>
      </c>
      <c r="D973" s="1" t="s">
        <v>109</v>
      </c>
      <c r="E973" s="1" t="str">
        <f t="shared" si="106"/>
        <v>Submitted</v>
      </c>
      <c r="F973" s="1" t="s">
        <v>35</v>
      </c>
      <c r="G973" s="1">
        <v>54</v>
      </c>
      <c r="H973" s="1" t="s">
        <v>36</v>
      </c>
      <c r="I973" s="1" t="s">
        <v>48</v>
      </c>
      <c r="J973" s="1" t="s">
        <v>49</v>
      </c>
      <c r="K973" s="4">
        <v>2027599</v>
      </c>
      <c r="L973" s="4" t="str">
        <f t="shared" si="107"/>
        <v>Submitted</v>
      </c>
      <c r="M973" s="1">
        <v>471</v>
      </c>
      <c r="N973" s="1" t="str">
        <f t="shared" si="108"/>
        <v>High_risk</v>
      </c>
      <c r="O973" s="1" t="str">
        <f t="shared" si="109"/>
        <v>Excellent</v>
      </c>
      <c r="P973" s="1" t="str">
        <f t="shared" si="110"/>
        <v>Submitted</v>
      </c>
      <c r="Q973" s="1" t="str">
        <f t="shared" si="111"/>
        <v>Valid</v>
      </c>
      <c r="R973" s="1" t="s">
        <v>82</v>
      </c>
      <c r="S973" s="4">
        <v>3849565</v>
      </c>
      <c r="T973" s="1">
        <v>9.0399999999999991</v>
      </c>
      <c r="U973" s="1">
        <v>24</v>
      </c>
      <c r="V973" s="1">
        <v>160398.54</v>
      </c>
      <c r="W973" s="4">
        <f t="shared" si="112"/>
        <v>2900009.7038703142</v>
      </c>
      <c r="X973" s="1" t="s">
        <v>28</v>
      </c>
      <c r="Y973" s="1" t="s">
        <v>29</v>
      </c>
      <c r="Z973" s="8">
        <v>46435</v>
      </c>
      <c r="AA973" s="8" t="str">
        <f>TEXT(Table2[[#This Row],[Application_Date]],"yyy")</f>
        <v>2027</v>
      </c>
      <c r="AB973" s="8" t="str">
        <f>TEXT(Table2[[#This Row],[Application_Date]],"mmmm")</f>
        <v>February</v>
      </c>
      <c r="AC973" s="1" t="s">
        <v>61</v>
      </c>
      <c r="AD973" s="1" t="s">
        <v>30</v>
      </c>
      <c r="AE973" s="1" t="s">
        <v>31</v>
      </c>
    </row>
    <row r="974" spans="1:31" x14ac:dyDescent="0.25">
      <c r="A974" s="1" t="s">
        <v>2087</v>
      </c>
      <c r="B974" s="1" t="str">
        <f>IF(COUNTIF($A$2:A974,A974)&gt;1,"Duplicate","Unique")</f>
        <v>Unique</v>
      </c>
      <c r="C974" s="1" t="s">
        <v>2088</v>
      </c>
      <c r="D974" s="1" t="s">
        <v>166</v>
      </c>
      <c r="E974" s="1" t="str">
        <f t="shared" si="106"/>
        <v>Submitted</v>
      </c>
      <c r="F974" s="1" t="s">
        <v>47</v>
      </c>
      <c r="G974" s="1">
        <v>63</v>
      </c>
      <c r="H974" s="1" t="s">
        <v>36</v>
      </c>
      <c r="I974" s="1" t="s">
        <v>25</v>
      </c>
      <c r="J974" s="1" t="s">
        <v>26</v>
      </c>
      <c r="K974" s="4">
        <v>1425677</v>
      </c>
      <c r="L974" s="4" t="str">
        <f t="shared" si="107"/>
        <v>Submitted</v>
      </c>
      <c r="M974" s="1">
        <v>359</v>
      </c>
      <c r="N974" s="1" t="str">
        <f t="shared" si="108"/>
        <v>High_risk</v>
      </c>
      <c r="O974" s="1" t="str">
        <f t="shared" si="109"/>
        <v>Excellent</v>
      </c>
      <c r="P974" s="1" t="str">
        <f t="shared" si="110"/>
        <v>Submitted</v>
      </c>
      <c r="Q974" s="1" t="str">
        <f t="shared" si="111"/>
        <v>Valid</v>
      </c>
      <c r="R974" s="1" t="s">
        <v>27</v>
      </c>
      <c r="S974" s="4">
        <v>3942685</v>
      </c>
      <c r="T974" s="1">
        <v>15.85</v>
      </c>
      <c r="U974" s="1">
        <v>36</v>
      </c>
      <c r="V974" s="1">
        <v>109519.03</v>
      </c>
      <c r="W974" s="4">
        <f t="shared" si="112"/>
        <v>5207629.7708336916</v>
      </c>
      <c r="X974" s="1" t="s">
        <v>28</v>
      </c>
      <c r="Y974" s="1" t="s">
        <v>29</v>
      </c>
      <c r="Z974" s="8">
        <v>46436</v>
      </c>
      <c r="AA974" s="8" t="str">
        <f>TEXT(Table2[[#This Row],[Application_Date]],"yyy")</f>
        <v>2027</v>
      </c>
      <c r="AB974" s="8" t="str">
        <f>TEXT(Table2[[#This Row],[Application_Date]],"mmmm")</f>
        <v>February</v>
      </c>
      <c r="AC974" s="1" t="s">
        <v>41</v>
      </c>
      <c r="AD974" s="1" t="s">
        <v>30</v>
      </c>
      <c r="AE974" s="1" t="s">
        <v>62</v>
      </c>
    </row>
    <row r="975" spans="1:31" x14ac:dyDescent="0.25">
      <c r="A975" s="1" t="s">
        <v>2089</v>
      </c>
      <c r="B975" s="1" t="str">
        <f>IF(COUNTIF($A$2:A975,A975)&gt;1,"Duplicate","Unique")</f>
        <v>Unique</v>
      </c>
      <c r="C975" s="1" t="s">
        <v>2090</v>
      </c>
      <c r="D975" s="1" t="s">
        <v>177</v>
      </c>
      <c r="E975" s="1" t="str">
        <f t="shared" si="106"/>
        <v>Submitted</v>
      </c>
      <c r="F975" s="1" t="s">
        <v>35</v>
      </c>
      <c r="G975" s="1">
        <v>47</v>
      </c>
      <c r="H975" s="1" t="s">
        <v>36</v>
      </c>
      <c r="I975" s="1" t="s">
        <v>48</v>
      </c>
      <c r="J975" s="1" t="s">
        <v>26</v>
      </c>
      <c r="K975" s="4">
        <v>2340215</v>
      </c>
      <c r="L975" s="4" t="str">
        <f t="shared" si="107"/>
        <v>Submitted</v>
      </c>
      <c r="M975" s="1">
        <v>450</v>
      </c>
      <c r="N975" s="1" t="str">
        <f t="shared" si="108"/>
        <v>High_risk</v>
      </c>
      <c r="O975" s="1" t="str">
        <f t="shared" si="109"/>
        <v>Excellent</v>
      </c>
      <c r="P975" s="1" t="str">
        <f t="shared" si="110"/>
        <v>Submitted</v>
      </c>
      <c r="Q975" s="1" t="str">
        <f t="shared" si="111"/>
        <v>Valid</v>
      </c>
      <c r="R975" s="1" t="s">
        <v>27</v>
      </c>
      <c r="S975" s="4">
        <v>3353460</v>
      </c>
      <c r="T975" s="1">
        <v>14.17</v>
      </c>
      <c r="U975" s="1">
        <v>36</v>
      </c>
      <c r="V975" s="1">
        <v>93151.67</v>
      </c>
      <c r="W975" s="4">
        <f t="shared" si="112"/>
        <v>3959877.3500025542</v>
      </c>
      <c r="X975" s="1" t="s">
        <v>85</v>
      </c>
      <c r="Y975" s="1" t="s">
        <v>86</v>
      </c>
      <c r="Z975" s="8">
        <v>46437</v>
      </c>
      <c r="AA975" s="8" t="str">
        <f>TEXT(Table2[[#This Row],[Application_Date]],"yyy")</f>
        <v>2027</v>
      </c>
      <c r="AB975" s="8" t="str">
        <f>TEXT(Table2[[#This Row],[Application_Date]],"mmmm")</f>
        <v>February</v>
      </c>
      <c r="AC975" s="1" t="s">
        <v>52</v>
      </c>
      <c r="AD975" s="1" t="s">
        <v>42</v>
      </c>
      <c r="AE975" s="1" t="s">
        <v>43</v>
      </c>
    </row>
    <row r="976" spans="1:31" x14ac:dyDescent="0.25">
      <c r="A976" s="1" t="s">
        <v>2091</v>
      </c>
      <c r="B976" s="1" t="str">
        <f>IF(COUNTIF($A$2:A976,A976)&gt;1,"Duplicate","Unique")</f>
        <v>Unique</v>
      </c>
      <c r="C976" s="1" t="s">
        <v>2092</v>
      </c>
      <c r="D976" s="1" t="s">
        <v>65</v>
      </c>
      <c r="E976" s="1" t="str">
        <f t="shared" si="106"/>
        <v>Submitted</v>
      </c>
      <c r="F976" s="1" t="s">
        <v>35</v>
      </c>
      <c r="G976" s="1">
        <v>41</v>
      </c>
      <c r="H976" s="1" t="s">
        <v>36</v>
      </c>
      <c r="I976" s="1" t="s">
        <v>48</v>
      </c>
      <c r="J976" s="1" t="s">
        <v>37</v>
      </c>
      <c r="K976" s="4">
        <v>1646090</v>
      </c>
      <c r="L976" s="4" t="str">
        <f t="shared" si="107"/>
        <v>Submitted</v>
      </c>
      <c r="M976" s="1">
        <v>950</v>
      </c>
      <c r="N976" s="1" t="str">
        <f t="shared" si="108"/>
        <v>medium_risk</v>
      </c>
      <c r="O976" s="1" t="str">
        <f t="shared" si="109"/>
        <v>Excellent</v>
      </c>
      <c r="P976" s="1" t="str">
        <f t="shared" si="110"/>
        <v>Submitted</v>
      </c>
      <c r="Q976" s="1" t="str">
        <f t="shared" si="111"/>
        <v>Invalid</v>
      </c>
      <c r="R976" s="1" t="s">
        <v>82</v>
      </c>
      <c r="S976" s="4">
        <v>4334964</v>
      </c>
      <c r="T976" s="1">
        <v>12.6</v>
      </c>
      <c r="U976" s="1">
        <v>12</v>
      </c>
      <c r="V976" s="1">
        <v>361247</v>
      </c>
      <c r="W976" s="4">
        <f t="shared" si="112"/>
        <v>4552538.6323466739</v>
      </c>
      <c r="X976" s="1" t="s">
        <v>95</v>
      </c>
      <c r="Y976" s="1" t="s">
        <v>96</v>
      </c>
      <c r="Z976" s="8">
        <v>46438</v>
      </c>
      <c r="AA976" s="8" t="str">
        <f>TEXT(Table2[[#This Row],[Application_Date]],"yyy")</f>
        <v>2027</v>
      </c>
      <c r="AB976" s="8" t="str">
        <f>TEXT(Table2[[#This Row],[Application_Date]],"mmmm")</f>
        <v>February</v>
      </c>
      <c r="AC976" s="1" t="s">
        <v>61</v>
      </c>
      <c r="AD976" s="1" t="s">
        <v>30</v>
      </c>
      <c r="AE976" s="1" t="s">
        <v>66</v>
      </c>
    </row>
    <row r="977" spans="1:31" x14ac:dyDescent="0.25">
      <c r="A977" s="1" t="s">
        <v>2093</v>
      </c>
      <c r="B977" s="1" t="str">
        <f>IF(COUNTIF($A$2:A977,A977)&gt;1,"Duplicate","Unique")</f>
        <v>Unique</v>
      </c>
      <c r="C977" s="1" t="s">
        <v>2094</v>
      </c>
      <c r="D977" s="1" t="s">
        <v>112</v>
      </c>
      <c r="E977" s="1" t="str">
        <f t="shared" si="106"/>
        <v>Submitted</v>
      </c>
      <c r="F977" s="1" t="s">
        <v>35</v>
      </c>
      <c r="G977" s="1">
        <v>20</v>
      </c>
      <c r="H977" s="1" t="s">
        <v>36</v>
      </c>
      <c r="I977" s="1" t="s">
        <v>48</v>
      </c>
      <c r="J977" s="1" t="s">
        <v>49</v>
      </c>
      <c r="K977" s="4">
        <v>1729090</v>
      </c>
      <c r="L977" s="4" t="str">
        <f t="shared" si="107"/>
        <v>Submitted</v>
      </c>
      <c r="M977" s="1">
        <v>596</v>
      </c>
      <c r="N977" s="1" t="str">
        <f t="shared" si="108"/>
        <v>High_risk</v>
      </c>
      <c r="O977" s="1" t="str">
        <f t="shared" si="109"/>
        <v>Excellent</v>
      </c>
      <c r="P977" s="1" t="str">
        <f t="shared" si="110"/>
        <v>Submitted</v>
      </c>
      <c r="Q977" s="1" t="str">
        <f t="shared" si="111"/>
        <v>Valid</v>
      </c>
      <c r="R977" s="1" t="s">
        <v>82</v>
      </c>
      <c r="S977" s="4">
        <v>1797235</v>
      </c>
      <c r="T977" s="1">
        <v>9.3699999999999992</v>
      </c>
      <c r="U977" s="1">
        <v>120</v>
      </c>
      <c r="V977" s="1">
        <v>14976.96</v>
      </c>
      <c r="W977" s="4">
        <f t="shared" si="112"/>
        <v>1403340.9958333331</v>
      </c>
      <c r="X977" s="1" t="s">
        <v>59</v>
      </c>
      <c r="Y977" s="1" t="s">
        <v>60</v>
      </c>
      <c r="Z977" s="8">
        <v>46439</v>
      </c>
      <c r="AA977" s="8" t="str">
        <f>TEXT(Table2[[#This Row],[Application_Date]],"yyy")</f>
        <v>2027</v>
      </c>
      <c r="AB977" s="8" t="str">
        <f>TEXT(Table2[[#This Row],[Application_Date]],"mmmm")</f>
        <v>February</v>
      </c>
      <c r="AC977" s="1" t="s">
        <v>61</v>
      </c>
      <c r="AD977" s="1" t="s">
        <v>30</v>
      </c>
      <c r="AE977" s="1" t="s">
        <v>31</v>
      </c>
    </row>
    <row r="978" spans="1:31" x14ac:dyDescent="0.25">
      <c r="A978" s="1" t="s">
        <v>2095</v>
      </c>
      <c r="B978" s="1" t="str">
        <f>IF(COUNTIF($A$2:A978,A978)&gt;1,"Duplicate","Unique")</f>
        <v>Unique</v>
      </c>
      <c r="C978" s="1" t="s">
        <v>2096</v>
      </c>
      <c r="D978" s="1" t="s">
        <v>65</v>
      </c>
      <c r="E978" s="1" t="str">
        <f t="shared" si="106"/>
        <v>Submitted</v>
      </c>
      <c r="F978" s="1" t="s">
        <v>35</v>
      </c>
      <c r="G978" s="1">
        <v>28</v>
      </c>
      <c r="H978" s="1" t="s">
        <v>24</v>
      </c>
      <c r="I978" s="1" t="s">
        <v>25</v>
      </c>
      <c r="J978" s="1" t="s">
        <v>49</v>
      </c>
      <c r="K978" s="4">
        <v>2435013</v>
      </c>
      <c r="L978" s="4" t="str">
        <f t="shared" si="107"/>
        <v>Submitted</v>
      </c>
      <c r="M978" s="1">
        <v>369</v>
      </c>
      <c r="N978" s="1" t="str">
        <f t="shared" si="108"/>
        <v>High_risk</v>
      </c>
      <c r="O978" s="1" t="str">
        <f t="shared" si="109"/>
        <v>Excellent</v>
      </c>
      <c r="P978" s="1" t="str">
        <f t="shared" si="110"/>
        <v>Submitted</v>
      </c>
      <c r="Q978" s="1" t="str">
        <f t="shared" si="111"/>
        <v>Valid</v>
      </c>
      <c r="R978" s="1" t="s">
        <v>70</v>
      </c>
      <c r="S978" s="4">
        <v>1625368</v>
      </c>
      <c r="T978" s="1">
        <v>9.2200000000000006</v>
      </c>
      <c r="U978" s="1">
        <v>120</v>
      </c>
      <c r="V978" s="1">
        <v>13544.73</v>
      </c>
      <c r="W978" s="4">
        <f t="shared" si="112"/>
        <v>1248824.4133333336</v>
      </c>
      <c r="X978" s="1" t="s">
        <v>28</v>
      </c>
      <c r="Y978" s="1" t="s">
        <v>29</v>
      </c>
      <c r="Z978" s="8">
        <v>46440</v>
      </c>
      <c r="AA978" s="8" t="str">
        <f>TEXT(Table2[[#This Row],[Application_Date]],"yyy")</f>
        <v>2027</v>
      </c>
      <c r="AB978" s="8" t="str">
        <f>TEXT(Table2[[#This Row],[Application_Date]],"mmmm")</f>
        <v>February</v>
      </c>
      <c r="AC978" s="1" t="s">
        <v>61</v>
      </c>
      <c r="AD978" s="1" t="s">
        <v>42</v>
      </c>
      <c r="AE978" s="1" t="s">
        <v>31</v>
      </c>
    </row>
    <row r="979" spans="1:31" x14ac:dyDescent="0.25">
      <c r="A979" s="1" t="s">
        <v>2097</v>
      </c>
      <c r="B979" s="1" t="str">
        <f>IF(COUNTIF($A$2:A979,A979)&gt;1,"Duplicate","Unique")</f>
        <v>Unique</v>
      </c>
      <c r="C979" s="1" t="s">
        <v>2098</v>
      </c>
      <c r="D979" s="1">
        <v>0</v>
      </c>
      <c r="E979" s="1" t="str">
        <f t="shared" si="106"/>
        <v>Submitted</v>
      </c>
      <c r="F979" s="1" t="s">
        <v>47</v>
      </c>
      <c r="G979" s="1">
        <v>46</v>
      </c>
      <c r="H979" s="1" t="s">
        <v>36</v>
      </c>
      <c r="I979" s="1" t="s">
        <v>25</v>
      </c>
      <c r="J979" s="1" t="s">
        <v>37</v>
      </c>
      <c r="K979" s="4">
        <v>328743</v>
      </c>
      <c r="L979" s="4" t="str">
        <f t="shared" si="107"/>
        <v>Submitted</v>
      </c>
      <c r="M979" s="1">
        <v>308</v>
      </c>
      <c r="N979" s="1" t="str">
        <f t="shared" si="108"/>
        <v>High_risk</v>
      </c>
      <c r="O979" s="1" t="str">
        <f t="shared" si="109"/>
        <v>Excellent</v>
      </c>
      <c r="P979" s="1" t="str">
        <f t="shared" si="110"/>
        <v>Submitted</v>
      </c>
      <c r="Q979" s="1" t="str">
        <f t="shared" si="111"/>
        <v>Valid</v>
      </c>
      <c r="R979" s="1" t="s">
        <v>27</v>
      </c>
      <c r="S979" s="4">
        <v>3064798</v>
      </c>
      <c r="T979" s="1">
        <v>15.28</v>
      </c>
      <c r="U979" s="1">
        <v>180</v>
      </c>
      <c r="V979" s="1">
        <v>17026.66</v>
      </c>
      <c r="W979" s="4">
        <f t="shared" si="112"/>
        <v>3902509.4533333331</v>
      </c>
      <c r="X979" s="1" t="s">
        <v>85</v>
      </c>
      <c r="Y979" s="1" t="s">
        <v>86</v>
      </c>
      <c r="Z979" s="8">
        <v>46441</v>
      </c>
      <c r="AA979" s="8" t="str">
        <f>TEXT(Table2[[#This Row],[Application_Date]],"yyy")</f>
        <v>2027</v>
      </c>
      <c r="AB979" s="8" t="str">
        <f>TEXT(Table2[[#This Row],[Application_Date]],"mmmm")</f>
        <v>February</v>
      </c>
      <c r="AC979" s="1" t="s">
        <v>41</v>
      </c>
      <c r="AD979" s="1" t="s">
        <v>42</v>
      </c>
      <c r="AE979" s="1" t="s">
        <v>31</v>
      </c>
    </row>
    <row r="980" spans="1:31" x14ac:dyDescent="0.25">
      <c r="A980" s="1" t="s">
        <v>2099</v>
      </c>
      <c r="B980" s="1" t="str">
        <f>IF(COUNTIF($A$2:A980,A980)&gt;1,"Duplicate","Unique")</f>
        <v>Unique</v>
      </c>
      <c r="C980" s="1" t="s">
        <v>2100</v>
      </c>
      <c r="D980" s="1" t="s">
        <v>454</v>
      </c>
      <c r="E980" s="1" t="str">
        <f t="shared" si="106"/>
        <v>Submitted</v>
      </c>
      <c r="F980" s="1" t="s">
        <v>47</v>
      </c>
      <c r="G980" s="1">
        <v>46</v>
      </c>
      <c r="H980" s="1" t="s">
        <v>36</v>
      </c>
      <c r="I980" s="1" t="s">
        <v>48</v>
      </c>
      <c r="J980" s="1" t="s">
        <v>70</v>
      </c>
      <c r="K980" s="4">
        <v>1279156</v>
      </c>
      <c r="L980" s="4" t="str">
        <f t="shared" si="107"/>
        <v>Submitted</v>
      </c>
      <c r="M980" s="1">
        <v>698</v>
      </c>
      <c r="N980" s="1" t="str">
        <f t="shared" si="108"/>
        <v>low_risk</v>
      </c>
      <c r="O980" s="1" t="str">
        <f t="shared" si="109"/>
        <v>Excellent</v>
      </c>
      <c r="P980" s="1" t="str">
        <f t="shared" si="110"/>
        <v>Submitted</v>
      </c>
      <c r="Q980" s="1" t="str">
        <f t="shared" si="111"/>
        <v>Valid</v>
      </c>
      <c r="R980" s="1" t="s">
        <v>70</v>
      </c>
      <c r="S980" s="4">
        <v>943752</v>
      </c>
      <c r="T980" s="1">
        <v>13.46</v>
      </c>
      <c r="U980" s="1">
        <v>12</v>
      </c>
      <c r="V980" s="1">
        <v>78646</v>
      </c>
      <c r="W980" s="4">
        <f t="shared" si="112"/>
        <v>1058702.407149185</v>
      </c>
      <c r="X980" s="1" t="s">
        <v>85</v>
      </c>
      <c r="Y980" s="1" t="s">
        <v>86</v>
      </c>
      <c r="Z980" s="8">
        <v>46442</v>
      </c>
      <c r="AA980" s="8" t="str">
        <f>TEXT(Table2[[#This Row],[Application_Date]],"yyy")</f>
        <v>2027</v>
      </c>
      <c r="AB980" s="8" t="str">
        <f>TEXT(Table2[[#This Row],[Application_Date]],"mmmm")</f>
        <v>February</v>
      </c>
      <c r="AC980" s="1" t="s">
        <v>61</v>
      </c>
      <c r="AD980" s="1" t="s">
        <v>42</v>
      </c>
      <c r="AE980" s="1" t="s">
        <v>31</v>
      </c>
    </row>
    <row r="981" spans="1:31" x14ac:dyDescent="0.25">
      <c r="A981" s="1" t="s">
        <v>2101</v>
      </c>
      <c r="B981" s="1" t="str">
        <f>IF(COUNTIF($A$2:A981,A981)&gt;1,"Duplicate","Unique")</f>
        <v>Unique</v>
      </c>
      <c r="C981" s="1" t="s">
        <v>2102</v>
      </c>
      <c r="D981" s="1" t="s">
        <v>163</v>
      </c>
      <c r="E981" s="1" t="str">
        <f t="shared" si="106"/>
        <v>Submitted</v>
      </c>
      <c r="F981" s="1" t="s">
        <v>47</v>
      </c>
      <c r="G981" s="1">
        <v>40</v>
      </c>
      <c r="H981" s="1" t="s">
        <v>36</v>
      </c>
      <c r="I981" s="1" t="s">
        <v>25</v>
      </c>
      <c r="J981" s="1" t="s">
        <v>49</v>
      </c>
      <c r="K981" s="4">
        <v>734749</v>
      </c>
      <c r="L981" s="4" t="str">
        <f t="shared" si="107"/>
        <v>Submitted</v>
      </c>
      <c r="M981" s="1">
        <v>519</v>
      </c>
      <c r="N981" s="1" t="str">
        <f t="shared" si="108"/>
        <v>High_risk</v>
      </c>
      <c r="O981" s="1" t="str">
        <f t="shared" si="109"/>
        <v>Excellent</v>
      </c>
      <c r="P981" s="1" t="str">
        <f t="shared" si="110"/>
        <v>Submitted</v>
      </c>
      <c r="Q981" s="1" t="str">
        <f t="shared" si="111"/>
        <v>Valid</v>
      </c>
      <c r="R981" s="1" t="s">
        <v>6</v>
      </c>
      <c r="S981" s="4">
        <v>2597944</v>
      </c>
      <c r="T981" s="1">
        <v>7.47</v>
      </c>
      <c r="U981" s="1">
        <v>60</v>
      </c>
      <c r="V981" s="1">
        <v>43299.07</v>
      </c>
      <c r="W981" s="4">
        <f t="shared" si="112"/>
        <v>1617220.1400003957</v>
      </c>
      <c r="X981" s="1" t="s">
        <v>39</v>
      </c>
      <c r="Y981" s="1" t="s">
        <v>40</v>
      </c>
      <c r="Z981" s="8">
        <v>46443</v>
      </c>
      <c r="AA981" s="8" t="str">
        <f>TEXT(Table2[[#This Row],[Application_Date]],"yyy")</f>
        <v>2027</v>
      </c>
      <c r="AB981" s="8" t="str">
        <f>TEXT(Table2[[#This Row],[Application_Date]],"mmmm")</f>
        <v>February</v>
      </c>
      <c r="AC981" s="1" t="s">
        <v>41</v>
      </c>
      <c r="AD981" s="1" t="s">
        <v>42</v>
      </c>
      <c r="AE981" s="1" t="s">
        <v>43</v>
      </c>
    </row>
    <row r="982" spans="1:31" x14ac:dyDescent="0.25">
      <c r="A982" s="1" t="s">
        <v>2103</v>
      </c>
      <c r="B982" s="1" t="str">
        <f>IF(COUNTIF($A$2:A982,A982)&gt;1,"Duplicate","Unique")</f>
        <v>Unique</v>
      </c>
      <c r="C982" s="1" t="s">
        <v>2104</v>
      </c>
      <c r="D982" s="1" t="s">
        <v>314</v>
      </c>
      <c r="E982" s="1" t="str">
        <f t="shared" si="106"/>
        <v>Submitted</v>
      </c>
      <c r="F982" s="1" t="s">
        <v>35</v>
      </c>
      <c r="G982" s="1">
        <v>44</v>
      </c>
      <c r="H982" s="1" t="s">
        <v>36</v>
      </c>
      <c r="I982" s="1" t="s">
        <v>25</v>
      </c>
      <c r="J982" s="1" t="s">
        <v>26</v>
      </c>
      <c r="K982" s="4">
        <v>0</v>
      </c>
      <c r="L982" s="4" t="str">
        <f t="shared" si="107"/>
        <v>Submitted</v>
      </c>
      <c r="M982" s="1">
        <v>597</v>
      </c>
      <c r="N982" s="1" t="str">
        <f t="shared" si="108"/>
        <v>High_risk</v>
      </c>
      <c r="O982" s="1" t="str">
        <f t="shared" si="109"/>
        <v>Excellent</v>
      </c>
      <c r="P982" s="1" t="str">
        <f t="shared" si="110"/>
        <v>Submitted</v>
      </c>
      <c r="Q982" s="1" t="str">
        <f t="shared" si="111"/>
        <v>Valid</v>
      </c>
      <c r="R982" s="1" t="s">
        <v>38</v>
      </c>
      <c r="S982" s="4">
        <v>4488907</v>
      </c>
      <c r="T982" s="1">
        <v>17.23</v>
      </c>
      <c r="U982" s="1">
        <v>36</v>
      </c>
      <c r="V982" s="1">
        <v>124691.86</v>
      </c>
      <c r="W982" s="4">
        <f t="shared" si="112"/>
        <v>6445322.3008334106</v>
      </c>
      <c r="X982" s="1" t="s">
        <v>85</v>
      </c>
      <c r="Y982" s="1" t="s">
        <v>86</v>
      </c>
      <c r="Z982" s="8">
        <v>46444</v>
      </c>
      <c r="AA982" s="8" t="str">
        <f>TEXT(Table2[[#This Row],[Application_Date]],"yyy")</f>
        <v>2027</v>
      </c>
      <c r="AB982" s="8" t="str">
        <f>TEXT(Table2[[#This Row],[Application_Date]],"mmmm")</f>
        <v>February</v>
      </c>
      <c r="AC982" s="1" t="s">
        <v>52</v>
      </c>
      <c r="AD982" s="1" t="s">
        <v>42</v>
      </c>
      <c r="AE982" s="1" t="s">
        <v>62</v>
      </c>
    </row>
    <row r="983" spans="1:31" x14ac:dyDescent="0.25">
      <c r="A983" s="1" t="s">
        <v>2105</v>
      </c>
      <c r="B983" s="1" t="str">
        <f>IF(COUNTIF($A$2:A983,A983)&gt;1,"Duplicate","Unique")</f>
        <v>Unique</v>
      </c>
      <c r="C983" s="1" t="s">
        <v>2106</v>
      </c>
      <c r="D983" s="1" t="s">
        <v>130</v>
      </c>
      <c r="E983" s="1" t="str">
        <f t="shared" si="106"/>
        <v>Submitted</v>
      </c>
      <c r="F983" s="1" t="s">
        <v>35</v>
      </c>
      <c r="G983" s="1">
        <v>47</v>
      </c>
      <c r="H983" s="1" t="s">
        <v>36</v>
      </c>
      <c r="I983" s="1" t="s">
        <v>25</v>
      </c>
      <c r="J983" s="1" t="s">
        <v>49</v>
      </c>
      <c r="K983" s="4">
        <v>860453</v>
      </c>
      <c r="L983" s="4" t="str">
        <f t="shared" si="107"/>
        <v>Submitted</v>
      </c>
      <c r="M983" s="1">
        <v>660</v>
      </c>
      <c r="N983" s="1" t="str">
        <f t="shared" si="108"/>
        <v>low_risk</v>
      </c>
      <c r="O983" s="1" t="str">
        <f t="shared" si="109"/>
        <v>Excellent</v>
      </c>
      <c r="P983" s="1" t="str">
        <f t="shared" si="110"/>
        <v>Submitted</v>
      </c>
      <c r="Q983" s="1" t="str">
        <f t="shared" si="111"/>
        <v>Valid</v>
      </c>
      <c r="R983" s="1" t="s">
        <v>70</v>
      </c>
      <c r="S983" s="4">
        <v>3593384</v>
      </c>
      <c r="T983" s="1">
        <v>10.4</v>
      </c>
      <c r="U983" s="1">
        <v>24</v>
      </c>
      <c r="V983" s="1">
        <v>149724.32999999999</v>
      </c>
      <c r="W983" s="4">
        <f t="shared" si="112"/>
        <v>3114267.1055282005</v>
      </c>
      <c r="X983" s="1" t="s">
        <v>28</v>
      </c>
      <c r="Y983" s="1" t="s">
        <v>29</v>
      </c>
      <c r="Z983" s="8">
        <v>46445</v>
      </c>
      <c r="AA983" s="8" t="str">
        <f>TEXT(Table2[[#This Row],[Application_Date]],"yyy")</f>
        <v>2027</v>
      </c>
      <c r="AB983" s="8" t="str">
        <f>TEXT(Table2[[#This Row],[Application_Date]],"mmmm")</f>
        <v>February</v>
      </c>
      <c r="AC983" s="1" t="s">
        <v>52</v>
      </c>
      <c r="AD983" s="1" t="s">
        <v>30</v>
      </c>
      <c r="AE983" s="1" t="s">
        <v>31</v>
      </c>
    </row>
    <row r="984" spans="1:31" x14ac:dyDescent="0.25">
      <c r="A984" s="1" t="s">
        <v>2107</v>
      </c>
      <c r="B984" s="1" t="str">
        <f>IF(COUNTIF($A$2:A984,A984)&gt;1,"Duplicate","Unique")</f>
        <v>Unique</v>
      </c>
      <c r="C984" s="1" t="s">
        <v>2108</v>
      </c>
      <c r="D984" s="1" t="s">
        <v>199</v>
      </c>
      <c r="E984" s="1" t="str">
        <f t="shared" si="106"/>
        <v>Submitted</v>
      </c>
      <c r="F984" s="1" t="s">
        <v>35</v>
      </c>
      <c r="G984" s="1">
        <v>34</v>
      </c>
      <c r="H984" s="1" t="s">
        <v>36</v>
      </c>
      <c r="I984" s="1" t="s">
        <v>48</v>
      </c>
      <c r="J984" s="1" t="s">
        <v>70</v>
      </c>
      <c r="K984" s="4">
        <v>1658415</v>
      </c>
      <c r="L984" s="4" t="str">
        <f t="shared" si="107"/>
        <v>Submitted</v>
      </c>
      <c r="M984" s="1">
        <v>875</v>
      </c>
      <c r="N984" s="1" t="str">
        <f t="shared" si="108"/>
        <v>medium_risk</v>
      </c>
      <c r="O984" s="1" t="str">
        <f t="shared" si="109"/>
        <v>Excellent</v>
      </c>
      <c r="P984" s="1" t="str">
        <f t="shared" si="110"/>
        <v>Submitted</v>
      </c>
      <c r="Q984" s="1" t="str">
        <f t="shared" si="111"/>
        <v>Valid</v>
      </c>
      <c r="R984" s="1" t="s">
        <v>82</v>
      </c>
      <c r="S984" s="4">
        <v>1694816</v>
      </c>
      <c r="T984" s="1">
        <v>12.2</v>
      </c>
      <c r="U984" s="1">
        <v>24</v>
      </c>
      <c r="V984" s="1">
        <v>70617.33</v>
      </c>
      <c r="W984" s="4">
        <f t="shared" si="112"/>
        <v>1723063.0174887902</v>
      </c>
      <c r="X984" s="1" t="s">
        <v>28</v>
      </c>
      <c r="Y984" s="1" t="s">
        <v>29</v>
      </c>
      <c r="Z984" s="8">
        <v>46446</v>
      </c>
      <c r="AA984" s="8" t="str">
        <f>TEXT(Table2[[#This Row],[Application_Date]],"yyy")</f>
        <v>2027</v>
      </c>
      <c r="AB984" s="8" t="str">
        <f>TEXT(Table2[[#This Row],[Application_Date]],"mmmm")</f>
        <v>February</v>
      </c>
      <c r="AC984" s="1" t="s">
        <v>41</v>
      </c>
      <c r="AD984" s="1" t="s">
        <v>42</v>
      </c>
      <c r="AE984" s="1" t="s">
        <v>31</v>
      </c>
    </row>
    <row r="985" spans="1:31" x14ac:dyDescent="0.25">
      <c r="A985" s="1" t="s">
        <v>2109</v>
      </c>
      <c r="B985" s="1" t="str">
        <f>IF(COUNTIF($A$2:A985,A985)&gt;1,"Duplicate","Unique")</f>
        <v>Unique</v>
      </c>
      <c r="C985" s="1" t="s">
        <v>2110</v>
      </c>
      <c r="D985" s="1" t="s">
        <v>325</v>
      </c>
      <c r="E985" s="1" t="str">
        <f t="shared" si="106"/>
        <v>Submitted</v>
      </c>
      <c r="F985" s="1" t="s">
        <v>35</v>
      </c>
      <c r="G985" s="1">
        <v>22</v>
      </c>
      <c r="H985" s="1" t="s">
        <v>36</v>
      </c>
      <c r="I985" s="1" t="s">
        <v>48</v>
      </c>
      <c r="J985" s="1" t="s">
        <v>26</v>
      </c>
      <c r="K985" s="4">
        <v>2031881</v>
      </c>
      <c r="L985" s="4" t="str">
        <f t="shared" si="107"/>
        <v>Submitted</v>
      </c>
      <c r="M985" s="1">
        <v>674</v>
      </c>
      <c r="N985" s="1" t="str">
        <f t="shared" si="108"/>
        <v>low_risk</v>
      </c>
      <c r="O985" s="1" t="str">
        <f t="shared" si="109"/>
        <v>Excellent</v>
      </c>
      <c r="P985" s="1" t="str">
        <f t="shared" si="110"/>
        <v>Submitted</v>
      </c>
      <c r="Q985" s="1" t="str">
        <f t="shared" si="111"/>
        <v>Valid</v>
      </c>
      <c r="R985" s="1" t="s">
        <v>38</v>
      </c>
      <c r="S985" s="4">
        <v>1975252</v>
      </c>
      <c r="T985" s="1">
        <v>10.37</v>
      </c>
      <c r="U985" s="1">
        <v>24</v>
      </c>
      <c r="V985" s="1">
        <v>82302.17</v>
      </c>
      <c r="W985" s="4">
        <f t="shared" si="112"/>
        <v>1706947.4869501113</v>
      </c>
      <c r="X985" s="1" t="s">
        <v>85</v>
      </c>
      <c r="Y985" s="1" t="s">
        <v>86</v>
      </c>
      <c r="Z985" s="8">
        <v>46447</v>
      </c>
      <c r="AA985" s="8" t="str">
        <f>TEXT(Table2[[#This Row],[Application_Date]],"yyy")</f>
        <v>2027</v>
      </c>
      <c r="AB985" s="8" t="str">
        <f>TEXT(Table2[[#This Row],[Application_Date]],"mmmm")</f>
        <v>March</v>
      </c>
      <c r="AC985" s="1" t="s">
        <v>41</v>
      </c>
      <c r="AD985" s="1" t="s">
        <v>30</v>
      </c>
      <c r="AE985" s="1" t="s">
        <v>31</v>
      </c>
    </row>
    <row r="986" spans="1:31" x14ac:dyDescent="0.25">
      <c r="A986" s="1" t="s">
        <v>2111</v>
      </c>
      <c r="B986" s="1" t="str">
        <f>IF(COUNTIF($A$2:A986,A986)&gt;1,"Duplicate","Unique")</f>
        <v>Unique</v>
      </c>
      <c r="C986" s="1" t="s">
        <v>2112</v>
      </c>
      <c r="D986" s="1" t="s">
        <v>180</v>
      </c>
      <c r="E986" s="1" t="str">
        <f t="shared" si="106"/>
        <v>Submitted</v>
      </c>
      <c r="F986" s="1" t="s">
        <v>35</v>
      </c>
      <c r="G986" s="1">
        <v>45</v>
      </c>
      <c r="H986" s="1" t="s">
        <v>24</v>
      </c>
      <c r="I986" s="1" t="s">
        <v>25</v>
      </c>
      <c r="J986" s="1" t="s">
        <v>37</v>
      </c>
      <c r="K986" s="4">
        <v>1687808</v>
      </c>
      <c r="L986" s="4" t="str">
        <f t="shared" si="107"/>
        <v>Submitted</v>
      </c>
      <c r="M986" s="1">
        <v>804</v>
      </c>
      <c r="N986" s="1" t="str">
        <f t="shared" si="108"/>
        <v>medium_risk</v>
      </c>
      <c r="O986" s="1" t="str">
        <f t="shared" si="109"/>
        <v>Excellent</v>
      </c>
      <c r="P986" s="1" t="str">
        <f t="shared" si="110"/>
        <v>Submitted</v>
      </c>
      <c r="Q986" s="1" t="str">
        <f t="shared" si="111"/>
        <v>Valid</v>
      </c>
      <c r="R986" s="1" t="s">
        <v>82</v>
      </c>
      <c r="S986" s="4">
        <v>4542458</v>
      </c>
      <c r="T986" s="1">
        <v>7.58</v>
      </c>
      <c r="U986" s="1">
        <v>60</v>
      </c>
      <c r="V986" s="1">
        <v>75707.63</v>
      </c>
      <c r="W986" s="4">
        <f t="shared" si="112"/>
        <v>2869319.3033338347</v>
      </c>
      <c r="X986" s="1" t="s">
        <v>28</v>
      </c>
      <c r="Y986" s="1" t="s">
        <v>29</v>
      </c>
      <c r="Z986" s="8">
        <v>46448</v>
      </c>
      <c r="AA986" s="8" t="str">
        <f>TEXT(Table2[[#This Row],[Application_Date]],"yyy")</f>
        <v>2027</v>
      </c>
      <c r="AB986" s="8" t="str">
        <f>TEXT(Table2[[#This Row],[Application_Date]],"mmmm")</f>
        <v>March</v>
      </c>
      <c r="AC986" s="1" t="s">
        <v>52</v>
      </c>
      <c r="AD986" s="1" t="s">
        <v>42</v>
      </c>
      <c r="AE986" s="1" t="s">
        <v>43</v>
      </c>
    </row>
    <row r="987" spans="1:31" x14ac:dyDescent="0.25">
      <c r="A987" s="1" t="s">
        <v>2113</v>
      </c>
      <c r="B987" s="1" t="str">
        <f>IF(COUNTIF($A$2:A987,A987)&gt;1,"Duplicate","Unique")</f>
        <v>Unique</v>
      </c>
      <c r="C987" s="1" t="s">
        <v>2114</v>
      </c>
      <c r="D987" s="1" t="s">
        <v>325</v>
      </c>
      <c r="E987" s="1" t="str">
        <f t="shared" si="106"/>
        <v>Submitted</v>
      </c>
      <c r="F987" s="1" t="s">
        <v>35</v>
      </c>
      <c r="G987" s="1">
        <v>39</v>
      </c>
      <c r="H987" s="1" t="s">
        <v>24</v>
      </c>
      <c r="I987" s="1" t="s">
        <v>25</v>
      </c>
      <c r="J987" s="1" t="s">
        <v>37</v>
      </c>
      <c r="K987" s="4">
        <v>614024</v>
      </c>
      <c r="L987" s="4" t="str">
        <f t="shared" si="107"/>
        <v>Submitted</v>
      </c>
      <c r="M987" s="1">
        <v>307</v>
      </c>
      <c r="N987" s="1" t="str">
        <f t="shared" si="108"/>
        <v>High_risk</v>
      </c>
      <c r="O987" s="1" t="str">
        <f t="shared" si="109"/>
        <v>Excellent</v>
      </c>
      <c r="P987" s="1" t="str">
        <f t="shared" si="110"/>
        <v>Submitted</v>
      </c>
      <c r="Q987" s="1" t="str">
        <f t="shared" si="111"/>
        <v>Valid</v>
      </c>
      <c r="R987" s="1" t="s">
        <v>70</v>
      </c>
      <c r="S987" s="4">
        <v>4065018</v>
      </c>
      <c r="T987" s="1">
        <v>10.75</v>
      </c>
      <c r="U987" s="1">
        <v>24</v>
      </c>
      <c r="V987" s="1">
        <v>169375.75</v>
      </c>
      <c r="W987" s="4">
        <f t="shared" si="112"/>
        <v>3641579.4085849142</v>
      </c>
      <c r="X987" s="1" t="s">
        <v>39</v>
      </c>
      <c r="Y987" s="1" t="s">
        <v>40</v>
      </c>
      <c r="Z987" s="8">
        <v>46449</v>
      </c>
      <c r="AA987" s="8" t="str">
        <f>TEXT(Table2[[#This Row],[Application_Date]],"yyy")</f>
        <v>2027</v>
      </c>
      <c r="AB987" s="8" t="str">
        <f>TEXT(Table2[[#This Row],[Application_Date]],"mmmm")</f>
        <v>March</v>
      </c>
      <c r="AC987" s="1" t="s">
        <v>41</v>
      </c>
      <c r="AD987" s="1" t="s">
        <v>42</v>
      </c>
      <c r="AE987" s="1" t="s">
        <v>62</v>
      </c>
    </row>
    <row r="988" spans="1:31" x14ac:dyDescent="0.25">
      <c r="A988" s="1" t="s">
        <v>2115</v>
      </c>
      <c r="B988" s="1" t="str">
        <f>IF(COUNTIF($A$2:A988,A988)&gt;1,"Duplicate","Unique")</f>
        <v>Unique</v>
      </c>
      <c r="C988" s="1" t="s">
        <v>2116</v>
      </c>
      <c r="D988" s="1" t="s">
        <v>102</v>
      </c>
      <c r="E988" s="1" t="str">
        <f t="shared" si="106"/>
        <v>Submitted</v>
      </c>
      <c r="F988" s="1" t="s">
        <v>47</v>
      </c>
      <c r="G988" s="1">
        <v>30</v>
      </c>
      <c r="H988" s="1" t="s">
        <v>36</v>
      </c>
      <c r="I988" s="1" t="s">
        <v>25</v>
      </c>
      <c r="J988" s="1" t="s">
        <v>26</v>
      </c>
      <c r="K988" s="4">
        <v>669112</v>
      </c>
      <c r="L988" s="4" t="str">
        <f t="shared" si="107"/>
        <v>Submitted</v>
      </c>
      <c r="M988" s="1">
        <v>519</v>
      </c>
      <c r="N988" s="1" t="str">
        <f t="shared" si="108"/>
        <v>High_risk</v>
      </c>
      <c r="O988" s="1" t="str">
        <f t="shared" si="109"/>
        <v>Excellent</v>
      </c>
      <c r="P988" s="1" t="str">
        <f t="shared" si="110"/>
        <v>Submitted</v>
      </c>
      <c r="Q988" s="1" t="str">
        <f t="shared" si="111"/>
        <v>Valid</v>
      </c>
      <c r="R988" s="1" t="s">
        <v>6</v>
      </c>
      <c r="S988" s="4">
        <v>2047953</v>
      </c>
      <c r="T988" s="1">
        <v>11.85</v>
      </c>
      <c r="U988" s="1">
        <v>60</v>
      </c>
      <c r="V988" s="1">
        <v>34132.550000000003</v>
      </c>
      <c r="W988" s="4">
        <f t="shared" si="112"/>
        <v>2022353.5874999999</v>
      </c>
      <c r="X988" s="1" t="s">
        <v>105</v>
      </c>
      <c r="Y988" s="1" t="s">
        <v>106</v>
      </c>
      <c r="Z988" s="8">
        <v>46450</v>
      </c>
      <c r="AA988" s="8" t="str">
        <f>TEXT(Table2[[#This Row],[Application_Date]],"yyy")</f>
        <v>2027</v>
      </c>
      <c r="AB988" s="8" t="str">
        <f>TEXT(Table2[[#This Row],[Application_Date]],"mmmm")</f>
        <v>March</v>
      </c>
      <c r="AC988" s="1" t="s">
        <v>52</v>
      </c>
      <c r="AD988" s="1" t="s">
        <v>42</v>
      </c>
      <c r="AE988" s="1" t="s">
        <v>66</v>
      </c>
    </row>
    <row r="989" spans="1:31" x14ac:dyDescent="0.25">
      <c r="A989" s="1" t="s">
        <v>2117</v>
      </c>
      <c r="B989" s="1" t="str">
        <f>IF(COUNTIF($A$2:A989,A989)&gt;1,"Duplicate","Unique")</f>
        <v>Unique</v>
      </c>
      <c r="C989" s="1" t="s">
        <v>2118</v>
      </c>
      <c r="D989" s="1" t="s">
        <v>89</v>
      </c>
      <c r="E989" s="1" t="str">
        <f t="shared" si="106"/>
        <v>Submitted</v>
      </c>
      <c r="F989" s="1" t="s">
        <v>47</v>
      </c>
      <c r="G989" s="1">
        <v>60</v>
      </c>
      <c r="H989" s="1" t="s">
        <v>36</v>
      </c>
      <c r="I989" s="1" t="s">
        <v>48</v>
      </c>
      <c r="J989" s="1" t="s">
        <v>70</v>
      </c>
      <c r="K989" s="4">
        <v>2452924</v>
      </c>
      <c r="L989" s="4" t="str">
        <f t="shared" si="107"/>
        <v>Submitted</v>
      </c>
      <c r="M989" s="1">
        <v>510</v>
      </c>
      <c r="N989" s="1" t="str">
        <f t="shared" si="108"/>
        <v>High_risk</v>
      </c>
      <c r="O989" s="1" t="str">
        <f t="shared" si="109"/>
        <v>Excellent</v>
      </c>
      <c r="P989" s="1" t="str">
        <f t="shared" si="110"/>
        <v>Submitted</v>
      </c>
      <c r="Q989" s="1" t="str">
        <f t="shared" si="111"/>
        <v>Valid</v>
      </c>
      <c r="R989" s="1" t="s">
        <v>82</v>
      </c>
      <c r="S989" s="4">
        <v>2003360</v>
      </c>
      <c r="T989" s="1">
        <v>11.26</v>
      </c>
      <c r="U989" s="1">
        <v>24</v>
      </c>
      <c r="V989" s="1">
        <v>83473.33</v>
      </c>
      <c r="W989" s="4">
        <f t="shared" si="112"/>
        <v>1879819.7042593451</v>
      </c>
      <c r="X989" s="1" t="s">
        <v>59</v>
      </c>
      <c r="Y989" s="1" t="s">
        <v>60</v>
      </c>
      <c r="Z989" s="8">
        <v>46451</v>
      </c>
      <c r="AA989" s="8" t="str">
        <f>TEXT(Table2[[#This Row],[Application_Date]],"yyy")</f>
        <v>2027</v>
      </c>
      <c r="AB989" s="8" t="str">
        <f>TEXT(Table2[[#This Row],[Application_Date]],"mmmm")</f>
        <v>March</v>
      </c>
      <c r="AC989" s="1" t="s">
        <v>41</v>
      </c>
      <c r="AD989" s="1" t="s">
        <v>42</v>
      </c>
      <c r="AE989" s="1" t="s">
        <v>62</v>
      </c>
    </row>
    <row r="990" spans="1:31" x14ac:dyDescent="0.25">
      <c r="A990" s="1" t="s">
        <v>2119</v>
      </c>
      <c r="B990" s="1" t="str">
        <f>IF(COUNTIF($A$2:A990,A990)&gt;1,"Duplicate","Unique")</f>
        <v>Unique</v>
      </c>
      <c r="C990" s="1" t="s">
        <v>2120</v>
      </c>
      <c r="D990" s="1" t="s">
        <v>130</v>
      </c>
      <c r="E990" s="1" t="str">
        <f t="shared" si="106"/>
        <v>Submitted</v>
      </c>
      <c r="F990" s="1" t="s">
        <v>47</v>
      </c>
      <c r="G990" s="1">
        <v>51</v>
      </c>
      <c r="H990" s="1" t="s">
        <v>36</v>
      </c>
      <c r="I990" s="1" t="s">
        <v>48</v>
      </c>
      <c r="J990" s="1" t="s">
        <v>49</v>
      </c>
      <c r="K990" s="4">
        <v>2111174</v>
      </c>
      <c r="L990" s="4" t="str">
        <f t="shared" si="107"/>
        <v>Submitted</v>
      </c>
      <c r="M990" s="1">
        <v>816</v>
      </c>
      <c r="N990" s="1" t="str">
        <f t="shared" si="108"/>
        <v>medium_risk</v>
      </c>
      <c r="O990" s="1" t="str">
        <f t="shared" si="109"/>
        <v>Excellent</v>
      </c>
      <c r="P990" s="1" t="str">
        <f t="shared" si="110"/>
        <v>Submitted</v>
      </c>
      <c r="Q990" s="1" t="str">
        <f t="shared" si="111"/>
        <v>Valid</v>
      </c>
      <c r="R990" s="1" t="s">
        <v>6</v>
      </c>
      <c r="S990" s="4">
        <v>3006460</v>
      </c>
      <c r="T990" s="1">
        <v>13.58</v>
      </c>
      <c r="U990" s="1">
        <v>12</v>
      </c>
      <c r="V990" s="1">
        <v>250538.33</v>
      </c>
      <c r="W990" s="4">
        <f t="shared" si="112"/>
        <v>3402697.1042814027</v>
      </c>
      <c r="X990" s="1" t="s">
        <v>2121</v>
      </c>
      <c r="Y990" s="1" t="s">
        <v>29</v>
      </c>
      <c r="Z990" s="8">
        <v>46452</v>
      </c>
      <c r="AA990" s="8" t="str">
        <f>TEXT(Table2[[#This Row],[Application_Date]],"yyy")</f>
        <v>2027</v>
      </c>
      <c r="AB990" s="8" t="str">
        <f>TEXT(Table2[[#This Row],[Application_Date]],"mmmm")</f>
        <v>March</v>
      </c>
      <c r="AC990" s="1" t="s">
        <v>61</v>
      </c>
      <c r="AD990" s="1" t="s">
        <v>42</v>
      </c>
      <c r="AE990" s="1" t="s">
        <v>43</v>
      </c>
    </row>
    <row r="991" spans="1:31" x14ac:dyDescent="0.25">
      <c r="A991" s="1" t="s">
        <v>2122</v>
      </c>
      <c r="B991" s="1" t="str">
        <f>IF(COUNTIF($A$2:A991,A991)&gt;1,"Duplicate","Unique")</f>
        <v>Unique</v>
      </c>
      <c r="C991" s="1" t="s">
        <v>2123</v>
      </c>
      <c r="D991" s="1" t="s">
        <v>99</v>
      </c>
      <c r="E991" s="1" t="str">
        <f t="shared" si="106"/>
        <v>Submitted</v>
      </c>
      <c r="F991" s="1" t="s">
        <v>47</v>
      </c>
      <c r="G991" s="1">
        <v>30</v>
      </c>
      <c r="H991" s="1" t="s">
        <v>24</v>
      </c>
      <c r="I991" s="1" t="s">
        <v>48</v>
      </c>
      <c r="J991" s="1" t="s">
        <v>70</v>
      </c>
      <c r="K991" s="4">
        <v>499637</v>
      </c>
      <c r="L991" s="4" t="str">
        <f t="shared" si="107"/>
        <v>Submitted</v>
      </c>
      <c r="M991" s="1">
        <v>658</v>
      </c>
      <c r="N991" s="1" t="str">
        <f t="shared" si="108"/>
        <v>low_risk</v>
      </c>
      <c r="O991" s="1" t="str">
        <f t="shared" si="109"/>
        <v>Excellent</v>
      </c>
      <c r="P991" s="1" t="str">
        <f t="shared" si="110"/>
        <v>Submitted</v>
      </c>
      <c r="Q991" s="1" t="str">
        <f t="shared" si="111"/>
        <v>Valid</v>
      </c>
      <c r="R991" s="1" t="s">
        <v>6</v>
      </c>
      <c r="S991" s="4">
        <v>4095607</v>
      </c>
      <c r="T991" s="1">
        <v>17.02</v>
      </c>
      <c r="U991" s="1">
        <v>60</v>
      </c>
      <c r="V991" s="1">
        <v>68260.12</v>
      </c>
      <c r="W991" s="4">
        <f t="shared" si="112"/>
        <v>5808935.9283333328</v>
      </c>
      <c r="X991" s="1" t="s">
        <v>39</v>
      </c>
      <c r="Y991" s="1" t="s">
        <v>40</v>
      </c>
      <c r="Z991" s="8">
        <v>46453</v>
      </c>
      <c r="AA991" s="8" t="str">
        <f>TEXT(Table2[[#This Row],[Application_Date]],"yyy")</f>
        <v>2027</v>
      </c>
      <c r="AB991" s="8" t="str">
        <f>TEXT(Table2[[#This Row],[Application_Date]],"mmmm")</f>
        <v>March</v>
      </c>
      <c r="AC991" s="1" t="s">
        <v>52</v>
      </c>
      <c r="AD991" s="1" t="s">
        <v>42</v>
      </c>
      <c r="AE991" s="1" t="s">
        <v>43</v>
      </c>
    </row>
    <row r="992" spans="1:31" x14ac:dyDescent="0.25">
      <c r="A992" s="1" t="s">
        <v>2124</v>
      </c>
      <c r="B992" s="1" t="str">
        <f>IF(COUNTIF($A$2:A992,A992)&gt;1,"Duplicate","Unique")</f>
        <v>Unique</v>
      </c>
      <c r="C992" s="1" t="s">
        <v>2125</v>
      </c>
      <c r="D992" s="1" t="s">
        <v>239</v>
      </c>
      <c r="E992" s="1" t="str">
        <f t="shared" si="106"/>
        <v>Submitted</v>
      </c>
      <c r="F992" s="1" t="s">
        <v>35</v>
      </c>
      <c r="G992" s="1">
        <v>43</v>
      </c>
      <c r="H992" s="1" t="s">
        <v>36</v>
      </c>
      <c r="I992" s="1" t="s">
        <v>25</v>
      </c>
      <c r="J992" s="1" t="s">
        <v>37</v>
      </c>
      <c r="K992" s="4">
        <v>2308261</v>
      </c>
      <c r="L992" s="4" t="str">
        <f t="shared" si="107"/>
        <v>Submitted</v>
      </c>
      <c r="M992" s="1">
        <v>382</v>
      </c>
      <c r="N992" s="1" t="str">
        <f t="shared" si="108"/>
        <v>High_risk</v>
      </c>
      <c r="O992" s="1" t="str">
        <f t="shared" si="109"/>
        <v>Excellent</v>
      </c>
      <c r="P992" s="1" t="str">
        <f t="shared" si="110"/>
        <v>Submitted</v>
      </c>
      <c r="Q992" s="1" t="str">
        <f t="shared" si="111"/>
        <v>Valid</v>
      </c>
      <c r="R992" s="1" t="s">
        <v>27</v>
      </c>
      <c r="S992" s="4">
        <v>3330062</v>
      </c>
      <c r="T992" s="1">
        <v>14.15</v>
      </c>
      <c r="U992" s="1">
        <v>180</v>
      </c>
      <c r="V992" s="1">
        <v>18500.34</v>
      </c>
      <c r="W992" s="4">
        <f t="shared" si="112"/>
        <v>3926698.1083333334</v>
      </c>
      <c r="X992" s="1" t="s">
        <v>50</v>
      </c>
      <c r="Y992" s="1" t="s">
        <v>51</v>
      </c>
      <c r="Z992" s="8">
        <v>46454</v>
      </c>
      <c r="AA992" s="8" t="str">
        <f>TEXT(Table2[[#This Row],[Application_Date]],"yyy")</f>
        <v>2027</v>
      </c>
      <c r="AB992" s="8" t="str">
        <f>TEXT(Table2[[#This Row],[Application_Date]],"mmmm")</f>
        <v>March</v>
      </c>
      <c r="AC992" s="1" t="s">
        <v>61</v>
      </c>
      <c r="AD992" s="1" t="s">
        <v>30</v>
      </c>
      <c r="AE992" s="1" t="s">
        <v>43</v>
      </c>
    </row>
    <row r="993" spans="1:31" x14ac:dyDescent="0.25">
      <c r="A993" s="1" t="s">
        <v>2126</v>
      </c>
      <c r="B993" s="1" t="str">
        <f>IF(COUNTIF($A$2:A993,A993)&gt;1,"Duplicate","Unique")</f>
        <v>Unique</v>
      </c>
      <c r="C993" s="1" t="s">
        <v>2127</v>
      </c>
      <c r="D993" s="1" t="s">
        <v>46</v>
      </c>
      <c r="E993" s="1" t="str">
        <f t="shared" si="106"/>
        <v>Submitted</v>
      </c>
      <c r="F993" s="1" t="s">
        <v>47</v>
      </c>
      <c r="G993" s="1">
        <v>56</v>
      </c>
      <c r="H993" s="1" t="s">
        <v>24</v>
      </c>
      <c r="I993" s="1" t="s">
        <v>48</v>
      </c>
      <c r="J993" s="1" t="s">
        <v>70</v>
      </c>
      <c r="K993" s="4">
        <v>652106</v>
      </c>
      <c r="L993" s="4" t="str">
        <f t="shared" si="107"/>
        <v>Submitted</v>
      </c>
      <c r="M993" s="1">
        <v>520</v>
      </c>
      <c r="N993" s="1" t="str">
        <f t="shared" si="108"/>
        <v>High_risk</v>
      </c>
      <c r="O993" s="1" t="str">
        <f t="shared" si="109"/>
        <v>Excellent</v>
      </c>
      <c r="P993" s="1" t="str">
        <f t="shared" si="110"/>
        <v>Submitted</v>
      </c>
      <c r="Q993" s="1" t="str">
        <f t="shared" si="111"/>
        <v>Valid</v>
      </c>
      <c r="R993" s="1" t="s">
        <v>27</v>
      </c>
      <c r="S993" s="4">
        <v>3235890</v>
      </c>
      <c r="T993" s="1">
        <v>16.14</v>
      </c>
      <c r="U993" s="1">
        <v>36</v>
      </c>
      <c r="V993" s="1">
        <v>89885.83</v>
      </c>
      <c r="W993" s="4">
        <f t="shared" si="112"/>
        <v>4352272.0500002056</v>
      </c>
      <c r="X993" s="1" t="s">
        <v>105</v>
      </c>
      <c r="Y993" s="1" t="s">
        <v>106</v>
      </c>
      <c r="Z993" s="8">
        <v>46455</v>
      </c>
      <c r="AA993" s="8" t="str">
        <f>TEXT(Table2[[#This Row],[Application_Date]],"yyy")</f>
        <v>2027</v>
      </c>
      <c r="AB993" s="8" t="str">
        <f>TEXT(Table2[[#This Row],[Application_Date]],"mmmm")</f>
        <v>March</v>
      </c>
      <c r="AC993" s="1" t="s">
        <v>52</v>
      </c>
      <c r="AD993" s="1" t="s">
        <v>30</v>
      </c>
      <c r="AE993" s="1" t="s">
        <v>43</v>
      </c>
    </row>
    <row r="994" spans="1:31" x14ac:dyDescent="0.25">
      <c r="A994" s="1" t="s">
        <v>2128</v>
      </c>
      <c r="B994" s="1" t="str">
        <f>IF(COUNTIF($A$2:A994,A994)&gt;1,"Duplicate","Unique")</f>
        <v>Unique</v>
      </c>
      <c r="C994" s="1" t="s">
        <v>2129</v>
      </c>
      <c r="D994" s="1" t="s">
        <v>112</v>
      </c>
      <c r="E994" s="1" t="str">
        <f t="shared" si="106"/>
        <v>Submitted</v>
      </c>
      <c r="F994" s="1" t="s">
        <v>35</v>
      </c>
      <c r="G994" s="1">
        <v>55</v>
      </c>
      <c r="H994" s="1" t="s">
        <v>24</v>
      </c>
      <c r="I994" s="1" t="s">
        <v>25</v>
      </c>
      <c r="J994" s="1" t="s">
        <v>26</v>
      </c>
      <c r="K994" s="4">
        <v>1135348</v>
      </c>
      <c r="L994" s="4" t="str">
        <f t="shared" si="107"/>
        <v>Submitted</v>
      </c>
      <c r="M994" s="1">
        <v>754</v>
      </c>
      <c r="N994" s="1" t="str">
        <f t="shared" si="108"/>
        <v>medium_risk</v>
      </c>
      <c r="O994" s="1" t="str">
        <f t="shared" si="109"/>
        <v>Excellent</v>
      </c>
      <c r="P994" s="1" t="str">
        <f t="shared" si="110"/>
        <v>Submitted</v>
      </c>
      <c r="Q994" s="1" t="str">
        <f t="shared" si="111"/>
        <v>Valid</v>
      </c>
      <c r="R994" s="1" t="s">
        <v>27</v>
      </c>
      <c r="S994" s="4">
        <v>0</v>
      </c>
      <c r="T994" s="1">
        <v>15.49</v>
      </c>
      <c r="U994" s="1">
        <v>24</v>
      </c>
      <c r="V994" s="1">
        <v>10416.67</v>
      </c>
      <c r="W994" s="4">
        <f t="shared" si="112"/>
        <v>0</v>
      </c>
      <c r="X994" s="1" t="s">
        <v>28</v>
      </c>
      <c r="Y994" s="1" t="s">
        <v>29</v>
      </c>
      <c r="Z994" s="8">
        <v>46456</v>
      </c>
      <c r="AA994" s="8" t="str">
        <f>TEXT(Table2[[#This Row],[Application_Date]],"yyy")</f>
        <v>2027</v>
      </c>
      <c r="AB994" s="8" t="str">
        <f>TEXT(Table2[[#This Row],[Application_Date]],"mmmm")</f>
        <v>March</v>
      </c>
      <c r="AC994" s="1" t="s">
        <v>41</v>
      </c>
      <c r="AD994" s="1" t="s">
        <v>42</v>
      </c>
      <c r="AE994" s="1" t="s">
        <v>43</v>
      </c>
    </row>
    <row r="995" spans="1:31" x14ac:dyDescent="0.25">
      <c r="A995" s="1" t="s">
        <v>2130</v>
      </c>
      <c r="B995" s="1" t="str">
        <f>IF(COUNTIF($A$2:A995,A995)&gt;1,"Duplicate","Unique")</f>
        <v>Unique</v>
      </c>
      <c r="C995" s="1" t="s">
        <v>2131</v>
      </c>
      <c r="D995" s="1">
        <v>0</v>
      </c>
      <c r="E995" s="1" t="str">
        <f t="shared" si="106"/>
        <v>Submitted</v>
      </c>
      <c r="F995" s="1" t="s">
        <v>47</v>
      </c>
      <c r="G995" s="1">
        <v>25</v>
      </c>
      <c r="H995" s="1" t="s">
        <v>24</v>
      </c>
      <c r="I995" s="1" t="s">
        <v>25</v>
      </c>
      <c r="J995" s="1" t="s">
        <v>37</v>
      </c>
      <c r="K995" s="4">
        <v>1287786</v>
      </c>
      <c r="L995" s="4" t="str">
        <f t="shared" si="107"/>
        <v>Submitted</v>
      </c>
      <c r="M995" s="1">
        <v>609</v>
      </c>
      <c r="N995" s="1" t="str">
        <f t="shared" si="108"/>
        <v>low_risk</v>
      </c>
      <c r="O995" s="1" t="str">
        <f t="shared" si="109"/>
        <v>Excellent</v>
      </c>
      <c r="P995" s="1" t="str">
        <f t="shared" si="110"/>
        <v>Submitted</v>
      </c>
      <c r="Q995" s="1" t="str">
        <f t="shared" si="111"/>
        <v>Valid</v>
      </c>
      <c r="R995" s="1" t="s">
        <v>38</v>
      </c>
      <c r="S995" s="4">
        <v>1313530</v>
      </c>
      <c r="T995" s="1">
        <v>7.31</v>
      </c>
      <c r="U995" s="1">
        <v>36</v>
      </c>
      <c r="V995" s="1">
        <v>36486.94</v>
      </c>
      <c r="W995" s="4">
        <f t="shared" si="112"/>
        <v>800158.72087717685</v>
      </c>
      <c r="X995" s="1" t="s">
        <v>59</v>
      </c>
      <c r="Y995" s="1" t="s">
        <v>60</v>
      </c>
      <c r="Z995" s="8">
        <v>46457</v>
      </c>
      <c r="AA995" s="8" t="str">
        <f>TEXT(Table2[[#This Row],[Application_Date]],"yyy")</f>
        <v>2027</v>
      </c>
      <c r="AB995" s="8" t="str">
        <f>TEXT(Table2[[#This Row],[Application_Date]],"mmmm")</f>
        <v>March</v>
      </c>
      <c r="AC995" s="1" t="s">
        <v>52</v>
      </c>
      <c r="AD995" s="1" t="s">
        <v>30</v>
      </c>
      <c r="AE995" s="1" t="s">
        <v>31</v>
      </c>
    </row>
    <row r="996" spans="1:31" x14ac:dyDescent="0.25">
      <c r="A996" s="1" t="s">
        <v>2132</v>
      </c>
      <c r="B996" s="1" t="str">
        <f>IF(COUNTIF($A$2:A996,A996)&gt;1,"Duplicate","Unique")</f>
        <v>Unique</v>
      </c>
      <c r="C996" s="1" t="s">
        <v>2133</v>
      </c>
      <c r="D996" s="1" t="s">
        <v>361</v>
      </c>
      <c r="E996" s="1" t="str">
        <f t="shared" si="106"/>
        <v>Submitted</v>
      </c>
      <c r="F996" s="1" t="s">
        <v>47</v>
      </c>
      <c r="G996" s="1">
        <v>60</v>
      </c>
      <c r="H996" s="1" t="s">
        <v>24</v>
      </c>
      <c r="I996" s="1" t="s">
        <v>48</v>
      </c>
      <c r="J996" s="1" t="s">
        <v>70</v>
      </c>
      <c r="K996" s="4">
        <v>1740178</v>
      </c>
      <c r="L996" s="4" t="str">
        <f t="shared" si="107"/>
        <v>Submitted</v>
      </c>
      <c r="M996" s="1">
        <v>795</v>
      </c>
      <c r="N996" s="1" t="str">
        <f t="shared" si="108"/>
        <v>medium_risk</v>
      </c>
      <c r="O996" s="1" t="str">
        <f t="shared" si="109"/>
        <v>Excellent</v>
      </c>
      <c r="P996" s="1" t="str">
        <f t="shared" si="110"/>
        <v>Submitted</v>
      </c>
      <c r="Q996" s="1" t="str">
        <f t="shared" si="111"/>
        <v>Valid</v>
      </c>
      <c r="R996" s="1" t="s">
        <v>38</v>
      </c>
      <c r="S996" s="4">
        <v>2640617</v>
      </c>
      <c r="T996" s="1">
        <v>11.44</v>
      </c>
      <c r="U996" s="1">
        <v>60</v>
      </c>
      <c r="V996" s="1">
        <v>44010.28</v>
      </c>
      <c r="W996" s="4">
        <f t="shared" si="112"/>
        <v>2517388.2066666665</v>
      </c>
      <c r="X996" s="1" t="s">
        <v>50</v>
      </c>
      <c r="Y996" s="1" t="s">
        <v>51</v>
      </c>
      <c r="Z996" s="8">
        <v>46458</v>
      </c>
      <c r="AA996" s="8" t="str">
        <f>TEXT(Table2[[#This Row],[Application_Date]],"yyy")</f>
        <v>2027</v>
      </c>
      <c r="AB996" s="8" t="str">
        <f>TEXT(Table2[[#This Row],[Application_Date]],"mmmm")</f>
        <v>March</v>
      </c>
      <c r="AC996" s="1" t="s">
        <v>61</v>
      </c>
      <c r="AD996" s="1" t="s">
        <v>42</v>
      </c>
      <c r="AE996" s="1" t="s">
        <v>66</v>
      </c>
    </row>
    <row r="997" spans="1:31" x14ac:dyDescent="0.25">
      <c r="A997" s="1" t="s">
        <v>2134</v>
      </c>
      <c r="B997" s="1" t="str">
        <f>IF(COUNTIF($A$2:A997,A997)&gt;1,"Duplicate","Unique")</f>
        <v>Unique</v>
      </c>
      <c r="C997" s="1" t="s">
        <v>2135</v>
      </c>
      <c r="D997" s="1" t="s">
        <v>659</v>
      </c>
      <c r="E997" s="1" t="str">
        <f t="shared" si="106"/>
        <v>Submitted</v>
      </c>
      <c r="F997" s="1" t="s">
        <v>35</v>
      </c>
      <c r="G997" s="1">
        <v>58</v>
      </c>
      <c r="H997" s="1" t="s">
        <v>24</v>
      </c>
      <c r="I997" s="1" t="s">
        <v>48</v>
      </c>
      <c r="J997" s="1" t="s">
        <v>26</v>
      </c>
      <c r="K997" s="4">
        <v>1268569</v>
      </c>
      <c r="L997" s="4" t="str">
        <f t="shared" si="107"/>
        <v>Submitted</v>
      </c>
      <c r="M997" s="1">
        <v>607</v>
      </c>
      <c r="N997" s="1" t="str">
        <f t="shared" si="108"/>
        <v>low_risk</v>
      </c>
      <c r="O997" s="1" t="str">
        <f t="shared" si="109"/>
        <v>Excellent</v>
      </c>
      <c r="P997" s="1" t="str">
        <f t="shared" si="110"/>
        <v>Submitted</v>
      </c>
      <c r="Q997" s="1" t="str">
        <f t="shared" si="111"/>
        <v>Valid</v>
      </c>
      <c r="R997" s="1" t="s">
        <v>27</v>
      </c>
      <c r="S997" s="4">
        <v>3971339</v>
      </c>
      <c r="T997" s="1">
        <v>11.79</v>
      </c>
      <c r="U997" s="1">
        <v>24</v>
      </c>
      <c r="V997" s="1">
        <v>165472.46</v>
      </c>
      <c r="W997" s="4">
        <f t="shared" si="112"/>
        <v>3901840.8546791119</v>
      </c>
      <c r="X997" s="1" t="s">
        <v>50</v>
      </c>
      <c r="Y997" s="1" t="s">
        <v>51</v>
      </c>
      <c r="Z997" s="8">
        <v>46459</v>
      </c>
      <c r="AA997" s="8" t="str">
        <f>TEXT(Table2[[#This Row],[Application_Date]],"yyy")</f>
        <v>2027</v>
      </c>
      <c r="AB997" s="8" t="str">
        <f>TEXT(Table2[[#This Row],[Application_Date]],"mmmm")</f>
        <v>March</v>
      </c>
      <c r="AC997" s="1" t="s">
        <v>61</v>
      </c>
      <c r="AD997" s="1" t="s">
        <v>30</v>
      </c>
      <c r="AE997" s="1" t="s">
        <v>62</v>
      </c>
    </row>
    <row r="998" spans="1:31" x14ac:dyDescent="0.25">
      <c r="A998" s="1" t="s">
        <v>2136</v>
      </c>
      <c r="B998" s="1" t="str">
        <f>IF(COUNTIF($A$2:A998,A998)&gt;1,"Duplicate","Unique")</f>
        <v>Unique</v>
      </c>
      <c r="C998" s="1" t="s">
        <v>2137</v>
      </c>
      <c r="D998" s="1" t="s">
        <v>403</v>
      </c>
      <c r="E998" s="1" t="str">
        <f t="shared" si="106"/>
        <v>Submitted</v>
      </c>
      <c r="F998" s="1" t="s">
        <v>35</v>
      </c>
      <c r="G998" s="1">
        <v>37</v>
      </c>
      <c r="H998" s="1" t="s">
        <v>36</v>
      </c>
      <c r="I998" s="1" t="s">
        <v>25</v>
      </c>
      <c r="J998" s="1" t="s">
        <v>37</v>
      </c>
      <c r="K998" s="4">
        <v>1118653</v>
      </c>
      <c r="L998" s="4" t="str">
        <f t="shared" si="107"/>
        <v>Submitted</v>
      </c>
      <c r="M998" s="1">
        <v>351</v>
      </c>
      <c r="N998" s="1" t="str">
        <f t="shared" si="108"/>
        <v>High_risk</v>
      </c>
      <c r="O998" s="1" t="str">
        <f t="shared" si="109"/>
        <v>Excellent</v>
      </c>
      <c r="P998" s="1" t="str">
        <f t="shared" si="110"/>
        <v>Submitted</v>
      </c>
      <c r="Q998" s="1" t="str">
        <f t="shared" si="111"/>
        <v>Valid</v>
      </c>
      <c r="R998" s="1" t="s">
        <v>27</v>
      </c>
      <c r="S998" s="4">
        <v>3371742</v>
      </c>
      <c r="T998" s="1">
        <v>9.74</v>
      </c>
      <c r="U998" s="1">
        <v>120</v>
      </c>
      <c r="V998" s="1">
        <v>28097.85</v>
      </c>
      <c r="W998" s="4">
        <f t="shared" si="112"/>
        <v>2736730.59</v>
      </c>
      <c r="X998" s="1" t="s">
        <v>85</v>
      </c>
      <c r="Y998" s="1" t="s">
        <v>86</v>
      </c>
      <c r="Z998" s="8">
        <v>46460</v>
      </c>
      <c r="AA998" s="8" t="str">
        <f>TEXT(Table2[[#This Row],[Application_Date]],"yyy")</f>
        <v>2027</v>
      </c>
      <c r="AB998" s="8" t="str">
        <f>TEXT(Table2[[#This Row],[Application_Date]],"mmmm")</f>
        <v>March</v>
      </c>
      <c r="AC998" s="1" t="s">
        <v>52</v>
      </c>
      <c r="AD998" s="1" t="s">
        <v>30</v>
      </c>
      <c r="AE998" s="1" t="s">
        <v>31</v>
      </c>
    </row>
    <row r="999" spans="1:31" x14ac:dyDescent="0.25">
      <c r="A999" s="1" t="s">
        <v>2138</v>
      </c>
      <c r="B999" s="1" t="str">
        <f>IF(COUNTIF($A$2:A999,A999)&gt;1,"Duplicate","Unique")</f>
        <v>Unique</v>
      </c>
      <c r="C999" s="1" t="s">
        <v>2139</v>
      </c>
      <c r="D999" s="1" t="s">
        <v>183</v>
      </c>
      <c r="E999" s="1" t="str">
        <f t="shared" si="106"/>
        <v>Submitted</v>
      </c>
      <c r="F999" s="1" t="s">
        <v>35</v>
      </c>
      <c r="G999" s="1">
        <v>65</v>
      </c>
      <c r="H999" s="1" t="s">
        <v>36</v>
      </c>
      <c r="I999" s="1" t="s">
        <v>25</v>
      </c>
      <c r="J999" s="1" t="s">
        <v>70</v>
      </c>
      <c r="K999" s="4">
        <v>1286464</v>
      </c>
      <c r="L999" s="4" t="str">
        <f t="shared" si="107"/>
        <v>Submitted</v>
      </c>
      <c r="M999" s="1">
        <v>580</v>
      </c>
      <c r="N999" s="1" t="str">
        <f t="shared" si="108"/>
        <v>High_risk</v>
      </c>
      <c r="O999" s="1" t="str">
        <f t="shared" si="109"/>
        <v>Excellent</v>
      </c>
      <c r="P999" s="1" t="str">
        <f t="shared" si="110"/>
        <v>Submitted</v>
      </c>
      <c r="Q999" s="1" t="str">
        <f t="shared" si="111"/>
        <v>Valid</v>
      </c>
      <c r="R999" s="1" t="s">
        <v>38</v>
      </c>
      <c r="S999" s="4">
        <v>2512501</v>
      </c>
      <c r="T999" s="1">
        <v>8.76</v>
      </c>
      <c r="U999" s="1">
        <v>180</v>
      </c>
      <c r="V999" s="1">
        <v>13958.34</v>
      </c>
      <c r="W999" s="4">
        <f t="shared" si="112"/>
        <v>1834125.73</v>
      </c>
      <c r="X999" s="1" t="s">
        <v>85</v>
      </c>
      <c r="Y999" s="1" t="s">
        <v>86</v>
      </c>
      <c r="Z999" s="8">
        <v>46461</v>
      </c>
      <c r="AA999" s="8" t="str">
        <f>TEXT(Table2[[#This Row],[Application_Date]],"yyy")</f>
        <v>2027</v>
      </c>
      <c r="AB999" s="8" t="str">
        <f>TEXT(Table2[[#This Row],[Application_Date]],"mmmm")</f>
        <v>March</v>
      </c>
      <c r="AC999" s="1" t="s">
        <v>41</v>
      </c>
      <c r="AD999" s="1" t="s">
        <v>30</v>
      </c>
      <c r="AE999" s="1" t="s">
        <v>43</v>
      </c>
    </row>
    <row r="1000" spans="1:31" x14ac:dyDescent="0.25">
      <c r="A1000" s="1" t="s">
        <v>2140</v>
      </c>
      <c r="B1000" s="1" t="str">
        <f>IF(COUNTIF($A$2:A1000,A1000)&gt;1,"Duplicate","Unique")</f>
        <v>Unique</v>
      </c>
      <c r="C1000" s="1" t="s">
        <v>2141</v>
      </c>
      <c r="D1000" s="1" t="s">
        <v>121</v>
      </c>
      <c r="E1000" s="1" t="str">
        <f t="shared" si="106"/>
        <v>Submitted</v>
      </c>
      <c r="F1000" s="1" t="s">
        <v>35</v>
      </c>
      <c r="G1000" s="1">
        <v>57</v>
      </c>
      <c r="H1000" s="1" t="s">
        <v>24</v>
      </c>
      <c r="I1000" s="1" t="s">
        <v>25</v>
      </c>
      <c r="J1000" s="1" t="s">
        <v>70</v>
      </c>
      <c r="K1000" s="4">
        <v>458887</v>
      </c>
      <c r="L1000" s="4" t="str">
        <f t="shared" si="107"/>
        <v>Submitted</v>
      </c>
      <c r="M1000" s="1">
        <v>375</v>
      </c>
      <c r="N1000" s="1" t="str">
        <f t="shared" si="108"/>
        <v>High_risk</v>
      </c>
      <c r="O1000" s="1" t="str">
        <f t="shared" si="109"/>
        <v>Excellent</v>
      </c>
      <c r="P1000" s="1" t="str">
        <f t="shared" si="110"/>
        <v>Submitted</v>
      </c>
      <c r="Q1000" s="1" t="str">
        <f t="shared" si="111"/>
        <v>Valid</v>
      </c>
      <c r="R1000" s="1" t="s">
        <v>6</v>
      </c>
      <c r="S1000" s="4">
        <v>103117</v>
      </c>
      <c r="T1000" s="1">
        <v>16.48</v>
      </c>
      <c r="U1000" s="1">
        <v>60</v>
      </c>
      <c r="V1000" s="1">
        <v>1718.62</v>
      </c>
      <c r="W1000" s="4">
        <f t="shared" si="112"/>
        <v>141614.01333333334</v>
      </c>
      <c r="X1000" s="1" t="s">
        <v>39</v>
      </c>
      <c r="Y1000" s="1" t="s">
        <v>40</v>
      </c>
      <c r="Z1000" s="8">
        <v>46462</v>
      </c>
      <c r="AA1000" s="8" t="str">
        <f>TEXT(Table2[[#This Row],[Application_Date]],"yyy")</f>
        <v>2027</v>
      </c>
      <c r="AB1000" s="8" t="str">
        <f>TEXT(Table2[[#This Row],[Application_Date]],"mmmm")</f>
        <v>March</v>
      </c>
      <c r="AC1000" s="1" t="s">
        <v>61</v>
      </c>
      <c r="AD1000" s="1" t="s">
        <v>30</v>
      </c>
      <c r="AE1000" s="1" t="s">
        <v>43</v>
      </c>
    </row>
    <row r="1001" spans="1:31" x14ac:dyDescent="0.25">
      <c r="A1001" s="1" t="s">
        <v>2142</v>
      </c>
      <c r="B1001" s="1" t="str">
        <f>IF(COUNTIF($A$2:A1001,A1001)&gt;1,"Duplicate","Unique")</f>
        <v>Unique</v>
      </c>
      <c r="C1001" s="1" t="s">
        <v>2143</v>
      </c>
      <c r="D1001" s="1" t="s">
        <v>69</v>
      </c>
      <c r="E1001" s="1" t="str">
        <f t="shared" si="106"/>
        <v>Submitted</v>
      </c>
      <c r="F1001" s="1" t="s">
        <v>35</v>
      </c>
      <c r="G1001" s="1">
        <v>23</v>
      </c>
      <c r="H1001" s="1" t="s">
        <v>24</v>
      </c>
      <c r="I1001" s="1" t="s">
        <v>48</v>
      </c>
      <c r="J1001" s="1" t="s">
        <v>49</v>
      </c>
      <c r="K1001" s="4">
        <v>1681623</v>
      </c>
      <c r="L1001" s="4" t="str">
        <f t="shared" si="107"/>
        <v>Submitted</v>
      </c>
      <c r="M1001" s="1">
        <v>333</v>
      </c>
      <c r="N1001" s="1" t="str">
        <f t="shared" si="108"/>
        <v>High_risk</v>
      </c>
      <c r="O1001" s="1" t="str">
        <f t="shared" si="109"/>
        <v>Excellent</v>
      </c>
      <c r="P1001" s="1" t="str">
        <f t="shared" si="110"/>
        <v>Submitted</v>
      </c>
      <c r="Q1001" s="1" t="str">
        <f t="shared" si="111"/>
        <v>Valid</v>
      </c>
      <c r="R1001" s="1" t="s">
        <v>27</v>
      </c>
      <c r="S1001" s="4">
        <v>4813990</v>
      </c>
      <c r="T1001" s="1">
        <v>10.93</v>
      </c>
      <c r="U1001" s="1">
        <v>60</v>
      </c>
      <c r="V1001" s="1">
        <v>80233.17</v>
      </c>
      <c r="W1001" s="4">
        <f t="shared" si="112"/>
        <v>4384742.5583333327</v>
      </c>
      <c r="X1001" s="1" t="s">
        <v>105</v>
      </c>
      <c r="Y1001" s="1" t="s">
        <v>106</v>
      </c>
      <c r="Z1001" s="8">
        <v>46463</v>
      </c>
      <c r="AA1001" s="8" t="str">
        <f>TEXT(Table2[[#This Row],[Application_Date]],"yyy")</f>
        <v>2027</v>
      </c>
      <c r="AB1001" s="8" t="str">
        <f>TEXT(Table2[[#This Row],[Application_Date]],"mmmm")</f>
        <v>March</v>
      </c>
      <c r="AC1001" s="1" t="s">
        <v>52</v>
      </c>
      <c r="AD1001" s="1" t="s">
        <v>42</v>
      </c>
      <c r="AE1001" s="1" t="s">
        <v>43</v>
      </c>
    </row>
    <row r="1002" spans="1:31" x14ac:dyDescent="0.25">
      <c r="A1002" s="1" t="s">
        <v>2144</v>
      </c>
      <c r="B1002" s="1" t="str">
        <f>IF(COUNTIF($A$2:A1002,A1002)&gt;1,"Duplicate","Unique")</f>
        <v>Unique</v>
      </c>
      <c r="C1002" s="1" t="s">
        <v>2145</v>
      </c>
      <c r="D1002" s="1" t="s">
        <v>284</v>
      </c>
      <c r="E1002" s="1" t="str">
        <f t="shared" si="106"/>
        <v>Submitted</v>
      </c>
      <c r="F1002" s="1" t="s">
        <v>35</v>
      </c>
      <c r="G1002" s="1">
        <v>50</v>
      </c>
      <c r="H1002" s="1" t="s">
        <v>24</v>
      </c>
      <c r="I1002" s="1" t="s">
        <v>25</v>
      </c>
      <c r="J1002" s="1" t="s">
        <v>70</v>
      </c>
      <c r="K1002" s="4">
        <v>919922</v>
      </c>
      <c r="L1002" s="4" t="str">
        <f t="shared" si="107"/>
        <v>Submitted</v>
      </c>
      <c r="M1002" s="1">
        <v>325</v>
      </c>
      <c r="N1002" s="1" t="str">
        <f t="shared" si="108"/>
        <v>High_risk</v>
      </c>
      <c r="O1002" s="1" t="str">
        <f t="shared" si="109"/>
        <v>Excellent</v>
      </c>
      <c r="P1002" s="1" t="str">
        <f t="shared" si="110"/>
        <v>Submitted</v>
      </c>
      <c r="Q1002" s="1" t="str">
        <f t="shared" si="111"/>
        <v>Valid</v>
      </c>
      <c r="R1002" s="1" t="s">
        <v>27</v>
      </c>
      <c r="S1002" s="4">
        <v>2098127</v>
      </c>
      <c r="T1002" s="1">
        <v>12.49</v>
      </c>
      <c r="U1002" s="1">
        <v>60</v>
      </c>
      <c r="V1002" s="1">
        <v>34968.78</v>
      </c>
      <c r="W1002" s="4">
        <f t="shared" si="112"/>
        <v>2183800.5191666665</v>
      </c>
      <c r="X1002" s="1" t="s">
        <v>39</v>
      </c>
      <c r="Y1002" s="1" t="s">
        <v>40</v>
      </c>
      <c r="Z1002" s="8">
        <v>46464</v>
      </c>
      <c r="AA1002" s="8" t="str">
        <f>TEXT(Table2[[#This Row],[Application_Date]],"yyy")</f>
        <v>2027</v>
      </c>
      <c r="AB1002" s="8" t="str">
        <f>TEXT(Table2[[#This Row],[Application_Date]],"mmmm")</f>
        <v>March</v>
      </c>
      <c r="AC1002" s="1" t="s">
        <v>52</v>
      </c>
      <c r="AD1002" s="1" t="s">
        <v>30</v>
      </c>
      <c r="AE1002" s="1" t="s">
        <v>66</v>
      </c>
    </row>
    <row r="1003" spans="1:31" x14ac:dyDescent="0.25">
      <c r="A1003" s="1" t="s">
        <v>2146</v>
      </c>
      <c r="B1003" s="1" t="str">
        <f>IF(COUNTIF($A$2:A1003,A1003)&gt;1,"Duplicate","Unique")</f>
        <v>Unique</v>
      </c>
      <c r="C1003" s="1" t="s">
        <v>2147</v>
      </c>
      <c r="D1003" s="1" t="s">
        <v>199</v>
      </c>
      <c r="E1003" s="1" t="str">
        <f t="shared" si="106"/>
        <v>Submitted</v>
      </c>
      <c r="F1003" s="1" t="s">
        <v>35</v>
      </c>
      <c r="G1003" s="1">
        <v>33</v>
      </c>
      <c r="H1003" s="1" t="s">
        <v>24</v>
      </c>
      <c r="I1003" s="1" t="s">
        <v>25</v>
      </c>
      <c r="J1003" s="1" t="s">
        <v>70</v>
      </c>
      <c r="K1003" s="4">
        <v>2097550</v>
      </c>
      <c r="L1003" s="4" t="str">
        <f t="shared" si="107"/>
        <v>Submitted</v>
      </c>
      <c r="M1003" s="1">
        <v>760</v>
      </c>
      <c r="N1003" s="1" t="str">
        <f t="shared" si="108"/>
        <v>medium_risk</v>
      </c>
      <c r="O1003" s="1" t="str">
        <f t="shared" si="109"/>
        <v>Excellent</v>
      </c>
      <c r="P1003" s="1" t="str">
        <f t="shared" si="110"/>
        <v>Submitted</v>
      </c>
      <c r="Q1003" s="1" t="str">
        <f t="shared" si="111"/>
        <v>Valid</v>
      </c>
      <c r="R1003" s="1" t="s">
        <v>82</v>
      </c>
      <c r="S1003" s="4">
        <v>3428348</v>
      </c>
      <c r="T1003" s="1">
        <v>10.88</v>
      </c>
      <c r="U1003" s="1">
        <v>24</v>
      </c>
      <c r="V1003" s="1">
        <v>142847.82999999999</v>
      </c>
      <c r="W1003" s="4">
        <f t="shared" si="112"/>
        <v>3108369.4366952213</v>
      </c>
      <c r="X1003" s="1" t="s">
        <v>39</v>
      </c>
      <c r="Y1003" s="1" t="s">
        <v>40</v>
      </c>
      <c r="Z1003" s="8">
        <v>46465</v>
      </c>
      <c r="AA1003" s="8" t="str">
        <f>TEXT(Table2[[#This Row],[Application_Date]],"yyy")</f>
        <v>2027</v>
      </c>
      <c r="AB1003" s="8" t="str">
        <f>TEXT(Table2[[#This Row],[Application_Date]],"mmmm")</f>
        <v>March</v>
      </c>
      <c r="AC1003" s="1" t="s">
        <v>52</v>
      </c>
      <c r="AD1003" s="1" t="s">
        <v>30</v>
      </c>
      <c r="AE1003" s="1" t="s">
        <v>62</v>
      </c>
    </row>
    <row r="1004" spans="1:31" x14ac:dyDescent="0.25">
      <c r="A1004" s="1" t="s">
        <v>2148</v>
      </c>
      <c r="B1004" s="1" t="str">
        <f>IF(COUNTIF($A$2:A1004,A1004)&gt;1,"Duplicate","Unique")</f>
        <v>Unique</v>
      </c>
      <c r="C1004" s="1" t="s">
        <v>2149</v>
      </c>
      <c r="D1004" s="1">
        <v>0</v>
      </c>
      <c r="E1004" s="1" t="str">
        <f t="shared" si="106"/>
        <v>Submitted</v>
      </c>
      <c r="F1004" s="1" t="s">
        <v>35</v>
      </c>
      <c r="G1004" s="1">
        <v>50</v>
      </c>
      <c r="H1004" s="1" t="s">
        <v>36</v>
      </c>
      <c r="I1004" s="1" t="s">
        <v>25</v>
      </c>
      <c r="J1004" s="1" t="s">
        <v>37</v>
      </c>
      <c r="K1004" s="4">
        <v>0</v>
      </c>
      <c r="L1004" s="4" t="str">
        <f t="shared" si="107"/>
        <v>Submitted</v>
      </c>
      <c r="M1004" s="1">
        <v>891</v>
      </c>
      <c r="N1004" s="1" t="str">
        <f t="shared" si="108"/>
        <v>medium_risk</v>
      </c>
      <c r="O1004" s="1" t="str">
        <f t="shared" si="109"/>
        <v>Excellent</v>
      </c>
      <c r="P1004" s="1" t="str">
        <f t="shared" si="110"/>
        <v>Submitted</v>
      </c>
      <c r="Q1004" s="1" t="str">
        <f t="shared" si="111"/>
        <v>Valid</v>
      </c>
      <c r="R1004" s="1" t="s">
        <v>27</v>
      </c>
      <c r="S1004" s="4">
        <v>805050</v>
      </c>
      <c r="T1004" s="1">
        <v>10.88</v>
      </c>
      <c r="U1004" s="1">
        <v>60</v>
      </c>
      <c r="V1004" s="1">
        <v>13417.5</v>
      </c>
      <c r="W1004" s="4">
        <f t="shared" si="112"/>
        <v>729912</v>
      </c>
      <c r="X1004" s="1" t="s">
        <v>95</v>
      </c>
      <c r="Y1004" s="1" t="s">
        <v>96</v>
      </c>
      <c r="Z1004" s="8">
        <v>46466</v>
      </c>
      <c r="AA1004" s="8" t="str">
        <f>TEXT(Table2[[#This Row],[Application_Date]],"yyy")</f>
        <v>2027</v>
      </c>
      <c r="AB1004" s="8" t="str">
        <f>TEXT(Table2[[#This Row],[Application_Date]],"mmmm")</f>
        <v>March</v>
      </c>
      <c r="AC1004" s="1" t="s">
        <v>41</v>
      </c>
      <c r="AD1004" s="1" t="s">
        <v>30</v>
      </c>
      <c r="AE1004" s="1" t="s">
        <v>31</v>
      </c>
    </row>
    <row r="1005" spans="1:31" x14ac:dyDescent="0.25">
      <c r="A1005" s="1" t="s">
        <v>2150</v>
      </c>
      <c r="B1005" s="1" t="str">
        <f>IF(COUNTIF($A$2:A1005,A1005)&gt;1,"Duplicate","Unique")</f>
        <v>Unique</v>
      </c>
      <c r="C1005" s="1" t="s">
        <v>2151</v>
      </c>
      <c r="D1005" s="1" t="s">
        <v>575</v>
      </c>
      <c r="E1005" s="1" t="str">
        <f t="shared" si="106"/>
        <v>Submitted</v>
      </c>
      <c r="F1005" s="1" t="s">
        <v>47</v>
      </c>
      <c r="G1005" s="1">
        <v>62</v>
      </c>
      <c r="H1005" s="1" t="s">
        <v>36</v>
      </c>
      <c r="I1005" s="1" t="s">
        <v>48</v>
      </c>
      <c r="J1005" s="1" t="s">
        <v>26</v>
      </c>
      <c r="K1005" s="4">
        <v>2469327</v>
      </c>
      <c r="L1005" s="4" t="str">
        <f t="shared" si="107"/>
        <v>Submitted</v>
      </c>
      <c r="M1005" s="1">
        <v>513</v>
      </c>
      <c r="N1005" s="1" t="str">
        <f t="shared" si="108"/>
        <v>High_risk</v>
      </c>
      <c r="O1005" s="1" t="str">
        <f t="shared" si="109"/>
        <v>Excellent</v>
      </c>
      <c r="P1005" s="1" t="str">
        <f t="shared" si="110"/>
        <v>Submitted</v>
      </c>
      <c r="Q1005" s="1" t="str">
        <f t="shared" si="111"/>
        <v>Valid</v>
      </c>
      <c r="R1005" s="1" t="s">
        <v>6</v>
      </c>
      <c r="S1005" s="4">
        <v>2014034</v>
      </c>
      <c r="T1005" s="1">
        <v>18.91</v>
      </c>
      <c r="U1005" s="1">
        <v>12</v>
      </c>
      <c r="V1005" s="1">
        <v>167836.17</v>
      </c>
      <c r="W1005" s="4">
        <f t="shared" si="112"/>
        <v>3173819.1139043495</v>
      </c>
      <c r="X1005" s="1" t="s">
        <v>39</v>
      </c>
      <c r="Y1005" s="1" t="s">
        <v>40</v>
      </c>
      <c r="Z1005" s="8">
        <v>46467</v>
      </c>
      <c r="AA1005" s="8" t="str">
        <f>TEXT(Table2[[#This Row],[Application_Date]],"yyy")</f>
        <v>2027</v>
      </c>
      <c r="AB1005" s="8" t="str">
        <f>TEXT(Table2[[#This Row],[Application_Date]],"mmmm")</f>
        <v>March</v>
      </c>
      <c r="AC1005" s="1" t="s">
        <v>61</v>
      </c>
      <c r="AD1005" s="1" t="s">
        <v>42</v>
      </c>
      <c r="AE1005" s="1" t="s">
        <v>31</v>
      </c>
    </row>
    <row r="1006" spans="1:31" x14ac:dyDescent="0.25">
      <c r="A1006" s="1" t="s">
        <v>2152</v>
      </c>
      <c r="B1006" s="1" t="str">
        <f>IF(COUNTIF($A$2:A1006,A1006)&gt;1,"Duplicate","Unique")</f>
        <v>Unique</v>
      </c>
      <c r="C1006" s="1" t="s">
        <v>2153</v>
      </c>
      <c r="D1006" s="1" t="s">
        <v>157</v>
      </c>
      <c r="E1006" s="1" t="str">
        <f t="shared" si="106"/>
        <v>Submitted</v>
      </c>
      <c r="F1006" s="1" t="s">
        <v>47</v>
      </c>
      <c r="G1006" s="1">
        <v>61</v>
      </c>
      <c r="H1006" s="1" t="s">
        <v>36</v>
      </c>
      <c r="I1006" s="1" t="s">
        <v>48</v>
      </c>
      <c r="J1006" s="1" t="s">
        <v>70</v>
      </c>
      <c r="K1006" s="4">
        <v>1146164</v>
      </c>
      <c r="L1006" s="4" t="str">
        <f t="shared" si="107"/>
        <v>Submitted</v>
      </c>
      <c r="M1006" s="1">
        <v>781</v>
      </c>
      <c r="N1006" s="1" t="str">
        <f t="shared" si="108"/>
        <v>medium_risk</v>
      </c>
      <c r="O1006" s="1" t="str">
        <f t="shared" si="109"/>
        <v>Excellent</v>
      </c>
      <c r="P1006" s="1" t="str">
        <f t="shared" si="110"/>
        <v>Submitted</v>
      </c>
      <c r="Q1006" s="1" t="str">
        <f t="shared" si="111"/>
        <v>Valid</v>
      </c>
      <c r="R1006" s="1" t="s">
        <v>27</v>
      </c>
      <c r="S1006" s="4">
        <v>3567172</v>
      </c>
      <c r="T1006" s="1">
        <v>11.75</v>
      </c>
      <c r="U1006" s="1">
        <v>60</v>
      </c>
      <c r="V1006" s="1">
        <v>59452.87</v>
      </c>
      <c r="W1006" s="4">
        <f t="shared" si="112"/>
        <v>3492855.9166666665</v>
      </c>
      <c r="X1006" s="1" t="s">
        <v>85</v>
      </c>
      <c r="Y1006" s="1" t="s">
        <v>86</v>
      </c>
      <c r="Z1006" s="8">
        <v>46468</v>
      </c>
      <c r="AA1006" s="8" t="str">
        <f>TEXT(Table2[[#This Row],[Application_Date]],"yyy")</f>
        <v>2027</v>
      </c>
      <c r="AB1006" s="8" t="str">
        <f>TEXT(Table2[[#This Row],[Application_Date]],"mmmm")</f>
        <v>March</v>
      </c>
      <c r="AC1006" s="1" t="s">
        <v>61</v>
      </c>
      <c r="AD1006" s="1" t="s">
        <v>30</v>
      </c>
      <c r="AE1006" s="1" t="s">
        <v>66</v>
      </c>
    </row>
    <row r="1007" spans="1:31" x14ac:dyDescent="0.25">
      <c r="A1007" s="1" t="s">
        <v>2154</v>
      </c>
      <c r="B1007" s="1" t="str">
        <f>IF(COUNTIF($A$2:A1007,A1007)&gt;1,"Duplicate","Unique")</f>
        <v>Unique</v>
      </c>
      <c r="C1007" s="1" t="s">
        <v>2155</v>
      </c>
      <c r="D1007" s="1" t="s">
        <v>75</v>
      </c>
      <c r="E1007" s="1" t="str">
        <f t="shared" si="106"/>
        <v>Submitted</v>
      </c>
      <c r="F1007" s="1" t="s">
        <v>35</v>
      </c>
      <c r="G1007" s="1">
        <v>28</v>
      </c>
      <c r="H1007" s="1" t="s">
        <v>36</v>
      </c>
      <c r="I1007" s="1" t="s">
        <v>48</v>
      </c>
      <c r="J1007" s="1" t="s">
        <v>49</v>
      </c>
      <c r="K1007" s="4">
        <v>1963802</v>
      </c>
      <c r="L1007" s="4" t="str">
        <f t="shared" si="107"/>
        <v>Submitted</v>
      </c>
      <c r="M1007" s="1">
        <v>407</v>
      </c>
      <c r="N1007" s="1" t="str">
        <f t="shared" si="108"/>
        <v>High_risk</v>
      </c>
      <c r="O1007" s="1" t="str">
        <f t="shared" si="109"/>
        <v>Excellent</v>
      </c>
      <c r="P1007" s="1" t="str">
        <f t="shared" si="110"/>
        <v>Submitted</v>
      </c>
      <c r="Q1007" s="1" t="str">
        <f t="shared" si="111"/>
        <v>Valid</v>
      </c>
      <c r="R1007" s="1" t="s">
        <v>27</v>
      </c>
      <c r="S1007" s="4">
        <v>3406301</v>
      </c>
      <c r="T1007" s="1">
        <v>14.43</v>
      </c>
      <c r="U1007" s="1">
        <v>60</v>
      </c>
      <c r="V1007" s="1">
        <v>56771.68</v>
      </c>
      <c r="W1007" s="4">
        <f t="shared" si="112"/>
        <v>4096076.9524999997</v>
      </c>
      <c r="X1007" s="1" t="s">
        <v>105</v>
      </c>
      <c r="Y1007" s="1" t="s">
        <v>106</v>
      </c>
      <c r="Z1007" s="8">
        <v>46469</v>
      </c>
      <c r="AA1007" s="8" t="str">
        <f>TEXT(Table2[[#This Row],[Application_Date]],"yyy")</f>
        <v>2027</v>
      </c>
      <c r="AB1007" s="8" t="str">
        <f>TEXT(Table2[[#This Row],[Application_Date]],"mmmm")</f>
        <v>March</v>
      </c>
      <c r="AC1007" s="1" t="s">
        <v>61</v>
      </c>
      <c r="AD1007" s="1" t="s">
        <v>42</v>
      </c>
      <c r="AE1007" s="1" t="s">
        <v>43</v>
      </c>
    </row>
    <row r="1008" spans="1:31" x14ac:dyDescent="0.25">
      <c r="A1008" s="1" t="s">
        <v>2156</v>
      </c>
      <c r="B1008" s="1" t="str">
        <f>IF(COUNTIF($A$2:A1008,A1008)&gt;1,"Duplicate","Unique")</f>
        <v>Unique</v>
      </c>
      <c r="C1008" s="1" t="s">
        <v>2157</v>
      </c>
      <c r="D1008" s="1" t="s">
        <v>139</v>
      </c>
      <c r="E1008" s="1" t="str">
        <f t="shared" si="106"/>
        <v>Submitted</v>
      </c>
      <c r="F1008" s="1" t="s">
        <v>47</v>
      </c>
      <c r="G1008" s="1">
        <v>65</v>
      </c>
      <c r="H1008" s="1" t="s">
        <v>24</v>
      </c>
      <c r="I1008" s="1" t="s">
        <v>25</v>
      </c>
      <c r="J1008" s="1" t="s">
        <v>26</v>
      </c>
      <c r="K1008" s="4">
        <v>1044656</v>
      </c>
      <c r="L1008" s="4" t="str">
        <f t="shared" si="107"/>
        <v>Submitted</v>
      </c>
      <c r="M1008" s="1">
        <v>414</v>
      </c>
      <c r="N1008" s="1" t="str">
        <f t="shared" si="108"/>
        <v>High_risk</v>
      </c>
      <c r="O1008" s="1" t="str">
        <f t="shared" si="109"/>
        <v>Excellent</v>
      </c>
      <c r="P1008" s="1" t="str">
        <f t="shared" si="110"/>
        <v>Submitted</v>
      </c>
      <c r="Q1008" s="1" t="str">
        <f t="shared" si="111"/>
        <v>Valid</v>
      </c>
      <c r="R1008" s="1" t="s">
        <v>27</v>
      </c>
      <c r="S1008" s="4">
        <v>3076423</v>
      </c>
      <c r="T1008" s="1">
        <v>15.63</v>
      </c>
      <c r="U1008" s="1">
        <v>120</v>
      </c>
      <c r="V1008" s="1">
        <v>25636.86</v>
      </c>
      <c r="W1008" s="4">
        <f t="shared" si="112"/>
        <v>4007040.9575</v>
      </c>
      <c r="X1008" s="1" t="s">
        <v>39</v>
      </c>
      <c r="Y1008" s="1" t="s">
        <v>40</v>
      </c>
      <c r="Z1008" s="8">
        <v>46470</v>
      </c>
      <c r="AA1008" s="8" t="str">
        <f>TEXT(Table2[[#This Row],[Application_Date]],"yyy")</f>
        <v>2027</v>
      </c>
      <c r="AB1008" s="8" t="str">
        <f>TEXT(Table2[[#This Row],[Application_Date]],"mmmm")</f>
        <v>March</v>
      </c>
      <c r="AC1008" s="1" t="s">
        <v>41</v>
      </c>
      <c r="AD1008" s="1" t="s">
        <v>42</v>
      </c>
      <c r="AE1008" s="1" t="s">
        <v>62</v>
      </c>
    </row>
    <row r="1009" spans="1:31" x14ac:dyDescent="0.25">
      <c r="A1009" s="1" t="s">
        <v>2158</v>
      </c>
      <c r="B1009" s="1" t="str">
        <f>IF(COUNTIF($A$2:A1009,A1009)&gt;1,"Duplicate","Unique")</f>
        <v>Unique</v>
      </c>
      <c r="C1009" s="1" t="s">
        <v>2159</v>
      </c>
      <c r="D1009" s="1" t="s">
        <v>115</v>
      </c>
      <c r="E1009" s="1" t="str">
        <f t="shared" si="106"/>
        <v>Submitted</v>
      </c>
      <c r="F1009" s="1" t="s">
        <v>47</v>
      </c>
      <c r="G1009" s="1">
        <v>23</v>
      </c>
      <c r="H1009" s="1" t="s">
        <v>36</v>
      </c>
      <c r="I1009" s="1" t="s">
        <v>25</v>
      </c>
      <c r="J1009" s="1" t="s">
        <v>26</v>
      </c>
      <c r="K1009" s="4">
        <v>1270437</v>
      </c>
      <c r="L1009" s="4" t="str">
        <f t="shared" si="107"/>
        <v>Submitted</v>
      </c>
      <c r="M1009" s="1">
        <v>365</v>
      </c>
      <c r="N1009" s="1" t="str">
        <f t="shared" si="108"/>
        <v>High_risk</v>
      </c>
      <c r="O1009" s="1" t="str">
        <f t="shared" si="109"/>
        <v>Excellent</v>
      </c>
      <c r="P1009" s="1" t="str">
        <f t="shared" si="110"/>
        <v>Submitted</v>
      </c>
      <c r="Q1009" s="1" t="str">
        <f t="shared" si="111"/>
        <v>Valid</v>
      </c>
      <c r="R1009" s="1" t="s">
        <v>38</v>
      </c>
      <c r="S1009" s="4">
        <v>1552800</v>
      </c>
      <c r="T1009" s="1">
        <v>13.1</v>
      </c>
      <c r="U1009" s="1">
        <v>36</v>
      </c>
      <c r="V1009" s="1">
        <v>43133.33</v>
      </c>
      <c r="W1009" s="4">
        <f t="shared" si="112"/>
        <v>1695140.0000049144</v>
      </c>
      <c r="X1009" s="1" t="s">
        <v>85</v>
      </c>
      <c r="Y1009" s="1" t="s">
        <v>86</v>
      </c>
      <c r="Z1009" s="8">
        <v>46471</v>
      </c>
      <c r="AA1009" s="8" t="str">
        <f>TEXT(Table2[[#This Row],[Application_Date]],"yyy")</f>
        <v>2027</v>
      </c>
      <c r="AB1009" s="8" t="str">
        <f>TEXT(Table2[[#This Row],[Application_Date]],"mmmm")</f>
        <v>March</v>
      </c>
      <c r="AC1009" s="1" t="s">
        <v>52</v>
      </c>
      <c r="AD1009" s="1" t="s">
        <v>30</v>
      </c>
      <c r="AE1009" s="1" t="s">
        <v>31</v>
      </c>
    </row>
    <row r="1010" spans="1:31" x14ac:dyDescent="0.25">
      <c r="A1010" s="1" t="s">
        <v>2160</v>
      </c>
      <c r="B1010" s="1" t="str">
        <f>IF(COUNTIF($A$2:A1010,A1010)&gt;1,"Duplicate","Unique")</f>
        <v>Unique</v>
      </c>
      <c r="C1010" s="1" t="s">
        <v>2161</v>
      </c>
      <c r="D1010" s="1" t="s">
        <v>373</v>
      </c>
      <c r="E1010" s="1" t="str">
        <f t="shared" si="106"/>
        <v>Submitted</v>
      </c>
      <c r="F1010" s="1" t="s">
        <v>47</v>
      </c>
      <c r="G1010" s="1">
        <v>25</v>
      </c>
      <c r="H1010" s="1" t="s">
        <v>24</v>
      </c>
      <c r="I1010" s="1" t="s">
        <v>48</v>
      </c>
      <c r="J1010" s="1" t="s">
        <v>37</v>
      </c>
      <c r="K1010" s="4">
        <v>1962036</v>
      </c>
      <c r="L1010" s="4" t="str">
        <f t="shared" si="107"/>
        <v>Submitted</v>
      </c>
      <c r="M1010" s="1">
        <v>885</v>
      </c>
      <c r="N1010" s="1" t="str">
        <f t="shared" si="108"/>
        <v>medium_risk</v>
      </c>
      <c r="O1010" s="1" t="str">
        <f t="shared" si="109"/>
        <v>Excellent</v>
      </c>
      <c r="P1010" s="1" t="str">
        <f t="shared" si="110"/>
        <v>Submitted</v>
      </c>
      <c r="Q1010" s="1" t="str">
        <f t="shared" si="111"/>
        <v>Valid</v>
      </c>
      <c r="R1010" s="1" t="s">
        <v>82</v>
      </c>
      <c r="S1010" s="4">
        <v>992461</v>
      </c>
      <c r="T1010" s="1">
        <v>15.97</v>
      </c>
      <c r="U1010" s="1">
        <v>36</v>
      </c>
      <c r="V1010" s="1">
        <v>27568.36</v>
      </c>
      <c r="W1010" s="4">
        <f t="shared" si="112"/>
        <v>1320800.1808334112</v>
      </c>
      <c r="X1010" s="1" t="s">
        <v>59</v>
      </c>
      <c r="Y1010" s="1" t="s">
        <v>60</v>
      </c>
      <c r="Z1010" s="8">
        <v>46472</v>
      </c>
      <c r="AA1010" s="8" t="str">
        <f>TEXT(Table2[[#This Row],[Application_Date]],"yyy")</f>
        <v>2027</v>
      </c>
      <c r="AB1010" s="8" t="str">
        <f>TEXT(Table2[[#This Row],[Application_Date]],"mmmm")</f>
        <v>March</v>
      </c>
      <c r="AC1010" s="1" t="s">
        <v>61</v>
      </c>
      <c r="AD1010" s="1" t="s">
        <v>42</v>
      </c>
      <c r="AE1010" s="1" t="s">
        <v>62</v>
      </c>
    </row>
    <row r="1011" spans="1:31" x14ac:dyDescent="0.25">
      <c r="A1011" s="1" t="s">
        <v>2162</v>
      </c>
      <c r="B1011" s="1" t="str">
        <f>IF(COUNTIF($A$2:A1011,A1011)&gt;1,"Duplicate","Unique")</f>
        <v>Unique</v>
      </c>
      <c r="C1011" s="1" t="s">
        <v>2163</v>
      </c>
      <c r="D1011" s="1" t="s">
        <v>239</v>
      </c>
      <c r="E1011" s="1" t="str">
        <f t="shared" si="106"/>
        <v>Submitted</v>
      </c>
      <c r="F1011" s="1" t="s">
        <v>47</v>
      </c>
      <c r="G1011" s="1">
        <v>26</v>
      </c>
      <c r="H1011" s="1" t="s">
        <v>24</v>
      </c>
      <c r="I1011" s="1" t="s">
        <v>25</v>
      </c>
      <c r="J1011" s="1" t="s">
        <v>26</v>
      </c>
      <c r="K1011" s="4">
        <v>857225</v>
      </c>
      <c r="L1011" s="4" t="str">
        <f t="shared" si="107"/>
        <v>Submitted</v>
      </c>
      <c r="M1011" s="1">
        <v>790</v>
      </c>
      <c r="N1011" s="1" t="str">
        <f t="shared" si="108"/>
        <v>medium_risk</v>
      </c>
      <c r="O1011" s="1" t="str">
        <f t="shared" si="109"/>
        <v>Excellent</v>
      </c>
      <c r="P1011" s="1" t="str">
        <f t="shared" si="110"/>
        <v>Submitted</v>
      </c>
      <c r="Q1011" s="1" t="str">
        <f t="shared" si="111"/>
        <v>Valid</v>
      </c>
      <c r="R1011" s="1" t="s">
        <v>82</v>
      </c>
      <c r="S1011" s="4">
        <v>3167606</v>
      </c>
      <c r="T1011" s="1">
        <v>10.33</v>
      </c>
      <c r="U1011" s="1">
        <v>180</v>
      </c>
      <c r="V1011" s="1">
        <v>17597.810000000001</v>
      </c>
      <c r="W1011" s="4">
        <f t="shared" si="112"/>
        <v>2726780.8316666665</v>
      </c>
      <c r="X1011" s="1" t="s">
        <v>59</v>
      </c>
      <c r="Y1011" s="1" t="s">
        <v>60</v>
      </c>
      <c r="Z1011" s="8">
        <v>46473</v>
      </c>
      <c r="AA1011" s="8" t="str">
        <f>TEXT(Table2[[#This Row],[Application_Date]],"yyy")</f>
        <v>2027</v>
      </c>
      <c r="AB1011" s="8" t="str">
        <f>TEXT(Table2[[#This Row],[Application_Date]],"mmmm")</f>
        <v>March</v>
      </c>
      <c r="AC1011" s="1" t="s">
        <v>61</v>
      </c>
      <c r="AD1011" s="1" t="s">
        <v>42</v>
      </c>
      <c r="AE1011" s="1" t="s">
        <v>66</v>
      </c>
    </row>
    <row r="1012" spans="1:31" x14ac:dyDescent="0.25">
      <c r="A1012" s="1" t="s">
        <v>2164</v>
      </c>
      <c r="B1012" s="1" t="str">
        <f>IF(COUNTIF($A$2:A1012,A1012)&gt;1,"Duplicate","Unique")</f>
        <v>Unique</v>
      </c>
      <c r="C1012" s="1" t="s">
        <v>2165</v>
      </c>
      <c r="D1012" s="1" t="s">
        <v>309</v>
      </c>
      <c r="E1012" s="1" t="str">
        <f t="shared" si="106"/>
        <v>Submitted</v>
      </c>
      <c r="F1012" s="1" t="s">
        <v>35</v>
      </c>
      <c r="G1012" s="1">
        <v>22</v>
      </c>
      <c r="H1012" s="1" t="s">
        <v>24</v>
      </c>
      <c r="I1012" s="1" t="s">
        <v>25</v>
      </c>
      <c r="J1012" s="1" t="s">
        <v>26</v>
      </c>
      <c r="K1012" s="4">
        <v>1025006</v>
      </c>
      <c r="L1012" s="4" t="str">
        <f t="shared" si="107"/>
        <v>Submitted</v>
      </c>
      <c r="M1012" s="1">
        <v>889</v>
      </c>
      <c r="N1012" s="1" t="str">
        <f t="shared" si="108"/>
        <v>medium_risk</v>
      </c>
      <c r="O1012" s="1" t="str">
        <f t="shared" si="109"/>
        <v>Excellent</v>
      </c>
      <c r="P1012" s="1" t="str">
        <f t="shared" si="110"/>
        <v>Submitted</v>
      </c>
      <c r="Q1012" s="1" t="str">
        <f t="shared" si="111"/>
        <v>Valid</v>
      </c>
      <c r="R1012" s="1" t="s">
        <v>27</v>
      </c>
      <c r="S1012" s="4">
        <v>3573050</v>
      </c>
      <c r="T1012" s="1">
        <v>17.93</v>
      </c>
      <c r="U1012" s="1">
        <v>24</v>
      </c>
      <c r="V1012" s="1">
        <v>148877.07999999999</v>
      </c>
      <c r="W1012" s="4">
        <f t="shared" si="112"/>
        <v>5338732.2099227104</v>
      </c>
      <c r="X1012" s="1" t="s">
        <v>59</v>
      </c>
      <c r="Y1012" s="1" t="s">
        <v>60</v>
      </c>
      <c r="Z1012" s="8">
        <v>46474</v>
      </c>
      <c r="AA1012" s="8" t="str">
        <f>TEXT(Table2[[#This Row],[Application_Date]],"yyy")</f>
        <v>2027</v>
      </c>
      <c r="AB1012" s="8" t="str">
        <f>TEXT(Table2[[#This Row],[Application_Date]],"mmmm")</f>
        <v>March</v>
      </c>
      <c r="AC1012" s="1" t="s">
        <v>41</v>
      </c>
      <c r="AD1012" s="1" t="s">
        <v>30</v>
      </c>
      <c r="AE1012" s="1" t="s">
        <v>43</v>
      </c>
    </row>
    <row r="1013" spans="1:31" x14ac:dyDescent="0.25">
      <c r="A1013" s="1" t="s">
        <v>2166</v>
      </c>
      <c r="B1013" s="1" t="str">
        <f>IF(COUNTIF($A$2:A1013,A1013)&gt;1,"Duplicate","Unique")</f>
        <v>Unique</v>
      </c>
      <c r="C1013" s="1" t="s">
        <v>2167</v>
      </c>
      <c r="D1013" s="1" t="s">
        <v>461</v>
      </c>
      <c r="E1013" s="1" t="str">
        <f t="shared" si="106"/>
        <v>Submitted</v>
      </c>
      <c r="F1013" s="1" t="s">
        <v>35</v>
      </c>
      <c r="G1013" s="1">
        <v>40</v>
      </c>
      <c r="H1013" s="1" t="s">
        <v>36</v>
      </c>
      <c r="I1013" s="1" t="s">
        <v>48</v>
      </c>
      <c r="J1013" s="1" t="s">
        <v>37</v>
      </c>
      <c r="K1013" s="4">
        <v>1033518</v>
      </c>
      <c r="L1013" s="4" t="str">
        <f t="shared" si="107"/>
        <v>Submitted</v>
      </c>
      <c r="M1013" s="1">
        <v>347</v>
      </c>
      <c r="N1013" s="1" t="str">
        <f t="shared" si="108"/>
        <v>High_risk</v>
      </c>
      <c r="O1013" s="1" t="str">
        <f t="shared" si="109"/>
        <v>Excellent</v>
      </c>
      <c r="P1013" s="1" t="str">
        <f t="shared" si="110"/>
        <v>Submitted</v>
      </c>
      <c r="Q1013" s="1" t="str">
        <f t="shared" si="111"/>
        <v>Valid</v>
      </c>
      <c r="R1013" s="1" t="s">
        <v>70</v>
      </c>
      <c r="S1013" s="4">
        <v>744747</v>
      </c>
      <c r="T1013" s="1">
        <v>9.61</v>
      </c>
      <c r="U1013" s="1">
        <v>60</v>
      </c>
      <c r="V1013" s="1">
        <v>12412.45</v>
      </c>
      <c r="W1013" s="4">
        <f t="shared" si="112"/>
        <v>596418.22250000027</v>
      </c>
      <c r="X1013" s="1" t="s">
        <v>85</v>
      </c>
      <c r="Y1013" s="1" t="s">
        <v>86</v>
      </c>
      <c r="Z1013" s="8">
        <v>46475</v>
      </c>
      <c r="AA1013" s="8" t="str">
        <f>TEXT(Table2[[#This Row],[Application_Date]],"yyy")</f>
        <v>2027</v>
      </c>
      <c r="AB1013" s="8" t="str">
        <f>TEXT(Table2[[#This Row],[Application_Date]],"mmmm")</f>
        <v>March</v>
      </c>
      <c r="AC1013" s="1" t="s">
        <v>52</v>
      </c>
      <c r="AD1013" s="1" t="s">
        <v>42</v>
      </c>
      <c r="AE1013" s="1" t="s">
        <v>66</v>
      </c>
    </row>
    <row r="1014" spans="1:31" x14ac:dyDescent="0.25">
      <c r="A1014" s="1" t="s">
        <v>2168</v>
      </c>
      <c r="B1014" s="1" t="str">
        <f>IF(COUNTIF($A$2:A1014,A1014)&gt;1,"Duplicate","Unique")</f>
        <v>Unique</v>
      </c>
      <c r="C1014" s="1" t="s">
        <v>2169</v>
      </c>
      <c r="D1014" s="1" t="s">
        <v>136</v>
      </c>
      <c r="E1014" s="1" t="str">
        <f t="shared" si="106"/>
        <v>Submitted</v>
      </c>
      <c r="F1014" s="1" t="s">
        <v>35</v>
      </c>
      <c r="G1014" s="1">
        <v>55</v>
      </c>
      <c r="H1014" s="1" t="s">
        <v>36</v>
      </c>
      <c r="I1014" s="1" t="s">
        <v>48</v>
      </c>
      <c r="J1014" s="1" t="s">
        <v>37</v>
      </c>
      <c r="K1014" s="4">
        <v>911572</v>
      </c>
      <c r="L1014" s="4" t="str">
        <f t="shared" si="107"/>
        <v>Submitted</v>
      </c>
      <c r="M1014" s="1">
        <v>618</v>
      </c>
      <c r="N1014" s="1" t="str">
        <f t="shared" si="108"/>
        <v>low_risk</v>
      </c>
      <c r="O1014" s="1" t="str">
        <f t="shared" si="109"/>
        <v>Excellent</v>
      </c>
      <c r="P1014" s="1" t="str">
        <f t="shared" si="110"/>
        <v>Submitted</v>
      </c>
      <c r="Q1014" s="1" t="str">
        <f t="shared" si="111"/>
        <v>Valid</v>
      </c>
      <c r="R1014" s="1" t="s">
        <v>27</v>
      </c>
      <c r="S1014" s="4">
        <v>3338112</v>
      </c>
      <c r="T1014" s="1">
        <v>10.81</v>
      </c>
      <c r="U1014" s="1">
        <v>36</v>
      </c>
      <c r="V1014" s="1">
        <v>92725.33</v>
      </c>
      <c r="W1014" s="4">
        <f t="shared" si="112"/>
        <v>3007082.5602729986</v>
      </c>
      <c r="X1014" s="1" t="s">
        <v>39</v>
      </c>
      <c r="Y1014" s="1" t="s">
        <v>40</v>
      </c>
      <c r="Z1014" s="8">
        <v>46476</v>
      </c>
      <c r="AA1014" s="8" t="str">
        <f>TEXT(Table2[[#This Row],[Application_Date]],"yyy")</f>
        <v>2027</v>
      </c>
      <c r="AB1014" s="8" t="str">
        <f>TEXT(Table2[[#This Row],[Application_Date]],"mmmm")</f>
        <v>March</v>
      </c>
      <c r="AC1014" s="1" t="s">
        <v>61</v>
      </c>
      <c r="AD1014" s="1" t="s">
        <v>42</v>
      </c>
      <c r="AE1014" s="1" t="s">
        <v>62</v>
      </c>
    </row>
    <row r="1015" spans="1:31" x14ac:dyDescent="0.25">
      <c r="A1015" s="1" t="s">
        <v>2170</v>
      </c>
      <c r="B1015" s="1" t="str">
        <f>IF(COUNTIF($A$2:A1015,A1015)&gt;1,"Duplicate","Unique")</f>
        <v>Unique</v>
      </c>
      <c r="C1015" s="1" t="s">
        <v>2171</v>
      </c>
      <c r="D1015" s="1" t="s">
        <v>65</v>
      </c>
      <c r="E1015" s="1" t="str">
        <f t="shared" si="106"/>
        <v>Submitted</v>
      </c>
      <c r="F1015" s="1" t="s">
        <v>47</v>
      </c>
      <c r="G1015" s="1">
        <v>27</v>
      </c>
      <c r="H1015" s="1" t="s">
        <v>36</v>
      </c>
      <c r="I1015" s="1" t="s">
        <v>48</v>
      </c>
      <c r="J1015" s="1" t="s">
        <v>49</v>
      </c>
      <c r="K1015" s="4">
        <v>894197</v>
      </c>
      <c r="L1015" s="4" t="str">
        <f t="shared" si="107"/>
        <v>Submitted</v>
      </c>
      <c r="M1015" s="1">
        <v>515</v>
      </c>
      <c r="N1015" s="1" t="str">
        <f t="shared" si="108"/>
        <v>High_risk</v>
      </c>
      <c r="O1015" s="1" t="str">
        <f t="shared" si="109"/>
        <v>Excellent</v>
      </c>
      <c r="P1015" s="1" t="str">
        <f t="shared" si="110"/>
        <v>Submitted</v>
      </c>
      <c r="Q1015" s="1" t="str">
        <f t="shared" si="111"/>
        <v>Valid</v>
      </c>
      <c r="R1015" s="1" t="s">
        <v>70</v>
      </c>
      <c r="S1015" s="4">
        <v>314630</v>
      </c>
      <c r="T1015" s="1">
        <v>10.47</v>
      </c>
      <c r="U1015" s="1">
        <v>12</v>
      </c>
      <c r="V1015" s="1">
        <v>26219.17</v>
      </c>
      <c r="W1015" s="4">
        <f t="shared" si="112"/>
        <v>274662.49644612998</v>
      </c>
      <c r="X1015" s="1" t="s">
        <v>105</v>
      </c>
      <c r="Y1015" s="1" t="s">
        <v>106</v>
      </c>
      <c r="Z1015" s="8">
        <v>46477</v>
      </c>
      <c r="AA1015" s="8" t="str">
        <f>TEXT(Table2[[#This Row],[Application_Date]],"yyy")</f>
        <v>2027</v>
      </c>
      <c r="AB1015" s="8" t="str">
        <f>TEXT(Table2[[#This Row],[Application_Date]],"mmmm")</f>
        <v>March</v>
      </c>
      <c r="AC1015" s="1" t="s">
        <v>52</v>
      </c>
      <c r="AD1015" s="1" t="s">
        <v>30</v>
      </c>
      <c r="AE1015" s="1" t="s">
        <v>66</v>
      </c>
    </row>
    <row r="1016" spans="1:31" x14ac:dyDescent="0.25">
      <c r="A1016" s="1" t="s">
        <v>2172</v>
      </c>
      <c r="B1016" s="1" t="str">
        <f>IF(COUNTIF($A$2:A1016,A1016)&gt;1,"Duplicate","Unique")</f>
        <v>Unique</v>
      </c>
      <c r="C1016" s="1" t="s">
        <v>2173</v>
      </c>
      <c r="D1016" s="1" t="s">
        <v>270</v>
      </c>
      <c r="E1016" s="1" t="str">
        <f t="shared" si="106"/>
        <v>Submitted</v>
      </c>
      <c r="F1016" s="1" t="s">
        <v>35</v>
      </c>
      <c r="G1016" s="1">
        <v>48</v>
      </c>
      <c r="H1016" s="1" t="s">
        <v>36</v>
      </c>
      <c r="I1016" s="1" t="s">
        <v>48</v>
      </c>
      <c r="J1016" s="1" t="s">
        <v>37</v>
      </c>
      <c r="K1016" s="4">
        <v>1761245</v>
      </c>
      <c r="L1016" s="4" t="str">
        <f t="shared" si="107"/>
        <v>Submitted</v>
      </c>
      <c r="M1016" s="1">
        <v>349</v>
      </c>
      <c r="N1016" s="1" t="str">
        <f t="shared" si="108"/>
        <v>High_risk</v>
      </c>
      <c r="O1016" s="1" t="str">
        <f t="shared" si="109"/>
        <v>Excellent</v>
      </c>
      <c r="P1016" s="1" t="str">
        <f t="shared" si="110"/>
        <v>Submitted</v>
      </c>
      <c r="Q1016" s="1" t="str">
        <f t="shared" si="111"/>
        <v>Valid</v>
      </c>
      <c r="R1016" s="1" t="s">
        <v>82</v>
      </c>
      <c r="S1016" s="4">
        <v>307040</v>
      </c>
      <c r="T1016" s="1">
        <v>9.9700000000000006</v>
      </c>
      <c r="U1016" s="1">
        <v>60</v>
      </c>
      <c r="V1016" s="1">
        <v>5117.33</v>
      </c>
      <c r="W1016" s="4">
        <f t="shared" si="112"/>
        <v>255099.06666666674</v>
      </c>
      <c r="X1016" s="1" t="s">
        <v>105</v>
      </c>
      <c r="Y1016" s="1" t="s">
        <v>106</v>
      </c>
      <c r="Z1016" s="8">
        <v>46478</v>
      </c>
      <c r="AA1016" s="8" t="str">
        <f>TEXT(Table2[[#This Row],[Application_Date]],"yyy")</f>
        <v>2027</v>
      </c>
      <c r="AB1016" s="8" t="str">
        <f>TEXT(Table2[[#This Row],[Application_Date]],"mmmm")</f>
        <v>April</v>
      </c>
      <c r="AC1016" s="1" t="s">
        <v>61</v>
      </c>
      <c r="AD1016" s="1" t="s">
        <v>42</v>
      </c>
      <c r="AE1016" s="1" t="s">
        <v>43</v>
      </c>
    </row>
    <row r="1017" spans="1:31" x14ac:dyDescent="0.25">
      <c r="A1017" s="1" t="s">
        <v>2174</v>
      </c>
      <c r="B1017" s="1" t="str">
        <f>IF(COUNTIF($A$2:A1017,A1017)&gt;1,"Duplicate","Unique")</f>
        <v>Unique</v>
      </c>
      <c r="C1017" s="1" t="s">
        <v>2175</v>
      </c>
      <c r="D1017" s="1" t="s">
        <v>109</v>
      </c>
      <c r="E1017" s="1" t="str">
        <f t="shared" si="106"/>
        <v>Submitted</v>
      </c>
      <c r="F1017" s="1" t="s">
        <v>47</v>
      </c>
      <c r="G1017" s="1">
        <v>49</v>
      </c>
      <c r="H1017" s="1" t="s">
        <v>36</v>
      </c>
      <c r="I1017" s="1" t="s">
        <v>48</v>
      </c>
      <c r="J1017" s="1" t="s">
        <v>26</v>
      </c>
      <c r="K1017" s="4">
        <v>1044408</v>
      </c>
      <c r="L1017" s="4" t="str">
        <f t="shared" si="107"/>
        <v>Submitted</v>
      </c>
      <c r="M1017" s="1">
        <v>482</v>
      </c>
      <c r="N1017" s="1" t="str">
        <f t="shared" si="108"/>
        <v>High_risk</v>
      </c>
      <c r="O1017" s="1" t="str">
        <f t="shared" si="109"/>
        <v>Excellent</v>
      </c>
      <c r="P1017" s="1" t="str">
        <f t="shared" si="110"/>
        <v>Submitted</v>
      </c>
      <c r="Q1017" s="1" t="str">
        <f t="shared" si="111"/>
        <v>Valid</v>
      </c>
      <c r="R1017" s="1" t="s">
        <v>82</v>
      </c>
      <c r="S1017" s="4">
        <v>1315432</v>
      </c>
      <c r="T1017" s="1">
        <v>15.87</v>
      </c>
      <c r="U1017" s="1">
        <v>60</v>
      </c>
      <c r="V1017" s="1">
        <v>21923.87</v>
      </c>
      <c r="W1017" s="4">
        <f t="shared" si="112"/>
        <v>1739658.82</v>
      </c>
      <c r="X1017" s="1" t="s">
        <v>50</v>
      </c>
      <c r="Y1017" s="1" t="s">
        <v>51</v>
      </c>
      <c r="Z1017" s="8">
        <v>46479</v>
      </c>
      <c r="AA1017" s="8" t="str">
        <f>TEXT(Table2[[#This Row],[Application_Date]],"yyy")</f>
        <v>2027</v>
      </c>
      <c r="AB1017" s="8" t="str">
        <f>TEXT(Table2[[#This Row],[Application_Date]],"mmmm")</f>
        <v>April</v>
      </c>
      <c r="AC1017" s="1" t="s">
        <v>61</v>
      </c>
      <c r="AD1017" s="1" t="s">
        <v>42</v>
      </c>
      <c r="AE1017" s="1" t="s">
        <v>43</v>
      </c>
    </row>
    <row r="1018" spans="1:31" x14ac:dyDescent="0.25">
      <c r="A1018" s="1" t="s">
        <v>2176</v>
      </c>
      <c r="B1018" s="1" t="str">
        <f>IF(COUNTIF($A$2:A1018,A1018)&gt;1,"Duplicate","Unique")</f>
        <v>Unique</v>
      </c>
      <c r="C1018" s="1" t="s">
        <v>2177</v>
      </c>
      <c r="D1018" s="1" t="s">
        <v>55</v>
      </c>
      <c r="E1018" s="1" t="str">
        <f t="shared" si="106"/>
        <v>Submitted</v>
      </c>
      <c r="F1018" s="1" t="s">
        <v>47</v>
      </c>
      <c r="G1018" s="1">
        <v>30</v>
      </c>
      <c r="H1018" s="1" t="s">
        <v>36</v>
      </c>
      <c r="I1018" s="1" t="s">
        <v>25</v>
      </c>
      <c r="J1018" s="1" t="s">
        <v>37</v>
      </c>
      <c r="K1018" s="4">
        <v>394635</v>
      </c>
      <c r="L1018" s="4" t="str">
        <f t="shared" si="107"/>
        <v>Submitted</v>
      </c>
      <c r="M1018" s="1">
        <v>836</v>
      </c>
      <c r="N1018" s="1" t="str">
        <f t="shared" si="108"/>
        <v>medium_risk</v>
      </c>
      <c r="O1018" s="1" t="str">
        <f t="shared" si="109"/>
        <v>Excellent</v>
      </c>
      <c r="P1018" s="1" t="str">
        <f t="shared" si="110"/>
        <v>Submitted</v>
      </c>
      <c r="Q1018" s="1" t="str">
        <f t="shared" si="111"/>
        <v>Valid</v>
      </c>
      <c r="R1018" s="1" t="s">
        <v>82</v>
      </c>
      <c r="S1018" s="4">
        <v>3296320</v>
      </c>
      <c r="T1018" s="1">
        <v>11.59</v>
      </c>
      <c r="U1018" s="1">
        <v>120</v>
      </c>
      <c r="V1018" s="1">
        <v>27469.33</v>
      </c>
      <c r="W1018" s="4">
        <f t="shared" si="112"/>
        <v>3183695.7333333334</v>
      </c>
      <c r="X1018" s="1" t="s">
        <v>85</v>
      </c>
      <c r="Y1018" s="1" t="s">
        <v>86</v>
      </c>
      <c r="Z1018" s="8">
        <v>46480</v>
      </c>
      <c r="AA1018" s="8" t="str">
        <f>TEXT(Table2[[#This Row],[Application_Date]],"yyy")</f>
        <v>2027</v>
      </c>
      <c r="AB1018" s="8" t="str">
        <f>TEXT(Table2[[#This Row],[Application_Date]],"mmmm")</f>
        <v>April</v>
      </c>
      <c r="AC1018" s="1" t="s">
        <v>61</v>
      </c>
      <c r="AD1018" s="1" t="s">
        <v>42</v>
      </c>
      <c r="AE1018" s="1" t="s">
        <v>62</v>
      </c>
    </row>
    <row r="1019" spans="1:31" x14ac:dyDescent="0.25">
      <c r="A1019" s="1" t="s">
        <v>2178</v>
      </c>
      <c r="B1019" s="1" t="str">
        <f>IF(COUNTIF($A$2:A1019,A1019)&gt;1,"Duplicate","Unique")</f>
        <v>Unique</v>
      </c>
      <c r="C1019" s="1" t="s">
        <v>2179</v>
      </c>
      <c r="D1019" s="1" t="s">
        <v>373</v>
      </c>
      <c r="E1019" s="1" t="str">
        <f t="shared" si="106"/>
        <v>Submitted</v>
      </c>
      <c r="F1019" s="1" t="s">
        <v>47</v>
      </c>
      <c r="G1019" s="1">
        <v>19</v>
      </c>
      <c r="H1019" s="1" t="s">
        <v>24</v>
      </c>
      <c r="I1019" s="1" t="s">
        <v>25</v>
      </c>
      <c r="J1019" s="1" t="s">
        <v>26</v>
      </c>
      <c r="K1019" s="4">
        <v>1671908</v>
      </c>
      <c r="L1019" s="4" t="str">
        <f t="shared" si="107"/>
        <v>Submitted</v>
      </c>
      <c r="M1019" s="1">
        <v>639</v>
      </c>
      <c r="N1019" s="1" t="str">
        <f t="shared" si="108"/>
        <v>low_risk</v>
      </c>
      <c r="O1019" s="1" t="str">
        <f t="shared" si="109"/>
        <v>Excellent</v>
      </c>
      <c r="P1019" s="1" t="str">
        <f t="shared" si="110"/>
        <v>Submitted</v>
      </c>
      <c r="Q1019" s="1" t="str">
        <f t="shared" si="111"/>
        <v>Valid</v>
      </c>
      <c r="R1019" s="1" t="s">
        <v>38</v>
      </c>
      <c r="S1019" s="4">
        <v>94536</v>
      </c>
      <c r="T1019" s="1">
        <v>17.739999999999998</v>
      </c>
      <c r="U1019" s="1">
        <v>12</v>
      </c>
      <c r="V1019" s="1">
        <v>7878</v>
      </c>
      <c r="W1019" s="4">
        <f t="shared" si="112"/>
        <v>139758.32292145328</v>
      </c>
      <c r="X1019" s="1" t="s">
        <v>39</v>
      </c>
      <c r="Y1019" s="1" t="s">
        <v>40</v>
      </c>
      <c r="Z1019" s="8">
        <v>46481</v>
      </c>
      <c r="AA1019" s="8" t="str">
        <f>TEXT(Table2[[#This Row],[Application_Date]],"yyy")</f>
        <v>2027</v>
      </c>
      <c r="AB1019" s="8" t="str">
        <f>TEXT(Table2[[#This Row],[Application_Date]],"mmmm")</f>
        <v>April</v>
      </c>
      <c r="AC1019" s="1" t="s">
        <v>61</v>
      </c>
      <c r="AD1019" s="1" t="s">
        <v>30</v>
      </c>
      <c r="AE1019" s="1" t="s">
        <v>66</v>
      </c>
    </row>
    <row r="1020" spans="1:31" x14ac:dyDescent="0.25">
      <c r="A1020" s="1" t="s">
        <v>2180</v>
      </c>
      <c r="B1020" s="1" t="str">
        <f>IF(COUNTIF($A$2:A1020,A1020)&gt;1,"Duplicate","Unique")</f>
        <v>Unique</v>
      </c>
      <c r="C1020" s="1" t="s">
        <v>2181</v>
      </c>
      <c r="D1020" s="1" t="s">
        <v>109</v>
      </c>
      <c r="E1020" s="1" t="str">
        <f t="shared" si="106"/>
        <v>Submitted</v>
      </c>
      <c r="F1020" s="1" t="s">
        <v>47</v>
      </c>
      <c r="G1020" s="1">
        <v>37</v>
      </c>
      <c r="H1020" s="1" t="s">
        <v>36</v>
      </c>
      <c r="I1020" s="1" t="s">
        <v>48</v>
      </c>
      <c r="J1020" s="1" t="s">
        <v>37</v>
      </c>
      <c r="K1020" s="4">
        <v>1977132</v>
      </c>
      <c r="L1020" s="4" t="str">
        <f t="shared" si="107"/>
        <v>Submitted</v>
      </c>
      <c r="M1020" s="1">
        <v>700</v>
      </c>
      <c r="N1020" s="1" t="str">
        <f t="shared" si="108"/>
        <v>low_risk</v>
      </c>
      <c r="O1020" s="1" t="str">
        <f t="shared" si="109"/>
        <v>Excellent</v>
      </c>
      <c r="P1020" s="1" t="str">
        <f t="shared" si="110"/>
        <v>Submitted</v>
      </c>
      <c r="Q1020" s="1" t="str">
        <f t="shared" si="111"/>
        <v>Valid</v>
      </c>
      <c r="R1020" s="1" t="s">
        <v>38</v>
      </c>
      <c r="S1020" s="4">
        <v>468795</v>
      </c>
      <c r="T1020" s="1">
        <v>18.2</v>
      </c>
      <c r="U1020" s="1">
        <v>120</v>
      </c>
      <c r="V1020" s="1">
        <v>3906.62</v>
      </c>
      <c r="W1020" s="4">
        <f t="shared" si="112"/>
        <v>711005.75</v>
      </c>
      <c r="X1020" s="1" t="s">
        <v>85</v>
      </c>
      <c r="Y1020" s="1" t="s">
        <v>86</v>
      </c>
      <c r="Z1020" s="8">
        <v>46482</v>
      </c>
      <c r="AA1020" s="8" t="str">
        <f>TEXT(Table2[[#This Row],[Application_Date]],"yyy")</f>
        <v>2027</v>
      </c>
      <c r="AB1020" s="8" t="str">
        <f>TEXT(Table2[[#This Row],[Application_Date]],"mmmm")</f>
        <v>April</v>
      </c>
      <c r="AC1020" s="1" t="s">
        <v>61</v>
      </c>
      <c r="AD1020" s="1" t="s">
        <v>30</v>
      </c>
      <c r="AE1020" s="1" t="s">
        <v>62</v>
      </c>
    </row>
    <row r="1021" spans="1:31" x14ac:dyDescent="0.25">
      <c r="A1021" s="1" t="s">
        <v>2182</v>
      </c>
      <c r="B1021" s="1" t="str">
        <f>IF(COUNTIF($A$2:A1021,A1021)&gt;1,"Duplicate","Unique")</f>
        <v>Unique</v>
      </c>
      <c r="C1021" s="1" t="s">
        <v>2183</v>
      </c>
      <c r="D1021" s="1" t="s">
        <v>587</v>
      </c>
      <c r="E1021" s="1" t="str">
        <f t="shared" si="106"/>
        <v>Submitted</v>
      </c>
      <c r="F1021" s="1" t="s">
        <v>47</v>
      </c>
      <c r="G1021" s="1">
        <v>26</v>
      </c>
      <c r="H1021" s="1" t="s">
        <v>24</v>
      </c>
      <c r="I1021" s="1" t="s">
        <v>25</v>
      </c>
      <c r="J1021" s="1" t="s">
        <v>49</v>
      </c>
      <c r="K1021" s="4">
        <v>1505688</v>
      </c>
      <c r="L1021" s="4" t="str">
        <f t="shared" si="107"/>
        <v>Submitted</v>
      </c>
      <c r="M1021" s="1">
        <v>839</v>
      </c>
      <c r="N1021" s="1" t="str">
        <f t="shared" si="108"/>
        <v>medium_risk</v>
      </c>
      <c r="O1021" s="1" t="str">
        <f t="shared" si="109"/>
        <v>Excellent</v>
      </c>
      <c r="P1021" s="1" t="str">
        <f t="shared" si="110"/>
        <v>Submitted</v>
      </c>
      <c r="Q1021" s="1" t="str">
        <f t="shared" si="111"/>
        <v>Valid</v>
      </c>
      <c r="R1021" s="1" t="s">
        <v>6</v>
      </c>
      <c r="S1021" s="4">
        <v>2584433</v>
      </c>
      <c r="T1021" s="1">
        <v>15.81</v>
      </c>
      <c r="U1021" s="1">
        <v>180</v>
      </c>
      <c r="V1021" s="1">
        <v>14357.96</v>
      </c>
      <c r="W1021" s="4">
        <f t="shared" si="112"/>
        <v>3404990.4775000005</v>
      </c>
      <c r="X1021" s="1" t="s">
        <v>50</v>
      </c>
      <c r="Y1021" s="1" t="s">
        <v>51</v>
      </c>
      <c r="Z1021" s="8">
        <v>46483</v>
      </c>
      <c r="AA1021" s="8" t="str">
        <f>TEXT(Table2[[#This Row],[Application_Date]],"yyy")</f>
        <v>2027</v>
      </c>
      <c r="AB1021" s="8" t="str">
        <f>TEXT(Table2[[#This Row],[Application_Date]],"mmmm")</f>
        <v>April</v>
      </c>
      <c r="AC1021" s="1" t="s">
        <v>61</v>
      </c>
      <c r="AD1021" s="1" t="s">
        <v>30</v>
      </c>
      <c r="AE1021" s="1" t="s">
        <v>62</v>
      </c>
    </row>
    <row r="1022" spans="1:31" x14ac:dyDescent="0.25">
      <c r="A1022" s="1" t="s">
        <v>2184</v>
      </c>
      <c r="B1022" s="1" t="str">
        <f>IF(COUNTIF($A$2:A1022,A1022)&gt;1,"Duplicate","Unique")</f>
        <v>Unique</v>
      </c>
      <c r="C1022" s="1" t="s">
        <v>2185</v>
      </c>
      <c r="D1022" s="1" t="s">
        <v>333</v>
      </c>
      <c r="E1022" s="1" t="str">
        <f t="shared" si="106"/>
        <v>Submitted</v>
      </c>
      <c r="F1022" s="1" t="s">
        <v>47</v>
      </c>
      <c r="G1022" s="1">
        <v>35</v>
      </c>
      <c r="H1022" s="1" t="s">
        <v>24</v>
      </c>
      <c r="I1022" s="1" t="s">
        <v>25</v>
      </c>
      <c r="J1022" s="1" t="s">
        <v>70</v>
      </c>
      <c r="K1022" s="4">
        <v>1983732</v>
      </c>
      <c r="L1022" s="4" t="str">
        <f t="shared" si="107"/>
        <v>Submitted</v>
      </c>
      <c r="M1022" s="1">
        <v>733</v>
      </c>
      <c r="N1022" s="1" t="str">
        <f t="shared" si="108"/>
        <v>low_risk</v>
      </c>
      <c r="O1022" s="1" t="str">
        <f t="shared" si="109"/>
        <v>Excellent</v>
      </c>
      <c r="P1022" s="1" t="str">
        <f t="shared" si="110"/>
        <v>Submitted</v>
      </c>
      <c r="Q1022" s="1" t="str">
        <f t="shared" si="111"/>
        <v>Valid</v>
      </c>
      <c r="R1022" s="1" t="s">
        <v>6</v>
      </c>
      <c r="S1022" s="4">
        <v>0</v>
      </c>
      <c r="T1022" s="1">
        <v>14.36</v>
      </c>
      <c r="U1022" s="1">
        <v>180</v>
      </c>
      <c r="V1022" s="1">
        <v>1388.89</v>
      </c>
      <c r="W1022" s="4">
        <f t="shared" si="112"/>
        <v>0</v>
      </c>
      <c r="X1022" s="1" t="s">
        <v>85</v>
      </c>
      <c r="Y1022" s="1" t="s">
        <v>86</v>
      </c>
      <c r="Z1022" s="8">
        <v>46484</v>
      </c>
      <c r="AA1022" s="8" t="str">
        <f>TEXT(Table2[[#This Row],[Application_Date]],"yyy")</f>
        <v>2027</v>
      </c>
      <c r="AB1022" s="8" t="str">
        <f>TEXT(Table2[[#This Row],[Application_Date]],"mmmm")</f>
        <v>April</v>
      </c>
      <c r="AC1022" s="1" t="s">
        <v>61</v>
      </c>
      <c r="AD1022" s="1" t="s">
        <v>42</v>
      </c>
      <c r="AE1022" s="1" t="s">
        <v>31</v>
      </c>
    </row>
    <row r="1023" spans="1:31" x14ac:dyDescent="0.25">
      <c r="A1023" s="1" t="s">
        <v>2186</v>
      </c>
      <c r="B1023" s="1" t="str">
        <f>IF(COUNTIF($A$2:A1023,A1023)&gt;1,"Duplicate","Unique")</f>
        <v>Unique</v>
      </c>
      <c r="C1023" s="1" t="s">
        <v>2187</v>
      </c>
      <c r="D1023" s="1" t="s">
        <v>151</v>
      </c>
      <c r="E1023" s="1" t="str">
        <f t="shared" si="106"/>
        <v>Submitted</v>
      </c>
      <c r="F1023" s="1" t="s">
        <v>47</v>
      </c>
      <c r="G1023" s="1">
        <v>41</v>
      </c>
      <c r="H1023" s="1" t="s">
        <v>36</v>
      </c>
      <c r="I1023" s="1" t="s">
        <v>48</v>
      </c>
      <c r="J1023" s="1" t="s">
        <v>26</v>
      </c>
      <c r="K1023" s="4">
        <v>1980662</v>
      </c>
      <c r="L1023" s="4" t="str">
        <f t="shared" si="107"/>
        <v>Submitted</v>
      </c>
      <c r="M1023" s="1">
        <v>578</v>
      </c>
      <c r="N1023" s="1" t="str">
        <f t="shared" si="108"/>
        <v>High_risk</v>
      </c>
      <c r="O1023" s="1" t="str">
        <f t="shared" si="109"/>
        <v>Excellent</v>
      </c>
      <c r="P1023" s="1" t="str">
        <f t="shared" si="110"/>
        <v>Submitted</v>
      </c>
      <c r="Q1023" s="1" t="str">
        <f t="shared" si="111"/>
        <v>Valid</v>
      </c>
      <c r="R1023" s="1" t="s">
        <v>82</v>
      </c>
      <c r="S1023" s="4">
        <v>434842</v>
      </c>
      <c r="T1023" s="1">
        <v>10.55</v>
      </c>
      <c r="U1023" s="1">
        <v>12</v>
      </c>
      <c r="V1023" s="1">
        <v>36236.83</v>
      </c>
      <c r="W1023" s="4">
        <f t="shared" si="112"/>
        <v>382495.85352926148</v>
      </c>
      <c r="X1023" s="1" t="s">
        <v>85</v>
      </c>
      <c r="Y1023" s="1" t="s">
        <v>86</v>
      </c>
      <c r="Z1023" s="8">
        <v>46485</v>
      </c>
      <c r="AA1023" s="8" t="str">
        <f>TEXT(Table2[[#This Row],[Application_Date]],"yyy")</f>
        <v>2027</v>
      </c>
      <c r="AB1023" s="8" t="str">
        <f>TEXT(Table2[[#This Row],[Application_Date]],"mmmm")</f>
        <v>April</v>
      </c>
      <c r="AC1023" s="1" t="s">
        <v>61</v>
      </c>
      <c r="AD1023" s="1" t="s">
        <v>30</v>
      </c>
      <c r="AE1023" s="1" t="s">
        <v>66</v>
      </c>
    </row>
    <row r="1024" spans="1:31" x14ac:dyDescent="0.25">
      <c r="A1024" s="1" t="s">
        <v>2188</v>
      </c>
      <c r="B1024" s="1" t="str">
        <f>IF(COUNTIF($A$2:A1024,A1024)&gt;1,"Duplicate","Unique")</f>
        <v>Unique</v>
      </c>
      <c r="C1024" s="1" t="s">
        <v>2189</v>
      </c>
      <c r="D1024" s="1" t="s">
        <v>262</v>
      </c>
      <c r="E1024" s="1" t="str">
        <f t="shared" si="106"/>
        <v>Submitted</v>
      </c>
      <c r="F1024" s="1" t="s">
        <v>35</v>
      </c>
      <c r="G1024" s="1">
        <v>26</v>
      </c>
      <c r="H1024" s="1" t="s">
        <v>36</v>
      </c>
      <c r="I1024" s="1" t="s">
        <v>25</v>
      </c>
      <c r="J1024" s="1" t="s">
        <v>37</v>
      </c>
      <c r="K1024" s="4">
        <v>1967670</v>
      </c>
      <c r="L1024" s="4" t="str">
        <f t="shared" si="107"/>
        <v>Submitted</v>
      </c>
      <c r="M1024" s="1">
        <v>371</v>
      </c>
      <c r="N1024" s="1" t="str">
        <f t="shared" si="108"/>
        <v>High_risk</v>
      </c>
      <c r="O1024" s="1" t="str">
        <f t="shared" si="109"/>
        <v>Excellent</v>
      </c>
      <c r="P1024" s="1" t="str">
        <f t="shared" si="110"/>
        <v>Submitted</v>
      </c>
      <c r="Q1024" s="1" t="str">
        <f t="shared" si="111"/>
        <v>Valid</v>
      </c>
      <c r="R1024" s="1" t="s">
        <v>70</v>
      </c>
      <c r="S1024" s="4">
        <v>2320499</v>
      </c>
      <c r="T1024" s="1">
        <v>8.81</v>
      </c>
      <c r="U1024" s="1">
        <v>24</v>
      </c>
      <c r="V1024" s="1">
        <v>96687.46</v>
      </c>
      <c r="W1024" s="4">
        <f t="shared" si="112"/>
        <v>1703636.1289602157</v>
      </c>
      <c r="X1024" s="1" t="s">
        <v>59</v>
      </c>
      <c r="Y1024" s="1" t="s">
        <v>60</v>
      </c>
      <c r="Z1024" s="8">
        <v>46486</v>
      </c>
      <c r="AA1024" s="8" t="str">
        <f>TEXT(Table2[[#This Row],[Application_Date]],"yyy")</f>
        <v>2027</v>
      </c>
      <c r="AB1024" s="8" t="str">
        <f>TEXT(Table2[[#This Row],[Application_Date]],"mmmm")</f>
        <v>April</v>
      </c>
      <c r="AC1024" s="1" t="s">
        <v>52</v>
      </c>
      <c r="AD1024" s="1" t="s">
        <v>30</v>
      </c>
      <c r="AE1024" s="1" t="s">
        <v>31</v>
      </c>
    </row>
    <row r="1025" spans="1:31" x14ac:dyDescent="0.25">
      <c r="A1025" s="1" t="s">
        <v>2190</v>
      </c>
      <c r="B1025" s="1" t="str">
        <f>IF(COUNTIF($A$2:A1025,A1025)&gt;1,"Duplicate","Unique")</f>
        <v>Unique</v>
      </c>
      <c r="C1025" s="1" t="s">
        <v>2191</v>
      </c>
      <c r="D1025" s="1" t="s">
        <v>199</v>
      </c>
      <c r="E1025" s="1" t="str">
        <f t="shared" si="106"/>
        <v>Submitted</v>
      </c>
      <c r="F1025" s="1" t="s">
        <v>35</v>
      </c>
      <c r="G1025" s="1">
        <v>49</v>
      </c>
      <c r="H1025" s="1" t="s">
        <v>24</v>
      </c>
      <c r="I1025" s="1" t="s">
        <v>48</v>
      </c>
      <c r="J1025" s="1" t="s">
        <v>70</v>
      </c>
      <c r="K1025" s="4">
        <v>1425926</v>
      </c>
      <c r="L1025" s="4" t="str">
        <f t="shared" si="107"/>
        <v>Submitted</v>
      </c>
      <c r="M1025" s="1">
        <v>439</v>
      </c>
      <c r="N1025" s="1" t="str">
        <f t="shared" si="108"/>
        <v>High_risk</v>
      </c>
      <c r="O1025" s="1" t="str">
        <f t="shared" si="109"/>
        <v>Excellent</v>
      </c>
      <c r="P1025" s="1" t="str">
        <f t="shared" si="110"/>
        <v>Submitted</v>
      </c>
      <c r="Q1025" s="1" t="str">
        <f t="shared" si="111"/>
        <v>Valid</v>
      </c>
      <c r="R1025" s="1" t="s">
        <v>6</v>
      </c>
      <c r="S1025" s="4">
        <v>1505439</v>
      </c>
      <c r="T1025" s="1">
        <v>12.08</v>
      </c>
      <c r="U1025" s="1">
        <v>60</v>
      </c>
      <c r="V1025" s="1">
        <v>25090.65</v>
      </c>
      <c r="W1025" s="4">
        <f t="shared" si="112"/>
        <v>1515475.26</v>
      </c>
      <c r="X1025" s="1" t="s">
        <v>28</v>
      </c>
      <c r="Y1025" s="1" t="s">
        <v>29</v>
      </c>
      <c r="Z1025" s="8">
        <v>46487</v>
      </c>
      <c r="AA1025" s="8" t="str">
        <f>TEXT(Table2[[#This Row],[Application_Date]],"yyy")</f>
        <v>2027</v>
      </c>
      <c r="AB1025" s="8" t="str">
        <f>TEXT(Table2[[#This Row],[Application_Date]],"mmmm")</f>
        <v>April</v>
      </c>
      <c r="AC1025" s="1" t="s">
        <v>41</v>
      </c>
      <c r="AD1025" s="1" t="s">
        <v>42</v>
      </c>
      <c r="AE1025" s="1" t="s">
        <v>66</v>
      </c>
    </row>
    <row r="1026" spans="1:31" x14ac:dyDescent="0.25">
      <c r="A1026" s="1" t="s">
        <v>2192</v>
      </c>
      <c r="B1026" s="1" t="str">
        <f>IF(COUNTIF($A$2:A1026,A1026)&gt;1,"Duplicate","Unique")</f>
        <v>Unique</v>
      </c>
      <c r="C1026" s="1" t="s">
        <v>2193</v>
      </c>
      <c r="D1026" s="1" t="s">
        <v>333</v>
      </c>
      <c r="E1026" s="1" t="str">
        <f t="shared" ref="E1026:E1089" si="113">IF(C1026="","Missing","Submitted")</f>
        <v>Submitted</v>
      </c>
      <c r="F1026" s="1" t="s">
        <v>47</v>
      </c>
      <c r="G1026" s="1">
        <v>27</v>
      </c>
      <c r="H1026" s="1" t="s">
        <v>36</v>
      </c>
      <c r="I1026" s="1" t="s">
        <v>48</v>
      </c>
      <c r="J1026" s="1" t="s">
        <v>70</v>
      </c>
      <c r="K1026" s="4">
        <v>1876549</v>
      </c>
      <c r="L1026" s="4" t="str">
        <f t="shared" ref="L1026:L1089" si="114">IF(K1026="","Missing","Submitted")</f>
        <v>Submitted</v>
      </c>
      <c r="M1026" s="1">
        <v>610</v>
      </c>
      <c r="N1026" s="1" t="str">
        <f t="shared" ref="N1026:N1089" si="115">IF(M1026&lt;600,"High_risk",IF(M1026&gt;=750,"medium_risk","low_risk"))</f>
        <v>low_risk</v>
      </c>
      <c r="O1026" s="1" t="str">
        <f t="shared" ref="O1026:O1089" si="116">IF(J1027&lt;503,"Poor",IF(J1027&lt;=550,"Fair",IF(J1027&lt;=750,"Good","Excellent")))</f>
        <v>Excellent</v>
      </c>
      <c r="P1026" s="1" t="str">
        <f t="shared" ref="P1026:P1089" si="117">IF(S1026="","Missing","Submitted")</f>
        <v>Submitted</v>
      </c>
      <c r="Q1026" s="1" t="str">
        <f t="shared" ref="Q1026:Q1089" si="118">IF(AND(M1026&gt;=300,M1026&lt;=900),"Valid","Invalid")</f>
        <v>Valid</v>
      </c>
      <c r="R1026" s="1" t="s">
        <v>38</v>
      </c>
      <c r="S1026" s="4">
        <v>3176892</v>
      </c>
      <c r="T1026" s="1">
        <v>9.7200000000000006</v>
      </c>
      <c r="U1026" s="1">
        <v>24</v>
      </c>
      <c r="V1026" s="1">
        <v>132370.5</v>
      </c>
      <c r="W1026" s="4">
        <f t="shared" ref="W1026:W1089" si="119">PMT(T1026/12,U1026,-S1026)</f>
        <v>2573284.2034567264</v>
      </c>
      <c r="X1026" s="1" t="s">
        <v>28</v>
      </c>
      <c r="Y1026" s="1" t="s">
        <v>29</v>
      </c>
      <c r="Z1026" s="8">
        <v>46488</v>
      </c>
      <c r="AA1026" s="8" t="str">
        <f>TEXT(Table2[[#This Row],[Application_Date]],"yyy")</f>
        <v>2027</v>
      </c>
      <c r="AB1026" s="8" t="str">
        <f>TEXT(Table2[[#This Row],[Application_Date]],"mmmm")</f>
        <v>April</v>
      </c>
      <c r="AC1026" s="1" t="s">
        <v>61</v>
      </c>
      <c r="AD1026" s="1" t="s">
        <v>30</v>
      </c>
      <c r="AE1026" s="1" t="s">
        <v>62</v>
      </c>
    </row>
    <row r="1027" spans="1:31" x14ac:dyDescent="0.25">
      <c r="A1027" s="1" t="s">
        <v>2194</v>
      </c>
      <c r="B1027" s="1" t="str">
        <f>IF(COUNTIF($A$2:A1027,A1027)&gt;1,"Duplicate","Unique")</f>
        <v>Unique</v>
      </c>
      <c r="C1027" s="1" t="s">
        <v>2195</v>
      </c>
      <c r="D1027" s="1" t="s">
        <v>249</v>
      </c>
      <c r="E1027" s="1" t="str">
        <f t="shared" si="113"/>
        <v>Submitted</v>
      </c>
      <c r="F1027" s="1" t="s">
        <v>47</v>
      </c>
      <c r="G1027" s="1">
        <v>35</v>
      </c>
      <c r="H1027" s="1" t="s">
        <v>24</v>
      </c>
      <c r="I1027" s="1" t="s">
        <v>48</v>
      </c>
      <c r="J1027" s="1" t="s">
        <v>49</v>
      </c>
      <c r="K1027" s="4">
        <v>1421676</v>
      </c>
      <c r="L1027" s="4" t="str">
        <f t="shared" si="114"/>
        <v>Submitted</v>
      </c>
      <c r="M1027" s="1">
        <v>875</v>
      </c>
      <c r="N1027" s="1" t="str">
        <f t="shared" si="115"/>
        <v>medium_risk</v>
      </c>
      <c r="O1027" s="1" t="str">
        <f t="shared" si="116"/>
        <v>Excellent</v>
      </c>
      <c r="P1027" s="1" t="str">
        <f t="shared" si="117"/>
        <v>Submitted</v>
      </c>
      <c r="Q1027" s="1" t="str">
        <f t="shared" si="118"/>
        <v>Valid</v>
      </c>
      <c r="R1027" s="1" t="s">
        <v>82</v>
      </c>
      <c r="S1027" s="4">
        <v>1606744</v>
      </c>
      <c r="T1027" s="1">
        <v>13.04</v>
      </c>
      <c r="U1027" s="1">
        <v>180</v>
      </c>
      <c r="V1027" s="1">
        <v>8926.36</v>
      </c>
      <c r="W1027" s="4">
        <f t="shared" si="119"/>
        <v>1745995.1466666667</v>
      </c>
      <c r="X1027" s="1" t="s">
        <v>59</v>
      </c>
      <c r="Y1027" s="1" t="s">
        <v>60</v>
      </c>
      <c r="Z1027" s="8">
        <v>46489</v>
      </c>
      <c r="AA1027" s="8" t="str">
        <f>TEXT(Table2[[#This Row],[Application_Date]],"yyy")</f>
        <v>2027</v>
      </c>
      <c r="AB1027" s="8" t="str">
        <f>TEXT(Table2[[#This Row],[Application_Date]],"mmmm")</f>
        <v>April</v>
      </c>
      <c r="AC1027" s="1" t="s">
        <v>61</v>
      </c>
      <c r="AD1027" s="1" t="s">
        <v>30</v>
      </c>
      <c r="AE1027" s="1" t="s">
        <v>62</v>
      </c>
    </row>
    <row r="1028" spans="1:31" x14ac:dyDescent="0.25">
      <c r="A1028" s="1" t="s">
        <v>2196</v>
      </c>
      <c r="B1028" s="1" t="str">
        <f>IF(COUNTIF($A$2:A1028,A1028)&gt;1,"Duplicate","Unique")</f>
        <v>Unique</v>
      </c>
      <c r="C1028" s="1" t="s">
        <v>2197</v>
      </c>
      <c r="D1028" s="1" t="s">
        <v>325</v>
      </c>
      <c r="E1028" s="1" t="str">
        <f t="shared" si="113"/>
        <v>Submitted</v>
      </c>
      <c r="F1028" s="1" t="s">
        <v>35</v>
      </c>
      <c r="G1028" s="1">
        <v>63</v>
      </c>
      <c r="H1028" s="1" t="s">
        <v>36</v>
      </c>
      <c r="I1028" s="1" t="s">
        <v>25</v>
      </c>
      <c r="J1028" s="1" t="s">
        <v>70</v>
      </c>
      <c r="K1028" s="4">
        <v>535832</v>
      </c>
      <c r="L1028" s="4" t="str">
        <f t="shared" si="114"/>
        <v>Submitted</v>
      </c>
      <c r="M1028" s="1">
        <v>363</v>
      </c>
      <c r="N1028" s="1" t="str">
        <f t="shared" si="115"/>
        <v>High_risk</v>
      </c>
      <c r="O1028" s="1" t="str">
        <f t="shared" si="116"/>
        <v>Excellent</v>
      </c>
      <c r="P1028" s="1" t="str">
        <f t="shared" si="117"/>
        <v>Submitted</v>
      </c>
      <c r="Q1028" s="1" t="str">
        <f t="shared" si="118"/>
        <v>Valid</v>
      </c>
      <c r="R1028" s="1" t="s">
        <v>38</v>
      </c>
      <c r="S1028" s="4">
        <v>4532422</v>
      </c>
      <c r="T1028" s="1">
        <v>8.77</v>
      </c>
      <c r="U1028" s="1">
        <v>12</v>
      </c>
      <c r="V1028" s="1">
        <v>377701.83</v>
      </c>
      <c r="W1028" s="4">
        <f t="shared" si="119"/>
        <v>3317033.7489505108</v>
      </c>
      <c r="X1028" s="1" t="s">
        <v>28</v>
      </c>
      <c r="Y1028" s="1" t="s">
        <v>29</v>
      </c>
      <c r="Z1028" s="8">
        <v>46490</v>
      </c>
      <c r="AA1028" s="8" t="str">
        <f>TEXT(Table2[[#This Row],[Application_Date]],"yyy")</f>
        <v>2027</v>
      </c>
      <c r="AB1028" s="8" t="str">
        <f>TEXT(Table2[[#This Row],[Application_Date]],"mmmm")</f>
        <v>April</v>
      </c>
      <c r="AC1028" s="1" t="s">
        <v>61</v>
      </c>
      <c r="AD1028" s="1" t="s">
        <v>42</v>
      </c>
      <c r="AE1028" s="1" t="s">
        <v>43</v>
      </c>
    </row>
    <row r="1029" spans="1:31" x14ac:dyDescent="0.25">
      <c r="A1029" s="1" t="s">
        <v>2198</v>
      </c>
      <c r="B1029" s="1" t="str">
        <f>IF(COUNTIF($A$2:A1029,A1029)&gt;1,"Duplicate","Unique")</f>
        <v>Unique</v>
      </c>
      <c r="C1029" s="1" t="s">
        <v>2199</v>
      </c>
      <c r="D1029" s="1" t="s">
        <v>145</v>
      </c>
      <c r="E1029" s="1" t="str">
        <f t="shared" si="113"/>
        <v>Submitted</v>
      </c>
      <c r="F1029" s="1" t="s">
        <v>47</v>
      </c>
      <c r="G1029" s="1">
        <v>65</v>
      </c>
      <c r="H1029" s="1" t="s">
        <v>36</v>
      </c>
      <c r="I1029" s="1" t="s">
        <v>25</v>
      </c>
      <c r="J1029" s="1" t="s">
        <v>70</v>
      </c>
      <c r="K1029" s="4">
        <v>1959278</v>
      </c>
      <c r="L1029" s="4" t="str">
        <f t="shared" si="114"/>
        <v>Submitted</v>
      </c>
      <c r="M1029" s="1">
        <v>586</v>
      </c>
      <c r="N1029" s="1" t="str">
        <f t="shared" si="115"/>
        <v>High_risk</v>
      </c>
      <c r="O1029" s="1" t="str">
        <f t="shared" si="116"/>
        <v>Excellent</v>
      </c>
      <c r="P1029" s="1" t="str">
        <f t="shared" si="117"/>
        <v>Submitted</v>
      </c>
      <c r="Q1029" s="1" t="str">
        <f t="shared" si="118"/>
        <v>Valid</v>
      </c>
      <c r="R1029" s="1" t="s">
        <v>6</v>
      </c>
      <c r="S1029" s="4">
        <v>1380925</v>
      </c>
      <c r="T1029" s="1">
        <v>16.43</v>
      </c>
      <c r="U1029" s="1">
        <v>36</v>
      </c>
      <c r="V1029" s="1">
        <v>38359.03</v>
      </c>
      <c r="W1029" s="4">
        <f t="shared" si="119"/>
        <v>1890716.4791667284</v>
      </c>
      <c r="X1029" s="1" t="s">
        <v>50</v>
      </c>
      <c r="Y1029" s="1" t="s">
        <v>51</v>
      </c>
      <c r="Z1029" s="8">
        <v>46491</v>
      </c>
      <c r="AA1029" s="8" t="str">
        <f>TEXT(Table2[[#This Row],[Application_Date]],"yyy")</f>
        <v>2027</v>
      </c>
      <c r="AB1029" s="8" t="str">
        <f>TEXT(Table2[[#This Row],[Application_Date]],"mmmm")</f>
        <v>April</v>
      </c>
      <c r="AC1029" s="1" t="s">
        <v>61</v>
      </c>
      <c r="AD1029" s="1" t="s">
        <v>42</v>
      </c>
      <c r="AE1029" s="1" t="s">
        <v>43</v>
      </c>
    </row>
    <row r="1030" spans="1:31" x14ac:dyDescent="0.25">
      <c r="A1030" s="1" t="s">
        <v>2200</v>
      </c>
      <c r="B1030" s="1" t="str">
        <f>IF(COUNTIF($A$2:A1030,A1030)&gt;1,"Duplicate","Unique")</f>
        <v>Unique</v>
      </c>
      <c r="C1030" s="1" t="s">
        <v>2201</v>
      </c>
      <c r="D1030" s="1" t="s">
        <v>366</v>
      </c>
      <c r="E1030" s="1" t="str">
        <f t="shared" si="113"/>
        <v>Submitted</v>
      </c>
      <c r="F1030" s="1" t="s">
        <v>35</v>
      </c>
      <c r="G1030" s="1">
        <v>26</v>
      </c>
      <c r="H1030" s="1" t="s">
        <v>36</v>
      </c>
      <c r="I1030" s="1" t="s">
        <v>25</v>
      </c>
      <c r="J1030" s="1" t="s">
        <v>70</v>
      </c>
      <c r="K1030" s="4">
        <v>1183076</v>
      </c>
      <c r="L1030" s="4" t="str">
        <f t="shared" si="114"/>
        <v>Submitted</v>
      </c>
      <c r="M1030" s="1">
        <v>694</v>
      </c>
      <c r="N1030" s="1" t="str">
        <f t="shared" si="115"/>
        <v>low_risk</v>
      </c>
      <c r="O1030" s="1" t="str">
        <f t="shared" si="116"/>
        <v>Excellent</v>
      </c>
      <c r="P1030" s="1" t="str">
        <f t="shared" si="117"/>
        <v>Submitted</v>
      </c>
      <c r="Q1030" s="1" t="str">
        <f t="shared" si="118"/>
        <v>Valid</v>
      </c>
      <c r="R1030" s="1" t="s">
        <v>70</v>
      </c>
      <c r="S1030" s="4">
        <v>2628038</v>
      </c>
      <c r="T1030" s="1">
        <v>8.18</v>
      </c>
      <c r="U1030" s="1">
        <v>120</v>
      </c>
      <c r="V1030" s="1">
        <v>21900.32</v>
      </c>
      <c r="W1030" s="4">
        <f t="shared" si="119"/>
        <v>1791445.9033333333</v>
      </c>
      <c r="X1030" s="1" t="s">
        <v>39</v>
      </c>
      <c r="Y1030" s="1" t="s">
        <v>40</v>
      </c>
      <c r="Z1030" s="8">
        <v>46492</v>
      </c>
      <c r="AA1030" s="8" t="str">
        <f>TEXT(Table2[[#This Row],[Application_Date]],"yyy")</f>
        <v>2027</v>
      </c>
      <c r="AB1030" s="8" t="str">
        <f>TEXT(Table2[[#This Row],[Application_Date]],"mmmm")</f>
        <v>April</v>
      </c>
      <c r="AC1030" s="1" t="s">
        <v>41</v>
      </c>
      <c r="AD1030" s="1" t="s">
        <v>30</v>
      </c>
      <c r="AE1030" s="1" t="s">
        <v>31</v>
      </c>
    </row>
    <row r="1031" spans="1:31" x14ac:dyDescent="0.25">
      <c r="A1031" s="1" t="s">
        <v>2202</v>
      </c>
      <c r="B1031" s="1" t="str">
        <f>IF(COUNTIF($A$2:A1031,A1031)&gt;1,"Duplicate","Unique")</f>
        <v>Unique</v>
      </c>
      <c r="C1031" s="1" t="s">
        <v>2203</v>
      </c>
      <c r="D1031" s="1" t="s">
        <v>55</v>
      </c>
      <c r="E1031" s="1" t="str">
        <f t="shared" si="113"/>
        <v>Submitted</v>
      </c>
      <c r="F1031" s="1" t="s">
        <v>35</v>
      </c>
      <c r="G1031" s="1">
        <v>39</v>
      </c>
      <c r="H1031" s="1" t="s">
        <v>36</v>
      </c>
      <c r="I1031" s="1" t="s">
        <v>48</v>
      </c>
      <c r="J1031" s="1" t="s">
        <v>26</v>
      </c>
      <c r="K1031" s="4">
        <v>1667482</v>
      </c>
      <c r="L1031" s="4" t="str">
        <f t="shared" si="114"/>
        <v>Submitted</v>
      </c>
      <c r="M1031" s="1">
        <v>707</v>
      </c>
      <c r="N1031" s="1" t="str">
        <f t="shared" si="115"/>
        <v>low_risk</v>
      </c>
      <c r="O1031" s="1" t="str">
        <f t="shared" si="116"/>
        <v>Excellent</v>
      </c>
      <c r="P1031" s="1" t="str">
        <f t="shared" si="117"/>
        <v>Submitted</v>
      </c>
      <c r="Q1031" s="1" t="str">
        <f t="shared" si="118"/>
        <v>Valid</v>
      </c>
      <c r="R1031" s="1" t="s">
        <v>38</v>
      </c>
      <c r="S1031" s="4">
        <v>1663339</v>
      </c>
      <c r="T1031" s="1">
        <v>13.52</v>
      </c>
      <c r="U1031" s="1">
        <v>12</v>
      </c>
      <c r="V1031" s="1">
        <v>138611.57999999999</v>
      </c>
      <c r="W1031" s="4">
        <f t="shared" si="119"/>
        <v>1874247.6015034905</v>
      </c>
      <c r="X1031" s="1" t="s">
        <v>95</v>
      </c>
      <c r="Y1031" s="1" t="s">
        <v>96</v>
      </c>
      <c r="Z1031" s="8">
        <v>46493</v>
      </c>
      <c r="AA1031" s="8" t="str">
        <f>TEXT(Table2[[#This Row],[Application_Date]],"yyy")</f>
        <v>2027</v>
      </c>
      <c r="AB1031" s="8" t="str">
        <f>TEXT(Table2[[#This Row],[Application_Date]],"mmmm")</f>
        <v>April</v>
      </c>
      <c r="AC1031" s="1" t="s">
        <v>41</v>
      </c>
      <c r="AD1031" s="1" t="s">
        <v>30</v>
      </c>
      <c r="AE1031" s="1" t="s">
        <v>66</v>
      </c>
    </row>
    <row r="1032" spans="1:31" x14ac:dyDescent="0.25">
      <c r="A1032" s="1" t="s">
        <v>2204</v>
      </c>
      <c r="B1032" s="1" t="str">
        <f>IF(COUNTIF($A$2:A1032,A1032)&gt;1,"Duplicate","Unique")</f>
        <v>Unique</v>
      </c>
      <c r="C1032" s="1" t="s">
        <v>2205</v>
      </c>
      <c r="D1032" s="1" t="s">
        <v>118</v>
      </c>
      <c r="E1032" s="1" t="str">
        <f t="shared" si="113"/>
        <v>Submitted</v>
      </c>
      <c r="F1032" s="1" t="s">
        <v>47</v>
      </c>
      <c r="G1032" s="1">
        <v>53</v>
      </c>
      <c r="H1032" s="1" t="s">
        <v>24</v>
      </c>
      <c r="I1032" s="1" t="s">
        <v>25</v>
      </c>
      <c r="J1032" s="1" t="s">
        <v>37</v>
      </c>
      <c r="K1032" s="4">
        <v>992267</v>
      </c>
      <c r="L1032" s="4" t="str">
        <f t="shared" si="114"/>
        <v>Submitted</v>
      </c>
      <c r="M1032" s="1">
        <v>341</v>
      </c>
      <c r="N1032" s="1" t="str">
        <f t="shared" si="115"/>
        <v>High_risk</v>
      </c>
      <c r="O1032" s="1" t="str">
        <f t="shared" si="116"/>
        <v>Excellent</v>
      </c>
      <c r="P1032" s="1" t="str">
        <f t="shared" si="117"/>
        <v>Submitted</v>
      </c>
      <c r="Q1032" s="1" t="str">
        <f t="shared" si="118"/>
        <v>Valid</v>
      </c>
      <c r="R1032" s="1" t="s">
        <v>82</v>
      </c>
      <c r="S1032" s="4">
        <v>1689126</v>
      </c>
      <c r="T1032" s="1">
        <v>10.6</v>
      </c>
      <c r="U1032" s="1">
        <v>180</v>
      </c>
      <c r="V1032" s="1">
        <v>9384.0300000000007</v>
      </c>
      <c r="W1032" s="4">
        <f t="shared" si="119"/>
        <v>1492061.3</v>
      </c>
      <c r="X1032" s="1" t="s">
        <v>59</v>
      </c>
      <c r="Y1032" s="1" t="s">
        <v>60</v>
      </c>
      <c r="Z1032" s="8">
        <v>46494</v>
      </c>
      <c r="AA1032" s="8" t="str">
        <f>TEXT(Table2[[#This Row],[Application_Date]],"yyy")</f>
        <v>2027</v>
      </c>
      <c r="AB1032" s="8" t="str">
        <f>TEXT(Table2[[#This Row],[Application_Date]],"mmmm")</f>
        <v>April</v>
      </c>
      <c r="AC1032" s="1" t="s">
        <v>61</v>
      </c>
      <c r="AD1032" s="1" t="s">
        <v>42</v>
      </c>
      <c r="AE1032" s="1" t="s">
        <v>43</v>
      </c>
    </row>
    <row r="1033" spans="1:31" x14ac:dyDescent="0.25">
      <c r="A1033" s="1" t="s">
        <v>2206</v>
      </c>
      <c r="B1033" s="1" t="str">
        <f>IF(COUNTIF($A$2:A1033,A1033)&gt;1,"Duplicate","Unique")</f>
        <v>Unique</v>
      </c>
      <c r="C1033" s="1" t="s">
        <v>2207</v>
      </c>
      <c r="D1033" s="1" t="s">
        <v>265</v>
      </c>
      <c r="E1033" s="1" t="str">
        <f t="shared" si="113"/>
        <v>Submitted</v>
      </c>
      <c r="F1033" s="1" t="s">
        <v>47</v>
      </c>
      <c r="G1033" s="1">
        <v>33</v>
      </c>
      <c r="H1033" s="1" t="s">
        <v>24</v>
      </c>
      <c r="I1033" s="1" t="s">
        <v>48</v>
      </c>
      <c r="J1033" s="1" t="s">
        <v>70</v>
      </c>
      <c r="K1033" s="4">
        <v>1405912</v>
      </c>
      <c r="L1033" s="4" t="str">
        <f t="shared" si="114"/>
        <v>Submitted</v>
      </c>
      <c r="M1033" s="1">
        <v>559</v>
      </c>
      <c r="N1033" s="1" t="str">
        <f t="shared" si="115"/>
        <v>High_risk</v>
      </c>
      <c r="O1033" s="1" t="str">
        <f t="shared" si="116"/>
        <v>Excellent</v>
      </c>
      <c r="P1033" s="1" t="str">
        <f t="shared" si="117"/>
        <v>Submitted</v>
      </c>
      <c r="Q1033" s="1" t="str">
        <f t="shared" si="118"/>
        <v>Valid</v>
      </c>
      <c r="R1033" s="1" t="s">
        <v>6</v>
      </c>
      <c r="S1033" s="4">
        <v>917895</v>
      </c>
      <c r="T1033" s="1">
        <v>18.329999999999998</v>
      </c>
      <c r="U1033" s="1">
        <v>180</v>
      </c>
      <c r="V1033" s="1">
        <v>5099.42</v>
      </c>
      <c r="W1033" s="4">
        <f t="shared" si="119"/>
        <v>1402084.6124999998</v>
      </c>
      <c r="X1033" s="1" t="s">
        <v>39</v>
      </c>
      <c r="Y1033" s="1" t="s">
        <v>40</v>
      </c>
      <c r="Z1033" s="8">
        <v>46495</v>
      </c>
      <c r="AA1033" s="8" t="str">
        <f>TEXT(Table2[[#This Row],[Application_Date]],"yyy")</f>
        <v>2027</v>
      </c>
      <c r="AB1033" s="8" t="str">
        <f>TEXT(Table2[[#This Row],[Application_Date]],"mmmm")</f>
        <v>April</v>
      </c>
      <c r="AC1033" s="1" t="s">
        <v>61</v>
      </c>
      <c r="AD1033" s="1" t="s">
        <v>30</v>
      </c>
      <c r="AE1033" s="1" t="s">
        <v>66</v>
      </c>
    </row>
    <row r="1034" spans="1:31" x14ac:dyDescent="0.25">
      <c r="A1034" s="1" t="s">
        <v>2208</v>
      </c>
      <c r="B1034" s="1" t="str">
        <f>IF(COUNTIF($A$2:A1034,A1034)&gt;1,"Duplicate","Unique")</f>
        <v>Unique</v>
      </c>
      <c r="C1034" s="1" t="s">
        <v>2209</v>
      </c>
      <c r="D1034" s="1" t="s">
        <v>366</v>
      </c>
      <c r="E1034" s="1" t="str">
        <f t="shared" si="113"/>
        <v>Submitted</v>
      </c>
      <c r="F1034" s="1" t="s">
        <v>47</v>
      </c>
      <c r="G1034" s="1">
        <v>61</v>
      </c>
      <c r="H1034" s="1" t="s">
        <v>36</v>
      </c>
      <c r="I1034" s="1" t="s">
        <v>25</v>
      </c>
      <c r="J1034" s="1" t="s">
        <v>37</v>
      </c>
      <c r="K1034" s="4">
        <v>272663</v>
      </c>
      <c r="L1034" s="4" t="str">
        <f t="shared" si="114"/>
        <v>Submitted</v>
      </c>
      <c r="M1034" s="1">
        <v>634</v>
      </c>
      <c r="N1034" s="1" t="str">
        <f t="shared" si="115"/>
        <v>low_risk</v>
      </c>
      <c r="O1034" s="1" t="str">
        <f t="shared" si="116"/>
        <v>Excellent</v>
      </c>
      <c r="P1034" s="1" t="str">
        <f t="shared" si="117"/>
        <v>Submitted</v>
      </c>
      <c r="Q1034" s="1" t="str">
        <f t="shared" si="118"/>
        <v>Valid</v>
      </c>
      <c r="R1034" s="1" t="s">
        <v>82</v>
      </c>
      <c r="S1034" s="4">
        <v>3397405</v>
      </c>
      <c r="T1034" s="1">
        <v>8.6300000000000008</v>
      </c>
      <c r="U1034" s="1">
        <v>36</v>
      </c>
      <c r="V1034" s="1">
        <v>94372.36</v>
      </c>
      <c r="W1034" s="4">
        <f t="shared" si="119"/>
        <v>2443300.4374181028</v>
      </c>
      <c r="X1034" s="1" t="s">
        <v>28</v>
      </c>
      <c r="Y1034" s="1" t="s">
        <v>29</v>
      </c>
      <c r="Z1034" s="8">
        <v>46496</v>
      </c>
      <c r="AA1034" s="8" t="str">
        <f>TEXT(Table2[[#This Row],[Application_Date]],"yyy")</f>
        <v>2027</v>
      </c>
      <c r="AB1034" s="8" t="str">
        <f>TEXT(Table2[[#This Row],[Application_Date]],"mmmm")</f>
        <v>April</v>
      </c>
      <c r="AC1034" s="1" t="s">
        <v>41</v>
      </c>
      <c r="AD1034" s="1" t="s">
        <v>30</v>
      </c>
      <c r="AE1034" s="1" t="s">
        <v>43</v>
      </c>
    </row>
    <row r="1035" spans="1:31" x14ac:dyDescent="0.25">
      <c r="A1035" s="1" t="s">
        <v>2210</v>
      </c>
      <c r="B1035" s="1" t="str">
        <f>IF(COUNTIF($A$2:A1035,A1035)&gt;1,"Duplicate","Unique")</f>
        <v>Unique</v>
      </c>
      <c r="C1035" s="1" t="s">
        <v>2211</v>
      </c>
      <c r="D1035" s="1" t="s">
        <v>366</v>
      </c>
      <c r="E1035" s="1" t="str">
        <f t="shared" si="113"/>
        <v>Submitted</v>
      </c>
      <c r="F1035" s="1" t="s">
        <v>35</v>
      </c>
      <c r="G1035" s="1">
        <v>46</v>
      </c>
      <c r="H1035" s="1" t="s">
        <v>36</v>
      </c>
      <c r="I1035" s="1" t="s">
        <v>25</v>
      </c>
      <c r="J1035" s="1" t="s">
        <v>70</v>
      </c>
      <c r="K1035" s="4">
        <v>2008698</v>
      </c>
      <c r="L1035" s="4" t="str">
        <f t="shared" si="114"/>
        <v>Submitted</v>
      </c>
      <c r="M1035" s="1">
        <v>820</v>
      </c>
      <c r="N1035" s="1" t="str">
        <f t="shared" si="115"/>
        <v>medium_risk</v>
      </c>
      <c r="O1035" s="1" t="str">
        <f t="shared" si="116"/>
        <v>Excellent</v>
      </c>
      <c r="P1035" s="1" t="str">
        <f t="shared" si="117"/>
        <v>Submitted</v>
      </c>
      <c r="Q1035" s="1" t="str">
        <f t="shared" si="118"/>
        <v>Valid</v>
      </c>
      <c r="R1035" s="1" t="s">
        <v>6</v>
      </c>
      <c r="S1035" s="4">
        <v>3254201</v>
      </c>
      <c r="T1035" s="1">
        <v>17.55</v>
      </c>
      <c r="U1035" s="1">
        <v>24</v>
      </c>
      <c r="V1035" s="1">
        <v>135591.71</v>
      </c>
      <c r="W1035" s="4">
        <f t="shared" si="119"/>
        <v>4759268.9644253543</v>
      </c>
      <c r="X1035" s="1" t="s">
        <v>105</v>
      </c>
      <c r="Y1035" s="1" t="s">
        <v>106</v>
      </c>
      <c r="Z1035" s="8">
        <v>46497</v>
      </c>
      <c r="AA1035" s="8" t="str">
        <f>TEXT(Table2[[#This Row],[Application_Date]],"yyy")</f>
        <v>2027</v>
      </c>
      <c r="AB1035" s="8" t="str">
        <f>TEXT(Table2[[#This Row],[Application_Date]],"mmmm")</f>
        <v>April</v>
      </c>
      <c r="AC1035" s="1" t="s">
        <v>41</v>
      </c>
      <c r="AD1035" s="1" t="s">
        <v>30</v>
      </c>
      <c r="AE1035" s="1" t="s">
        <v>31</v>
      </c>
    </row>
    <row r="1036" spans="1:31" x14ac:dyDescent="0.25">
      <c r="A1036" s="1" t="s">
        <v>2212</v>
      </c>
      <c r="B1036" s="1" t="str">
        <f>IF(COUNTIF($A$2:A1036,A1036)&gt;1,"Duplicate","Unique")</f>
        <v>Unique</v>
      </c>
      <c r="C1036" s="1" t="s">
        <v>2213</v>
      </c>
      <c r="D1036" s="1" t="s">
        <v>130</v>
      </c>
      <c r="E1036" s="1" t="str">
        <f t="shared" si="113"/>
        <v>Submitted</v>
      </c>
      <c r="F1036" s="1" t="s">
        <v>47</v>
      </c>
      <c r="G1036" s="1">
        <v>26</v>
      </c>
      <c r="H1036" s="1" t="s">
        <v>36</v>
      </c>
      <c r="I1036" s="1" t="s">
        <v>48</v>
      </c>
      <c r="J1036" s="1" t="s">
        <v>26</v>
      </c>
      <c r="K1036" s="4">
        <v>1078954</v>
      </c>
      <c r="L1036" s="4" t="str">
        <f t="shared" si="114"/>
        <v>Submitted</v>
      </c>
      <c r="M1036" s="1">
        <v>788</v>
      </c>
      <c r="N1036" s="1" t="str">
        <f t="shared" si="115"/>
        <v>medium_risk</v>
      </c>
      <c r="O1036" s="1" t="str">
        <f t="shared" si="116"/>
        <v>Excellent</v>
      </c>
      <c r="P1036" s="1" t="str">
        <f t="shared" si="117"/>
        <v>Submitted</v>
      </c>
      <c r="Q1036" s="1" t="str">
        <f t="shared" si="118"/>
        <v>Valid</v>
      </c>
      <c r="R1036" s="1" t="s">
        <v>82</v>
      </c>
      <c r="S1036" s="4">
        <v>265494</v>
      </c>
      <c r="T1036" s="1">
        <v>8.36</v>
      </c>
      <c r="U1036" s="1">
        <v>24</v>
      </c>
      <c r="V1036" s="1">
        <v>11062.25</v>
      </c>
      <c r="W1036" s="4">
        <f t="shared" si="119"/>
        <v>184961.39116872675</v>
      </c>
      <c r="X1036" s="1" t="s">
        <v>59</v>
      </c>
      <c r="Y1036" s="1" t="s">
        <v>60</v>
      </c>
      <c r="Z1036" s="8">
        <v>46498</v>
      </c>
      <c r="AA1036" s="8" t="str">
        <f>TEXT(Table2[[#This Row],[Application_Date]],"yyy")</f>
        <v>2027</v>
      </c>
      <c r="AB1036" s="8" t="str">
        <f>TEXT(Table2[[#This Row],[Application_Date]],"mmmm")</f>
        <v>April</v>
      </c>
      <c r="AC1036" s="1" t="s">
        <v>61</v>
      </c>
      <c r="AD1036" s="1" t="s">
        <v>42</v>
      </c>
      <c r="AE1036" s="1" t="s">
        <v>62</v>
      </c>
    </row>
    <row r="1037" spans="1:31" x14ac:dyDescent="0.25">
      <c r="A1037" s="1" t="s">
        <v>2214</v>
      </c>
      <c r="B1037" s="1" t="str">
        <f>IF(COUNTIF($A$2:A1037,A1037)&gt;1,"Duplicate","Unique")</f>
        <v>Unique</v>
      </c>
      <c r="C1037" s="1" t="s">
        <v>2215</v>
      </c>
      <c r="D1037" s="1" t="s">
        <v>207</v>
      </c>
      <c r="E1037" s="1" t="str">
        <f t="shared" si="113"/>
        <v>Submitted</v>
      </c>
      <c r="F1037" s="1" t="s">
        <v>35</v>
      </c>
      <c r="G1037" s="1">
        <v>62</v>
      </c>
      <c r="H1037" s="1" t="s">
        <v>36</v>
      </c>
      <c r="I1037" s="1" t="s">
        <v>48</v>
      </c>
      <c r="J1037" s="1" t="s">
        <v>37</v>
      </c>
      <c r="K1037" s="4">
        <v>1052940</v>
      </c>
      <c r="L1037" s="4" t="str">
        <f t="shared" si="114"/>
        <v>Submitted</v>
      </c>
      <c r="M1037" s="1">
        <v>890</v>
      </c>
      <c r="N1037" s="1" t="str">
        <f t="shared" si="115"/>
        <v>medium_risk</v>
      </c>
      <c r="O1037" s="1" t="str">
        <f t="shared" si="116"/>
        <v>Excellent</v>
      </c>
      <c r="P1037" s="1" t="str">
        <f t="shared" si="117"/>
        <v>Submitted</v>
      </c>
      <c r="Q1037" s="1" t="str">
        <f t="shared" si="118"/>
        <v>Valid</v>
      </c>
      <c r="R1037" s="1" t="s">
        <v>6</v>
      </c>
      <c r="S1037" s="4">
        <v>4189477</v>
      </c>
      <c r="T1037" s="1">
        <v>17.84</v>
      </c>
      <c r="U1037" s="1">
        <v>60</v>
      </c>
      <c r="V1037" s="1">
        <v>69824.62</v>
      </c>
      <c r="W1037" s="4">
        <f t="shared" si="119"/>
        <v>6228355.8066666666</v>
      </c>
      <c r="X1037" s="1" t="s">
        <v>28</v>
      </c>
      <c r="Y1037" s="1" t="s">
        <v>29</v>
      </c>
      <c r="Z1037" s="8">
        <v>46499</v>
      </c>
      <c r="AA1037" s="8" t="str">
        <f>TEXT(Table2[[#This Row],[Application_Date]],"yyy")</f>
        <v>2027</v>
      </c>
      <c r="AB1037" s="8" t="str">
        <f>TEXT(Table2[[#This Row],[Application_Date]],"mmmm")</f>
        <v>April</v>
      </c>
      <c r="AC1037" s="1" t="s">
        <v>52</v>
      </c>
      <c r="AD1037" s="1" t="s">
        <v>30</v>
      </c>
      <c r="AE1037" s="1" t="s">
        <v>62</v>
      </c>
    </row>
    <row r="1038" spans="1:31" x14ac:dyDescent="0.25">
      <c r="A1038" s="1" t="s">
        <v>2216</v>
      </c>
      <c r="B1038" s="1" t="str">
        <f>IF(COUNTIF($A$2:A1038,A1038)&gt;1,"Duplicate","Unique")</f>
        <v>Unique</v>
      </c>
      <c r="C1038" s="1" t="s">
        <v>2217</v>
      </c>
      <c r="D1038" s="1" t="s">
        <v>154</v>
      </c>
      <c r="E1038" s="1" t="str">
        <f t="shared" si="113"/>
        <v>Submitted</v>
      </c>
      <c r="F1038" s="1" t="s">
        <v>35</v>
      </c>
      <c r="G1038" s="1">
        <v>36</v>
      </c>
      <c r="H1038" s="1" t="s">
        <v>36</v>
      </c>
      <c r="I1038" s="1" t="s">
        <v>48</v>
      </c>
      <c r="J1038" s="1" t="s">
        <v>37</v>
      </c>
      <c r="K1038" s="4">
        <v>496327</v>
      </c>
      <c r="L1038" s="4" t="str">
        <f t="shared" si="114"/>
        <v>Submitted</v>
      </c>
      <c r="M1038" s="1">
        <v>337</v>
      </c>
      <c r="N1038" s="1" t="str">
        <f t="shared" si="115"/>
        <v>High_risk</v>
      </c>
      <c r="O1038" s="1" t="str">
        <f t="shared" si="116"/>
        <v>Excellent</v>
      </c>
      <c r="P1038" s="1" t="str">
        <f t="shared" si="117"/>
        <v>Submitted</v>
      </c>
      <c r="Q1038" s="1" t="str">
        <f t="shared" si="118"/>
        <v>Valid</v>
      </c>
      <c r="R1038" s="1" t="s">
        <v>70</v>
      </c>
      <c r="S1038" s="4">
        <v>4366191</v>
      </c>
      <c r="T1038" s="1">
        <v>8.49</v>
      </c>
      <c r="U1038" s="1">
        <v>12</v>
      </c>
      <c r="V1038" s="1">
        <v>363849.25</v>
      </c>
      <c r="W1038" s="4">
        <f t="shared" si="119"/>
        <v>3094117.553651927</v>
      </c>
      <c r="X1038" s="1" t="s">
        <v>59</v>
      </c>
      <c r="Y1038" s="1" t="s">
        <v>60</v>
      </c>
      <c r="Z1038" s="8">
        <v>46500</v>
      </c>
      <c r="AA1038" s="8" t="str">
        <f>TEXT(Table2[[#This Row],[Application_Date]],"yyy")</f>
        <v>2027</v>
      </c>
      <c r="AB1038" s="8" t="str">
        <f>TEXT(Table2[[#This Row],[Application_Date]],"mmmm")</f>
        <v>April</v>
      </c>
      <c r="AC1038" s="1" t="s">
        <v>52</v>
      </c>
      <c r="AD1038" s="1" t="s">
        <v>30</v>
      </c>
      <c r="AE1038" s="1" t="s">
        <v>43</v>
      </c>
    </row>
    <row r="1039" spans="1:31" x14ac:dyDescent="0.25">
      <c r="A1039" s="1" t="s">
        <v>2218</v>
      </c>
      <c r="B1039" s="1" t="str">
        <f>IF(COUNTIF($A$2:A1039,A1039)&gt;1,"Duplicate","Unique")</f>
        <v>Unique</v>
      </c>
      <c r="C1039" s="1" t="s">
        <v>2219</v>
      </c>
      <c r="D1039" s="1" t="s">
        <v>328</v>
      </c>
      <c r="E1039" s="1" t="str">
        <f t="shared" si="113"/>
        <v>Submitted</v>
      </c>
      <c r="F1039" s="1" t="s">
        <v>35</v>
      </c>
      <c r="G1039" s="1">
        <v>43</v>
      </c>
      <c r="H1039" s="1" t="s">
        <v>24</v>
      </c>
      <c r="I1039" s="1" t="s">
        <v>25</v>
      </c>
      <c r="J1039" s="1" t="s">
        <v>37</v>
      </c>
      <c r="K1039" s="4">
        <v>1304533</v>
      </c>
      <c r="L1039" s="4" t="str">
        <f t="shared" si="114"/>
        <v>Submitted</v>
      </c>
      <c r="M1039" s="1">
        <v>445</v>
      </c>
      <c r="N1039" s="1" t="str">
        <f t="shared" si="115"/>
        <v>High_risk</v>
      </c>
      <c r="O1039" s="1" t="str">
        <f t="shared" si="116"/>
        <v>Excellent</v>
      </c>
      <c r="P1039" s="1" t="str">
        <f t="shared" si="117"/>
        <v>Submitted</v>
      </c>
      <c r="Q1039" s="1" t="str">
        <f t="shared" si="118"/>
        <v>Valid</v>
      </c>
      <c r="R1039" s="1" t="s">
        <v>70</v>
      </c>
      <c r="S1039" s="4">
        <v>4418647</v>
      </c>
      <c r="T1039" s="1">
        <v>17.84</v>
      </c>
      <c r="U1039" s="1">
        <v>60</v>
      </c>
      <c r="V1039" s="1">
        <v>73644.12</v>
      </c>
      <c r="W1039" s="4">
        <f t="shared" si="119"/>
        <v>6569055.2066666661</v>
      </c>
      <c r="X1039" s="1" t="s">
        <v>95</v>
      </c>
      <c r="Y1039" s="1" t="s">
        <v>96</v>
      </c>
      <c r="Z1039" s="8">
        <v>46501</v>
      </c>
      <c r="AA1039" s="8" t="str">
        <f>TEXT(Table2[[#This Row],[Application_Date]],"yyy")</f>
        <v>2027</v>
      </c>
      <c r="AB1039" s="8" t="str">
        <f>TEXT(Table2[[#This Row],[Application_Date]],"mmmm")</f>
        <v>April</v>
      </c>
      <c r="AC1039" s="1" t="s">
        <v>61</v>
      </c>
      <c r="AD1039" s="1" t="s">
        <v>42</v>
      </c>
      <c r="AE1039" s="1" t="s">
        <v>43</v>
      </c>
    </row>
    <row r="1040" spans="1:31" x14ac:dyDescent="0.25">
      <c r="A1040" s="1" t="s">
        <v>2220</v>
      </c>
      <c r="B1040" s="1" t="str">
        <f>IF(COUNTIF($A$2:A1040,A1040)&gt;1,"Duplicate","Unique")</f>
        <v>Unique</v>
      </c>
      <c r="C1040" s="1" t="s">
        <v>2221</v>
      </c>
      <c r="D1040" s="1" t="s">
        <v>392</v>
      </c>
      <c r="E1040" s="1" t="str">
        <f t="shared" si="113"/>
        <v>Submitted</v>
      </c>
      <c r="F1040" s="1" t="s">
        <v>47</v>
      </c>
      <c r="G1040" s="1">
        <v>65</v>
      </c>
      <c r="H1040" s="1" t="s">
        <v>36</v>
      </c>
      <c r="I1040" s="1" t="s">
        <v>48</v>
      </c>
      <c r="J1040" s="1" t="s">
        <v>37</v>
      </c>
      <c r="K1040" s="4">
        <v>1032345</v>
      </c>
      <c r="L1040" s="4" t="str">
        <f t="shared" si="114"/>
        <v>Submitted</v>
      </c>
      <c r="M1040" s="1">
        <v>533</v>
      </c>
      <c r="N1040" s="1" t="str">
        <f t="shared" si="115"/>
        <v>High_risk</v>
      </c>
      <c r="O1040" s="1" t="str">
        <f t="shared" si="116"/>
        <v>Excellent</v>
      </c>
      <c r="P1040" s="1" t="str">
        <f t="shared" si="117"/>
        <v>Submitted</v>
      </c>
      <c r="Q1040" s="1" t="str">
        <f t="shared" si="118"/>
        <v>Valid</v>
      </c>
      <c r="R1040" s="1" t="s">
        <v>6</v>
      </c>
      <c r="S1040" s="4">
        <v>2587495</v>
      </c>
      <c r="T1040" s="1">
        <v>14.42</v>
      </c>
      <c r="U1040" s="1">
        <v>60</v>
      </c>
      <c r="V1040" s="1">
        <v>43124.92</v>
      </c>
      <c r="W1040" s="4">
        <f t="shared" si="119"/>
        <v>3109306.4916666667</v>
      </c>
      <c r="X1040" s="1" t="s">
        <v>85</v>
      </c>
      <c r="Y1040" s="1" t="s">
        <v>86</v>
      </c>
      <c r="Z1040" s="8">
        <v>46502</v>
      </c>
      <c r="AA1040" s="8" t="str">
        <f>TEXT(Table2[[#This Row],[Application_Date]],"yyy")</f>
        <v>2027</v>
      </c>
      <c r="AB1040" s="8" t="str">
        <f>TEXT(Table2[[#This Row],[Application_Date]],"mmmm")</f>
        <v>April</v>
      </c>
      <c r="AC1040" s="1" t="s">
        <v>61</v>
      </c>
      <c r="AD1040" s="1" t="s">
        <v>42</v>
      </c>
      <c r="AE1040" s="1" t="s">
        <v>43</v>
      </c>
    </row>
    <row r="1041" spans="1:31" x14ac:dyDescent="0.25">
      <c r="A1041" s="1" t="s">
        <v>2222</v>
      </c>
      <c r="B1041" s="1" t="str">
        <f>IF(COUNTIF($A$2:A1041,A1041)&gt;1,"Duplicate","Unique")</f>
        <v>Unique</v>
      </c>
      <c r="C1041" s="1" t="s">
        <v>2223</v>
      </c>
      <c r="D1041" s="1" t="s">
        <v>333</v>
      </c>
      <c r="E1041" s="1" t="str">
        <f t="shared" si="113"/>
        <v>Submitted</v>
      </c>
      <c r="F1041" s="1" t="s">
        <v>35</v>
      </c>
      <c r="G1041" s="1">
        <v>26</v>
      </c>
      <c r="H1041" s="1" t="s">
        <v>36</v>
      </c>
      <c r="I1041" s="1" t="s">
        <v>48</v>
      </c>
      <c r="J1041" s="1" t="s">
        <v>37</v>
      </c>
      <c r="K1041" s="4">
        <v>1929202</v>
      </c>
      <c r="L1041" s="4" t="str">
        <f t="shared" si="114"/>
        <v>Submitted</v>
      </c>
      <c r="M1041" s="1">
        <v>488</v>
      </c>
      <c r="N1041" s="1" t="str">
        <f t="shared" si="115"/>
        <v>High_risk</v>
      </c>
      <c r="O1041" s="1" t="str">
        <f t="shared" si="116"/>
        <v>Excellent</v>
      </c>
      <c r="P1041" s="1" t="str">
        <f t="shared" si="117"/>
        <v>Submitted</v>
      </c>
      <c r="Q1041" s="1" t="str">
        <f t="shared" si="118"/>
        <v>Valid</v>
      </c>
      <c r="R1041" s="1" t="s">
        <v>70</v>
      </c>
      <c r="S1041" s="4">
        <v>3786085</v>
      </c>
      <c r="T1041" s="1">
        <v>8.34</v>
      </c>
      <c r="U1041" s="1">
        <v>180</v>
      </c>
      <c r="V1041" s="1">
        <v>21033.81</v>
      </c>
      <c r="W1041" s="4">
        <f t="shared" si="119"/>
        <v>2631329.0749999997</v>
      </c>
      <c r="X1041" s="1" t="s">
        <v>50</v>
      </c>
      <c r="Y1041" s="1" t="s">
        <v>51</v>
      </c>
      <c r="Z1041" s="8">
        <v>46503</v>
      </c>
      <c r="AA1041" s="8" t="str">
        <f>TEXT(Table2[[#This Row],[Application_Date]],"yyy")</f>
        <v>2027</v>
      </c>
      <c r="AB1041" s="8" t="str">
        <f>TEXT(Table2[[#This Row],[Application_Date]],"mmmm")</f>
        <v>April</v>
      </c>
      <c r="AC1041" s="1" t="s">
        <v>61</v>
      </c>
      <c r="AD1041" s="1" t="s">
        <v>42</v>
      </c>
      <c r="AE1041" s="1" t="s">
        <v>66</v>
      </c>
    </row>
    <row r="1042" spans="1:31" x14ac:dyDescent="0.25">
      <c r="A1042" s="1" t="s">
        <v>2224</v>
      </c>
      <c r="B1042" s="1" t="str">
        <f>IF(COUNTIF($A$2:A1042,A1042)&gt;1,"Duplicate","Unique")</f>
        <v>Unique</v>
      </c>
      <c r="C1042" s="1" t="s">
        <v>2225</v>
      </c>
      <c r="D1042" s="1" t="s">
        <v>454</v>
      </c>
      <c r="E1042" s="1" t="str">
        <f t="shared" si="113"/>
        <v>Submitted</v>
      </c>
      <c r="F1042" s="1" t="s">
        <v>35</v>
      </c>
      <c r="G1042" s="1">
        <v>65</v>
      </c>
      <c r="H1042" s="1" t="s">
        <v>36</v>
      </c>
      <c r="I1042" s="1" t="s">
        <v>25</v>
      </c>
      <c r="J1042" s="1" t="s">
        <v>70</v>
      </c>
      <c r="K1042" s="4">
        <v>1677749</v>
      </c>
      <c r="L1042" s="4" t="str">
        <f t="shared" si="114"/>
        <v>Submitted</v>
      </c>
      <c r="M1042" s="1">
        <v>506</v>
      </c>
      <c r="N1042" s="1" t="str">
        <f t="shared" si="115"/>
        <v>High_risk</v>
      </c>
      <c r="O1042" s="1" t="str">
        <f t="shared" si="116"/>
        <v>Excellent</v>
      </c>
      <c r="P1042" s="1" t="str">
        <f t="shared" si="117"/>
        <v>Submitted</v>
      </c>
      <c r="Q1042" s="1" t="str">
        <f t="shared" si="118"/>
        <v>Valid</v>
      </c>
      <c r="R1042" s="1" t="s">
        <v>70</v>
      </c>
      <c r="S1042" s="4">
        <v>2637478</v>
      </c>
      <c r="T1042" s="1">
        <v>8.86</v>
      </c>
      <c r="U1042" s="1">
        <v>12</v>
      </c>
      <c r="V1042" s="1">
        <v>219789.83</v>
      </c>
      <c r="W1042" s="4">
        <f t="shared" si="119"/>
        <v>1949898.957725313</v>
      </c>
      <c r="X1042" s="1" t="s">
        <v>85</v>
      </c>
      <c r="Y1042" s="1" t="s">
        <v>86</v>
      </c>
      <c r="Z1042" s="8">
        <v>46504</v>
      </c>
      <c r="AA1042" s="8" t="str">
        <f>TEXT(Table2[[#This Row],[Application_Date]],"yyy")</f>
        <v>2027</v>
      </c>
      <c r="AB1042" s="8" t="str">
        <f>TEXT(Table2[[#This Row],[Application_Date]],"mmmm")</f>
        <v>April</v>
      </c>
      <c r="AC1042" s="1" t="s">
        <v>61</v>
      </c>
      <c r="AD1042" s="1" t="s">
        <v>42</v>
      </c>
      <c r="AE1042" s="1" t="s">
        <v>31</v>
      </c>
    </row>
    <row r="1043" spans="1:31" x14ac:dyDescent="0.25">
      <c r="A1043" s="1" t="s">
        <v>2226</v>
      </c>
      <c r="B1043" s="1" t="str">
        <f>IF(COUNTIF($A$2:A1043,A1043)&gt;1,"Duplicate","Unique")</f>
        <v>Unique</v>
      </c>
      <c r="C1043" s="1" t="s">
        <v>2227</v>
      </c>
      <c r="D1043" s="1" t="s">
        <v>102</v>
      </c>
      <c r="E1043" s="1" t="str">
        <f t="shared" si="113"/>
        <v>Submitted</v>
      </c>
      <c r="F1043" s="1" t="s">
        <v>35</v>
      </c>
      <c r="G1043" s="1">
        <v>39</v>
      </c>
      <c r="H1043" s="1" t="s">
        <v>36</v>
      </c>
      <c r="I1043" s="1" t="s">
        <v>25</v>
      </c>
      <c r="J1043" s="1" t="s">
        <v>70</v>
      </c>
      <c r="K1043" s="4">
        <v>1974059</v>
      </c>
      <c r="L1043" s="4" t="str">
        <f t="shared" si="114"/>
        <v>Submitted</v>
      </c>
      <c r="M1043" s="1">
        <v>449</v>
      </c>
      <c r="N1043" s="1" t="str">
        <f t="shared" si="115"/>
        <v>High_risk</v>
      </c>
      <c r="O1043" s="1" t="str">
        <f t="shared" si="116"/>
        <v>Excellent</v>
      </c>
      <c r="P1043" s="1" t="str">
        <f t="shared" si="117"/>
        <v>Submitted</v>
      </c>
      <c r="Q1043" s="1" t="str">
        <f t="shared" si="118"/>
        <v>Valid</v>
      </c>
      <c r="R1043" s="1" t="s">
        <v>27</v>
      </c>
      <c r="S1043" s="4">
        <v>1607295</v>
      </c>
      <c r="T1043" s="1">
        <v>16.64</v>
      </c>
      <c r="U1043" s="1">
        <v>36</v>
      </c>
      <c r="V1043" s="1">
        <v>44647.08</v>
      </c>
      <c r="W1043" s="4">
        <f t="shared" si="119"/>
        <v>2228782.4000000558</v>
      </c>
      <c r="X1043" s="1" t="s">
        <v>39</v>
      </c>
      <c r="Y1043" s="1" t="s">
        <v>40</v>
      </c>
      <c r="Z1043" s="8">
        <v>46505</v>
      </c>
      <c r="AA1043" s="8" t="str">
        <f>TEXT(Table2[[#This Row],[Application_Date]],"yyy")</f>
        <v>2027</v>
      </c>
      <c r="AB1043" s="8" t="str">
        <f>TEXT(Table2[[#This Row],[Application_Date]],"mmmm")</f>
        <v>April</v>
      </c>
      <c r="AC1043" s="1" t="s">
        <v>41</v>
      </c>
      <c r="AD1043" s="1" t="s">
        <v>42</v>
      </c>
      <c r="AE1043" s="1" t="s">
        <v>66</v>
      </c>
    </row>
    <row r="1044" spans="1:31" x14ac:dyDescent="0.25">
      <c r="A1044" s="1" t="s">
        <v>2228</v>
      </c>
      <c r="B1044" s="1" t="str">
        <f>IF(COUNTIF($A$2:A1044,A1044)&gt;1,"Duplicate","Unique")</f>
        <v>Unique</v>
      </c>
      <c r="C1044" s="1" t="s">
        <v>2229</v>
      </c>
      <c r="D1044" s="1" t="s">
        <v>136</v>
      </c>
      <c r="E1044" s="1" t="str">
        <f t="shared" si="113"/>
        <v>Submitted</v>
      </c>
      <c r="F1044" s="1" t="s">
        <v>35</v>
      </c>
      <c r="G1044" s="1">
        <v>54</v>
      </c>
      <c r="H1044" s="1" t="s">
        <v>36</v>
      </c>
      <c r="I1044" s="1" t="s">
        <v>48</v>
      </c>
      <c r="J1044" s="1" t="s">
        <v>37</v>
      </c>
      <c r="K1044" s="4">
        <v>2295554</v>
      </c>
      <c r="L1044" s="4" t="str">
        <f t="shared" si="114"/>
        <v>Submitted</v>
      </c>
      <c r="M1044" s="1">
        <v>661</v>
      </c>
      <c r="N1044" s="1" t="str">
        <f t="shared" si="115"/>
        <v>low_risk</v>
      </c>
      <c r="O1044" s="1" t="str">
        <f t="shared" si="116"/>
        <v>Excellent</v>
      </c>
      <c r="P1044" s="1" t="str">
        <f t="shared" si="117"/>
        <v>Submitted</v>
      </c>
      <c r="Q1044" s="1" t="str">
        <f t="shared" si="118"/>
        <v>Valid</v>
      </c>
      <c r="R1044" s="1" t="s">
        <v>70</v>
      </c>
      <c r="S1044" s="4">
        <v>805504</v>
      </c>
      <c r="T1044" s="1">
        <v>16.16</v>
      </c>
      <c r="U1044" s="1">
        <v>180</v>
      </c>
      <c r="V1044" s="1">
        <v>4475.0200000000004</v>
      </c>
      <c r="W1044" s="4">
        <f t="shared" si="119"/>
        <v>1084745.3866666667</v>
      </c>
      <c r="X1044" s="1" t="s">
        <v>342</v>
      </c>
      <c r="Y1044" s="1" t="s">
        <v>86</v>
      </c>
      <c r="Z1044" s="8">
        <v>46506</v>
      </c>
      <c r="AA1044" s="8" t="str">
        <f>TEXT(Table2[[#This Row],[Application_Date]],"yyy")</f>
        <v>2027</v>
      </c>
      <c r="AB1044" s="8" t="str">
        <f>TEXT(Table2[[#This Row],[Application_Date]],"mmmm")</f>
        <v>April</v>
      </c>
      <c r="AC1044" s="1" t="s">
        <v>61</v>
      </c>
      <c r="AD1044" s="1" t="s">
        <v>30</v>
      </c>
      <c r="AE1044" s="1" t="s">
        <v>62</v>
      </c>
    </row>
    <row r="1045" spans="1:31" x14ac:dyDescent="0.25">
      <c r="A1045" s="1" t="s">
        <v>2230</v>
      </c>
      <c r="B1045" s="1" t="str">
        <f>IF(COUNTIF($A$2:A1045,A1045)&gt;1,"Duplicate","Unique")</f>
        <v>Unique</v>
      </c>
      <c r="C1045" s="1" t="s">
        <v>2231</v>
      </c>
      <c r="D1045" s="1" t="s">
        <v>109</v>
      </c>
      <c r="E1045" s="1" t="str">
        <f t="shared" si="113"/>
        <v>Submitted</v>
      </c>
      <c r="F1045" s="1" t="s">
        <v>47</v>
      </c>
      <c r="G1045" s="1">
        <v>20</v>
      </c>
      <c r="H1045" s="1" t="s">
        <v>36</v>
      </c>
      <c r="I1045" s="1" t="s">
        <v>48</v>
      </c>
      <c r="J1045" s="1" t="s">
        <v>26</v>
      </c>
      <c r="K1045" s="4">
        <v>619211</v>
      </c>
      <c r="L1045" s="4" t="str">
        <f t="shared" si="114"/>
        <v>Submitted</v>
      </c>
      <c r="M1045" s="1">
        <v>303</v>
      </c>
      <c r="N1045" s="1" t="str">
        <f t="shared" si="115"/>
        <v>High_risk</v>
      </c>
      <c r="O1045" s="1" t="str">
        <f t="shared" si="116"/>
        <v>Excellent</v>
      </c>
      <c r="P1045" s="1" t="str">
        <f t="shared" si="117"/>
        <v>Submitted</v>
      </c>
      <c r="Q1045" s="1" t="str">
        <f t="shared" si="118"/>
        <v>Valid</v>
      </c>
      <c r="R1045" s="1" t="s">
        <v>82</v>
      </c>
      <c r="S1045" s="4">
        <v>2005037</v>
      </c>
      <c r="T1045" s="1">
        <v>18.27</v>
      </c>
      <c r="U1045" s="1">
        <v>24</v>
      </c>
      <c r="V1045" s="1">
        <v>83543.210000000006</v>
      </c>
      <c r="W1045" s="4">
        <f t="shared" si="119"/>
        <v>3052668.8331929967</v>
      </c>
      <c r="X1045" s="1" t="s">
        <v>50</v>
      </c>
      <c r="Y1045" s="1" t="s">
        <v>51</v>
      </c>
      <c r="Z1045" s="8">
        <v>46507</v>
      </c>
      <c r="AA1045" s="8" t="str">
        <f>TEXT(Table2[[#This Row],[Application_Date]],"yyy")</f>
        <v>2027</v>
      </c>
      <c r="AB1045" s="8" t="str">
        <f>TEXT(Table2[[#This Row],[Application_Date]],"mmmm")</f>
        <v>April</v>
      </c>
      <c r="AC1045" s="1" t="s">
        <v>52</v>
      </c>
      <c r="AD1045" s="1" t="s">
        <v>42</v>
      </c>
      <c r="AE1045" s="1" t="s">
        <v>66</v>
      </c>
    </row>
    <row r="1046" spans="1:31" x14ac:dyDescent="0.25">
      <c r="A1046" s="1" t="s">
        <v>2232</v>
      </c>
      <c r="B1046" s="1" t="str">
        <f>IF(COUNTIF($A$2:A1046,A1046)&gt;1,"Duplicate","Unique")</f>
        <v>Unique</v>
      </c>
      <c r="C1046" s="1" t="s">
        <v>2233</v>
      </c>
      <c r="D1046" s="1" t="s">
        <v>333</v>
      </c>
      <c r="E1046" s="1" t="str">
        <f t="shared" si="113"/>
        <v>Submitted</v>
      </c>
      <c r="F1046" s="1" t="s">
        <v>35</v>
      </c>
      <c r="G1046" s="1">
        <v>49</v>
      </c>
      <c r="H1046" s="1" t="s">
        <v>24</v>
      </c>
      <c r="I1046" s="1" t="s">
        <v>48</v>
      </c>
      <c r="J1046" s="1" t="s">
        <v>49</v>
      </c>
      <c r="K1046" s="4">
        <v>406003</v>
      </c>
      <c r="L1046" s="4" t="str">
        <f t="shared" si="114"/>
        <v>Submitted</v>
      </c>
      <c r="M1046" s="1">
        <v>383</v>
      </c>
      <c r="N1046" s="1" t="str">
        <f t="shared" si="115"/>
        <v>High_risk</v>
      </c>
      <c r="O1046" s="1" t="str">
        <f t="shared" si="116"/>
        <v>Excellent</v>
      </c>
      <c r="P1046" s="1" t="str">
        <f t="shared" si="117"/>
        <v>Submitted</v>
      </c>
      <c r="Q1046" s="1" t="str">
        <f t="shared" si="118"/>
        <v>Valid</v>
      </c>
      <c r="R1046" s="1" t="s">
        <v>82</v>
      </c>
      <c r="S1046" s="4">
        <v>1957074</v>
      </c>
      <c r="T1046" s="1">
        <v>10.74</v>
      </c>
      <c r="U1046" s="1">
        <v>180</v>
      </c>
      <c r="V1046" s="1">
        <v>10872.63</v>
      </c>
      <c r="W1046" s="4">
        <f t="shared" si="119"/>
        <v>1751581.23</v>
      </c>
      <c r="X1046" s="1" t="s">
        <v>28</v>
      </c>
      <c r="Y1046" s="1" t="s">
        <v>29</v>
      </c>
      <c r="Z1046" s="8">
        <v>46508</v>
      </c>
      <c r="AA1046" s="8" t="str">
        <f>TEXT(Table2[[#This Row],[Application_Date]],"yyy")</f>
        <v>2027</v>
      </c>
      <c r="AB1046" s="8" t="str">
        <f>TEXT(Table2[[#This Row],[Application_Date]],"mmmm")</f>
        <v>May</v>
      </c>
      <c r="AC1046" s="1" t="s">
        <v>61</v>
      </c>
      <c r="AD1046" s="1" t="s">
        <v>42</v>
      </c>
      <c r="AE1046" s="1" t="s">
        <v>62</v>
      </c>
    </row>
    <row r="1047" spans="1:31" x14ac:dyDescent="0.25">
      <c r="A1047" s="1" t="s">
        <v>2234</v>
      </c>
      <c r="B1047" s="1" t="str">
        <f>IF(COUNTIF($A$2:A1047,A1047)&gt;1,"Duplicate","Unique")</f>
        <v>Unique</v>
      </c>
      <c r="C1047" s="1" t="s">
        <v>2235</v>
      </c>
      <c r="D1047" s="1" t="s">
        <v>99</v>
      </c>
      <c r="E1047" s="1" t="str">
        <f t="shared" si="113"/>
        <v>Submitted</v>
      </c>
      <c r="F1047" s="1" t="s">
        <v>47</v>
      </c>
      <c r="G1047" s="1">
        <v>35</v>
      </c>
      <c r="H1047" s="1" t="s">
        <v>36</v>
      </c>
      <c r="I1047" s="1" t="s">
        <v>48</v>
      </c>
      <c r="J1047" s="1" t="s">
        <v>26</v>
      </c>
      <c r="K1047" s="4">
        <v>2295668</v>
      </c>
      <c r="L1047" s="4" t="str">
        <f t="shared" si="114"/>
        <v>Submitted</v>
      </c>
      <c r="M1047" s="1">
        <v>737</v>
      </c>
      <c r="N1047" s="1" t="str">
        <f t="shared" si="115"/>
        <v>low_risk</v>
      </c>
      <c r="O1047" s="1" t="str">
        <f t="shared" si="116"/>
        <v>Excellent</v>
      </c>
      <c r="P1047" s="1" t="str">
        <f t="shared" si="117"/>
        <v>Submitted</v>
      </c>
      <c r="Q1047" s="1" t="str">
        <f t="shared" si="118"/>
        <v>Valid</v>
      </c>
      <c r="R1047" s="1" t="s">
        <v>82</v>
      </c>
      <c r="S1047" s="4">
        <v>2007211</v>
      </c>
      <c r="T1047" s="1">
        <v>10.99</v>
      </c>
      <c r="U1047" s="1">
        <v>24</v>
      </c>
      <c r="V1047" s="1">
        <v>83633.789999999994</v>
      </c>
      <c r="W1047" s="4">
        <f t="shared" si="119"/>
        <v>1838271.0483184804</v>
      </c>
      <c r="X1047" s="1" t="s">
        <v>39</v>
      </c>
      <c r="Y1047" s="1" t="s">
        <v>40</v>
      </c>
      <c r="Z1047" s="8">
        <v>46509</v>
      </c>
      <c r="AA1047" s="8" t="str">
        <f>TEXT(Table2[[#This Row],[Application_Date]],"yyy")</f>
        <v>2027</v>
      </c>
      <c r="AB1047" s="8" t="str">
        <f>TEXT(Table2[[#This Row],[Application_Date]],"mmmm")</f>
        <v>May</v>
      </c>
      <c r="AC1047" s="1" t="s">
        <v>61</v>
      </c>
      <c r="AD1047" s="1" t="s">
        <v>30</v>
      </c>
      <c r="AE1047" s="1" t="s">
        <v>43</v>
      </c>
    </row>
    <row r="1048" spans="1:31" x14ac:dyDescent="0.25">
      <c r="A1048" s="1" t="s">
        <v>2236</v>
      </c>
      <c r="B1048" s="1" t="str">
        <f>IF(COUNTIF($A$2:A1048,A1048)&gt;1,"Duplicate","Unique")</f>
        <v>Unique</v>
      </c>
      <c r="C1048" s="1" t="s">
        <v>2237</v>
      </c>
      <c r="D1048" s="1" t="s">
        <v>121</v>
      </c>
      <c r="E1048" s="1" t="str">
        <f t="shared" si="113"/>
        <v>Submitted</v>
      </c>
      <c r="F1048" s="1" t="s">
        <v>47</v>
      </c>
      <c r="G1048" s="1">
        <v>36</v>
      </c>
      <c r="H1048" s="1" t="s">
        <v>24</v>
      </c>
      <c r="I1048" s="1" t="s">
        <v>25</v>
      </c>
      <c r="J1048" s="1" t="s">
        <v>70</v>
      </c>
      <c r="K1048" s="4">
        <v>2424800</v>
      </c>
      <c r="L1048" s="4" t="str">
        <f t="shared" si="114"/>
        <v>Submitted</v>
      </c>
      <c r="M1048" s="1">
        <v>493</v>
      </c>
      <c r="N1048" s="1" t="str">
        <f t="shared" si="115"/>
        <v>High_risk</v>
      </c>
      <c r="O1048" s="1" t="str">
        <f t="shared" si="116"/>
        <v>Excellent</v>
      </c>
      <c r="P1048" s="1" t="str">
        <f t="shared" si="117"/>
        <v>Submitted</v>
      </c>
      <c r="Q1048" s="1" t="str">
        <f t="shared" si="118"/>
        <v>Valid</v>
      </c>
      <c r="R1048" s="1" t="s">
        <v>27</v>
      </c>
      <c r="S1048" s="4">
        <v>3804627</v>
      </c>
      <c r="T1048" s="1">
        <v>18.55</v>
      </c>
      <c r="U1048" s="1">
        <v>60</v>
      </c>
      <c r="V1048" s="1">
        <v>63410.45</v>
      </c>
      <c r="W1048" s="4">
        <f t="shared" si="119"/>
        <v>5881319.2374999998</v>
      </c>
      <c r="X1048" s="1" t="s">
        <v>105</v>
      </c>
      <c r="Y1048" s="1" t="s">
        <v>106</v>
      </c>
      <c r="Z1048" s="8">
        <v>46510</v>
      </c>
      <c r="AA1048" s="8" t="str">
        <f>TEXT(Table2[[#This Row],[Application_Date]],"yyy")</f>
        <v>2027</v>
      </c>
      <c r="AB1048" s="8" t="str">
        <f>TEXT(Table2[[#This Row],[Application_Date]],"mmmm")</f>
        <v>May</v>
      </c>
      <c r="AC1048" s="1" t="s">
        <v>61</v>
      </c>
      <c r="AD1048" s="1" t="s">
        <v>30</v>
      </c>
      <c r="AE1048" s="1" t="s">
        <v>43</v>
      </c>
    </row>
    <row r="1049" spans="1:31" x14ac:dyDescent="0.25">
      <c r="A1049" s="1" t="s">
        <v>2238</v>
      </c>
      <c r="B1049" s="1" t="str">
        <f>IF(COUNTIF($A$2:A1049,A1049)&gt;1,"Duplicate","Unique")</f>
        <v>Unique</v>
      </c>
      <c r="C1049" s="1" t="s">
        <v>2239</v>
      </c>
      <c r="D1049" s="1" t="s">
        <v>65</v>
      </c>
      <c r="E1049" s="1" t="str">
        <f t="shared" si="113"/>
        <v>Submitted</v>
      </c>
      <c r="F1049" s="1" t="s">
        <v>35</v>
      </c>
      <c r="G1049" s="1">
        <v>45</v>
      </c>
      <c r="H1049" s="1" t="s">
        <v>36</v>
      </c>
      <c r="I1049" s="1" t="s">
        <v>48</v>
      </c>
      <c r="J1049" s="1" t="s">
        <v>70</v>
      </c>
      <c r="K1049" s="4">
        <v>1378984</v>
      </c>
      <c r="L1049" s="4" t="str">
        <f t="shared" si="114"/>
        <v>Submitted</v>
      </c>
      <c r="M1049" s="1">
        <v>353</v>
      </c>
      <c r="N1049" s="1" t="str">
        <f t="shared" si="115"/>
        <v>High_risk</v>
      </c>
      <c r="O1049" s="1" t="str">
        <f t="shared" si="116"/>
        <v>Excellent</v>
      </c>
      <c r="P1049" s="1" t="str">
        <f t="shared" si="117"/>
        <v>Submitted</v>
      </c>
      <c r="Q1049" s="1" t="str">
        <f t="shared" si="118"/>
        <v>Valid</v>
      </c>
      <c r="R1049" s="1" t="s">
        <v>82</v>
      </c>
      <c r="S1049" s="4">
        <v>4863677</v>
      </c>
      <c r="T1049" s="1">
        <v>12.2</v>
      </c>
      <c r="U1049" s="1">
        <v>36</v>
      </c>
      <c r="V1049" s="1">
        <v>135102.14000000001</v>
      </c>
      <c r="W1049" s="4">
        <f t="shared" si="119"/>
        <v>4944738.2833867045</v>
      </c>
      <c r="X1049" s="1" t="s">
        <v>50</v>
      </c>
      <c r="Y1049" s="1" t="s">
        <v>51</v>
      </c>
      <c r="Z1049" s="8">
        <v>46511</v>
      </c>
      <c r="AA1049" s="8" t="str">
        <f>TEXT(Table2[[#This Row],[Application_Date]],"yyy")</f>
        <v>2027</v>
      </c>
      <c r="AB1049" s="8" t="str">
        <f>TEXT(Table2[[#This Row],[Application_Date]],"mmmm")</f>
        <v>May</v>
      </c>
      <c r="AC1049" s="1" t="s">
        <v>61</v>
      </c>
      <c r="AD1049" s="1" t="s">
        <v>30</v>
      </c>
      <c r="AE1049" s="1" t="s">
        <v>31</v>
      </c>
    </row>
    <row r="1050" spans="1:31" x14ac:dyDescent="0.25">
      <c r="A1050" s="1" t="s">
        <v>2240</v>
      </c>
      <c r="B1050" s="1" t="str">
        <f>IF(COUNTIF($A$2:A1050,A1050)&gt;1,"Duplicate","Unique")</f>
        <v>Unique</v>
      </c>
      <c r="C1050" s="1" t="s">
        <v>2241</v>
      </c>
      <c r="D1050" s="1" t="s">
        <v>69</v>
      </c>
      <c r="E1050" s="1" t="str">
        <f t="shared" si="113"/>
        <v>Submitted</v>
      </c>
      <c r="F1050" s="1" t="s">
        <v>47</v>
      </c>
      <c r="G1050" s="1">
        <v>28</v>
      </c>
      <c r="H1050" s="1" t="s">
        <v>24</v>
      </c>
      <c r="I1050" s="1" t="s">
        <v>25</v>
      </c>
      <c r="J1050" s="1" t="s">
        <v>70</v>
      </c>
      <c r="K1050" s="4">
        <v>2233916</v>
      </c>
      <c r="L1050" s="4" t="str">
        <f t="shared" si="114"/>
        <v>Submitted</v>
      </c>
      <c r="M1050" s="1">
        <v>471</v>
      </c>
      <c r="N1050" s="1" t="str">
        <f t="shared" si="115"/>
        <v>High_risk</v>
      </c>
      <c r="O1050" s="1" t="str">
        <f t="shared" si="116"/>
        <v>Excellent</v>
      </c>
      <c r="P1050" s="1" t="str">
        <f t="shared" si="117"/>
        <v>Submitted</v>
      </c>
      <c r="Q1050" s="1" t="str">
        <f t="shared" si="118"/>
        <v>Valid</v>
      </c>
      <c r="R1050" s="1" t="s">
        <v>6</v>
      </c>
      <c r="S1050" s="4">
        <v>2183116</v>
      </c>
      <c r="T1050" s="1">
        <v>12.84</v>
      </c>
      <c r="U1050" s="1">
        <v>60</v>
      </c>
      <c r="V1050" s="1">
        <v>36385.269999999997</v>
      </c>
      <c r="W1050" s="4">
        <f t="shared" si="119"/>
        <v>2335934.12</v>
      </c>
      <c r="X1050" s="1" t="s">
        <v>28</v>
      </c>
      <c r="Y1050" s="1" t="s">
        <v>29</v>
      </c>
      <c r="Z1050" s="8">
        <v>46512</v>
      </c>
      <c r="AA1050" s="8" t="str">
        <f>TEXT(Table2[[#This Row],[Application_Date]],"yyy")</f>
        <v>2027</v>
      </c>
      <c r="AB1050" s="8" t="str">
        <f>TEXT(Table2[[#This Row],[Application_Date]],"mmmm")</f>
        <v>May</v>
      </c>
      <c r="AC1050" s="1" t="s">
        <v>52</v>
      </c>
      <c r="AD1050" s="1" t="s">
        <v>30</v>
      </c>
      <c r="AE1050" s="1" t="s">
        <v>31</v>
      </c>
    </row>
    <row r="1051" spans="1:31" x14ac:dyDescent="0.25">
      <c r="A1051" s="1" t="s">
        <v>2242</v>
      </c>
      <c r="B1051" s="1" t="str">
        <f>IF(COUNTIF($A$2:A1051,A1051)&gt;1,"Duplicate","Unique")</f>
        <v>Unique</v>
      </c>
      <c r="C1051" s="1" t="s">
        <v>2243</v>
      </c>
      <c r="D1051" s="1" t="s">
        <v>403</v>
      </c>
      <c r="E1051" s="1" t="str">
        <f t="shared" si="113"/>
        <v>Submitted</v>
      </c>
      <c r="F1051" s="1" t="s">
        <v>47</v>
      </c>
      <c r="G1051" s="1">
        <v>45</v>
      </c>
      <c r="H1051" s="1" t="s">
        <v>24</v>
      </c>
      <c r="I1051" s="1" t="s">
        <v>25</v>
      </c>
      <c r="J1051" s="1" t="s">
        <v>26</v>
      </c>
      <c r="K1051" s="4">
        <v>529019</v>
      </c>
      <c r="L1051" s="4" t="str">
        <f t="shared" si="114"/>
        <v>Submitted</v>
      </c>
      <c r="M1051" s="1">
        <v>519</v>
      </c>
      <c r="N1051" s="1" t="str">
        <f t="shared" si="115"/>
        <v>High_risk</v>
      </c>
      <c r="O1051" s="1" t="str">
        <f t="shared" si="116"/>
        <v>Excellent</v>
      </c>
      <c r="P1051" s="1" t="str">
        <f t="shared" si="117"/>
        <v>Submitted</v>
      </c>
      <c r="Q1051" s="1" t="str">
        <f t="shared" si="118"/>
        <v>Valid</v>
      </c>
      <c r="R1051" s="1" t="s">
        <v>82</v>
      </c>
      <c r="S1051" s="4">
        <v>2494939</v>
      </c>
      <c r="T1051" s="1">
        <v>12.07</v>
      </c>
      <c r="U1051" s="1">
        <v>180</v>
      </c>
      <c r="V1051" s="1">
        <v>13860.77</v>
      </c>
      <c r="W1051" s="4">
        <f t="shared" si="119"/>
        <v>2509492.8108333335</v>
      </c>
      <c r="X1051" s="1" t="s">
        <v>85</v>
      </c>
      <c r="Y1051" s="1" t="s">
        <v>86</v>
      </c>
      <c r="Z1051" s="8">
        <v>46513</v>
      </c>
      <c r="AA1051" s="8" t="str">
        <f>TEXT(Table2[[#This Row],[Application_Date]],"yyy")</f>
        <v>2027</v>
      </c>
      <c r="AB1051" s="8" t="str">
        <f>TEXT(Table2[[#This Row],[Application_Date]],"mmmm")</f>
        <v>May</v>
      </c>
      <c r="AC1051" s="1" t="s">
        <v>61</v>
      </c>
      <c r="AD1051" s="1" t="s">
        <v>42</v>
      </c>
      <c r="AE1051" s="1" t="s">
        <v>62</v>
      </c>
    </row>
    <row r="1052" spans="1:31" x14ac:dyDescent="0.25">
      <c r="A1052" s="1" t="s">
        <v>2244</v>
      </c>
      <c r="B1052" s="1" t="str">
        <f>IF(COUNTIF($A$2:A1052,A1052)&gt;1,"Duplicate","Unique")</f>
        <v>Unique</v>
      </c>
      <c r="C1052" s="1" t="s">
        <v>2245</v>
      </c>
      <c r="D1052" s="1" t="s">
        <v>638</v>
      </c>
      <c r="E1052" s="1" t="str">
        <f t="shared" si="113"/>
        <v>Submitted</v>
      </c>
      <c r="F1052" s="1" t="s">
        <v>35</v>
      </c>
      <c r="G1052" s="1">
        <v>49</v>
      </c>
      <c r="H1052" s="1" t="s">
        <v>24</v>
      </c>
      <c r="I1052" s="1" t="s">
        <v>48</v>
      </c>
      <c r="J1052" s="1" t="s">
        <v>37</v>
      </c>
      <c r="K1052" s="4">
        <v>1903911</v>
      </c>
      <c r="L1052" s="4" t="str">
        <f t="shared" si="114"/>
        <v>Submitted</v>
      </c>
      <c r="M1052" s="1">
        <v>400</v>
      </c>
      <c r="N1052" s="1" t="str">
        <f t="shared" si="115"/>
        <v>High_risk</v>
      </c>
      <c r="O1052" s="1" t="str">
        <f t="shared" si="116"/>
        <v>Excellent</v>
      </c>
      <c r="P1052" s="1" t="str">
        <f t="shared" si="117"/>
        <v>Submitted</v>
      </c>
      <c r="Q1052" s="1" t="str">
        <f t="shared" si="118"/>
        <v>Valid</v>
      </c>
      <c r="R1052" s="1" t="s">
        <v>27</v>
      </c>
      <c r="S1052" s="4">
        <v>3637125</v>
      </c>
      <c r="T1052" s="1">
        <v>11.87</v>
      </c>
      <c r="U1052" s="1">
        <v>36</v>
      </c>
      <c r="V1052" s="1">
        <v>101031.25</v>
      </c>
      <c r="W1052" s="4">
        <f t="shared" si="119"/>
        <v>3597722.8125636601</v>
      </c>
      <c r="X1052" s="1" t="s">
        <v>59</v>
      </c>
      <c r="Y1052" s="1" t="s">
        <v>60</v>
      </c>
      <c r="Z1052" s="8">
        <v>46514</v>
      </c>
      <c r="AA1052" s="8" t="str">
        <f>TEXT(Table2[[#This Row],[Application_Date]],"yyy")</f>
        <v>2027</v>
      </c>
      <c r="AB1052" s="8" t="str">
        <f>TEXT(Table2[[#This Row],[Application_Date]],"mmmm")</f>
        <v>May</v>
      </c>
      <c r="AC1052" s="1" t="s">
        <v>61</v>
      </c>
      <c r="AD1052" s="1" t="s">
        <v>42</v>
      </c>
      <c r="AE1052" s="1" t="s">
        <v>31</v>
      </c>
    </row>
    <row r="1053" spans="1:31" x14ac:dyDescent="0.25">
      <c r="A1053" s="1" t="s">
        <v>2246</v>
      </c>
      <c r="B1053" s="1" t="str">
        <f>IF(COUNTIF($A$2:A1053,A1053)&gt;1,"Duplicate","Unique")</f>
        <v>Unique</v>
      </c>
      <c r="C1053" s="1" t="s">
        <v>2247</v>
      </c>
      <c r="D1053" s="1" t="s">
        <v>196</v>
      </c>
      <c r="E1053" s="1" t="str">
        <f t="shared" si="113"/>
        <v>Submitted</v>
      </c>
      <c r="F1053" s="1" t="s">
        <v>35</v>
      </c>
      <c r="G1053" s="1">
        <v>32</v>
      </c>
      <c r="H1053" s="1" t="s">
        <v>24</v>
      </c>
      <c r="I1053" s="1" t="s">
        <v>48</v>
      </c>
      <c r="J1053" s="1" t="s">
        <v>37</v>
      </c>
      <c r="K1053" s="4">
        <v>476587</v>
      </c>
      <c r="L1053" s="4" t="str">
        <f t="shared" si="114"/>
        <v>Submitted</v>
      </c>
      <c r="M1053" s="1">
        <v>511</v>
      </c>
      <c r="N1053" s="1" t="str">
        <f t="shared" si="115"/>
        <v>High_risk</v>
      </c>
      <c r="O1053" s="1" t="str">
        <f t="shared" si="116"/>
        <v>Excellent</v>
      </c>
      <c r="P1053" s="1" t="str">
        <f t="shared" si="117"/>
        <v>Submitted</v>
      </c>
      <c r="Q1053" s="1" t="str">
        <f t="shared" si="118"/>
        <v>Valid</v>
      </c>
      <c r="R1053" s="1" t="s">
        <v>70</v>
      </c>
      <c r="S1053" s="4">
        <v>1953441</v>
      </c>
      <c r="T1053" s="1">
        <v>9.5</v>
      </c>
      <c r="U1053" s="1">
        <v>60</v>
      </c>
      <c r="V1053" s="1">
        <v>32557.35</v>
      </c>
      <c r="W1053" s="4">
        <f t="shared" si="119"/>
        <v>1546474.1250000009</v>
      </c>
      <c r="X1053" s="1" t="s">
        <v>85</v>
      </c>
      <c r="Y1053" s="1" t="s">
        <v>86</v>
      </c>
      <c r="Z1053" s="8">
        <v>46515</v>
      </c>
      <c r="AA1053" s="8" t="str">
        <f>TEXT(Table2[[#This Row],[Application_Date]],"yyy")</f>
        <v>2027</v>
      </c>
      <c r="AB1053" s="8" t="str">
        <f>TEXT(Table2[[#This Row],[Application_Date]],"mmmm")</f>
        <v>May</v>
      </c>
      <c r="AC1053" s="1" t="s">
        <v>52</v>
      </c>
      <c r="AD1053" s="1" t="s">
        <v>42</v>
      </c>
      <c r="AE1053" s="1" t="s">
        <v>43</v>
      </c>
    </row>
    <row r="1054" spans="1:31" x14ac:dyDescent="0.25">
      <c r="A1054" s="1" t="s">
        <v>2248</v>
      </c>
      <c r="B1054" s="1" t="str">
        <f>IF(COUNTIF($A$2:A1054,A1054)&gt;1,"Duplicate","Unique")</f>
        <v>Unique</v>
      </c>
      <c r="C1054" s="1" t="s">
        <v>2249</v>
      </c>
      <c r="D1054" s="1" t="s">
        <v>151</v>
      </c>
      <c r="E1054" s="1" t="str">
        <f t="shared" si="113"/>
        <v>Submitted</v>
      </c>
      <c r="F1054" s="1" t="s">
        <v>35</v>
      </c>
      <c r="G1054" s="1">
        <v>39</v>
      </c>
      <c r="H1054" s="1" t="s">
        <v>36</v>
      </c>
      <c r="I1054" s="1" t="s">
        <v>25</v>
      </c>
      <c r="J1054" s="1" t="s">
        <v>70</v>
      </c>
      <c r="K1054" s="4">
        <v>1616926</v>
      </c>
      <c r="L1054" s="4" t="str">
        <f t="shared" si="114"/>
        <v>Submitted</v>
      </c>
      <c r="M1054" s="1">
        <v>367</v>
      </c>
      <c r="N1054" s="1" t="str">
        <f t="shared" si="115"/>
        <v>High_risk</v>
      </c>
      <c r="O1054" s="1" t="str">
        <f t="shared" si="116"/>
        <v>Excellent</v>
      </c>
      <c r="P1054" s="1" t="str">
        <f t="shared" si="117"/>
        <v>Submitted</v>
      </c>
      <c r="Q1054" s="1" t="str">
        <f t="shared" si="118"/>
        <v>Valid</v>
      </c>
      <c r="R1054" s="1" t="s">
        <v>38</v>
      </c>
      <c r="S1054" s="4">
        <v>873966</v>
      </c>
      <c r="T1054" s="1">
        <v>16.309999999999999</v>
      </c>
      <c r="U1054" s="1">
        <v>12</v>
      </c>
      <c r="V1054" s="1">
        <v>72830.5</v>
      </c>
      <c r="W1054" s="4">
        <f t="shared" si="119"/>
        <v>1187905.4198681046</v>
      </c>
      <c r="X1054" s="1" t="s">
        <v>28</v>
      </c>
      <c r="Y1054" s="1" t="s">
        <v>29</v>
      </c>
      <c r="Z1054" s="8">
        <v>46516</v>
      </c>
      <c r="AA1054" s="8" t="str">
        <f>TEXT(Table2[[#This Row],[Application_Date]],"yyy")</f>
        <v>2027</v>
      </c>
      <c r="AB1054" s="8" t="str">
        <f>TEXT(Table2[[#This Row],[Application_Date]],"mmmm")</f>
        <v>May</v>
      </c>
      <c r="AC1054" s="1" t="s">
        <v>61</v>
      </c>
      <c r="AD1054" s="1" t="s">
        <v>42</v>
      </c>
      <c r="AE1054" s="1" t="s">
        <v>31</v>
      </c>
    </row>
    <row r="1055" spans="1:31" x14ac:dyDescent="0.25">
      <c r="A1055" s="1" t="s">
        <v>2250</v>
      </c>
      <c r="B1055" s="1" t="str">
        <f>IF(COUNTIF($A$2:A1055,A1055)&gt;1,"Duplicate","Unique")</f>
        <v>Unique</v>
      </c>
      <c r="C1055" s="1" t="s">
        <v>2251</v>
      </c>
      <c r="D1055" s="1" t="s">
        <v>403</v>
      </c>
      <c r="E1055" s="1" t="str">
        <f t="shared" si="113"/>
        <v>Submitted</v>
      </c>
      <c r="F1055" s="1" t="s">
        <v>35</v>
      </c>
      <c r="G1055" s="1">
        <v>19</v>
      </c>
      <c r="H1055" s="1" t="s">
        <v>36</v>
      </c>
      <c r="I1055" s="1" t="s">
        <v>25</v>
      </c>
      <c r="J1055" s="1" t="s">
        <v>49</v>
      </c>
      <c r="K1055" s="4">
        <v>2134721</v>
      </c>
      <c r="L1055" s="4" t="str">
        <f t="shared" si="114"/>
        <v>Submitted</v>
      </c>
      <c r="M1055" s="1">
        <v>866</v>
      </c>
      <c r="N1055" s="1" t="str">
        <f t="shared" si="115"/>
        <v>medium_risk</v>
      </c>
      <c r="O1055" s="1" t="str">
        <f t="shared" si="116"/>
        <v>Excellent</v>
      </c>
      <c r="P1055" s="1" t="str">
        <f t="shared" si="117"/>
        <v>Submitted</v>
      </c>
      <c r="Q1055" s="1" t="str">
        <f t="shared" si="118"/>
        <v>Valid</v>
      </c>
      <c r="R1055" s="1" t="s">
        <v>27</v>
      </c>
      <c r="S1055" s="4">
        <v>126275</v>
      </c>
      <c r="T1055" s="1">
        <v>12.27</v>
      </c>
      <c r="U1055" s="1">
        <v>180</v>
      </c>
      <c r="V1055" s="1">
        <v>701.53</v>
      </c>
      <c r="W1055" s="4">
        <f t="shared" si="119"/>
        <v>129116.1875</v>
      </c>
      <c r="X1055" s="1" t="s">
        <v>28</v>
      </c>
      <c r="Y1055" s="1" t="s">
        <v>29</v>
      </c>
      <c r="Z1055" s="8">
        <v>46517</v>
      </c>
      <c r="AA1055" s="8" t="str">
        <f>TEXT(Table2[[#This Row],[Application_Date]],"yyy")</f>
        <v>2027</v>
      </c>
      <c r="AB1055" s="8" t="str">
        <f>TEXT(Table2[[#This Row],[Application_Date]],"mmmm")</f>
        <v>May</v>
      </c>
      <c r="AC1055" s="1" t="s">
        <v>61</v>
      </c>
      <c r="AD1055" s="1" t="s">
        <v>30</v>
      </c>
      <c r="AE1055" s="1" t="s">
        <v>31</v>
      </c>
    </row>
    <row r="1056" spans="1:31" x14ac:dyDescent="0.25">
      <c r="A1056" s="1" t="s">
        <v>2252</v>
      </c>
      <c r="B1056" s="1" t="str">
        <f>IF(COUNTIF($A$2:A1056,A1056)&gt;1,"Duplicate","Unique")</f>
        <v>Unique</v>
      </c>
      <c r="C1056" s="1" t="s">
        <v>2253</v>
      </c>
      <c r="D1056" s="1" t="s">
        <v>575</v>
      </c>
      <c r="E1056" s="1" t="str">
        <f t="shared" si="113"/>
        <v>Submitted</v>
      </c>
      <c r="F1056" s="1" t="s">
        <v>47</v>
      </c>
      <c r="G1056" s="1">
        <v>28</v>
      </c>
      <c r="H1056" s="1" t="s">
        <v>36</v>
      </c>
      <c r="I1056" s="1" t="s">
        <v>25</v>
      </c>
      <c r="J1056" s="1" t="s">
        <v>70</v>
      </c>
      <c r="K1056" s="4">
        <v>1389178</v>
      </c>
      <c r="L1056" s="4" t="str">
        <f t="shared" si="114"/>
        <v>Submitted</v>
      </c>
      <c r="M1056" s="1">
        <v>644</v>
      </c>
      <c r="N1056" s="1" t="str">
        <f t="shared" si="115"/>
        <v>low_risk</v>
      </c>
      <c r="O1056" s="1" t="str">
        <f t="shared" si="116"/>
        <v>Excellent</v>
      </c>
      <c r="P1056" s="1" t="str">
        <f t="shared" si="117"/>
        <v>Submitted</v>
      </c>
      <c r="Q1056" s="1" t="str">
        <f t="shared" si="118"/>
        <v>Valid</v>
      </c>
      <c r="R1056" s="1" t="s">
        <v>82</v>
      </c>
      <c r="S1056" s="4">
        <v>1522866</v>
      </c>
      <c r="T1056" s="1">
        <v>13.98</v>
      </c>
      <c r="U1056" s="1">
        <v>12</v>
      </c>
      <c r="V1056" s="1">
        <v>126905.5</v>
      </c>
      <c r="W1056" s="4">
        <f t="shared" si="119"/>
        <v>1774306.204570519</v>
      </c>
      <c r="X1056" s="1" t="s">
        <v>28</v>
      </c>
      <c r="Y1056" s="1" t="s">
        <v>29</v>
      </c>
      <c r="Z1056" s="8">
        <v>46518</v>
      </c>
      <c r="AA1056" s="8" t="str">
        <f>TEXT(Table2[[#This Row],[Application_Date]],"yyy")</f>
        <v>2027</v>
      </c>
      <c r="AB1056" s="8" t="str">
        <f>TEXT(Table2[[#This Row],[Application_Date]],"mmmm")</f>
        <v>May</v>
      </c>
      <c r="AC1056" s="1" t="s">
        <v>61</v>
      </c>
      <c r="AD1056" s="1" t="s">
        <v>42</v>
      </c>
      <c r="AE1056" s="1" t="s">
        <v>31</v>
      </c>
    </row>
    <row r="1057" spans="1:31" x14ac:dyDescent="0.25">
      <c r="A1057" s="1" t="s">
        <v>2254</v>
      </c>
      <c r="B1057" s="1" t="str">
        <f>IF(COUNTIF($A$2:A1057,A1057)&gt;1,"Duplicate","Unique")</f>
        <v>Unique</v>
      </c>
      <c r="C1057" s="1" t="s">
        <v>2255</v>
      </c>
      <c r="D1057" s="1" t="s">
        <v>638</v>
      </c>
      <c r="E1057" s="1" t="str">
        <f t="shared" si="113"/>
        <v>Submitted</v>
      </c>
      <c r="F1057" s="1" t="s">
        <v>47</v>
      </c>
      <c r="G1057" s="1">
        <v>50</v>
      </c>
      <c r="H1057" s="1" t="s">
        <v>36</v>
      </c>
      <c r="I1057" s="1" t="s">
        <v>48</v>
      </c>
      <c r="J1057" s="1" t="s">
        <v>37</v>
      </c>
      <c r="K1057" s="4">
        <v>1825922</v>
      </c>
      <c r="L1057" s="4" t="str">
        <f t="shared" si="114"/>
        <v>Submitted</v>
      </c>
      <c r="M1057" s="1">
        <v>612</v>
      </c>
      <c r="N1057" s="1" t="str">
        <f t="shared" si="115"/>
        <v>low_risk</v>
      </c>
      <c r="O1057" s="1" t="str">
        <f t="shared" si="116"/>
        <v>Excellent</v>
      </c>
      <c r="P1057" s="1" t="str">
        <f t="shared" si="117"/>
        <v>Submitted</v>
      </c>
      <c r="Q1057" s="1" t="str">
        <f t="shared" si="118"/>
        <v>Valid</v>
      </c>
      <c r="R1057" s="1" t="s">
        <v>27</v>
      </c>
      <c r="S1057" s="4">
        <v>605124</v>
      </c>
      <c r="T1057" s="1">
        <v>11.87</v>
      </c>
      <c r="U1057" s="1">
        <v>36</v>
      </c>
      <c r="V1057" s="1">
        <v>16809</v>
      </c>
      <c r="W1057" s="4">
        <f t="shared" si="119"/>
        <v>598568.49001059146</v>
      </c>
      <c r="X1057" s="1" t="s">
        <v>85</v>
      </c>
      <c r="Y1057" s="1" t="s">
        <v>86</v>
      </c>
      <c r="Z1057" s="8">
        <v>46519</v>
      </c>
      <c r="AA1057" s="8" t="str">
        <f>TEXT(Table2[[#This Row],[Application_Date]],"yyy")</f>
        <v>2027</v>
      </c>
      <c r="AB1057" s="8" t="str">
        <f>TEXT(Table2[[#This Row],[Application_Date]],"mmmm")</f>
        <v>May</v>
      </c>
      <c r="AC1057" s="1" t="s">
        <v>61</v>
      </c>
      <c r="AD1057" s="1" t="s">
        <v>42</v>
      </c>
      <c r="AE1057" s="1" t="s">
        <v>43</v>
      </c>
    </row>
    <row r="1058" spans="1:31" x14ac:dyDescent="0.25">
      <c r="A1058" s="1" t="s">
        <v>2256</v>
      </c>
      <c r="B1058" s="1" t="str">
        <f>IF(COUNTIF($A$2:A1058,A1058)&gt;1,"Duplicate","Unique")</f>
        <v>Unique</v>
      </c>
      <c r="C1058" s="1" t="s">
        <v>2257</v>
      </c>
      <c r="D1058" s="1" t="s">
        <v>121</v>
      </c>
      <c r="E1058" s="1" t="str">
        <f t="shared" si="113"/>
        <v>Submitted</v>
      </c>
      <c r="F1058" s="1" t="s">
        <v>35</v>
      </c>
      <c r="G1058" s="1">
        <v>51</v>
      </c>
      <c r="H1058" s="1" t="s">
        <v>24</v>
      </c>
      <c r="I1058" s="1" t="s">
        <v>25</v>
      </c>
      <c r="J1058" s="1" t="s">
        <v>26</v>
      </c>
      <c r="K1058" s="4">
        <v>971261</v>
      </c>
      <c r="L1058" s="4" t="str">
        <f t="shared" si="114"/>
        <v>Submitted</v>
      </c>
      <c r="M1058" s="1">
        <v>876</v>
      </c>
      <c r="N1058" s="1" t="str">
        <f t="shared" si="115"/>
        <v>medium_risk</v>
      </c>
      <c r="O1058" s="1" t="str">
        <f t="shared" si="116"/>
        <v>Excellent</v>
      </c>
      <c r="P1058" s="1" t="str">
        <f t="shared" si="117"/>
        <v>Submitted</v>
      </c>
      <c r="Q1058" s="1" t="str">
        <f t="shared" si="118"/>
        <v>Valid</v>
      </c>
      <c r="R1058" s="1" t="s">
        <v>82</v>
      </c>
      <c r="S1058" s="4">
        <v>4709611</v>
      </c>
      <c r="T1058" s="1">
        <v>9.24</v>
      </c>
      <c r="U1058" s="1">
        <v>60</v>
      </c>
      <c r="V1058" s="1">
        <v>78493.52</v>
      </c>
      <c r="W1058" s="4">
        <f t="shared" si="119"/>
        <v>3626400.4700000053</v>
      </c>
      <c r="X1058" s="1" t="s">
        <v>85</v>
      </c>
      <c r="Y1058" s="1" t="s">
        <v>86</v>
      </c>
      <c r="Z1058" s="8">
        <v>46520</v>
      </c>
      <c r="AA1058" s="8" t="str">
        <f>TEXT(Table2[[#This Row],[Application_Date]],"yyy")</f>
        <v>2027</v>
      </c>
      <c r="AB1058" s="8" t="str">
        <f>TEXT(Table2[[#This Row],[Application_Date]],"mmmm")</f>
        <v>May</v>
      </c>
      <c r="AC1058" s="1" t="s">
        <v>61</v>
      </c>
      <c r="AD1058" s="1" t="s">
        <v>42</v>
      </c>
      <c r="AE1058" s="1" t="s">
        <v>62</v>
      </c>
    </row>
    <row r="1059" spans="1:31" x14ac:dyDescent="0.25">
      <c r="A1059" s="1" t="s">
        <v>2258</v>
      </c>
      <c r="B1059" s="1" t="str">
        <f>IF(COUNTIF($A$2:A1059,A1059)&gt;1,"Duplicate","Unique")</f>
        <v>Unique</v>
      </c>
      <c r="C1059" s="1" t="s">
        <v>2259</v>
      </c>
      <c r="D1059" s="1" t="s">
        <v>46</v>
      </c>
      <c r="E1059" s="1" t="str">
        <f t="shared" si="113"/>
        <v>Submitted</v>
      </c>
      <c r="F1059" s="1" t="s">
        <v>47</v>
      </c>
      <c r="G1059" s="1">
        <v>31</v>
      </c>
      <c r="H1059" s="1" t="s">
        <v>36</v>
      </c>
      <c r="I1059" s="1" t="s">
        <v>48</v>
      </c>
      <c r="J1059" s="1" t="s">
        <v>37</v>
      </c>
      <c r="K1059" s="4">
        <v>448888</v>
      </c>
      <c r="L1059" s="4" t="str">
        <f t="shared" si="114"/>
        <v>Submitted</v>
      </c>
      <c r="M1059" s="1">
        <v>664</v>
      </c>
      <c r="N1059" s="1" t="str">
        <f t="shared" si="115"/>
        <v>low_risk</v>
      </c>
      <c r="O1059" s="1" t="str">
        <f t="shared" si="116"/>
        <v>Excellent</v>
      </c>
      <c r="P1059" s="1" t="str">
        <f t="shared" si="117"/>
        <v>Submitted</v>
      </c>
      <c r="Q1059" s="1" t="str">
        <f t="shared" si="118"/>
        <v>Valid</v>
      </c>
      <c r="R1059" s="1" t="s">
        <v>82</v>
      </c>
      <c r="S1059" s="4">
        <v>362773</v>
      </c>
      <c r="T1059" s="1">
        <v>11.87</v>
      </c>
      <c r="U1059" s="1">
        <v>180</v>
      </c>
      <c r="V1059" s="1">
        <v>2015.41</v>
      </c>
      <c r="W1059" s="4">
        <f t="shared" si="119"/>
        <v>358842.95916666667</v>
      </c>
      <c r="X1059" s="1" t="s">
        <v>59</v>
      </c>
      <c r="Y1059" s="1" t="s">
        <v>60</v>
      </c>
      <c r="Z1059" s="8">
        <v>46521</v>
      </c>
      <c r="AA1059" s="8" t="str">
        <f>TEXT(Table2[[#This Row],[Application_Date]],"yyy")</f>
        <v>2027</v>
      </c>
      <c r="AB1059" s="8" t="str">
        <f>TEXT(Table2[[#This Row],[Application_Date]],"mmmm")</f>
        <v>May</v>
      </c>
      <c r="AC1059" s="1" t="s">
        <v>41</v>
      </c>
      <c r="AD1059" s="1" t="s">
        <v>42</v>
      </c>
      <c r="AE1059" s="1" t="s">
        <v>66</v>
      </c>
    </row>
    <row r="1060" spans="1:31" x14ac:dyDescent="0.25">
      <c r="A1060" s="1" t="s">
        <v>2260</v>
      </c>
      <c r="B1060" s="1" t="str">
        <f>IF(COUNTIF($A$2:A1060,A1060)&gt;1,"Duplicate","Unique")</f>
        <v>Unique</v>
      </c>
      <c r="C1060" s="1" t="s">
        <v>2261</v>
      </c>
      <c r="D1060" s="1">
        <v>0</v>
      </c>
      <c r="E1060" s="1" t="str">
        <f t="shared" si="113"/>
        <v>Submitted</v>
      </c>
      <c r="F1060" s="1" t="s">
        <v>47</v>
      </c>
      <c r="G1060" s="1">
        <v>33</v>
      </c>
      <c r="H1060" s="1" t="s">
        <v>36</v>
      </c>
      <c r="I1060" s="1" t="s">
        <v>48</v>
      </c>
      <c r="J1060" s="1" t="s">
        <v>26</v>
      </c>
      <c r="K1060" s="4">
        <v>2076499</v>
      </c>
      <c r="L1060" s="4" t="str">
        <f t="shared" si="114"/>
        <v>Submitted</v>
      </c>
      <c r="M1060" s="1">
        <v>610</v>
      </c>
      <c r="N1060" s="1" t="str">
        <f t="shared" si="115"/>
        <v>low_risk</v>
      </c>
      <c r="O1060" s="1" t="str">
        <f t="shared" si="116"/>
        <v>Excellent</v>
      </c>
      <c r="P1060" s="1" t="str">
        <f t="shared" si="117"/>
        <v>Submitted</v>
      </c>
      <c r="Q1060" s="1" t="str">
        <f t="shared" si="118"/>
        <v>Valid</v>
      </c>
      <c r="R1060" s="1" t="s">
        <v>6</v>
      </c>
      <c r="S1060" s="4">
        <v>1125294</v>
      </c>
      <c r="T1060" s="1">
        <v>14.63</v>
      </c>
      <c r="U1060" s="1">
        <v>120</v>
      </c>
      <c r="V1060" s="1">
        <v>9377.4500000000007</v>
      </c>
      <c r="W1060" s="4">
        <f t="shared" si="119"/>
        <v>1371920.9350000001</v>
      </c>
      <c r="X1060" s="1" t="s">
        <v>59</v>
      </c>
      <c r="Y1060" s="1" t="s">
        <v>60</v>
      </c>
      <c r="Z1060" s="8">
        <v>46522</v>
      </c>
      <c r="AA1060" s="8" t="str">
        <f>TEXT(Table2[[#This Row],[Application_Date]],"yyy")</f>
        <v>2027</v>
      </c>
      <c r="AB1060" s="8" t="str">
        <f>TEXT(Table2[[#This Row],[Application_Date]],"mmmm")</f>
        <v>May</v>
      </c>
      <c r="AC1060" s="1" t="s">
        <v>61</v>
      </c>
      <c r="AD1060" s="1" t="s">
        <v>30</v>
      </c>
      <c r="AE1060" s="1" t="s">
        <v>31</v>
      </c>
    </row>
    <row r="1061" spans="1:31" x14ac:dyDescent="0.25">
      <c r="A1061" s="1" t="s">
        <v>2262</v>
      </c>
      <c r="B1061" s="1" t="str">
        <f>IF(COUNTIF($A$2:A1061,A1061)&gt;1,"Duplicate","Unique")</f>
        <v>Unique</v>
      </c>
      <c r="C1061" s="1" t="s">
        <v>2263</v>
      </c>
      <c r="D1061" s="1" t="s">
        <v>133</v>
      </c>
      <c r="E1061" s="1" t="str">
        <f t="shared" si="113"/>
        <v>Submitted</v>
      </c>
      <c r="F1061" s="1" t="s">
        <v>47</v>
      </c>
      <c r="G1061" s="1">
        <v>45</v>
      </c>
      <c r="H1061" s="1" t="s">
        <v>36</v>
      </c>
      <c r="I1061" s="1" t="s">
        <v>25</v>
      </c>
      <c r="J1061" s="1" t="s">
        <v>37</v>
      </c>
      <c r="K1061" s="4">
        <v>2311692</v>
      </c>
      <c r="L1061" s="4" t="str">
        <f t="shared" si="114"/>
        <v>Submitted</v>
      </c>
      <c r="M1061" s="1">
        <v>416</v>
      </c>
      <c r="N1061" s="1" t="str">
        <f t="shared" si="115"/>
        <v>High_risk</v>
      </c>
      <c r="O1061" s="1" t="str">
        <f t="shared" si="116"/>
        <v>Excellent</v>
      </c>
      <c r="P1061" s="1" t="str">
        <f t="shared" si="117"/>
        <v>Submitted</v>
      </c>
      <c r="Q1061" s="1" t="str">
        <f t="shared" si="118"/>
        <v>Valid</v>
      </c>
      <c r="R1061" s="1" t="s">
        <v>6</v>
      </c>
      <c r="S1061" s="4">
        <v>4554584</v>
      </c>
      <c r="T1061" s="1">
        <v>15.51</v>
      </c>
      <c r="U1061" s="1">
        <v>12</v>
      </c>
      <c r="V1061" s="1">
        <v>379548.67</v>
      </c>
      <c r="W1061" s="4">
        <f t="shared" si="119"/>
        <v>5887079.1951322323</v>
      </c>
      <c r="X1061" s="1" t="s">
        <v>105</v>
      </c>
      <c r="Y1061" s="1" t="s">
        <v>106</v>
      </c>
      <c r="Z1061" s="8">
        <v>46523</v>
      </c>
      <c r="AA1061" s="8" t="str">
        <f>TEXT(Table2[[#This Row],[Application_Date]],"yyy")</f>
        <v>2027</v>
      </c>
      <c r="AB1061" s="8" t="str">
        <f>TEXT(Table2[[#This Row],[Application_Date]],"mmmm")</f>
        <v>May</v>
      </c>
      <c r="AC1061" s="1" t="s">
        <v>52</v>
      </c>
      <c r="AD1061" s="1" t="s">
        <v>30</v>
      </c>
      <c r="AE1061" s="1" t="s">
        <v>66</v>
      </c>
    </row>
    <row r="1062" spans="1:31" x14ac:dyDescent="0.25">
      <c r="A1062" s="1" t="s">
        <v>2264</v>
      </c>
      <c r="B1062" s="1" t="str">
        <f>IF(COUNTIF($A$2:A1062,A1062)&gt;1,"Duplicate","Unique")</f>
        <v>Unique</v>
      </c>
      <c r="C1062" s="1" t="s">
        <v>2265</v>
      </c>
      <c r="D1062" s="1" t="s">
        <v>166</v>
      </c>
      <c r="E1062" s="1" t="str">
        <f t="shared" si="113"/>
        <v>Submitted</v>
      </c>
      <c r="F1062" s="1" t="s">
        <v>47</v>
      </c>
      <c r="G1062" s="1">
        <v>60</v>
      </c>
      <c r="H1062" s="1" t="s">
        <v>24</v>
      </c>
      <c r="I1062" s="1" t="s">
        <v>48</v>
      </c>
      <c r="J1062" s="1" t="s">
        <v>49</v>
      </c>
      <c r="K1062" s="4">
        <v>2487950</v>
      </c>
      <c r="L1062" s="4" t="str">
        <f t="shared" si="114"/>
        <v>Submitted</v>
      </c>
      <c r="M1062" s="1">
        <v>711</v>
      </c>
      <c r="N1062" s="1" t="str">
        <f t="shared" si="115"/>
        <v>low_risk</v>
      </c>
      <c r="O1062" s="1" t="str">
        <f t="shared" si="116"/>
        <v>Excellent</v>
      </c>
      <c r="P1062" s="1" t="str">
        <f t="shared" si="117"/>
        <v>Submitted</v>
      </c>
      <c r="Q1062" s="1" t="str">
        <f t="shared" si="118"/>
        <v>Valid</v>
      </c>
      <c r="R1062" s="1" t="s">
        <v>82</v>
      </c>
      <c r="S1062" s="4">
        <v>4783982</v>
      </c>
      <c r="T1062" s="1">
        <v>9.41</v>
      </c>
      <c r="U1062" s="1">
        <v>12</v>
      </c>
      <c r="V1062" s="1">
        <v>398665.17</v>
      </c>
      <c r="W1062" s="4">
        <f t="shared" si="119"/>
        <v>3755048.2481211517</v>
      </c>
      <c r="X1062" s="1" t="s">
        <v>95</v>
      </c>
      <c r="Y1062" s="1" t="s">
        <v>96</v>
      </c>
      <c r="Z1062" s="8">
        <v>46524</v>
      </c>
      <c r="AA1062" s="8" t="str">
        <f>TEXT(Table2[[#This Row],[Application_Date]],"yyy")</f>
        <v>2027</v>
      </c>
      <c r="AB1062" s="8" t="str">
        <f>TEXT(Table2[[#This Row],[Application_Date]],"mmmm")</f>
        <v>May</v>
      </c>
      <c r="AC1062" s="1" t="s">
        <v>61</v>
      </c>
      <c r="AD1062" s="1" t="s">
        <v>30</v>
      </c>
      <c r="AE1062" s="1" t="s">
        <v>43</v>
      </c>
    </row>
    <row r="1063" spans="1:31" x14ac:dyDescent="0.25">
      <c r="A1063" s="1" t="s">
        <v>2266</v>
      </c>
      <c r="B1063" s="1" t="str">
        <f>IF(COUNTIF($A$2:A1063,A1063)&gt;1,"Duplicate","Unique")</f>
        <v>Unique</v>
      </c>
      <c r="C1063" s="1" t="s">
        <v>2267</v>
      </c>
      <c r="D1063" s="1" t="s">
        <v>226</v>
      </c>
      <c r="E1063" s="1" t="str">
        <f t="shared" si="113"/>
        <v>Submitted</v>
      </c>
      <c r="F1063" s="1" t="s">
        <v>35</v>
      </c>
      <c r="G1063" s="1">
        <v>58</v>
      </c>
      <c r="H1063" s="1" t="s">
        <v>24</v>
      </c>
      <c r="I1063" s="1" t="s">
        <v>25</v>
      </c>
      <c r="J1063" s="1" t="s">
        <v>26</v>
      </c>
      <c r="K1063" s="4">
        <v>1977511</v>
      </c>
      <c r="L1063" s="4" t="str">
        <f t="shared" si="114"/>
        <v>Submitted</v>
      </c>
      <c r="M1063" s="1">
        <v>603</v>
      </c>
      <c r="N1063" s="1" t="str">
        <f t="shared" si="115"/>
        <v>low_risk</v>
      </c>
      <c r="O1063" s="1" t="str">
        <f t="shared" si="116"/>
        <v>Excellent</v>
      </c>
      <c r="P1063" s="1" t="str">
        <f t="shared" si="117"/>
        <v>Submitted</v>
      </c>
      <c r="Q1063" s="1" t="str">
        <f t="shared" si="118"/>
        <v>Valid</v>
      </c>
      <c r="R1063" s="1" t="s">
        <v>70</v>
      </c>
      <c r="S1063" s="4">
        <v>2915331</v>
      </c>
      <c r="T1063" s="1">
        <v>9.92</v>
      </c>
      <c r="U1063" s="1">
        <v>24</v>
      </c>
      <c r="V1063" s="1">
        <v>121472.12</v>
      </c>
      <c r="W1063" s="4">
        <f t="shared" si="119"/>
        <v>2410008.2253050297</v>
      </c>
      <c r="X1063" s="1" t="s">
        <v>105</v>
      </c>
      <c r="Y1063" s="1" t="s">
        <v>106</v>
      </c>
      <c r="Z1063" s="8">
        <v>46525</v>
      </c>
      <c r="AA1063" s="8" t="str">
        <f>TEXT(Table2[[#This Row],[Application_Date]],"yyy")</f>
        <v>2027</v>
      </c>
      <c r="AB1063" s="8" t="str">
        <f>TEXT(Table2[[#This Row],[Application_Date]],"mmmm")</f>
        <v>May</v>
      </c>
      <c r="AC1063" s="1" t="s">
        <v>52</v>
      </c>
      <c r="AD1063" s="1" t="s">
        <v>42</v>
      </c>
      <c r="AE1063" s="1" t="s">
        <v>66</v>
      </c>
    </row>
    <row r="1064" spans="1:31" x14ac:dyDescent="0.25">
      <c r="A1064" s="1" t="s">
        <v>2268</v>
      </c>
      <c r="B1064" s="1" t="str">
        <f>IF(COUNTIF($A$2:A1064,A1064)&gt;1,"Duplicate","Unique")</f>
        <v>Unique</v>
      </c>
      <c r="C1064" s="1" t="s">
        <v>2269</v>
      </c>
      <c r="D1064" s="1" t="s">
        <v>46</v>
      </c>
      <c r="E1064" s="1" t="str">
        <f t="shared" si="113"/>
        <v>Submitted</v>
      </c>
      <c r="F1064" s="1" t="s">
        <v>47</v>
      </c>
      <c r="G1064" s="1">
        <v>55</v>
      </c>
      <c r="H1064" s="1" t="s">
        <v>24</v>
      </c>
      <c r="I1064" s="1" t="s">
        <v>25</v>
      </c>
      <c r="J1064" s="1" t="s">
        <v>49</v>
      </c>
      <c r="K1064" s="4">
        <v>1763806</v>
      </c>
      <c r="L1064" s="4" t="str">
        <f t="shared" si="114"/>
        <v>Submitted</v>
      </c>
      <c r="M1064" s="1">
        <v>779</v>
      </c>
      <c r="N1064" s="1" t="str">
        <f t="shared" si="115"/>
        <v>medium_risk</v>
      </c>
      <c r="O1064" s="1" t="str">
        <f t="shared" si="116"/>
        <v>Excellent</v>
      </c>
      <c r="P1064" s="1" t="str">
        <f t="shared" si="117"/>
        <v>Submitted</v>
      </c>
      <c r="Q1064" s="1" t="str">
        <f t="shared" si="118"/>
        <v>Valid</v>
      </c>
      <c r="R1064" s="1" t="s">
        <v>82</v>
      </c>
      <c r="S1064" s="4">
        <v>3678893</v>
      </c>
      <c r="T1064" s="1">
        <v>14.93</v>
      </c>
      <c r="U1064" s="1">
        <v>12</v>
      </c>
      <c r="V1064" s="1">
        <v>306574.42</v>
      </c>
      <c r="W1064" s="4">
        <f t="shared" si="119"/>
        <v>4577436.5590346539</v>
      </c>
      <c r="X1064" s="1" t="s">
        <v>85</v>
      </c>
      <c r="Y1064" s="1" t="s">
        <v>86</v>
      </c>
      <c r="Z1064" s="8">
        <v>46526</v>
      </c>
      <c r="AA1064" s="8" t="str">
        <f>TEXT(Table2[[#This Row],[Application_Date]],"yyy")</f>
        <v>2027</v>
      </c>
      <c r="AB1064" s="8" t="str">
        <f>TEXT(Table2[[#This Row],[Application_Date]],"mmmm")</f>
        <v>May</v>
      </c>
      <c r="AC1064" s="1" t="s">
        <v>41</v>
      </c>
      <c r="AD1064" s="1" t="s">
        <v>42</v>
      </c>
      <c r="AE1064" s="1" t="s">
        <v>62</v>
      </c>
    </row>
    <row r="1065" spans="1:31" x14ac:dyDescent="0.25">
      <c r="A1065" s="1" t="s">
        <v>2270</v>
      </c>
      <c r="B1065" s="1" t="str">
        <f>IF(COUNTIF($A$2:A1065,A1065)&gt;1,"Duplicate","Unique")</f>
        <v>Unique</v>
      </c>
      <c r="C1065" s="1" t="s">
        <v>2271</v>
      </c>
      <c r="D1065" s="1" t="s">
        <v>99</v>
      </c>
      <c r="E1065" s="1" t="str">
        <f t="shared" si="113"/>
        <v>Submitted</v>
      </c>
      <c r="F1065" s="1" t="s">
        <v>47</v>
      </c>
      <c r="G1065" s="1">
        <v>23</v>
      </c>
      <c r="H1065" s="1" t="s">
        <v>24</v>
      </c>
      <c r="I1065" s="1" t="s">
        <v>48</v>
      </c>
      <c r="J1065" s="1" t="s">
        <v>70</v>
      </c>
      <c r="K1065" s="4">
        <v>315602</v>
      </c>
      <c r="L1065" s="4" t="str">
        <f t="shared" si="114"/>
        <v>Submitted</v>
      </c>
      <c r="M1065" s="1">
        <v>682</v>
      </c>
      <c r="N1065" s="1" t="str">
        <f t="shared" si="115"/>
        <v>low_risk</v>
      </c>
      <c r="O1065" s="1" t="str">
        <f t="shared" si="116"/>
        <v>Excellent</v>
      </c>
      <c r="P1065" s="1" t="str">
        <f t="shared" si="117"/>
        <v>Submitted</v>
      </c>
      <c r="Q1065" s="1" t="str">
        <f t="shared" si="118"/>
        <v>Valid</v>
      </c>
      <c r="R1065" s="1" t="s">
        <v>6</v>
      </c>
      <c r="S1065" s="4">
        <v>3837742</v>
      </c>
      <c r="T1065" s="1">
        <v>10.89</v>
      </c>
      <c r="U1065" s="1">
        <v>180</v>
      </c>
      <c r="V1065" s="1">
        <v>21320.79</v>
      </c>
      <c r="W1065" s="4">
        <f t="shared" si="119"/>
        <v>3482750.8650000002</v>
      </c>
      <c r="X1065" s="1" t="s">
        <v>50</v>
      </c>
      <c r="Y1065" s="1" t="s">
        <v>51</v>
      </c>
      <c r="Z1065" s="8">
        <v>46527</v>
      </c>
      <c r="AA1065" s="8" t="str">
        <f>TEXT(Table2[[#This Row],[Application_Date]],"yyy")</f>
        <v>2027</v>
      </c>
      <c r="AB1065" s="8" t="str">
        <f>TEXT(Table2[[#This Row],[Application_Date]],"mmmm")</f>
        <v>May</v>
      </c>
      <c r="AC1065" s="1" t="s">
        <v>61</v>
      </c>
      <c r="AD1065" s="1" t="s">
        <v>42</v>
      </c>
      <c r="AE1065" s="1" t="s">
        <v>66</v>
      </c>
    </row>
    <row r="1066" spans="1:31" x14ac:dyDescent="0.25">
      <c r="A1066" s="1" t="s">
        <v>2272</v>
      </c>
      <c r="B1066" s="1" t="str">
        <f>IF(COUNTIF($A$2:A1066,A1066)&gt;1,"Duplicate","Unique")</f>
        <v>Unique</v>
      </c>
      <c r="C1066" s="1" t="s">
        <v>2273</v>
      </c>
      <c r="D1066" s="1" t="s">
        <v>163</v>
      </c>
      <c r="E1066" s="1" t="str">
        <f t="shared" si="113"/>
        <v>Submitted</v>
      </c>
      <c r="F1066" s="1" t="s">
        <v>47</v>
      </c>
      <c r="G1066" s="1">
        <v>36</v>
      </c>
      <c r="H1066" s="1" t="s">
        <v>24</v>
      </c>
      <c r="I1066" s="1" t="s">
        <v>25</v>
      </c>
      <c r="J1066" s="1" t="s">
        <v>26</v>
      </c>
      <c r="K1066" s="4">
        <v>1754154</v>
      </c>
      <c r="L1066" s="4" t="str">
        <f t="shared" si="114"/>
        <v>Submitted</v>
      </c>
      <c r="M1066" s="1">
        <v>329</v>
      </c>
      <c r="N1066" s="1" t="str">
        <f t="shared" si="115"/>
        <v>High_risk</v>
      </c>
      <c r="O1066" s="1" t="str">
        <f t="shared" si="116"/>
        <v>Excellent</v>
      </c>
      <c r="P1066" s="1" t="str">
        <f t="shared" si="117"/>
        <v>Submitted</v>
      </c>
      <c r="Q1066" s="1" t="str">
        <f t="shared" si="118"/>
        <v>Valid</v>
      </c>
      <c r="R1066" s="1" t="s">
        <v>70</v>
      </c>
      <c r="S1066" s="4">
        <v>1638134</v>
      </c>
      <c r="T1066" s="1">
        <v>12.2</v>
      </c>
      <c r="U1066" s="1">
        <v>180</v>
      </c>
      <c r="V1066" s="1">
        <v>9100.74</v>
      </c>
      <c r="W1066" s="4">
        <f t="shared" si="119"/>
        <v>1665436.2333333332</v>
      </c>
      <c r="X1066" s="1" t="s">
        <v>39</v>
      </c>
      <c r="Y1066" s="1" t="s">
        <v>40</v>
      </c>
      <c r="Z1066" s="8">
        <v>46528</v>
      </c>
      <c r="AA1066" s="8" t="str">
        <f>TEXT(Table2[[#This Row],[Application_Date]],"yyy")</f>
        <v>2027</v>
      </c>
      <c r="AB1066" s="8" t="str">
        <f>TEXT(Table2[[#This Row],[Application_Date]],"mmmm")</f>
        <v>May</v>
      </c>
      <c r="AC1066" s="1" t="s">
        <v>61</v>
      </c>
      <c r="AD1066" s="1" t="s">
        <v>42</v>
      </c>
      <c r="AE1066" s="1" t="s">
        <v>31</v>
      </c>
    </row>
    <row r="1067" spans="1:31" x14ac:dyDescent="0.25">
      <c r="A1067" s="1" t="s">
        <v>2274</v>
      </c>
      <c r="B1067" s="1" t="str">
        <f>IF(COUNTIF($A$2:A1067,A1067)&gt;1,"Duplicate","Unique")</f>
        <v>Unique</v>
      </c>
      <c r="C1067" s="1" t="s">
        <v>2275</v>
      </c>
      <c r="D1067" s="1" t="s">
        <v>265</v>
      </c>
      <c r="E1067" s="1" t="str">
        <f t="shared" si="113"/>
        <v>Submitted</v>
      </c>
      <c r="F1067" s="1" t="s">
        <v>47</v>
      </c>
      <c r="G1067" s="1">
        <v>34</v>
      </c>
      <c r="H1067" s="1" t="s">
        <v>36</v>
      </c>
      <c r="I1067" s="1" t="s">
        <v>25</v>
      </c>
      <c r="J1067" s="1" t="s">
        <v>37</v>
      </c>
      <c r="K1067" s="4">
        <v>1075388</v>
      </c>
      <c r="L1067" s="4" t="str">
        <f t="shared" si="114"/>
        <v>Submitted</v>
      </c>
      <c r="M1067" s="1">
        <v>824</v>
      </c>
      <c r="N1067" s="1" t="str">
        <f t="shared" si="115"/>
        <v>medium_risk</v>
      </c>
      <c r="O1067" s="1" t="str">
        <f t="shared" si="116"/>
        <v>Excellent</v>
      </c>
      <c r="P1067" s="1" t="str">
        <f t="shared" si="117"/>
        <v>Submitted</v>
      </c>
      <c r="Q1067" s="1" t="str">
        <f t="shared" si="118"/>
        <v>Valid</v>
      </c>
      <c r="R1067" s="1" t="s">
        <v>82</v>
      </c>
      <c r="S1067" s="4">
        <v>1013782</v>
      </c>
      <c r="T1067" s="1">
        <v>8.81</v>
      </c>
      <c r="U1067" s="1">
        <v>60</v>
      </c>
      <c r="V1067" s="1">
        <v>16896.37</v>
      </c>
      <c r="W1067" s="4">
        <f t="shared" si="119"/>
        <v>744284.95166667015</v>
      </c>
      <c r="X1067" s="1" t="s">
        <v>28</v>
      </c>
      <c r="Y1067" s="1" t="s">
        <v>29</v>
      </c>
      <c r="Z1067" s="8">
        <v>46529</v>
      </c>
      <c r="AA1067" s="8" t="str">
        <f>TEXT(Table2[[#This Row],[Application_Date]],"yyy")</f>
        <v>2027</v>
      </c>
      <c r="AB1067" s="8" t="str">
        <f>TEXT(Table2[[#This Row],[Application_Date]],"mmmm")</f>
        <v>May</v>
      </c>
      <c r="AC1067" s="1" t="s">
        <v>61</v>
      </c>
      <c r="AD1067" s="1" t="s">
        <v>42</v>
      </c>
      <c r="AE1067" s="1" t="s">
        <v>62</v>
      </c>
    </row>
    <row r="1068" spans="1:31" x14ac:dyDescent="0.25">
      <c r="A1068" s="1" t="s">
        <v>2276</v>
      </c>
      <c r="B1068" s="1" t="str">
        <f>IF(COUNTIF($A$2:A1068,A1068)&gt;1,"Duplicate","Unique")</f>
        <v>Unique</v>
      </c>
      <c r="C1068" s="1" t="s">
        <v>2277</v>
      </c>
      <c r="D1068" s="1" t="s">
        <v>309</v>
      </c>
      <c r="E1068" s="1" t="str">
        <f t="shared" si="113"/>
        <v>Submitted</v>
      </c>
      <c r="F1068" s="1" t="s">
        <v>47</v>
      </c>
      <c r="G1068" s="1">
        <v>59</v>
      </c>
      <c r="H1068" s="1" t="s">
        <v>24</v>
      </c>
      <c r="I1068" s="1" t="s">
        <v>25</v>
      </c>
      <c r="J1068" s="1" t="s">
        <v>26</v>
      </c>
      <c r="K1068" s="4">
        <v>2019878</v>
      </c>
      <c r="L1068" s="4" t="str">
        <f t="shared" si="114"/>
        <v>Submitted</v>
      </c>
      <c r="M1068" s="1">
        <v>592</v>
      </c>
      <c r="N1068" s="1" t="str">
        <f t="shared" si="115"/>
        <v>High_risk</v>
      </c>
      <c r="O1068" s="1" t="str">
        <f t="shared" si="116"/>
        <v>Excellent</v>
      </c>
      <c r="P1068" s="1" t="str">
        <f t="shared" si="117"/>
        <v>Submitted</v>
      </c>
      <c r="Q1068" s="1" t="str">
        <f t="shared" si="118"/>
        <v>Valid</v>
      </c>
      <c r="R1068" s="1" t="s">
        <v>27</v>
      </c>
      <c r="S1068" s="4">
        <v>2805407</v>
      </c>
      <c r="T1068" s="1">
        <v>17.600000000000001</v>
      </c>
      <c r="U1068" s="1">
        <v>60</v>
      </c>
      <c r="V1068" s="1">
        <v>46756.78</v>
      </c>
      <c r="W1068" s="4">
        <f t="shared" si="119"/>
        <v>4114596.9333333336</v>
      </c>
      <c r="X1068" s="1" t="s">
        <v>105</v>
      </c>
      <c r="Y1068" s="1" t="s">
        <v>106</v>
      </c>
      <c r="Z1068" s="8">
        <v>46530</v>
      </c>
      <c r="AA1068" s="8" t="str">
        <f>TEXT(Table2[[#This Row],[Application_Date]],"yyy")</f>
        <v>2027</v>
      </c>
      <c r="AB1068" s="8" t="str">
        <f>TEXT(Table2[[#This Row],[Application_Date]],"mmmm")</f>
        <v>May</v>
      </c>
      <c r="AC1068" s="1" t="s">
        <v>61</v>
      </c>
      <c r="AD1068" s="1" t="s">
        <v>30</v>
      </c>
      <c r="AE1068" s="1" t="s">
        <v>31</v>
      </c>
    </row>
    <row r="1069" spans="1:31" x14ac:dyDescent="0.25">
      <c r="A1069" s="1" t="s">
        <v>2278</v>
      </c>
      <c r="B1069" s="1" t="str">
        <f>IF(COUNTIF($A$2:A1069,A1069)&gt;1,"Duplicate","Unique")</f>
        <v>Unique</v>
      </c>
      <c r="C1069" s="1" t="s">
        <v>2279</v>
      </c>
      <c r="D1069" s="1" t="s">
        <v>160</v>
      </c>
      <c r="E1069" s="1" t="str">
        <f t="shared" si="113"/>
        <v>Submitted</v>
      </c>
      <c r="F1069" s="1" t="s">
        <v>35</v>
      </c>
      <c r="G1069" s="1">
        <v>48</v>
      </c>
      <c r="H1069" s="1" t="s">
        <v>24</v>
      </c>
      <c r="I1069" s="1" t="s">
        <v>25</v>
      </c>
      <c r="J1069" s="1" t="s">
        <v>26</v>
      </c>
      <c r="K1069" s="4">
        <v>1414824</v>
      </c>
      <c r="L1069" s="4" t="str">
        <f t="shared" si="114"/>
        <v>Submitted</v>
      </c>
      <c r="M1069" s="1">
        <v>591</v>
      </c>
      <c r="N1069" s="1" t="str">
        <f t="shared" si="115"/>
        <v>High_risk</v>
      </c>
      <c r="O1069" s="1" t="str">
        <f t="shared" si="116"/>
        <v>Excellent</v>
      </c>
      <c r="P1069" s="1" t="str">
        <f t="shared" si="117"/>
        <v>Submitted</v>
      </c>
      <c r="Q1069" s="1" t="str">
        <f t="shared" si="118"/>
        <v>Valid</v>
      </c>
      <c r="R1069" s="1" t="s">
        <v>6</v>
      </c>
      <c r="S1069" s="4">
        <v>4630380</v>
      </c>
      <c r="T1069" s="1">
        <v>11.73</v>
      </c>
      <c r="U1069" s="1">
        <v>12</v>
      </c>
      <c r="V1069" s="1">
        <v>385865</v>
      </c>
      <c r="W1069" s="4">
        <f t="shared" si="119"/>
        <v>4527462.5177825633</v>
      </c>
      <c r="X1069" s="1" t="s">
        <v>85</v>
      </c>
      <c r="Y1069" s="1" t="s">
        <v>86</v>
      </c>
      <c r="Z1069" s="8">
        <v>46531</v>
      </c>
      <c r="AA1069" s="8" t="str">
        <f>TEXT(Table2[[#This Row],[Application_Date]],"yyy")</f>
        <v>2027</v>
      </c>
      <c r="AB1069" s="8" t="str">
        <f>TEXT(Table2[[#This Row],[Application_Date]],"mmmm")</f>
        <v>May</v>
      </c>
      <c r="AC1069" s="1" t="s">
        <v>41</v>
      </c>
      <c r="AD1069" s="1" t="s">
        <v>42</v>
      </c>
      <c r="AE1069" s="1" t="s">
        <v>66</v>
      </c>
    </row>
    <row r="1070" spans="1:31" x14ac:dyDescent="0.25">
      <c r="A1070" s="1" t="s">
        <v>2280</v>
      </c>
      <c r="B1070" s="1" t="str">
        <f>IF(COUNTIF($A$2:A1070,A1070)&gt;1,"Duplicate","Unique")</f>
        <v>Unique</v>
      </c>
      <c r="C1070" s="1" t="s">
        <v>2281</v>
      </c>
      <c r="D1070" s="1" t="s">
        <v>157</v>
      </c>
      <c r="E1070" s="1" t="str">
        <f t="shared" si="113"/>
        <v>Submitted</v>
      </c>
      <c r="F1070" s="1" t="s">
        <v>35</v>
      </c>
      <c r="G1070" s="1">
        <v>40</v>
      </c>
      <c r="H1070" s="1" t="s">
        <v>36</v>
      </c>
      <c r="I1070" s="1" t="s">
        <v>48</v>
      </c>
      <c r="J1070" s="1" t="s">
        <v>49</v>
      </c>
      <c r="K1070" s="4">
        <v>337002</v>
      </c>
      <c r="L1070" s="4" t="str">
        <f t="shared" si="114"/>
        <v>Submitted</v>
      </c>
      <c r="M1070" s="1">
        <v>371</v>
      </c>
      <c r="N1070" s="1" t="str">
        <f t="shared" si="115"/>
        <v>High_risk</v>
      </c>
      <c r="O1070" s="1" t="str">
        <f t="shared" si="116"/>
        <v>Excellent</v>
      </c>
      <c r="P1070" s="1" t="str">
        <f t="shared" si="117"/>
        <v>Submitted</v>
      </c>
      <c r="Q1070" s="1" t="str">
        <f t="shared" si="118"/>
        <v>Valid</v>
      </c>
      <c r="R1070" s="1" t="s">
        <v>27</v>
      </c>
      <c r="S1070" s="4">
        <v>0</v>
      </c>
      <c r="T1070" s="1">
        <v>12.98</v>
      </c>
      <c r="U1070" s="1">
        <v>24</v>
      </c>
      <c r="V1070" s="1">
        <v>10416.67</v>
      </c>
      <c r="W1070" s="4">
        <f t="shared" si="119"/>
        <v>0</v>
      </c>
      <c r="X1070" s="1" t="s">
        <v>342</v>
      </c>
      <c r="Y1070" s="1" t="s">
        <v>86</v>
      </c>
      <c r="Z1070" s="8">
        <v>46532</v>
      </c>
      <c r="AA1070" s="8" t="str">
        <f>TEXT(Table2[[#This Row],[Application_Date]],"yyy")</f>
        <v>2027</v>
      </c>
      <c r="AB1070" s="8" t="str">
        <f>TEXT(Table2[[#This Row],[Application_Date]],"mmmm")</f>
        <v>May</v>
      </c>
      <c r="AC1070" s="1" t="s">
        <v>61</v>
      </c>
      <c r="AD1070" s="1" t="s">
        <v>30</v>
      </c>
      <c r="AE1070" s="1" t="s">
        <v>31</v>
      </c>
    </row>
    <row r="1071" spans="1:31" x14ac:dyDescent="0.25">
      <c r="A1071" s="1" t="s">
        <v>2282</v>
      </c>
      <c r="B1071" s="1" t="str">
        <f>IF(COUNTIF($A$2:A1071,A1071)&gt;1,"Duplicate","Unique")</f>
        <v>Unique</v>
      </c>
      <c r="C1071" s="1" t="s">
        <v>2283</v>
      </c>
      <c r="D1071" s="1" t="s">
        <v>163</v>
      </c>
      <c r="E1071" s="1" t="str">
        <f t="shared" si="113"/>
        <v>Submitted</v>
      </c>
      <c r="F1071" s="1" t="s">
        <v>35</v>
      </c>
      <c r="G1071" s="1">
        <v>43</v>
      </c>
      <c r="H1071" s="1" t="s">
        <v>24</v>
      </c>
      <c r="I1071" s="1" t="s">
        <v>48</v>
      </c>
      <c r="J1071" s="1" t="s">
        <v>26</v>
      </c>
      <c r="K1071" s="4">
        <v>2430291</v>
      </c>
      <c r="L1071" s="4" t="str">
        <f t="shared" si="114"/>
        <v>Submitted</v>
      </c>
      <c r="M1071" s="1">
        <v>881</v>
      </c>
      <c r="N1071" s="1" t="str">
        <f t="shared" si="115"/>
        <v>medium_risk</v>
      </c>
      <c r="O1071" s="1" t="str">
        <f t="shared" si="116"/>
        <v>Excellent</v>
      </c>
      <c r="P1071" s="1" t="str">
        <f t="shared" si="117"/>
        <v>Submitted</v>
      </c>
      <c r="Q1071" s="1" t="str">
        <f t="shared" si="118"/>
        <v>Valid</v>
      </c>
      <c r="R1071" s="1" t="s">
        <v>38</v>
      </c>
      <c r="S1071" s="4">
        <v>1392353</v>
      </c>
      <c r="T1071" s="1">
        <v>17.71</v>
      </c>
      <c r="U1071" s="1">
        <v>24</v>
      </c>
      <c r="V1071" s="1">
        <v>58014.71</v>
      </c>
      <c r="W1071" s="4">
        <f t="shared" si="119"/>
        <v>2054880.9698969191</v>
      </c>
      <c r="X1071" s="1" t="s">
        <v>105</v>
      </c>
      <c r="Y1071" s="1" t="s">
        <v>106</v>
      </c>
      <c r="Z1071" s="8">
        <v>46533</v>
      </c>
      <c r="AA1071" s="8" t="str">
        <f>TEXT(Table2[[#This Row],[Application_Date]],"yyy")</f>
        <v>2027</v>
      </c>
      <c r="AB1071" s="8" t="str">
        <f>TEXT(Table2[[#This Row],[Application_Date]],"mmmm")</f>
        <v>May</v>
      </c>
      <c r="AC1071" s="1" t="s">
        <v>61</v>
      </c>
      <c r="AD1071" s="1" t="s">
        <v>30</v>
      </c>
      <c r="AE1071" s="1" t="s">
        <v>66</v>
      </c>
    </row>
    <row r="1072" spans="1:31" x14ac:dyDescent="0.25">
      <c r="A1072" s="1" t="s">
        <v>2284</v>
      </c>
      <c r="B1072" s="1" t="str">
        <f>IF(COUNTIF($A$2:A1072,A1072)&gt;1,"Duplicate","Unique")</f>
        <v>Unique</v>
      </c>
      <c r="C1072" s="1" t="s">
        <v>2285</v>
      </c>
      <c r="D1072" s="1" t="s">
        <v>575</v>
      </c>
      <c r="E1072" s="1" t="str">
        <f t="shared" si="113"/>
        <v>Submitted</v>
      </c>
      <c r="F1072" s="1" t="s">
        <v>35</v>
      </c>
      <c r="G1072" s="1">
        <v>32</v>
      </c>
      <c r="H1072" s="1" t="s">
        <v>36</v>
      </c>
      <c r="I1072" s="1" t="s">
        <v>48</v>
      </c>
      <c r="J1072" s="1" t="s">
        <v>37</v>
      </c>
      <c r="K1072" s="4">
        <v>515245</v>
      </c>
      <c r="L1072" s="4" t="str">
        <f t="shared" si="114"/>
        <v>Submitted</v>
      </c>
      <c r="M1072" s="1">
        <v>465</v>
      </c>
      <c r="N1072" s="1" t="str">
        <f t="shared" si="115"/>
        <v>High_risk</v>
      </c>
      <c r="O1072" s="1" t="str">
        <f t="shared" si="116"/>
        <v>Excellent</v>
      </c>
      <c r="P1072" s="1" t="str">
        <f t="shared" si="117"/>
        <v>Submitted</v>
      </c>
      <c r="Q1072" s="1" t="str">
        <f t="shared" si="118"/>
        <v>Valid</v>
      </c>
      <c r="R1072" s="1" t="s">
        <v>38</v>
      </c>
      <c r="S1072" s="4">
        <v>4634580</v>
      </c>
      <c r="T1072" s="1">
        <v>12.66</v>
      </c>
      <c r="U1072" s="1">
        <v>120</v>
      </c>
      <c r="V1072" s="1">
        <v>38621.5</v>
      </c>
      <c r="W1072" s="4">
        <f t="shared" si="119"/>
        <v>4889481.8999999994</v>
      </c>
      <c r="X1072" s="1" t="s">
        <v>28</v>
      </c>
      <c r="Y1072" s="1" t="s">
        <v>29</v>
      </c>
      <c r="Z1072" s="8">
        <v>46534</v>
      </c>
      <c r="AA1072" s="8" t="str">
        <f>TEXT(Table2[[#This Row],[Application_Date]],"yyy")</f>
        <v>2027</v>
      </c>
      <c r="AB1072" s="8" t="str">
        <f>TEXT(Table2[[#This Row],[Application_Date]],"mmmm")</f>
        <v>May</v>
      </c>
      <c r="AC1072" s="1" t="s">
        <v>61</v>
      </c>
      <c r="AD1072" s="1" t="s">
        <v>42</v>
      </c>
      <c r="AE1072" s="1" t="s">
        <v>62</v>
      </c>
    </row>
    <row r="1073" spans="1:31" x14ac:dyDescent="0.25">
      <c r="A1073" s="1" t="s">
        <v>2286</v>
      </c>
      <c r="B1073" s="1" t="str">
        <f>IF(COUNTIF($A$2:A1073,A1073)&gt;1,"Duplicate","Unique")</f>
        <v>Unique</v>
      </c>
      <c r="C1073" s="1" t="s">
        <v>2287</v>
      </c>
      <c r="D1073" s="1" t="s">
        <v>325</v>
      </c>
      <c r="E1073" s="1" t="str">
        <f t="shared" si="113"/>
        <v>Submitted</v>
      </c>
      <c r="F1073" s="1" t="s">
        <v>35</v>
      </c>
      <c r="G1073" s="1">
        <v>20</v>
      </c>
      <c r="H1073" s="1" t="s">
        <v>36</v>
      </c>
      <c r="I1073" s="1" t="s">
        <v>25</v>
      </c>
      <c r="J1073" s="1" t="s">
        <v>49</v>
      </c>
      <c r="K1073" s="4">
        <v>1937813</v>
      </c>
      <c r="L1073" s="4" t="str">
        <f t="shared" si="114"/>
        <v>Submitted</v>
      </c>
      <c r="M1073" s="1">
        <v>709</v>
      </c>
      <c r="N1073" s="1" t="str">
        <f t="shared" si="115"/>
        <v>low_risk</v>
      </c>
      <c r="O1073" s="1" t="str">
        <f t="shared" si="116"/>
        <v>Excellent</v>
      </c>
      <c r="P1073" s="1" t="str">
        <f t="shared" si="117"/>
        <v>Submitted</v>
      </c>
      <c r="Q1073" s="1" t="str">
        <f t="shared" si="118"/>
        <v>Valid</v>
      </c>
      <c r="R1073" s="1" t="s">
        <v>82</v>
      </c>
      <c r="S1073" s="4">
        <v>4862955</v>
      </c>
      <c r="T1073" s="1">
        <v>15.69</v>
      </c>
      <c r="U1073" s="1">
        <v>60</v>
      </c>
      <c r="V1073" s="1">
        <v>81049.25</v>
      </c>
      <c r="W1073" s="4">
        <f t="shared" si="119"/>
        <v>6358313.6624999996</v>
      </c>
      <c r="X1073" s="1" t="s">
        <v>105</v>
      </c>
      <c r="Y1073" s="1" t="s">
        <v>106</v>
      </c>
      <c r="Z1073" s="8">
        <v>46535</v>
      </c>
      <c r="AA1073" s="8" t="str">
        <f>TEXT(Table2[[#This Row],[Application_Date]],"yyy")</f>
        <v>2027</v>
      </c>
      <c r="AB1073" s="8" t="str">
        <f>TEXT(Table2[[#This Row],[Application_Date]],"mmmm")</f>
        <v>May</v>
      </c>
      <c r="AC1073" s="1" t="s">
        <v>61</v>
      </c>
      <c r="AD1073" s="1" t="s">
        <v>42</v>
      </c>
      <c r="AE1073" s="1" t="s">
        <v>43</v>
      </c>
    </row>
    <row r="1074" spans="1:31" x14ac:dyDescent="0.25">
      <c r="A1074" s="1" t="s">
        <v>2288</v>
      </c>
      <c r="B1074" s="1" t="str">
        <f>IF(COUNTIF($A$2:A1074,A1074)&gt;1,"Duplicate","Unique")</f>
        <v>Unique</v>
      </c>
      <c r="C1074" s="1" t="s">
        <v>2289</v>
      </c>
      <c r="D1074" s="1" t="s">
        <v>177</v>
      </c>
      <c r="E1074" s="1" t="str">
        <f t="shared" si="113"/>
        <v>Submitted</v>
      </c>
      <c r="F1074" s="1" t="s">
        <v>47</v>
      </c>
      <c r="G1074" s="1">
        <v>24</v>
      </c>
      <c r="H1074" s="1" t="s">
        <v>36</v>
      </c>
      <c r="I1074" s="1" t="s">
        <v>48</v>
      </c>
      <c r="J1074" s="1" t="s">
        <v>26</v>
      </c>
      <c r="K1074" s="4">
        <v>2024404</v>
      </c>
      <c r="L1074" s="4" t="str">
        <f t="shared" si="114"/>
        <v>Submitted</v>
      </c>
      <c r="M1074" s="1">
        <v>491</v>
      </c>
      <c r="N1074" s="1" t="str">
        <f t="shared" si="115"/>
        <v>High_risk</v>
      </c>
      <c r="O1074" s="1" t="str">
        <f t="shared" si="116"/>
        <v>Excellent</v>
      </c>
      <c r="P1074" s="1" t="str">
        <f t="shared" si="117"/>
        <v>Submitted</v>
      </c>
      <c r="Q1074" s="1" t="str">
        <f t="shared" si="118"/>
        <v>Valid</v>
      </c>
      <c r="R1074" s="1" t="s">
        <v>6</v>
      </c>
      <c r="S1074" s="4">
        <v>2815482</v>
      </c>
      <c r="T1074" s="1">
        <v>7.34</v>
      </c>
      <c r="U1074" s="1">
        <v>180</v>
      </c>
      <c r="V1074" s="1">
        <v>15641.57</v>
      </c>
      <c r="W1074" s="4">
        <f t="shared" si="119"/>
        <v>1722136.49</v>
      </c>
      <c r="X1074" s="1" t="s">
        <v>105</v>
      </c>
      <c r="Y1074" s="1" t="s">
        <v>106</v>
      </c>
      <c r="Z1074" s="8">
        <v>46536</v>
      </c>
      <c r="AA1074" s="8" t="str">
        <f>TEXT(Table2[[#This Row],[Application_Date]],"yyy")</f>
        <v>2027</v>
      </c>
      <c r="AB1074" s="8" t="str">
        <f>TEXT(Table2[[#This Row],[Application_Date]],"mmmm")</f>
        <v>May</v>
      </c>
      <c r="AC1074" s="1" t="s">
        <v>61</v>
      </c>
      <c r="AD1074" s="1" t="s">
        <v>30</v>
      </c>
      <c r="AE1074" s="1" t="s">
        <v>31</v>
      </c>
    </row>
    <row r="1075" spans="1:31" x14ac:dyDescent="0.25">
      <c r="A1075" s="1" t="s">
        <v>2290</v>
      </c>
      <c r="B1075" s="1" t="str">
        <f>IF(COUNTIF($A$2:A1075,A1075)&gt;1,"Duplicate","Unique")</f>
        <v>Unique</v>
      </c>
      <c r="C1075" s="1" t="s">
        <v>2291</v>
      </c>
      <c r="D1075" s="1">
        <v>0</v>
      </c>
      <c r="E1075" s="1" t="str">
        <f t="shared" si="113"/>
        <v>Submitted</v>
      </c>
      <c r="F1075" s="1" t="s">
        <v>35</v>
      </c>
      <c r="G1075" s="1">
        <v>47</v>
      </c>
      <c r="H1075" s="1" t="s">
        <v>36</v>
      </c>
      <c r="I1075" s="1" t="s">
        <v>25</v>
      </c>
      <c r="J1075" s="1" t="s">
        <v>26</v>
      </c>
      <c r="K1075" s="4">
        <v>2428429</v>
      </c>
      <c r="L1075" s="4" t="str">
        <f t="shared" si="114"/>
        <v>Submitted</v>
      </c>
      <c r="M1075" s="1">
        <v>591</v>
      </c>
      <c r="N1075" s="1" t="str">
        <f t="shared" si="115"/>
        <v>High_risk</v>
      </c>
      <c r="O1075" s="1" t="str">
        <f t="shared" si="116"/>
        <v>Excellent</v>
      </c>
      <c r="P1075" s="1" t="str">
        <f t="shared" si="117"/>
        <v>Submitted</v>
      </c>
      <c r="Q1075" s="1" t="str">
        <f t="shared" si="118"/>
        <v>Valid</v>
      </c>
      <c r="R1075" s="1" t="s">
        <v>70</v>
      </c>
      <c r="S1075" s="4">
        <v>3904454</v>
      </c>
      <c r="T1075" s="1">
        <v>16.61</v>
      </c>
      <c r="U1075" s="1">
        <v>12</v>
      </c>
      <c r="V1075" s="1">
        <v>325371.17</v>
      </c>
      <c r="W1075" s="4">
        <f t="shared" si="119"/>
        <v>5404575.3003637446</v>
      </c>
      <c r="X1075" s="1" t="s">
        <v>59</v>
      </c>
      <c r="Y1075" s="1" t="s">
        <v>60</v>
      </c>
      <c r="Z1075" s="8">
        <v>46537</v>
      </c>
      <c r="AA1075" s="8" t="str">
        <f>TEXT(Table2[[#This Row],[Application_Date]],"yyy")</f>
        <v>2027</v>
      </c>
      <c r="AB1075" s="8" t="str">
        <f>TEXT(Table2[[#This Row],[Application_Date]],"mmmm")</f>
        <v>May</v>
      </c>
      <c r="AC1075" s="1" t="s">
        <v>61</v>
      </c>
      <c r="AD1075" s="1" t="s">
        <v>42</v>
      </c>
      <c r="AE1075" s="1" t="s">
        <v>43</v>
      </c>
    </row>
    <row r="1076" spans="1:31" x14ac:dyDescent="0.25">
      <c r="A1076" s="1" t="s">
        <v>2292</v>
      </c>
      <c r="B1076" s="1" t="str">
        <f>IF(COUNTIF($A$2:A1076,A1076)&gt;1,"Duplicate","Unique")</f>
        <v>Unique</v>
      </c>
      <c r="C1076" s="1" t="s">
        <v>2293</v>
      </c>
      <c r="D1076" s="1" t="s">
        <v>163</v>
      </c>
      <c r="E1076" s="1" t="str">
        <f t="shared" si="113"/>
        <v>Submitted</v>
      </c>
      <c r="F1076" s="1" t="s">
        <v>47</v>
      </c>
      <c r="G1076" s="1">
        <v>37</v>
      </c>
      <c r="H1076" s="1" t="s">
        <v>36</v>
      </c>
      <c r="I1076" s="1" t="s">
        <v>25</v>
      </c>
      <c r="J1076" s="1" t="s">
        <v>49</v>
      </c>
      <c r="K1076" s="4">
        <v>1565860</v>
      </c>
      <c r="L1076" s="4" t="str">
        <f t="shared" si="114"/>
        <v>Submitted</v>
      </c>
      <c r="M1076" s="1">
        <v>586</v>
      </c>
      <c r="N1076" s="1" t="str">
        <f t="shared" si="115"/>
        <v>High_risk</v>
      </c>
      <c r="O1076" s="1" t="str">
        <f t="shared" si="116"/>
        <v>Excellent</v>
      </c>
      <c r="P1076" s="1" t="str">
        <f t="shared" si="117"/>
        <v>Submitted</v>
      </c>
      <c r="Q1076" s="1" t="str">
        <f t="shared" si="118"/>
        <v>Valid</v>
      </c>
      <c r="R1076" s="1" t="s">
        <v>6</v>
      </c>
      <c r="S1076" s="4">
        <v>4247656</v>
      </c>
      <c r="T1076" s="1">
        <v>16.71</v>
      </c>
      <c r="U1076" s="1">
        <v>180</v>
      </c>
      <c r="V1076" s="1">
        <v>23598.09</v>
      </c>
      <c r="W1076" s="4">
        <f t="shared" si="119"/>
        <v>5914860.9800000004</v>
      </c>
      <c r="X1076" s="1" t="s">
        <v>95</v>
      </c>
      <c r="Y1076" s="1" t="s">
        <v>96</v>
      </c>
      <c r="Z1076" s="8">
        <v>46538</v>
      </c>
      <c r="AA1076" s="8" t="str">
        <f>TEXT(Table2[[#This Row],[Application_Date]],"yyy")</f>
        <v>2027</v>
      </c>
      <c r="AB1076" s="8" t="str">
        <f>TEXT(Table2[[#This Row],[Application_Date]],"mmmm")</f>
        <v>May</v>
      </c>
      <c r="AC1076" s="1" t="s">
        <v>41</v>
      </c>
      <c r="AD1076" s="1" t="s">
        <v>30</v>
      </c>
      <c r="AE1076" s="1" t="s">
        <v>31</v>
      </c>
    </row>
    <row r="1077" spans="1:31" x14ac:dyDescent="0.25">
      <c r="A1077" s="1" t="s">
        <v>2294</v>
      </c>
      <c r="B1077" s="1" t="str">
        <f>IF(COUNTIF($A$2:A1077,A1077)&gt;1,"Duplicate","Unique")</f>
        <v>Unique</v>
      </c>
      <c r="C1077" s="1" t="s">
        <v>2295</v>
      </c>
      <c r="D1077" s="1" t="s">
        <v>183</v>
      </c>
      <c r="E1077" s="1" t="str">
        <f t="shared" si="113"/>
        <v>Submitted</v>
      </c>
      <c r="F1077" s="1" t="s">
        <v>35</v>
      </c>
      <c r="G1077" s="1">
        <v>20</v>
      </c>
      <c r="H1077" s="1" t="s">
        <v>24</v>
      </c>
      <c r="I1077" s="1" t="s">
        <v>25</v>
      </c>
      <c r="J1077" s="1" t="s">
        <v>37</v>
      </c>
      <c r="K1077" s="4">
        <v>920878</v>
      </c>
      <c r="L1077" s="4" t="str">
        <f t="shared" si="114"/>
        <v>Submitted</v>
      </c>
      <c r="M1077" s="1">
        <v>509</v>
      </c>
      <c r="N1077" s="1" t="str">
        <f t="shared" si="115"/>
        <v>High_risk</v>
      </c>
      <c r="O1077" s="1" t="str">
        <f t="shared" si="116"/>
        <v>Excellent</v>
      </c>
      <c r="P1077" s="1" t="str">
        <f t="shared" si="117"/>
        <v>Submitted</v>
      </c>
      <c r="Q1077" s="1" t="str">
        <f t="shared" si="118"/>
        <v>Valid</v>
      </c>
      <c r="R1077" s="1" t="s">
        <v>27</v>
      </c>
      <c r="S1077" s="4">
        <v>3511398</v>
      </c>
      <c r="T1077" s="1">
        <v>13.82</v>
      </c>
      <c r="U1077" s="1">
        <v>12</v>
      </c>
      <c r="V1077" s="1">
        <v>292616.5</v>
      </c>
      <c r="W1077" s="4">
        <f t="shared" si="119"/>
        <v>4044370.7549247597</v>
      </c>
      <c r="X1077" s="1" t="s">
        <v>95</v>
      </c>
      <c r="Y1077" s="1" t="s">
        <v>96</v>
      </c>
      <c r="Z1077" s="8">
        <v>46539</v>
      </c>
      <c r="AA1077" s="8" t="str">
        <f>TEXT(Table2[[#This Row],[Application_Date]],"yyy")</f>
        <v>2027</v>
      </c>
      <c r="AB1077" s="8" t="str">
        <f>TEXT(Table2[[#This Row],[Application_Date]],"mmmm")</f>
        <v>June</v>
      </c>
      <c r="AC1077" s="1" t="s">
        <v>61</v>
      </c>
      <c r="AD1077" s="1" t="s">
        <v>30</v>
      </c>
      <c r="AE1077" s="1" t="s">
        <v>31</v>
      </c>
    </row>
    <row r="1078" spans="1:31" x14ac:dyDescent="0.25">
      <c r="A1078" s="1" t="s">
        <v>2296</v>
      </c>
      <c r="B1078" s="1" t="str">
        <f>IF(COUNTIF($A$2:A1078,A1078)&gt;1,"Duplicate","Unique")</f>
        <v>Unique</v>
      </c>
      <c r="C1078" s="1" t="s">
        <v>2297</v>
      </c>
      <c r="D1078" s="1" t="s">
        <v>163</v>
      </c>
      <c r="E1078" s="1" t="str">
        <f t="shared" si="113"/>
        <v>Submitted</v>
      </c>
      <c r="F1078" s="1" t="s">
        <v>35</v>
      </c>
      <c r="G1078" s="1">
        <v>20</v>
      </c>
      <c r="H1078" s="1" t="s">
        <v>24</v>
      </c>
      <c r="I1078" s="1" t="s">
        <v>48</v>
      </c>
      <c r="J1078" s="1" t="s">
        <v>26</v>
      </c>
      <c r="K1078" s="4">
        <v>1211458</v>
      </c>
      <c r="L1078" s="4" t="str">
        <f t="shared" si="114"/>
        <v>Submitted</v>
      </c>
      <c r="M1078" s="1">
        <v>776</v>
      </c>
      <c r="N1078" s="1" t="str">
        <f t="shared" si="115"/>
        <v>medium_risk</v>
      </c>
      <c r="O1078" s="1" t="str">
        <f t="shared" si="116"/>
        <v>Excellent</v>
      </c>
      <c r="P1078" s="1" t="str">
        <f t="shared" si="117"/>
        <v>Submitted</v>
      </c>
      <c r="Q1078" s="1" t="str">
        <f t="shared" si="118"/>
        <v>Valid</v>
      </c>
      <c r="R1078" s="1" t="s">
        <v>6</v>
      </c>
      <c r="S1078" s="4">
        <v>730525</v>
      </c>
      <c r="T1078" s="1">
        <v>12.24</v>
      </c>
      <c r="U1078" s="1">
        <v>60</v>
      </c>
      <c r="V1078" s="1">
        <v>12175.42</v>
      </c>
      <c r="W1078" s="4">
        <f t="shared" si="119"/>
        <v>745135.5</v>
      </c>
      <c r="X1078" s="1" t="s">
        <v>105</v>
      </c>
      <c r="Y1078" s="1" t="s">
        <v>106</v>
      </c>
      <c r="Z1078" s="8">
        <v>46540</v>
      </c>
      <c r="AA1078" s="8" t="str">
        <f>TEXT(Table2[[#This Row],[Application_Date]],"yyy")</f>
        <v>2027</v>
      </c>
      <c r="AB1078" s="8" t="str">
        <f>TEXT(Table2[[#This Row],[Application_Date]],"mmmm")</f>
        <v>June</v>
      </c>
      <c r="AC1078" s="1" t="s">
        <v>41</v>
      </c>
      <c r="AD1078" s="1" t="s">
        <v>30</v>
      </c>
      <c r="AE1078" s="1" t="s">
        <v>66</v>
      </c>
    </row>
    <row r="1079" spans="1:31" x14ac:dyDescent="0.25">
      <c r="A1079" s="1" t="s">
        <v>2298</v>
      </c>
      <c r="B1079" s="1" t="str">
        <f>IF(COUNTIF($A$2:A1079,A1079)&gt;1,"Duplicate","Unique")</f>
        <v>Unique</v>
      </c>
      <c r="C1079" s="1" t="s">
        <v>2299</v>
      </c>
      <c r="D1079" s="1" t="s">
        <v>154</v>
      </c>
      <c r="E1079" s="1" t="str">
        <f t="shared" si="113"/>
        <v>Submitted</v>
      </c>
      <c r="F1079" s="1" t="s">
        <v>47</v>
      </c>
      <c r="G1079" s="1">
        <v>18</v>
      </c>
      <c r="H1079" s="1" t="s">
        <v>36</v>
      </c>
      <c r="I1079" s="1" t="s">
        <v>48</v>
      </c>
      <c r="J1079" s="1" t="s">
        <v>70</v>
      </c>
      <c r="K1079" s="4">
        <v>-50000</v>
      </c>
      <c r="L1079" s="4" t="str">
        <f t="shared" si="114"/>
        <v>Submitted</v>
      </c>
      <c r="M1079" s="1">
        <v>405</v>
      </c>
      <c r="N1079" s="1" t="str">
        <f t="shared" si="115"/>
        <v>High_risk</v>
      </c>
      <c r="O1079" s="1" t="str">
        <f t="shared" si="116"/>
        <v>Excellent</v>
      </c>
      <c r="P1079" s="1" t="str">
        <f t="shared" si="117"/>
        <v>Submitted</v>
      </c>
      <c r="Q1079" s="1" t="str">
        <f t="shared" si="118"/>
        <v>Valid</v>
      </c>
      <c r="R1079" s="1" t="s">
        <v>70</v>
      </c>
      <c r="S1079" s="4">
        <v>1280130</v>
      </c>
      <c r="T1079" s="1">
        <v>8.93</v>
      </c>
      <c r="U1079" s="1">
        <v>120</v>
      </c>
      <c r="V1079" s="1">
        <v>10667.75</v>
      </c>
      <c r="W1079" s="4">
        <f t="shared" si="119"/>
        <v>952630.07499999995</v>
      </c>
      <c r="X1079" s="1" t="s">
        <v>50</v>
      </c>
      <c r="Y1079" s="1" t="s">
        <v>51</v>
      </c>
      <c r="Z1079" s="8">
        <v>46541</v>
      </c>
      <c r="AA1079" s="8" t="str">
        <f>TEXT(Table2[[#This Row],[Application_Date]],"yyy")</f>
        <v>2027</v>
      </c>
      <c r="AB1079" s="8" t="str">
        <f>TEXT(Table2[[#This Row],[Application_Date]],"mmmm")</f>
        <v>June</v>
      </c>
      <c r="AC1079" s="1" t="s">
        <v>61</v>
      </c>
      <c r="AD1079" s="1" t="s">
        <v>30</v>
      </c>
      <c r="AE1079" s="1" t="s">
        <v>62</v>
      </c>
    </row>
    <row r="1080" spans="1:31" x14ac:dyDescent="0.25">
      <c r="A1080" s="1" t="s">
        <v>2300</v>
      </c>
      <c r="B1080" s="1" t="str">
        <f>IF(COUNTIF($A$2:A1080,A1080)&gt;1,"Duplicate","Unique")</f>
        <v>Unique</v>
      </c>
      <c r="C1080" s="1" t="s">
        <v>2301</v>
      </c>
      <c r="D1080" s="1" t="s">
        <v>587</v>
      </c>
      <c r="E1080" s="1" t="str">
        <f t="shared" si="113"/>
        <v>Submitted</v>
      </c>
      <c r="F1080" s="1" t="s">
        <v>47</v>
      </c>
      <c r="G1080" s="1">
        <v>28</v>
      </c>
      <c r="H1080" s="1" t="s">
        <v>36</v>
      </c>
      <c r="I1080" s="1" t="s">
        <v>48</v>
      </c>
      <c r="J1080" s="1" t="s">
        <v>70</v>
      </c>
      <c r="K1080" s="4">
        <v>781146</v>
      </c>
      <c r="L1080" s="4" t="str">
        <f t="shared" si="114"/>
        <v>Submitted</v>
      </c>
      <c r="M1080" s="1">
        <v>815</v>
      </c>
      <c r="N1080" s="1" t="str">
        <f t="shared" si="115"/>
        <v>medium_risk</v>
      </c>
      <c r="O1080" s="1" t="str">
        <f t="shared" si="116"/>
        <v>Excellent</v>
      </c>
      <c r="P1080" s="1" t="str">
        <f t="shared" si="117"/>
        <v>Submitted</v>
      </c>
      <c r="Q1080" s="1" t="str">
        <f t="shared" si="118"/>
        <v>Valid</v>
      </c>
      <c r="R1080" s="1" t="s">
        <v>38</v>
      </c>
      <c r="S1080" s="4">
        <v>1990624</v>
      </c>
      <c r="T1080" s="1">
        <v>10.84</v>
      </c>
      <c r="U1080" s="1">
        <v>12</v>
      </c>
      <c r="V1080" s="1">
        <v>165885.32999999999</v>
      </c>
      <c r="W1080" s="4">
        <f t="shared" si="119"/>
        <v>1798992.8999595048</v>
      </c>
      <c r="X1080" s="1" t="s">
        <v>85</v>
      </c>
      <c r="Y1080" s="1" t="s">
        <v>86</v>
      </c>
      <c r="Z1080" s="8">
        <v>46542</v>
      </c>
      <c r="AA1080" s="8" t="str">
        <f>TEXT(Table2[[#This Row],[Application_Date]],"yyy")</f>
        <v>2027</v>
      </c>
      <c r="AB1080" s="8" t="str">
        <f>TEXT(Table2[[#This Row],[Application_Date]],"mmmm")</f>
        <v>June</v>
      </c>
      <c r="AC1080" s="1" t="s">
        <v>41</v>
      </c>
      <c r="AD1080" s="1" t="s">
        <v>42</v>
      </c>
      <c r="AE1080" s="1" t="s">
        <v>62</v>
      </c>
    </row>
    <row r="1081" spans="1:31" x14ac:dyDescent="0.25">
      <c r="A1081" s="1" t="s">
        <v>2302</v>
      </c>
      <c r="B1081" s="1" t="str">
        <f>IF(COUNTIF($A$2:A1081,A1081)&gt;1,"Duplicate","Unique")</f>
        <v>Unique</v>
      </c>
      <c r="C1081" s="1" t="s">
        <v>2303</v>
      </c>
      <c r="D1081" s="1" t="s">
        <v>204</v>
      </c>
      <c r="E1081" s="1" t="str">
        <f t="shared" si="113"/>
        <v>Submitted</v>
      </c>
      <c r="F1081" s="1" t="s">
        <v>47</v>
      </c>
      <c r="G1081" s="1">
        <v>23</v>
      </c>
      <c r="H1081" s="1" t="s">
        <v>36</v>
      </c>
      <c r="I1081" s="1" t="s">
        <v>48</v>
      </c>
      <c r="J1081" s="1" t="s">
        <v>37</v>
      </c>
      <c r="K1081" s="4">
        <v>1915076</v>
      </c>
      <c r="L1081" s="4" t="str">
        <f t="shared" si="114"/>
        <v>Submitted</v>
      </c>
      <c r="M1081" s="1">
        <v>810</v>
      </c>
      <c r="N1081" s="1" t="str">
        <f t="shared" si="115"/>
        <v>medium_risk</v>
      </c>
      <c r="O1081" s="1" t="str">
        <f t="shared" si="116"/>
        <v>Excellent</v>
      </c>
      <c r="P1081" s="1" t="str">
        <f t="shared" si="117"/>
        <v>Submitted</v>
      </c>
      <c r="Q1081" s="1" t="str">
        <f t="shared" si="118"/>
        <v>Valid</v>
      </c>
      <c r="R1081" s="1" t="s">
        <v>6</v>
      </c>
      <c r="S1081" s="4">
        <v>4720400</v>
      </c>
      <c r="T1081" s="1">
        <v>17.559999999999999</v>
      </c>
      <c r="U1081" s="1">
        <v>60</v>
      </c>
      <c r="V1081" s="1">
        <v>78673.33</v>
      </c>
      <c r="W1081" s="4">
        <f t="shared" si="119"/>
        <v>6907518.666666666</v>
      </c>
      <c r="X1081" s="1" t="s">
        <v>105</v>
      </c>
      <c r="Y1081" s="1" t="s">
        <v>106</v>
      </c>
      <c r="Z1081" s="8">
        <v>46543</v>
      </c>
      <c r="AA1081" s="8" t="str">
        <f>TEXT(Table2[[#This Row],[Application_Date]],"yyy")</f>
        <v>2027</v>
      </c>
      <c r="AB1081" s="8" t="str">
        <f>TEXT(Table2[[#This Row],[Application_Date]],"mmmm")</f>
        <v>June</v>
      </c>
      <c r="AC1081" s="1" t="s">
        <v>61</v>
      </c>
      <c r="AD1081" s="1" t="s">
        <v>42</v>
      </c>
      <c r="AE1081" s="1" t="s">
        <v>43</v>
      </c>
    </row>
    <row r="1082" spans="1:31" x14ac:dyDescent="0.25">
      <c r="A1082" s="1" t="s">
        <v>2304</v>
      </c>
      <c r="B1082" s="1" t="str">
        <f>IF(COUNTIF($A$2:A1082,A1082)&gt;1,"Duplicate","Unique")</f>
        <v>Unique</v>
      </c>
      <c r="C1082" s="1" t="s">
        <v>2305</v>
      </c>
      <c r="D1082" s="1" t="s">
        <v>433</v>
      </c>
      <c r="E1082" s="1" t="str">
        <f t="shared" si="113"/>
        <v>Submitted</v>
      </c>
      <c r="F1082" s="1" t="s">
        <v>35</v>
      </c>
      <c r="G1082" s="1">
        <v>58</v>
      </c>
      <c r="H1082" s="1" t="s">
        <v>24</v>
      </c>
      <c r="I1082" s="1" t="s">
        <v>25</v>
      </c>
      <c r="J1082" s="1" t="s">
        <v>70</v>
      </c>
      <c r="K1082" s="4">
        <v>633413</v>
      </c>
      <c r="L1082" s="4" t="str">
        <f t="shared" si="114"/>
        <v>Submitted</v>
      </c>
      <c r="M1082" s="1">
        <v>784</v>
      </c>
      <c r="N1082" s="1" t="str">
        <f t="shared" si="115"/>
        <v>medium_risk</v>
      </c>
      <c r="O1082" s="1" t="str">
        <f t="shared" si="116"/>
        <v>Excellent</v>
      </c>
      <c r="P1082" s="1" t="str">
        <f t="shared" si="117"/>
        <v>Submitted</v>
      </c>
      <c r="Q1082" s="1" t="str">
        <f t="shared" si="118"/>
        <v>Valid</v>
      </c>
      <c r="R1082" s="1" t="s">
        <v>6</v>
      </c>
      <c r="S1082" s="4">
        <v>2766630</v>
      </c>
      <c r="T1082" s="1">
        <v>17.48</v>
      </c>
      <c r="U1082" s="1">
        <v>36</v>
      </c>
      <c r="V1082" s="1">
        <v>76850.83</v>
      </c>
      <c r="W1082" s="4">
        <f t="shared" si="119"/>
        <v>4030057.700000036</v>
      </c>
      <c r="X1082" s="1" t="s">
        <v>28</v>
      </c>
      <c r="Y1082" s="1" t="s">
        <v>29</v>
      </c>
      <c r="Z1082" s="8">
        <v>46544</v>
      </c>
      <c r="AA1082" s="8" t="str">
        <f>TEXT(Table2[[#This Row],[Application_Date]],"yyy")</f>
        <v>2027</v>
      </c>
      <c r="AB1082" s="8" t="str">
        <f>TEXT(Table2[[#This Row],[Application_Date]],"mmmm")</f>
        <v>June</v>
      </c>
      <c r="AC1082" s="1" t="s">
        <v>52</v>
      </c>
      <c r="AD1082" s="1" t="s">
        <v>42</v>
      </c>
      <c r="AE1082" s="1" t="s">
        <v>66</v>
      </c>
    </row>
    <row r="1083" spans="1:31" x14ac:dyDescent="0.25">
      <c r="A1083" s="1" t="s">
        <v>2306</v>
      </c>
      <c r="B1083" s="1" t="str">
        <f>IF(COUNTIF($A$2:A1083,A1083)&gt;1,"Duplicate","Unique")</f>
        <v>Unique</v>
      </c>
      <c r="C1083" s="1" t="s">
        <v>2307</v>
      </c>
      <c r="D1083" s="1" t="s">
        <v>94</v>
      </c>
      <c r="E1083" s="1" t="str">
        <f t="shared" si="113"/>
        <v>Submitted</v>
      </c>
      <c r="F1083" s="1" t="s">
        <v>47</v>
      </c>
      <c r="G1083" s="1">
        <v>25</v>
      </c>
      <c r="H1083" s="1" t="s">
        <v>36</v>
      </c>
      <c r="I1083" s="1" t="s">
        <v>25</v>
      </c>
      <c r="J1083" s="1" t="s">
        <v>37</v>
      </c>
      <c r="K1083" s="4">
        <v>333695</v>
      </c>
      <c r="L1083" s="4" t="str">
        <f t="shared" si="114"/>
        <v>Submitted</v>
      </c>
      <c r="M1083" s="1">
        <v>877</v>
      </c>
      <c r="N1083" s="1" t="str">
        <f t="shared" si="115"/>
        <v>medium_risk</v>
      </c>
      <c r="O1083" s="1" t="str">
        <f t="shared" si="116"/>
        <v>Excellent</v>
      </c>
      <c r="P1083" s="1" t="str">
        <f t="shared" si="117"/>
        <v>Submitted</v>
      </c>
      <c r="Q1083" s="1" t="str">
        <f t="shared" si="118"/>
        <v>Valid</v>
      </c>
      <c r="R1083" s="1" t="s">
        <v>70</v>
      </c>
      <c r="S1083" s="4">
        <v>0</v>
      </c>
      <c r="T1083" s="1">
        <v>11.08</v>
      </c>
      <c r="U1083" s="1">
        <v>60</v>
      </c>
      <c r="V1083" s="1">
        <v>4166.67</v>
      </c>
      <c r="W1083" s="4">
        <f t="shared" si="119"/>
        <v>0</v>
      </c>
      <c r="X1083" s="1" t="s">
        <v>28</v>
      </c>
      <c r="Y1083" s="1" t="s">
        <v>29</v>
      </c>
      <c r="Z1083" s="8">
        <v>46545</v>
      </c>
      <c r="AA1083" s="8" t="str">
        <f>TEXT(Table2[[#This Row],[Application_Date]],"yyy")</f>
        <v>2027</v>
      </c>
      <c r="AB1083" s="8" t="str">
        <f>TEXT(Table2[[#This Row],[Application_Date]],"mmmm")</f>
        <v>June</v>
      </c>
      <c r="AC1083" s="1" t="s">
        <v>61</v>
      </c>
      <c r="AD1083" s="1" t="s">
        <v>30</v>
      </c>
      <c r="AE1083" s="1" t="s">
        <v>31</v>
      </c>
    </row>
    <row r="1084" spans="1:31" x14ac:dyDescent="0.25">
      <c r="A1084" s="1" t="s">
        <v>2308</v>
      </c>
      <c r="B1084" s="1" t="str">
        <f>IF(COUNTIF($A$2:A1084,A1084)&gt;1,"Duplicate","Unique")</f>
        <v>Unique</v>
      </c>
      <c r="C1084" s="1" t="s">
        <v>2309</v>
      </c>
      <c r="D1084" s="1" t="s">
        <v>207</v>
      </c>
      <c r="E1084" s="1" t="str">
        <f t="shared" si="113"/>
        <v>Submitted</v>
      </c>
      <c r="F1084" s="1" t="s">
        <v>47</v>
      </c>
      <c r="G1084" s="1">
        <v>37</v>
      </c>
      <c r="H1084" s="1" t="s">
        <v>24</v>
      </c>
      <c r="I1084" s="1" t="s">
        <v>25</v>
      </c>
      <c r="J1084" s="1" t="s">
        <v>70</v>
      </c>
      <c r="K1084" s="4">
        <v>1920320</v>
      </c>
      <c r="L1084" s="4" t="str">
        <f t="shared" si="114"/>
        <v>Submitted</v>
      </c>
      <c r="M1084" s="1">
        <v>459</v>
      </c>
      <c r="N1084" s="1" t="str">
        <f t="shared" si="115"/>
        <v>High_risk</v>
      </c>
      <c r="O1084" s="1" t="str">
        <f t="shared" si="116"/>
        <v>Excellent</v>
      </c>
      <c r="P1084" s="1" t="str">
        <f t="shared" si="117"/>
        <v>Submitted</v>
      </c>
      <c r="Q1084" s="1" t="str">
        <f t="shared" si="118"/>
        <v>Valid</v>
      </c>
      <c r="R1084" s="1" t="s">
        <v>6</v>
      </c>
      <c r="S1084" s="4">
        <v>1275871</v>
      </c>
      <c r="T1084" s="1">
        <v>10.02</v>
      </c>
      <c r="U1084" s="1">
        <v>12</v>
      </c>
      <c r="V1084" s="1">
        <v>106322.58</v>
      </c>
      <c r="W1084" s="4">
        <f t="shared" si="119"/>
        <v>1066083.6909288599</v>
      </c>
      <c r="X1084" s="1" t="s">
        <v>105</v>
      </c>
      <c r="Y1084" s="1" t="s">
        <v>106</v>
      </c>
      <c r="Z1084" s="8">
        <v>46546</v>
      </c>
      <c r="AA1084" s="8" t="str">
        <f>TEXT(Table2[[#This Row],[Application_Date]],"yyy")</f>
        <v>2027</v>
      </c>
      <c r="AB1084" s="8" t="str">
        <f>TEXT(Table2[[#This Row],[Application_Date]],"mmmm")</f>
        <v>June</v>
      </c>
      <c r="AC1084" s="1" t="s">
        <v>41</v>
      </c>
      <c r="AD1084" s="1" t="s">
        <v>42</v>
      </c>
      <c r="AE1084" s="1" t="s">
        <v>62</v>
      </c>
    </row>
    <row r="1085" spans="1:31" x14ac:dyDescent="0.25">
      <c r="A1085" s="1" t="s">
        <v>2310</v>
      </c>
      <c r="B1085" s="1" t="str">
        <f>IF(COUNTIF($A$2:A1085,A1085)&gt;1,"Duplicate","Unique")</f>
        <v>Unique</v>
      </c>
      <c r="C1085" s="1" t="s">
        <v>2311</v>
      </c>
      <c r="D1085" s="1" t="s">
        <v>157</v>
      </c>
      <c r="E1085" s="1" t="str">
        <f t="shared" si="113"/>
        <v>Submitted</v>
      </c>
      <c r="F1085" s="1" t="s">
        <v>47</v>
      </c>
      <c r="G1085" s="1">
        <v>26</v>
      </c>
      <c r="H1085" s="1" t="s">
        <v>36</v>
      </c>
      <c r="I1085" s="1" t="s">
        <v>25</v>
      </c>
      <c r="J1085" s="1" t="s">
        <v>49</v>
      </c>
      <c r="K1085" s="4">
        <v>317615</v>
      </c>
      <c r="L1085" s="4" t="str">
        <f t="shared" si="114"/>
        <v>Submitted</v>
      </c>
      <c r="M1085" s="1">
        <v>446</v>
      </c>
      <c r="N1085" s="1" t="str">
        <f t="shared" si="115"/>
        <v>High_risk</v>
      </c>
      <c r="O1085" s="1" t="str">
        <f t="shared" si="116"/>
        <v>Excellent</v>
      </c>
      <c r="P1085" s="1" t="str">
        <f t="shared" si="117"/>
        <v>Submitted</v>
      </c>
      <c r="Q1085" s="1" t="str">
        <f t="shared" si="118"/>
        <v>Valid</v>
      </c>
      <c r="R1085" s="1" t="s">
        <v>27</v>
      </c>
      <c r="S1085" s="4">
        <v>2266373</v>
      </c>
      <c r="T1085" s="1">
        <v>8.64</v>
      </c>
      <c r="U1085" s="1">
        <v>24</v>
      </c>
      <c r="V1085" s="1">
        <v>94432.21</v>
      </c>
      <c r="W1085" s="4">
        <f t="shared" si="119"/>
        <v>1631792.1906311095</v>
      </c>
      <c r="X1085" s="1" t="s">
        <v>50</v>
      </c>
      <c r="Y1085" s="1" t="s">
        <v>51</v>
      </c>
      <c r="Z1085" s="8">
        <v>46547</v>
      </c>
      <c r="AA1085" s="8" t="str">
        <f>TEXT(Table2[[#This Row],[Application_Date]],"yyy")</f>
        <v>2027</v>
      </c>
      <c r="AB1085" s="8" t="str">
        <f>TEXT(Table2[[#This Row],[Application_Date]],"mmmm")</f>
        <v>June</v>
      </c>
      <c r="AC1085" s="1" t="s">
        <v>61</v>
      </c>
      <c r="AD1085" s="1" t="s">
        <v>42</v>
      </c>
      <c r="AE1085" s="1" t="s">
        <v>62</v>
      </c>
    </row>
    <row r="1086" spans="1:31" x14ac:dyDescent="0.25">
      <c r="A1086" s="1" t="s">
        <v>2312</v>
      </c>
      <c r="B1086" s="1" t="str">
        <f>IF(COUNTIF($A$2:A1086,A1086)&gt;1,"Duplicate","Unique")</f>
        <v>Unique</v>
      </c>
      <c r="C1086" s="1" t="s">
        <v>2313</v>
      </c>
      <c r="D1086" s="1" t="s">
        <v>75</v>
      </c>
      <c r="E1086" s="1" t="str">
        <f t="shared" si="113"/>
        <v>Submitted</v>
      </c>
      <c r="F1086" s="1" t="s">
        <v>47</v>
      </c>
      <c r="G1086" s="1">
        <v>47</v>
      </c>
      <c r="H1086" s="1" t="s">
        <v>24</v>
      </c>
      <c r="I1086" s="1" t="s">
        <v>48</v>
      </c>
      <c r="J1086" s="1" t="s">
        <v>37</v>
      </c>
      <c r="K1086" s="4">
        <v>1078552</v>
      </c>
      <c r="L1086" s="4" t="str">
        <f t="shared" si="114"/>
        <v>Submitted</v>
      </c>
      <c r="M1086" s="1">
        <v>385</v>
      </c>
      <c r="N1086" s="1" t="str">
        <f t="shared" si="115"/>
        <v>High_risk</v>
      </c>
      <c r="O1086" s="1" t="str">
        <f t="shared" si="116"/>
        <v>Excellent</v>
      </c>
      <c r="P1086" s="1" t="str">
        <f t="shared" si="117"/>
        <v>Submitted</v>
      </c>
      <c r="Q1086" s="1" t="str">
        <f t="shared" si="118"/>
        <v>Valid</v>
      </c>
      <c r="R1086" s="1" t="s">
        <v>82</v>
      </c>
      <c r="S1086" s="4">
        <v>511179</v>
      </c>
      <c r="T1086" s="1">
        <v>9.43</v>
      </c>
      <c r="U1086" s="1">
        <v>36</v>
      </c>
      <c r="V1086" s="1">
        <v>14199.42</v>
      </c>
      <c r="W1086" s="4">
        <f t="shared" si="119"/>
        <v>401701.49784484989</v>
      </c>
      <c r="X1086" s="1" t="s">
        <v>28</v>
      </c>
      <c r="Y1086" s="1" t="s">
        <v>29</v>
      </c>
      <c r="Z1086" s="8">
        <v>46548</v>
      </c>
      <c r="AA1086" s="8" t="str">
        <f>TEXT(Table2[[#This Row],[Application_Date]],"yyy")</f>
        <v>2027</v>
      </c>
      <c r="AB1086" s="8" t="str">
        <f>TEXT(Table2[[#This Row],[Application_Date]],"mmmm")</f>
        <v>June</v>
      </c>
      <c r="AC1086" s="1" t="s">
        <v>52</v>
      </c>
      <c r="AD1086" s="1" t="s">
        <v>42</v>
      </c>
      <c r="AE1086" s="1" t="s">
        <v>62</v>
      </c>
    </row>
    <row r="1087" spans="1:31" x14ac:dyDescent="0.25">
      <c r="A1087" s="1" t="s">
        <v>2314</v>
      </c>
      <c r="B1087" s="1" t="str">
        <f>IF(COUNTIF($A$2:A1087,A1087)&gt;1,"Duplicate","Unique")</f>
        <v>Unique</v>
      </c>
      <c r="C1087" s="1" t="s">
        <v>2315</v>
      </c>
      <c r="D1087" s="1">
        <v>0</v>
      </c>
      <c r="E1087" s="1" t="str">
        <f t="shared" si="113"/>
        <v>Submitted</v>
      </c>
      <c r="F1087" s="1" t="s">
        <v>47</v>
      </c>
      <c r="G1087" s="1">
        <v>34</v>
      </c>
      <c r="H1087" s="1" t="s">
        <v>24</v>
      </c>
      <c r="I1087" s="1" t="s">
        <v>48</v>
      </c>
      <c r="J1087" s="1" t="s">
        <v>37</v>
      </c>
      <c r="K1087" s="4">
        <v>1575356</v>
      </c>
      <c r="L1087" s="4" t="str">
        <f t="shared" si="114"/>
        <v>Submitted</v>
      </c>
      <c r="M1087" s="1">
        <v>741</v>
      </c>
      <c r="N1087" s="1" t="str">
        <f t="shared" si="115"/>
        <v>low_risk</v>
      </c>
      <c r="O1087" s="1" t="str">
        <f t="shared" si="116"/>
        <v>Excellent</v>
      </c>
      <c r="P1087" s="1" t="str">
        <f t="shared" si="117"/>
        <v>Submitted</v>
      </c>
      <c r="Q1087" s="1" t="str">
        <f t="shared" si="118"/>
        <v>Valid</v>
      </c>
      <c r="R1087" s="1" t="s">
        <v>82</v>
      </c>
      <c r="S1087" s="4">
        <v>2926458</v>
      </c>
      <c r="T1087" s="1">
        <v>12.7</v>
      </c>
      <c r="U1087" s="1">
        <v>12</v>
      </c>
      <c r="V1087" s="1">
        <v>243871.5</v>
      </c>
      <c r="W1087" s="4">
        <f t="shared" si="119"/>
        <v>3097703.6633372656</v>
      </c>
      <c r="X1087" s="1" t="s">
        <v>50</v>
      </c>
      <c r="Y1087" s="1" t="s">
        <v>51</v>
      </c>
      <c r="Z1087" s="8">
        <v>46549</v>
      </c>
      <c r="AA1087" s="8" t="str">
        <f>TEXT(Table2[[#This Row],[Application_Date]],"yyy")</f>
        <v>2027</v>
      </c>
      <c r="AB1087" s="8" t="str">
        <f>TEXT(Table2[[#This Row],[Application_Date]],"mmmm")</f>
        <v>June</v>
      </c>
      <c r="AC1087" s="1" t="s">
        <v>61</v>
      </c>
      <c r="AD1087" s="1" t="s">
        <v>42</v>
      </c>
      <c r="AE1087" s="1" t="s">
        <v>66</v>
      </c>
    </row>
    <row r="1088" spans="1:31" x14ac:dyDescent="0.25">
      <c r="A1088" s="1" t="s">
        <v>2316</v>
      </c>
      <c r="B1088" s="1" t="str">
        <f>IF(COUNTIF($A$2:A1088,A1088)&gt;1,"Duplicate","Unique")</f>
        <v>Unique</v>
      </c>
      <c r="C1088" s="1" t="s">
        <v>2317</v>
      </c>
      <c r="D1088" s="1" t="s">
        <v>575</v>
      </c>
      <c r="E1088" s="1" t="str">
        <f t="shared" si="113"/>
        <v>Submitted</v>
      </c>
      <c r="F1088" s="1" t="s">
        <v>47</v>
      </c>
      <c r="G1088" s="1">
        <v>38</v>
      </c>
      <c r="H1088" s="1" t="s">
        <v>36</v>
      </c>
      <c r="I1088" s="1" t="s">
        <v>25</v>
      </c>
      <c r="J1088" s="1" t="s">
        <v>49</v>
      </c>
      <c r="K1088" s="4">
        <v>1587835</v>
      </c>
      <c r="L1088" s="4" t="str">
        <f t="shared" si="114"/>
        <v>Submitted</v>
      </c>
      <c r="M1088" s="1">
        <v>330</v>
      </c>
      <c r="N1088" s="1" t="str">
        <f t="shared" si="115"/>
        <v>High_risk</v>
      </c>
      <c r="O1088" s="1" t="str">
        <f t="shared" si="116"/>
        <v>Excellent</v>
      </c>
      <c r="P1088" s="1" t="str">
        <f t="shared" si="117"/>
        <v>Submitted</v>
      </c>
      <c r="Q1088" s="1" t="str">
        <f t="shared" si="118"/>
        <v>Valid</v>
      </c>
      <c r="R1088" s="1" t="s">
        <v>82</v>
      </c>
      <c r="S1088" s="4">
        <v>4936914</v>
      </c>
      <c r="T1088" s="1">
        <v>10.48</v>
      </c>
      <c r="U1088" s="1">
        <v>12</v>
      </c>
      <c r="V1088" s="1">
        <v>411409.5</v>
      </c>
      <c r="W1088" s="4">
        <f t="shared" si="119"/>
        <v>4313880.8975658221</v>
      </c>
      <c r="X1088" s="1" t="s">
        <v>39</v>
      </c>
      <c r="Y1088" s="1" t="s">
        <v>40</v>
      </c>
      <c r="Z1088" s="8">
        <v>46550</v>
      </c>
      <c r="AA1088" s="8" t="str">
        <f>TEXT(Table2[[#This Row],[Application_Date]],"yyy")</f>
        <v>2027</v>
      </c>
      <c r="AB1088" s="8" t="str">
        <f>TEXT(Table2[[#This Row],[Application_Date]],"mmmm")</f>
        <v>June</v>
      </c>
      <c r="AC1088" s="1" t="s">
        <v>41</v>
      </c>
      <c r="AD1088" s="1" t="s">
        <v>30</v>
      </c>
      <c r="AE1088" s="1" t="s">
        <v>66</v>
      </c>
    </row>
    <row r="1089" spans="1:31" x14ac:dyDescent="0.25">
      <c r="A1089" s="1" t="s">
        <v>2318</v>
      </c>
      <c r="B1089" s="1" t="str">
        <f>IF(COUNTIF($A$2:A1089,A1089)&gt;1,"Duplicate","Unique")</f>
        <v>Unique</v>
      </c>
      <c r="C1089" s="1" t="s">
        <v>2319</v>
      </c>
      <c r="D1089" s="1" t="s">
        <v>328</v>
      </c>
      <c r="E1089" s="1" t="str">
        <f t="shared" si="113"/>
        <v>Submitted</v>
      </c>
      <c r="F1089" s="1" t="s">
        <v>47</v>
      </c>
      <c r="G1089" s="1">
        <v>19</v>
      </c>
      <c r="H1089" s="1" t="s">
        <v>24</v>
      </c>
      <c r="I1089" s="1" t="s">
        <v>48</v>
      </c>
      <c r="J1089" s="1" t="s">
        <v>37</v>
      </c>
      <c r="K1089" s="4">
        <v>2354285</v>
      </c>
      <c r="L1089" s="4" t="str">
        <f t="shared" si="114"/>
        <v>Submitted</v>
      </c>
      <c r="M1089" s="1">
        <v>624</v>
      </c>
      <c r="N1089" s="1" t="str">
        <f t="shared" si="115"/>
        <v>low_risk</v>
      </c>
      <c r="O1089" s="1" t="str">
        <f t="shared" si="116"/>
        <v>Excellent</v>
      </c>
      <c r="P1089" s="1" t="str">
        <f t="shared" si="117"/>
        <v>Submitted</v>
      </c>
      <c r="Q1089" s="1" t="str">
        <f t="shared" si="118"/>
        <v>Valid</v>
      </c>
      <c r="R1089" s="1" t="s">
        <v>6</v>
      </c>
      <c r="S1089" s="4">
        <v>4492807</v>
      </c>
      <c r="T1089" s="1">
        <v>14.26</v>
      </c>
      <c r="U1089" s="1">
        <v>180</v>
      </c>
      <c r="V1089" s="1">
        <v>24960.04</v>
      </c>
      <c r="W1089" s="4">
        <f t="shared" si="119"/>
        <v>5338952.3183333334</v>
      </c>
      <c r="X1089" s="1" t="s">
        <v>85</v>
      </c>
      <c r="Y1089" s="1" t="s">
        <v>86</v>
      </c>
      <c r="Z1089" s="8">
        <v>46551</v>
      </c>
      <c r="AA1089" s="8" t="str">
        <f>TEXT(Table2[[#This Row],[Application_Date]],"yyy")</f>
        <v>2027</v>
      </c>
      <c r="AB1089" s="8" t="str">
        <f>TEXT(Table2[[#This Row],[Application_Date]],"mmmm")</f>
        <v>June</v>
      </c>
      <c r="AC1089" s="1" t="s">
        <v>52</v>
      </c>
      <c r="AD1089" s="1" t="s">
        <v>30</v>
      </c>
      <c r="AE1089" s="1" t="s">
        <v>66</v>
      </c>
    </row>
    <row r="1090" spans="1:31" x14ac:dyDescent="0.25">
      <c r="A1090" s="1" t="s">
        <v>2320</v>
      </c>
      <c r="B1090" s="1" t="str">
        <f>IF(COUNTIF($A$2:A1090,A1090)&gt;1,"Duplicate","Unique")</f>
        <v>Unique</v>
      </c>
      <c r="C1090" s="1" t="s">
        <v>2321</v>
      </c>
      <c r="D1090" s="1" t="s">
        <v>46</v>
      </c>
      <c r="E1090" s="1" t="str">
        <f t="shared" ref="E1090:E1153" si="120">IF(C1090="","Missing","Submitted")</f>
        <v>Submitted</v>
      </c>
      <c r="F1090" s="1" t="s">
        <v>35</v>
      </c>
      <c r="G1090" s="1">
        <v>18</v>
      </c>
      <c r="H1090" s="1" t="s">
        <v>24</v>
      </c>
      <c r="I1090" s="1" t="s">
        <v>48</v>
      </c>
      <c r="J1090" s="1" t="s">
        <v>70</v>
      </c>
      <c r="K1090" s="4">
        <v>2043226</v>
      </c>
      <c r="L1090" s="4" t="str">
        <f t="shared" ref="L1090:L1153" si="121">IF(K1090="","Missing","Submitted")</f>
        <v>Submitted</v>
      </c>
      <c r="M1090" s="1">
        <v>439</v>
      </c>
      <c r="N1090" s="1" t="str">
        <f t="shared" ref="N1090:N1153" si="122">IF(M1090&lt;600,"High_risk",IF(M1090&gt;=750,"medium_risk","low_risk"))</f>
        <v>High_risk</v>
      </c>
      <c r="O1090" s="1" t="str">
        <f t="shared" ref="O1090:O1153" si="123">IF(J1091&lt;503,"Poor",IF(J1091&lt;=550,"Fair",IF(J1091&lt;=750,"Good","Excellent")))</f>
        <v>Excellent</v>
      </c>
      <c r="P1090" s="1" t="str">
        <f t="shared" ref="P1090:P1153" si="124">IF(S1090="","Missing","Submitted")</f>
        <v>Submitted</v>
      </c>
      <c r="Q1090" s="1" t="str">
        <f t="shared" ref="Q1090:Q1153" si="125">IF(AND(M1090&gt;=300,M1090&lt;=900),"Valid","Invalid")</f>
        <v>Valid</v>
      </c>
      <c r="R1090" s="1" t="s">
        <v>70</v>
      </c>
      <c r="S1090" s="4">
        <v>4470872</v>
      </c>
      <c r="T1090" s="1">
        <v>7.97</v>
      </c>
      <c r="U1090" s="1">
        <v>60</v>
      </c>
      <c r="V1090" s="1">
        <v>74514.53</v>
      </c>
      <c r="W1090" s="4">
        <f t="shared" ref="W1090:W1153" si="126">PMT(T1090/12,U1090,-S1090)</f>
        <v>2969404.1533334926</v>
      </c>
      <c r="X1090" s="1" t="s">
        <v>50</v>
      </c>
      <c r="Y1090" s="1" t="s">
        <v>51</v>
      </c>
      <c r="Z1090" s="8">
        <v>46552</v>
      </c>
      <c r="AA1090" s="8" t="str">
        <f>TEXT(Table2[[#This Row],[Application_Date]],"yyy")</f>
        <v>2027</v>
      </c>
      <c r="AB1090" s="8" t="str">
        <f>TEXT(Table2[[#This Row],[Application_Date]],"mmmm")</f>
        <v>June</v>
      </c>
      <c r="AC1090" s="1" t="s">
        <v>41</v>
      </c>
      <c r="AD1090" s="1" t="s">
        <v>42</v>
      </c>
      <c r="AE1090" s="1" t="s">
        <v>43</v>
      </c>
    </row>
    <row r="1091" spans="1:31" x14ac:dyDescent="0.25">
      <c r="A1091" s="1" t="s">
        <v>2322</v>
      </c>
      <c r="B1091" s="1" t="str">
        <f>IF(COUNTIF($A$2:A1091,A1091)&gt;1,"Duplicate","Unique")</f>
        <v>Unique</v>
      </c>
      <c r="C1091" s="1" t="s">
        <v>2323</v>
      </c>
      <c r="D1091" s="1" t="s">
        <v>296</v>
      </c>
      <c r="E1091" s="1" t="str">
        <f t="shared" si="120"/>
        <v>Submitted</v>
      </c>
      <c r="F1091" s="1" t="s">
        <v>35</v>
      </c>
      <c r="G1091" s="1">
        <v>63</v>
      </c>
      <c r="H1091" s="1" t="s">
        <v>24</v>
      </c>
      <c r="I1091" s="1" t="s">
        <v>25</v>
      </c>
      <c r="J1091" s="1" t="s">
        <v>49</v>
      </c>
      <c r="K1091" s="4">
        <v>798746</v>
      </c>
      <c r="L1091" s="4" t="str">
        <f t="shared" si="121"/>
        <v>Submitted</v>
      </c>
      <c r="M1091" s="1">
        <v>639</v>
      </c>
      <c r="N1091" s="1" t="str">
        <f t="shared" si="122"/>
        <v>low_risk</v>
      </c>
      <c r="O1091" s="1" t="str">
        <f t="shared" si="123"/>
        <v>Excellent</v>
      </c>
      <c r="P1091" s="1" t="str">
        <f t="shared" si="124"/>
        <v>Submitted</v>
      </c>
      <c r="Q1091" s="1" t="str">
        <f t="shared" si="125"/>
        <v>Valid</v>
      </c>
      <c r="R1091" s="1" t="s">
        <v>70</v>
      </c>
      <c r="S1091" s="4">
        <v>3640612</v>
      </c>
      <c r="T1091" s="1">
        <v>11.98</v>
      </c>
      <c r="U1091" s="1">
        <v>36</v>
      </c>
      <c r="V1091" s="1">
        <v>101128.11</v>
      </c>
      <c r="W1091" s="4">
        <f t="shared" si="126"/>
        <v>3634544.3133878345</v>
      </c>
      <c r="X1091" s="1" t="s">
        <v>59</v>
      </c>
      <c r="Y1091" s="1" t="s">
        <v>60</v>
      </c>
      <c r="Z1091" s="8">
        <v>46553</v>
      </c>
      <c r="AA1091" s="8" t="str">
        <f>TEXT(Table2[[#This Row],[Application_Date]],"yyy")</f>
        <v>2027</v>
      </c>
      <c r="AB1091" s="8" t="str">
        <f>TEXT(Table2[[#This Row],[Application_Date]],"mmmm")</f>
        <v>June</v>
      </c>
      <c r="AC1091" s="1" t="s">
        <v>61</v>
      </c>
      <c r="AD1091" s="1" t="s">
        <v>30</v>
      </c>
      <c r="AE1091" s="1" t="s">
        <v>66</v>
      </c>
    </row>
    <row r="1092" spans="1:31" x14ac:dyDescent="0.25">
      <c r="A1092" s="1" t="s">
        <v>2324</v>
      </c>
      <c r="B1092" s="1" t="str">
        <f>IF(COUNTIF($A$2:A1092,A1092)&gt;1,"Duplicate","Unique")</f>
        <v>Unique</v>
      </c>
      <c r="C1092" s="1" t="s">
        <v>2325</v>
      </c>
      <c r="D1092" s="1" t="s">
        <v>373</v>
      </c>
      <c r="E1092" s="1" t="str">
        <f t="shared" si="120"/>
        <v>Submitted</v>
      </c>
      <c r="F1092" s="1" t="s">
        <v>35</v>
      </c>
      <c r="G1092" s="1">
        <v>41</v>
      </c>
      <c r="H1092" s="1" t="s">
        <v>24</v>
      </c>
      <c r="I1092" s="1" t="s">
        <v>25</v>
      </c>
      <c r="J1092" s="1" t="s">
        <v>37</v>
      </c>
      <c r="K1092" s="4">
        <v>1137223</v>
      </c>
      <c r="L1092" s="4" t="str">
        <f t="shared" si="121"/>
        <v>Submitted</v>
      </c>
      <c r="M1092" s="1">
        <v>404</v>
      </c>
      <c r="N1092" s="1" t="str">
        <f t="shared" si="122"/>
        <v>High_risk</v>
      </c>
      <c r="O1092" s="1" t="str">
        <f t="shared" si="123"/>
        <v>Excellent</v>
      </c>
      <c r="P1092" s="1" t="str">
        <f t="shared" si="124"/>
        <v>Submitted</v>
      </c>
      <c r="Q1092" s="1" t="str">
        <f t="shared" si="125"/>
        <v>Valid</v>
      </c>
      <c r="R1092" s="1" t="s">
        <v>70</v>
      </c>
      <c r="S1092" s="4">
        <v>4951610</v>
      </c>
      <c r="T1092" s="1">
        <v>7.82</v>
      </c>
      <c r="U1092" s="1">
        <v>24</v>
      </c>
      <c r="V1092" s="1">
        <v>206317.08</v>
      </c>
      <c r="W1092" s="4">
        <f t="shared" si="126"/>
        <v>3226818.1782239256</v>
      </c>
      <c r="X1092" s="1" t="s">
        <v>95</v>
      </c>
      <c r="Y1092" s="1" t="s">
        <v>96</v>
      </c>
      <c r="Z1092" s="8">
        <v>46554</v>
      </c>
      <c r="AA1092" s="8" t="str">
        <f>TEXT(Table2[[#This Row],[Application_Date]],"yyy")</f>
        <v>2027</v>
      </c>
      <c r="AB1092" s="8" t="str">
        <f>TEXT(Table2[[#This Row],[Application_Date]],"mmmm")</f>
        <v>June</v>
      </c>
      <c r="AC1092" s="1" t="s">
        <v>41</v>
      </c>
      <c r="AD1092" s="1" t="s">
        <v>30</v>
      </c>
      <c r="AE1092" s="1" t="s">
        <v>62</v>
      </c>
    </row>
    <row r="1093" spans="1:31" x14ac:dyDescent="0.25">
      <c r="A1093" s="1" t="s">
        <v>2326</v>
      </c>
      <c r="B1093" s="1" t="str">
        <f>IF(COUNTIF($A$2:A1093,A1093)&gt;1,"Duplicate","Unique")</f>
        <v>Unique</v>
      </c>
      <c r="C1093" s="1" t="s">
        <v>2327</v>
      </c>
      <c r="D1093" s="1" t="s">
        <v>226</v>
      </c>
      <c r="E1093" s="1" t="str">
        <f t="shared" si="120"/>
        <v>Submitted</v>
      </c>
      <c r="F1093" s="1" t="s">
        <v>35</v>
      </c>
      <c r="G1093" s="1">
        <v>18</v>
      </c>
      <c r="H1093" s="1" t="s">
        <v>24</v>
      </c>
      <c r="I1093" s="1" t="s">
        <v>48</v>
      </c>
      <c r="J1093" s="1" t="s">
        <v>26</v>
      </c>
      <c r="K1093" s="4">
        <v>1999292</v>
      </c>
      <c r="L1093" s="4" t="str">
        <f t="shared" si="121"/>
        <v>Submitted</v>
      </c>
      <c r="M1093" s="1">
        <v>633</v>
      </c>
      <c r="N1093" s="1" t="str">
        <f t="shared" si="122"/>
        <v>low_risk</v>
      </c>
      <c r="O1093" s="1" t="str">
        <f t="shared" si="123"/>
        <v>Excellent</v>
      </c>
      <c r="P1093" s="1" t="str">
        <f t="shared" si="124"/>
        <v>Submitted</v>
      </c>
      <c r="Q1093" s="1" t="str">
        <f t="shared" si="125"/>
        <v>Valid</v>
      </c>
      <c r="R1093" s="1" t="s">
        <v>38</v>
      </c>
      <c r="S1093" s="4">
        <v>4170075</v>
      </c>
      <c r="T1093" s="1">
        <v>13.77</v>
      </c>
      <c r="U1093" s="1">
        <v>12</v>
      </c>
      <c r="V1093" s="1">
        <v>347506.25</v>
      </c>
      <c r="W1093" s="4">
        <f t="shared" si="126"/>
        <v>4785658.5058564143</v>
      </c>
      <c r="X1093" s="1" t="s">
        <v>39</v>
      </c>
      <c r="Y1093" s="1" t="s">
        <v>40</v>
      </c>
      <c r="Z1093" s="8">
        <v>46555</v>
      </c>
      <c r="AA1093" s="8" t="str">
        <f>TEXT(Table2[[#This Row],[Application_Date]],"yyy")</f>
        <v>2027</v>
      </c>
      <c r="AB1093" s="8" t="str">
        <f>TEXT(Table2[[#This Row],[Application_Date]],"mmmm")</f>
        <v>June</v>
      </c>
      <c r="AC1093" s="1" t="s">
        <v>41</v>
      </c>
      <c r="AD1093" s="1" t="s">
        <v>30</v>
      </c>
      <c r="AE1093" s="1" t="s">
        <v>43</v>
      </c>
    </row>
    <row r="1094" spans="1:31" x14ac:dyDescent="0.25">
      <c r="A1094" s="1" t="s">
        <v>2328</v>
      </c>
      <c r="B1094" s="1" t="str">
        <f>IF(COUNTIF($A$2:A1094,A1094)&gt;1,"Duplicate","Unique")</f>
        <v>Unique</v>
      </c>
      <c r="C1094" s="1" t="s">
        <v>2329</v>
      </c>
      <c r="D1094" s="1" t="s">
        <v>180</v>
      </c>
      <c r="E1094" s="1" t="str">
        <f t="shared" si="120"/>
        <v>Submitted</v>
      </c>
      <c r="F1094" s="1" t="s">
        <v>47</v>
      </c>
      <c r="G1094" s="1">
        <v>53</v>
      </c>
      <c r="H1094" s="1" t="s">
        <v>36</v>
      </c>
      <c r="I1094" s="1" t="s">
        <v>25</v>
      </c>
      <c r="J1094" s="1" t="s">
        <v>70</v>
      </c>
      <c r="K1094" s="4">
        <v>396038</v>
      </c>
      <c r="L1094" s="4" t="str">
        <f t="shared" si="121"/>
        <v>Submitted</v>
      </c>
      <c r="M1094" s="1">
        <v>718</v>
      </c>
      <c r="N1094" s="1" t="str">
        <f t="shared" si="122"/>
        <v>low_risk</v>
      </c>
      <c r="O1094" s="1" t="str">
        <f t="shared" si="123"/>
        <v>Excellent</v>
      </c>
      <c r="P1094" s="1" t="str">
        <f t="shared" si="124"/>
        <v>Submitted</v>
      </c>
      <c r="Q1094" s="1" t="str">
        <f t="shared" si="125"/>
        <v>Valid</v>
      </c>
      <c r="R1094" s="1" t="s">
        <v>82</v>
      </c>
      <c r="S1094" s="4">
        <v>4585293</v>
      </c>
      <c r="T1094" s="1">
        <v>9.6999999999999993</v>
      </c>
      <c r="U1094" s="1">
        <v>12</v>
      </c>
      <c r="V1094" s="1">
        <v>382107.75</v>
      </c>
      <c r="W1094" s="4">
        <f t="shared" si="126"/>
        <v>3709478.8639331465</v>
      </c>
      <c r="X1094" s="1" t="s">
        <v>59</v>
      </c>
      <c r="Y1094" s="1" t="s">
        <v>60</v>
      </c>
      <c r="Z1094" s="8">
        <v>46556</v>
      </c>
      <c r="AA1094" s="8" t="str">
        <f>TEXT(Table2[[#This Row],[Application_Date]],"yyy")</f>
        <v>2027</v>
      </c>
      <c r="AB1094" s="8" t="str">
        <f>TEXT(Table2[[#This Row],[Application_Date]],"mmmm")</f>
        <v>June</v>
      </c>
      <c r="AC1094" s="1" t="s">
        <v>61</v>
      </c>
      <c r="AD1094" s="1" t="s">
        <v>42</v>
      </c>
      <c r="AE1094" s="1" t="s">
        <v>66</v>
      </c>
    </row>
    <row r="1095" spans="1:31" x14ac:dyDescent="0.25">
      <c r="A1095" s="1" t="s">
        <v>2330</v>
      </c>
      <c r="B1095" s="1" t="str">
        <f>IF(COUNTIF($A$2:A1095,A1095)&gt;1,"Duplicate","Unique")</f>
        <v>Unique</v>
      </c>
      <c r="C1095" s="1" t="s">
        <v>2331</v>
      </c>
      <c r="D1095" s="1" t="s">
        <v>239</v>
      </c>
      <c r="E1095" s="1" t="str">
        <f t="shared" si="120"/>
        <v>Submitted</v>
      </c>
      <c r="F1095" s="1" t="s">
        <v>47</v>
      </c>
      <c r="G1095" s="1">
        <v>57</v>
      </c>
      <c r="H1095" s="1" t="s">
        <v>36</v>
      </c>
      <c r="I1095" s="1" t="s">
        <v>48</v>
      </c>
      <c r="J1095" s="1" t="s">
        <v>37</v>
      </c>
      <c r="K1095" s="4">
        <v>630716</v>
      </c>
      <c r="L1095" s="4" t="str">
        <f t="shared" si="121"/>
        <v>Submitted</v>
      </c>
      <c r="M1095" s="1">
        <v>724</v>
      </c>
      <c r="N1095" s="1" t="str">
        <f t="shared" si="122"/>
        <v>low_risk</v>
      </c>
      <c r="O1095" s="1" t="str">
        <f t="shared" si="123"/>
        <v>Excellent</v>
      </c>
      <c r="P1095" s="1" t="str">
        <f t="shared" si="124"/>
        <v>Submitted</v>
      </c>
      <c r="Q1095" s="1" t="str">
        <f t="shared" si="125"/>
        <v>Valid</v>
      </c>
      <c r="R1095" s="1" t="s">
        <v>6</v>
      </c>
      <c r="S1095" s="4">
        <v>3936530</v>
      </c>
      <c r="T1095" s="1">
        <v>12.32</v>
      </c>
      <c r="U1095" s="1">
        <v>12</v>
      </c>
      <c r="V1095" s="1">
        <v>328044.17</v>
      </c>
      <c r="W1095" s="4">
        <f t="shared" si="126"/>
        <v>4042346.0044107744</v>
      </c>
      <c r="X1095" s="1" t="s">
        <v>39</v>
      </c>
      <c r="Y1095" s="1" t="s">
        <v>40</v>
      </c>
      <c r="Z1095" s="8">
        <v>46557</v>
      </c>
      <c r="AA1095" s="8" t="str">
        <f>TEXT(Table2[[#This Row],[Application_Date]],"yyy")</f>
        <v>2027</v>
      </c>
      <c r="AB1095" s="8" t="str">
        <f>TEXT(Table2[[#This Row],[Application_Date]],"mmmm")</f>
        <v>June</v>
      </c>
      <c r="AC1095" s="1" t="s">
        <v>41</v>
      </c>
      <c r="AD1095" s="1" t="s">
        <v>42</v>
      </c>
      <c r="AE1095" s="1" t="s">
        <v>31</v>
      </c>
    </row>
    <row r="1096" spans="1:31" x14ac:dyDescent="0.25">
      <c r="A1096" s="1" t="s">
        <v>2332</v>
      </c>
      <c r="B1096" s="1" t="str">
        <f>IF(COUNTIF($A$2:A1096,A1096)&gt;1,"Duplicate","Unique")</f>
        <v>Unique</v>
      </c>
      <c r="C1096" s="1" t="s">
        <v>2333</v>
      </c>
      <c r="D1096" s="1" t="s">
        <v>333</v>
      </c>
      <c r="E1096" s="1" t="str">
        <f t="shared" si="120"/>
        <v>Submitted</v>
      </c>
      <c r="F1096" s="1" t="s">
        <v>47</v>
      </c>
      <c r="G1096" s="1">
        <v>65</v>
      </c>
      <c r="H1096" s="1" t="s">
        <v>36</v>
      </c>
      <c r="I1096" s="1" t="s">
        <v>25</v>
      </c>
      <c r="J1096" s="1" t="s">
        <v>37</v>
      </c>
      <c r="K1096" s="4">
        <v>482370</v>
      </c>
      <c r="L1096" s="4" t="str">
        <f t="shared" si="121"/>
        <v>Submitted</v>
      </c>
      <c r="M1096" s="1">
        <v>508</v>
      </c>
      <c r="N1096" s="1" t="str">
        <f t="shared" si="122"/>
        <v>High_risk</v>
      </c>
      <c r="O1096" s="1" t="str">
        <f t="shared" si="123"/>
        <v>Excellent</v>
      </c>
      <c r="P1096" s="1" t="str">
        <f t="shared" si="124"/>
        <v>Submitted</v>
      </c>
      <c r="Q1096" s="1" t="str">
        <f t="shared" si="125"/>
        <v>Valid</v>
      </c>
      <c r="R1096" s="1" t="s">
        <v>27</v>
      </c>
      <c r="S1096" s="4">
        <v>2136201</v>
      </c>
      <c r="T1096" s="1">
        <v>17.399999999999999</v>
      </c>
      <c r="U1096" s="1">
        <v>12</v>
      </c>
      <c r="V1096" s="1">
        <v>178016.75</v>
      </c>
      <c r="W1096" s="4">
        <f t="shared" si="126"/>
        <v>3097557.6756743421</v>
      </c>
      <c r="X1096" s="1" t="s">
        <v>85</v>
      </c>
      <c r="Y1096" s="1" t="s">
        <v>86</v>
      </c>
      <c r="Z1096" s="8">
        <v>46558</v>
      </c>
      <c r="AA1096" s="8" t="str">
        <f>TEXT(Table2[[#This Row],[Application_Date]],"yyy")</f>
        <v>2027</v>
      </c>
      <c r="AB1096" s="8" t="str">
        <f>TEXT(Table2[[#This Row],[Application_Date]],"mmmm")</f>
        <v>June</v>
      </c>
      <c r="AC1096" s="1" t="s">
        <v>52</v>
      </c>
      <c r="AD1096" s="1" t="s">
        <v>42</v>
      </c>
      <c r="AE1096" s="1" t="s">
        <v>62</v>
      </c>
    </row>
    <row r="1097" spans="1:31" x14ac:dyDescent="0.25">
      <c r="A1097" s="1" t="s">
        <v>2334</v>
      </c>
      <c r="B1097" s="1" t="str">
        <f>IF(COUNTIF($A$2:A1097,A1097)&gt;1,"Duplicate","Unique")</f>
        <v>Unique</v>
      </c>
      <c r="C1097" s="1" t="s">
        <v>2335</v>
      </c>
      <c r="D1097" s="1" t="s">
        <v>151</v>
      </c>
      <c r="E1097" s="1" t="str">
        <f t="shared" si="120"/>
        <v>Submitted</v>
      </c>
      <c r="F1097" s="1" t="s">
        <v>47</v>
      </c>
      <c r="G1097" s="1">
        <v>61</v>
      </c>
      <c r="H1097" s="1" t="s">
        <v>24</v>
      </c>
      <c r="I1097" s="1" t="s">
        <v>25</v>
      </c>
      <c r="J1097" s="1" t="s">
        <v>70</v>
      </c>
      <c r="K1097" s="4">
        <v>631596</v>
      </c>
      <c r="L1097" s="4" t="str">
        <f t="shared" si="121"/>
        <v>Submitted</v>
      </c>
      <c r="M1097" s="1">
        <v>709</v>
      </c>
      <c r="N1097" s="1" t="str">
        <f t="shared" si="122"/>
        <v>low_risk</v>
      </c>
      <c r="O1097" s="1" t="str">
        <f t="shared" si="123"/>
        <v>Excellent</v>
      </c>
      <c r="P1097" s="1" t="str">
        <f t="shared" si="124"/>
        <v>Submitted</v>
      </c>
      <c r="Q1097" s="1" t="str">
        <f t="shared" si="125"/>
        <v>Valid</v>
      </c>
      <c r="R1097" s="1" t="s">
        <v>27</v>
      </c>
      <c r="S1097" s="4">
        <v>75351</v>
      </c>
      <c r="T1097" s="1">
        <v>10.69</v>
      </c>
      <c r="U1097" s="1">
        <v>120</v>
      </c>
      <c r="V1097" s="1">
        <v>627.91999999999996</v>
      </c>
      <c r="W1097" s="4">
        <f t="shared" si="126"/>
        <v>67125.182499999995</v>
      </c>
      <c r="X1097" s="1" t="s">
        <v>59</v>
      </c>
      <c r="Y1097" s="1" t="s">
        <v>60</v>
      </c>
      <c r="Z1097" s="8">
        <v>46559</v>
      </c>
      <c r="AA1097" s="8" t="str">
        <f>TEXT(Table2[[#This Row],[Application_Date]],"yyy")</f>
        <v>2027</v>
      </c>
      <c r="AB1097" s="8" t="str">
        <f>TEXT(Table2[[#This Row],[Application_Date]],"mmmm")</f>
        <v>June</v>
      </c>
      <c r="AC1097" s="1" t="s">
        <v>41</v>
      </c>
      <c r="AD1097" s="1" t="s">
        <v>30</v>
      </c>
      <c r="AE1097" s="1" t="s">
        <v>62</v>
      </c>
    </row>
    <row r="1098" spans="1:31" x14ac:dyDescent="0.25">
      <c r="A1098" s="1" t="s">
        <v>2336</v>
      </c>
      <c r="B1098" s="1" t="str">
        <f>IF(COUNTIF($A$2:A1098,A1098)&gt;1,"Duplicate","Unique")</f>
        <v>Unique</v>
      </c>
      <c r="C1098" s="1" t="s">
        <v>2337</v>
      </c>
      <c r="D1098" s="1" t="s">
        <v>489</v>
      </c>
      <c r="E1098" s="1" t="str">
        <f t="shared" si="120"/>
        <v>Submitted</v>
      </c>
      <c r="F1098" s="1" t="s">
        <v>35</v>
      </c>
      <c r="G1098" s="1">
        <v>29</v>
      </c>
      <c r="H1098" s="1" t="s">
        <v>24</v>
      </c>
      <c r="I1098" s="1" t="s">
        <v>25</v>
      </c>
      <c r="J1098" s="1" t="s">
        <v>26</v>
      </c>
      <c r="K1098" s="4">
        <v>933189</v>
      </c>
      <c r="L1098" s="4" t="str">
        <f t="shared" si="121"/>
        <v>Submitted</v>
      </c>
      <c r="M1098" s="1">
        <v>360</v>
      </c>
      <c r="N1098" s="1" t="str">
        <f t="shared" si="122"/>
        <v>High_risk</v>
      </c>
      <c r="O1098" s="1" t="str">
        <f t="shared" si="123"/>
        <v>Excellent</v>
      </c>
      <c r="P1098" s="1" t="str">
        <f t="shared" si="124"/>
        <v>Submitted</v>
      </c>
      <c r="Q1098" s="1" t="str">
        <f t="shared" si="125"/>
        <v>Valid</v>
      </c>
      <c r="R1098" s="1" t="s">
        <v>70</v>
      </c>
      <c r="S1098" s="4">
        <v>2652615</v>
      </c>
      <c r="T1098" s="1">
        <v>11.59</v>
      </c>
      <c r="U1098" s="1">
        <v>24</v>
      </c>
      <c r="V1098" s="1">
        <v>110525.62</v>
      </c>
      <c r="W1098" s="4">
        <f t="shared" si="126"/>
        <v>2561984.2184169292</v>
      </c>
      <c r="X1098" s="1" t="s">
        <v>95</v>
      </c>
      <c r="Y1098" s="1" t="s">
        <v>96</v>
      </c>
      <c r="Z1098" s="8">
        <v>46560</v>
      </c>
      <c r="AA1098" s="8" t="str">
        <f>TEXT(Table2[[#This Row],[Application_Date]],"yyy")</f>
        <v>2027</v>
      </c>
      <c r="AB1098" s="8" t="str">
        <f>TEXT(Table2[[#This Row],[Application_Date]],"mmmm")</f>
        <v>June</v>
      </c>
      <c r="AC1098" s="1" t="s">
        <v>61</v>
      </c>
      <c r="AD1098" s="1" t="s">
        <v>42</v>
      </c>
      <c r="AE1098" s="1" t="s">
        <v>43</v>
      </c>
    </row>
    <row r="1099" spans="1:31" x14ac:dyDescent="0.25">
      <c r="A1099" s="1" t="s">
        <v>2338</v>
      </c>
      <c r="B1099" s="1" t="str">
        <f>IF(COUNTIF($A$2:A1099,A1099)&gt;1,"Duplicate","Unique")</f>
        <v>Unique</v>
      </c>
      <c r="C1099" s="1" t="s">
        <v>2339</v>
      </c>
      <c r="D1099" s="1" t="s">
        <v>115</v>
      </c>
      <c r="E1099" s="1" t="str">
        <f t="shared" si="120"/>
        <v>Submitted</v>
      </c>
      <c r="F1099" s="1" t="s">
        <v>47</v>
      </c>
      <c r="G1099" s="1">
        <v>61</v>
      </c>
      <c r="H1099" s="1" t="s">
        <v>36</v>
      </c>
      <c r="I1099" s="1" t="s">
        <v>25</v>
      </c>
      <c r="J1099" s="1" t="s">
        <v>26</v>
      </c>
      <c r="K1099" s="4">
        <v>1673092</v>
      </c>
      <c r="L1099" s="4" t="str">
        <f t="shared" si="121"/>
        <v>Submitted</v>
      </c>
      <c r="M1099" s="1">
        <v>454</v>
      </c>
      <c r="N1099" s="1" t="str">
        <f t="shared" si="122"/>
        <v>High_risk</v>
      </c>
      <c r="O1099" s="1" t="str">
        <f t="shared" si="123"/>
        <v>Excellent</v>
      </c>
      <c r="P1099" s="1" t="str">
        <f t="shared" si="124"/>
        <v>Submitted</v>
      </c>
      <c r="Q1099" s="1" t="str">
        <f t="shared" si="125"/>
        <v>Valid</v>
      </c>
      <c r="R1099" s="1" t="s">
        <v>70</v>
      </c>
      <c r="S1099" s="4">
        <v>868224</v>
      </c>
      <c r="T1099" s="1">
        <v>9.6300000000000008</v>
      </c>
      <c r="U1099" s="1">
        <v>120</v>
      </c>
      <c r="V1099" s="1">
        <v>7235.2</v>
      </c>
      <c r="W1099" s="4">
        <f t="shared" si="126"/>
        <v>696749.76000000013</v>
      </c>
      <c r="X1099" s="1" t="s">
        <v>59</v>
      </c>
      <c r="Y1099" s="1" t="s">
        <v>60</v>
      </c>
      <c r="Z1099" s="8">
        <v>46561</v>
      </c>
      <c r="AA1099" s="8" t="str">
        <f>TEXT(Table2[[#This Row],[Application_Date]],"yyy")</f>
        <v>2027</v>
      </c>
      <c r="AB1099" s="8" t="str">
        <f>TEXT(Table2[[#This Row],[Application_Date]],"mmmm")</f>
        <v>June</v>
      </c>
      <c r="AC1099" s="1" t="s">
        <v>61</v>
      </c>
      <c r="AD1099" s="1" t="s">
        <v>42</v>
      </c>
      <c r="AE1099" s="1" t="s">
        <v>31</v>
      </c>
    </row>
    <row r="1100" spans="1:31" x14ac:dyDescent="0.25">
      <c r="A1100" s="1" t="s">
        <v>2340</v>
      </c>
      <c r="B1100" s="1" t="str">
        <f>IF(COUNTIF($A$2:A1100,A1100)&gt;1,"Duplicate","Unique")</f>
        <v>Unique</v>
      </c>
      <c r="C1100" s="1" t="s">
        <v>2341</v>
      </c>
      <c r="D1100" s="1" t="s">
        <v>139</v>
      </c>
      <c r="E1100" s="1" t="str">
        <f t="shared" si="120"/>
        <v>Submitted</v>
      </c>
      <c r="F1100" s="1" t="s">
        <v>47</v>
      </c>
      <c r="G1100" s="1">
        <v>40</v>
      </c>
      <c r="H1100" s="1" t="s">
        <v>24</v>
      </c>
      <c r="I1100" s="1" t="s">
        <v>25</v>
      </c>
      <c r="J1100" s="1" t="s">
        <v>37</v>
      </c>
      <c r="K1100" s="4">
        <v>503051</v>
      </c>
      <c r="L1100" s="4" t="str">
        <f t="shared" si="121"/>
        <v>Submitted</v>
      </c>
      <c r="M1100" s="1">
        <v>950</v>
      </c>
      <c r="N1100" s="1" t="str">
        <f t="shared" si="122"/>
        <v>medium_risk</v>
      </c>
      <c r="O1100" s="1" t="str">
        <f t="shared" si="123"/>
        <v>Excellent</v>
      </c>
      <c r="P1100" s="1" t="str">
        <f t="shared" si="124"/>
        <v>Submitted</v>
      </c>
      <c r="Q1100" s="1" t="str">
        <f t="shared" si="125"/>
        <v>Invalid</v>
      </c>
      <c r="R1100" s="1" t="s">
        <v>38</v>
      </c>
      <c r="S1100" s="4">
        <v>2531632</v>
      </c>
      <c r="T1100" s="1">
        <v>11.9</v>
      </c>
      <c r="U1100" s="1">
        <v>12</v>
      </c>
      <c r="V1100" s="1">
        <v>210969.33</v>
      </c>
      <c r="W1100" s="4">
        <f t="shared" si="126"/>
        <v>2511179.6482964265</v>
      </c>
      <c r="X1100" s="1" t="s">
        <v>39</v>
      </c>
      <c r="Y1100" s="1" t="s">
        <v>40</v>
      </c>
      <c r="Z1100" s="8">
        <v>46562</v>
      </c>
      <c r="AA1100" s="8" t="str">
        <f>TEXT(Table2[[#This Row],[Application_Date]],"yyy")</f>
        <v>2027</v>
      </c>
      <c r="AB1100" s="8" t="str">
        <f>TEXT(Table2[[#This Row],[Application_Date]],"mmmm")</f>
        <v>June</v>
      </c>
      <c r="AC1100" s="1" t="s">
        <v>61</v>
      </c>
      <c r="AD1100" s="1" t="s">
        <v>30</v>
      </c>
      <c r="AE1100" s="1" t="s">
        <v>62</v>
      </c>
    </row>
    <row r="1101" spans="1:31" x14ac:dyDescent="0.25">
      <c r="A1101" s="1" t="s">
        <v>2342</v>
      </c>
      <c r="B1101" s="1" t="str">
        <f>IF(COUNTIF($A$2:A1101,A1101)&gt;1,"Duplicate","Unique")</f>
        <v>Unique</v>
      </c>
      <c r="C1101" s="1" t="s">
        <v>2343</v>
      </c>
      <c r="D1101" s="1" t="s">
        <v>214</v>
      </c>
      <c r="E1101" s="1" t="str">
        <f t="shared" si="120"/>
        <v>Submitted</v>
      </c>
      <c r="F1101" s="1" t="s">
        <v>47</v>
      </c>
      <c r="G1101" s="1">
        <v>45</v>
      </c>
      <c r="H1101" s="1" t="s">
        <v>36</v>
      </c>
      <c r="I1101" s="1" t="s">
        <v>25</v>
      </c>
      <c r="J1101" s="1" t="s">
        <v>70</v>
      </c>
      <c r="K1101" s="4">
        <v>1871524</v>
      </c>
      <c r="L1101" s="4" t="str">
        <f t="shared" si="121"/>
        <v>Submitted</v>
      </c>
      <c r="M1101" s="1">
        <v>488</v>
      </c>
      <c r="N1101" s="1" t="str">
        <f t="shared" si="122"/>
        <v>High_risk</v>
      </c>
      <c r="O1101" s="1" t="str">
        <f t="shared" si="123"/>
        <v>Excellent</v>
      </c>
      <c r="P1101" s="1" t="str">
        <f t="shared" si="124"/>
        <v>Submitted</v>
      </c>
      <c r="Q1101" s="1" t="str">
        <f t="shared" si="125"/>
        <v>Valid</v>
      </c>
      <c r="R1101" s="1" t="s">
        <v>38</v>
      </c>
      <c r="S1101" s="4">
        <v>3194595</v>
      </c>
      <c r="T1101" s="1">
        <v>10.17</v>
      </c>
      <c r="U1101" s="1">
        <v>36</v>
      </c>
      <c r="V1101" s="1">
        <v>88738.75</v>
      </c>
      <c r="W1101" s="4">
        <f t="shared" si="126"/>
        <v>2707419.2631847244</v>
      </c>
      <c r="X1101" s="1" t="s">
        <v>50</v>
      </c>
      <c r="Y1101" s="1" t="s">
        <v>51</v>
      </c>
      <c r="Z1101" s="8">
        <v>46563</v>
      </c>
      <c r="AA1101" s="8" t="str">
        <f>TEXT(Table2[[#This Row],[Application_Date]],"yyy")</f>
        <v>2027</v>
      </c>
      <c r="AB1101" s="8" t="str">
        <f>TEXT(Table2[[#This Row],[Application_Date]],"mmmm")</f>
        <v>June</v>
      </c>
      <c r="AC1101" s="1" t="s">
        <v>61</v>
      </c>
      <c r="AD1101" s="1" t="s">
        <v>30</v>
      </c>
      <c r="AE1101" s="1" t="s">
        <v>62</v>
      </c>
    </row>
    <row r="1102" spans="1:31" x14ac:dyDescent="0.25">
      <c r="A1102" s="1" t="s">
        <v>2344</v>
      </c>
      <c r="B1102" s="1" t="str">
        <f>IF(COUNTIF($A$2:A1102,A1102)&gt;1,"Duplicate","Unique")</f>
        <v>Unique</v>
      </c>
      <c r="C1102" s="1" t="s">
        <v>2345</v>
      </c>
      <c r="D1102" s="1" t="s">
        <v>217</v>
      </c>
      <c r="E1102" s="1" t="str">
        <f t="shared" si="120"/>
        <v>Submitted</v>
      </c>
      <c r="F1102" s="1" t="s">
        <v>35</v>
      </c>
      <c r="G1102" s="1">
        <v>35</v>
      </c>
      <c r="H1102" s="1" t="s">
        <v>24</v>
      </c>
      <c r="I1102" s="1" t="s">
        <v>48</v>
      </c>
      <c r="J1102" s="1" t="s">
        <v>37</v>
      </c>
      <c r="K1102" s="4">
        <v>509009</v>
      </c>
      <c r="L1102" s="4" t="str">
        <f t="shared" si="121"/>
        <v>Submitted</v>
      </c>
      <c r="M1102" s="1">
        <v>683</v>
      </c>
      <c r="N1102" s="1" t="str">
        <f t="shared" si="122"/>
        <v>low_risk</v>
      </c>
      <c r="O1102" s="1" t="str">
        <f t="shared" si="123"/>
        <v>Excellent</v>
      </c>
      <c r="P1102" s="1" t="str">
        <f t="shared" si="124"/>
        <v>Submitted</v>
      </c>
      <c r="Q1102" s="1" t="str">
        <f t="shared" si="125"/>
        <v>Valid</v>
      </c>
      <c r="R1102" s="1" t="s">
        <v>82</v>
      </c>
      <c r="S1102" s="4">
        <v>572296</v>
      </c>
      <c r="T1102" s="1">
        <v>15.41</v>
      </c>
      <c r="U1102" s="1">
        <v>180</v>
      </c>
      <c r="V1102" s="1">
        <v>3179.42</v>
      </c>
      <c r="W1102" s="4">
        <f t="shared" si="126"/>
        <v>734923.44666666666</v>
      </c>
      <c r="X1102" s="1" t="s">
        <v>28</v>
      </c>
      <c r="Y1102" s="1" t="s">
        <v>29</v>
      </c>
      <c r="Z1102" s="8">
        <v>46564</v>
      </c>
      <c r="AA1102" s="8" t="str">
        <f>TEXT(Table2[[#This Row],[Application_Date]],"yyy")</f>
        <v>2027</v>
      </c>
      <c r="AB1102" s="8" t="str">
        <f>TEXT(Table2[[#This Row],[Application_Date]],"mmmm")</f>
        <v>June</v>
      </c>
      <c r="AC1102" s="1" t="s">
        <v>52</v>
      </c>
      <c r="AD1102" s="1" t="s">
        <v>30</v>
      </c>
      <c r="AE1102" s="1" t="s">
        <v>62</v>
      </c>
    </row>
    <row r="1103" spans="1:31" x14ac:dyDescent="0.25">
      <c r="A1103" s="1" t="s">
        <v>2346</v>
      </c>
      <c r="B1103" s="1" t="str">
        <f>IF(COUNTIF($A$2:A1103,A1103)&gt;1,"Duplicate","Unique")</f>
        <v>Unique</v>
      </c>
      <c r="C1103" s="1" t="s">
        <v>2347</v>
      </c>
      <c r="D1103" s="1" t="s">
        <v>234</v>
      </c>
      <c r="E1103" s="1" t="str">
        <f t="shared" si="120"/>
        <v>Submitted</v>
      </c>
      <c r="F1103" s="1" t="s">
        <v>35</v>
      </c>
      <c r="G1103" s="1">
        <v>20</v>
      </c>
      <c r="H1103" s="1" t="s">
        <v>36</v>
      </c>
      <c r="I1103" s="1" t="s">
        <v>48</v>
      </c>
      <c r="J1103" s="1" t="s">
        <v>37</v>
      </c>
      <c r="K1103" s="4">
        <v>1990089</v>
      </c>
      <c r="L1103" s="4" t="str">
        <f t="shared" si="121"/>
        <v>Submitted</v>
      </c>
      <c r="M1103" s="1">
        <v>766</v>
      </c>
      <c r="N1103" s="1" t="str">
        <f t="shared" si="122"/>
        <v>medium_risk</v>
      </c>
      <c r="O1103" s="1" t="str">
        <f t="shared" si="123"/>
        <v>Excellent</v>
      </c>
      <c r="P1103" s="1" t="str">
        <f t="shared" si="124"/>
        <v>Submitted</v>
      </c>
      <c r="Q1103" s="1" t="str">
        <f t="shared" si="125"/>
        <v>Valid</v>
      </c>
      <c r="R1103" s="1" t="s">
        <v>38</v>
      </c>
      <c r="S1103" s="4">
        <v>157372</v>
      </c>
      <c r="T1103" s="1">
        <v>7.37</v>
      </c>
      <c r="U1103" s="1">
        <v>60</v>
      </c>
      <c r="V1103" s="1">
        <v>2622.87</v>
      </c>
      <c r="W1103" s="4">
        <f t="shared" si="126"/>
        <v>96652.636666698891</v>
      </c>
      <c r="X1103" s="1" t="s">
        <v>95</v>
      </c>
      <c r="Y1103" s="1" t="s">
        <v>96</v>
      </c>
      <c r="Z1103" s="8">
        <v>46565</v>
      </c>
      <c r="AA1103" s="8" t="str">
        <f>TEXT(Table2[[#This Row],[Application_Date]],"yyy")</f>
        <v>2027</v>
      </c>
      <c r="AB1103" s="8" t="str">
        <f>TEXT(Table2[[#This Row],[Application_Date]],"mmmm")</f>
        <v>June</v>
      </c>
      <c r="AC1103" s="1" t="s">
        <v>61</v>
      </c>
      <c r="AD1103" s="1" t="s">
        <v>42</v>
      </c>
      <c r="AE1103" s="1" t="s">
        <v>43</v>
      </c>
    </row>
    <row r="1104" spans="1:31" x14ac:dyDescent="0.25">
      <c r="A1104" s="1" t="s">
        <v>2348</v>
      </c>
      <c r="B1104" s="1" t="str">
        <f>IF(COUNTIF($A$2:A1104,A1104)&gt;1,"Duplicate","Unique")</f>
        <v>Unique</v>
      </c>
      <c r="C1104" s="1" t="s">
        <v>2349</v>
      </c>
      <c r="D1104" s="1" t="s">
        <v>461</v>
      </c>
      <c r="E1104" s="1" t="str">
        <f t="shared" si="120"/>
        <v>Submitted</v>
      </c>
      <c r="F1104" s="1" t="s">
        <v>47</v>
      </c>
      <c r="G1104" s="1">
        <v>35</v>
      </c>
      <c r="H1104" s="1" t="s">
        <v>24</v>
      </c>
      <c r="I1104" s="1" t="s">
        <v>48</v>
      </c>
      <c r="J1104" s="1" t="s">
        <v>70</v>
      </c>
      <c r="K1104" s="4">
        <v>1281645</v>
      </c>
      <c r="L1104" s="4" t="str">
        <f t="shared" si="121"/>
        <v>Submitted</v>
      </c>
      <c r="M1104" s="1">
        <v>775</v>
      </c>
      <c r="N1104" s="1" t="str">
        <f t="shared" si="122"/>
        <v>medium_risk</v>
      </c>
      <c r="O1104" s="1" t="str">
        <f t="shared" si="123"/>
        <v>Excellent</v>
      </c>
      <c r="P1104" s="1" t="str">
        <f t="shared" si="124"/>
        <v>Submitted</v>
      </c>
      <c r="Q1104" s="1" t="str">
        <f t="shared" si="125"/>
        <v>Valid</v>
      </c>
      <c r="R1104" s="1" t="s">
        <v>38</v>
      </c>
      <c r="S1104" s="4">
        <v>2828753</v>
      </c>
      <c r="T1104" s="1">
        <v>9.56</v>
      </c>
      <c r="U1104" s="1">
        <v>120</v>
      </c>
      <c r="V1104" s="1">
        <v>23572.94</v>
      </c>
      <c r="W1104" s="4">
        <f t="shared" si="126"/>
        <v>2253573.2233333336</v>
      </c>
      <c r="X1104" s="1" t="s">
        <v>28</v>
      </c>
      <c r="Y1104" s="1" t="s">
        <v>29</v>
      </c>
      <c r="Z1104" s="8">
        <v>46566</v>
      </c>
      <c r="AA1104" s="8" t="str">
        <f>TEXT(Table2[[#This Row],[Application_Date]],"yyy")</f>
        <v>2027</v>
      </c>
      <c r="AB1104" s="8" t="str">
        <f>TEXT(Table2[[#This Row],[Application_Date]],"mmmm")</f>
        <v>June</v>
      </c>
      <c r="AC1104" s="1" t="s">
        <v>41</v>
      </c>
      <c r="AD1104" s="1" t="s">
        <v>42</v>
      </c>
      <c r="AE1104" s="1" t="s">
        <v>66</v>
      </c>
    </row>
    <row r="1105" spans="1:31" x14ac:dyDescent="0.25">
      <c r="A1105" s="1" t="s">
        <v>2350</v>
      </c>
      <c r="B1105" s="1" t="str">
        <f>IF(COUNTIF($A$2:A1105,A1105)&gt;1,"Duplicate","Unique")</f>
        <v>Unique</v>
      </c>
      <c r="C1105" s="1" t="s">
        <v>2351</v>
      </c>
      <c r="D1105" s="1" t="s">
        <v>160</v>
      </c>
      <c r="E1105" s="1" t="str">
        <f t="shared" si="120"/>
        <v>Submitted</v>
      </c>
      <c r="F1105" s="1" t="s">
        <v>35</v>
      </c>
      <c r="G1105" s="1">
        <v>57</v>
      </c>
      <c r="H1105" s="1" t="s">
        <v>36</v>
      </c>
      <c r="I1105" s="1" t="s">
        <v>48</v>
      </c>
      <c r="J1105" s="1" t="s">
        <v>70</v>
      </c>
      <c r="K1105" s="4">
        <v>1512192</v>
      </c>
      <c r="L1105" s="4" t="str">
        <f t="shared" si="121"/>
        <v>Submitted</v>
      </c>
      <c r="M1105" s="1">
        <v>716</v>
      </c>
      <c r="N1105" s="1" t="str">
        <f t="shared" si="122"/>
        <v>low_risk</v>
      </c>
      <c r="O1105" s="1" t="str">
        <f t="shared" si="123"/>
        <v>Excellent</v>
      </c>
      <c r="P1105" s="1" t="str">
        <f t="shared" si="124"/>
        <v>Submitted</v>
      </c>
      <c r="Q1105" s="1" t="str">
        <f t="shared" si="125"/>
        <v>Valid</v>
      </c>
      <c r="R1105" s="1" t="s">
        <v>38</v>
      </c>
      <c r="S1105" s="4">
        <v>589349</v>
      </c>
      <c r="T1105" s="1">
        <v>8.1199999999999992</v>
      </c>
      <c r="U1105" s="1">
        <v>12</v>
      </c>
      <c r="V1105" s="1">
        <v>49112.42</v>
      </c>
      <c r="W1105" s="4">
        <f t="shared" si="126"/>
        <v>399602.41744882107</v>
      </c>
      <c r="X1105" s="1" t="s">
        <v>576</v>
      </c>
      <c r="Y1105" s="1" t="s">
        <v>60</v>
      </c>
      <c r="Z1105" s="8">
        <v>46567</v>
      </c>
      <c r="AA1105" s="8" t="str">
        <f>TEXT(Table2[[#This Row],[Application_Date]],"yyy")</f>
        <v>2027</v>
      </c>
      <c r="AB1105" s="8" t="str">
        <f>TEXT(Table2[[#This Row],[Application_Date]],"mmmm")</f>
        <v>June</v>
      </c>
      <c r="AC1105" s="1" t="s">
        <v>41</v>
      </c>
      <c r="AD1105" s="1" t="s">
        <v>42</v>
      </c>
      <c r="AE1105" s="1" t="s">
        <v>66</v>
      </c>
    </row>
    <row r="1106" spans="1:31" x14ac:dyDescent="0.25">
      <c r="A1106" s="1" t="s">
        <v>2352</v>
      </c>
      <c r="B1106" s="1" t="str">
        <f>IF(COUNTIF($A$2:A1106,A1106)&gt;1,"Duplicate","Unique")</f>
        <v>Unique</v>
      </c>
      <c r="C1106" s="1" t="s">
        <v>2353</v>
      </c>
      <c r="D1106" s="1" t="s">
        <v>575</v>
      </c>
      <c r="E1106" s="1" t="str">
        <f t="shared" si="120"/>
        <v>Submitted</v>
      </c>
      <c r="F1106" s="1" t="s">
        <v>35</v>
      </c>
      <c r="G1106" s="1">
        <v>65</v>
      </c>
      <c r="H1106" s="1" t="s">
        <v>24</v>
      </c>
      <c r="I1106" s="1" t="s">
        <v>25</v>
      </c>
      <c r="J1106" s="1" t="s">
        <v>70</v>
      </c>
      <c r="K1106" s="4">
        <v>1824430</v>
      </c>
      <c r="L1106" s="4" t="str">
        <f t="shared" si="121"/>
        <v>Submitted</v>
      </c>
      <c r="M1106" s="1">
        <v>478</v>
      </c>
      <c r="N1106" s="1" t="str">
        <f t="shared" si="122"/>
        <v>High_risk</v>
      </c>
      <c r="O1106" s="1" t="str">
        <f t="shared" si="123"/>
        <v>Excellent</v>
      </c>
      <c r="P1106" s="1" t="str">
        <f t="shared" si="124"/>
        <v>Submitted</v>
      </c>
      <c r="Q1106" s="1" t="str">
        <f t="shared" si="125"/>
        <v>Valid</v>
      </c>
      <c r="R1106" s="1" t="s">
        <v>38</v>
      </c>
      <c r="S1106" s="4">
        <v>2958096</v>
      </c>
      <c r="T1106" s="1">
        <v>18.48</v>
      </c>
      <c r="U1106" s="1">
        <v>36</v>
      </c>
      <c r="V1106" s="1">
        <v>82169.33</v>
      </c>
      <c r="W1106" s="4">
        <f t="shared" si="126"/>
        <v>4555467.840000012</v>
      </c>
      <c r="X1106" s="1" t="s">
        <v>39</v>
      </c>
      <c r="Y1106" s="1" t="s">
        <v>40</v>
      </c>
      <c r="Z1106" s="8">
        <v>46568</v>
      </c>
      <c r="AA1106" s="8" t="str">
        <f>TEXT(Table2[[#This Row],[Application_Date]],"yyy")</f>
        <v>2027</v>
      </c>
      <c r="AB1106" s="8" t="str">
        <f>TEXT(Table2[[#This Row],[Application_Date]],"mmmm")</f>
        <v>June</v>
      </c>
      <c r="AC1106" s="1" t="s">
        <v>52</v>
      </c>
      <c r="AD1106" s="1" t="s">
        <v>42</v>
      </c>
      <c r="AE1106" s="1" t="s">
        <v>62</v>
      </c>
    </row>
    <row r="1107" spans="1:31" x14ac:dyDescent="0.25">
      <c r="A1107" s="1" t="s">
        <v>2354</v>
      </c>
      <c r="B1107" s="1" t="str">
        <f>IF(COUNTIF($A$2:A1107,A1107)&gt;1,"Duplicate","Unique")</f>
        <v>Unique</v>
      </c>
      <c r="C1107" s="1" t="s">
        <v>2355</v>
      </c>
      <c r="D1107" s="1" t="s">
        <v>121</v>
      </c>
      <c r="E1107" s="1" t="str">
        <f t="shared" si="120"/>
        <v>Submitted</v>
      </c>
      <c r="F1107" s="1" t="s">
        <v>35</v>
      </c>
      <c r="G1107" s="1">
        <v>61</v>
      </c>
      <c r="H1107" s="1" t="s">
        <v>24</v>
      </c>
      <c r="I1107" s="1" t="s">
        <v>48</v>
      </c>
      <c r="J1107" s="1" t="s">
        <v>26</v>
      </c>
      <c r="K1107" s="4">
        <v>2229725</v>
      </c>
      <c r="L1107" s="4" t="str">
        <f t="shared" si="121"/>
        <v>Submitted</v>
      </c>
      <c r="M1107" s="1">
        <v>875</v>
      </c>
      <c r="N1107" s="1" t="str">
        <f t="shared" si="122"/>
        <v>medium_risk</v>
      </c>
      <c r="O1107" s="1" t="str">
        <f t="shared" si="123"/>
        <v>Excellent</v>
      </c>
      <c r="P1107" s="1" t="str">
        <f t="shared" si="124"/>
        <v>Submitted</v>
      </c>
      <c r="Q1107" s="1" t="str">
        <f t="shared" si="125"/>
        <v>Valid</v>
      </c>
      <c r="R1107" s="1" t="s">
        <v>38</v>
      </c>
      <c r="S1107" s="4">
        <v>3311550</v>
      </c>
      <c r="T1107" s="1">
        <v>8.92</v>
      </c>
      <c r="U1107" s="1">
        <v>36</v>
      </c>
      <c r="V1107" s="1">
        <v>91987.5</v>
      </c>
      <c r="W1107" s="4">
        <f t="shared" si="126"/>
        <v>2461585.5050294362</v>
      </c>
      <c r="X1107" s="1" t="s">
        <v>59</v>
      </c>
      <c r="Y1107" s="1" t="s">
        <v>60</v>
      </c>
      <c r="Z1107" s="8">
        <v>46569</v>
      </c>
      <c r="AA1107" s="8" t="str">
        <f>TEXT(Table2[[#This Row],[Application_Date]],"yyy")</f>
        <v>2027</v>
      </c>
      <c r="AB1107" s="8" t="str">
        <f>TEXT(Table2[[#This Row],[Application_Date]],"mmmm")</f>
        <v>July</v>
      </c>
      <c r="AC1107" s="1" t="s">
        <v>61</v>
      </c>
      <c r="AD1107" s="1" t="s">
        <v>30</v>
      </c>
      <c r="AE1107" s="1" t="s">
        <v>66</v>
      </c>
    </row>
    <row r="1108" spans="1:31" x14ac:dyDescent="0.25">
      <c r="A1108" s="1" t="s">
        <v>2356</v>
      </c>
      <c r="B1108" s="1" t="str">
        <f>IF(COUNTIF($A$2:A1108,A1108)&gt;1,"Duplicate","Unique")</f>
        <v>Unique</v>
      </c>
      <c r="C1108" s="1" t="s">
        <v>2357</v>
      </c>
      <c r="D1108" s="1" t="s">
        <v>204</v>
      </c>
      <c r="E1108" s="1" t="str">
        <f t="shared" si="120"/>
        <v>Submitted</v>
      </c>
      <c r="F1108" s="1" t="s">
        <v>47</v>
      </c>
      <c r="G1108" s="1">
        <v>21</v>
      </c>
      <c r="H1108" s="1" t="s">
        <v>24</v>
      </c>
      <c r="I1108" s="1" t="s">
        <v>48</v>
      </c>
      <c r="J1108" s="1" t="s">
        <v>49</v>
      </c>
      <c r="K1108" s="4">
        <v>2218497</v>
      </c>
      <c r="L1108" s="4" t="str">
        <f t="shared" si="121"/>
        <v>Submitted</v>
      </c>
      <c r="M1108" s="1">
        <v>950</v>
      </c>
      <c r="N1108" s="1" t="str">
        <f t="shared" si="122"/>
        <v>medium_risk</v>
      </c>
      <c r="O1108" s="1" t="str">
        <f t="shared" si="123"/>
        <v>Excellent</v>
      </c>
      <c r="P1108" s="1" t="str">
        <f t="shared" si="124"/>
        <v>Submitted</v>
      </c>
      <c r="Q1108" s="1" t="str">
        <f t="shared" si="125"/>
        <v>Invalid</v>
      </c>
      <c r="R1108" s="1" t="s">
        <v>27</v>
      </c>
      <c r="S1108" s="4">
        <v>4944844</v>
      </c>
      <c r="T1108" s="1">
        <v>7.09</v>
      </c>
      <c r="U1108" s="1">
        <v>36</v>
      </c>
      <c r="V1108" s="1">
        <v>137356.78</v>
      </c>
      <c r="W1108" s="4">
        <f t="shared" si="126"/>
        <v>2921578.8244457617</v>
      </c>
      <c r="X1108" s="1" t="s">
        <v>85</v>
      </c>
      <c r="Y1108" s="1" t="s">
        <v>86</v>
      </c>
      <c r="Z1108" s="8">
        <v>46570</v>
      </c>
      <c r="AA1108" s="8" t="str">
        <f>TEXT(Table2[[#This Row],[Application_Date]],"yyy")</f>
        <v>2027</v>
      </c>
      <c r="AB1108" s="8" t="str">
        <f>TEXT(Table2[[#This Row],[Application_Date]],"mmmm")</f>
        <v>July</v>
      </c>
      <c r="AC1108" s="1" t="s">
        <v>41</v>
      </c>
      <c r="AD1108" s="1" t="s">
        <v>42</v>
      </c>
      <c r="AE1108" s="1" t="s">
        <v>66</v>
      </c>
    </row>
    <row r="1109" spans="1:31" x14ac:dyDescent="0.25">
      <c r="A1109" s="1" t="s">
        <v>2358</v>
      </c>
      <c r="B1109" s="1" t="str">
        <f>IF(COUNTIF($A$2:A1109,A1109)&gt;1,"Duplicate","Unique")</f>
        <v>Unique</v>
      </c>
      <c r="C1109" s="1" t="s">
        <v>2359</v>
      </c>
      <c r="D1109" s="1" t="s">
        <v>55</v>
      </c>
      <c r="E1109" s="1" t="str">
        <f t="shared" si="120"/>
        <v>Submitted</v>
      </c>
      <c r="F1109" s="1" t="s">
        <v>35</v>
      </c>
      <c r="G1109" s="1">
        <v>56</v>
      </c>
      <c r="H1109" s="1" t="s">
        <v>36</v>
      </c>
      <c r="I1109" s="1" t="s">
        <v>25</v>
      </c>
      <c r="J1109" s="1" t="s">
        <v>37</v>
      </c>
      <c r="K1109" s="4">
        <v>1431780</v>
      </c>
      <c r="L1109" s="4" t="str">
        <f t="shared" si="121"/>
        <v>Submitted</v>
      </c>
      <c r="M1109" s="1">
        <v>841</v>
      </c>
      <c r="N1109" s="1" t="str">
        <f t="shared" si="122"/>
        <v>medium_risk</v>
      </c>
      <c r="O1109" s="1" t="str">
        <f t="shared" si="123"/>
        <v>Excellent</v>
      </c>
      <c r="P1109" s="1" t="str">
        <f t="shared" si="124"/>
        <v>Submitted</v>
      </c>
      <c r="Q1109" s="1" t="str">
        <f t="shared" si="125"/>
        <v>Valid</v>
      </c>
      <c r="R1109" s="1" t="s">
        <v>82</v>
      </c>
      <c r="S1109" s="4">
        <v>3281839</v>
      </c>
      <c r="T1109" s="1">
        <v>9.19</v>
      </c>
      <c r="U1109" s="1">
        <v>36</v>
      </c>
      <c r="V1109" s="1">
        <v>91162.19</v>
      </c>
      <c r="W1109" s="4">
        <f t="shared" si="126"/>
        <v>2513341.7040697313</v>
      </c>
      <c r="X1109" s="1" t="s">
        <v>95</v>
      </c>
      <c r="Y1109" s="1" t="s">
        <v>96</v>
      </c>
      <c r="Z1109" s="8">
        <v>46571</v>
      </c>
      <c r="AA1109" s="8" t="str">
        <f>TEXT(Table2[[#This Row],[Application_Date]],"yyy")</f>
        <v>2027</v>
      </c>
      <c r="AB1109" s="8" t="str">
        <f>TEXT(Table2[[#This Row],[Application_Date]],"mmmm")</f>
        <v>July</v>
      </c>
      <c r="AC1109" s="1" t="s">
        <v>41</v>
      </c>
      <c r="AD1109" s="1" t="s">
        <v>30</v>
      </c>
      <c r="AE1109" s="1" t="s">
        <v>31</v>
      </c>
    </row>
    <row r="1110" spans="1:31" x14ac:dyDescent="0.25">
      <c r="A1110" s="1" t="s">
        <v>2360</v>
      </c>
      <c r="B1110" s="1" t="str">
        <f>IF(COUNTIF($A$2:A1110,A1110)&gt;1,"Duplicate","Unique")</f>
        <v>Unique</v>
      </c>
      <c r="C1110" s="1" t="s">
        <v>2361</v>
      </c>
      <c r="D1110" s="1" t="s">
        <v>69</v>
      </c>
      <c r="E1110" s="1" t="str">
        <f t="shared" si="120"/>
        <v>Submitted</v>
      </c>
      <c r="F1110" s="1" t="s">
        <v>47</v>
      </c>
      <c r="G1110" s="1">
        <v>26</v>
      </c>
      <c r="H1110" s="1" t="s">
        <v>24</v>
      </c>
      <c r="I1110" s="1" t="s">
        <v>48</v>
      </c>
      <c r="J1110" s="1" t="s">
        <v>37</v>
      </c>
      <c r="K1110" s="4">
        <v>588801</v>
      </c>
      <c r="L1110" s="4" t="str">
        <f t="shared" si="121"/>
        <v>Submitted</v>
      </c>
      <c r="M1110" s="1">
        <v>808</v>
      </c>
      <c r="N1110" s="1" t="str">
        <f t="shared" si="122"/>
        <v>medium_risk</v>
      </c>
      <c r="O1110" s="1" t="str">
        <f t="shared" si="123"/>
        <v>Excellent</v>
      </c>
      <c r="P1110" s="1" t="str">
        <f t="shared" si="124"/>
        <v>Submitted</v>
      </c>
      <c r="Q1110" s="1" t="str">
        <f t="shared" si="125"/>
        <v>Valid</v>
      </c>
      <c r="R1110" s="1" t="s">
        <v>82</v>
      </c>
      <c r="S1110" s="4">
        <v>691319</v>
      </c>
      <c r="T1110" s="1">
        <v>12.96</v>
      </c>
      <c r="U1110" s="1">
        <v>180</v>
      </c>
      <c r="V1110" s="1">
        <v>3840.66</v>
      </c>
      <c r="W1110" s="4">
        <f t="shared" si="126"/>
        <v>746624.52</v>
      </c>
      <c r="X1110" s="1" t="s">
        <v>85</v>
      </c>
      <c r="Y1110" s="1" t="s">
        <v>86</v>
      </c>
      <c r="Z1110" s="8">
        <v>46572</v>
      </c>
      <c r="AA1110" s="8" t="str">
        <f>TEXT(Table2[[#This Row],[Application_Date]],"yyy")</f>
        <v>2027</v>
      </c>
      <c r="AB1110" s="8" t="str">
        <f>TEXT(Table2[[#This Row],[Application_Date]],"mmmm")</f>
        <v>July</v>
      </c>
      <c r="AC1110" s="1" t="s">
        <v>41</v>
      </c>
      <c r="AD1110" s="1" t="s">
        <v>30</v>
      </c>
      <c r="AE1110" s="1" t="s">
        <v>62</v>
      </c>
    </row>
    <row r="1111" spans="1:31" x14ac:dyDescent="0.25">
      <c r="A1111" s="1" t="s">
        <v>2362</v>
      </c>
      <c r="B1111" s="1" t="str">
        <f>IF(COUNTIF($A$2:A1111,A1111)&gt;1,"Duplicate","Unique")</f>
        <v>Unique</v>
      </c>
      <c r="C1111" s="1" t="s">
        <v>2363</v>
      </c>
      <c r="D1111" s="1" t="s">
        <v>293</v>
      </c>
      <c r="E1111" s="1" t="str">
        <f t="shared" si="120"/>
        <v>Submitted</v>
      </c>
      <c r="F1111" s="1" t="s">
        <v>47</v>
      </c>
      <c r="G1111" s="1">
        <v>48</v>
      </c>
      <c r="H1111" s="1" t="s">
        <v>36</v>
      </c>
      <c r="I1111" s="1" t="s">
        <v>48</v>
      </c>
      <c r="J1111" s="1" t="s">
        <v>70</v>
      </c>
      <c r="K1111" s="4">
        <v>1528526</v>
      </c>
      <c r="L1111" s="4" t="str">
        <f t="shared" si="121"/>
        <v>Submitted</v>
      </c>
      <c r="M1111" s="1">
        <v>950</v>
      </c>
      <c r="N1111" s="1" t="str">
        <f t="shared" si="122"/>
        <v>medium_risk</v>
      </c>
      <c r="O1111" s="1" t="str">
        <f t="shared" si="123"/>
        <v>Excellent</v>
      </c>
      <c r="P1111" s="1" t="str">
        <f t="shared" si="124"/>
        <v>Submitted</v>
      </c>
      <c r="Q1111" s="1" t="str">
        <f t="shared" si="125"/>
        <v>Invalid</v>
      </c>
      <c r="R1111" s="1" t="s">
        <v>82</v>
      </c>
      <c r="S1111" s="4">
        <v>83435</v>
      </c>
      <c r="T1111" s="1">
        <v>7.46</v>
      </c>
      <c r="U1111" s="1">
        <v>24</v>
      </c>
      <c r="V1111" s="1">
        <v>3476.46</v>
      </c>
      <c r="W1111" s="4">
        <f t="shared" si="126"/>
        <v>51869.232391533944</v>
      </c>
      <c r="X1111" s="1" t="s">
        <v>95</v>
      </c>
      <c r="Y1111" s="1" t="s">
        <v>96</v>
      </c>
      <c r="Z1111" s="8">
        <v>46573</v>
      </c>
      <c r="AA1111" s="8" t="str">
        <f>TEXT(Table2[[#This Row],[Application_Date]],"yyy")</f>
        <v>2027</v>
      </c>
      <c r="AB1111" s="8" t="str">
        <f>TEXT(Table2[[#This Row],[Application_Date]],"mmmm")</f>
        <v>July</v>
      </c>
      <c r="AC1111" s="1" t="s">
        <v>41</v>
      </c>
      <c r="AD1111" s="1" t="s">
        <v>30</v>
      </c>
      <c r="AE1111" s="1" t="s">
        <v>62</v>
      </c>
    </row>
    <row r="1112" spans="1:31" x14ac:dyDescent="0.25">
      <c r="A1112" s="1" t="s">
        <v>2364</v>
      </c>
      <c r="B1112" s="1" t="str">
        <f>IF(COUNTIF($A$2:A1112,A1112)&gt;1,"Duplicate","Unique")</f>
        <v>Unique</v>
      </c>
      <c r="C1112" s="1" t="s">
        <v>2365</v>
      </c>
      <c r="D1112" s="1" t="s">
        <v>23</v>
      </c>
      <c r="E1112" s="1" t="str">
        <f t="shared" si="120"/>
        <v>Submitted</v>
      </c>
      <c r="F1112" s="1" t="s">
        <v>35</v>
      </c>
      <c r="G1112" s="1">
        <v>48</v>
      </c>
      <c r="H1112" s="1" t="s">
        <v>24</v>
      </c>
      <c r="I1112" s="1" t="s">
        <v>48</v>
      </c>
      <c r="J1112" s="1" t="s">
        <v>37</v>
      </c>
      <c r="K1112" s="4">
        <v>1659220</v>
      </c>
      <c r="L1112" s="4" t="str">
        <f t="shared" si="121"/>
        <v>Submitted</v>
      </c>
      <c r="M1112" s="1">
        <v>304</v>
      </c>
      <c r="N1112" s="1" t="str">
        <f t="shared" si="122"/>
        <v>High_risk</v>
      </c>
      <c r="O1112" s="1" t="str">
        <f t="shared" si="123"/>
        <v>Excellent</v>
      </c>
      <c r="P1112" s="1" t="str">
        <f t="shared" si="124"/>
        <v>Submitted</v>
      </c>
      <c r="Q1112" s="1" t="str">
        <f t="shared" si="125"/>
        <v>Valid</v>
      </c>
      <c r="R1112" s="1" t="s">
        <v>27</v>
      </c>
      <c r="S1112" s="4">
        <v>362586</v>
      </c>
      <c r="T1112" s="1">
        <v>7.15</v>
      </c>
      <c r="U1112" s="1">
        <v>180</v>
      </c>
      <c r="V1112" s="1">
        <v>2014.37</v>
      </c>
      <c r="W1112" s="4">
        <f t="shared" si="126"/>
        <v>216040.82500000001</v>
      </c>
      <c r="X1112" s="1" t="s">
        <v>85</v>
      </c>
      <c r="Y1112" s="1" t="s">
        <v>86</v>
      </c>
      <c r="Z1112" s="8">
        <v>46574</v>
      </c>
      <c r="AA1112" s="8" t="str">
        <f>TEXT(Table2[[#This Row],[Application_Date]],"yyy")</f>
        <v>2027</v>
      </c>
      <c r="AB1112" s="8" t="str">
        <f>TEXT(Table2[[#This Row],[Application_Date]],"mmmm")</f>
        <v>July</v>
      </c>
      <c r="AC1112" s="1" t="s">
        <v>61</v>
      </c>
      <c r="AD1112" s="1" t="s">
        <v>30</v>
      </c>
      <c r="AE1112" s="1" t="s">
        <v>66</v>
      </c>
    </row>
    <row r="1113" spans="1:31" x14ac:dyDescent="0.25">
      <c r="A1113" s="1" t="s">
        <v>2366</v>
      </c>
      <c r="B1113" s="1" t="str">
        <f>IF(COUNTIF($A$2:A1113,A1113)&gt;1,"Duplicate","Unique")</f>
        <v>Unique</v>
      </c>
      <c r="C1113" s="1" t="s">
        <v>2367</v>
      </c>
      <c r="D1113" s="1" t="s">
        <v>1280</v>
      </c>
      <c r="E1113" s="1" t="str">
        <f t="shared" si="120"/>
        <v>Submitted</v>
      </c>
      <c r="F1113" s="1" t="s">
        <v>47</v>
      </c>
      <c r="G1113" s="1">
        <v>37</v>
      </c>
      <c r="H1113" s="1" t="s">
        <v>36</v>
      </c>
      <c r="I1113" s="1" t="s">
        <v>48</v>
      </c>
      <c r="J1113" s="1" t="s">
        <v>70</v>
      </c>
      <c r="K1113" s="4">
        <v>1930929</v>
      </c>
      <c r="L1113" s="4" t="str">
        <f t="shared" si="121"/>
        <v>Submitted</v>
      </c>
      <c r="M1113" s="1">
        <v>559</v>
      </c>
      <c r="N1113" s="1" t="str">
        <f t="shared" si="122"/>
        <v>High_risk</v>
      </c>
      <c r="O1113" s="1" t="str">
        <f t="shared" si="123"/>
        <v>Excellent</v>
      </c>
      <c r="P1113" s="1" t="str">
        <f t="shared" si="124"/>
        <v>Submitted</v>
      </c>
      <c r="Q1113" s="1" t="str">
        <f t="shared" si="125"/>
        <v>Valid</v>
      </c>
      <c r="R1113" s="1" t="s">
        <v>38</v>
      </c>
      <c r="S1113" s="4">
        <v>400648</v>
      </c>
      <c r="T1113" s="1">
        <v>14.58</v>
      </c>
      <c r="U1113" s="1">
        <v>12</v>
      </c>
      <c r="V1113" s="1">
        <v>33387.33</v>
      </c>
      <c r="W1113" s="4">
        <f t="shared" si="126"/>
        <v>486822.22483827278</v>
      </c>
      <c r="X1113" s="1" t="s">
        <v>95</v>
      </c>
      <c r="Y1113" s="1" t="s">
        <v>96</v>
      </c>
      <c r="Z1113" s="8">
        <v>46575</v>
      </c>
      <c r="AA1113" s="8" t="str">
        <f>TEXT(Table2[[#This Row],[Application_Date]],"yyy")</f>
        <v>2027</v>
      </c>
      <c r="AB1113" s="8" t="str">
        <f>TEXT(Table2[[#This Row],[Application_Date]],"mmmm")</f>
        <v>July</v>
      </c>
      <c r="AC1113" s="1" t="s">
        <v>61</v>
      </c>
      <c r="AD1113" s="1" t="s">
        <v>42</v>
      </c>
      <c r="AE1113" s="1" t="s">
        <v>66</v>
      </c>
    </row>
    <row r="1114" spans="1:31" x14ac:dyDescent="0.25">
      <c r="A1114" s="1" t="s">
        <v>2368</v>
      </c>
      <c r="B1114" s="1" t="str">
        <f>IF(COUNTIF($A$2:A1114,A1114)&gt;1,"Duplicate","Unique")</f>
        <v>Unique</v>
      </c>
      <c r="C1114" s="1" t="s">
        <v>2369</v>
      </c>
      <c r="D1114" s="1" t="s">
        <v>133</v>
      </c>
      <c r="E1114" s="1" t="str">
        <f t="shared" si="120"/>
        <v>Submitted</v>
      </c>
      <c r="F1114" s="1" t="s">
        <v>47</v>
      </c>
      <c r="G1114" s="1">
        <v>56</v>
      </c>
      <c r="H1114" s="1" t="s">
        <v>24</v>
      </c>
      <c r="I1114" s="1" t="s">
        <v>25</v>
      </c>
      <c r="J1114" s="1" t="s">
        <v>70</v>
      </c>
      <c r="K1114" s="4">
        <v>1661313</v>
      </c>
      <c r="L1114" s="4" t="str">
        <f t="shared" si="121"/>
        <v>Submitted</v>
      </c>
      <c r="M1114" s="1">
        <v>950</v>
      </c>
      <c r="N1114" s="1" t="str">
        <f t="shared" si="122"/>
        <v>medium_risk</v>
      </c>
      <c r="O1114" s="1" t="str">
        <f t="shared" si="123"/>
        <v>Excellent</v>
      </c>
      <c r="P1114" s="1" t="str">
        <f t="shared" si="124"/>
        <v>Submitted</v>
      </c>
      <c r="Q1114" s="1" t="str">
        <f t="shared" si="125"/>
        <v>Invalid</v>
      </c>
      <c r="R1114" s="1" t="s">
        <v>6</v>
      </c>
      <c r="S1114" s="4">
        <v>1894267</v>
      </c>
      <c r="T1114" s="1">
        <v>10.62</v>
      </c>
      <c r="U1114" s="1">
        <v>12</v>
      </c>
      <c r="V1114" s="1">
        <v>157855.57999999999</v>
      </c>
      <c r="W1114" s="4">
        <f t="shared" si="126"/>
        <v>1677259.715275205</v>
      </c>
      <c r="X1114" s="1" t="s">
        <v>95</v>
      </c>
      <c r="Y1114" s="1" t="s">
        <v>96</v>
      </c>
      <c r="Z1114" s="8">
        <v>46576</v>
      </c>
      <c r="AA1114" s="8" t="str">
        <f>TEXT(Table2[[#This Row],[Application_Date]],"yyy")</f>
        <v>2027</v>
      </c>
      <c r="AB1114" s="8" t="str">
        <f>TEXT(Table2[[#This Row],[Application_Date]],"mmmm")</f>
        <v>July</v>
      </c>
      <c r="AC1114" s="1" t="s">
        <v>61</v>
      </c>
      <c r="AD1114" s="1" t="s">
        <v>30</v>
      </c>
      <c r="AE1114" s="1" t="s">
        <v>31</v>
      </c>
    </row>
    <row r="1115" spans="1:31" x14ac:dyDescent="0.25">
      <c r="A1115" s="1" t="s">
        <v>2370</v>
      </c>
      <c r="B1115" s="1" t="str">
        <f>IF(COUNTIF($A$2:A1115,A1115)&gt;1,"Duplicate","Unique")</f>
        <v>Unique</v>
      </c>
      <c r="C1115" s="1" t="s">
        <v>2371</v>
      </c>
      <c r="D1115" s="1" t="s">
        <v>23</v>
      </c>
      <c r="E1115" s="1" t="str">
        <f t="shared" si="120"/>
        <v>Submitted</v>
      </c>
      <c r="F1115" s="1" t="s">
        <v>35</v>
      </c>
      <c r="G1115" s="1">
        <v>44</v>
      </c>
      <c r="H1115" s="1" t="s">
        <v>24</v>
      </c>
      <c r="I1115" s="1" t="s">
        <v>25</v>
      </c>
      <c r="J1115" s="1" t="s">
        <v>49</v>
      </c>
      <c r="K1115" s="4">
        <v>310955</v>
      </c>
      <c r="L1115" s="4" t="str">
        <f t="shared" si="121"/>
        <v>Submitted</v>
      </c>
      <c r="M1115" s="1">
        <v>567</v>
      </c>
      <c r="N1115" s="1" t="str">
        <f t="shared" si="122"/>
        <v>High_risk</v>
      </c>
      <c r="O1115" s="1" t="str">
        <f t="shared" si="123"/>
        <v>Excellent</v>
      </c>
      <c r="P1115" s="1" t="str">
        <f t="shared" si="124"/>
        <v>Submitted</v>
      </c>
      <c r="Q1115" s="1" t="str">
        <f t="shared" si="125"/>
        <v>Valid</v>
      </c>
      <c r="R1115" s="1" t="s">
        <v>82</v>
      </c>
      <c r="S1115" s="4">
        <v>2388619</v>
      </c>
      <c r="T1115" s="1">
        <v>15.13</v>
      </c>
      <c r="U1115" s="1">
        <v>24</v>
      </c>
      <c r="V1115" s="1">
        <v>99525.79</v>
      </c>
      <c r="W1115" s="4">
        <f t="shared" si="126"/>
        <v>3011650.4653035393</v>
      </c>
      <c r="X1115" s="1" t="s">
        <v>59</v>
      </c>
      <c r="Y1115" s="1" t="s">
        <v>60</v>
      </c>
      <c r="Z1115" s="8">
        <v>46577</v>
      </c>
      <c r="AA1115" s="8" t="str">
        <f>TEXT(Table2[[#This Row],[Application_Date]],"yyy")</f>
        <v>2027</v>
      </c>
      <c r="AB1115" s="8" t="str">
        <f>TEXT(Table2[[#This Row],[Application_Date]],"mmmm")</f>
        <v>July</v>
      </c>
      <c r="AC1115" s="1" t="s">
        <v>52</v>
      </c>
      <c r="AD1115" s="1" t="s">
        <v>30</v>
      </c>
      <c r="AE1115" s="1" t="s">
        <v>66</v>
      </c>
    </row>
    <row r="1116" spans="1:31" x14ac:dyDescent="0.25">
      <c r="A1116" s="1" t="s">
        <v>2372</v>
      </c>
      <c r="B1116" s="1" t="str">
        <f>IF(COUNTIF($A$2:A1116,A1116)&gt;1,"Duplicate","Unique")</f>
        <v>Unique</v>
      </c>
      <c r="C1116" s="1" t="s">
        <v>2373</v>
      </c>
      <c r="D1116" s="1" t="s">
        <v>572</v>
      </c>
      <c r="E1116" s="1" t="str">
        <f t="shared" si="120"/>
        <v>Submitted</v>
      </c>
      <c r="F1116" s="1" t="s">
        <v>35</v>
      </c>
      <c r="G1116" s="1">
        <v>47</v>
      </c>
      <c r="H1116" s="1" t="s">
        <v>24</v>
      </c>
      <c r="I1116" s="1" t="s">
        <v>48</v>
      </c>
      <c r="J1116" s="1" t="s">
        <v>26</v>
      </c>
      <c r="K1116" s="4">
        <v>1903474</v>
      </c>
      <c r="L1116" s="4" t="str">
        <f t="shared" si="121"/>
        <v>Submitted</v>
      </c>
      <c r="M1116" s="1">
        <v>629</v>
      </c>
      <c r="N1116" s="1" t="str">
        <f t="shared" si="122"/>
        <v>low_risk</v>
      </c>
      <c r="O1116" s="1" t="str">
        <f t="shared" si="123"/>
        <v>Excellent</v>
      </c>
      <c r="P1116" s="1" t="str">
        <f t="shared" si="124"/>
        <v>Submitted</v>
      </c>
      <c r="Q1116" s="1" t="str">
        <f t="shared" si="125"/>
        <v>Valid</v>
      </c>
      <c r="R1116" s="1" t="s">
        <v>82</v>
      </c>
      <c r="S1116" s="4">
        <v>4277088</v>
      </c>
      <c r="T1116" s="1">
        <v>13.09</v>
      </c>
      <c r="U1116" s="1">
        <v>180</v>
      </c>
      <c r="V1116" s="1">
        <v>23761.599999999999</v>
      </c>
      <c r="W1116" s="4">
        <f t="shared" si="126"/>
        <v>4665590.16</v>
      </c>
      <c r="X1116" s="1" t="s">
        <v>50</v>
      </c>
      <c r="Y1116" s="1" t="s">
        <v>51</v>
      </c>
      <c r="Z1116" s="8">
        <v>46578</v>
      </c>
      <c r="AA1116" s="8" t="str">
        <f>TEXT(Table2[[#This Row],[Application_Date]],"yyy")</f>
        <v>2027</v>
      </c>
      <c r="AB1116" s="8" t="str">
        <f>TEXT(Table2[[#This Row],[Application_Date]],"mmmm")</f>
        <v>July</v>
      </c>
      <c r="AC1116" s="1" t="s">
        <v>52</v>
      </c>
      <c r="AD1116" s="1" t="s">
        <v>30</v>
      </c>
      <c r="AE1116" s="1" t="s">
        <v>66</v>
      </c>
    </row>
    <row r="1117" spans="1:31" x14ac:dyDescent="0.25">
      <c r="A1117" s="1" t="s">
        <v>2374</v>
      </c>
      <c r="B1117" s="1" t="str">
        <f>IF(COUNTIF($A$2:A1117,A1117)&gt;1,"Duplicate","Unique")</f>
        <v>Unique</v>
      </c>
      <c r="C1117" s="1" t="s">
        <v>2375</v>
      </c>
      <c r="D1117" s="1" t="s">
        <v>183</v>
      </c>
      <c r="E1117" s="1" t="str">
        <f t="shared" si="120"/>
        <v>Submitted</v>
      </c>
      <c r="F1117" s="1" t="s">
        <v>35</v>
      </c>
      <c r="G1117" s="1">
        <v>50</v>
      </c>
      <c r="H1117" s="1" t="s">
        <v>36</v>
      </c>
      <c r="I1117" s="1" t="s">
        <v>48</v>
      </c>
      <c r="J1117" s="1" t="s">
        <v>26</v>
      </c>
      <c r="K1117" s="4">
        <v>813710</v>
      </c>
      <c r="L1117" s="4" t="str">
        <f t="shared" si="121"/>
        <v>Submitted</v>
      </c>
      <c r="M1117" s="1">
        <v>691</v>
      </c>
      <c r="N1117" s="1" t="str">
        <f t="shared" si="122"/>
        <v>low_risk</v>
      </c>
      <c r="O1117" s="1" t="str">
        <f t="shared" si="123"/>
        <v>Excellent</v>
      </c>
      <c r="P1117" s="1" t="str">
        <f t="shared" si="124"/>
        <v>Submitted</v>
      </c>
      <c r="Q1117" s="1" t="str">
        <f t="shared" si="125"/>
        <v>Valid</v>
      </c>
      <c r="R1117" s="1" t="s">
        <v>70</v>
      </c>
      <c r="S1117" s="4">
        <v>1818463</v>
      </c>
      <c r="T1117" s="1">
        <v>7.57</v>
      </c>
      <c r="U1117" s="1">
        <v>180</v>
      </c>
      <c r="V1117" s="1">
        <v>10102.57</v>
      </c>
      <c r="W1117" s="4">
        <f t="shared" si="126"/>
        <v>1147147.0758333334</v>
      </c>
      <c r="X1117" s="1" t="s">
        <v>39</v>
      </c>
      <c r="Y1117" s="1" t="s">
        <v>40</v>
      </c>
      <c r="Z1117" s="8">
        <v>46579</v>
      </c>
      <c r="AA1117" s="8" t="str">
        <f>TEXT(Table2[[#This Row],[Application_Date]],"yyy")</f>
        <v>2027</v>
      </c>
      <c r="AB1117" s="8" t="str">
        <f>TEXT(Table2[[#This Row],[Application_Date]],"mmmm")</f>
        <v>July</v>
      </c>
      <c r="AC1117" s="1" t="s">
        <v>61</v>
      </c>
      <c r="AD1117" s="1" t="s">
        <v>30</v>
      </c>
      <c r="AE1117" s="1" t="s">
        <v>62</v>
      </c>
    </row>
    <row r="1118" spans="1:31" x14ac:dyDescent="0.25">
      <c r="A1118" s="1" t="s">
        <v>2376</v>
      </c>
      <c r="B1118" s="1" t="str">
        <f>IF(COUNTIF($A$2:A1118,A1118)&gt;1,"Duplicate","Unique")</f>
        <v>Unique</v>
      </c>
      <c r="C1118" s="1" t="s">
        <v>2377</v>
      </c>
      <c r="D1118" s="1" t="s">
        <v>81</v>
      </c>
      <c r="E1118" s="1" t="str">
        <f t="shared" si="120"/>
        <v>Submitted</v>
      </c>
      <c r="F1118" s="1" t="s">
        <v>47</v>
      </c>
      <c r="G1118" s="1">
        <v>29</v>
      </c>
      <c r="H1118" s="1" t="s">
        <v>24</v>
      </c>
      <c r="I1118" s="1" t="s">
        <v>25</v>
      </c>
      <c r="J1118" s="1" t="s">
        <v>37</v>
      </c>
      <c r="K1118" s="4">
        <v>1237732</v>
      </c>
      <c r="L1118" s="4" t="str">
        <f t="shared" si="121"/>
        <v>Submitted</v>
      </c>
      <c r="M1118" s="1">
        <v>581</v>
      </c>
      <c r="N1118" s="1" t="str">
        <f t="shared" si="122"/>
        <v>High_risk</v>
      </c>
      <c r="O1118" s="1" t="str">
        <f t="shared" si="123"/>
        <v>Excellent</v>
      </c>
      <c r="P1118" s="1" t="str">
        <f t="shared" si="124"/>
        <v>Submitted</v>
      </c>
      <c r="Q1118" s="1" t="str">
        <f t="shared" si="125"/>
        <v>Valid</v>
      </c>
      <c r="R1118" s="1" t="s">
        <v>82</v>
      </c>
      <c r="S1118" s="4">
        <v>3646008</v>
      </c>
      <c r="T1118" s="1">
        <v>12.27</v>
      </c>
      <c r="U1118" s="1">
        <v>60</v>
      </c>
      <c r="V1118" s="1">
        <v>60766.8</v>
      </c>
      <c r="W1118" s="4">
        <f t="shared" si="126"/>
        <v>3728043.1799999997</v>
      </c>
      <c r="X1118" s="1" t="s">
        <v>39</v>
      </c>
      <c r="Y1118" s="1" t="s">
        <v>40</v>
      </c>
      <c r="Z1118" s="8">
        <v>46580</v>
      </c>
      <c r="AA1118" s="8" t="str">
        <f>TEXT(Table2[[#This Row],[Application_Date]],"yyy")</f>
        <v>2027</v>
      </c>
      <c r="AB1118" s="8" t="str">
        <f>TEXT(Table2[[#This Row],[Application_Date]],"mmmm")</f>
        <v>July</v>
      </c>
      <c r="AC1118" s="1" t="s">
        <v>61</v>
      </c>
      <c r="AD1118" s="1" t="s">
        <v>42</v>
      </c>
      <c r="AE1118" s="1" t="s">
        <v>62</v>
      </c>
    </row>
    <row r="1119" spans="1:31" x14ac:dyDescent="0.25">
      <c r="A1119" s="1" t="s">
        <v>2378</v>
      </c>
      <c r="B1119" s="1" t="str">
        <f>IF(COUNTIF($A$2:A1119,A1119)&gt;1,"Duplicate","Unique")</f>
        <v>Unique</v>
      </c>
      <c r="C1119" s="1" t="s">
        <v>2379</v>
      </c>
      <c r="D1119" s="1" t="s">
        <v>1280</v>
      </c>
      <c r="E1119" s="1" t="str">
        <f t="shared" si="120"/>
        <v>Submitted</v>
      </c>
      <c r="F1119" s="1" t="s">
        <v>35</v>
      </c>
      <c r="G1119" s="1">
        <v>21</v>
      </c>
      <c r="H1119" s="1" t="s">
        <v>36</v>
      </c>
      <c r="I1119" s="1" t="s">
        <v>25</v>
      </c>
      <c r="J1119" s="1" t="s">
        <v>26</v>
      </c>
      <c r="K1119" s="4">
        <v>1167048</v>
      </c>
      <c r="L1119" s="4" t="str">
        <f t="shared" si="121"/>
        <v>Submitted</v>
      </c>
      <c r="M1119" s="1">
        <v>872</v>
      </c>
      <c r="N1119" s="1" t="str">
        <f t="shared" si="122"/>
        <v>medium_risk</v>
      </c>
      <c r="O1119" s="1" t="str">
        <f t="shared" si="123"/>
        <v>Excellent</v>
      </c>
      <c r="P1119" s="1" t="str">
        <f t="shared" si="124"/>
        <v>Submitted</v>
      </c>
      <c r="Q1119" s="1" t="str">
        <f t="shared" si="125"/>
        <v>Valid</v>
      </c>
      <c r="R1119" s="1" t="s">
        <v>38</v>
      </c>
      <c r="S1119" s="4">
        <v>4966843</v>
      </c>
      <c r="T1119" s="1">
        <v>15.95</v>
      </c>
      <c r="U1119" s="1">
        <v>24</v>
      </c>
      <c r="V1119" s="1">
        <v>206951.79</v>
      </c>
      <c r="W1119" s="4">
        <f t="shared" si="126"/>
        <v>6601762.1643255567</v>
      </c>
      <c r="X1119" s="1" t="s">
        <v>85</v>
      </c>
      <c r="Y1119" s="1" t="s">
        <v>86</v>
      </c>
      <c r="Z1119" s="8">
        <v>46581</v>
      </c>
      <c r="AA1119" s="8" t="str">
        <f>TEXT(Table2[[#This Row],[Application_Date]],"yyy")</f>
        <v>2027</v>
      </c>
      <c r="AB1119" s="8" t="str">
        <f>TEXT(Table2[[#This Row],[Application_Date]],"mmmm")</f>
        <v>July</v>
      </c>
      <c r="AC1119" s="1" t="s">
        <v>41</v>
      </c>
      <c r="AD1119" s="1" t="s">
        <v>42</v>
      </c>
      <c r="AE1119" s="1" t="s">
        <v>43</v>
      </c>
    </row>
    <row r="1120" spans="1:31" x14ac:dyDescent="0.25">
      <c r="A1120" s="1" t="s">
        <v>2380</v>
      </c>
      <c r="B1120" s="1" t="str">
        <f>IF(COUNTIF($A$2:A1120,A1120)&gt;1,"Duplicate","Unique")</f>
        <v>Unique</v>
      </c>
      <c r="C1120" s="1" t="s">
        <v>2381</v>
      </c>
      <c r="D1120" s="1" t="s">
        <v>69</v>
      </c>
      <c r="E1120" s="1" t="str">
        <f t="shared" si="120"/>
        <v>Submitted</v>
      </c>
      <c r="F1120" s="1" t="s">
        <v>35</v>
      </c>
      <c r="G1120" s="1">
        <v>32</v>
      </c>
      <c r="H1120" s="1" t="s">
        <v>24</v>
      </c>
      <c r="I1120" s="1" t="s">
        <v>48</v>
      </c>
      <c r="J1120" s="1" t="s">
        <v>26</v>
      </c>
      <c r="K1120" s="4">
        <v>1241027</v>
      </c>
      <c r="L1120" s="4" t="str">
        <f t="shared" si="121"/>
        <v>Submitted</v>
      </c>
      <c r="M1120" s="1">
        <v>460</v>
      </c>
      <c r="N1120" s="1" t="str">
        <f t="shared" si="122"/>
        <v>High_risk</v>
      </c>
      <c r="O1120" s="1" t="str">
        <f t="shared" si="123"/>
        <v>Excellent</v>
      </c>
      <c r="P1120" s="1" t="str">
        <f t="shared" si="124"/>
        <v>Submitted</v>
      </c>
      <c r="Q1120" s="1" t="str">
        <f t="shared" si="125"/>
        <v>Valid</v>
      </c>
      <c r="R1120" s="1" t="s">
        <v>82</v>
      </c>
      <c r="S1120" s="4">
        <v>3619965</v>
      </c>
      <c r="T1120" s="1">
        <v>10.98</v>
      </c>
      <c r="U1120" s="1">
        <v>120</v>
      </c>
      <c r="V1120" s="1">
        <v>30166.38</v>
      </c>
      <c r="W1120" s="4">
        <f t="shared" si="126"/>
        <v>3312267.9750000001</v>
      </c>
      <c r="X1120" s="1" t="s">
        <v>50</v>
      </c>
      <c r="Y1120" s="1" t="s">
        <v>51</v>
      </c>
      <c r="Z1120" s="8">
        <v>46582</v>
      </c>
      <c r="AA1120" s="8" t="str">
        <f>TEXT(Table2[[#This Row],[Application_Date]],"yyy")</f>
        <v>2027</v>
      </c>
      <c r="AB1120" s="8" t="str">
        <f>TEXT(Table2[[#This Row],[Application_Date]],"mmmm")</f>
        <v>July</v>
      </c>
      <c r="AC1120" s="1" t="s">
        <v>52</v>
      </c>
      <c r="AD1120" s="1" t="s">
        <v>42</v>
      </c>
      <c r="AE1120" s="1" t="s">
        <v>31</v>
      </c>
    </row>
    <row r="1121" spans="1:31" x14ac:dyDescent="0.25">
      <c r="A1121" s="1" t="s">
        <v>2382</v>
      </c>
      <c r="B1121" s="1" t="str">
        <f>IF(COUNTIF($A$2:A1121,A1121)&gt;1,"Duplicate","Unique")</f>
        <v>Unique</v>
      </c>
      <c r="C1121" s="1" t="s">
        <v>2383</v>
      </c>
      <c r="D1121" s="1" t="s">
        <v>249</v>
      </c>
      <c r="E1121" s="1" t="str">
        <f t="shared" si="120"/>
        <v>Submitted</v>
      </c>
      <c r="F1121" s="1" t="s">
        <v>35</v>
      </c>
      <c r="G1121" s="1">
        <v>37</v>
      </c>
      <c r="H1121" s="1" t="s">
        <v>24</v>
      </c>
      <c r="I1121" s="1" t="s">
        <v>48</v>
      </c>
      <c r="J1121" s="1" t="s">
        <v>26</v>
      </c>
      <c r="K1121" s="4">
        <v>335408</v>
      </c>
      <c r="L1121" s="4" t="str">
        <f t="shared" si="121"/>
        <v>Submitted</v>
      </c>
      <c r="M1121" s="1">
        <v>504</v>
      </c>
      <c r="N1121" s="1" t="str">
        <f t="shared" si="122"/>
        <v>High_risk</v>
      </c>
      <c r="O1121" s="1" t="str">
        <f t="shared" si="123"/>
        <v>Excellent</v>
      </c>
      <c r="P1121" s="1" t="str">
        <f t="shared" si="124"/>
        <v>Submitted</v>
      </c>
      <c r="Q1121" s="1" t="str">
        <f t="shared" si="125"/>
        <v>Valid</v>
      </c>
      <c r="R1121" s="1" t="s">
        <v>38</v>
      </c>
      <c r="S1121" s="4">
        <v>1494677</v>
      </c>
      <c r="T1121" s="1">
        <v>7.26</v>
      </c>
      <c r="U1121" s="1">
        <v>12</v>
      </c>
      <c r="V1121" s="1">
        <v>124556.42</v>
      </c>
      <c r="W1121" s="4">
        <f t="shared" si="126"/>
        <v>907384.79557796218</v>
      </c>
      <c r="X1121" s="1" t="s">
        <v>59</v>
      </c>
      <c r="Y1121" s="1" t="s">
        <v>60</v>
      </c>
      <c r="Z1121" s="8">
        <v>46583</v>
      </c>
      <c r="AA1121" s="8" t="str">
        <f>TEXT(Table2[[#This Row],[Application_Date]],"yyy")</f>
        <v>2027</v>
      </c>
      <c r="AB1121" s="8" t="str">
        <f>TEXT(Table2[[#This Row],[Application_Date]],"mmmm")</f>
        <v>July</v>
      </c>
      <c r="AC1121" s="1" t="s">
        <v>61</v>
      </c>
      <c r="AD1121" s="1" t="s">
        <v>42</v>
      </c>
      <c r="AE1121" s="1" t="s">
        <v>31</v>
      </c>
    </row>
    <row r="1122" spans="1:31" x14ac:dyDescent="0.25">
      <c r="A1122" s="1" t="s">
        <v>2384</v>
      </c>
      <c r="B1122" s="1" t="str">
        <f>IF(COUNTIF($A$2:A1122,A1122)&gt;1,"Duplicate","Unique")</f>
        <v>Unique</v>
      </c>
      <c r="C1122" s="1" t="s">
        <v>2385</v>
      </c>
      <c r="D1122" s="1" t="s">
        <v>1280</v>
      </c>
      <c r="E1122" s="1" t="str">
        <f t="shared" si="120"/>
        <v>Submitted</v>
      </c>
      <c r="F1122" s="1" t="s">
        <v>35</v>
      </c>
      <c r="G1122" s="1">
        <v>43</v>
      </c>
      <c r="H1122" s="1" t="s">
        <v>24</v>
      </c>
      <c r="I1122" s="1" t="s">
        <v>48</v>
      </c>
      <c r="J1122" s="1" t="s">
        <v>70</v>
      </c>
      <c r="K1122" s="4">
        <v>1973266</v>
      </c>
      <c r="L1122" s="4" t="str">
        <f t="shared" si="121"/>
        <v>Submitted</v>
      </c>
      <c r="M1122" s="1">
        <v>898</v>
      </c>
      <c r="N1122" s="1" t="str">
        <f t="shared" si="122"/>
        <v>medium_risk</v>
      </c>
      <c r="O1122" s="1" t="str">
        <f t="shared" si="123"/>
        <v>Excellent</v>
      </c>
      <c r="P1122" s="1" t="str">
        <f t="shared" si="124"/>
        <v>Submitted</v>
      </c>
      <c r="Q1122" s="1" t="str">
        <f t="shared" si="125"/>
        <v>Valid</v>
      </c>
      <c r="R1122" s="1" t="s">
        <v>82</v>
      </c>
      <c r="S1122" s="4">
        <v>3603215</v>
      </c>
      <c r="T1122" s="1">
        <v>8.14</v>
      </c>
      <c r="U1122" s="1">
        <v>60</v>
      </c>
      <c r="V1122" s="1">
        <v>60053.58</v>
      </c>
      <c r="W1122" s="4">
        <f t="shared" si="126"/>
        <v>2444180.8416667455</v>
      </c>
      <c r="X1122" s="1" t="s">
        <v>39</v>
      </c>
      <c r="Y1122" s="1" t="s">
        <v>40</v>
      </c>
      <c r="Z1122" s="8">
        <v>46584</v>
      </c>
      <c r="AA1122" s="8" t="str">
        <f>TEXT(Table2[[#This Row],[Application_Date]],"yyy")</f>
        <v>2027</v>
      </c>
      <c r="AB1122" s="8" t="str">
        <f>TEXT(Table2[[#This Row],[Application_Date]],"mmmm")</f>
        <v>July</v>
      </c>
      <c r="AC1122" s="1" t="s">
        <v>61</v>
      </c>
      <c r="AD1122" s="1" t="s">
        <v>30</v>
      </c>
      <c r="AE1122" s="1" t="s">
        <v>66</v>
      </c>
    </row>
    <row r="1123" spans="1:31" x14ac:dyDescent="0.25">
      <c r="A1123" s="1" t="s">
        <v>2386</v>
      </c>
      <c r="B1123" s="1" t="str">
        <f>IF(COUNTIF($A$2:A1123,A1123)&gt;1,"Duplicate","Unique")</f>
        <v>Unique</v>
      </c>
      <c r="C1123" s="1" t="s">
        <v>2387</v>
      </c>
      <c r="D1123" s="1" t="s">
        <v>34</v>
      </c>
      <c r="E1123" s="1" t="str">
        <f t="shared" si="120"/>
        <v>Submitted</v>
      </c>
      <c r="F1123" s="1" t="s">
        <v>47</v>
      </c>
      <c r="G1123" s="1">
        <v>38</v>
      </c>
      <c r="H1123" s="1" t="s">
        <v>24</v>
      </c>
      <c r="I1123" s="1" t="s">
        <v>48</v>
      </c>
      <c r="J1123" s="1" t="s">
        <v>26</v>
      </c>
      <c r="K1123" s="4">
        <v>1318254</v>
      </c>
      <c r="L1123" s="4" t="str">
        <f t="shared" si="121"/>
        <v>Submitted</v>
      </c>
      <c r="M1123" s="1">
        <v>810</v>
      </c>
      <c r="N1123" s="1" t="str">
        <f t="shared" si="122"/>
        <v>medium_risk</v>
      </c>
      <c r="O1123" s="1" t="str">
        <f t="shared" si="123"/>
        <v>Excellent</v>
      </c>
      <c r="P1123" s="1" t="str">
        <f t="shared" si="124"/>
        <v>Submitted</v>
      </c>
      <c r="Q1123" s="1" t="str">
        <f t="shared" si="125"/>
        <v>Valid</v>
      </c>
      <c r="R1123" s="1" t="s">
        <v>27</v>
      </c>
      <c r="S1123" s="4">
        <v>4496234</v>
      </c>
      <c r="T1123" s="1">
        <v>17.16</v>
      </c>
      <c r="U1123" s="1">
        <v>24</v>
      </c>
      <c r="V1123" s="1">
        <v>187343.08</v>
      </c>
      <c r="W1123" s="4">
        <f t="shared" si="126"/>
        <v>6429614.6235779505</v>
      </c>
      <c r="X1123" s="1" t="s">
        <v>39</v>
      </c>
      <c r="Y1123" s="1" t="s">
        <v>40</v>
      </c>
      <c r="Z1123" s="8">
        <v>46585</v>
      </c>
      <c r="AA1123" s="8" t="str">
        <f>TEXT(Table2[[#This Row],[Application_Date]],"yyy")</f>
        <v>2027</v>
      </c>
      <c r="AB1123" s="8" t="str">
        <f>TEXT(Table2[[#This Row],[Application_Date]],"mmmm")</f>
        <v>July</v>
      </c>
      <c r="AC1123" s="1" t="s">
        <v>61</v>
      </c>
      <c r="AD1123" s="1" t="s">
        <v>30</v>
      </c>
      <c r="AE1123" s="1" t="s">
        <v>62</v>
      </c>
    </row>
    <row r="1124" spans="1:31" x14ac:dyDescent="0.25">
      <c r="A1124" s="1" t="s">
        <v>2388</v>
      </c>
      <c r="B1124" s="1" t="str">
        <f>IF(COUNTIF($A$2:A1124,A1124)&gt;1,"Duplicate","Unique")</f>
        <v>Unique</v>
      </c>
      <c r="C1124" s="1" t="s">
        <v>2389</v>
      </c>
      <c r="D1124" s="1" t="s">
        <v>172</v>
      </c>
      <c r="E1124" s="1" t="str">
        <f t="shared" si="120"/>
        <v>Submitted</v>
      </c>
      <c r="F1124" s="1" t="s">
        <v>47</v>
      </c>
      <c r="G1124" s="1">
        <v>65</v>
      </c>
      <c r="H1124" s="1" t="s">
        <v>36</v>
      </c>
      <c r="I1124" s="1" t="s">
        <v>48</v>
      </c>
      <c r="J1124" s="1" t="s">
        <v>49</v>
      </c>
      <c r="K1124" s="4">
        <v>257954</v>
      </c>
      <c r="L1124" s="4" t="str">
        <f t="shared" si="121"/>
        <v>Submitted</v>
      </c>
      <c r="M1124" s="1">
        <v>362</v>
      </c>
      <c r="N1124" s="1" t="str">
        <f t="shared" si="122"/>
        <v>High_risk</v>
      </c>
      <c r="O1124" s="1" t="str">
        <f t="shared" si="123"/>
        <v>Excellent</v>
      </c>
      <c r="P1124" s="1" t="str">
        <f t="shared" si="124"/>
        <v>Submitted</v>
      </c>
      <c r="Q1124" s="1" t="str">
        <f t="shared" si="125"/>
        <v>Valid</v>
      </c>
      <c r="R1124" s="1" t="s">
        <v>82</v>
      </c>
      <c r="S1124" s="4">
        <v>4312985</v>
      </c>
      <c r="T1124" s="1">
        <v>12.35</v>
      </c>
      <c r="U1124" s="1">
        <v>60</v>
      </c>
      <c r="V1124" s="1">
        <v>71883.08</v>
      </c>
      <c r="W1124" s="4">
        <f t="shared" si="126"/>
        <v>4438780.395833333</v>
      </c>
      <c r="X1124" s="1" t="s">
        <v>95</v>
      </c>
      <c r="Y1124" s="1" t="s">
        <v>96</v>
      </c>
      <c r="Z1124" s="8">
        <v>46586</v>
      </c>
      <c r="AA1124" s="8" t="str">
        <f>TEXT(Table2[[#This Row],[Application_Date]],"yyy")</f>
        <v>2027</v>
      </c>
      <c r="AB1124" s="8" t="str">
        <f>TEXT(Table2[[#This Row],[Application_Date]],"mmmm")</f>
        <v>July</v>
      </c>
      <c r="AC1124" s="1" t="s">
        <v>61</v>
      </c>
      <c r="AD1124" s="1" t="s">
        <v>42</v>
      </c>
      <c r="AE1124" s="1" t="s">
        <v>31</v>
      </c>
    </row>
    <row r="1125" spans="1:31" x14ac:dyDescent="0.25">
      <c r="A1125" s="1" t="s">
        <v>2390</v>
      </c>
      <c r="B1125" s="1" t="str">
        <f>IF(COUNTIF($A$2:A1125,A1125)&gt;1,"Duplicate","Unique")</f>
        <v>Unique</v>
      </c>
      <c r="C1125" s="1" t="s">
        <v>2391</v>
      </c>
      <c r="D1125" s="1" t="s">
        <v>99</v>
      </c>
      <c r="E1125" s="1" t="str">
        <f t="shared" si="120"/>
        <v>Submitted</v>
      </c>
      <c r="F1125" s="1" t="s">
        <v>35</v>
      </c>
      <c r="G1125" s="1">
        <v>53</v>
      </c>
      <c r="H1125" s="1" t="s">
        <v>24</v>
      </c>
      <c r="I1125" s="1" t="s">
        <v>48</v>
      </c>
      <c r="J1125" s="1" t="s">
        <v>49</v>
      </c>
      <c r="K1125" s="4">
        <v>1728413</v>
      </c>
      <c r="L1125" s="4" t="str">
        <f t="shared" si="121"/>
        <v>Submitted</v>
      </c>
      <c r="M1125" s="1">
        <v>647</v>
      </c>
      <c r="N1125" s="1" t="str">
        <f t="shared" si="122"/>
        <v>low_risk</v>
      </c>
      <c r="O1125" s="1" t="str">
        <f t="shared" si="123"/>
        <v>Excellent</v>
      </c>
      <c r="P1125" s="1" t="str">
        <f t="shared" si="124"/>
        <v>Submitted</v>
      </c>
      <c r="Q1125" s="1" t="str">
        <f t="shared" si="125"/>
        <v>Valid</v>
      </c>
      <c r="R1125" s="1" t="s">
        <v>82</v>
      </c>
      <c r="S1125" s="4">
        <v>2560138</v>
      </c>
      <c r="T1125" s="1">
        <v>17.09</v>
      </c>
      <c r="U1125" s="1">
        <v>24</v>
      </c>
      <c r="V1125" s="1">
        <v>106672.42</v>
      </c>
      <c r="W1125" s="4">
        <f t="shared" si="126"/>
        <v>3646063.2038161033</v>
      </c>
      <c r="X1125" s="1" t="s">
        <v>39</v>
      </c>
      <c r="Y1125" s="1" t="s">
        <v>40</v>
      </c>
      <c r="Z1125" s="8">
        <v>46587</v>
      </c>
      <c r="AA1125" s="8" t="str">
        <f>TEXT(Table2[[#This Row],[Application_Date]],"yyy")</f>
        <v>2027</v>
      </c>
      <c r="AB1125" s="8" t="str">
        <f>TEXT(Table2[[#This Row],[Application_Date]],"mmmm")</f>
        <v>July</v>
      </c>
      <c r="AC1125" s="1" t="s">
        <v>41</v>
      </c>
      <c r="AD1125" s="1" t="s">
        <v>42</v>
      </c>
      <c r="AE1125" s="1" t="s">
        <v>62</v>
      </c>
    </row>
    <row r="1126" spans="1:31" x14ac:dyDescent="0.25">
      <c r="A1126" s="1" t="s">
        <v>2392</v>
      </c>
      <c r="B1126" s="1" t="str">
        <f>IF(COUNTIF($A$2:A1126,A1126)&gt;1,"Duplicate","Unique")</f>
        <v>Unique</v>
      </c>
      <c r="C1126" s="1" t="s">
        <v>2393</v>
      </c>
      <c r="D1126" s="1" t="s">
        <v>199</v>
      </c>
      <c r="E1126" s="1" t="str">
        <f t="shared" si="120"/>
        <v>Submitted</v>
      </c>
      <c r="F1126" s="1" t="s">
        <v>47</v>
      </c>
      <c r="G1126" s="1">
        <v>32</v>
      </c>
      <c r="H1126" s="1" t="s">
        <v>24</v>
      </c>
      <c r="I1126" s="1" t="s">
        <v>25</v>
      </c>
      <c r="J1126" s="1" t="s">
        <v>26</v>
      </c>
      <c r="K1126" s="4">
        <v>285898</v>
      </c>
      <c r="L1126" s="4" t="str">
        <f t="shared" si="121"/>
        <v>Submitted</v>
      </c>
      <c r="M1126" s="1">
        <v>343</v>
      </c>
      <c r="N1126" s="1" t="str">
        <f t="shared" si="122"/>
        <v>High_risk</v>
      </c>
      <c r="O1126" s="1" t="str">
        <f t="shared" si="123"/>
        <v>Excellent</v>
      </c>
      <c r="P1126" s="1" t="str">
        <f t="shared" si="124"/>
        <v>Submitted</v>
      </c>
      <c r="Q1126" s="1" t="str">
        <f t="shared" si="125"/>
        <v>Valid</v>
      </c>
      <c r="R1126" s="1" t="s">
        <v>38</v>
      </c>
      <c r="S1126" s="4">
        <v>4820576</v>
      </c>
      <c r="T1126" s="1">
        <v>16.760000000000002</v>
      </c>
      <c r="U1126" s="1">
        <v>24</v>
      </c>
      <c r="V1126" s="1">
        <v>200857.33</v>
      </c>
      <c r="W1126" s="4">
        <f t="shared" si="126"/>
        <v>6732737.8185525881</v>
      </c>
      <c r="X1126" s="1" t="s">
        <v>28</v>
      </c>
      <c r="Y1126" s="1" t="s">
        <v>29</v>
      </c>
      <c r="Z1126" s="8">
        <v>46588</v>
      </c>
      <c r="AA1126" s="8" t="str">
        <f>TEXT(Table2[[#This Row],[Application_Date]],"yyy")</f>
        <v>2027</v>
      </c>
      <c r="AB1126" s="8" t="str">
        <f>TEXT(Table2[[#This Row],[Application_Date]],"mmmm")</f>
        <v>July</v>
      </c>
      <c r="AC1126" s="1" t="s">
        <v>41</v>
      </c>
      <c r="AD1126" s="1" t="s">
        <v>42</v>
      </c>
      <c r="AE1126" s="1" t="s">
        <v>31</v>
      </c>
    </row>
    <row r="1127" spans="1:31" x14ac:dyDescent="0.25">
      <c r="A1127" s="1" t="s">
        <v>2394</v>
      </c>
      <c r="B1127" s="1" t="str">
        <f>IF(COUNTIF($A$2:A1127,A1127)&gt;1,"Duplicate","Unique")</f>
        <v>Unique</v>
      </c>
      <c r="C1127" s="1" t="s">
        <v>2395</v>
      </c>
      <c r="D1127" s="1" t="s">
        <v>69</v>
      </c>
      <c r="E1127" s="1" t="str">
        <f t="shared" si="120"/>
        <v>Submitted</v>
      </c>
      <c r="F1127" s="1" t="s">
        <v>35</v>
      </c>
      <c r="G1127" s="1">
        <v>43</v>
      </c>
      <c r="H1127" s="1" t="s">
        <v>36</v>
      </c>
      <c r="I1127" s="1" t="s">
        <v>48</v>
      </c>
      <c r="J1127" s="1" t="s">
        <v>26</v>
      </c>
      <c r="K1127" s="4">
        <v>1298573</v>
      </c>
      <c r="L1127" s="4" t="str">
        <f t="shared" si="121"/>
        <v>Submitted</v>
      </c>
      <c r="M1127" s="1">
        <v>576</v>
      </c>
      <c r="N1127" s="1" t="str">
        <f t="shared" si="122"/>
        <v>High_risk</v>
      </c>
      <c r="O1127" s="1" t="str">
        <f t="shared" si="123"/>
        <v>Excellent</v>
      </c>
      <c r="P1127" s="1" t="str">
        <f t="shared" si="124"/>
        <v>Submitted</v>
      </c>
      <c r="Q1127" s="1" t="str">
        <f t="shared" si="125"/>
        <v>Valid</v>
      </c>
      <c r="R1127" s="1" t="s">
        <v>27</v>
      </c>
      <c r="S1127" s="4">
        <v>2127187</v>
      </c>
      <c r="T1127" s="1">
        <v>15.53</v>
      </c>
      <c r="U1127" s="1">
        <v>60</v>
      </c>
      <c r="V1127" s="1">
        <v>35453.120000000003</v>
      </c>
      <c r="W1127" s="4">
        <f t="shared" si="126"/>
        <v>2752934.5091666668</v>
      </c>
      <c r="X1127" s="1" t="s">
        <v>95</v>
      </c>
      <c r="Y1127" s="1" t="s">
        <v>96</v>
      </c>
      <c r="Z1127" s="8">
        <v>46589</v>
      </c>
      <c r="AA1127" s="8" t="str">
        <f>TEXT(Table2[[#This Row],[Application_Date]],"yyy")</f>
        <v>2027</v>
      </c>
      <c r="AB1127" s="8" t="str">
        <f>TEXT(Table2[[#This Row],[Application_Date]],"mmmm")</f>
        <v>July</v>
      </c>
      <c r="AC1127" s="1" t="s">
        <v>61</v>
      </c>
      <c r="AD1127" s="1" t="s">
        <v>30</v>
      </c>
      <c r="AE1127" s="1" t="s">
        <v>62</v>
      </c>
    </row>
    <row r="1128" spans="1:31" x14ac:dyDescent="0.25">
      <c r="A1128" s="1" t="s">
        <v>2396</v>
      </c>
      <c r="B1128" s="1" t="str">
        <f>IF(COUNTIF($A$2:A1128,A1128)&gt;1,"Duplicate","Unique")</f>
        <v>Unique</v>
      </c>
      <c r="C1128" s="1" t="s">
        <v>2397</v>
      </c>
      <c r="D1128" s="1" t="s">
        <v>638</v>
      </c>
      <c r="E1128" s="1" t="str">
        <f t="shared" si="120"/>
        <v>Submitted</v>
      </c>
      <c r="F1128" s="1" t="s">
        <v>47</v>
      </c>
      <c r="G1128" s="1">
        <v>37</v>
      </c>
      <c r="H1128" s="1" t="s">
        <v>24</v>
      </c>
      <c r="I1128" s="1" t="s">
        <v>25</v>
      </c>
      <c r="J1128" s="1" t="s">
        <v>70</v>
      </c>
      <c r="K1128" s="4">
        <v>791591</v>
      </c>
      <c r="L1128" s="4" t="str">
        <f t="shared" si="121"/>
        <v>Submitted</v>
      </c>
      <c r="M1128" s="1">
        <v>316</v>
      </c>
      <c r="N1128" s="1" t="str">
        <f t="shared" si="122"/>
        <v>High_risk</v>
      </c>
      <c r="O1128" s="1" t="str">
        <f t="shared" si="123"/>
        <v>Excellent</v>
      </c>
      <c r="P1128" s="1" t="str">
        <f t="shared" si="124"/>
        <v>Submitted</v>
      </c>
      <c r="Q1128" s="1" t="str">
        <f t="shared" si="125"/>
        <v>Valid</v>
      </c>
      <c r="R1128" s="1" t="s">
        <v>70</v>
      </c>
      <c r="S1128" s="4">
        <v>712077</v>
      </c>
      <c r="T1128" s="1">
        <v>11.83</v>
      </c>
      <c r="U1128" s="1">
        <v>24</v>
      </c>
      <c r="V1128" s="1">
        <v>29669.88</v>
      </c>
      <c r="W1128" s="4">
        <f t="shared" si="126"/>
        <v>701989.29212532646</v>
      </c>
      <c r="X1128" s="1" t="s">
        <v>50</v>
      </c>
      <c r="Y1128" s="1" t="s">
        <v>51</v>
      </c>
      <c r="Z1128" s="8">
        <v>46590</v>
      </c>
      <c r="AA1128" s="8" t="str">
        <f>TEXT(Table2[[#This Row],[Application_Date]],"yyy")</f>
        <v>2027</v>
      </c>
      <c r="AB1128" s="8" t="str">
        <f>TEXT(Table2[[#This Row],[Application_Date]],"mmmm")</f>
        <v>July</v>
      </c>
      <c r="AC1128" s="1" t="s">
        <v>61</v>
      </c>
      <c r="AD1128" s="1" t="s">
        <v>30</v>
      </c>
      <c r="AE1128" s="1" t="s">
        <v>31</v>
      </c>
    </row>
    <row r="1129" spans="1:31" x14ac:dyDescent="0.25">
      <c r="A1129" s="1" t="s">
        <v>2398</v>
      </c>
      <c r="B1129" s="1" t="str">
        <f>IF(COUNTIF($A$2:A1129,A1129)&gt;1,"Duplicate","Unique")</f>
        <v>Unique</v>
      </c>
      <c r="C1129" s="1" t="s">
        <v>2399</v>
      </c>
      <c r="D1129" s="1" t="s">
        <v>166</v>
      </c>
      <c r="E1129" s="1" t="str">
        <f t="shared" si="120"/>
        <v>Submitted</v>
      </c>
      <c r="F1129" s="1" t="s">
        <v>47</v>
      </c>
      <c r="G1129" s="1">
        <v>36</v>
      </c>
      <c r="H1129" s="1" t="s">
        <v>24</v>
      </c>
      <c r="I1129" s="1" t="s">
        <v>25</v>
      </c>
      <c r="J1129" s="1" t="s">
        <v>37</v>
      </c>
      <c r="K1129" s="4">
        <v>2303536</v>
      </c>
      <c r="L1129" s="4" t="str">
        <f t="shared" si="121"/>
        <v>Submitted</v>
      </c>
      <c r="M1129" s="1">
        <v>780</v>
      </c>
      <c r="N1129" s="1" t="str">
        <f t="shared" si="122"/>
        <v>medium_risk</v>
      </c>
      <c r="O1129" s="1" t="str">
        <f t="shared" si="123"/>
        <v>Excellent</v>
      </c>
      <c r="P1129" s="1" t="str">
        <f t="shared" si="124"/>
        <v>Submitted</v>
      </c>
      <c r="Q1129" s="1" t="str">
        <f t="shared" si="125"/>
        <v>Valid</v>
      </c>
      <c r="R1129" s="1" t="s">
        <v>6</v>
      </c>
      <c r="S1129" s="4">
        <v>3999725</v>
      </c>
      <c r="T1129" s="1">
        <v>14.06</v>
      </c>
      <c r="U1129" s="1">
        <v>24</v>
      </c>
      <c r="V1129" s="1">
        <v>166655.21</v>
      </c>
      <c r="W1129" s="4">
        <f t="shared" si="126"/>
        <v>4686344.4970411109</v>
      </c>
      <c r="X1129" s="1" t="s">
        <v>95</v>
      </c>
      <c r="Y1129" s="1" t="s">
        <v>96</v>
      </c>
      <c r="Z1129" s="8">
        <v>46591</v>
      </c>
      <c r="AA1129" s="8" t="str">
        <f>TEXT(Table2[[#This Row],[Application_Date]],"yyy")</f>
        <v>2027</v>
      </c>
      <c r="AB1129" s="8" t="str">
        <f>TEXT(Table2[[#This Row],[Application_Date]],"mmmm")</f>
        <v>July</v>
      </c>
      <c r="AC1129" s="1" t="s">
        <v>41</v>
      </c>
      <c r="AD1129" s="1" t="s">
        <v>42</v>
      </c>
      <c r="AE1129" s="1" t="s">
        <v>62</v>
      </c>
    </row>
    <row r="1130" spans="1:31" x14ac:dyDescent="0.25">
      <c r="A1130" s="1" t="s">
        <v>2400</v>
      </c>
      <c r="B1130" s="1" t="str">
        <f>IF(COUNTIF($A$2:A1130,A1130)&gt;1,"Duplicate","Unique")</f>
        <v>Unique</v>
      </c>
      <c r="C1130" s="1" t="s">
        <v>2401</v>
      </c>
      <c r="D1130" s="1" t="s">
        <v>112</v>
      </c>
      <c r="E1130" s="1" t="str">
        <f t="shared" si="120"/>
        <v>Submitted</v>
      </c>
      <c r="F1130" s="1" t="s">
        <v>47</v>
      </c>
      <c r="G1130" s="1">
        <v>43</v>
      </c>
      <c r="H1130" s="1" t="s">
        <v>36</v>
      </c>
      <c r="I1130" s="1" t="s">
        <v>25</v>
      </c>
      <c r="J1130" s="1" t="s">
        <v>70</v>
      </c>
      <c r="K1130" s="4">
        <v>758624</v>
      </c>
      <c r="L1130" s="4" t="str">
        <f t="shared" si="121"/>
        <v>Submitted</v>
      </c>
      <c r="M1130" s="1">
        <v>393</v>
      </c>
      <c r="N1130" s="1" t="str">
        <f t="shared" si="122"/>
        <v>High_risk</v>
      </c>
      <c r="O1130" s="1" t="str">
        <f t="shared" si="123"/>
        <v>Excellent</v>
      </c>
      <c r="P1130" s="1" t="str">
        <f t="shared" si="124"/>
        <v>Submitted</v>
      </c>
      <c r="Q1130" s="1" t="str">
        <f t="shared" si="125"/>
        <v>Valid</v>
      </c>
      <c r="R1130" s="1" t="s">
        <v>82</v>
      </c>
      <c r="S1130" s="4">
        <v>1400520</v>
      </c>
      <c r="T1130" s="1">
        <v>18.96</v>
      </c>
      <c r="U1130" s="1">
        <v>180</v>
      </c>
      <c r="V1130" s="1">
        <v>7780.67</v>
      </c>
      <c r="W1130" s="4">
        <f t="shared" si="126"/>
        <v>2212821.6</v>
      </c>
      <c r="X1130" s="1" t="s">
        <v>105</v>
      </c>
      <c r="Y1130" s="1" t="s">
        <v>106</v>
      </c>
      <c r="Z1130" s="8">
        <v>46592</v>
      </c>
      <c r="AA1130" s="8" t="str">
        <f>TEXT(Table2[[#This Row],[Application_Date]],"yyy")</f>
        <v>2027</v>
      </c>
      <c r="AB1130" s="8" t="str">
        <f>TEXT(Table2[[#This Row],[Application_Date]],"mmmm")</f>
        <v>July</v>
      </c>
      <c r="AC1130" s="1" t="s">
        <v>61</v>
      </c>
      <c r="AD1130" s="1" t="s">
        <v>42</v>
      </c>
      <c r="AE1130" s="1" t="s">
        <v>66</v>
      </c>
    </row>
    <row r="1131" spans="1:31" x14ac:dyDescent="0.25">
      <c r="A1131" s="1" t="s">
        <v>2402</v>
      </c>
      <c r="B1131" s="1" t="str">
        <f>IF(COUNTIF($A$2:A1131,A1131)&gt;1,"Duplicate","Unique")</f>
        <v>Unique</v>
      </c>
      <c r="C1131" s="1" t="s">
        <v>2403</v>
      </c>
      <c r="D1131" s="1" t="s">
        <v>575</v>
      </c>
      <c r="E1131" s="1" t="str">
        <f t="shared" si="120"/>
        <v>Submitted</v>
      </c>
      <c r="F1131" s="1" t="s">
        <v>35</v>
      </c>
      <c r="G1131" s="1">
        <v>52</v>
      </c>
      <c r="H1131" s="1" t="s">
        <v>24</v>
      </c>
      <c r="I1131" s="1" t="s">
        <v>25</v>
      </c>
      <c r="J1131" s="1" t="s">
        <v>37</v>
      </c>
      <c r="K1131" s="4">
        <v>2301868</v>
      </c>
      <c r="L1131" s="4" t="str">
        <f t="shared" si="121"/>
        <v>Submitted</v>
      </c>
      <c r="M1131" s="1">
        <v>871</v>
      </c>
      <c r="N1131" s="1" t="str">
        <f t="shared" si="122"/>
        <v>medium_risk</v>
      </c>
      <c r="O1131" s="1" t="str">
        <f t="shared" si="123"/>
        <v>Excellent</v>
      </c>
      <c r="P1131" s="1" t="str">
        <f t="shared" si="124"/>
        <v>Submitted</v>
      </c>
      <c r="Q1131" s="1" t="str">
        <f t="shared" si="125"/>
        <v>Valid</v>
      </c>
      <c r="R1131" s="1" t="s">
        <v>27</v>
      </c>
      <c r="S1131" s="4">
        <v>3030661</v>
      </c>
      <c r="T1131" s="1">
        <v>9.92</v>
      </c>
      <c r="U1131" s="1">
        <v>12</v>
      </c>
      <c r="V1131" s="1">
        <v>252555.08</v>
      </c>
      <c r="W1131" s="4">
        <f t="shared" si="126"/>
        <v>2507163.0753057711</v>
      </c>
      <c r="X1131" s="1" t="s">
        <v>50</v>
      </c>
      <c r="Y1131" s="1" t="s">
        <v>51</v>
      </c>
      <c r="Z1131" s="8">
        <v>46593</v>
      </c>
      <c r="AA1131" s="8" t="str">
        <f>TEXT(Table2[[#This Row],[Application_Date]],"yyy")</f>
        <v>2027</v>
      </c>
      <c r="AB1131" s="8" t="str">
        <f>TEXT(Table2[[#This Row],[Application_Date]],"mmmm")</f>
        <v>July</v>
      </c>
      <c r="AC1131" s="1" t="s">
        <v>61</v>
      </c>
      <c r="AD1131" s="1" t="s">
        <v>42</v>
      </c>
      <c r="AE1131" s="1" t="s">
        <v>62</v>
      </c>
    </row>
    <row r="1132" spans="1:31" x14ac:dyDescent="0.25">
      <c r="A1132" s="1" t="s">
        <v>2404</v>
      </c>
      <c r="B1132" s="1" t="str">
        <f>IF(COUNTIF($A$2:A1132,A1132)&gt;1,"Duplicate","Unique")</f>
        <v>Unique</v>
      </c>
      <c r="C1132" s="1" t="s">
        <v>2405</v>
      </c>
      <c r="D1132" s="1" t="s">
        <v>58</v>
      </c>
      <c r="E1132" s="1" t="str">
        <f t="shared" si="120"/>
        <v>Submitted</v>
      </c>
      <c r="F1132" s="1" t="s">
        <v>47</v>
      </c>
      <c r="G1132" s="1">
        <v>56</v>
      </c>
      <c r="H1132" s="1" t="s">
        <v>36</v>
      </c>
      <c r="I1132" s="1" t="s">
        <v>25</v>
      </c>
      <c r="J1132" s="1" t="s">
        <v>49</v>
      </c>
      <c r="K1132" s="4">
        <v>1704667</v>
      </c>
      <c r="L1132" s="4" t="str">
        <f t="shared" si="121"/>
        <v>Submitted</v>
      </c>
      <c r="M1132" s="1">
        <v>668</v>
      </c>
      <c r="N1132" s="1" t="str">
        <f t="shared" si="122"/>
        <v>low_risk</v>
      </c>
      <c r="O1132" s="1" t="str">
        <f t="shared" si="123"/>
        <v>Excellent</v>
      </c>
      <c r="P1132" s="1" t="str">
        <f t="shared" si="124"/>
        <v>Submitted</v>
      </c>
      <c r="Q1132" s="1" t="str">
        <f t="shared" si="125"/>
        <v>Valid</v>
      </c>
      <c r="R1132" s="1" t="s">
        <v>38</v>
      </c>
      <c r="S1132" s="4">
        <v>3659193</v>
      </c>
      <c r="T1132" s="1">
        <v>13.15</v>
      </c>
      <c r="U1132" s="1">
        <v>180</v>
      </c>
      <c r="V1132" s="1">
        <v>20328.849999999999</v>
      </c>
      <c r="W1132" s="4">
        <f t="shared" si="126"/>
        <v>4009865.6625000006</v>
      </c>
      <c r="X1132" s="1" t="s">
        <v>59</v>
      </c>
      <c r="Y1132" s="1" t="s">
        <v>60</v>
      </c>
      <c r="Z1132" s="8">
        <v>46594</v>
      </c>
      <c r="AA1132" s="8" t="str">
        <f>TEXT(Table2[[#This Row],[Application_Date]],"yyy")</f>
        <v>2027</v>
      </c>
      <c r="AB1132" s="8" t="str">
        <f>TEXT(Table2[[#This Row],[Application_Date]],"mmmm")</f>
        <v>July</v>
      </c>
      <c r="AC1132" s="1" t="s">
        <v>41</v>
      </c>
      <c r="AD1132" s="1" t="s">
        <v>42</v>
      </c>
      <c r="AE1132" s="1" t="s">
        <v>43</v>
      </c>
    </row>
    <row r="1133" spans="1:31" x14ac:dyDescent="0.25">
      <c r="A1133" s="1" t="s">
        <v>2406</v>
      </c>
      <c r="B1133" s="1" t="str">
        <f>IF(COUNTIF($A$2:A1133,A1133)&gt;1,"Duplicate","Unique")</f>
        <v>Unique</v>
      </c>
      <c r="C1133" s="1" t="s">
        <v>2407</v>
      </c>
      <c r="D1133" s="1" t="s">
        <v>139</v>
      </c>
      <c r="E1133" s="1" t="str">
        <f t="shared" si="120"/>
        <v>Submitted</v>
      </c>
      <c r="F1133" s="1" t="s">
        <v>35</v>
      </c>
      <c r="G1133" s="1">
        <v>18</v>
      </c>
      <c r="H1133" s="1" t="s">
        <v>36</v>
      </c>
      <c r="I1133" s="1" t="s">
        <v>25</v>
      </c>
      <c r="J1133" s="1" t="s">
        <v>49</v>
      </c>
      <c r="K1133" s="4">
        <v>1878826</v>
      </c>
      <c r="L1133" s="4" t="str">
        <f t="shared" si="121"/>
        <v>Submitted</v>
      </c>
      <c r="M1133" s="1">
        <v>870</v>
      </c>
      <c r="N1133" s="1" t="str">
        <f t="shared" si="122"/>
        <v>medium_risk</v>
      </c>
      <c r="O1133" s="1" t="str">
        <f t="shared" si="123"/>
        <v>Excellent</v>
      </c>
      <c r="P1133" s="1" t="str">
        <f t="shared" si="124"/>
        <v>Submitted</v>
      </c>
      <c r="Q1133" s="1" t="str">
        <f t="shared" si="125"/>
        <v>Valid</v>
      </c>
      <c r="R1133" s="1" t="s">
        <v>70</v>
      </c>
      <c r="S1133" s="4">
        <v>4076585</v>
      </c>
      <c r="T1133" s="1">
        <v>7.08</v>
      </c>
      <c r="U1133" s="1">
        <v>12</v>
      </c>
      <c r="V1133" s="1">
        <v>339715.42</v>
      </c>
      <c r="W1133" s="4">
        <f t="shared" si="126"/>
        <v>2414433.1900245068</v>
      </c>
      <c r="X1133" s="1" t="s">
        <v>95</v>
      </c>
      <c r="Y1133" s="1" t="s">
        <v>96</v>
      </c>
      <c r="Z1133" s="8">
        <v>46595</v>
      </c>
      <c r="AA1133" s="8" t="str">
        <f>TEXT(Table2[[#This Row],[Application_Date]],"yyy")</f>
        <v>2027</v>
      </c>
      <c r="AB1133" s="8" t="str">
        <f>TEXT(Table2[[#This Row],[Application_Date]],"mmmm")</f>
        <v>July</v>
      </c>
      <c r="AC1133" s="1" t="s">
        <v>61</v>
      </c>
      <c r="AD1133" s="1" t="s">
        <v>42</v>
      </c>
      <c r="AE1133" s="1" t="s">
        <v>62</v>
      </c>
    </row>
    <row r="1134" spans="1:31" x14ac:dyDescent="0.25">
      <c r="A1134" s="1" t="s">
        <v>2408</v>
      </c>
      <c r="B1134" s="1" t="str">
        <f>IF(COUNTIF($A$2:A1134,A1134)&gt;1,"Duplicate","Unique")</f>
        <v>Unique</v>
      </c>
      <c r="C1134" s="1" t="s">
        <v>2409</v>
      </c>
      <c r="D1134" s="1" t="s">
        <v>183</v>
      </c>
      <c r="E1134" s="1" t="str">
        <f t="shared" si="120"/>
        <v>Submitted</v>
      </c>
      <c r="F1134" s="1" t="s">
        <v>35</v>
      </c>
      <c r="G1134" s="1">
        <v>48</v>
      </c>
      <c r="H1134" s="1" t="s">
        <v>24</v>
      </c>
      <c r="I1134" s="1" t="s">
        <v>25</v>
      </c>
      <c r="J1134" s="1" t="s">
        <v>26</v>
      </c>
      <c r="K1134" s="4">
        <v>280947</v>
      </c>
      <c r="L1134" s="4" t="str">
        <f t="shared" si="121"/>
        <v>Submitted</v>
      </c>
      <c r="M1134" s="1">
        <v>821</v>
      </c>
      <c r="N1134" s="1" t="str">
        <f t="shared" si="122"/>
        <v>medium_risk</v>
      </c>
      <c r="O1134" s="1" t="str">
        <f t="shared" si="123"/>
        <v>Excellent</v>
      </c>
      <c r="P1134" s="1" t="str">
        <f t="shared" si="124"/>
        <v>Submitted</v>
      </c>
      <c r="Q1134" s="1" t="str">
        <f t="shared" si="125"/>
        <v>Valid</v>
      </c>
      <c r="R1134" s="1" t="s">
        <v>82</v>
      </c>
      <c r="S1134" s="4">
        <v>552626</v>
      </c>
      <c r="T1134" s="1">
        <v>9.92</v>
      </c>
      <c r="U1134" s="1">
        <v>180</v>
      </c>
      <c r="V1134" s="1">
        <v>3070.14</v>
      </c>
      <c r="W1134" s="4">
        <f t="shared" si="126"/>
        <v>456837.49333333335</v>
      </c>
      <c r="X1134" s="1" t="s">
        <v>85</v>
      </c>
      <c r="Y1134" s="1" t="s">
        <v>86</v>
      </c>
      <c r="Z1134" s="8">
        <v>46596</v>
      </c>
      <c r="AA1134" s="8" t="str">
        <f>TEXT(Table2[[#This Row],[Application_Date]],"yyy")</f>
        <v>2027</v>
      </c>
      <c r="AB1134" s="8" t="str">
        <f>TEXT(Table2[[#This Row],[Application_Date]],"mmmm")</f>
        <v>July</v>
      </c>
      <c r="AC1134" s="1" t="s">
        <v>52</v>
      </c>
      <c r="AD1134" s="1" t="s">
        <v>30</v>
      </c>
      <c r="AE1134" s="1" t="s">
        <v>62</v>
      </c>
    </row>
    <row r="1135" spans="1:31" x14ac:dyDescent="0.25">
      <c r="A1135" s="1" t="s">
        <v>2410</v>
      </c>
      <c r="B1135" s="1" t="str">
        <f>IF(COUNTIF($A$2:A1135,A1135)&gt;1,"Duplicate","Unique")</f>
        <v>Unique</v>
      </c>
      <c r="C1135" s="1" t="s">
        <v>2411</v>
      </c>
      <c r="D1135" s="1" t="s">
        <v>638</v>
      </c>
      <c r="E1135" s="1" t="str">
        <f t="shared" si="120"/>
        <v>Submitted</v>
      </c>
      <c r="F1135" s="1" t="s">
        <v>47</v>
      </c>
      <c r="G1135" s="1">
        <v>40</v>
      </c>
      <c r="H1135" s="1" t="s">
        <v>24</v>
      </c>
      <c r="I1135" s="1" t="s">
        <v>25</v>
      </c>
      <c r="J1135" s="1" t="s">
        <v>26</v>
      </c>
      <c r="K1135" s="4">
        <v>310145</v>
      </c>
      <c r="L1135" s="4" t="str">
        <f t="shared" si="121"/>
        <v>Submitted</v>
      </c>
      <c r="M1135" s="1">
        <v>747</v>
      </c>
      <c r="N1135" s="1" t="str">
        <f t="shared" si="122"/>
        <v>low_risk</v>
      </c>
      <c r="O1135" s="1" t="str">
        <f t="shared" si="123"/>
        <v>Excellent</v>
      </c>
      <c r="P1135" s="1" t="str">
        <f t="shared" si="124"/>
        <v>Submitted</v>
      </c>
      <c r="Q1135" s="1" t="str">
        <f t="shared" si="125"/>
        <v>Valid</v>
      </c>
      <c r="R1135" s="1" t="s">
        <v>6</v>
      </c>
      <c r="S1135" s="4">
        <v>4590013</v>
      </c>
      <c r="T1135" s="1">
        <v>15.2</v>
      </c>
      <c r="U1135" s="1">
        <v>120</v>
      </c>
      <c r="V1135" s="1">
        <v>38250.11</v>
      </c>
      <c r="W1135" s="4">
        <f t="shared" si="126"/>
        <v>5814016.4666666668</v>
      </c>
      <c r="X1135" s="1" t="s">
        <v>28</v>
      </c>
      <c r="Y1135" s="1" t="s">
        <v>29</v>
      </c>
      <c r="Z1135" s="8">
        <v>46597</v>
      </c>
      <c r="AA1135" s="8" t="str">
        <f>TEXT(Table2[[#This Row],[Application_Date]],"yyy")</f>
        <v>2027</v>
      </c>
      <c r="AB1135" s="8" t="str">
        <f>TEXT(Table2[[#This Row],[Application_Date]],"mmmm")</f>
        <v>July</v>
      </c>
      <c r="AC1135" s="1" t="s">
        <v>52</v>
      </c>
      <c r="AD1135" s="1" t="s">
        <v>30</v>
      </c>
      <c r="AE1135" s="1" t="s">
        <v>62</v>
      </c>
    </row>
    <row r="1136" spans="1:31" x14ac:dyDescent="0.25">
      <c r="A1136" s="1" t="s">
        <v>2412</v>
      </c>
      <c r="B1136" s="1" t="str">
        <f>IF(COUNTIF($A$2:A1136,A1136)&gt;1,"Duplicate","Unique")</f>
        <v>Unique</v>
      </c>
      <c r="C1136" s="1" t="s">
        <v>2413</v>
      </c>
      <c r="D1136" s="1" t="s">
        <v>489</v>
      </c>
      <c r="E1136" s="1" t="str">
        <f t="shared" si="120"/>
        <v>Submitted</v>
      </c>
      <c r="F1136" s="1" t="s">
        <v>47</v>
      </c>
      <c r="G1136" s="1">
        <v>34</v>
      </c>
      <c r="H1136" s="1" t="s">
        <v>24</v>
      </c>
      <c r="I1136" s="1" t="s">
        <v>25</v>
      </c>
      <c r="J1136" s="1" t="s">
        <v>49</v>
      </c>
      <c r="K1136" s="4">
        <v>1535805</v>
      </c>
      <c r="L1136" s="4" t="str">
        <f t="shared" si="121"/>
        <v>Submitted</v>
      </c>
      <c r="M1136" s="1">
        <v>333</v>
      </c>
      <c r="N1136" s="1" t="str">
        <f t="shared" si="122"/>
        <v>High_risk</v>
      </c>
      <c r="O1136" s="1" t="str">
        <f t="shared" si="123"/>
        <v>Excellent</v>
      </c>
      <c r="P1136" s="1" t="str">
        <f t="shared" si="124"/>
        <v>Submitted</v>
      </c>
      <c r="Q1136" s="1" t="str">
        <f t="shared" si="125"/>
        <v>Valid</v>
      </c>
      <c r="R1136" s="1" t="s">
        <v>27</v>
      </c>
      <c r="S1136" s="4">
        <v>182556</v>
      </c>
      <c r="T1136" s="1">
        <v>17.21</v>
      </c>
      <c r="U1136" s="1">
        <v>12</v>
      </c>
      <c r="V1136" s="1">
        <v>15213</v>
      </c>
      <c r="W1136" s="4">
        <f t="shared" si="126"/>
        <v>261821.78065012785</v>
      </c>
      <c r="X1136" s="1" t="s">
        <v>85</v>
      </c>
      <c r="Y1136" s="1" t="s">
        <v>86</v>
      </c>
      <c r="Z1136" s="8">
        <v>46598</v>
      </c>
      <c r="AA1136" s="8" t="str">
        <f>TEXT(Table2[[#This Row],[Application_Date]],"yyy")</f>
        <v>2027</v>
      </c>
      <c r="AB1136" s="8" t="str">
        <f>TEXT(Table2[[#This Row],[Application_Date]],"mmmm")</f>
        <v>July</v>
      </c>
      <c r="AC1136" s="1" t="s">
        <v>41</v>
      </c>
      <c r="AD1136" s="1" t="s">
        <v>30</v>
      </c>
      <c r="AE1136" s="1" t="s">
        <v>62</v>
      </c>
    </row>
    <row r="1137" spans="1:31" x14ac:dyDescent="0.25">
      <c r="A1137" s="1" t="s">
        <v>2414</v>
      </c>
      <c r="B1137" s="1" t="str">
        <f>IF(COUNTIF($A$2:A1137,A1137)&gt;1,"Duplicate","Unique")</f>
        <v>Unique</v>
      </c>
      <c r="C1137" s="1" t="s">
        <v>2415</v>
      </c>
      <c r="D1137" s="1" t="s">
        <v>136</v>
      </c>
      <c r="E1137" s="1" t="str">
        <f t="shared" si="120"/>
        <v>Submitted</v>
      </c>
      <c r="F1137" s="1" t="s">
        <v>35</v>
      </c>
      <c r="G1137" s="1">
        <v>60</v>
      </c>
      <c r="H1137" s="1" t="s">
        <v>24</v>
      </c>
      <c r="I1137" s="1" t="s">
        <v>25</v>
      </c>
      <c r="J1137" s="1" t="s">
        <v>49</v>
      </c>
      <c r="K1137" s="4">
        <v>2133683</v>
      </c>
      <c r="L1137" s="4" t="str">
        <f t="shared" si="121"/>
        <v>Submitted</v>
      </c>
      <c r="M1137" s="1">
        <v>885</v>
      </c>
      <c r="N1137" s="1" t="str">
        <f t="shared" si="122"/>
        <v>medium_risk</v>
      </c>
      <c r="O1137" s="1" t="str">
        <f t="shared" si="123"/>
        <v>Excellent</v>
      </c>
      <c r="P1137" s="1" t="str">
        <f t="shared" si="124"/>
        <v>Submitted</v>
      </c>
      <c r="Q1137" s="1" t="str">
        <f t="shared" si="125"/>
        <v>Valid</v>
      </c>
      <c r="R1137" s="1" t="s">
        <v>6</v>
      </c>
      <c r="S1137" s="4">
        <v>2624323</v>
      </c>
      <c r="T1137" s="1">
        <v>18.3</v>
      </c>
      <c r="U1137" s="1">
        <v>120</v>
      </c>
      <c r="V1137" s="1">
        <v>21869.360000000001</v>
      </c>
      <c r="W1137" s="4">
        <f t="shared" si="126"/>
        <v>4002092.5750000002</v>
      </c>
      <c r="X1137" s="1" t="s">
        <v>85</v>
      </c>
      <c r="Y1137" s="1" t="s">
        <v>86</v>
      </c>
      <c r="Z1137" s="8">
        <v>46599</v>
      </c>
      <c r="AA1137" s="8" t="str">
        <f>TEXT(Table2[[#This Row],[Application_Date]],"yyy")</f>
        <v>2027</v>
      </c>
      <c r="AB1137" s="8" t="str">
        <f>TEXT(Table2[[#This Row],[Application_Date]],"mmmm")</f>
        <v>July</v>
      </c>
      <c r="AC1137" s="1" t="s">
        <v>61</v>
      </c>
      <c r="AD1137" s="1" t="s">
        <v>42</v>
      </c>
      <c r="AE1137" s="1" t="s">
        <v>43</v>
      </c>
    </row>
    <row r="1138" spans="1:31" x14ac:dyDescent="0.25">
      <c r="A1138" s="1" t="s">
        <v>2416</v>
      </c>
      <c r="B1138" s="1" t="str">
        <f>IF(COUNTIF($A$2:A1138,A1138)&gt;1,"Duplicate","Unique")</f>
        <v>Unique</v>
      </c>
      <c r="C1138" s="1" t="s">
        <v>2417</v>
      </c>
      <c r="D1138" s="1" t="s">
        <v>94</v>
      </c>
      <c r="E1138" s="1" t="str">
        <f t="shared" si="120"/>
        <v>Submitted</v>
      </c>
      <c r="F1138" s="1" t="s">
        <v>47</v>
      </c>
      <c r="G1138" s="1">
        <v>54</v>
      </c>
      <c r="H1138" s="1" t="s">
        <v>24</v>
      </c>
      <c r="I1138" s="1" t="s">
        <v>48</v>
      </c>
      <c r="J1138" s="1" t="s">
        <v>70</v>
      </c>
      <c r="K1138" s="4">
        <v>1033096</v>
      </c>
      <c r="L1138" s="4" t="str">
        <f t="shared" si="121"/>
        <v>Submitted</v>
      </c>
      <c r="M1138" s="1">
        <v>355</v>
      </c>
      <c r="N1138" s="1" t="str">
        <f t="shared" si="122"/>
        <v>High_risk</v>
      </c>
      <c r="O1138" s="1" t="str">
        <f t="shared" si="123"/>
        <v>Excellent</v>
      </c>
      <c r="P1138" s="1" t="str">
        <f t="shared" si="124"/>
        <v>Submitted</v>
      </c>
      <c r="Q1138" s="1" t="str">
        <f t="shared" si="125"/>
        <v>Valid</v>
      </c>
      <c r="R1138" s="1" t="s">
        <v>27</v>
      </c>
      <c r="S1138" s="4">
        <v>2763207</v>
      </c>
      <c r="T1138" s="1">
        <v>12.45</v>
      </c>
      <c r="U1138" s="1">
        <v>180</v>
      </c>
      <c r="V1138" s="1">
        <v>15351.15</v>
      </c>
      <c r="W1138" s="4">
        <f t="shared" si="126"/>
        <v>2866827.2624999997</v>
      </c>
      <c r="X1138" s="1" t="s">
        <v>59</v>
      </c>
      <c r="Y1138" s="1" t="s">
        <v>60</v>
      </c>
      <c r="Z1138" s="8">
        <v>46600</v>
      </c>
      <c r="AA1138" s="8" t="str">
        <f>TEXT(Table2[[#This Row],[Application_Date]],"yyy")</f>
        <v>2027</v>
      </c>
      <c r="AB1138" s="8" t="str">
        <f>TEXT(Table2[[#This Row],[Application_Date]],"mmmm")</f>
        <v>August</v>
      </c>
      <c r="AC1138" s="1" t="s">
        <v>52</v>
      </c>
      <c r="AD1138" s="1" t="s">
        <v>42</v>
      </c>
      <c r="AE1138" s="1" t="s">
        <v>31</v>
      </c>
    </row>
    <row r="1139" spans="1:31" x14ac:dyDescent="0.25">
      <c r="A1139" s="1" t="s">
        <v>2418</v>
      </c>
      <c r="B1139" s="1" t="str">
        <f>IF(COUNTIF($A$2:A1139,A1139)&gt;1,"Duplicate","Unique")</f>
        <v>Unique</v>
      </c>
      <c r="C1139" s="1" t="s">
        <v>2419</v>
      </c>
      <c r="D1139" s="1" t="s">
        <v>136</v>
      </c>
      <c r="E1139" s="1" t="str">
        <f t="shared" si="120"/>
        <v>Submitted</v>
      </c>
      <c r="F1139" s="1" t="s">
        <v>35</v>
      </c>
      <c r="G1139" s="1">
        <v>45</v>
      </c>
      <c r="H1139" s="1" t="s">
        <v>24</v>
      </c>
      <c r="I1139" s="1" t="s">
        <v>25</v>
      </c>
      <c r="J1139" s="1" t="s">
        <v>26</v>
      </c>
      <c r="K1139" s="4">
        <v>-50000</v>
      </c>
      <c r="L1139" s="4" t="str">
        <f t="shared" si="121"/>
        <v>Submitted</v>
      </c>
      <c r="M1139" s="1">
        <v>747</v>
      </c>
      <c r="N1139" s="1" t="str">
        <f t="shared" si="122"/>
        <v>low_risk</v>
      </c>
      <c r="O1139" s="1" t="str">
        <f t="shared" si="123"/>
        <v>Excellent</v>
      </c>
      <c r="P1139" s="1" t="str">
        <f t="shared" si="124"/>
        <v>Submitted</v>
      </c>
      <c r="Q1139" s="1" t="str">
        <f t="shared" si="125"/>
        <v>Valid</v>
      </c>
      <c r="R1139" s="1" t="s">
        <v>6</v>
      </c>
      <c r="S1139" s="4">
        <v>4671005</v>
      </c>
      <c r="T1139" s="1">
        <v>12.06</v>
      </c>
      <c r="U1139" s="1">
        <v>180</v>
      </c>
      <c r="V1139" s="1">
        <v>25950.03</v>
      </c>
      <c r="W1139" s="4">
        <f t="shared" si="126"/>
        <v>4694360.0250000004</v>
      </c>
      <c r="X1139" s="1" t="s">
        <v>50</v>
      </c>
      <c r="Y1139" s="1" t="s">
        <v>51</v>
      </c>
      <c r="Z1139" s="8">
        <v>46601</v>
      </c>
      <c r="AA1139" s="8" t="str">
        <f>TEXT(Table2[[#This Row],[Application_Date]],"yyy")</f>
        <v>2027</v>
      </c>
      <c r="AB1139" s="8" t="str">
        <f>TEXT(Table2[[#This Row],[Application_Date]],"mmmm")</f>
        <v>August</v>
      </c>
      <c r="AC1139" s="1" t="s">
        <v>61</v>
      </c>
      <c r="AD1139" s="1" t="s">
        <v>30</v>
      </c>
      <c r="AE1139" s="1" t="s">
        <v>31</v>
      </c>
    </row>
    <row r="1140" spans="1:31" x14ac:dyDescent="0.25">
      <c r="A1140" s="1" t="s">
        <v>2420</v>
      </c>
      <c r="B1140" s="1" t="str">
        <f>IF(COUNTIF($A$2:A1140,A1140)&gt;1,"Duplicate","Unique")</f>
        <v>Unique</v>
      </c>
      <c r="C1140" s="1" t="s">
        <v>2421</v>
      </c>
      <c r="D1140" s="1" t="s">
        <v>58</v>
      </c>
      <c r="E1140" s="1" t="str">
        <f t="shared" si="120"/>
        <v>Submitted</v>
      </c>
      <c r="F1140" s="1" t="s">
        <v>35</v>
      </c>
      <c r="G1140" s="1">
        <v>21</v>
      </c>
      <c r="H1140" s="1" t="s">
        <v>24</v>
      </c>
      <c r="I1140" s="1" t="s">
        <v>48</v>
      </c>
      <c r="J1140" s="1" t="s">
        <v>70</v>
      </c>
      <c r="K1140" s="4">
        <v>2108591</v>
      </c>
      <c r="L1140" s="4" t="str">
        <f t="shared" si="121"/>
        <v>Submitted</v>
      </c>
      <c r="M1140" s="1">
        <v>447</v>
      </c>
      <c r="N1140" s="1" t="str">
        <f t="shared" si="122"/>
        <v>High_risk</v>
      </c>
      <c r="O1140" s="1" t="str">
        <f t="shared" si="123"/>
        <v>Excellent</v>
      </c>
      <c r="P1140" s="1" t="str">
        <f t="shared" si="124"/>
        <v>Submitted</v>
      </c>
      <c r="Q1140" s="1" t="str">
        <f t="shared" si="125"/>
        <v>Valid</v>
      </c>
      <c r="R1140" s="1" t="s">
        <v>70</v>
      </c>
      <c r="S1140" s="4">
        <v>1819494</v>
      </c>
      <c r="T1140" s="1">
        <v>14.94</v>
      </c>
      <c r="U1140" s="1">
        <v>24</v>
      </c>
      <c r="V1140" s="1">
        <v>75812.25</v>
      </c>
      <c r="W1140" s="4">
        <f t="shared" si="126"/>
        <v>2265270.0384319434</v>
      </c>
      <c r="X1140" s="1" t="s">
        <v>59</v>
      </c>
      <c r="Y1140" s="1" t="s">
        <v>60</v>
      </c>
      <c r="Z1140" s="8">
        <v>46602</v>
      </c>
      <c r="AA1140" s="8" t="str">
        <f>TEXT(Table2[[#This Row],[Application_Date]],"yyy")</f>
        <v>2027</v>
      </c>
      <c r="AB1140" s="8" t="str">
        <f>TEXT(Table2[[#This Row],[Application_Date]],"mmmm")</f>
        <v>August</v>
      </c>
      <c r="AC1140" s="1" t="s">
        <v>52</v>
      </c>
      <c r="AD1140" s="1" t="s">
        <v>30</v>
      </c>
      <c r="AE1140" s="1" t="s">
        <v>31</v>
      </c>
    </row>
    <row r="1141" spans="1:31" x14ac:dyDescent="0.25">
      <c r="A1141" s="1" t="s">
        <v>2422</v>
      </c>
      <c r="B1141" s="1" t="str">
        <f>IF(COUNTIF($A$2:A1141,A1141)&gt;1,"Duplicate","Unique")</f>
        <v>Unique</v>
      </c>
      <c r="C1141" s="1" t="s">
        <v>2423</v>
      </c>
      <c r="D1141" s="1" t="s">
        <v>262</v>
      </c>
      <c r="E1141" s="1" t="str">
        <f t="shared" si="120"/>
        <v>Submitted</v>
      </c>
      <c r="F1141" s="1" t="s">
        <v>47</v>
      </c>
      <c r="G1141" s="1">
        <v>20</v>
      </c>
      <c r="H1141" s="1" t="s">
        <v>24</v>
      </c>
      <c r="I1141" s="1" t="s">
        <v>48</v>
      </c>
      <c r="J1141" s="1" t="s">
        <v>26</v>
      </c>
      <c r="K1141" s="4">
        <v>470740</v>
      </c>
      <c r="L1141" s="4" t="str">
        <f t="shared" si="121"/>
        <v>Submitted</v>
      </c>
      <c r="M1141" s="1">
        <v>519</v>
      </c>
      <c r="N1141" s="1" t="str">
        <f t="shared" si="122"/>
        <v>High_risk</v>
      </c>
      <c r="O1141" s="1" t="str">
        <f t="shared" si="123"/>
        <v>Excellent</v>
      </c>
      <c r="P1141" s="1" t="str">
        <f t="shared" si="124"/>
        <v>Submitted</v>
      </c>
      <c r="Q1141" s="1" t="str">
        <f t="shared" si="125"/>
        <v>Valid</v>
      </c>
      <c r="R1141" s="1" t="s">
        <v>38</v>
      </c>
      <c r="S1141" s="4">
        <v>106112</v>
      </c>
      <c r="T1141" s="1">
        <v>17.98</v>
      </c>
      <c r="U1141" s="1">
        <v>120</v>
      </c>
      <c r="V1141" s="1">
        <v>884.27</v>
      </c>
      <c r="W1141" s="4">
        <f t="shared" si="126"/>
        <v>158991.14666666667</v>
      </c>
      <c r="X1141" s="1" t="s">
        <v>105</v>
      </c>
      <c r="Y1141" s="1" t="s">
        <v>106</v>
      </c>
      <c r="Z1141" s="8">
        <v>46603</v>
      </c>
      <c r="AA1141" s="8" t="str">
        <f>TEXT(Table2[[#This Row],[Application_Date]],"yyy")</f>
        <v>2027</v>
      </c>
      <c r="AB1141" s="8" t="str">
        <f>TEXT(Table2[[#This Row],[Application_Date]],"mmmm")</f>
        <v>August</v>
      </c>
      <c r="AC1141" s="1" t="s">
        <v>41</v>
      </c>
      <c r="AD1141" s="1" t="s">
        <v>30</v>
      </c>
      <c r="AE1141" s="1" t="s">
        <v>62</v>
      </c>
    </row>
    <row r="1142" spans="1:31" x14ac:dyDescent="0.25">
      <c r="A1142" s="1" t="s">
        <v>2424</v>
      </c>
      <c r="B1142" s="1" t="str">
        <f>IF(COUNTIF($A$2:A1142,A1142)&gt;1,"Duplicate","Unique")</f>
        <v>Unique</v>
      </c>
      <c r="C1142" s="1" t="s">
        <v>2425</v>
      </c>
      <c r="D1142" s="1" t="s">
        <v>151</v>
      </c>
      <c r="E1142" s="1" t="str">
        <f t="shared" si="120"/>
        <v>Submitted</v>
      </c>
      <c r="F1142" s="1" t="s">
        <v>35</v>
      </c>
      <c r="G1142" s="1">
        <v>46</v>
      </c>
      <c r="H1142" s="1" t="s">
        <v>36</v>
      </c>
      <c r="I1142" s="1" t="s">
        <v>48</v>
      </c>
      <c r="J1142" s="1" t="s">
        <v>26</v>
      </c>
      <c r="K1142" s="4">
        <v>2401433</v>
      </c>
      <c r="L1142" s="4" t="str">
        <f t="shared" si="121"/>
        <v>Submitted</v>
      </c>
      <c r="M1142" s="1">
        <v>428</v>
      </c>
      <c r="N1142" s="1" t="str">
        <f t="shared" si="122"/>
        <v>High_risk</v>
      </c>
      <c r="O1142" s="1" t="str">
        <f t="shared" si="123"/>
        <v>Excellent</v>
      </c>
      <c r="P1142" s="1" t="str">
        <f t="shared" si="124"/>
        <v>Submitted</v>
      </c>
      <c r="Q1142" s="1" t="str">
        <f t="shared" si="125"/>
        <v>Valid</v>
      </c>
      <c r="R1142" s="1" t="s">
        <v>38</v>
      </c>
      <c r="S1142" s="4">
        <v>3604765</v>
      </c>
      <c r="T1142" s="1">
        <v>17.47</v>
      </c>
      <c r="U1142" s="1">
        <v>120</v>
      </c>
      <c r="V1142" s="1">
        <v>30039.71</v>
      </c>
      <c r="W1142" s="4">
        <f t="shared" si="126"/>
        <v>5247937.0458333334</v>
      </c>
      <c r="X1142" s="1" t="s">
        <v>59</v>
      </c>
      <c r="Y1142" s="1" t="s">
        <v>60</v>
      </c>
      <c r="Z1142" s="8">
        <v>46604</v>
      </c>
      <c r="AA1142" s="8" t="str">
        <f>TEXT(Table2[[#This Row],[Application_Date]],"yyy")</f>
        <v>2027</v>
      </c>
      <c r="AB1142" s="8" t="str">
        <f>TEXT(Table2[[#This Row],[Application_Date]],"mmmm")</f>
        <v>August</v>
      </c>
      <c r="AC1142" s="1" t="s">
        <v>61</v>
      </c>
      <c r="AD1142" s="1" t="s">
        <v>30</v>
      </c>
      <c r="AE1142" s="1" t="s">
        <v>31</v>
      </c>
    </row>
    <row r="1143" spans="1:31" x14ac:dyDescent="0.25">
      <c r="A1143" s="1" t="s">
        <v>2426</v>
      </c>
      <c r="B1143" s="1" t="str">
        <f>IF(COUNTIF($A$2:A1143,A1143)&gt;1,"Duplicate","Unique")</f>
        <v>Unique</v>
      </c>
      <c r="C1143" s="1" t="s">
        <v>2427</v>
      </c>
      <c r="D1143" s="1" t="s">
        <v>78</v>
      </c>
      <c r="E1143" s="1" t="str">
        <f t="shared" si="120"/>
        <v>Submitted</v>
      </c>
      <c r="F1143" s="1" t="s">
        <v>35</v>
      </c>
      <c r="G1143" s="1">
        <v>50</v>
      </c>
      <c r="H1143" s="1" t="s">
        <v>36</v>
      </c>
      <c r="I1143" s="1" t="s">
        <v>25</v>
      </c>
      <c r="J1143" s="1" t="s">
        <v>37</v>
      </c>
      <c r="K1143" s="4">
        <v>2451142</v>
      </c>
      <c r="L1143" s="4" t="str">
        <f t="shared" si="121"/>
        <v>Submitted</v>
      </c>
      <c r="M1143" s="1">
        <v>612</v>
      </c>
      <c r="N1143" s="1" t="str">
        <f t="shared" si="122"/>
        <v>low_risk</v>
      </c>
      <c r="O1143" s="1" t="str">
        <f t="shared" si="123"/>
        <v>Excellent</v>
      </c>
      <c r="P1143" s="1" t="str">
        <f t="shared" si="124"/>
        <v>Submitted</v>
      </c>
      <c r="Q1143" s="1" t="str">
        <f t="shared" si="125"/>
        <v>Valid</v>
      </c>
      <c r="R1143" s="1" t="s">
        <v>6</v>
      </c>
      <c r="S1143" s="4">
        <v>2120889</v>
      </c>
      <c r="T1143" s="1">
        <v>18.68</v>
      </c>
      <c r="U1143" s="1">
        <v>60</v>
      </c>
      <c r="V1143" s="1">
        <v>35348.15</v>
      </c>
      <c r="W1143" s="4">
        <f t="shared" si="126"/>
        <v>3301517.21</v>
      </c>
      <c r="X1143" s="1" t="s">
        <v>39</v>
      </c>
      <c r="Y1143" s="1" t="s">
        <v>40</v>
      </c>
      <c r="Z1143" s="8">
        <v>46605</v>
      </c>
      <c r="AA1143" s="8" t="str">
        <f>TEXT(Table2[[#This Row],[Application_Date]],"yyy")</f>
        <v>2027</v>
      </c>
      <c r="AB1143" s="8" t="str">
        <f>TEXT(Table2[[#This Row],[Application_Date]],"mmmm")</f>
        <v>August</v>
      </c>
      <c r="AC1143" s="1" t="s">
        <v>61</v>
      </c>
      <c r="AD1143" s="1" t="s">
        <v>42</v>
      </c>
      <c r="AE1143" s="1" t="s">
        <v>66</v>
      </c>
    </row>
    <row r="1144" spans="1:31" x14ac:dyDescent="0.25">
      <c r="A1144" s="1" t="s">
        <v>2428</v>
      </c>
      <c r="B1144" s="1" t="str">
        <f>IF(COUNTIF($A$2:A1144,A1144)&gt;1,"Duplicate","Unique")</f>
        <v>Unique</v>
      </c>
      <c r="C1144" s="1" t="s">
        <v>2429</v>
      </c>
      <c r="D1144" s="1" t="s">
        <v>309</v>
      </c>
      <c r="E1144" s="1" t="str">
        <f t="shared" si="120"/>
        <v>Submitted</v>
      </c>
      <c r="F1144" s="1" t="s">
        <v>35</v>
      </c>
      <c r="G1144" s="1">
        <v>64</v>
      </c>
      <c r="H1144" s="1" t="s">
        <v>24</v>
      </c>
      <c r="I1144" s="1" t="s">
        <v>48</v>
      </c>
      <c r="J1144" s="1" t="s">
        <v>37</v>
      </c>
      <c r="K1144" s="4">
        <v>1900931</v>
      </c>
      <c r="L1144" s="4" t="str">
        <f t="shared" si="121"/>
        <v>Submitted</v>
      </c>
      <c r="M1144" s="1">
        <v>552</v>
      </c>
      <c r="N1144" s="1" t="str">
        <f t="shared" si="122"/>
        <v>High_risk</v>
      </c>
      <c r="O1144" s="1" t="str">
        <f t="shared" si="123"/>
        <v>Excellent</v>
      </c>
      <c r="P1144" s="1" t="str">
        <f t="shared" si="124"/>
        <v>Submitted</v>
      </c>
      <c r="Q1144" s="1" t="str">
        <f t="shared" si="125"/>
        <v>Valid</v>
      </c>
      <c r="R1144" s="1" t="s">
        <v>38</v>
      </c>
      <c r="S1144" s="4">
        <v>1113075</v>
      </c>
      <c r="T1144" s="1">
        <v>14.75</v>
      </c>
      <c r="U1144" s="1">
        <v>12</v>
      </c>
      <c r="V1144" s="1">
        <v>92756.25</v>
      </c>
      <c r="W1144" s="4">
        <f t="shared" si="126"/>
        <v>1368245.5644128211</v>
      </c>
      <c r="X1144" s="1" t="s">
        <v>85</v>
      </c>
      <c r="Y1144" s="1" t="s">
        <v>86</v>
      </c>
      <c r="Z1144" s="8">
        <v>46606</v>
      </c>
      <c r="AA1144" s="8" t="str">
        <f>TEXT(Table2[[#This Row],[Application_Date]],"yyy")</f>
        <v>2027</v>
      </c>
      <c r="AB1144" s="8" t="str">
        <f>TEXT(Table2[[#This Row],[Application_Date]],"mmmm")</f>
        <v>August</v>
      </c>
      <c r="AC1144" s="1" t="s">
        <v>41</v>
      </c>
      <c r="AD1144" s="1" t="s">
        <v>30</v>
      </c>
      <c r="AE1144" s="1" t="s">
        <v>66</v>
      </c>
    </row>
    <row r="1145" spans="1:31" x14ac:dyDescent="0.25">
      <c r="A1145" s="1" t="s">
        <v>2430</v>
      </c>
      <c r="B1145" s="1" t="str">
        <f>IF(COUNTIF($A$2:A1145,A1145)&gt;1,"Duplicate","Unique")</f>
        <v>Unique</v>
      </c>
      <c r="C1145" s="1" t="s">
        <v>2431</v>
      </c>
      <c r="D1145" s="1" t="s">
        <v>163</v>
      </c>
      <c r="E1145" s="1" t="str">
        <f t="shared" si="120"/>
        <v>Submitted</v>
      </c>
      <c r="F1145" s="1" t="s">
        <v>35</v>
      </c>
      <c r="G1145" s="1">
        <v>49</v>
      </c>
      <c r="H1145" s="1" t="s">
        <v>24</v>
      </c>
      <c r="I1145" s="1" t="s">
        <v>48</v>
      </c>
      <c r="J1145" s="1" t="s">
        <v>49</v>
      </c>
      <c r="K1145" s="4">
        <v>1791466</v>
      </c>
      <c r="L1145" s="4" t="str">
        <f t="shared" si="121"/>
        <v>Submitted</v>
      </c>
      <c r="M1145" s="1">
        <v>888</v>
      </c>
      <c r="N1145" s="1" t="str">
        <f t="shared" si="122"/>
        <v>medium_risk</v>
      </c>
      <c r="O1145" s="1" t="str">
        <f t="shared" si="123"/>
        <v>Excellent</v>
      </c>
      <c r="P1145" s="1" t="str">
        <f t="shared" si="124"/>
        <v>Submitted</v>
      </c>
      <c r="Q1145" s="1" t="str">
        <f t="shared" si="125"/>
        <v>Valid</v>
      </c>
      <c r="R1145" s="1" t="s">
        <v>82</v>
      </c>
      <c r="S1145" s="4">
        <v>3417214</v>
      </c>
      <c r="T1145" s="1">
        <v>16.670000000000002</v>
      </c>
      <c r="U1145" s="1">
        <v>120</v>
      </c>
      <c r="V1145" s="1">
        <v>28476.78</v>
      </c>
      <c r="W1145" s="4">
        <f t="shared" si="126"/>
        <v>4747079.7816666672</v>
      </c>
      <c r="X1145" s="1" t="s">
        <v>59</v>
      </c>
      <c r="Y1145" s="1" t="s">
        <v>60</v>
      </c>
      <c r="Z1145" s="8">
        <v>46607</v>
      </c>
      <c r="AA1145" s="8" t="str">
        <f>TEXT(Table2[[#This Row],[Application_Date]],"yyy")</f>
        <v>2027</v>
      </c>
      <c r="AB1145" s="8" t="str">
        <f>TEXT(Table2[[#This Row],[Application_Date]],"mmmm")</f>
        <v>August</v>
      </c>
      <c r="AC1145" s="1" t="s">
        <v>61</v>
      </c>
      <c r="AD1145" s="1" t="s">
        <v>30</v>
      </c>
      <c r="AE1145" s="1" t="s">
        <v>31</v>
      </c>
    </row>
    <row r="1146" spans="1:31" x14ac:dyDescent="0.25">
      <c r="A1146" s="1" t="s">
        <v>2432</v>
      </c>
      <c r="B1146" s="1" t="str">
        <f>IF(COUNTIF($A$2:A1146,A1146)&gt;1,"Duplicate","Unique")</f>
        <v>Unique</v>
      </c>
      <c r="C1146" s="1" t="s">
        <v>2433</v>
      </c>
      <c r="D1146" s="1" t="s">
        <v>46</v>
      </c>
      <c r="E1146" s="1" t="str">
        <f t="shared" si="120"/>
        <v>Submitted</v>
      </c>
      <c r="F1146" s="1" t="s">
        <v>47</v>
      </c>
      <c r="G1146" s="1">
        <v>39</v>
      </c>
      <c r="H1146" s="1" t="s">
        <v>24</v>
      </c>
      <c r="I1146" s="1" t="s">
        <v>48</v>
      </c>
      <c r="J1146" s="1" t="s">
        <v>49</v>
      </c>
      <c r="K1146" s="4">
        <v>889382</v>
      </c>
      <c r="L1146" s="4" t="str">
        <f t="shared" si="121"/>
        <v>Submitted</v>
      </c>
      <c r="M1146" s="1">
        <v>854</v>
      </c>
      <c r="N1146" s="1" t="str">
        <f t="shared" si="122"/>
        <v>medium_risk</v>
      </c>
      <c r="O1146" s="1" t="str">
        <f t="shared" si="123"/>
        <v>Excellent</v>
      </c>
      <c r="P1146" s="1" t="str">
        <f t="shared" si="124"/>
        <v>Submitted</v>
      </c>
      <c r="Q1146" s="1" t="str">
        <f t="shared" si="125"/>
        <v>Valid</v>
      </c>
      <c r="R1146" s="1" t="s">
        <v>27</v>
      </c>
      <c r="S1146" s="4">
        <v>2045432</v>
      </c>
      <c r="T1146" s="1">
        <v>11.36</v>
      </c>
      <c r="U1146" s="1">
        <v>12</v>
      </c>
      <c r="V1146" s="1">
        <v>170452.67</v>
      </c>
      <c r="W1146" s="4">
        <f t="shared" si="126"/>
        <v>1936996.3715692598</v>
      </c>
      <c r="X1146" s="1" t="s">
        <v>39</v>
      </c>
      <c r="Y1146" s="1" t="s">
        <v>40</v>
      </c>
      <c r="Z1146" s="8">
        <v>46608</v>
      </c>
      <c r="AA1146" s="8" t="str">
        <f>TEXT(Table2[[#This Row],[Application_Date]],"yyy")</f>
        <v>2027</v>
      </c>
      <c r="AB1146" s="8" t="str">
        <f>TEXT(Table2[[#This Row],[Application_Date]],"mmmm")</f>
        <v>August</v>
      </c>
      <c r="AC1146" s="1" t="s">
        <v>61</v>
      </c>
      <c r="AD1146" s="1" t="s">
        <v>42</v>
      </c>
      <c r="AE1146" s="1" t="s">
        <v>31</v>
      </c>
    </row>
    <row r="1147" spans="1:31" x14ac:dyDescent="0.25">
      <c r="A1147" s="1" t="s">
        <v>2434</v>
      </c>
      <c r="B1147" s="1" t="str">
        <f>IF(COUNTIF($A$2:A1147,A1147)&gt;1,"Duplicate","Unique")</f>
        <v>Unique</v>
      </c>
      <c r="C1147" s="1" t="s">
        <v>2435</v>
      </c>
      <c r="D1147" s="1" t="s">
        <v>265</v>
      </c>
      <c r="E1147" s="1" t="str">
        <f t="shared" si="120"/>
        <v>Submitted</v>
      </c>
      <c r="F1147" s="1" t="s">
        <v>35</v>
      </c>
      <c r="G1147" s="1">
        <v>61</v>
      </c>
      <c r="H1147" s="1" t="s">
        <v>36</v>
      </c>
      <c r="I1147" s="1" t="s">
        <v>48</v>
      </c>
      <c r="J1147" s="1" t="s">
        <v>37</v>
      </c>
      <c r="K1147" s="4">
        <v>283154</v>
      </c>
      <c r="L1147" s="4" t="str">
        <f t="shared" si="121"/>
        <v>Submitted</v>
      </c>
      <c r="M1147" s="1">
        <v>377</v>
      </c>
      <c r="N1147" s="1" t="str">
        <f t="shared" si="122"/>
        <v>High_risk</v>
      </c>
      <c r="O1147" s="1" t="str">
        <f t="shared" si="123"/>
        <v>Excellent</v>
      </c>
      <c r="P1147" s="1" t="str">
        <f t="shared" si="124"/>
        <v>Submitted</v>
      </c>
      <c r="Q1147" s="1" t="str">
        <f t="shared" si="125"/>
        <v>Valid</v>
      </c>
      <c r="R1147" s="1" t="s">
        <v>38</v>
      </c>
      <c r="S1147" s="4">
        <v>671895</v>
      </c>
      <c r="T1147" s="1">
        <v>17.86</v>
      </c>
      <c r="U1147" s="1">
        <v>60</v>
      </c>
      <c r="V1147" s="1">
        <v>11198.25</v>
      </c>
      <c r="W1147" s="4">
        <f t="shared" si="126"/>
        <v>1000003.725</v>
      </c>
      <c r="X1147" s="1" t="s">
        <v>39</v>
      </c>
      <c r="Y1147" s="1" t="s">
        <v>40</v>
      </c>
      <c r="Z1147" s="8">
        <v>46609</v>
      </c>
      <c r="AA1147" s="8" t="str">
        <f>TEXT(Table2[[#This Row],[Application_Date]],"yyy")</f>
        <v>2027</v>
      </c>
      <c r="AB1147" s="8" t="str">
        <f>TEXT(Table2[[#This Row],[Application_Date]],"mmmm")</f>
        <v>August</v>
      </c>
      <c r="AC1147" s="1" t="s">
        <v>61</v>
      </c>
      <c r="AD1147" s="1" t="s">
        <v>30</v>
      </c>
      <c r="AE1147" s="1" t="s">
        <v>66</v>
      </c>
    </row>
    <row r="1148" spans="1:31" x14ac:dyDescent="0.25">
      <c r="A1148" s="1" t="s">
        <v>2436</v>
      </c>
      <c r="B1148" s="1" t="str">
        <f>IF(COUNTIF($A$2:A1148,A1148)&gt;1,"Duplicate","Unique")</f>
        <v>Unique</v>
      </c>
      <c r="C1148" s="1" t="s">
        <v>2437</v>
      </c>
      <c r="D1148" s="1">
        <v>0</v>
      </c>
      <c r="E1148" s="1" t="str">
        <f t="shared" si="120"/>
        <v>Submitted</v>
      </c>
      <c r="F1148" s="1" t="s">
        <v>47</v>
      </c>
      <c r="G1148" s="1">
        <v>38</v>
      </c>
      <c r="H1148" s="1" t="s">
        <v>24</v>
      </c>
      <c r="I1148" s="1" t="s">
        <v>25</v>
      </c>
      <c r="J1148" s="1" t="s">
        <v>49</v>
      </c>
      <c r="K1148" s="4">
        <v>492731</v>
      </c>
      <c r="L1148" s="4" t="str">
        <f t="shared" si="121"/>
        <v>Submitted</v>
      </c>
      <c r="M1148" s="1">
        <v>766</v>
      </c>
      <c r="N1148" s="1" t="str">
        <f t="shared" si="122"/>
        <v>medium_risk</v>
      </c>
      <c r="O1148" s="1" t="str">
        <f t="shared" si="123"/>
        <v>Excellent</v>
      </c>
      <c r="P1148" s="1" t="str">
        <f t="shared" si="124"/>
        <v>Submitted</v>
      </c>
      <c r="Q1148" s="1" t="str">
        <f t="shared" si="125"/>
        <v>Valid</v>
      </c>
      <c r="R1148" s="1" t="s">
        <v>70</v>
      </c>
      <c r="S1148" s="4">
        <v>0</v>
      </c>
      <c r="T1148" s="1">
        <v>17.989999999999998</v>
      </c>
      <c r="U1148" s="1">
        <v>24</v>
      </c>
      <c r="V1148" s="1">
        <v>10416.67</v>
      </c>
      <c r="W1148" s="4">
        <f t="shared" si="126"/>
        <v>0</v>
      </c>
      <c r="X1148" s="1" t="s">
        <v>85</v>
      </c>
      <c r="Y1148" s="1" t="s">
        <v>86</v>
      </c>
      <c r="Z1148" s="8">
        <v>46610</v>
      </c>
      <c r="AA1148" s="8" t="str">
        <f>TEXT(Table2[[#This Row],[Application_Date]],"yyy")</f>
        <v>2027</v>
      </c>
      <c r="AB1148" s="8" t="str">
        <f>TEXT(Table2[[#This Row],[Application_Date]],"mmmm")</f>
        <v>August</v>
      </c>
      <c r="AC1148" s="1" t="s">
        <v>61</v>
      </c>
      <c r="AD1148" s="1" t="s">
        <v>30</v>
      </c>
      <c r="AE1148" s="1" t="s">
        <v>31</v>
      </c>
    </row>
    <row r="1149" spans="1:31" x14ac:dyDescent="0.25">
      <c r="A1149" s="1" t="s">
        <v>2438</v>
      </c>
      <c r="B1149" s="1" t="str">
        <f>IF(COUNTIF($A$2:A1149,A1149)&gt;1,"Duplicate","Unique")</f>
        <v>Unique</v>
      </c>
      <c r="C1149" s="1" t="s">
        <v>2439</v>
      </c>
      <c r="D1149" s="1" t="s">
        <v>139</v>
      </c>
      <c r="E1149" s="1" t="str">
        <f t="shared" si="120"/>
        <v>Submitted</v>
      </c>
      <c r="F1149" s="1" t="s">
        <v>35</v>
      </c>
      <c r="G1149" s="1">
        <v>18</v>
      </c>
      <c r="H1149" s="1" t="s">
        <v>36</v>
      </c>
      <c r="I1149" s="1" t="s">
        <v>48</v>
      </c>
      <c r="J1149" s="1" t="s">
        <v>26</v>
      </c>
      <c r="K1149" s="4">
        <v>1883665</v>
      </c>
      <c r="L1149" s="4" t="str">
        <f t="shared" si="121"/>
        <v>Submitted</v>
      </c>
      <c r="M1149" s="1">
        <v>567</v>
      </c>
      <c r="N1149" s="1" t="str">
        <f t="shared" si="122"/>
        <v>High_risk</v>
      </c>
      <c r="O1149" s="1" t="str">
        <f t="shared" si="123"/>
        <v>Excellent</v>
      </c>
      <c r="P1149" s="1" t="str">
        <f t="shared" si="124"/>
        <v>Submitted</v>
      </c>
      <c r="Q1149" s="1" t="str">
        <f t="shared" si="125"/>
        <v>Valid</v>
      </c>
      <c r="R1149" s="1" t="s">
        <v>38</v>
      </c>
      <c r="S1149" s="4">
        <v>3163501</v>
      </c>
      <c r="T1149" s="1">
        <v>15.96</v>
      </c>
      <c r="U1149" s="1">
        <v>180</v>
      </c>
      <c r="V1149" s="1">
        <v>17575.009999999998</v>
      </c>
      <c r="W1149" s="4">
        <f t="shared" si="126"/>
        <v>4207456.33</v>
      </c>
      <c r="X1149" s="1" t="s">
        <v>28</v>
      </c>
      <c r="Y1149" s="1" t="s">
        <v>29</v>
      </c>
      <c r="Z1149" s="8">
        <v>46611</v>
      </c>
      <c r="AA1149" s="8" t="str">
        <f>TEXT(Table2[[#This Row],[Application_Date]],"yyy")</f>
        <v>2027</v>
      </c>
      <c r="AB1149" s="8" t="str">
        <f>TEXT(Table2[[#This Row],[Application_Date]],"mmmm")</f>
        <v>August</v>
      </c>
      <c r="AC1149" s="1" t="s">
        <v>61</v>
      </c>
      <c r="AD1149" s="1" t="s">
        <v>30</v>
      </c>
      <c r="AE1149" s="1" t="s">
        <v>43</v>
      </c>
    </row>
    <row r="1150" spans="1:31" x14ac:dyDescent="0.25">
      <c r="A1150" s="1" t="s">
        <v>2440</v>
      </c>
      <c r="B1150" s="1" t="str">
        <f>IF(COUNTIF($A$2:A1150,A1150)&gt;1,"Duplicate","Unique")</f>
        <v>Unique</v>
      </c>
      <c r="C1150" s="1" t="s">
        <v>2441</v>
      </c>
      <c r="D1150" s="1" t="s">
        <v>169</v>
      </c>
      <c r="E1150" s="1" t="str">
        <f t="shared" si="120"/>
        <v>Submitted</v>
      </c>
      <c r="F1150" s="1" t="s">
        <v>35</v>
      </c>
      <c r="G1150" s="1">
        <v>26</v>
      </c>
      <c r="H1150" s="1" t="s">
        <v>24</v>
      </c>
      <c r="I1150" s="1" t="s">
        <v>25</v>
      </c>
      <c r="J1150" s="1" t="s">
        <v>49</v>
      </c>
      <c r="K1150" s="4">
        <v>1738402</v>
      </c>
      <c r="L1150" s="4" t="str">
        <f t="shared" si="121"/>
        <v>Submitted</v>
      </c>
      <c r="M1150" s="1">
        <v>443</v>
      </c>
      <c r="N1150" s="1" t="str">
        <f t="shared" si="122"/>
        <v>High_risk</v>
      </c>
      <c r="O1150" s="1" t="str">
        <f t="shared" si="123"/>
        <v>Excellent</v>
      </c>
      <c r="P1150" s="1" t="str">
        <f t="shared" si="124"/>
        <v>Submitted</v>
      </c>
      <c r="Q1150" s="1" t="str">
        <f t="shared" si="125"/>
        <v>Valid</v>
      </c>
      <c r="R1150" s="1" t="s">
        <v>70</v>
      </c>
      <c r="S1150" s="4">
        <v>0</v>
      </c>
      <c r="T1150" s="1">
        <v>18.190000000000001</v>
      </c>
      <c r="U1150" s="1">
        <v>24</v>
      </c>
      <c r="V1150" s="1">
        <v>10416.67</v>
      </c>
      <c r="W1150" s="4">
        <f t="shared" si="126"/>
        <v>0</v>
      </c>
      <c r="X1150" s="1" t="s">
        <v>2121</v>
      </c>
      <c r="Y1150" s="1" t="s">
        <v>29</v>
      </c>
      <c r="Z1150" s="8">
        <v>46612</v>
      </c>
      <c r="AA1150" s="8" t="str">
        <f>TEXT(Table2[[#This Row],[Application_Date]],"yyy")</f>
        <v>2027</v>
      </c>
      <c r="AB1150" s="8" t="str">
        <f>TEXT(Table2[[#This Row],[Application_Date]],"mmmm")</f>
        <v>August</v>
      </c>
      <c r="AC1150" s="1" t="s">
        <v>52</v>
      </c>
      <c r="AD1150" s="1" t="s">
        <v>42</v>
      </c>
      <c r="AE1150" s="1" t="s">
        <v>66</v>
      </c>
    </row>
    <row r="1151" spans="1:31" x14ac:dyDescent="0.25">
      <c r="A1151" s="1" t="s">
        <v>2442</v>
      </c>
      <c r="B1151" s="1" t="str">
        <f>IF(COUNTIF($A$2:A1151,A1151)&gt;1,"Duplicate","Unique")</f>
        <v>Unique</v>
      </c>
      <c r="C1151" s="1" t="s">
        <v>2443</v>
      </c>
      <c r="D1151" s="1" t="s">
        <v>46</v>
      </c>
      <c r="E1151" s="1" t="str">
        <f t="shared" si="120"/>
        <v>Submitted</v>
      </c>
      <c r="F1151" s="1" t="s">
        <v>35</v>
      </c>
      <c r="G1151" s="1">
        <v>38</v>
      </c>
      <c r="H1151" s="1" t="s">
        <v>24</v>
      </c>
      <c r="I1151" s="1" t="s">
        <v>48</v>
      </c>
      <c r="J1151" s="1" t="s">
        <v>70</v>
      </c>
      <c r="K1151" s="4">
        <v>468466</v>
      </c>
      <c r="L1151" s="4" t="str">
        <f t="shared" si="121"/>
        <v>Submitted</v>
      </c>
      <c r="M1151" s="1">
        <v>428</v>
      </c>
      <c r="N1151" s="1" t="str">
        <f t="shared" si="122"/>
        <v>High_risk</v>
      </c>
      <c r="O1151" s="1" t="str">
        <f t="shared" si="123"/>
        <v>Excellent</v>
      </c>
      <c r="P1151" s="1" t="str">
        <f t="shared" si="124"/>
        <v>Submitted</v>
      </c>
      <c r="Q1151" s="1" t="str">
        <f t="shared" si="125"/>
        <v>Valid</v>
      </c>
      <c r="R1151" s="1" t="s">
        <v>27</v>
      </c>
      <c r="S1151" s="4">
        <v>3441988</v>
      </c>
      <c r="T1151" s="1">
        <v>14.4</v>
      </c>
      <c r="U1151" s="1">
        <v>36</v>
      </c>
      <c r="V1151" s="1">
        <v>95610.78</v>
      </c>
      <c r="W1151" s="4">
        <f t="shared" si="126"/>
        <v>4130385.6000019438</v>
      </c>
      <c r="X1151" s="1" t="s">
        <v>95</v>
      </c>
      <c r="Y1151" s="1" t="s">
        <v>96</v>
      </c>
      <c r="Z1151" s="8">
        <v>46613</v>
      </c>
      <c r="AA1151" s="8" t="str">
        <f>TEXT(Table2[[#This Row],[Application_Date]],"yyy")</f>
        <v>2027</v>
      </c>
      <c r="AB1151" s="8" t="str">
        <f>TEXT(Table2[[#This Row],[Application_Date]],"mmmm")</f>
        <v>August</v>
      </c>
      <c r="AC1151" s="1" t="s">
        <v>61</v>
      </c>
      <c r="AD1151" s="1" t="s">
        <v>42</v>
      </c>
      <c r="AE1151" s="1" t="s">
        <v>66</v>
      </c>
    </row>
    <row r="1152" spans="1:31" x14ac:dyDescent="0.25">
      <c r="A1152" s="1" t="s">
        <v>2444</v>
      </c>
      <c r="B1152" s="1" t="str">
        <f>IF(COUNTIF($A$2:A1152,A1152)&gt;1,"Duplicate","Unique")</f>
        <v>Unique</v>
      </c>
      <c r="C1152" s="1" t="s">
        <v>2445</v>
      </c>
      <c r="D1152" s="1" t="s">
        <v>373</v>
      </c>
      <c r="E1152" s="1" t="str">
        <f t="shared" si="120"/>
        <v>Submitted</v>
      </c>
      <c r="F1152" s="1" t="s">
        <v>35</v>
      </c>
      <c r="G1152" s="1">
        <v>49</v>
      </c>
      <c r="H1152" s="1" t="s">
        <v>36</v>
      </c>
      <c r="I1152" s="1" t="s">
        <v>48</v>
      </c>
      <c r="J1152" s="1" t="s">
        <v>26</v>
      </c>
      <c r="K1152" s="4">
        <v>872218</v>
      </c>
      <c r="L1152" s="4" t="str">
        <f t="shared" si="121"/>
        <v>Submitted</v>
      </c>
      <c r="M1152" s="1">
        <v>333</v>
      </c>
      <c r="N1152" s="1" t="str">
        <f t="shared" si="122"/>
        <v>High_risk</v>
      </c>
      <c r="O1152" s="1" t="str">
        <f t="shared" si="123"/>
        <v>Excellent</v>
      </c>
      <c r="P1152" s="1" t="str">
        <f t="shared" si="124"/>
        <v>Submitted</v>
      </c>
      <c r="Q1152" s="1" t="str">
        <f t="shared" si="125"/>
        <v>Valid</v>
      </c>
      <c r="R1152" s="1" t="s">
        <v>38</v>
      </c>
      <c r="S1152" s="4">
        <v>4086069</v>
      </c>
      <c r="T1152" s="1">
        <v>8.23</v>
      </c>
      <c r="U1152" s="1">
        <v>180</v>
      </c>
      <c r="V1152" s="1">
        <v>22700.38</v>
      </c>
      <c r="W1152" s="4">
        <f t="shared" si="126"/>
        <v>2802362.3225000002</v>
      </c>
      <c r="X1152" s="1" t="s">
        <v>59</v>
      </c>
      <c r="Y1152" s="1" t="s">
        <v>60</v>
      </c>
      <c r="Z1152" s="8">
        <v>46614</v>
      </c>
      <c r="AA1152" s="8" t="str">
        <f>TEXT(Table2[[#This Row],[Application_Date]],"yyy")</f>
        <v>2027</v>
      </c>
      <c r="AB1152" s="8" t="str">
        <f>TEXT(Table2[[#This Row],[Application_Date]],"mmmm")</f>
        <v>August</v>
      </c>
      <c r="AC1152" s="1" t="s">
        <v>61</v>
      </c>
      <c r="AD1152" s="1" t="s">
        <v>42</v>
      </c>
      <c r="AE1152" s="1" t="s">
        <v>66</v>
      </c>
    </row>
    <row r="1153" spans="1:31" x14ac:dyDescent="0.25">
      <c r="A1153" s="1" t="s">
        <v>2446</v>
      </c>
      <c r="B1153" s="1" t="str">
        <f>IF(COUNTIF($A$2:A1153,A1153)&gt;1,"Duplicate","Unique")</f>
        <v>Unique</v>
      </c>
      <c r="C1153" s="1" t="s">
        <v>2447</v>
      </c>
      <c r="D1153" s="1" t="s">
        <v>403</v>
      </c>
      <c r="E1153" s="1" t="str">
        <f t="shared" si="120"/>
        <v>Submitted</v>
      </c>
      <c r="F1153" s="1" t="s">
        <v>35</v>
      </c>
      <c r="G1153" s="1">
        <v>60</v>
      </c>
      <c r="H1153" s="1" t="s">
        <v>24</v>
      </c>
      <c r="I1153" s="1" t="s">
        <v>25</v>
      </c>
      <c r="J1153" s="1" t="s">
        <v>70</v>
      </c>
      <c r="K1153" s="4">
        <v>783957</v>
      </c>
      <c r="L1153" s="4" t="str">
        <f t="shared" si="121"/>
        <v>Submitted</v>
      </c>
      <c r="M1153" s="1">
        <v>406</v>
      </c>
      <c r="N1153" s="1" t="str">
        <f t="shared" si="122"/>
        <v>High_risk</v>
      </c>
      <c r="O1153" s="1" t="str">
        <f t="shared" si="123"/>
        <v>Excellent</v>
      </c>
      <c r="P1153" s="1" t="str">
        <f t="shared" si="124"/>
        <v>Submitted</v>
      </c>
      <c r="Q1153" s="1" t="str">
        <f t="shared" si="125"/>
        <v>Valid</v>
      </c>
      <c r="R1153" s="1" t="s">
        <v>6</v>
      </c>
      <c r="S1153" s="4">
        <v>2474593</v>
      </c>
      <c r="T1153" s="1">
        <v>15.05</v>
      </c>
      <c r="U1153" s="1">
        <v>180</v>
      </c>
      <c r="V1153" s="1">
        <v>13747.74</v>
      </c>
      <c r="W1153" s="4">
        <f t="shared" si="126"/>
        <v>3103552.0541666667</v>
      </c>
      <c r="X1153" s="1" t="s">
        <v>105</v>
      </c>
      <c r="Y1153" s="1" t="s">
        <v>106</v>
      </c>
      <c r="Z1153" s="8">
        <v>46615</v>
      </c>
      <c r="AA1153" s="8" t="str">
        <f>TEXT(Table2[[#This Row],[Application_Date]],"yyy")</f>
        <v>2027</v>
      </c>
      <c r="AB1153" s="8" t="str">
        <f>TEXT(Table2[[#This Row],[Application_Date]],"mmmm")</f>
        <v>August</v>
      </c>
      <c r="AC1153" s="1" t="s">
        <v>61</v>
      </c>
      <c r="AD1153" s="1" t="s">
        <v>30</v>
      </c>
      <c r="AE1153" s="1" t="s">
        <v>43</v>
      </c>
    </row>
    <row r="1154" spans="1:31" x14ac:dyDescent="0.25">
      <c r="A1154" s="1" t="s">
        <v>2448</v>
      </c>
      <c r="B1154" s="1" t="str">
        <f>IF(COUNTIF($A$2:A1154,A1154)&gt;1,"Duplicate","Unique")</f>
        <v>Unique</v>
      </c>
      <c r="C1154" s="1" t="s">
        <v>2449</v>
      </c>
      <c r="D1154" s="1" t="s">
        <v>58</v>
      </c>
      <c r="E1154" s="1" t="str">
        <f t="shared" ref="E1154:E1217" si="127">IF(C1154="","Missing","Submitted")</f>
        <v>Submitted</v>
      </c>
      <c r="F1154" s="1" t="s">
        <v>35</v>
      </c>
      <c r="G1154" s="1">
        <v>42</v>
      </c>
      <c r="H1154" s="1" t="s">
        <v>36</v>
      </c>
      <c r="I1154" s="1" t="s">
        <v>48</v>
      </c>
      <c r="J1154" s="1" t="s">
        <v>26</v>
      </c>
      <c r="K1154" s="4">
        <v>2450791</v>
      </c>
      <c r="L1154" s="4" t="str">
        <f t="shared" ref="L1154:L1217" si="128">IF(K1154="","Missing","Submitted")</f>
        <v>Submitted</v>
      </c>
      <c r="M1154" s="1">
        <v>740</v>
      </c>
      <c r="N1154" s="1" t="str">
        <f t="shared" ref="N1154:N1217" si="129">IF(M1154&lt;600,"High_risk",IF(M1154&gt;=750,"medium_risk","low_risk"))</f>
        <v>low_risk</v>
      </c>
      <c r="O1154" s="1" t="str">
        <f t="shared" ref="O1154:O1217" si="130">IF(J1155&lt;503,"Poor",IF(J1155&lt;=550,"Fair",IF(J1155&lt;=750,"Good","Excellent")))</f>
        <v>Excellent</v>
      </c>
      <c r="P1154" s="1" t="str">
        <f t="shared" ref="P1154:P1217" si="131">IF(S1154="","Missing","Submitted")</f>
        <v>Submitted</v>
      </c>
      <c r="Q1154" s="1" t="str">
        <f t="shared" ref="Q1154:Q1217" si="132">IF(AND(M1154&gt;=300,M1154&lt;=900),"Valid","Invalid")</f>
        <v>Valid</v>
      </c>
      <c r="R1154" s="1" t="s">
        <v>6</v>
      </c>
      <c r="S1154" s="4">
        <v>765757</v>
      </c>
      <c r="T1154" s="1">
        <v>7.1</v>
      </c>
      <c r="U1154" s="1">
        <v>120</v>
      </c>
      <c r="V1154" s="1">
        <v>6381.31</v>
      </c>
      <c r="W1154" s="4">
        <f t="shared" ref="W1154:W1217" si="133">PMT(T1154/12,U1154,-S1154)</f>
        <v>453072.89166666666</v>
      </c>
      <c r="X1154" s="1" t="s">
        <v>1384</v>
      </c>
      <c r="Y1154" s="1" t="s">
        <v>51</v>
      </c>
      <c r="Z1154" s="8">
        <v>46616</v>
      </c>
      <c r="AA1154" s="8" t="str">
        <f>TEXT(Table2[[#This Row],[Application_Date]],"yyy")</f>
        <v>2027</v>
      </c>
      <c r="AB1154" s="8" t="str">
        <f>TEXT(Table2[[#This Row],[Application_Date]],"mmmm")</f>
        <v>August</v>
      </c>
      <c r="AC1154" s="1" t="s">
        <v>61</v>
      </c>
      <c r="AD1154" s="1" t="s">
        <v>30</v>
      </c>
      <c r="AE1154" s="1" t="s">
        <v>62</v>
      </c>
    </row>
    <row r="1155" spans="1:31" x14ac:dyDescent="0.25">
      <c r="A1155" s="1" t="s">
        <v>2450</v>
      </c>
      <c r="B1155" s="1" t="str">
        <f>IF(COUNTIF($A$2:A1155,A1155)&gt;1,"Duplicate","Unique")</f>
        <v>Unique</v>
      </c>
      <c r="C1155" s="1" t="s">
        <v>2451</v>
      </c>
      <c r="D1155" s="1" t="s">
        <v>112</v>
      </c>
      <c r="E1155" s="1" t="str">
        <f t="shared" si="127"/>
        <v>Submitted</v>
      </c>
      <c r="F1155" s="1" t="s">
        <v>47</v>
      </c>
      <c r="G1155" s="1">
        <v>56</v>
      </c>
      <c r="H1155" s="1" t="s">
        <v>36</v>
      </c>
      <c r="I1155" s="1" t="s">
        <v>25</v>
      </c>
      <c r="J1155" s="1" t="s">
        <v>26</v>
      </c>
      <c r="K1155" s="4">
        <v>363045</v>
      </c>
      <c r="L1155" s="4" t="str">
        <f t="shared" si="128"/>
        <v>Submitted</v>
      </c>
      <c r="M1155" s="1">
        <v>764</v>
      </c>
      <c r="N1155" s="1" t="str">
        <f t="shared" si="129"/>
        <v>medium_risk</v>
      </c>
      <c r="O1155" s="1" t="str">
        <f t="shared" si="130"/>
        <v>Excellent</v>
      </c>
      <c r="P1155" s="1" t="str">
        <f t="shared" si="131"/>
        <v>Submitted</v>
      </c>
      <c r="Q1155" s="1" t="str">
        <f t="shared" si="132"/>
        <v>Valid</v>
      </c>
      <c r="R1155" s="1" t="s">
        <v>27</v>
      </c>
      <c r="S1155" s="4">
        <v>510080</v>
      </c>
      <c r="T1155" s="1">
        <v>16.62</v>
      </c>
      <c r="U1155" s="1">
        <v>120</v>
      </c>
      <c r="V1155" s="1">
        <v>4250.67</v>
      </c>
      <c r="W1155" s="4">
        <f t="shared" si="133"/>
        <v>706460.8</v>
      </c>
      <c r="X1155" s="1" t="s">
        <v>50</v>
      </c>
      <c r="Y1155" s="1" t="s">
        <v>51</v>
      </c>
      <c r="Z1155" s="8">
        <v>46617</v>
      </c>
      <c r="AA1155" s="8" t="str">
        <f>TEXT(Table2[[#This Row],[Application_Date]],"yyy")</f>
        <v>2027</v>
      </c>
      <c r="AB1155" s="8" t="str">
        <f>TEXT(Table2[[#This Row],[Application_Date]],"mmmm")</f>
        <v>August</v>
      </c>
      <c r="AC1155" s="1" t="s">
        <v>61</v>
      </c>
      <c r="AD1155" s="1" t="s">
        <v>30</v>
      </c>
      <c r="AE1155" s="1" t="s">
        <v>62</v>
      </c>
    </row>
    <row r="1156" spans="1:31" x14ac:dyDescent="0.25">
      <c r="A1156" s="1" t="s">
        <v>2452</v>
      </c>
      <c r="B1156" s="1" t="str">
        <f>IF(COUNTIF($A$2:A1156,A1156)&gt;1,"Duplicate","Unique")</f>
        <v>Unique</v>
      </c>
      <c r="C1156" s="1" t="s">
        <v>2453</v>
      </c>
      <c r="D1156" s="1" t="s">
        <v>81</v>
      </c>
      <c r="E1156" s="1" t="str">
        <f t="shared" si="127"/>
        <v>Submitted</v>
      </c>
      <c r="F1156" s="1" t="s">
        <v>35</v>
      </c>
      <c r="G1156" s="1">
        <v>57</v>
      </c>
      <c r="H1156" s="1" t="s">
        <v>24</v>
      </c>
      <c r="I1156" s="1" t="s">
        <v>48</v>
      </c>
      <c r="J1156" s="1" t="s">
        <v>26</v>
      </c>
      <c r="K1156" s="4">
        <v>897826</v>
      </c>
      <c r="L1156" s="4" t="str">
        <f t="shared" si="128"/>
        <v>Submitted</v>
      </c>
      <c r="M1156" s="1">
        <v>669</v>
      </c>
      <c r="N1156" s="1" t="str">
        <f t="shared" si="129"/>
        <v>low_risk</v>
      </c>
      <c r="O1156" s="1" t="str">
        <f t="shared" si="130"/>
        <v>Excellent</v>
      </c>
      <c r="P1156" s="1" t="str">
        <f t="shared" si="131"/>
        <v>Submitted</v>
      </c>
      <c r="Q1156" s="1" t="str">
        <f t="shared" si="132"/>
        <v>Valid</v>
      </c>
      <c r="R1156" s="1" t="s">
        <v>27</v>
      </c>
      <c r="S1156" s="4">
        <v>4526205</v>
      </c>
      <c r="T1156" s="1">
        <v>17.170000000000002</v>
      </c>
      <c r="U1156" s="1">
        <v>120</v>
      </c>
      <c r="V1156" s="1">
        <v>37718.379999999997</v>
      </c>
      <c r="W1156" s="4">
        <f t="shared" si="133"/>
        <v>6476244.9875000007</v>
      </c>
      <c r="X1156" s="1" t="s">
        <v>105</v>
      </c>
      <c r="Y1156" s="1" t="s">
        <v>106</v>
      </c>
      <c r="Z1156" s="8">
        <v>46618</v>
      </c>
      <c r="AA1156" s="8" t="str">
        <f>TEXT(Table2[[#This Row],[Application_Date]],"yyy")</f>
        <v>2027</v>
      </c>
      <c r="AB1156" s="8" t="str">
        <f>TEXT(Table2[[#This Row],[Application_Date]],"mmmm")</f>
        <v>August</v>
      </c>
      <c r="AC1156" s="1" t="s">
        <v>61</v>
      </c>
      <c r="AD1156" s="1" t="s">
        <v>42</v>
      </c>
      <c r="AE1156" s="1" t="s">
        <v>43</v>
      </c>
    </row>
    <row r="1157" spans="1:31" x14ac:dyDescent="0.25">
      <c r="A1157" s="1" t="s">
        <v>2454</v>
      </c>
      <c r="B1157" s="1" t="str">
        <f>IF(COUNTIF($A$2:A1157,A1157)&gt;1,"Duplicate","Unique")</f>
        <v>Unique</v>
      </c>
      <c r="C1157" s="1" t="s">
        <v>2455</v>
      </c>
      <c r="D1157" s="1" t="s">
        <v>489</v>
      </c>
      <c r="E1157" s="1" t="str">
        <f t="shared" si="127"/>
        <v>Submitted</v>
      </c>
      <c r="F1157" s="1" t="s">
        <v>35</v>
      </c>
      <c r="G1157" s="1">
        <v>36</v>
      </c>
      <c r="H1157" s="1" t="s">
        <v>36</v>
      </c>
      <c r="I1157" s="1" t="s">
        <v>48</v>
      </c>
      <c r="J1157" s="1" t="s">
        <v>26</v>
      </c>
      <c r="K1157" s="4">
        <v>1939515</v>
      </c>
      <c r="L1157" s="4" t="str">
        <f t="shared" si="128"/>
        <v>Submitted</v>
      </c>
      <c r="M1157" s="1">
        <v>430</v>
      </c>
      <c r="N1157" s="1" t="str">
        <f t="shared" si="129"/>
        <v>High_risk</v>
      </c>
      <c r="O1157" s="1" t="str">
        <f t="shared" si="130"/>
        <v>Excellent</v>
      </c>
      <c r="P1157" s="1" t="str">
        <f t="shared" si="131"/>
        <v>Submitted</v>
      </c>
      <c r="Q1157" s="1" t="str">
        <f t="shared" si="132"/>
        <v>Valid</v>
      </c>
      <c r="R1157" s="1" t="s">
        <v>38</v>
      </c>
      <c r="S1157" s="4">
        <v>1916162</v>
      </c>
      <c r="T1157" s="1">
        <v>9.7799999999999994</v>
      </c>
      <c r="U1157" s="1">
        <v>24</v>
      </c>
      <c r="V1157" s="1">
        <v>79840.08</v>
      </c>
      <c r="W1157" s="4">
        <f t="shared" si="133"/>
        <v>1561672.986204962</v>
      </c>
      <c r="X1157" s="1" t="s">
        <v>95</v>
      </c>
      <c r="Y1157" s="1" t="s">
        <v>96</v>
      </c>
      <c r="Z1157" s="8">
        <v>46619</v>
      </c>
      <c r="AA1157" s="8" t="str">
        <f>TEXT(Table2[[#This Row],[Application_Date]],"yyy")</f>
        <v>2027</v>
      </c>
      <c r="AB1157" s="8" t="str">
        <f>TEXT(Table2[[#This Row],[Application_Date]],"mmmm")</f>
        <v>August</v>
      </c>
      <c r="AC1157" s="1" t="s">
        <v>52</v>
      </c>
      <c r="AD1157" s="1" t="s">
        <v>30</v>
      </c>
      <c r="AE1157" s="1" t="s">
        <v>31</v>
      </c>
    </row>
    <row r="1158" spans="1:31" x14ac:dyDescent="0.25">
      <c r="A1158" s="1" t="s">
        <v>2456</v>
      </c>
      <c r="B1158" s="1" t="str">
        <f>IF(COUNTIF($A$2:A1158,A1158)&gt;1,"Duplicate","Unique")</f>
        <v>Unique</v>
      </c>
      <c r="C1158" s="1" t="s">
        <v>2457</v>
      </c>
      <c r="D1158" s="1" t="s">
        <v>133</v>
      </c>
      <c r="E1158" s="1" t="str">
        <f t="shared" si="127"/>
        <v>Submitted</v>
      </c>
      <c r="F1158" s="1" t="s">
        <v>35</v>
      </c>
      <c r="G1158" s="1">
        <v>31</v>
      </c>
      <c r="H1158" s="1" t="s">
        <v>36</v>
      </c>
      <c r="I1158" s="1" t="s">
        <v>25</v>
      </c>
      <c r="J1158" s="1" t="s">
        <v>70</v>
      </c>
      <c r="K1158" s="4">
        <v>1773015</v>
      </c>
      <c r="L1158" s="4" t="str">
        <f t="shared" si="128"/>
        <v>Submitted</v>
      </c>
      <c r="M1158" s="1">
        <v>334</v>
      </c>
      <c r="N1158" s="1" t="str">
        <f t="shared" si="129"/>
        <v>High_risk</v>
      </c>
      <c r="O1158" s="1" t="str">
        <f t="shared" si="130"/>
        <v>Excellent</v>
      </c>
      <c r="P1158" s="1" t="str">
        <f t="shared" si="131"/>
        <v>Submitted</v>
      </c>
      <c r="Q1158" s="1" t="str">
        <f t="shared" si="132"/>
        <v>Valid</v>
      </c>
      <c r="R1158" s="1" t="s">
        <v>27</v>
      </c>
      <c r="S1158" s="4">
        <v>4143758</v>
      </c>
      <c r="T1158" s="1">
        <v>7.86</v>
      </c>
      <c r="U1158" s="1">
        <v>180</v>
      </c>
      <c r="V1158" s="1">
        <v>23020.880000000001</v>
      </c>
      <c r="W1158" s="4">
        <f t="shared" si="133"/>
        <v>2714161.49</v>
      </c>
      <c r="X1158" s="1" t="s">
        <v>95</v>
      </c>
      <c r="Y1158" s="1" t="s">
        <v>96</v>
      </c>
      <c r="Z1158" s="8">
        <v>46620</v>
      </c>
      <c r="AA1158" s="8" t="str">
        <f>TEXT(Table2[[#This Row],[Application_Date]],"yyy")</f>
        <v>2027</v>
      </c>
      <c r="AB1158" s="8" t="str">
        <f>TEXT(Table2[[#This Row],[Application_Date]],"mmmm")</f>
        <v>August</v>
      </c>
      <c r="AC1158" s="1" t="s">
        <v>52</v>
      </c>
      <c r="AD1158" s="1" t="s">
        <v>30</v>
      </c>
      <c r="AE1158" s="1" t="s">
        <v>66</v>
      </c>
    </row>
    <row r="1159" spans="1:31" x14ac:dyDescent="0.25">
      <c r="A1159" s="1" t="s">
        <v>2458</v>
      </c>
      <c r="B1159" s="1" t="str">
        <f>IF(COUNTIF($A$2:A1159,A1159)&gt;1,"Duplicate","Unique")</f>
        <v>Unique</v>
      </c>
      <c r="C1159" s="1" t="s">
        <v>2459</v>
      </c>
      <c r="D1159" s="1" t="s">
        <v>94</v>
      </c>
      <c r="E1159" s="1" t="str">
        <f t="shared" si="127"/>
        <v>Submitted</v>
      </c>
      <c r="F1159" s="1" t="s">
        <v>47</v>
      </c>
      <c r="G1159" s="1">
        <v>23</v>
      </c>
      <c r="H1159" s="1" t="s">
        <v>24</v>
      </c>
      <c r="I1159" s="1" t="s">
        <v>25</v>
      </c>
      <c r="J1159" s="1" t="s">
        <v>49</v>
      </c>
      <c r="K1159" s="4">
        <v>2265164</v>
      </c>
      <c r="L1159" s="4" t="str">
        <f t="shared" si="128"/>
        <v>Submitted</v>
      </c>
      <c r="M1159" s="1">
        <v>573</v>
      </c>
      <c r="N1159" s="1" t="str">
        <f t="shared" si="129"/>
        <v>High_risk</v>
      </c>
      <c r="O1159" s="1" t="str">
        <f t="shared" si="130"/>
        <v>Excellent</v>
      </c>
      <c r="P1159" s="1" t="str">
        <f t="shared" si="131"/>
        <v>Submitted</v>
      </c>
      <c r="Q1159" s="1" t="str">
        <f t="shared" si="132"/>
        <v>Valid</v>
      </c>
      <c r="R1159" s="1" t="s">
        <v>82</v>
      </c>
      <c r="S1159" s="4">
        <v>3934573</v>
      </c>
      <c r="T1159" s="1">
        <v>18.78</v>
      </c>
      <c r="U1159" s="1">
        <v>60</v>
      </c>
      <c r="V1159" s="1">
        <v>65576.22</v>
      </c>
      <c r="W1159" s="4">
        <f t="shared" si="133"/>
        <v>6157606.745000001</v>
      </c>
      <c r="X1159" s="1" t="s">
        <v>95</v>
      </c>
      <c r="Y1159" s="1" t="s">
        <v>96</v>
      </c>
      <c r="Z1159" s="8">
        <v>46621</v>
      </c>
      <c r="AA1159" s="8" t="str">
        <f>TEXT(Table2[[#This Row],[Application_Date]],"yyy")</f>
        <v>2027</v>
      </c>
      <c r="AB1159" s="8" t="str">
        <f>TEXT(Table2[[#This Row],[Application_Date]],"mmmm")</f>
        <v>August</v>
      </c>
      <c r="AC1159" s="1" t="s">
        <v>61</v>
      </c>
      <c r="AD1159" s="1" t="s">
        <v>30</v>
      </c>
      <c r="AE1159" s="1" t="s">
        <v>66</v>
      </c>
    </row>
    <row r="1160" spans="1:31" x14ac:dyDescent="0.25">
      <c r="A1160" s="1" t="s">
        <v>2460</v>
      </c>
      <c r="B1160" s="1" t="str">
        <f>IF(COUNTIF($A$2:A1160,A1160)&gt;1,"Duplicate","Unique")</f>
        <v>Unique</v>
      </c>
      <c r="C1160" s="1" t="s">
        <v>2461</v>
      </c>
      <c r="D1160" s="1" t="s">
        <v>160</v>
      </c>
      <c r="E1160" s="1" t="str">
        <f t="shared" si="127"/>
        <v>Submitted</v>
      </c>
      <c r="F1160" s="1" t="s">
        <v>35</v>
      </c>
      <c r="G1160" s="1">
        <v>49</v>
      </c>
      <c r="H1160" s="1" t="s">
        <v>36</v>
      </c>
      <c r="I1160" s="1" t="s">
        <v>25</v>
      </c>
      <c r="J1160" s="1" t="s">
        <v>49</v>
      </c>
      <c r="K1160" s="4">
        <v>2081187</v>
      </c>
      <c r="L1160" s="4" t="str">
        <f t="shared" si="128"/>
        <v>Submitted</v>
      </c>
      <c r="M1160" s="1">
        <v>810</v>
      </c>
      <c r="N1160" s="1" t="str">
        <f t="shared" si="129"/>
        <v>medium_risk</v>
      </c>
      <c r="O1160" s="1" t="str">
        <f t="shared" si="130"/>
        <v>Excellent</v>
      </c>
      <c r="P1160" s="1" t="str">
        <f t="shared" si="131"/>
        <v>Submitted</v>
      </c>
      <c r="Q1160" s="1" t="str">
        <f t="shared" si="132"/>
        <v>Valid</v>
      </c>
      <c r="R1160" s="1" t="s">
        <v>27</v>
      </c>
      <c r="S1160" s="4">
        <v>1790158</v>
      </c>
      <c r="T1160" s="1">
        <v>16.670000000000002</v>
      </c>
      <c r="U1160" s="1">
        <v>12</v>
      </c>
      <c r="V1160" s="1">
        <v>149179.82999999999</v>
      </c>
      <c r="W1160" s="4">
        <f t="shared" si="133"/>
        <v>2486899.7170345215</v>
      </c>
      <c r="X1160" s="1" t="s">
        <v>59</v>
      </c>
      <c r="Y1160" s="1" t="s">
        <v>60</v>
      </c>
      <c r="Z1160" s="8">
        <v>46622</v>
      </c>
      <c r="AA1160" s="8" t="str">
        <f>TEXT(Table2[[#This Row],[Application_Date]],"yyy")</f>
        <v>2027</v>
      </c>
      <c r="AB1160" s="8" t="str">
        <f>TEXT(Table2[[#This Row],[Application_Date]],"mmmm")</f>
        <v>August</v>
      </c>
      <c r="AC1160" s="1" t="s">
        <v>41</v>
      </c>
      <c r="AD1160" s="1" t="s">
        <v>30</v>
      </c>
      <c r="AE1160" s="1" t="s">
        <v>66</v>
      </c>
    </row>
    <row r="1161" spans="1:31" x14ac:dyDescent="0.25">
      <c r="A1161" s="1" t="s">
        <v>2462</v>
      </c>
      <c r="B1161" s="1" t="str">
        <f>IF(COUNTIF($A$2:A1161,A1161)&gt;1,"Duplicate","Unique")</f>
        <v>Unique</v>
      </c>
      <c r="C1161" s="1" t="s">
        <v>2463</v>
      </c>
      <c r="D1161" s="1" t="s">
        <v>309</v>
      </c>
      <c r="E1161" s="1" t="str">
        <f t="shared" si="127"/>
        <v>Submitted</v>
      </c>
      <c r="F1161" s="1" t="s">
        <v>47</v>
      </c>
      <c r="G1161" s="1">
        <v>42</v>
      </c>
      <c r="H1161" s="1" t="s">
        <v>24</v>
      </c>
      <c r="I1161" s="1" t="s">
        <v>48</v>
      </c>
      <c r="J1161" s="1" t="s">
        <v>70</v>
      </c>
      <c r="K1161" s="4">
        <v>1519326</v>
      </c>
      <c r="L1161" s="4" t="str">
        <f t="shared" si="128"/>
        <v>Submitted</v>
      </c>
      <c r="M1161" s="1">
        <v>660</v>
      </c>
      <c r="N1161" s="1" t="str">
        <f t="shared" si="129"/>
        <v>low_risk</v>
      </c>
      <c r="O1161" s="1" t="str">
        <f t="shared" si="130"/>
        <v>Excellent</v>
      </c>
      <c r="P1161" s="1" t="str">
        <f t="shared" si="131"/>
        <v>Submitted</v>
      </c>
      <c r="Q1161" s="1" t="str">
        <f t="shared" si="132"/>
        <v>Valid</v>
      </c>
      <c r="R1161" s="1" t="s">
        <v>70</v>
      </c>
      <c r="S1161" s="4">
        <v>2886043</v>
      </c>
      <c r="T1161" s="1">
        <v>15.2</v>
      </c>
      <c r="U1161" s="1">
        <v>36</v>
      </c>
      <c r="V1161" s="1">
        <v>80167.86</v>
      </c>
      <c r="W1161" s="4">
        <f t="shared" si="133"/>
        <v>3655654.466667254</v>
      </c>
      <c r="X1161" s="1" t="s">
        <v>342</v>
      </c>
      <c r="Y1161" s="1" t="s">
        <v>86</v>
      </c>
      <c r="Z1161" s="8">
        <v>46623</v>
      </c>
      <c r="AA1161" s="8" t="str">
        <f>TEXT(Table2[[#This Row],[Application_Date]],"yyy")</f>
        <v>2027</v>
      </c>
      <c r="AB1161" s="8" t="str">
        <f>TEXT(Table2[[#This Row],[Application_Date]],"mmmm")</f>
        <v>August</v>
      </c>
      <c r="AC1161" s="1" t="s">
        <v>41</v>
      </c>
      <c r="AD1161" s="1" t="s">
        <v>30</v>
      </c>
      <c r="AE1161" s="1" t="s">
        <v>66</v>
      </c>
    </row>
    <row r="1162" spans="1:31" x14ac:dyDescent="0.25">
      <c r="A1162" s="1" t="s">
        <v>2464</v>
      </c>
      <c r="B1162" s="1" t="str">
        <f>IF(COUNTIF($A$2:A1162,A1162)&gt;1,"Duplicate","Unique")</f>
        <v>Unique</v>
      </c>
      <c r="C1162" s="1" t="s">
        <v>2465</v>
      </c>
      <c r="D1162" s="1" t="s">
        <v>270</v>
      </c>
      <c r="E1162" s="1" t="str">
        <f t="shared" si="127"/>
        <v>Submitted</v>
      </c>
      <c r="F1162" s="1" t="s">
        <v>35</v>
      </c>
      <c r="G1162" s="1">
        <v>32</v>
      </c>
      <c r="H1162" s="1" t="s">
        <v>36</v>
      </c>
      <c r="I1162" s="1" t="s">
        <v>48</v>
      </c>
      <c r="J1162" s="1" t="s">
        <v>26</v>
      </c>
      <c r="K1162" s="4">
        <v>1871033</v>
      </c>
      <c r="L1162" s="4" t="str">
        <f t="shared" si="128"/>
        <v>Submitted</v>
      </c>
      <c r="M1162" s="1">
        <v>509</v>
      </c>
      <c r="N1162" s="1" t="str">
        <f t="shared" si="129"/>
        <v>High_risk</v>
      </c>
      <c r="O1162" s="1" t="str">
        <f t="shared" si="130"/>
        <v>Excellent</v>
      </c>
      <c r="P1162" s="1" t="str">
        <f t="shared" si="131"/>
        <v>Submitted</v>
      </c>
      <c r="Q1162" s="1" t="str">
        <f t="shared" si="132"/>
        <v>Valid</v>
      </c>
      <c r="R1162" s="1" t="s">
        <v>38</v>
      </c>
      <c r="S1162" s="4">
        <v>3744989</v>
      </c>
      <c r="T1162" s="1">
        <v>8.17</v>
      </c>
      <c r="U1162" s="1">
        <v>24</v>
      </c>
      <c r="V1162" s="1">
        <v>156041.21</v>
      </c>
      <c r="W1162" s="4">
        <f t="shared" si="133"/>
        <v>2549723.2047222261</v>
      </c>
      <c r="X1162" s="1" t="s">
        <v>50</v>
      </c>
      <c r="Y1162" s="1" t="s">
        <v>51</v>
      </c>
      <c r="Z1162" s="8">
        <v>46624</v>
      </c>
      <c r="AA1162" s="8" t="str">
        <f>TEXT(Table2[[#This Row],[Application_Date]],"yyy")</f>
        <v>2027</v>
      </c>
      <c r="AB1162" s="8" t="str">
        <f>TEXT(Table2[[#This Row],[Application_Date]],"mmmm")</f>
        <v>August</v>
      </c>
      <c r="AC1162" s="1" t="s">
        <v>41</v>
      </c>
      <c r="AD1162" s="1" t="s">
        <v>30</v>
      </c>
      <c r="AE1162" s="1" t="s">
        <v>62</v>
      </c>
    </row>
    <row r="1163" spans="1:31" x14ac:dyDescent="0.25">
      <c r="A1163" s="1" t="s">
        <v>2466</v>
      </c>
      <c r="B1163" s="1" t="str">
        <f>IF(COUNTIF($A$2:A1163,A1163)&gt;1,"Duplicate","Unique")</f>
        <v>Unique</v>
      </c>
      <c r="C1163" s="1" t="s">
        <v>2467</v>
      </c>
      <c r="D1163" s="1" t="s">
        <v>196</v>
      </c>
      <c r="E1163" s="1" t="str">
        <f t="shared" si="127"/>
        <v>Submitted</v>
      </c>
      <c r="F1163" s="1" t="s">
        <v>35</v>
      </c>
      <c r="G1163" s="1">
        <v>64</v>
      </c>
      <c r="H1163" s="1" t="s">
        <v>24</v>
      </c>
      <c r="I1163" s="1" t="s">
        <v>25</v>
      </c>
      <c r="J1163" s="1" t="s">
        <v>49</v>
      </c>
      <c r="K1163" s="4">
        <v>895611</v>
      </c>
      <c r="L1163" s="4" t="str">
        <f t="shared" si="128"/>
        <v>Submitted</v>
      </c>
      <c r="M1163" s="1">
        <v>603</v>
      </c>
      <c r="N1163" s="1" t="str">
        <f t="shared" si="129"/>
        <v>low_risk</v>
      </c>
      <c r="O1163" s="1" t="str">
        <f t="shared" si="130"/>
        <v>Excellent</v>
      </c>
      <c r="P1163" s="1" t="str">
        <f t="shared" si="131"/>
        <v>Submitted</v>
      </c>
      <c r="Q1163" s="1" t="str">
        <f t="shared" si="132"/>
        <v>Valid</v>
      </c>
      <c r="R1163" s="1" t="s">
        <v>70</v>
      </c>
      <c r="S1163" s="4">
        <v>341672</v>
      </c>
      <c r="T1163" s="1">
        <v>12.42</v>
      </c>
      <c r="U1163" s="1">
        <v>180</v>
      </c>
      <c r="V1163" s="1">
        <v>1898.18</v>
      </c>
      <c r="W1163" s="4">
        <f t="shared" si="133"/>
        <v>353630.51999999996</v>
      </c>
      <c r="X1163" s="1" t="s">
        <v>50</v>
      </c>
      <c r="Y1163" s="1" t="s">
        <v>51</v>
      </c>
      <c r="Z1163" s="8">
        <v>46625</v>
      </c>
      <c r="AA1163" s="8" t="str">
        <f>TEXT(Table2[[#This Row],[Application_Date]],"yyy")</f>
        <v>2027</v>
      </c>
      <c r="AB1163" s="8" t="str">
        <f>TEXT(Table2[[#This Row],[Application_Date]],"mmmm")</f>
        <v>August</v>
      </c>
      <c r="AC1163" s="1" t="s">
        <v>41</v>
      </c>
      <c r="AD1163" s="1" t="s">
        <v>42</v>
      </c>
      <c r="AE1163" s="1" t="s">
        <v>43</v>
      </c>
    </row>
    <row r="1164" spans="1:31" x14ac:dyDescent="0.25">
      <c r="A1164" s="1" t="s">
        <v>2468</v>
      </c>
      <c r="B1164" s="1" t="str">
        <f>IF(COUNTIF($A$2:A1164,A1164)&gt;1,"Duplicate","Unique")</f>
        <v>Unique</v>
      </c>
      <c r="C1164" s="1" t="s">
        <v>2469</v>
      </c>
      <c r="D1164" s="1" t="s">
        <v>177</v>
      </c>
      <c r="E1164" s="1" t="str">
        <f t="shared" si="127"/>
        <v>Submitted</v>
      </c>
      <c r="F1164" s="1" t="s">
        <v>35</v>
      </c>
      <c r="G1164" s="1">
        <v>60</v>
      </c>
      <c r="H1164" s="1" t="s">
        <v>36</v>
      </c>
      <c r="I1164" s="1" t="s">
        <v>48</v>
      </c>
      <c r="J1164" s="1" t="s">
        <v>49</v>
      </c>
      <c r="K1164" s="4">
        <v>1310391</v>
      </c>
      <c r="L1164" s="4" t="str">
        <f t="shared" si="128"/>
        <v>Submitted</v>
      </c>
      <c r="M1164" s="1">
        <v>749</v>
      </c>
      <c r="N1164" s="1" t="str">
        <f t="shared" si="129"/>
        <v>low_risk</v>
      </c>
      <c r="O1164" s="1" t="str">
        <f t="shared" si="130"/>
        <v>Excellent</v>
      </c>
      <c r="P1164" s="1" t="str">
        <f t="shared" si="131"/>
        <v>Submitted</v>
      </c>
      <c r="Q1164" s="1" t="str">
        <f t="shared" si="132"/>
        <v>Valid</v>
      </c>
      <c r="R1164" s="1" t="s">
        <v>82</v>
      </c>
      <c r="S1164" s="4">
        <v>4152345</v>
      </c>
      <c r="T1164" s="1">
        <v>14.48</v>
      </c>
      <c r="U1164" s="1">
        <v>36</v>
      </c>
      <c r="V1164" s="1">
        <v>115342.92</v>
      </c>
      <c r="W1164" s="4">
        <f t="shared" si="133"/>
        <v>5010496.3000021158</v>
      </c>
      <c r="X1164" s="1" t="s">
        <v>39</v>
      </c>
      <c r="Y1164" s="1" t="s">
        <v>40</v>
      </c>
      <c r="Z1164" s="8">
        <v>46626</v>
      </c>
      <c r="AA1164" s="8" t="str">
        <f>TEXT(Table2[[#This Row],[Application_Date]],"yyy")</f>
        <v>2027</v>
      </c>
      <c r="AB1164" s="8" t="str">
        <f>TEXT(Table2[[#This Row],[Application_Date]],"mmmm")</f>
        <v>August</v>
      </c>
      <c r="AC1164" s="1" t="s">
        <v>52</v>
      </c>
      <c r="AD1164" s="1" t="s">
        <v>42</v>
      </c>
      <c r="AE1164" s="1" t="s">
        <v>66</v>
      </c>
    </row>
    <row r="1165" spans="1:31" x14ac:dyDescent="0.25">
      <c r="A1165" s="1" t="s">
        <v>2470</v>
      </c>
      <c r="B1165" s="1" t="str">
        <f>IF(COUNTIF($A$2:A1165,A1165)&gt;1,"Duplicate","Unique")</f>
        <v>Unique</v>
      </c>
      <c r="C1165" s="1" t="s">
        <v>2471</v>
      </c>
      <c r="D1165" s="1" t="s">
        <v>204</v>
      </c>
      <c r="E1165" s="1" t="str">
        <f t="shared" si="127"/>
        <v>Submitted</v>
      </c>
      <c r="F1165" s="1" t="s">
        <v>47</v>
      </c>
      <c r="G1165" s="1">
        <v>40</v>
      </c>
      <c r="H1165" s="1" t="s">
        <v>24</v>
      </c>
      <c r="I1165" s="1" t="s">
        <v>25</v>
      </c>
      <c r="J1165" s="1" t="s">
        <v>49</v>
      </c>
      <c r="K1165" s="4">
        <v>1973485</v>
      </c>
      <c r="L1165" s="4" t="str">
        <f t="shared" si="128"/>
        <v>Submitted</v>
      </c>
      <c r="M1165" s="1">
        <v>842</v>
      </c>
      <c r="N1165" s="1" t="str">
        <f t="shared" si="129"/>
        <v>medium_risk</v>
      </c>
      <c r="O1165" s="1" t="str">
        <f t="shared" si="130"/>
        <v>Excellent</v>
      </c>
      <c r="P1165" s="1" t="str">
        <f t="shared" si="131"/>
        <v>Submitted</v>
      </c>
      <c r="Q1165" s="1" t="str">
        <f t="shared" si="132"/>
        <v>Valid</v>
      </c>
      <c r="R1165" s="1" t="s">
        <v>38</v>
      </c>
      <c r="S1165" s="4">
        <v>269354</v>
      </c>
      <c r="T1165" s="1">
        <v>15.74</v>
      </c>
      <c r="U1165" s="1">
        <v>36</v>
      </c>
      <c r="V1165" s="1">
        <v>7482.06</v>
      </c>
      <c r="W1165" s="4">
        <f t="shared" si="133"/>
        <v>353302.66333336133</v>
      </c>
      <c r="X1165" s="1" t="s">
        <v>105</v>
      </c>
      <c r="Y1165" s="1" t="s">
        <v>106</v>
      </c>
      <c r="Z1165" s="8">
        <v>46627</v>
      </c>
      <c r="AA1165" s="8" t="str">
        <f>TEXT(Table2[[#This Row],[Application_Date]],"yyy")</f>
        <v>2027</v>
      </c>
      <c r="AB1165" s="8" t="str">
        <f>TEXT(Table2[[#This Row],[Application_Date]],"mmmm")</f>
        <v>August</v>
      </c>
      <c r="AC1165" s="1" t="s">
        <v>61</v>
      </c>
      <c r="AD1165" s="1" t="s">
        <v>42</v>
      </c>
      <c r="AE1165" s="1" t="s">
        <v>43</v>
      </c>
    </row>
    <row r="1166" spans="1:31" x14ac:dyDescent="0.25">
      <c r="A1166" s="1" t="s">
        <v>2472</v>
      </c>
      <c r="B1166" s="1" t="str">
        <f>IF(COUNTIF($A$2:A1166,A1166)&gt;1,"Duplicate","Unique")</f>
        <v>Unique</v>
      </c>
      <c r="C1166" s="1" t="s">
        <v>2473</v>
      </c>
      <c r="D1166" s="1" t="s">
        <v>392</v>
      </c>
      <c r="E1166" s="1" t="str">
        <f t="shared" si="127"/>
        <v>Submitted</v>
      </c>
      <c r="F1166" s="1" t="s">
        <v>47</v>
      </c>
      <c r="G1166" s="1">
        <v>46</v>
      </c>
      <c r="H1166" s="1" t="s">
        <v>36</v>
      </c>
      <c r="I1166" s="1" t="s">
        <v>25</v>
      </c>
      <c r="J1166" s="1" t="s">
        <v>70</v>
      </c>
      <c r="K1166" s="4">
        <v>304335</v>
      </c>
      <c r="L1166" s="4" t="str">
        <f t="shared" si="128"/>
        <v>Submitted</v>
      </c>
      <c r="M1166" s="1">
        <v>531</v>
      </c>
      <c r="N1166" s="1" t="str">
        <f t="shared" si="129"/>
        <v>High_risk</v>
      </c>
      <c r="O1166" s="1" t="str">
        <f t="shared" si="130"/>
        <v>Excellent</v>
      </c>
      <c r="P1166" s="1" t="str">
        <f t="shared" si="131"/>
        <v>Submitted</v>
      </c>
      <c r="Q1166" s="1" t="str">
        <f t="shared" si="132"/>
        <v>Valid</v>
      </c>
      <c r="R1166" s="1" t="s">
        <v>70</v>
      </c>
      <c r="S1166" s="4">
        <v>456771</v>
      </c>
      <c r="T1166" s="1">
        <v>8.8800000000000008</v>
      </c>
      <c r="U1166" s="1">
        <v>36</v>
      </c>
      <c r="V1166" s="1">
        <v>12688.08</v>
      </c>
      <c r="W1166" s="4">
        <f t="shared" si="133"/>
        <v>338010.54073987325</v>
      </c>
      <c r="X1166" s="1" t="s">
        <v>105</v>
      </c>
      <c r="Y1166" s="1" t="s">
        <v>106</v>
      </c>
      <c r="Z1166" s="8">
        <v>46628</v>
      </c>
      <c r="AA1166" s="8" t="str">
        <f>TEXT(Table2[[#This Row],[Application_Date]],"yyy")</f>
        <v>2027</v>
      </c>
      <c r="AB1166" s="8" t="str">
        <f>TEXT(Table2[[#This Row],[Application_Date]],"mmmm")</f>
        <v>August</v>
      </c>
      <c r="AC1166" s="1" t="s">
        <v>52</v>
      </c>
      <c r="AD1166" s="1" t="s">
        <v>42</v>
      </c>
      <c r="AE1166" s="1" t="s">
        <v>31</v>
      </c>
    </row>
    <row r="1167" spans="1:31" x14ac:dyDescent="0.25">
      <c r="A1167" s="1" t="s">
        <v>2474</v>
      </c>
      <c r="B1167" s="1" t="str">
        <f>IF(COUNTIF($A$2:A1167,A1167)&gt;1,"Duplicate","Unique")</f>
        <v>Unique</v>
      </c>
      <c r="C1167" s="1" t="s">
        <v>2475</v>
      </c>
      <c r="D1167" s="1" t="s">
        <v>151</v>
      </c>
      <c r="E1167" s="1" t="str">
        <f t="shared" si="127"/>
        <v>Submitted</v>
      </c>
      <c r="F1167" s="1" t="s">
        <v>35</v>
      </c>
      <c r="G1167" s="1">
        <v>51</v>
      </c>
      <c r="H1167" s="1" t="s">
        <v>24</v>
      </c>
      <c r="I1167" s="1" t="s">
        <v>25</v>
      </c>
      <c r="J1167" s="1" t="s">
        <v>49</v>
      </c>
      <c r="K1167" s="4">
        <v>934041</v>
      </c>
      <c r="L1167" s="4" t="str">
        <f t="shared" si="128"/>
        <v>Submitted</v>
      </c>
      <c r="M1167" s="1">
        <v>823</v>
      </c>
      <c r="N1167" s="1" t="str">
        <f t="shared" si="129"/>
        <v>medium_risk</v>
      </c>
      <c r="O1167" s="1" t="str">
        <f t="shared" si="130"/>
        <v>Excellent</v>
      </c>
      <c r="P1167" s="1" t="str">
        <f t="shared" si="131"/>
        <v>Submitted</v>
      </c>
      <c r="Q1167" s="1" t="str">
        <f t="shared" si="132"/>
        <v>Valid</v>
      </c>
      <c r="R1167" s="1" t="s">
        <v>38</v>
      </c>
      <c r="S1167" s="4">
        <v>858919</v>
      </c>
      <c r="T1167" s="1">
        <v>7.51</v>
      </c>
      <c r="U1167" s="1">
        <v>180</v>
      </c>
      <c r="V1167" s="1">
        <v>4771.7700000000004</v>
      </c>
      <c r="W1167" s="4">
        <f t="shared" si="133"/>
        <v>537540.14083333337</v>
      </c>
      <c r="X1167" s="1" t="s">
        <v>85</v>
      </c>
      <c r="Y1167" s="1" t="s">
        <v>86</v>
      </c>
      <c r="Z1167" s="8">
        <v>46629</v>
      </c>
      <c r="AA1167" s="8" t="str">
        <f>TEXT(Table2[[#This Row],[Application_Date]],"yyy")</f>
        <v>2027</v>
      </c>
      <c r="AB1167" s="8" t="str">
        <f>TEXT(Table2[[#This Row],[Application_Date]],"mmmm")</f>
        <v>August</v>
      </c>
      <c r="AC1167" s="1" t="s">
        <v>61</v>
      </c>
      <c r="AD1167" s="1" t="s">
        <v>30</v>
      </c>
      <c r="AE1167" s="1" t="s">
        <v>66</v>
      </c>
    </row>
    <row r="1168" spans="1:31" x14ac:dyDescent="0.25">
      <c r="A1168" s="1" t="s">
        <v>2476</v>
      </c>
      <c r="B1168" s="1" t="str">
        <f>IF(COUNTIF($A$2:A1168,A1168)&gt;1,"Duplicate","Unique")</f>
        <v>Unique</v>
      </c>
      <c r="C1168" s="1" t="s">
        <v>2477</v>
      </c>
      <c r="D1168" s="1" t="s">
        <v>75</v>
      </c>
      <c r="E1168" s="1" t="str">
        <f t="shared" si="127"/>
        <v>Submitted</v>
      </c>
      <c r="F1168" s="1" t="s">
        <v>47</v>
      </c>
      <c r="G1168" s="1">
        <v>18</v>
      </c>
      <c r="H1168" s="1" t="s">
        <v>24</v>
      </c>
      <c r="I1168" s="1" t="s">
        <v>48</v>
      </c>
      <c r="J1168" s="1" t="s">
        <v>70</v>
      </c>
      <c r="K1168" s="4">
        <v>1292466</v>
      </c>
      <c r="L1168" s="4" t="str">
        <f t="shared" si="128"/>
        <v>Submitted</v>
      </c>
      <c r="M1168" s="1">
        <v>679</v>
      </c>
      <c r="N1168" s="1" t="str">
        <f t="shared" si="129"/>
        <v>low_risk</v>
      </c>
      <c r="O1168" s="1" t="str">
        <f t="shared" si="130"/>
        <v>Excellent</v>
      </c>
      <c r="P1168" s="1" t="str">
        <f t="shared" si="131"/>
        <v>Submitted</v>
      </c>
      <c r="Q1168" s="1" t="str">
        <f t="shared" si="132"/>
        <v>Valid</v>
      </c>
      <c r="R1168" s="1" t="s">
        <v>6</v>
      </c>
      <c r="S1168" s="4">
        <v>2015926</v>
      </c>
      <c r="T1168" s="1">
        <v>18.38</v>
      </c>
      <c r="U1168" s="1">
        <v>60</v>
      </c>
      <c r="V1168" s="1">
        <v>33598.769999999997</v>
      </c>
      <c r="W1168" s="4">
        <f t="shared" si="133"/>
        <v>3087726.6566666663</v>
      </c>
      <c r="X1168" s="1" t="s">
        <v>85</v>
      </c>
      <c r="Y1168" s="1" t="s">
        <v>86</v>
      </c>
      <c r="Z1168" s="8">
        <v>46630</v>
      </c>
      <c r="AA1168" s="8" t="str">
        <f>TEXT(Table2[[#This Row],[Application_Date]],"yyy")</f>
        <v>2027</v>
      </c>
      <c r="AB1168" s="8" t="str">
        <f>TEXT(Table2[[#This Row],[Application_Date]],"mmmm")</f>
        <v>August</v>
      </c>
      <c r="AC1168" s="1" t="s">
        <v>61</v>
      </c>
      <c r="AD1168" s="1" t="s">
        <v>42</v>
      </c>
      <c r="AE1168" s="1" t="s">
        <v>31</v>
      </c>
    </row>
    <row r="1169" spans="1:31" x14ac:dyDescent="0.25">
      <c r="A1169" s="1" t="s">
        <v>2478</v>
      </c>
      <c r="B1169" s="1" t="str">
        <f>IF(COUNTIF($A$2:A1169,A1169)&gt;1,"Duplicate","Unique")</f>
        <v>Unique</v>
      </c>
      <c r="C1169" s="1" t="s">
        <v>2479</v>
      </c>
      <c r="D1169" s="1" t="s">
        <v>102</v>
      </c>
      <c r="E1169" s="1" t="str">
        <f t="shared" si="127"/>
        <v>Submitted</v>
      </c>
      <c r="F1169" s="1" t="s">
        <v>47</v>
      </c>
      <c r="G1169" s="1">
        <v>56</v>
      </c>
      <c r="H1169" s="1" t="s">
        <v>36</v>
      </c>
      <c r="I1169" s="1" t="s">
        <v>48</v>
      </c>
      <c r="J1169" s="1" t="s">
        <v>37</v>
      </c>
      <c r="K1169" s="4">
        <v>1301786</v>
      </c>
      <c r="L1169" s="4" t="str">
        <f t="shared" si="128"/>
        <v>Submitted</v>
      </c>
      <c r="M1169" s="1">
        <v>554</v>
      </c>
      <c r="N1169" s="1" t="str">
        <f t="shared" si="129"/>
        <v>High_risk</v>
      </c>
      <c r="O1169" s="1" t="str">
        <f t="shared" si="130"/>
        <v>Excellent</v>
      </c>
      <c r="P1169" s="1" t="str">
        <f t="shared" si="131"/>
        <v>Submitted</v>
      </c>
      <c r="Q1169" s="1" t="str">
        <f t="shared" si="132"/>
        <v>Valid</v>
      </c>
      <c r="R1169" s="1" t="s">
        <v>70</v>
      </c>
      <c r="S1169" s="4">
        <v>1664426</v>
      </c>
      <c r="T1169" s="1">
        <v>17.899999999999999</v>
      </c>
      <c r="U1169" s="1">
        <v>120</v>
      </c>
      <c r="V1169" s="1">
        <v>13870.22</v>
      </c>
      <c r="W1169" s="4">
        <f t="shared" si="133"/>
        <v>2482768.7833333332</v>
      </c>
      <c r="X1169" s="1" t="s">
        <v>95</v>
      </c>
      <c r="Y1169" s="1" t="s">
        <v>96</v>
      </c>
      <c r="Z1169" s="8">
        <v>46631</v>
      </c>
      <c r="AA1169" s="8" t="str">
        <f>TEXT(Table2[[#This Row],[Application_Date]],"yyy")</f>
        <v>2027</v>
      </c>
      <c r="AB1169" s="8" t="str">
        <f>TEXT(Table2[[#This Row],[Application_Date]],"mmmm")</f>
        <v>September</v>
      </c>
      <c r="AC1169" s="1" t="s">
        <v>41</v>
      </c>
      <c r="AD1169" s="1" t="s">
        <v>30</v>
      </c>
      <c r="AE1169" s="1" t="s">
        <v>31</v>
      </c>
    </row>
    <row r="1170" spans="1:31" x14ac:dyDescent="0.25">
      <c r="A1170" s="1" t="s">
        <v>2480</v>
      </c>
      <c r="B1170" s="1" t="str">
        <f>IF(COUNTIF($A$2:A1170,A1170)&gt;1,"Duplicate","Unique")</f>
        <v>Unique</v>
      </c>
      <c r="C1170" s="1" t="s">
        <v>2481</v>
      </c>
      <c r="D1170" s="1" t="s">
        <v>270</v>
      </c>
      <c r="E1170" s="1" t="str">
        <f t="shared" si="127"/>
        <v>Submitted</v>
      </c>
      <c r="F1170" s="1" t="s">
        <v>35</v>
      </c>
      <c r="G1170" s="1">
        <v>50</v>
      </c>
      <c r="H1170" s="1" t="s">
        <v>36</v>
      </c>
      <c r="I1170" s="1" t="s">
        <v>25</v>
      </c>
      <c r="J1170" s="1" t="s">
        <v>26</v>
      </c>
      <c r="K1170" s="4">
        <v>1782855</v>
      </c>
      <c r="L1170" s="4" t="str">
        <f t="shared" si="128"/>
        <v>Submitted</v>
      </c>
      <c r="M1170" s="1">
        <v>318</v>
      </c>
      <c r="N1170" s="1" t="str">
        <f t="shared" si="129"/>
        <v>High_risk</v>
      </c>
      <c r="O1170" s="1" t="str">
        <f t="shared" si="130"/>
        <v>Excellent</v>
      </c>
      <c r="P1170" s="1" t="str">
        <f t="shared" si="131"/>
        <v>Submitted</v>
      </c>
      <c r="Q1170" s="1" t="str">
        <f t="shared" si="132"/>
        <v>Valid</v>
      </c>
      <c r="R1170" s="1" t="s">
        <v>6</v>
      </c>
      <c r="S1170" s="4">
        <v>2810269</v>
      </c>
      <c r="T1170" s="1">
        <v>15.57</v>
      </c>
      <c r="U1170" s="1">
        <v>120</v>
      </c>
      <c r="V1170" s="1">
        <v>23418.91</v>
      </c>
      <c r="W1170" s="4">
        <f t="shared" si="133"/>
        <v>3646324.0275000003</v>
      </c>
      <c r="X1170" s="1" t="s">
        <v>39</v>
      </c>
      <c r="Y1170" s="1" t="s">
        <v>40</v>
      </c>
      <c r="Z1170" s="8">
        <v>46632</v>
      </c>
      <c r="AA1170" s="8" t="str">
        <f>TEXT(Table2[[#This Row],[Application_Date]],"yyy")</f>
        <v>2027</v>
      </c>
      <c r="AB1170" s="8" t="str">
        <f>TEXT(Table2[[#This Row],[Application_Date]],"mmmm")</f>
        <v>September</v>
      </c>
      <c r="AC1170" s="1" t="s">
        <v>61</v>
      </c>
      <c r="AD1170" s="1" t="s">
        <v>42</v>
      </c>
      <c r="AE1170" s="1" t="s">
        <v>31</v>
      </c>
    </row>
    <row r="1171" spans="1:31" x14ac:dyDescent="0.25">
      <c r="A1171" s="1" t="s">
        <v>2482</v>
      </c>
      <c r="B1171" s="1" t="str">
        <f>IF(COUNTIF($A$2:A1171,A1171)&gt;1,"Duplicate","Unique")</f>
        <v>Unique</v>
      </c>
      <c r="C1171" s="1" t="s">
        <v>2483</v>
      </c>
      <c r="D1171" s="1" t="s">
        <v>145</v>
      </c>
      <c r="E1171" s="1" t="str">
        <f t="shared" si="127"/>
        <v>Submitted</v>
      </c>
      <c r="F1171" s="1" t="s">
        <v>35</v>
      </c>
      <c r="G1171" s="1">
        <v>29</v>
      </c>
      <c r="H1171" s="1" t="s">
        <v>36</v>
      </c>
      <c r="I1171" s="1" t="s">
        <v>48</v>
      </c>
      <c r="J1171" s="1" t="s">
        <v>37</v>
      </c>
      <c r="K1171" s="4">
        <v>1202919</v>
      </c>
      <c r="L1171" s="4" t="str">
        <f t="shared" si="128"/>
        <v>Submitted</v>
      </c>
      <c r="M1171" s="1">
        <v>632</v>
      </c>
      <c r="N1171" s="1" t="str">
        <f t="shared" si="129"/>
        <v>low_risk</v>
      </c>
      <c r="O1171" s="1" t="str">
        <f t="shared" si="130"/>
        <v>Excellent</v>
      </c>
      <c r="P1171" s="1" t="str">
        <f t="shared" si="131"/>
        <v>Submitted</v>
      </c>
      <c r="Q1171" s="1" t="str">
        <f t="shared" si="132"/>
        <v>Valid</v>
      </c>
      <c r="R1171" s="1" t="s">
        <v>6</v>
      </c>
      <c r="S1171" s="4">
        <v>4738967</v>
      </c>
      <c r="T1171" s="1">
        <v>7.26</v>
      </c>
      <c r="U1171" s="1">
        <v>24</v>
      </c>
      <c r="V1171" s="1">
        <v>197456.96</v>
      </c>
      <c r="W1171" s="4">
        <f t="shared" si="133"/>
        <v>2867108.6121061351</v>
      </c>
      <c r="X1171" s="1" t="s">
        <v>105</v>
      </c>
      <c r="Y1171" s="1" t="s">
        <v>106</v>
      </c>
      <c r="Z1171" s="8">
        <v>46633</v>
      </c>
      <c r="AA1171" s="8" t="str">
        <f>TEXT(Table2[[#This Row],[Application_Date]],"yyy")</f>
        <v>2027</v>
      </c>
      <c r="AB1171" s="8" t="str">
        <f>TEXT(Table2[[#This Row],[Application_Date]],"mmmm")</f>
        <v>September</v>
      </c>
      <c r="AC1171" s="1" t="s">
        <v>52</v>
      </c>
      <c r="AD1171" s="1" t="s">
        <v>42</v>
      </c>
      <c r="AE1171" s="1" t="s">
        <v>31</v>
      </c>
    </row>
    <row r="1172" spans="1:31" x14ac:dyDescent="0.25">
      <c r="A1172" s="1" t="s">
        <v>2484</v>
      </c>
      <c r="B1172" s="1" t="str">
        <f>IF(COUNTIF($A$2:A1172,A1172)&gt;1,"Duplicate","Unique")</f>
        <v>Unique</v>
      </c>
      <c r="C1172" s="1" t="s">
        <v>2485</v>
      </c>
      <c r="D1172" s="1" t="s">
        <v>279</v>
      </c>
      <c r="E1172" s="1" t="str">
        <f t="shared" si="127"/>
        <v>Submitted</v>
      </c>
      <c r="F1172" s="1" t="s">
        <v>35</v>
      </c>
      <c r="G1172" s="1">
        <v>63</v>
      </c>
      <c r="H1172" s="1" t="s">
        <v>36</v>
      </c>
      <c r="I1172" s="1" t="s">
        <v>25</v>
      </c>
      <c r="J1172" s="1" t="s">
        <v>70</v>
      </c>
      <c r="K1172" s="4">
        <v>1548573</v>
      </c>
      <c r="L1172" s="4" t="str">
        <f t="shared" si="128"/>
        <v>Submitted</v>
      </c>
      <c r="M1172" s="1">
        <v>860</v>
      </c>
      <c r="N1172" s="1" t="str">
        <f t="shared" si="129"/>
        <v>medium_risk</v>
      </c>
      <c r="O1172" s="1" t="str">
        <f t="shared" si="130"/>
        <v>Excellent</v>
      </c>
      <c r="P1172" s="1" t="str">
        <f t="shared" si="131"/>
        <v>Submitted</v>
      </c>
      <c r="Q1172" s="1" t="str">
        <f t="shared" si="132"/>
        <v>Valid</v>
      </c>
      <c r="R1172" s="1" t="s">
        <v>82</v>
      </c>
      <c r="S1172" s="4">
        <v>1582090</v>
      </c>
      <c r="T1172" s="1">
        <v>16.440000000000001</v>
      </c>
      <c r="U1172" s="1">
        <v>24</v>
      </c>
      <c r="V1172" s="1">
        <v>65920.42</v>
      </c>
      <c r="W1172" s="4">
        <f t="shared" si="133"/>
        <v>2167463.3021978168</v>
      </c>
      <c r="X1172" s="1" t="s">
        <v>85</v>
      </c>
      <c r="Y1172" s="1" t="s">
        <v>86</v>
      </c>
      <c r="Z1172" s="8">
        <v>46634</v>
      </c>
      <c r="AA1172" s="8" t="str">
        <f>TEXT(Table2[[#This Row],[Application_Date]],"yyy")</f>
        <v>2027</v>
      </c>
      <c r="AB1172" s="8" t="str">
        <f>TEXT(Table2[[#This Row],[Application_Date]],"mmmm")</f>
        <v>September</v>
      </c>
      <c r="AC1172" s="1" t="s">
        <v>41</v>
      </c>
      <c r="AD1172" s="1" t="s">
        <v>30</v>
      </c>
      <c r="AE1172" s="1" t="s">
        <v>62</v>
      </c>
    </row>
    <row r="1173" spans="1:31" x14ac:dyDescent="0.25">
      <c r="A1173" s="1" t="s">
        <v>2486</v>
      </c>
      <c r="B1173" s="1" t="str">
        <f>IF(COUNTIF($A$2:A1173,A1173)&gt;1,"Duplicate","Unique")</f>
        <v>Unique</v>
      </c>
      <c r="C1173" s="1" t="s">
        <v>2487</v>
      </c>
      <c r="D1173" s="1" t="s">
        <v>130</v>
      </c>
      <c r="E1173" s="1" t="str">
        <f t="shared" si="127"/>
        <v>Submitted</v>
      </c>
      <c r="F1173" s="1" t="s">
        <v>35</v>
      </c>
      <c r="G1173" s="1">
        <v>40</v>
      </c>
      <c r="H1173" s="1" t="s">
        <v>24</v>
      </c>
      <c r="I1173" s="1" t="s">
        <v>25</v>
      </c>
      <c r="J1173" s="1" t="s">
        <v>37</v>
      </c>
      <c r="K1173" s="4">
        <v>1542754</v>
      </c>
      <c r="L1173" s="4" t="str">
        <f t="shared" si="128"/>
        <v>Submitted</v>
      </c>
      <c r="M1173" s="1">
        <v>405</v>
      </c>
      <c r="N1173" s="1" t="str">
        <f t="shared" si="129"/>
        <v>High_risk</v>
      </c>
      <c r="O1173" s="1" t="str">
        <f t="shared" si="130"/>
        <v>Excellent</v>
      </c>
      <c r="P1173" s="1" t="str">
        <f t="shared" si="131"/>
        <v>Submitted</v>
      </c>
      <c r="Q1173" s="1" t="str">
        <f t="shared" si="132"/>
        <v>Valid</v>
      </c>
      <c r="R1173" s="1" t="s">
        <v>70</v>
      </c>
      <c r="S1173" s="4">
        <v>4696176</v>
      </c>
      <c r="T1173" s="1">
        <v>14.39</v>
      </c>
      <c r="U1173" s="1">
        <v>12</v>
      </c>
      <c r="V1173" s="1">
        <v>391348</v>
      </c>
      <c r="W1173" s="4">
        <f t="shared" si="133"/>
        <v>5631937.8288704408</v>
      </c>
      <c r="X1173" s="1" t="s">
        <v>85</v>
      </c>
      <c r="Y1173" s="1" t="s">
        <v>86</v>
      </c>
      <c r="Z1173" s="8">
        <v>46635</v>
      </c>
      <c r="AA1173" s="8" t="str">
        <f>TEXT(Table2[[#This Row],[Application_Date]],"yyy")</f>
        <v>2027</v>
      </c>
      <c r="AB1173" s="8" t="str">
        <f>TEXT(Table2[[#This Row],[Application_Date]],"mmmm")</f>
        <v>September</v>
      </c>
      <c r="AC1173" s="1" t="s">
        <v>61</v>
      </c>
      <c r="AD1173" s="1" t="s">
        <v>42</v>
      </c>
      <c r="AE1173" s="1" t="s">
        <v>62</v>
      </c>
    </row>
    <row r="1174" spans="1:31" x14ac:dyDescent="0.25">
      <c r="A1174" s="1" t="s">
        <v>2488</v>
      </c>
      <c r="B1174" s="1" t="str">
        <f>IF(COUNTIF($A$2:A1174,A1174)&gt;1,"Duplicate","Unique")</f>
        <v>Unique</v>
      </c>
      <c r="C1174" s="1" t="s">
        <v>2489</v>
      </c>
      <c r="D1174" s="1" t="s">
        <v>136</v>
      </c>
      <c r="E1174" s="1" t="str">
        <f t="shared" si="127"/>
        <v>Submitted</v>
      </c>
      <c r="F1174" s="1" t="s">
        <v>47</v>
      </c>
      <c r="G1174" s="1">
        <v>64</v>
      </c>
      <c r="H1174" s="1" t="s">
        <v>36</v>
      </c>
      <c r="I1174" s="1" t="s">
        <v>25</v>
      </c>
      <c r="J1174" s="1" t="s">
        <v>37</v>
      </c>
      <c r="K1174" s="4">
        <v>2392622</v>
      </c>
      <c r="L1174" s="4" t="str">
        <f t="shared" si="128"/>
        <v>Submitted</v>
      </c>
      <c r="M1174" s="1">
        <v>765</v>
      </c>
      <c r="N1174" s="1" t="str">
        <f t="shared" si="129"/>
        <v>medium_risk</v>
      </c>
      <c r="O1174" s="1" t="str">
        <f t="shared" si="130"/>
        <v>Excellent</v>
      </c>
      <c r="P1174" s="1" t="str">
        <f t="shared" si="131"/>
        <v>Submitted</v>
      </c>
      <c r="Q1174" s="1" t="str">
        <f t="shared" si="132"/>
        <v>Valid</v>
      </c>
      <c r="R1174" s="1" t="s">
        <v>38</v>
      </c>
      <c r="S1174" s="4">
        <v>3904223</v>
      </c>
      <c r="T1174" s="1">
        <v>8.76</v>
      </c>
      <c r="U1174" s="1">
        <v>120</v>
      </c>
      <c r="V1174" s="1">
        <v>32535.19</v>
      </c>
      <c r="W1174" s="4">
        <f t="shared" si="133"/>
        <v>2850082.79</v>
      </c>
      <c r="X1174" s="1" t="s">
        <v>95</v>
      </c>
      <c r="Y1174" s="1" t="s">
        <v>96</v>
      </c>
      <c r="Z1174" s="8">
        <v>46636</v>
      </c>
      <c r="AA1174" s="8" t="str">
        <f>TEXT(Table2[[#This Row],[Application_Date]],"yyy")</f>
        <v>2027</v>
      </c>
      <c r="AB1174" s="8" t="str">
        <f>TEXT(Table2[[#This Row],[Application_Date]],"mmmm")</f>
        <v>September</v>
      </c>
      <c r="AC1174" s="1" t="s">
        <v>61</v>
      </c>
      <c r="AD1174" s="1" t="s">
        <v>42</v>
      </c>
      <c r="AE1174" s="1" t="s">
        <v>31</v>
      </c>
    </row>
    <row r="1175" spans="1:31" x14ac:dyDescent="0.25">
      <c r="A1175" s="1" t="s">
        <v>2490</v>
      </c>
      <c r="B1175" s="1" t="str">
        <f>IF(COUNTIF($A$2:A1175,A1175)&gt;1,"Duplicate","Unique")</f>
        <v>Unique</v>
      </c>
      <c r="C1175" s="1" t="s">
        <v>2491</v>
      </c>
      <c r="D1175" s="1" t="s">
        <v>659</v>
      </c>
      <c r="E1175" s="1" t="str">
        <f t="shared" si="127"/>
        <v>Submitted</v>
      </c>
      <c r="F1175" s="1" t="s">
        <v>47</v>
      </c>
      <c r="G1175" s="1">
        <v>64</v>
      </c>
      <c r="H1175" s="1" t="s">
        <v>36</v>
      </c>
      <c r="I1175" s="1" t="s">
        <v>48</v>
      </c>
      <c r="J1175" s="1" t="s">
        <v>70</v>
      </c>
      <c r="K1175" s="4">
        <v>1179675</v>
      </c>
      <c r="L1175" s="4" t="str">
        <f t="shared" si="128"/>
        <v>Submitted</v>
      </c>
      <c r="M1175" s="1">
        <v>492</v>
      </c>
      <c r="N1175" s="1" t="str">
        <f t="shared" si="129"/>
        <v>High_risk</v>
      </c>
      <c r="O1175" s="1" t="str">
        <f t="shared" si="130"/>
        <v>Excellent</v>
      </c>
      <c r="P1175" s="1" t="str">
        <f t="shared" si="131"/>
        <v>Submitted</v>
      </c>
      <c r="Q1175" s="1" t="str">
        <f t="shared" si="132"/>
        <v>Valid</v>
      </c>
      <c r="R1175" s="1" t="s">
        <v>38</v>
      </c>
      <c r="S1175" s="4">
        <v>2500579</v>
      </c>
      <c r="T1175" s="1">
        <v>16.73</v>
      </c>
      <c r="U1175" s="1">
        <v>120</v>
      </c>
      <c r="V1175" s="1">
        <v>20838.16</v>
      </c>
      <c r="W1175" s="4">
        <f t="shared" si="133"/>
        <v>3486223.8891666671</v>
      </c>
      <c r="X1175" s="1" t="s">
        <v>39</v>
      </c>
      <c r="Y1175" s="1" t="s">
        <v>40</v>
      </c>
      <c r="Z1175" s="8">
        <v>46637</v>
      </c>
      <c r="AA1175" s="8" t="str">
        <f>TEXT(Table2[[#This Row],[Application_Date]],"yyy")</f>
        <v>2027</v>
      </c>
      <c r="AB1175" s="8" t="str">
        <f>TEXT(Table2[[#This Row],[Application_Date]],"mmmm")</f>
        <v>September</v>
      </c>
      <c r="AC1175" s="1" t="s">
        <v>61</v>
      </c>
      <c r="AD1175" s="1" t="s">
        <v>30</v>
      </c>
      <c r="AE1175" s="1" t="s">
        <v>43</v>
      </c>
    </row>
    <row r="1176" spans="1:31" x14ac:dyDescent="0.25">
      <c r="A1176" s="1" t="s">
        <v>2492</v>
      </c>
      <c r="B1176" s="1" t="str">
        <f>IF(COUNTIF($A$2:A1176,A1176)&gt;1,"Duplicate","Unique")</f>
        <v>Unique</v>
      </c>
      <c r="C1176" s="1" t="s">
        <v>2493</v>
      </c>
      <c r="D1176" s="1" t="s">
        <v>265</v>
      </c>
      <c r="E1176" s="1" t="str">
        <f t="shared" si="127"/>
        <v>Submitted</v>
      </c>
      <c r="F1176" s="1" t="s">
        <v>35</v>
      </c>
      <c r="G1176" s="1">
        <v>46</v>
      </c>
      <c r="H1176" s="1" t="s">
        <v>36</v>
      </c>
      <c r="I1176" s="1" t="s">
        <v>48</v>
      </c>
      <c r="J1176" s="1" t="s">
        <v>26</v>
      </c>
      <c r="K1176" s="4">
        <v>1163375</v>
      </c>
      <c r="L1176" s="4" t="str">
        <f t="shared" si="128"/>
        <v>Submitted</v>
      </c>
      <c r="M1176" s="1">
        <v>436</v>
      </c>
      <c r="N1176" s="1" t="str">
        <f t="shared" si="129"/>
        <v>High_risk</v>
      </c>
      <c r="O1176" s="1" t="str">
        <f t="shared" si="130"/>
        <v>Excellent</v>
      </c>
      <c r="P1176" s="1" t="str">
        <f t="shared" si="131"/>
        <v>Submitted</v>
      </c>
      <c r="Q1176" s="1" t="str">
        <f t="shared" si="132"/>
        <v>Valid</v>
      </c>
      <c r="R1176" s="1" t="s">
        <v>38</v>
      </c>
      <c r="S1176" s="4">
        <v>480052</v>
      </c>
      <c r="T1176" s="1">
        <v>9.2799999999999994</v>
      </c>
      <c r="U1176" s="1">
        <v>120</v>
      </c>
      <c r="V1176" s="1">
        <v>4000.43</v>
      </c>
      <c r="W1176" s="4">
        <f t="shared" si="133"/>
        <v>371240.21333333332</v>
      </c>
      <c r="X1176" s="1" t="s">
        <v>95</v>
      </c>
      <c r="Y1176" s="1" t="s">
        <v>96</v>
      </c>
      <c r="Z1176" s="8">
        <v>46638</v>
      </c>
      <c r="AA1176" s="8" t="str">
        <f>TEXT(Table2[[#This Row],[Application_Date]],"yyy")</f>
        <v>2027</v>
      </c>
      <c r="AB1176" s="8" t="str">
        <f>TEXT(Table2[[#This Row],[Application_Date]],"mmmm")</f>
        <v>September</v>
      </c>
      <c r="AC1176" s="1" t="s">
        <v>41</v>
      </c>
      <c r="AD1176" s="1" t="s">
        <v>42</v>
      </c>
      <c r="AE1176" s="1" t="s">
        <v>62</v>
      </c>
    </row>
    <row r="1177" spans="1:31" x14ac:dyDescent="0.25">
      <c r="A1177" s="1" t="s">
        <v>2494</v>
      </c>
      <c r="B1177" s="1" t="str">
        <f>IF(COUNTIF($A$2:A1177,A1177)&gt;1,"Duplicate","Unique")</f>
        <v>Unique</v>
      </c>
      <c r="C1177" s="1" t="s">
        <v>2495</v>
      </c>
      <c r="D1177" s="1" t="s">
        <v>46</v>
      </c>
      <c r="E1177" s="1" t="str">
        <f t="shared" si="127"/>
        <v>Submitted</v>
      </c>
      <c r="F1177" s="1" t="s">
        <v>35</v>
      </c>
      <c r="G1177" s="1">
        <v>38</v>
      </c>
      <c r="H1177" s="1" t="s">
        <v>24</v>
      </c>
      <c r="I1177" s="1" t="s">
        <v>48</v>
      </c>
      <c r="J1177" s="1" t="s">
        <v>37</v>
      </c>
      <c r="K1177" s="4">
        <v>2306791</v>
      </c>
      <c r="L1177" s="4" t="str">
        <f t="shared" si="128"/>
        <v>Submitted</v>
      </c>
      <c r="M1177" s="1">
        <v>604</v>
      </c>
      <c r="N1177" s="1" t="str">
        <f t="shared" si="129"/>
        <v>low_risk</v>
      </c>
      <c r="O1177" s="1" t="str">
        <f t="shared" si="130"/>
        <v>Excellent</v>
      </c>
      <c r="P1177" s="1" t="str">
        <f t="shared" si="131"/>
        <v>Submitted</v>
      </c>
      <c r="Q1177" s="1" t="str">
        <f t="shared" si="132"/>
        <v>Valid</v>
      </c>
      <c r="R1177" s="1" t="s">
        <v>82</v>
      </c>
      <c r="S1177" s="4">
        <v>4370402</v>
      </c>
      <c r="T1177" s="1">
        <v>16.95</v>
      </c>
      <c r="U1177" s="1">
        <v>60</v>
      </c>
      <c r="V1177" s="1">
        <v>72840.03</v>
      </c>
      <c r="W1177" s="4">
        <f t="shared" si="133"/>
        <v>6173192.8249999993</v>
      </c>
      <c r="X1177" s="1" t="s">
        <v>105</v>
      </c>
      <c r="Y1177" s="1" t="s">
        <v>106</v>
      </c>
      <c r="Z1177" s="8">
        <v>46639</v>
      </c>
      <c r="AA1177" s="8" t="str">
        <f>TEXT(Table2[[#This Row],[Application_Date]],"yyy")</f>
        <v>2027</v>
      </c>
      <c r="AB1177" s="8" t="str">
        <f>TEXT(Table2[[#This Row],[Application_Date]],"mmmm")</f>
        <v>September</v>
      </c>
      <c r="AC1177" s="1" t="s">
        <v>61</v>
      </c>
      <c r="AD1177" s="1" t="s">
        <v>30</v>
      </c>
      <c r="AE1177" s="1" t="s">
        <v>43</v>
      </c>
    </row>
    <row r="1178" spans="1:31" x14ac:dyDescent="0.25">
      <c r="A1178" s="1" t="s">
        <v>2496</v>
      </c>
      <c r="B1178" s="1" t="str">
        <f>IF(COUNTIF($A$2:A1178,A1178)&gt;1,"Duplicate","Unique")</f>
        <v>Unique</v>
      </c>
      <c r="C1178" s="1" t="s">
        <v>2497</v>
      </c>
      <c r="D1178" s="1" t="s">
        <v>130</v>
      </c>
      <c r="E1178" s="1" t="str">
        <f t="shared" si="127"/>
        <v>Submitted</v>
      </c>
      <c r="F1178" s="1" t="s">
        <v>35</v>
      </c>
      <c r="G1178" s="1">
        <v>58</v>
      </c>
      <c r="H1178" s="1" t="s">
        <v>24</v>
      </c>
      <c r="I1178" s="1" t="s">
        <v>48</v>
      </c>
      <c r="J1178" s="1" t="s">
        <v>49</v>
      </c>
      <c r="K1178" s="4">
        <v>1269762</v>
      </c>
      <c r="L1178" s="4" t="str">
        <f t="shared" si="128"/>
        <v>Submitted</v>
      </c>
      <c r="M1178" s="1">
        <v>679</v>
      </c>
      <c r="N1178" s="1" t="str">
        <f t="shared" si="129"/>
        <v>low_risk</v>
      </c>
      <c r="O1178" s="1" t="str">
        <f t="shared" si="130"/>
        <v>Excellent</v>
      </c>
      <c r="P1178" s="1" t="str">
        <f t="shared" si="131"/>
        <v>Submitted</v>
      </c>
      <c r="Q1178" s="1" t="str">
        <f t="shared" si="132"/>
        <v>Valid</v>
      </c>
      <c r="R1178" s="1" t="s">
        <v>38</v>
      </c>
      <c r="S1178" s="4">
        <v>556652</v>
      </c>
      <c r="T1178" s="1">
        <v>7.84</v>
      </c>
      <c r="U1178" s="1">
        <v>24</v>
      </c>
      <c r="V1178" s="1">
        <v>23193.83</v>
      </c>
      <c r="W1178" s="4">
        <f t="shared" si="133"/>
        <v>363681.39630421443</v>
      </c>
      <c r="X1178" s="1" t="s">
        <v>50</v>
      </c>
      <c r="Y1178" s="1" t="s">
        <v>51</v>
      </c>
      <c r="Z1178" s="8">
        <v>46640</v>
      </c>
      <c r="AA1178" s="8" t="str">
        <f>TEXT(Table2[[#This Row],[Application_Date]],"yyy")</f>
        <v>2027</v>
      </c>
      <c r="AB1178" s="8" t="str">
        <f>TEXT(Table2[[#This Row],[Application_Date]],"mmmm")</f>
        <v>September</v>
      </c>
      <c r="AC1178" s="1" t="s">
        <v>61</v>
      </c>
      <c r="AD1178" s="1" t="s">
        <v>30</v>
      </c>
      <c r="AE1178" s="1" t="s">
        <v>66</v>
      </c>
    </row>
    <row r="1179" spans="1:31" x14ac:dyDescent="0.25">
      <c r="A1179" s="1" t="s">
        <v>2498</v>
      </c>
      <c r="B1179" s="1" t="str">
        <f>IF(COUNTIF($A$2:A1179,A1179)&gt;1,"Duplicate","Unique")</f>
        <v>Unique</v>
      </c>
      <c r="C1179" s="1" t="s">
        <v>2499</v>
      </c>
      <c r="D1179" s="1" t="s">
        <v>217</v>
      </c>
      <c r="E1179" s="1" t="str">
        <f t="shared" si="127"/>
        <v>Submitted</v>
      </c>
      <c r="F1179" s="1" t="s">
        <v>35</v>
      </c>
      <c r="G1179" s="1">
        <v>57</v>
      </c>
      <c r="H1179" s="1" t="s">
        <v>24</v>
      </c>
      <c r="I1179" s="1" t="s">
        <v>48</v>
      </c>
      <c r="J1179" s="1" t="s">
        <v>37</v>
      </c>
      <c r="K1179" s="4">
        <v>862660</v>
      </c>
      <c r="L1179" s="4" t="str">
        <f t="shared" si="128"/>
        <v>Submitted</v>
      </c>
      <c r="M1179" s="1">
        <v>600</v>
      </c>
      <c r="N1179" s="1" t="str">
        <f t="shared" si="129"/>
        <v>low_risk</v>
      </c>
      <c r="O1179" s="1" t="str">
        <f t="shared" si="130"/>
        <v>Excellent</v>
      </c>
      <c r="P1179" s="1" t="str">
        <f t="shared" si="131"/>
        <v>Submitted</v>
      </c>
      <c r="Q1179" s="1" t="str">
        <f t="shared" si="132"/>
        <v>Valid</v>
      </c>
      <c r="R1179" s="1" t="s">
        <v>38</v>
      </c>
      <c r="S1179" s="4">
        <v>777081</v>
      </c>
      <c r="T1179" s="1">
        <v>14.55</v>
      </c>
      <c r="U1179" s="1">
        <v>120</v>
      </c>
      <c r="V1179" s="1">
        <v>6475.68</v>
      </c>
      <c r="W1179" s="4">
        <f t="shared" si="133"/>
        <v>942210.71250000014</v>
      </c>
      <c r="X1179" s="1" t="s">
        <v>50</v>
      </c>
      <c r="Y1179" s="1" t="s">
        <v>51</v>
      </c>
      <c r="Z1179" s="8">
        <v>46641</v>
      </c>
      <c r="AA1179" s="8" t="str">
        <f>TEXT(Table2[[#This Row],[Application_Date]],"yyy")</f>
        <v>2027</v>
      </c>
      <c r="AB1179" s="8" t="str">
        <f>TEXT(Table2[[#This Row],[Application_Date]],"mmmm")</f>
        <v>September</v>
      </c>
      <c r="AC1179" s="1" t="s">
        <v>52</v>
      </c>
      <c r="AD1179" s="1" t="s">
        <v>42</v>
      </c>
      <c r="AE1179" s="1" t="s">
        <v>43</v>
      </c>
    </row>
    <row r="1180" spans="1:31" x14ac:dyDescent="0.25">
      <c r="A1180" s="1" t="s">
        <v>2500</v>
      </c>
      <c r="B1180" s="1" t="str">
        <f>IF(COUNTIF($A$2:A1180,A1180)&gt;1,"Duplicate","Unique")</f>
        <v>Unique</v>
      </c>
      <c r="C1180" s="1" t="s">
        <v>2501</v>
      </c>
      <c r="D1180" s="1" t="s">
        <v>55</v>
      </c>
      <c r="E1180" s="1" t="str">
        <f t="shared" si="127"/>
        <v>Submitted</v>
      </c>
      <c r="F1180" s="1" t="s">
        <v>35</v>
      </c>
      <c r="G1180" s="1">
        <v>24</v>
      </c>
      <c r="H1180" s="1" t="s">
        <v>36</v>
      </c>
      <c r="I1180" s="1" t="s">
        <v>25</v>
      </c>
      <c r="J1180" s="1" t="s">
        <v>26</v>
      </c>
      <c r="K1180" s="4">
        <v>619590</v>
      </c>
      <c r="L1180" s="4" t="str">
        <f t="shared" si="128"/>
        <v>Submitted</v>
      </c>
      <c r="M1180" s="1">
        <v>311</v>
      </c>
      <c r="N1180" s="1" t="str">
        <f t="shared" si="129"/>
        <v>High_risk</v>
      </c>
      <c r="O1180" s="1" t="str">
        <f t="shared" si="130"/>
        <v>Excellent</v>
      </c>
      <c r="P1180" s="1" t="str">
        <f t="shared" si="131"/>
        <v>Submitted</v>
      </c>
      <c r="Q1180" s="1" t="str">
        <f t="shared" si="132"/>
        <v>Valid</v>
      </c>
      <c r="R1180" s="1" t="s">
        <v>82</v>
      </c>
      <c r="S1180" s="4">
        <v>4371946</v>
      </c>
      <c r="T1180" s="1">
        <v>13.5</v>
      </c>
      <c r="U1180" s="1">
        <v>60</v>
      </c>
      <c r="V1180" s="1">
        <v>72865.77</v>
      </c>
      <c r="W1180" s="4">
        <f t="shared" si="133"/>
        <v>4918439.25</v>
      </c>
      <c r="X1180" s="1" t="s">
        <v>39</v>
      </c>
      <c r="Y1180" s="1" t="s">
        <v>40</v>
      </c>
      <c r="Z1180" s="8">
        <v>46642</v>
      </c>
      <c r="AA1180" s="8" t="str">
        <f>TEXT(Table2[[#This Row],[Application_Date]],"yyy")</f>
        <v>2027</v>
      </c>
      <c r="AB1180" s="8" t="str">
        <f>TEXT(Table2[[#This Row],[Application_Date]],"mmmm")</f>
        <v>September</v>
      </c>
      <c r="AC1180" s="1" t="s">
        <v>61</v>
      </c>
      <c r="AD1180" s="1" t="s">
        <v>30</v>
      </c>
      <c r="AE1180" s="1" t="s">
        <v>66</v>
      </c>
    </row>
    <row r="1181" spans="1:31" x14ac:dyDescent="0.25">
      <c r="A1181" s="1" t="s">
        <v>2502</v>
      </c>
      <c r="B1181" s="1" t="str">
        <f>IF(COUNTIF($A$2:A1181,A1181)&gt;1,"Duplicate","Unique")</f>
        <v>Unique</v>
      </c>
      <c r="C1181" s="1" t="s">
        <v>2503</v>
      </c>
      <c r="D1181" s="1" t="s">
        <v>65</v>
      </c>
      <c r="E1181" s="1" t="str">
        <f t="shared" si="127"/>
        <v>Submitted</v>
      </c>
      <c r="F1181" s="1" t="s">
        <v>35</v>
      </c>
      <c r="G1181" s="1">
        <v>60</v>
      </c>
      <c r="H1181" s="1" t="s">
        <v>36</v>
      </c>
      <c r="I1181" s="1" t="s">
        <v>48</v>
      </c>
      <c r="J1181" s="1" t="s">
        <v>26</v>
      </c>
      <c r="K1181" s="4">
        <v>2315390</v>
      </c>
      <c r="L1181" s="4" t="str">
        <f t="shared" si="128"/>
        <v>Submitted</v>
      </c>
      <c r="M1181" s="1">
        <v>822</v>
      </c>
      <c r="N1181" s="1" t="str">
        <f t="shared" si="129"/>
        <v>medium_risk</v>
      </c>
      <c r="O1181" s="1" t="str">
        <f t="shared" si="130"/>
        <v>Excellent</v>
      </c>
      <c r="P1181" s="1" t="str">
        <f t="shared" si="131"/>
        <v>Submitted</v>
      </c>
      <c r="Q1181" s="1" t="str">
        <f t="shared" si="132"/>
        <v>Valid</v>
      </c>
      <c r="R1181" s="1" t="s">
        <v>82</v>
      </c>
      <c r="S1181" s="4">
        <v>1286481</v>
      </c>
      <c r="T1181" s="1">
        <v>11.17</v>
      </c>
      <c r="U1181" s="1">
        <v>12</v>
      </c>
      <c r="V1181" s="1">
        <v>107206.75</v>
      </c>
      <c r="W1181" s="4">
        <f t="shared" si="133"/>
        <v>1197945.5667462691</v>
      </c>
      <c r="X1181" s="1" t="s">
        <v>85</v>
      </c>
      <c r="Y1181" s="1" t="s">
        <v>86</v>
      </c>
      <c r="Z1181" s="8">
        <v>46643</v>
      </c>
      <c r="AA1181" s="8" t="str">
        <f>TEXT(Table2[[#This Row],[Application_Date]],"yyy")</f>
        <v>2027</v>
      </c>
      <c r="AB1181" s="8" t="str">
        <f>TEXT(Table2[[#This Row],[Application_Date]],"mmmm")</f>
        <v>September</v>
      </c>
      <c r="AC1181" s="1" t="s">
        <v>61</v>
      </c>
      <c r="AD1181" s="1" t="s">
        <v>30</v>
      </c>
      <c r="AE1181" s="1" t="s">
        <v>31</v>
      </c>
    </row>
    <row r="1182" spans="1:31" x14ac:dyDescent="0.25">
      <c r="A1182" s="1" t="s">
        <v>2504</v>
      </c>
      <c r="B1182" s="1" t="str">
        <f>IF(COUNTIF($A$2:A1182,A1182)&gt;1,"Duplicate","Unique")</f>
        <v>Unique</v>
      </c>
      <c r="C1182" s="1" t="s">
        <v>2505</v>
      </c>
      <c r="D1182" s="1" t="s">
        <v>102</v>
      </c>
      <c r="E1182" s="1" t="str">
        <f t="shared" si="127"/>
        <v>Submitted</v>
      </c>
      <c r="F1182" s="1" t="s">
        <v>47</v>
      </c>
      <c r="G1182" s="1">
        <v>26</v>
      </c>
      <c r="H1182" s="1" t="s">
        <v>36</v>
      </c>
      <c r="I1182" s="1" t="s">
        <v>25</v>
      </c>
      <c r="J1182" s="1" t="s">
        <v>49</v>
      </c>
      <c r="K1182" s="4">
        <v>1260945</v>
      </c>
      <c r="L1182" s="4" t="str">
        <f t="shared" si="128"/>
        <v>Submitted</v>
      </c>
      <c r="M1182" s="1">
        <v>659</v>
      </c>
      <c r="N1182" s="1" t="str">
        <f t="shared" si="129"/>
        <v>low_risk</v>
      </c>
      <c r="O1182" s="1" t="str">
        <f t="shared" si="130"/>
        <v>Excellent</v>
      </c>
      <c r="P1182" s="1" t="str">
        <f t="shared" si="131"/>
        <v>Submitted</v>
      </c>
      <c r="Q1182" s="1" t="str">
        <f t="shared" si="132"/>
        <v>Valid</v>
      </c>
      <c r="R1182" s="1" t="s">
        <v>70</v>
      </c>
      <c r="S1182" s="4">
        <v>1774832</v>
      </c>
      <c r="T1182" s="1">
        <v>13.84</v>
      </c>
      <c r="U1182" s="1">
        <v>12</v>
      </c>
      <c r="V1182" s="1">
        <v>147902.67000000001</v>
      </c>
      <c r="W1182" s="4">
        <f t="shared" si="133"/>
        <v>2047178.8845704729</v>
      </c>
      <c r="X1182" s="1" t="s">
        <v>95</v>
      </c>
      <c r="Y1182" s="1" t="s">
        <v>96</v>
      </c>
      <c r="Z1182" s="8">
        <v>46644</v>
      </c>
      <c r="AA1182" s="8" t="str">
        <f>TEXT(Table2[[#This Row],[Application_Date]],"yyy")</f>
        <v>2027</v>
      </c>
      <c r="AB1182" s="8" t="str">
        <f>TEXT(Table2[[#This Row],[Application_Date]],"mmmm")</f>
        <v>September</v>
      </c>
      <c r="AC1182" s="1" t="s">
        <v>41</v>
      </c>
      <c r="AD1182" s="1" t="s">
        <v>42</v>
      </c>
      <c r="AE1182" s="1" t="s">
        <v>62</v>
      </c>
    </row>
    <row r="1183" spans="1:31" x14ac:dyDescent="0.25">
      <c r="A1183" s="1" t="s">
        <v>2506</v>
      </c>
      <c r="B1183" s="1" t="str">
        <f>IF(COUNTIF($A$2:A1183,A1183)&gt;1,"Duplicate","Unique")</f>
        <v>Unique</v>
      </c>
      <c r="C1183" s="1" t="s">
        <v>2507</v>
      </c>
      <c r="D1183" s="1" t="s">
        <v>575</v>
      </c>
      <c r="E1183" s="1" t="str">
        <f t="shared" si="127"/>
        <v>Submitted</v>
      </c>
      <c r="F1183" s="1" t="s">
        <v>47</v>
      </c>
      <c r="G1183" s="1">
        <v>30</v>
      </c>
      <c r="H1183" s="1" t="s">
        <v>36</v>
      </c>
      <c r="I1183" s="1" t="s">
        <v>25</v>
      </c>
      <c r="J1183" s="1" t="s">
        <v>49</v>
      </c>
      <c r="K1183" s="4">
        <v>1016972</v>
      </c>
      <c r="L1183" s="4" t="str">
        <f t="shared" si="128"/>
        <v>Submitted</v>
      </c>
      <c r="M1183" s="1">
        <v>450</v>
      </c>
      <c r="N1183" s="1" t="str">
        <f t="shared" si="129"/>
        <v>High_risk</v>
      </c>
      <c r="O1183" s="1" t="str">
        <f t="shared" si="130"/>
        <v>Excellent</v>
      </c>
      <c r="P1183" s="1" t="str">
        <f t="shared" si="131"/>
        <v>Submitted</v>
      </c>
      <c r="Q1183" s="1" t="str">
        <f t="shared" si="132"/>
        <v>Valid</v>
      </c>
      <c r="R1183" s="1" t="s">
        <v>27</v>
      </c>
      <c r="S1183" s="4">
        <v>1686806</v>
      </c>
      <c r="T1183" s="1">
        <v>10.23</v>
      </c>
      <c r="U1183" s="1">
        <v>24</v>
      </c>
      <c r="V1183" s="1">
        <v>70283.58</v>
      </c>
      <c r="W1183" s="4">
        <f t="shared" si="133"/>
        <v>1438002.6539673884</v>
      </c>
      <c r="X1183" s="1" t="s">
        <v>28</v>
      </c>
      <c r="Y1183" s="1" t="s">
        <v>29</v>
      </c>
      <c r="Z1183" s="8">
        <v>46645</v>
      </c>
      <c r="AA1183" s="8" t="str">
        <f>TEXT(Table2[[#This Row],[Application_Date]],"yyy")</f>
        <v>2027</v>
      </c>
      <c r="AB1183" s="8" t="str">
        <f>TEXT(Table2[[#This Row],[Application_Date]],"mmmm")</f>
        <v>September</v>
      </c>
      <c r="AC1183" s="1" t="s">
        <v>61</v>
      </c>
      <c r="AD1183" s="1" t="s">
        <v>42</v>
      </c>
      <c r="AE1183" s="1" t="s">
        <v>62</v>
      </c>
    </row>
    <row r="1184" spans="1:31" x14ac:dyDescent="0.25">
      <c r="A1184" s="1" t="s">
        <v>2508</v>
      </c>
      <c r="B1184" s="1" t="str">
        <f>IF(COUNTIF($A$2:A1184,A1184)&gt;1,"Duplicate","Unique")</f>
        <v>Unique</v>
      </c>
      <c r="C1184" s="1" t="s">
        <v>2509</v>
      </c>
      <c r="D1184" s="1" t="s">
        <v>157</v>
      </c>
      <c r="E1184" s="1" t="str">
        <f t="shared" si="127"/>
        <v>Submitted</v>
      </c>
      <c r="F1184" s="1" t="s">
        <v>47</v>
      </c>
      <c r="G1184" s="1">
        <v>58</v>
      </c>
      <c r="H1184" s="1" t="s">
        <v>24</v>
      </c>
      <c r="I1184" s="1" t="s">
        <v>25</v>
      </c>
      <c r="J1184" s="1" t="s">
        <v>49</v>
      </c>
      <c r="K1184" s="4">
        <v>1733277</v>
      </c>
      <c r="L1184" s="4" t="str">
        <f t="shared" si="128"/>
        <v>Submitted</v>
      </c>
      <c r="M1184" s="1">
        <v>734</v>
      </c>
      <c r="N1184" s="1" t="str">
        <f t="shared" si="129"/>
        <v>low_risk</v>
      </c>
      <c r="O1184" s="1" t="str">
        <f t="shared" si="130"/>
        <v>Excellent</v>
      </c>
      <c r="P1184" s="1" t="str">
        <f t="shared" si="131"/>
        <v>Submitted</v>
      </c>
      <c r="Q1184" s="1" t="str">
        <f t="shared" si="132"/>
        <v>Valid</v>
      </c>
      <c r="R1184" s="1" t="s">
        <v>38</v>
      </c>
      <c r="S1184" s="4">
        <v>494498</v>
      </c>
      <c r="T1184" s="1">
        <v>9.1199999999999992</v>
      </c>
      <c r="U1184" s="1">
        <v>12</v>
      </c>
      <c r="V1184" s="1">
        <v>41208.17</v>
      </c>
      <c r="W1184" s="4">
        <f t="shared" si="133"/>
        <v>376244.39017895301</v>
      </c>
      <c r="X1184" s="1" t="s">
        <v>59</v>
      </c>
      <c r="Y1184" s="1" t="s">
        <v>60</v>
      </c>
      <c r="Z1184" s="8">
        <v>46646</v>
      </c>
      <c r="AA1184" s="8" t="str">
        <f>TEXT(Table2[[#This Row],[Application_Date]],"yyy")</f>
        <v>2027</v>
      </c>
      <c r="AB1184" s="8" t="str">
        <f>TEXT(Table2[[#This Row],[Application_Date]],"mmmm")</f>
        <v>September</v>
      </c>
      <c r="AC1184" s="1" t="s">
        <v>61</v>
      </c>
      <c r="AD1184" s="1" t="s">
        <v>42</v>
      </c>
      <c r="AE1184" s="1" t="s">
        <v>66</v>
      </c>
    </row>
    <row r="1185" spans="1:31" x14ac:dyDescent="0.25">
      <c r="A1185" s="1" t="s">
        <v>2510</v>
      </c>
      <c r="B1185" s="1" t="str">
        <f>IF(COUNTIF($A$2:A1185,A1185)&gt;1,"Duplicate","Unique")</f>
        <v>Unique</v>
      </c>
      <c r="C1185" s="1" t="s">
        <v>2511</v>
      </c>
      <c r="D1185" s="1" t="s">
        <v>124</v>
      </c>
      <c r="E1185" s="1" t="str">
        <f t="shared" si="127"/>
        <v>Submitted</v>
      </c>
      <c r="F1185" s="1" t="s">
        <v>47</v>
      </c>
      <c r="G1185" s="1">
        <v>32</v>
      </c>
      <c r="H1185" s="1" t="s">
        <v>36</v>
      </c>
      <c r="I1185" s="1" t="s">
        <v>25</v>
      </c>
      <c r="J1185" s="1" t="s">
        <v>49</v>
      </c>
      <c r="K1185" s="4">
        <v>1473084</v>
      </c>
      <c r="L1185" s="4" t="str">
        <f t="shared" si="128"/>
        <v>Submitted</v>
      </c>
      <c r="M1185" s="1">
        <v>384</v>
      </c>
      <c r="N1185" s="1" t="str">
        <f t="shared" si="129"/>
        <v>High_risk</v>
      </c>
      <c r="O1185" s="1" t="str">
        <f t="shared" si="130"/>
        <v>Excellent</v>
      </c>
      <c r="P1185" s="1" t="str">
        <f t="shared" si="131"/>
        <v>Submitted</v>
      </c>
      <c r="Q1185" s="1" t="str">
        <f t="shared" si="132"/>
        <v>Valid</v>
      </c>
      <c r="R1185" s="1" t="s">
        <v>70</v>
      </c>
      <c r="S1185" s="4">
        <v>1647322</v>
      </c>
      <c r="T1185" s="1">
        <v>14.5</v>
      </c>
      <c r="U1185" s="1">
        <v>60</v>
      </c>
      <c r="V1185" s="1">
        <v>27455.37</v>
      </c>
      <c r="W1185" s="4">
        <f t="shared" si="133"/>
        <v>1990514.0833333333</v>
      </c>
      <c r="X1185" s="1" t="s">
        <v>105</v>
      </c>
      <c r="Y1185" s="1" t="s">
        <v>106</v>
      </c>
      <c r="Z1185" s="8">
        <v>46647</v>
      </c>
      <c r="AA1185" s="8" t="str">
        <f>TEXT(Table2[[#This Row],[Application_Date]],"yyy")</f>
        <v>2027</v>
      </c>
      <c r="AB1185" s="8" t="str">
        <f>TEXT(Table2[[#This Row],[Application_Date]],"mmmm")</f>
        <v>September</v>
      </c>
      <c r="AC1185" s="1" t="s">
        <v>61</v>
      </c>
      <c r="AD1185" s="1" t="s">
        <v>30</v>
      </c>
      <c r="AE1185" s="1" t="s">
        <v>43</v>
      </c>
    </row>
    <row r="1186" spans="1:31" x14ac:dyDescent="0.25">
      <c r="A1186" s="1" t="s">
        <v>2512</v>
      </c>
      <c r="B1186" s="1" t="str">
        <f>IF(COUNTIF($A$2:A1186,A1186)&gt;1,"Duplicate","Unique")</f>
        <v>Unique</v>
      </c>
      <c r="C1186" s="1" t="s">
        <v>2513</v>
      </c>
      <c r="D1186" s="1" t="s">
        <v>314</v>
      </c>
      <c r="E1186" s="1" t="str">
        <f t="shared" si="127"/>
        <v>Submitted</v>
      </c>
      <c r="F1186" s="1" t="s">
        <v>47</v>
      </c>
      <c r="G1186" s="1">
        <v>45</v>
      </c>
      <c r="H1186" s="1" t="s">
        <v>36</v>
      </c>
      <c r="I1186" s="1" t="s">
        <v>48</v>
      </c>
      <c r="J1186" s="1" t="s">
        <v>37</v>
      </c>
      <c r="K1186" s="4">
        <v>693252</v>
      </c>
      <c r="L1186" s="4" t="str">
        <f t="shared" si="128"/>
        <v>Submitted</v>
      </c>
      <c r="M1186" s="1">
        <v>542</v>
      </c>
      <c r="N1186" s="1" t="str">
        <f t="shared" si="129"/>
        <v>High_risk</v>
      </c>
      <c r="O1186" s="1" t="str">
        <f t="shared" si="130"/>
        <v>Excellent</v>
      </c>
      <c r="P1186" s="1" t="str">
        <f t="shared" si="131"/>
        <v>Submitted</v>
      </c>
      <c r="Q1186" s="1" t="str">
        <f t="shared" si="132"/>
        <v>Valid</v>
      </c>
      <c r="R1186" s="1" t="s">
        <v>27</v>
      </c>
      <c r="S1186" s="4">
        <v>4002590</v>
      </c>
      <c r="T1186" s="1">
        <v>12.3</v>
      </c>
      <c r="U1186" s="1">
        <v>36</v>
      </c>
      <c r="V1186" s="1">
        <v>111183.06</v>
      </c>
      <c r="W1186" s="4">
        <f t="shared" si="133"/>
        <v>4102654.7500381744</v>
      </c>
      <c r="X1186" s="1" t="s">
        <v>50</v>
      </c>
      <c r="Y1186" s="1" t="s">
        <v>51</v>
      </c>
      <c r="Z1186" s="8">
        <v>46648</v>
      </c>
      <c r="AA1186" s="8" t="str">
        <f>TEXT(Table2[[#This Row],[Application_Date]],"yyy")</f>
        <v>2027</v>
      </c>
      <c r="AB1186" s="8" t="str">
        <f>TEXT(Table2[[#This Row],[Application_Date]],"mmmm")</f>
        <v>September</v>
      </c>
      <c r="AC1186" s="1" t="s">
        <v>61</v>
      </c>
      <c r="AD1186" s="1" t="s">
        <v>30</v>
      </c>
      <c r="AE1186" s="1" t="s">
        <v>62</v>
      </c>
    </row>
    <row r="1187" spans="1:31" x14ac:dyDescent="0.25">
      <c r="A1187" s="1" t="s">
        <v>2514</v>
      </c>
      <c r="B1187" s="1" t="str">
        <f>IF(COUNTIF($A$2:A1187,A1187)&gt;1,"Duplicate","Unique")</f>
        <v>Unique</v>
      </c>
      <c r="C1187" s="1" t="s">
        <v>2515</v>
      </c>
      <c r="D1187" s="1" t="s">
        <v>145</v>
      </c>
      <c r="E1187" s="1" t="str">
        <f t="shared" si="127"/>
        <v>Submitted</v>
      </c>
      <c r="F1187" s="1" t="s">
        <v>47</v>
      </c>
      <c r="G1187" s="1">
        <v>28</v>
      </c>
      <c r="H1187" s="1" t="s">
        <v>24</v>
      </c>
      <c r="I1187" s="1" t="s">
        <v>48</v>
      </c>
      <c r="J1187" s="1" t="s">
        <v>49</v>
      </c>
      <c r="K1187" s="4">
        <v>2350503</v>
      </c>
      <c r="L1187" s="4" t="str">
        <f t="shared" si="128"/>
        <v>Submitted</v>
      </c>
      <c r="M1187" s="1">
        <v>776</v>
      </c>
      <c r="N1187" s="1" t="str">
        <f t="shared" si="129"/>
        <v>medium_risk</v>
      </c>
      <c r="O1187" s="1" t="str">
        <f t="shared" si="130"/>
        <v>Excellent</v>
      </c>
      <c r="P1187" s="1" t="str">
        <f t="shared" si="131"/>
        <v>Submitted</v>
      </c>
      <c r="Q1187" s="1" t="str">
        <f t="shared" si="132"/>
        <v>Valid</v>
      </c>
      <c r="R1187" s="1" t="s">
        <v>70</v>
      </c>
      <c r="S1187" s="4">
        <v>3166904</v>
      </c>
      <c r="T1187" s="1">
        <v>11.31</v>
      </c>
      <c r="U1187" s="1">
        <v>24</v>
      </c>
      <c r="V1187" s="1">
        <v>131954.32999999999</v>
      </c>
      <c r="W1187" s="4">
        <f t="shared" si="133"/>
        <v>2984807.3783039949</v>
      </c>
      <c r="X1187" s="1" t="s">
        <v>59</v>
      </c>
      <c r="Y1187" s="1" t="s">
        <v>60</v>
      </c>
      <c r="Z1187" s="8">
        <v>46649</v>
      </c>
      <c r="AA1187" s="8" t="str">
        <f>TEXT(Table2[[#This Row],[Application_Date]],"yyy")</f>
        <v>2027</v>
      </c>
      <c r="AB1187" s="8" t="str">
        <f>TEXT(Table2[[#This Row],[Application_Date]],"mmmm")</f>
        <v>September</v>
      </c>
      <c r="AC1187" s="1" t="s">
        <v>61</v>
      </c>
      <c r="AD1187" s="1" t="s">
        <v>30</v>
      </c>
      <c r="AE1187" s="1" t="s">
        <v>43</v>
      </c>
    </row>
    <row r="1188" spans="1:31" x14ac:dyDescent="0.25">
      <c r="A1188" s="1" t="s">
        <v>2516</v>
      </c>
      <c r="B1188" s="1" t="str">
        <f>IF(COUNTIF($A$2:A1188,A1188)&gt;1,"Duplicate","Unique")</f>
        <v>Unique</v>
      </c>
      <c r="C1188" s="1" t="s">
        <v>2517</v>
      </c>
      <c r="D1188" s="1" t="s">
        <v>314</v>
      </c>
      <c r="E1188" s="1" t="str">
        <f t="shared" si="127"/>
        <v>Submitted</v>
      </c>
      <c r="F1188" s="1" t="s">
        <v>47</v>
      </c>
      <c r="G1188" s="1">
        <v>31</v>
      </c>
      <c r="H1188" s="1" t="s">
        <v>36</v>
      </c>
      <c r="I1188" s="1" t="s">
        <v>48</v>
      </c>
      <c r="J1188" s="1" t="s">
        <v>70</v>
      </c>
      <c r="K1188" s="4">
        <v>-50000</v>
      </c>
      <c r="L1188" s="4" t="str">
        <f t="shared" si="128"/>
        <v>Submitted</v>
      </c>
      <c r="M1188" s="1">
        <v>845</v>
      </c>
      <c r="N1188" s="1" t="str">
        <f t="shared" si="129"/>
        <v>medium_risk</v>
      </c>
      <c r="O1188" s="1" t="str">
        <f t="shared" si="130"/>
        <v>Excellent</v>
      </c>
      <c r="P1188" s="1" t="str">
        <f t="shared" si="131"/>
        <v>Submitted</v>
      </c>
      <c r="Q1188" s="1" t="str">
        <f t="shared" si="132"/>
        <v>Valid</v>
      </c>
      <c r="R1188" s="1" t="s">
        <v>82</v>
      </c>
      <c r="S1188" s="4">
        <v>3192773</v>
      </c>
      <c r="T1188" s="1">
        <v>10.58</v>
      </c>
      <c r="U1188" s="1">
        <v>180</v>
      </c>
      <c r="V1188" s="1">
        <v>17737.63</v>
      </c>
      <c r="W1188" s="4">
        <f t="shared" si="133"/>
        <v>2814961.5283333333</v>
      </c>
      <c r="X1188" s="1" t="s">
        <v>50</v>
      </c>
      <c r="Y1188" s="1" t="s">
        <v>51</v>
      </c>
      <c r="Z1188" s="8">
        <v>46650</v>
      </c>
      <c r="AA1188" s="8" t="str">
        <f>TEXT(Table2[[#This Row],[Application_Date]],"yyy")</f>
        <v>2027</v>
      </c>
      <c r="AB1188" s="8" t="str">
        <f>TEXT(Table2[[#This Row],[Application_Date]],"mmmm")</f>
        <v>September</v>
      </c>
      <c r="AC1188" s="1" t="s">
        <v>41</v>
      </c>
      <c r="AD1188" s="1" t="s">
        <v>42</v>
      </c>
      <c r="AE1188" s="1" t="s">
        <v>66</v>
      </c>
    </row>
    <row r="1189" spans="1:31" x14ac:dyDescent="0.25">
      <c r="A1189" s="1" t="s">
        <v>2518</v>
      </c>
      <c r="B1189" s="1" t="str">
        <f>IF(COUNTIF($A$2:A1189,A1189)&gt;1,"Duplicate","Unique")</f>
        <v>Unique</v>
      </c>
      <c r="C1189" s="1" t="s">
        <v>2519</v>
      </c>
      <c r="D1189" s="1" t="s">
        <v>81</v>
      </c>
      <c r="E1189" s="1" t="str">
        <f t="shared" si="127"/>
        <v>Submitted</v>
      </c>
      <c r="F1189" s="1" t="s">
        <v>47</v>
      </c>
      <c r="G1189" s="1">
        <v>49</v>
      </c>
      <c r="H1189" s="1" t="s">
        <v>24</v>
      </c>
      <c r="I1189" s="1" t="s">
        <v>25</v>
      </c>
      <c r="J1189" s="1" t="s">
        <v>26</v>
      </c>
      <c r="K1189" s="4">
        <v>395509</v>
      </c>
      <c r="L1189" s="4" t="str">
        <f t="shared" si="128"/>
        <v>Submitted</v>
      </c>
      <c r="M1189" s="1">
        <v>415</v>
      </c>
      <c r="N1189" s="1" t="str">
        <f t="shared" si="129"/>
        <v>High_risk</v>
      </c>
      <c r="O1189" s="1" t="str">
        <f t="shared" si="130"/>
        <v>Excellent</v>
      </c>
      <c r="P1189" s="1" t="str">
        <f t="shared" si="131"/>
        <v>Submitted</v>
      </c>
      <c r="Q1189" s="1" t="str">
        <f t="shared" si="132"/>
        <v>Valid</v>
      </c>
      <c r="R1189" s="1" t="s">
        <v>6</v>
      </c>
      <c r="S1189" s="4">
        <v>2691521</v>
      </c>
      <c r="T1189" s="1">
        <v>10.69</v>
      </c>
      <c r="U1189" s="1">
        <v>12</v>
      </c>
      <c r="V1189" s="1">
        <v>224293.42</v>
      </c>
      <c r="W1189" s="4">
        <f t="shared" si="133"/>
        <v>2398845.2093961048</v>
      </c>
      <c r="X1189" s="1" t="s">
        <v>59</v>
      </c>
      <c r="Y1189" s="1" t="s">
        <v>60</v>
      </c>
      <c r="Z1189" s="8">
        <v>46651</v>
      </c>
      <c r="AA1189" s="8" t="str">
        <f>TEXT(Table2[[#This Row],[Application_Date]],"yyy")</f>
        <v>2027</v>
      </c>
      <c r="AB1189" s="8" t="str">
        <f>TEXT(Table2[[#This Row],[Application_Date]],"mmmm")</f>
        <v>September</v>
      </c>
      <c r="AC1189" s="1" t="s">
        <v>52</v>
      </c>
      <c r="AD1189" s="1" t="s">
        <v>30</v>
      </c>
      <c r="AE1189" s="1" t="s">
        <v>66</v>
      </c>
    </row>
    <row r="1190" spans="1:31" x14ac:dyDescent="0.25">
      <c r="A1190" s="1" t="s">
        <v>2520</v>
      </c>
      <c r="B1190" s="1" t="str">
        <f>IF(COUNTIF($A$2:A1190,A1190)&gt;1,"Duplicate","Unique")</f>
        <v>Unique</v>
      </c>
      <c r="C1190" s="1" t="s">
        <v>2521</v>
      </c>
      <c r="D1190" s="1" t="s">
        <v>284</v>
      </c>
      <c r="E1190" s="1" t="str">
        <f t="shared" si="127"/>
        <v>Submitted</v>
      </c>
      <c r="F1190" s="1" t="s">
        <v>47</v>
      </c>
      <c r="G1190" s="1">
        <v>35</v>
      </c>
      <c r="H1190" s="1" t="s">
        <v>24</v>
      </c>
      <c r="I1190" s="1" t="s">
        <v>48</v>
      </c>
      <c r="J1190" s="1" t="s">
        <v>49</v>
      </c>
      <c r="K1190" s="4">
        <v>990301</v>
      </c>
      <c r="L1190" s="4" t="str">
        <f t="shared" si="128"/>
        <v>Submitted</v>
      </c>
      <c r="M1190" s="1">
        <v>308</v>
      </c>
      <c r="N1190" s="1" t="str">
        <f t="shared" si="129"/>
        <v>High_risk</v>
      </c>
      <c r="O1190" s="1" t="str">
        <f t="shared" si="130"/>
        <v>Excellent</v>
      </c>
      <c r="P1190" s="1" t="str">
        <f t="shared" si="131"/>
        <v>Submitted</v>
      </c>
      <c r="Q1190" s="1" t="str">
        <f t="shared" si="132"/>
        <v>Valid</v>
      </c>
      <c r="R1190" s="1" t="s">
        <v>82</v>
      </c>
      <c r="S1190" s="4">
        <v>893579</v>
      </c>
      <c r="T1190" s="1">
        <v>16.25</v>
      </c>
      <c r="U1190" s="1">
        <v>12</v>
      </c>
      <c r="V1190" s="1">
        <v>74464.92</v>
      </c>
      <c r="W1190" s="4">
        <f t="shared" si="133"/>
        <v>1210096.6570927943</v>
      </c>
      <c r="X1190" s="1" t="s">
        <v>85</v>
      </c>
      <c r="Y1190" s="1" t="s">
        <v>86</v>
      </c>
      <c r="Z1190" s="8">
        <v>46652</v>
      </c>
      <c r="AA1190" s="8" t="str">
        <f>TEXT(Table2[[#This Row],[Application_Date]],"yyy")</f>
        <v>2027</v>
      </c>
      <c r="AB1190" s="8" t="str">
        <f>TEXT(Table2[[#This Row],[Application_Date]],"mmmm")</f>
        <v>September</v>
      </c>
      <c r="AC1190" s="1" t="s">
        <v>52</v>
      </c>
      <c r="AD1190" s="1" t="s">
        <v>30</v>
      </c>
      <c r="AE1190" s="1" t="s">
        <v>31</v>
      </c>
    </row>
    <row r="1191" spans="1:31" x14ac:dyDescent="0.25">
      <c r="A1191" s="1" t="s">
        <v>2522</v>
      </c>
      <c r="B1191" s="1" t="str">
        <f>IF(COUNTIF($A$2:A1191,A1191)&gt;1,"Duplicate","Unique")</f>
        <v>Unique</v>
      </c>
      <c r="C1191" s="1" t="s">
        <v>2523</v>
      </c>
      <c r="D1191" s="1" t="s">
        <v>183</v>
      </c>
      <c r="E1191" s="1" t="str">
        <f t="shared" si="127"/>
        <v>Submitted</v>
      </c>
      <c r="F1191" s="1" t="s">
        <v>47</v>
      </c>
      <c r="G1191" s="1">
        <v>46</v>
      </c>
      <c r="H1191" s="1" t="s">
        <v>24</v>
      </c>
      <c r="I1191" s="1" t="s">
        <v>48</v>
      </c>
      <c r="J1191" s="1" t="s">
        <v>37</v>
      </c>
      <c r="K1191" s="4">
        <v>2159482</v>
      </c>
      <c r="L1191" s="4" t="str">
        <f t="shared" si="128"/>
        <v>Submitted</v>
      </c>
      <c r="M1191" s="1">
        <v>588</v>
      </c>
      <c r="N1191" s="1" t="str">
        <f t="shared" si="129"/>
        <v>High_risk</v>
      </c>
      <c r="O1191" s="1" t="str">
        <f t="shared" si="130"/>
        <v>Excellent</v>
      </c>
      <c r="P1191" s="1" t="str">
        <f t="shared" si="131"/>
        <v>Submitted</v>
      </c>
      <c r="Q1191" s="1" t="str">
        <f t="shared" si="132"/>
        <v>Valid</v>
      </c>
      <c r="R1191" s="1" t="s">
        <v>70</v>
      </c>
      <c r="S1191" s="4">
        <v>1628301</v>
      </c>
      <c r="T1191" s="1">
        <v>9.06</v>
      </c>
      <c r="U1191" s="1">
        <v>36</v>
      </c>
      <c r="V1191" s="1">
        <v>45230.58</v>
      </c>
      <c r="W1191" s="4">
        <f t="shared" si="133"/>
        <v>1229367.2569756287</v>
      </c>
      <c r="X1191" s="1" t="s">
        <v>50</v>
      </c>
      <c r="Y1191" s="1" t="s">
        <v>51</v>
      </c>
      <c r="Z1191" s="8">
        <v>46653</v>
      </c>
      <c r="AA1191" s="8" t="str">
        <f>TEXT(Table2[[#This Row],[Application_Date]],"yyy")</f>
        <v>2027</v>
      </c>
      <c r="AB1191" s="8" t="str">
        <f>TEXT(Table2[[#This Row],[Application_Date]],"mmmm")</f>
        <v>September</v>
      </c>
      <c r="AC1191" s="1" t="s">
        <v>61</v>
      </c>
      <c r="AD1191" s="1" t="s">
        <v>30</v>
      </c>
      <c r="AE1191" s="1" t="s">
        <v>66</v>
      </c>
    </row>
    <row r="1192" spans="1:31" x14ac:dyDescent="0.25">
      <c r="A1192" s="1" t="s">
        <v>2524</v>
      </c>
      <c r="B1192" s="1" t="str">
        <f>IF(COUNTIF($A$2:A1192,A1192)&gt;1,"Duplicate","Unique")</f>
        <v>Unique</v>
      </c>
      <c r="C1192" s="1" t="s">
        <v>2525</v>
      </c>
      <c r="D1192" s="1" t="s">
        <v>214</v>
      </c>
      <c r="E1192" s="1" t="str">
        <f t="shared" si="127"/>
        <v>Submitted</v>
      </c>
      <c r="F1192" s="1" t="s">
        <v>47</v>
      </c>
      <c r="G1192" s="1">
        <v>43</v>
      </c>
      <c r="H1192" s="1" t="s">
        <v>24</v>
      </c>
      <c r="I1192" s="1" t="s">
        <v>48</v>
      </c>
      <c r="J1192" s="1" t="s">
        <v>26</v>
      </c>
      <c r="K1192" s="4">
        <v>487121</v>
      </c>
      <c r="L1192" s="4" t="str">
        <f t="shared" si="128"/>
        <v>Submitted</v>
      </c>
      <c r="M1192" s="1">
        <v>383</v>
      </c>
      <c r="N1192" s="1" t="str">
        <f t="shared" si="129"/>
        <v>High_risk</v>
      </c>
      <c r="O1192" s="1" t="str">
        <f t="shared" si="130"/>
        <v>Excellent</v>
      </c>
      <c r="P1192" s="1" t="str">
        <f t="shared" si="131"/>
        <v>Submitted</v>
      </c>
      <c r="Q1192" s="1" t="str">
        <f t="shared" si="132"/>
        <v>Valid</v>
      </c>
      <c r="R1192" s="1" t="s">
        <v>82</v>
      </c>
      <c r="S1192" s="4">
        <v>4455376</v>
      </c>
      <c r="T1192" s="1">
        <v>7.72</v>
      </c>
      <c r="U1192" s="1">
        <v>36</v>
      </c>
      <c r="V1192" s="1">
        <v>123760.44</v>
      </c>
      <c r="W1192" s="4">
        <f t="shared" si="133"/>
        <v>2866291.9424463375</v>
      </c>
      <c r="X1192" s="1" t="s">
        <v>105</v>
      </c>
      <c r="Y1192" s="1" t="s">
        <v>106</v>
      </c>
      <c r="Z1192" s="8">
        <v>46654</v>
      </c>
      <c r="AA1192" s="8" t="str">
        <f>TEXT(Table2[[#This Row],[Application_Date]],"yyy")</f>
        <v>2027</v>
      </c>
      <c r="AB1192" s="8" t="str">
        <f>TEXT(Table2[[#This Row],[Application_Date]],"mmmm")</f>
        <v>September</v>
      </c>
      <c r="AC1192" s="1" t="s">
        <v>61</v>
      </c>
      <c r="AD1192" s="1" t="s">
        <v>42</v>
      </c>
      <c r="AE1192" s="1" t="s">
        <v>43</v>
      </c>
    </row>
    <row r="1193" spans="1:31" x14ac:dyDescent="0.25">
      <c r="A1193" s="1" t="s">
        <v>2526</v>
      </c>
      <c r="B1193" s="1" t="str">
        <f>IF(COUNTIF($A$2:A1193,A1193)&gt;1,"Duplicate","Unique")</f>
        <v>Unique</v>
      </c>
      <c r="C1193" s="1" t="s">
        <v>2527</v>
      </c>
      <c r="D1193" s="1" t="s">
        <v>249</v>
      </c>
      <c r="E1193" s="1" t="str">
        <f t="shared" si="127"/>
        <v>Submitted</v>
      </c>
      <c r="F1193" s="1" t="s">
        <v>35</v>
      </c>
      <c r="G1193" s="1">
        <v>34</v>
      </c>
      <c r="H1193" s="1" t="s">
        <v>24</v>
      </c>
      <c r="I1193" s="1" t="s">
        <v>25</v>
      </c>
      <c r="J1193" s="1" t="s">
        <v>49</v>
      </c>
      <c r="K1193" s="4">
        <v>995917</v>
      </c>
      <c r="L1193" s="4" t="str">
        <f t="shared" si="128"/>
        <v>Submitted</v>
      </c>
      <c r="M1193" s="1">
        <v>639</v>
      </c>
      <c r="N1193" s="1" t="str">
        <f t="shared" si="129"/>
        <v>low_risk</v>
      </c>
      <c r="O1193" s="1" t="str">
        <f t="shared" si="130"/>
        <v>Excellent</v>
      </c>
      <c r="P1193" s="1" t="str">
        <f t="shared" si="131"/>
        <v>Submitted</v>
      </c>
      <c r="Q1193" s="1" t="str">
        <f t="shared" si="132"/>
        <v>Valid</v>
      </c>
      <c r="R1193" s="1" t="s">
        <v>82</v>
      </c>
      <c r="S1193" s="4">
        <v>4133574</v>
      </c>
      <c r="T1193" s="1">
        <v>17.87</v>
      </c>
      <c r="U1193" s="1">
        <v>24</v>
      </c>
      <c r="V1193" s="1">
        <v>172232.25</v>
      </c>
      <c r="W1193" s="4">
        <f t="shared" si="133"/>
        <v>6155580.6169229746</v>
      </c>
      <c r="X1193" s="1" t="s">
        <v>39</v>
      </c>
      <c r="Y1193" s="1" t="s">
        <v>40</v>
      </c>
      <c r="Z1193" s="8">
        <v>46655</v>
      </c>
      <c r="AA1193" s="8" t="str">
        <f>TEXT(Table2[[#This Row],[Application_Date]],"yyy")</f>
        <v>2027</v>
      </c>
      <c r="AB1193" s="8" t="str">
        <f>TEXT(Table2[[#This Row],[Application_Date]],"mmmm")</f>
        <v>September</v>
      </c>
      <c r="AC1193" s="1" t="s">
        <v>61</v>
      </c>
      <c r="AD1193" s="1" t="s">
        <v>42</v>
      </c>
      <c r="AE1193" s="1" t="s">
        <v>62</v>
      </c>
    </row>
    <row r="1194" spans="1:31" x14ac:dyDescent="0.25">
      <c r="A1194" s="1" t="s">
        <v>2528</v>
      </c>
      <c r="B1194" s="1" t="str">
        <f>IF(COUNTIF($A$2:A1194,A1194)&gt;1,"Duplicate","Unique")</f>
        <v>Unique</v>
      </c>
      <c r="C1194" s="1" t="s">
        <v>2529</v>
      </c>
      <c r="D1194" s="1" t="s">
        <v>196</v>
      </c>
      <c r="E1194" s="1" t="str">
        <f t="shared" si="127"/>
        <v>Submitted</v>
      </c>
      <c r="F1194" s="1" t="s">
        <v>35</v>
      </c>
      <c r="G1194" s="1">
        <v>58</v>
      </c>
      <c r="H1194" s="1" t="s">
        <v>24</v>
      </c>
      <c r="I1194" s="1" t="s">
        <v>25</v>
      </c>
      <c r="J1194" s="1" t="s">
        <v>70</v>
      </c>
      <c r="K1194" s="4">
        <v>374693</v>
      </c>
      <c r="L1194" s="4" t="str">
        <f t="shared" si="128"/>
        <v>Submitted</v>
      </c>
      <c r="M1194" s="1">
        <v>460</v>
      </c>
      <c r="N1194" s="1" t="str">
        <f t="shared" si="129"/>
        <v>High_risk</v>
      </c>
      <c r="O1194" s="1" t="str">
        <f t="shared" si="130"/>
        <v>Excellent</v>
      </c>
      <c r="P1194" s="1" t="str">
        <f t="shared" si="131"/>
        <v>Submitted</v>
      </c>
      <c r="Q1194" s="1" t="str">
        <f t="shared" si="132"/>
        <v>Valid</v>
      </c>
      <c r="R1194" s="1" t="s">
        <v>38</v>
      </c>
      <c r="S1194" s="4">
        <v>1336833</v>
      </c>
      <c r="T1194" s="1">
        <v>9.9</v>
      </c>
      <c r="U1194" s="1">
        <v>120</v>
      </c>
      <c r="V1194" s="1">
        <v>11140.27</v>
      </c>
      <c r="W1194" s="4">
        <f t="shared" si="133"/>
        <v>1102887.2250000001</v>
      </c>
      <c r="X1194" s="1" t="s">
        <v>105</v>
      </c>
      <c r="Y1194" s="1" t="s">
        <v>106</v>
      </c>
      <c r="Z1194" s="8">
        <v>46656</v>
      </c>
      <c r="AA1194" s="8" t="str">
        <f>TEXT(Table2[[#This Row],[Application_Date]],"yyy")</f>
        <v>2027</v>
      </c>
      <c r="AB1194" s="8" t="str">
        <f>TEXT(Table2[[#This Row],[Application_Date]],"mmmm")</f>
        <v>September</v>
      </c>
      <c r="AC1194" s="1" t="s">
        <v>61</v>
      </c>
      <c r="AD1194" s="1" t="s">
        <v>42</v>
      </c>
      <c r="AE1194" s="1" t="s">
        <v>62</v>
      </c>
    </row>
    <row r="1195" spans="1:31" x14ac:dyDescent="0.25">
      <c r="A1195" s="1" t="s">
        <v>2530</v>
      </c>
      <c r="B1195" s="1" t="str">
        <f>IF(COUNTIF($A$2:A1195,A1195)&gt;1,"Duplicate","Unique")</f>
        <v>Unique</v>
      </c>
      <c r="C1195" s="1" t="s">
        <v>2531</v>
      </c>
      <c r="D1195" s="1" t="s">
        <v>204</v>
      </c>
      <c r="E1195" s="1" t="str">
        <f t="shared" si="127"/>
        <v>Submitted</v>
      </c>
      <c r="F1195" s="1" t="s">
        <v>35</v>
      </c>
      <c r="G1195" s="1">
        <v>37</v>
      </c>
      <c r="H1195" s="1" t="s">
        <v>24</v>
      </c>
      <c r="I1195" s="1" t="s">
        <v>48</v>
      </c>
      <c r="J1195" s="1" t="s">
        <v>26</v>
      </c>
      <c r="K1195" s="4">
        <v>1212293</v>
      </c>
      <c r="L1195" s="4" t="str">
        <f t="shared" si="128"/>
        <v>Submitted</v>
      </c>
      <c r="M1195" s="1">
        <v>762</v>
      </c>
      <c r="N1195" s="1" t="str">
        <f t="shared" si="129"/>
        <v>medium_risk</v>
      </c>
      <c r="O1195" s="1" t="str">
        <f t="shared" si="130"/>
        <v>Excellent</v>
      </c>
      <c r="P1195" s="1" t="str">
        <f t="shared" si="131"/>
        <v>Submitted</v>
      </c>
      <c r="Q1195" s="1" t="str">
        <f t="shared" si="132"/>
        <v>Valid</v>
      </c>
      <c r="R1195" s="1" t="s">
        <v>70</v>
      </c>
      <c r="S1195" s="4">
        <v>2808636</v>
      </c>
      <c r="T1195" s="1">
        <v>7.57</v>
      </c>
      <c r="U1195" s="1">
        <v>60</v>
      </c>
      <c r="V1195" s="1">
        <v>46810.6</v>
      </c>
      <c r="W1195" s="4">
        <f t="shared" si="133"/>
        <v>1771781.2100003192</v>
      </c>
      <c r="X1195" s="1" t="s">
        <v>95</v>
      </c>
      <c r="Y1195" s="1" t="s">
        <v>96</v>
      </c>
      <c r="Z1195" s="8">
        <v>46657</v>
      </c>
      <c r="AA1195" s="8" t="str">
        <f>TEXT(Table2[[#This Row],[Application_Date]],"yyy")</f>
        <v>2027</v>
      </c>
      <c r="AB1195" s="8" t="str">
        <f>TEXT(Table2[[#This Row],[Application_Date]],"mmmm")</f>
        <v>September</v>
      </c>
      <c r="AC1195" s="1" t="s">
        <v>61</v>
      </c>
      <c r="AD1195" s="1" t="s">
        <v>42</v>
      </c>
      <c r="AE1195" s="1" t="s">
        <v>66</v>
      </c>
    </row>
    <row r="1196" spans="1:31" x14ac:dyDescent="0.25">
      <c r="A1196" s="1" t="s">
        <v>2532</v>
      </c>
      <c r="B1196" s="1" t="str">
        <f>IF(COUNTIF($A$2:A1196,A1196)&gt;1,"Duplicate","Unique")</f>
        <v>Unique</v>
      </c>
      <c r="C1196" s="1" t="s">
        <v>2533</v>
      </c>
      <c r="D1196" s="1" t="s">
        <v>69</v>
      </c>
      <c r="E1196" s="1" t="str">
        <f t="shared" si="127"/>
        <v>Submitted</v>
      </c>
      <c r="F1196" s="1" t="s">
        <v>47</v>
      </c>
      <c r="G1196" s="1">
        <v>37</v>
      </c>
      <c r="H1196" s="1" t="s">
        <v>24</v>
      </c>
      <c r="I1196" s="1" t="s">
        <v>48</v>
      </c>
      <c r="J1196" s="1" t="s">
        <v>70</v>
      </c>
      <c r="K1196" s="4">
        <v>752590</v>
      </c>
      <c r="L1196" s="4" t="str">
        <f t="shared" si="128"/>
        <v>Submitted</v>
      </c>
      <c r="M1196" s="1">
        <v>490</v>
      </c>
      <c r="N1196" s="1" t="str">
        <f t="shared" si="129"/>
        <v>High_risk</v>
      </c>
      <c r="O1196" s="1" t="str">
        <f t="shared" si="130"/>
        <v>Excellent</v>
      </c>
      <c r="P1196" s="1" t="str">
        <f t="shared" si="131"/>
        <v>Submitted</v>
      </c>
      <c r="Q1196" s="1" t="str">
        <f t="shared" si="132"/>
        <v>Valid</v>
      </c>
      <c r="R1196" s="1" t="s">
        <v>6</v>
      </c>
      <c r="S1196" s="4">
        <v>1782369</v>
      </c>
      <c r="T1196" s="1">
        <v>15.35</v>
      </c>
      <c r="U1196" s="1">
        <v>180</v>
      </c>
      <c r="V1196" s="1">
        <v>9902.0499999999993</v>
      </c>
      <c r="W1196" s="4">
        <f t="shared" si="133"/>
        <v>2279947.0124999997</v>
      </c>
      <c r="X1196" s="1" t="s">
        <v>59</v>
      </c>
      <c r="Y1196" s="1" t="s">
        <v>60</v>
      </c>
      <c r="Z1196" s="8">
        <v>46658</v>
      </c>
      <c r="AA1196" s="8" t="str">
        <f>TEXT(Table2[[#This Row],[Application_Date]],"yyy")</f>
        <v>2027</v>
      </c>
      <c r="AB1196" s="8" t="str">
        <f>TEXT(Table2[[#This Row],[Application_Date]],"mmmm")</f>
        <v>September</v>
      </c>
      <c r="AC1196" s="1" t="s">
        <v>61</v>
      </c>
      <c r="AD1196" s="1" t="s">
        <v>42</v>
      </c>
      <c r="AE1196" s="1" t="s">
        <v>62</v>
      </c>
    </row>
    <row r="1197" spans="1:31" x14ac:dyDescent="0.25">
      <c r="A1197" s="1" t="s">
        <v>2534</v>
      </c>
      <c r="B1197" s="1" t="str">
        <f>IF(COUNTIF($A$2:A1197,A1197)&gt;1,"Duplicate","Unique")</f>
        <v>Unique</v>
      </c>
      <c r="C1197" s="1" t="s">
        <v>2535</v>
      </c>
      <c r="D1197" s="1" t="s">
        <v>572</v>
      </c>
      <c r="E1197" s="1" t="str">
        <f t="shared" si="127"/>
        <v>Submitted</v>
      </c>
      <c r="F1197" s="1" t="s">
        <v>47</v>
      </c>
      <c r="G1197" s="1">
        <v>44</v>
      </c>
      <c r="H1197" s="1" t="s">
        <v>36</v>
      </c>
      <c r="I1197" s="1" t="s">
        <v>25</v>
      </c>
      <c r="J1197" s="1" t="s">
        <v>37</v>
      </c>
      <c r="K1197" s="4">
        <v>1169203</v>
      </c>
      <c r="L1197" s="4" t="str">
        <f t="shared" si="128"/>
        <v>Submitted</v>
      </c>
      <c r="M1197" s="1">
        <v>690</v>
      </c>
      <c r="N1197" s="1" t="str">
        <f t="shared" si="129"/>
        <v>low_risk</v>
      </c>
      <c r="O1197" s="1" t="str">
        <f t="shared" si="130"/>
        <v>Excellent</v>
      </c>
      <c r="P1197" s="1" t="str">
        <f t="shared" si="131"/>
        <v>Submitted</v>
      </c>
      <c r="Q1197" s="1" t="str">
        <f t="shared" si="132"/>
        <v>Valid</v>
      </c>
      <c r="R1197" s="1" t="s">
        <v>82</v>
      </c>
      <c r="S1197" s="4">
        <v>3871652</v>
      </c>
      <c r="T1197" s="1">
        <v>10.93</v>
      </c>
      <c r="U1197" s="1">
        <v>12</v>
      </c>
      <c r="V1197" s="1">
        <v>322637.67</v>
      </c>
      <c r="W1197" s="4">
        <f t="shared" si="133"/>
        <v>3527918.5257460773</v>
      </c>
      <c r="X1197" s="1" t="s">
        <v>85</v>
      </c>
      <c r="Y1197" s="1" t="s">
        <v>86</v>
      </c>
      <c r="Z1197" s="8">
        <v>46659</v>
      </c>
      <c r="AA1197" s="8" t="str">
        <f>TEXT(Table2[[#This Row],[Application_Date]],"yyy")</f>
        <v>2027</v>
      </c>
      <c r="AB1197" s="8" t="str">
        <f>TEXT(Table2[[#This Row],[Application_Date]],"mmmm")</f>
        <v>September</v>
      </c>
      <c r="AC1197" s="1" t="s">
        <v>41</v>
      </c>
      <c r="AD1197" s="1" t="s">
        <v>30</v>
      </c>
      <c r="AE1197" s="1" t="s">
        <v>31</v>
      </c>
    </row>
    <row r="1198" spans="1:31" x14ac:dyDescent="0.25">
      <c r="A1198" s="1" t="s">
        <v>2536</v>
      </c>
      <c r="B1198" s="1" t="str">
        <f>IF(COUNTIF($A$2:A1198,A1198)&gt;1,"Duplicate","Unique")</f>
        <v>Unique</v>
      </c>
      <c r="C1198" s="1" t="s">
        <v>2537</v>
      </c>
      <c r="D1198" s="1" t="s">
        <v>94</v>
      </c>
      <c r="E1198" s="1" t="str">
        <f t="shared" si="127"/>
        <v>Submitted</v>
      </c>
      <c r="F1198" s="1" t="s">
        <v>35</v>
      </c>
      <c r="G1198" s="1">
        <v>49</v>
      </c>
      <c r="H1198" s="1" t="s">
        <v>36</v>
      </c>
      <c r="I1198" s="1" t="s">
        <v>48</v>
      </c>
      <c r="J1198" s="1" t="s">
        <v>70</v>
      </c>
      <c r="K1198" s="4">
        <v>1398585</v>
      </c>
      <c r="L1198" s="4" t="str">
        <f t="shared" si="128"/>
        <v>Submitted</v>
      </c>
      <c r="M1198" s="1">
        <v>497</v>
      </c>
      <c r="N1198" s="1" t="str">
        <f t="shared" si="129"/>
        <v>High_risk</v>
      </c>
      <c r="O1198" s="1" t="str">
        <f t="shared" si="130"/>
        <v>Excellent</v>
      </c>
      <c r="P1198" s="1" t="str">
        <f t="shared" si="131"/>
        <v>Submitted</v>
      </c>
      <c r="Q1198" s="1" t="str">
        <f t="shared" si="132"/>
        <v>Valid</v>
      </c>
      <c r="R1198" s="1" t="s">
        <v>27</v>
      </c>
      <c r="S1198" s="4">
        <v>482221</v>
      </c>
      <c r="T1198" s="1">
        <v>10.57</v>
      </c>
      <c r="U1198" s="1">
        <v>180</v>
      </c>
      <c r="V1198" s="1">
        <v>2679.01</v>
      </c>
      <c r="W1198" s="4">
        <f t="shared" si="133"/>
        <v>424756.33083333337</v>
      </c>
      <c r="X1198" s="1" t="s">
        <v>39</v>
      </c>
      <c r="Y1198" s="1" t="s">
        <v>40</v>
      </c>
      <c r="Z1198" s="8">
        <v>46660</v>
      </c>
      <c r="AA1198" s="8" t="str">
        <f>TEXT(Table2[[#This Row],[Application_Date]],"yyy")</f>
        <v>2027</v>
      </c>
      <c r="AB1198" s="8" t="str">
        <f>TEXT(Table2[[#This Row],[Application_Date]],"mmmm")</f>
        <v>September</v>
      </c>
      <c r="AC1198" s="1" t="s">
        <v>61</v>
      </c>
      <c r="AD1198" s="1" t="s">
        <v>42</v>
      </c>
      <c r="AE1198" s="1" t="s">
        <v>43</v>
      </c>
    </row>
    <row r="1199" spans="1:31" x14ac:dyDescent="0.25">
      <c r="A1199" s="1" t="s">
        <v>2538</v>
      </c>
      <c r="B1199" s="1" t="str">
        <f>IF(COUNTIF($A$2:A1199,A1199)&gt;1,"Duplicate","Unique")</f>
        <v>Unique</v>
      </c>
      <c r="C1199" s="1" t="s">
        <v>2539</v>
      </c>
      <c r="D1199" s="1" t="s">
        <v>296</v>
      </c>
      <c r="E1199" s="1" t="str">
        <f t="shared" si="127"/>
        <v>Submitted</v>
      </c>
      <c r="F1199" s="1" t="s">
        <v>35</v>
      </c>
      <c r="G1199" s="1">
        <v>55</v>
      </c>
      <c r="H1199" s="1" t="s">
        <v>24</v>
      </c>
      <c r="I1199" s="1" t="s">
        <v>48</v>
      </c>
      <c r="J1199" s="1" t="s">
        <v>70</v>
      </c>
      <c r="K1199" s="4">
        <v>882389</v>
      </c>
      <c r="L1199" s="4" t="str">
        <f t="shared" si="128"/>
        <v>Submitted</v>
      </c>
      <c r="M1199" s="1">
        <v>643</v>
      </c>
      <c r="N1199" s="1" t="str">
        <f t="shared" si="129"/>
        <v>low_risk</v>
      </c>
      <c r="O1199" s="1" t="str">
        <f t="shared" si="130"/>
        <v>Excellent</v>
      </c>
      <c r="P1199" s="1" t="str">
        <f t="shared" si="131"/>
        <v>Submitted</v>
      </c>
      <c r="Q1199" s="1" t="str">
        <f t="shared" si="132"/>
        <v>Valid</v>
      </c>
      <c r="R1199" s="1" t="s">
        <v>6</v>
      </c>
      <c r="S1199" s="4">
        <v>1168303</v>
      </c>
      <c r="T1199" s="1">
        <v>16.670000000000002</v>
      </c>
      <c r="U1199" s="1">
        <v>24</v>
      </c>
      <c r="V1199" s="1">
        <v>48679.29</v>
      </c>
      <c r="W1199" s="4">
        <f t="shared" si="133"/>
        <v>1622967.5855230901</v>
      </c>
      <c r="X1199" s="1" t="s">
        <v>50</v>
      </c>
      <c r="Y1199" s="1" t="s">
        <v>51</v>
      </c>
      <c r="Z1199" s="8">
        <v>46661</v>
      </c>
      <c r="AA1199" s="8" t="str">
        <f>TEXT(Table2[[#This Row],[Application_Date]],"yyy")</f>
        <v>2027</v>
      </c>
      <c r="AB1199" s="8" t="str">
        <f>TEXT(Table2[[#This Row],[Application_Date]],"mmmm")</f>
        <v>October</v>
      </c>
      <c r="AC1199" s="1" t="s">
        <v>61</v>
      </c>
      <c r="AD1199" s="1" t="s">
        <v>30</v>
      </c>
      <c r="AE1199" s="1" t="s">
        <v>43</v>
      </c>
    </row>
    <row r="1200" spans="1:31" x14ac:dyDescent="0.25">
      <c r="A1200" s="1" t="s">
        <v>2540</v>
      </c>
      <c r="B1200" s="1" t="str">
        <f>IF(COUNTIF($A$2:A1200,A1200)&gt;1,"Duplicate","Unique")</f>
        <v>Unique</v>
      </c>
      <c r="C1200" s="1" t="s">
        <v>2541</v>
      </c>
      <c r="D1200" s="1" t="s">
        <v>102</v>
      </c>
      <c r="E1200" s="1" t="str">
        <f t="shared" si="127"/>
        <v>Submitted</v>
      </c>
      <c r="F1200" s="1" t="s">
        <v>47</v>
      </c>
      <c r="G1200" s="1">
        <v>49</v>
      </c>
      <c r="H1200" s="1" t="s">
        <v>24</v>
      </c>
      <c r="I1200" s="1" t="s">
        <v>25</v>
      </c>
      <c r="J1200" s="1" t="s">
        <v>70</v>
      </c>
      <c r="K1200" s="4">
        <v>1498787</v>
      </c>
      <c r="L1200" s="4" t="str">
        <f t="shared" si="128"/>
        <v>Submitted</v>
      </c>
      <c r="M1200" s="1">
        <v>830</v>
      </c>
      <c r="N1200" s="1" t="str">
        <f t="shared" si="129"/>
        <v>medium_risk</v>
      </c>
      <c r="O1200" s="1" t="str">
        <f t="shared" si="130"/>
        <v>Excellent</v>
      </c>
      <c r="P1200" s="1" t="str">
        <f t="shared" si="131"/>
        <v>Submitted</v>
      </c>
      <c r="Q1200" s="1" t="str">
        <f t="shared" si="132"/>
        <v>Valid</v>
      </c>
      <c r="R1200" s="1" t="s">
        <v>27</v>
      </c>
      <c r="S1200" s="4">
        <v>2153530</v>
      </c>
      <c r="T1200" s="1">
        <v>17.72</v>
      </c>
      <c r="U1200" s="1">
        <v>24</v>
      </c>
      <c r="V1200" s="1">
        <v>89730.42</v>
      </c>
      <c r="W1200" s="4">
        <f t="shared" si="133"/>
        <v>3180045.9677876825</v>
      </c>
      <c r="X1200" s="1" t="s">
        <v>28</v>
      </c>
      <c r="Y1200" s="1" t="s">
        <v>29</v>
      </c>
      <c r="Z1200" s="8">
        <v>46662</v>
      </c>
      <c r="AA1200" s="8" t="str">
        <f>TEXT(Table2[[#This Row],[Application_Date]],"yyy")</f>
        <v>2027</v>
      </c>
      <c r="AB1200" s="8" t="str">
        <f>TEXT(Table2[[#This Row],[Application_Date]],"mmmm")</f>
        <v>October</v>
      </c>
      <c r="AC1200" s="1" t="s">
        <v>41</v>
      </c>
      <c r="AD1200" s="1" t="s">
        <v>42</v>
      </c>
      <c r="AE1200" s="1" t="s">
        <v>43</v>
      </c>
    </row>
    <row r="1201" spans="1:31" x14ac:dyDescent="0.25">
      <c r="A1201" s="1" t="s">
        <v>2542</v>
      </c>
      <c r="B1201" s="1" t="str">
        <f>IF(COUNTIF($A$2:A1201,A1201)&gt;1,"Duplicate","Unique")</f>
        <v>Unique</v>
      </c>
      <c r="C1201" s="1" t="s">
        <v>2543</v>
      </c>
      <c r="D1201" s="1" t="s">
        <v>265</v>
      </c>
      <c r="E1201" s="1" t="str">
        <f t="shared" si="127"/>
        <v>Submitted</v>
      </c>
      <c r="F1201" s="1" t="s">
        <v>47</v>
      </c>
      <c r="G1201" s="1">
        <v>22</v>
      </c>
      <c r="H1201" s="1" t="s">
        <v>24</v>
      </c>
      <c r="I1201" s="1" t="s">
        <v>48</v>
      </c>
      <c r="J1201" s="1" t="s">
        <v>26</v>
      </c>
      <c r="K1201" s="4">
        <v>410579</v>
      </c>
      <c r="L1201" s="4" t="str">
        <f t="shared" si="128"/>
        <v>Submitted</v>
      </c>
      <c r="M1201" s="1">
        <v>366</v>
      </c>
      <c r="N1201" s="1" t="str">
        <f t="shared" si="129"/>
        <v>High_risk</v>
      </c>
      <c r="O1201" s="1" t="str">
        <f t="shared" si="130"/>
        <v>Excellent</v>
      </c>
      <c r="P1201" s="1" t="str">
        <f t="shared" si="131"/>
        <v>Submitted</v>
      </c>
      <c r="Q1201" s="1" t="str">
        <f t="shared" si="132"/>
        <v>Valid</v>
      </c>
      <c r="R1201" s="1" t="s">
        <v>82</v>
      </c>
      <c r="S1201" s="4">
        <v>2804407</v>
      </c>
      <c r="T1201" s="1">
        <v>17.55</v>
      </c>
      <c r="U1201" s="1">
        <v>12</v>
      </c>
      <c r="V1201" s="1">
        <v>233700.58</v>
      </c>
      <c r="W1201" s="4">
        <f t="shared" si="133"/>
        <v>4101527.7330994019</v>
      </c>
      <c r="X1201" s="1" t="s">
        <v>95</v>
      </c>
      <c r="Y1201" s="1" t="s">
        <v>96</v>
      </c>
      <c r="Z1201" s="8">
        <v>46663</v>
      </c>
      <c r="AA1201" s="8" t="str">
        <f>TEXT(Table2[[#This Row],[Application_Date]],"yyy")</f>
        <v>2027</v>
      </c>
      <c r="AB1201" s="8" t="str">
        <f>TEXT(Table2[[#This Row],[Application_Date]],"mmmm")</f>
        <v>October</v>
      </c>
      <c r="AC1201" s="1" t="s">
        <v>61</v>
      </c>
      <c r="AD1201" s="1" t="s">
        <v>30</v>
      </c>
      <c r="AE1201" s="1" t="s">
        <v>62</v>
      </c>
    </row>
    <row r="1202" spans="1:31" x14ac:dyDescent="0.25">
      <c r="A1202" s="1" t="s">
        <v>2544</v>
      </c>
      <c r="B1202" s="1" t="str">
        <f>IF(COUNTIF($A$2:A1202,A1202)&gt;1,"Duplicate","Unique")</f>
        <v>Unique</v>
      </c>
      <c r="C1202" s="1" t="s">
        <v>2545</v>
      </c>
      <c r="D1202" s="1" t="s">
        <v>180</v>
      </c>
      <c r="E1202" s="1" t="str">
        <f t="shared" si="127"/>
        <v>Submitted</v>
      </c>
      <c r="F1202" s="1" t="s">
        <v>35</v>
      </c>
      <c r="G1202" s="1">
        <v>48</v>
      </c>
      <c r="H1202" s="1" t="s">
        <v>24</v>
      </c>
      <c r="I1202" s="1" t="s">
        <v>48</v>
      </c>
      <c r="J1202" s="1" t="s">
        <v>49</v>
      </c>
      <c r="K1202" s="4">
        <v>1015637</v>
      </c>
      <c r="L1202" s="4" t="str">
        <f t="shared" si="128"/>
        <v>Submitted</v>
      </c>
      <c r="M1202" s="1">
        <v>644</v>
      </c>
      <c r="N1202" s="1" t="str">
        <f t="shared" si="129"/>
        <v>low_risk</v>
      </c>
      <c r="O1202" s="1" t="str">
        <f t="shared" si="130"/>
        <v>Excellent</v>
      </c>
      <c r="P1202" s="1" t="str">
        <f t="shared" si="131"/>
        <v>Submitted</v>
      </c>
      <c r="Q1202" s="1" t="str">
        <f t="shared" si="132"/>
        <v>Valid</v>
      </c>
      <c r="R1202" s="1" t="s">
        <v>70</v>
      </c>
      <c r="S1202" s="4">
        <v>3997042</v>
      </c>
      <c r="T1202" s="1">
        <v>12.4</v>
      </c>
      <c r="U1202" s="1">
        <v>12</v>
      </c>
      <c r="V1202" s="1">
        <v>333086.83</v>
      </c>
      <c r="W1202" s="4">
        <f t="shared" si="133"/>
        <v>4131103.8430987559</v>
      </c>
      <c r="X1202" s="1" t="s">
        <v>85</v>
      </c>
      <c r="Y1202" s="1" t="s">
        <v>86</v>
      </c>
      <c r="Z1202" s="8">
        <v>46664</v>
      </c>
      <c r="AA1202" s="8" t="str">
        <f>TEXT(Table2[[#This Row],[Application_Date]],"yyy")</f>
        <v>2027</v>
      </c>
      <c r="AB1202" s="8" t="str">
        <f>TEXT(Table2[[#This Row],[Application_Date]],"mmmm")</f>
        <v>October</v>
      </c>
      <c r="AC1202" s="1" t="s">
        <v>61</v>
      </c>
      <c r="AD1202" s="1" t="s">
        <v>42</v>
      </c>
      <c r="AE1202" s="1" t="s">
        <v>31</v>
      </c>
    </row>
    <row r="1203" spans="1:31" x14ac:dyDescent="0.25">
      <c r="A1203" s="1" t="s">
        <v>2546</v>
      </c>
      <c r="B1203" s="1" t="str">
        <f>IF(COUNTIF($A$2:A1203,A1203)&gt;1,"Duplicate","Unique")</f>
        <v>Unique</v>
      </c>
      <c r="C1203" s="1" t="s">
        <v>2547</v>
      </c>
      <c r="D1203" s="1" t="s">
        <v>124</v>
      </c>
      <c r="E1203" s="1" t="str">
        <f t="shared" si="127"/>
        <v>Submitted</v>
      </c>
      <c r="F1203" s="1" t="s">
        <v>35</v>
      </c>
      <c r="G1203" s="1">
        <v>31</v>
      </c>
      <c r="H1203" s="1" t="s">
        <v>24</v>
      </c>
      <c r="I1203" s="1" t="s">
        <v>48</v>
      </c>
      <c r="J1203" s="1" t="s">
        <v>37</v>
      </c>
      <c r="K1203" s="4">
        <v>2236332</v>
      </c>
      <c r="L1203" s="4" t="str">
        <f t="shared" si="128"/>
        <v>Submitted</v>
      </c>
      <c r="M1203" s="1">
        <v>319</v>
      </c>
      <c r="N1203" s="1" t="str">
        <f t="shared" si="129"/>
        <v>High_risk</v>
      </c>
      <c r="O1203" s="1" t="str">
        <f t="shared" si="130"/>
        <v>Excellent</v>
      </c>
      <c r="P1203" s="1" t="str">
        <f t="shared" si="131"/>
        <v>Submitted</v>
      </c>
      <c r="Q1203" s="1" t="str">
        <f t="shared" si="132"/>
        <v>Valid</v>
      </c>
      <c r="R1203" s="1" t="s">
        <v>38</v>
      </c>
      <c r="S1203" s="4">
        <v>3974806</v>
      </c>
      <c r="T1203" s="1">
        <v>10.15</v>
      </c>
      <c r="U1203" s="1">
        <v>120</v>
      </c>
      <c r="V1203" s="1">
        <v>33123.379999999997</v>
      </c>
      <c r="W1203" s="4">
        <f t="shared" si="133"/>
        <v>3362023.4083333332</v>
      </c>
      <c r="X1203" s="1" t="s">
        <v>95</v>
      </c>
      <c r="Y1203" s="1" t="s">
        <v>96</v>
      </c>
      <c r="Z1203" s="8">
        <v>46665</v>
      </c>
      <c r="AA1203" s="8" t="str">
        <f>TEXT(Table2[[#This Row],[Application_Date]],"yyy")</f>
        <v>2027</v>
      </c>
      <c r="AB1203" s="8" t="str">
        <f>TEXT(Table2[[#This Row],[Application_Date]],"mmmm")</f>
        <v>October</v>
      </c>
      <c r="AC1203" s="1" t="s">
        <v>61</v>
      </c>
      <c r="AD1203" s="1" t="s">
        <v>42</v>
      </c>
      <c r="AE1203" s="1" t="s">
        <v>66</v>
      </c>
    </row>
    <row r="1204" spans="1:31" x14ac:dyDescent="0.25">
      <c r="A1204" s="1" t="s">
        <v>2548</v>
      </c>
      <c r="B1204" s="1" t="str">
        <f>IF(COUNTIF($A$2:A1204,A1204)&gt;1,"Duplicate","Unique")</f>
        <v>Unique</v>
      </c>
      <c r="C1204" s="1" t="s">
        <v>2549</v>
      </c>
      <c r="D1204" s="1" t="s">
        <v>172</v>
      </c>
      <c r="E1204" s="1" t="str">
        <f t="shared" si="127"/>
        <v>Submitted</v>
      </c>
      <c r="F1204" s="1" t="s">
        <v>47</v>
      </c>
      <c r="G1204" s="1">
        <v>64</v>
      </c>
      <c r="H1204" s="1" t="s">
        <v>36</v>
      </c>
      <c r="I1204" s="1" t="s">
        <v>48</v>
      </c>
      <c r="J1204" s="1" t="s">
        <v>49</v>
      </c>
      <c r="K1204" s="4">
        <v>250572</v>
      </c>
      <c r="L1204" s="4" t="str">
        <f t="shared" si="128"/>
        <v>Submitted</v>
      </c>
      <c r="M1204" s="1">
        <v>492</v>
      </c>
      <c r="N1204" s="1" t="str">
        <f t="shared" si="129"/>
        <v>High_risk</v>
      </c>
      <c r="O1204" s="1" t="str">
        <f t="shared" si="130"/>
        <v>Excellent</v>
      </c>
      <c r="P1204" s="1" t="str">
        <f t="shared" si="131"/>
        <v>Submitted</v>
      </c>
      <c r="Q1204" s="1" t="str">
        <f t="shared" si="132"/>
        <v>Valid</v>
      </c>
      <c r="R1204" s="1" t="s">
        <v>70</v>
      </c>
      <c r="S1204" s="4">
        <v>802748</v>
      </c>
      <c r="T1204" s="1">
        <v>14.85</v>
      </c>
      <c r="U1204" s="1">
        <v>120</v>
      </c>
      <c r="V1204" s="1">
        <v>6689.57</v>
      </c>
      <c r="W1204" s="4">
        <f t="shared" si="133"/>
        <v>993400.65</v>
      </c>
      <c r="X1204" s="1" t="s">
        <v>28</v>
      </c>
      <c r="Y1204" s="1" t="s">
        <v>29</v>
      </c>
      <c r="Z1204" s="8">
        <v>46666</v>
      </c>
      <c r="AA1204" s="8" t="str">
        <f>TEXT(Table2[[#This Row],[Application_Date]],"yyy")</f>
        <v>2027</v>
      </c>
      <c r="AB1204" s="8" t="str">
        <f>TEXT(Table2[[#This Row],[Application_Date]],"mmmm")</f>
        <v>October</v>
      </c>
      <c r="AC1204" s="1" t="s">
        <v>61</v>
      </c>
      <c r="AD1204" s="1" t="s">
        <v>42</v>
      </c>
      <c r="AE1204" s="1" t="s">
        <v>43</v>
      </c>
    </row>
    <row r="1205" spans="1:31" x14ac:dyDescent="0.25">
      <c r="A1205" s="1" t="s">
        <v>2550</v>
      </c>
      <c r="B1205" s="1" t="str">
        <f>IF(COUNTIF($A$2:A1205,A1205)&gt;1,"Duplicate","Unique")</f>
        <v>Unique</v>
      </c>
      <c r="C1205" s="1" t="s">
        <v>2551</v>
      </c>
      <c r="D1205" s="1" t="s">
        <v>226</v>
      </c>
      <c r="E1205" s="1" t="str">
        <f t="shared" si="127"/>
        <v>Submitted</v>
      </c>
      <c r="F1205" s="1" t="s">
        <v>47</v>
      </c>
      <c r="G1205" s="1">
        <v>59</v>
      </c>
      <c r="H1205" s="1" t="s">
        <v>36</v>
      </c>
      <c r="I1205" s="1" t="s">
        <v>25</v>
      </c>
      <c r="J1205" s="1" t="s">
        <v>37</v>
      </c>
      <c r="K1205" s="4">
        <v>1782359</v>
      </c>
      <c r="L1205" s="4" t="str">
        <f t="shared" si="128"/>
        <v>Submitted</v>
      </c>
      <c r="M1205" s="1">
        <v>314</v>
      </c>
      <c r="N1205" s="1" t="str">
        <f t="shared" si="129"/>
        <v>High_risk</v>
      </c>
      <c r="O1205" s="1" t="str">
        <f t="shared" si="130"/>
        <v>Excellent</v>
      </c>
      <c r="P1205" s="1" t="str">
        <f t="shared" si="131"/>
        <v>Submitted</v>
      </c>
      <c r="Q1205" s="1" t="str">
        <f t="shared" si="132"/>
        <v>Valid</v>
      </c>
      <c r="R1205" s="1" t="s">
        <v>6</v>
      </c>
      <c r="S1205" s="4">
        <v>4256683</v>
      </c>
      <c r="T1205" s="1">
        <v>17.899999999999999</v>
      </c>
      <c r="U1205" s="1">
        <v>12</v>
      </c>
      <c r="V1205" s="1">
        <v>354723.58</v>
      </c>
      <c r="W1205" s="4">
        <f t="shared" si="133"/>
        <v>6349663.026301546</v>
      </c>
      <c r="X1205" s="1" t="s">
        <v>85</v>
      </c>
      <c r="Y1205" s="1" t="s">
        <v>86</v>
      </c>
      <c r="Z1205" s="8">
        <v>46667</v>
      </c>
      <c r="AA1205" s="8" t="str">
        <f>TEXT(Table2[[#This Row],[Application_Date]],"yyy")</f>
        <v>2027</v>
      </c>
      <c r="AB1205" s="8" t="str">
        <f>TEXT(Table2[[#This Row],[Application_Date]],"mmmm")</f>
        <v>October</v>
      </c>
      <c r="AC1205" s="1" t="s">
        <v>61</v>
      </c>
      <c r="AD1205" s="1" t="s">
        <v>30</v>
      </c>
      <c r="AE1205" s="1" t="s">
        <v>66</v>
      </c>
    </row>
    <row r="1206" spans="1:31" x14ac:dyDescent="0.25">
      <c r="A1206" s="1" t="s">
        <v>2552</v>
      </c>
      <c r="B1206" s="1" t="str">
        <f>IF(COUNTIF($A$2:A1206,A1206)&gt;1,"Duplicate","Unique")</f>
        <v>Unique</v>
      </c>
      <c r="C1206" s="1" t="s">
        <v>2553</v>
      </c>
      <c r="D1206" s="1" t="s">
        <v>65</v>
      </c>
      <c r="E1206" s="1" t="str">
        <f t="shared" si="127"/>
        <v>Submitted</v>
      </c>
      <c r="F1206" s="1" t="s">
        <v>47</v>
      </c>
      <c r="G1206" s="1">
        <v>43</v>
      </c>
      <c r="H1206" s="1" t="s">
        <v>24</v>
      </c>
      <c r="I1206" s="1" t="s">
        <v>25</v>
      </c>
      <c r="J1206" s="1" t="s">
        <v>37</v>
      </c>
      <c r="K1206" s="4">
        <v>995712</v>
      </c>
      <c r="L1206" s="4" t="str">
        <f t="shared" si="128"/>
        <v>Submitted</v>
      </c>
      <c r="M1206" s="1">
        <v>877</v>
      </c>
      <c r="N1206" s="1" t="str">
        <f t="shared" si="129"/>
        <v>medium_risk</v>
      </c>
      <c r="O1206" s="1" t="str">
        <f t="shared" si="130"/>
        <v>Excellent</v>
      </c>
      <c r="P1206" s="1" t="str">
        <f t="shared" si="131"/>
        <v>Submitted</v>
      </c>
      <c r="Q1206" s="1" t="str">
        <f t="shared" si="132"/>
        <v>Valid</v>
      </c>
      <c r="R1206" s="1" t="s">
        <v>38</v>
      </c>
      <c r="S1206" s="4">
        <v>4595580</v>
      </c>
      <c r="T1206" s="1">
        <v>12.85</v>
      </c>
      <c r="U1206" s="1">
        <v>24</v>
      </c>
      <c r="V1206" s="1">
        <v>191482.5</v>
      </c>
      <c r="W1206" s="4">
        <f t="shared" si="133"/>
        <v>4921100.3772268267</v>
      </c>
      <c r="X1206" s="1" t="s">
        <v>105</v>
      </c>
      <c r="Y1206" s="1" t="s">
        <v>106</v>
      </c>
      <c r="Z1206" s="8">
        <v>46668</v>
      </c>
      <c r="AA1206" s="8" t="str">
        <f>TEXT(Table2[[#This Row],[Application_Date]],"yyy")</f>
        <v>2027</v>
      </c>
      <c r="AB1206" s="8" t="str">
        <f>TEXT(Table2[[#This Row],[Application_Date]],"mmmm")</f>
        <v>October</v>
      </c>
      <c r="AC1206" s="1" t="s">
        <v>41</v>
      </c>
      <c r="AD1206" s="1" t="s">
        <v>42</v>
      </c>
      <c r="AE1206" s="1" t="s">
        <v>66</v>
      </c>
    </row>
    <row r="1207" spans="1:31" x14ac:dyDescent="0.25">
      <c r="A1207" s="1" t="s">
        <v>2554</v>
      </c>
      <c r="B1207" s="1" t="str">
        <f>IF(COUNTIF($A$2:A1207,A1207)&gt;1,"Duplicate","Unique")</f>
        <v>Unique</v>
      </c>
      <c r="C1207" s="1" t="s">
        <v>2555</v>
      </c>
      <c r="D1207" s="1" t="s">
        <v>325</v>
      </c>
      <c r="E1207" s="1" t="str">
        <f t="shared" si="127"/>
        <v>Submitted</v>
      </c>
      <c r="F1207" s="1" t="s">
        <v>35</v>
      </c>
      <c r="G1207" s="1">
        <v>25</v>
      </c>
      <c r="H1207" s="1" t="s">
        <v>36</v>
      </c>
      <c r="I1207" s="1" t="s">
        <v>25</v>
      </c>
      <c r="J1207" s="1" t="s">
        <v>70</v>
      </c>
      <c r="K1207" s="4">
        <v>995022</v>
      </c>
      <c r="L1207" s="4" t="str">
        <f t="shared" si="128"/>
        <v>Submitted</v>
      </c>
      <c r="M1207" s="1">
        <v>846</v>
      </c>
      <c r="N1207" s="1" t="str">
        <f t="shared" si="129"/>
        <v>medium_risk</v>
      </c>
      <c r="O1207" s="1" t="str">
        <f t="shared" si="130"/>
        <v>Excellent</v>
      </c>
      <c r="P1207" s="1" t="str">
        <f t="shared" si="131"/>
        <v>Submitted</v>
      </c>
      <c r="Q1207" s="1" t="str">
        <f t="shared" si="132"/>
        <v>Valid</v>
      </c>
      <c r="R1207" s="1" t="s">
        <v>6</v>
      </c>
      <c r="S1207" s="4">
        <v>1267136</v>
      </c>
      <c r="T1207" s="1">
        <v>8.17</v>
      </c>
      <c r="U1207" s="1">
        <v>120</v>
      </c>
      <c r="V1207" s="1">
        <v>10559.47</v>
      </c>
      <c r="W1207" s="4">
        <f t="shared" si="133"/>
        <v>862708.42666666664</v>
      </c>
      <c r="X1207" s="1" t="s">
        <v>105</v>
      </c>
      <c r="Y1207" s="1" t="s">
        <v>106</v>
      </c>
      <c r="Z1207" s="8">
        <v>46669</v>
      </c>
      <c r="AA1207" s="8" t="str">
        <f>TEXT(Table2[[#This Row],[Application_Date]],"yyy")</f>
        <v>2027</v>
      </c>
      <c r="AB1207" s="8" t="str">
        <f>TEXT(Table2[[#This Row],[Application_Date]],"mmmm")</f>
        <v>October</v>
      </c>
      <c r="AC1207" s="1" t="s">
        <v>61</v>
      </c>
      <c r="AD1207" s="1" t="s">
        <v>30</v>
      </c>
      <c r="AE1207" s="1" t="s">
        <v>62</v>
      </c>
    </row>
    <row r="1208" spans="1:31" x14ac:dyDescent="0.25">
      <c r="A1208" s="1" t="s">
        <v>2556</v>
      </c>
      <c r="B1208" s="1" t="str">
        <f>IF(COUNTIF($A$2:A1208,A1208)&gt;1,"Duplicate","Unique")</f>
        <v>Unique</v>
      </c>
      <c r="C1208" s="1" t="s">
        <v>2557</v>
      </c>
      <c r="D1208" s="1" t="s">
        <v>239</v>
      </c>
      <c r="E1208" s="1" t="str">
        <f t="shared" si="127"/>
        <v>Submitted</v>
      </c>
      <c r="F1208" s="1" t="s">
        <v>35</v>
      </c>
      <c r="G1208" s="1">
        <v>35</v>
      </c>
      <c r="H1208" s="1" t="s">
        <v>36</v>
      </c>
      <c r="I1208" s="1" t="s">
        <v>48</v>
      </c>
      <c r="J1208" s="1" t="s">
        <v>49</v>
      </c>
      <c r="K1208" s="4">
        <v>2298162</v>
      </c>
      <c r="L1208" s="4" t="str">
        <f t="shared" si="128"/>
        <v>Submitted</v>
      </c>
      <c r="M1208" s="1">
        <v>704</v>
      </c>
      <c r="N1208" s="1" t="str">
        <f t="shared" si="129"/>
        <v>low_risk</v>
      </c>
      <c r="O1208" s="1" t="str">
        <f t="shared" si="130"/>
        <v>Excellent</v>
      </c>
      <c r="P1208" s="1" t="str">
        <f t="shared" si="131"/>
        <v>Submitted</v>
      </c>
      <c r="Q1208" s="1" t="str">
        <f t="shared" si="132"/>
        <v>Valid</v>
      </c>
      <c r="R1208" s="1" t="s">
        <v>6</v>
      </c>
      <c r="S1208" s="4">
        <v>2796858</v>
      </c>
      <c r="T1208" s="1">
        <v>17.829999999999998</v>
      </c>
      <c r="U1208" s="1">
        <v>60</v>
      </c>
      <c r="V1208" s="1">
        <v>46614.3</v>
      </c>
      <c r="W1208" s="4">
        <f t="shared" si="133"/>
        <v>4155664.8449999993</v>
      </c>
      <c r="X1208" s="1" t="s">
        <v>95</v>
      </c>
      <c r="Y1208" s="1" t="s">
        <v>96</v>
      </c>
      <c r="Z1208" s="8">
        <v>46670</v>
      </c>
      <c r="AA1208" s="8" t="str">
        <f>TEXT(Table2[[#This Row],[Application_Date]],"yyy")</f>
        <v>2027</v>
      </c>
      <c r="AB1208" s="8" t="str">
        <f>TEXT(Table2[[#This Row],[Application_Date]],"mmmm")</f>
        <v>October</v>
      </c>
      <c r="AC1208" s="1" t="s">
        <v>61</v>
      </c>
      <c r="AD1208" s="1" t="s">
        <v>42</v>
      </c>
      <c r="AE1208" s="1" t="s">
        <v>31</v>
      </c>
    </row>
    <row r="1209" spans="1:31" x14ac:dyDescent="0.25">
      <c r="A1209" s="1" t="s">
        <v>2558</v>
      </c>
      <c r="B1209" s="1" t="str">
        <f>IF(COUNTIF($A$2:A1209,A1209)&gt;1,"Duplicate","Unique")</f>
        <v>Unique</v>
      </c>
      <c r="C1209" s="1" t="s">
        <v>2559</v>
      </c>
      <c r="D1209" s="1" t="s">
        <v>142</v>
      </c>
      <c r="E1209" s="1" t="str">
        <f t="shared" si="127"/>
        <v>Submitted</v>
      </c>
      <c r="F1209" s="1" t="s">
        <v>47</v>
      </c>
      <c r="G1209" s="1">
        <v>39</v>
      </c>
      <c r="H1209" s="1" t="s">
        <v>24</v>
      </c>
      <c r="I1209" s="1" t="s">
        <v>48</v>
      </c>
      <c r="J1209" s="1" t="s">
        <v>26</v>
      </c>
      <c r="K1209" s="4">
        <v>2174793</v>
      </c>
      <c r="L1209" s="4" t="str">
        <f t="shared" si="128"/>
        <v>Submitted</v>
      </c>
      <c r="M1209" s="1">
        <v>377</v>
      </c>
      <c r="N1209" s="1" t="str">
        <f t="shared" si="129"/>
        <v>High_risk</v>
      </c>
      <c r="O1209" s="1" t="str">
        <f t="shared" si="130"/>
        <v>Excellent</v>
      </c>
      <c r="P1209" s="1" t="str">
        <f t="shared" si="131"/>
        <v>Submitted</v>
      </c>
      <c r="Q1209" s="1" t="str">
        <f t="shared" si="132"/>
        <v>Valid</v>
      </c>
      <c r="R1209" s="1" t="s">
        <v>70</v>
      </c>
      <c r="S1209" s="4">
        <v>4922795</v>
      </c>
      <c r="T1209" s="1">
        <v>14.24</v>
      </c>
      <c r="U1209" s="1">
        <v>60</v>
      </c>
      <c r="V1209" s="1">
        <v>82046.58</v>
      </c>
      <c r="W1209" s="4">
        <f t="shared" si="133"/>
        <v>5841716.7333333334</v>
      </c>
      <c r="X1209" s="1" t="s">
        <v>85</v>
      </c>
      <c r="Y1209" s="1" t="s">
        <v>86</v>
      </c>
      <c r="Z1209" s="8">
        <v>46671</v>
      </c>
      <c r="AA1209" s="8" t="str">
        <f>TEXT(Table2[[#This Row],[Application_Date]],"yyy")</f>
        <v>2027</v>
      </c>
      <c r="AB1209" s="8" t="str">
        <f>TEXT(Table2[[#This Row],[Application_Date]],"mmmm")</f>
        <v>October</v>
      </c>
      <c r="AC1209" s="1" t="s">
        <v>61</v>
      </c>
      <c r="AD1209" s="1" t="s">
        <v>30</v>
      </c>
      <c r="AE1209" s="1" t="s">
        <v>62</v>
      </c>
    </row>
    <row r="1210" spans="1:31" x14ac:dyDescent="0.25">
      <c r="A1210" s="1" t="s">
        <v>2560</v>
      </c>
      <c r="B1210" s="1" t="str">
        <f>IF(COUNTIF($A$2:A1210,A1210)&gt;1,"Duplicate","Unique")</f>
        <v>Unique</v>
      </c>
      <c r="C1210" s="1" t="s">
        <v>2561</v>
      </c>
      <c r="D1210" s="1">
        <v>0</v>
      </c>
      <c r="E1210" s="1" t="str">
        <f t="shared" si="127"/>
        <v>Submitted</v>
      </c>
      <c r="F1210" s="1" t="s">
        <v>35</v>
      </c>
      <c r="G1210" s="1">
        <v>47</v>
      </c>
      <c r="H1210" s="1" t="s">
        <v>36</v>
      </c>
      <c r="I1210" s="1" t="s">
        <v>48</v>
      </c>
      <c r="J1210" s="1" t="s">
        <v>49</v>
      </c>
      <c r="K1210" s="4">
        <v>892722</v>
      </c>
      <c r="L1210" s="4" t="str">
        <f t="shared" si="128"/>
        <v>Submitted</v>
      </c>
      <c r="M1210" s="1">
        <v>546</v>
      </c>
      <c r="N1210" s="1" t="str">
        <f t="shared" si="129"/>
        <v>High_risk</v>
      </c>
      <c r="O1210" s="1" t="str">
        <f t="shared" si="130"/>
        <v>Excellent</v>
      </c>
      <c r="P1210" s="1" t="str">
        <f t="shared" si="131"/>
        <v>Submitted</v>
      </c>
      <c r="Q1210" s="1" t="str">
        <f t="shared" si="132"/>
        <v>Valid</v>
      </c>
      <c r="R1210" s="1" t="s">
        <v>82</v>
      </c>
      <c r="S1210" s="4">
        <v>3628702</v>
      </c>
      <c r="T1210" s="1">
        <v>18.29</v>
      </c>
      <c r="U1210" s="1">
        <v>24</v>
      </c>
      <c r="V1210" s="1">
        <v>151195.92000000001</v>
      </c>
      <c r="W1210" s="4">
        <f t="shared" si="133"/>
        <v>5530746.6329024751</v>
      </c>
      <c r="X1210" s="1" t="s">
        <v>95</v>
      </c>
      <c r="Y1210" s="1" t="s">
        <v>96</v>
      </c>
      <c r="Z1210" s="8">
        <v>46672</v>
      </c>
      <c r="AA1210" s="8" t="str">
        <f>TEXT(Table2[[#This Row],[Application_Date]],"yyy")</f>
        <v>2027</v>
      </c>
      <c r="AB1210" s="8" t="str">
        <f>TEXT(Table2[[#This Row],[Application_Date]],"mmmm")</f>
        <v>October</v>
      </c>
      <c r="AC1210" s="1" t="s">
        <v>52</v>
      </c>
      <c r="AD1210" s="1" t="s">
        <v>30</v>
      </c>
      <c r="AE1210" s="1" t="s">
        <v>31</v>
      </c>
    </row>
    <row r="1211" spans="1:31" x14ac:dyDescent="0.25">
      <c r="A1211" s="1" t="s">
        <v>2562</v>
      </c>
      <c r="B1211" s="1" t="str">
        <f>IF(COUNTIF($A$2:A1211,A1211)&gt;1,"Duplicate","Unique")</f>
        <v>Unique</v>
      </c>
      <c r="C1211" s="1" t="s">
        <v>2563</v>
      </c>
      <c r="D1211" s="1" t="s">
        <v>572</v>
      </c>
      <c r="E1211" s="1" t="str">
        <f t="shared" si="127"/>
        <v>Submitted</v>
      </c>
      <c r="F1211" s="1" t="s">
        <v>47</v>
      </c>
      <c r="G1211" s="1">
        <v>26</v>
      </c>
      <c r="H1211" s="1" t="s">
        <v>24</v>
      </c>
      <c r="I1211" s="1" t="s">
        <v>25</v>
      </c>
      <c r="J1211" s="1" t="s">
        <v>37</v>
      </c>
      <c r="K1211" s="4">
        <v>2234584</v>
      </c>
      <c r="L1211" s="4" t="str">
        <f t="shared" si="128"/>
        <v>Submitted</v>
      </c>
      <c r="M1211" s="1">
        <v>304</v>
      </c>
      <c r="N1211" s="1" t="str">
        <f t="shared" si="129"/>
        <v>High_risk</v>
      </c>
      <c r="O1211" s="1" t="str">
        <f t="shared" si="130"/>
        <v>Excellent</v>
      </c>
      <c r="P1211" s="1" t="str">
        <f t="shared" si="131"/>
        <v>Submitted</v>
      </c>
      <c r="Q1211" s="1" t="str">
        <f t="shared" si="132"/>
        <v>Valid</v>
      </c>
      <c r="R1211" s="1" t="s">
        <v>27</v>
      </c>
      <c r="S1211" s="4">
        <v>1665215</v>
      </c>
      <c r="T1211" s="1">
        <v>14.88</v>
      </c>
      <c r="U1211" s="1">
        <v>12</v>
      </c>
      <c r="V1211" s="1">
        <v>138767.92000000001</v>
      </c>
      <c r="W1211" s="4">
        <f t="shared" si="133"/>
        <v>2064996.0025978757</v>
      </c>
      <c r="X1211" s="1" t="s">
        <v>39</v>
      </c>
      <c r="Y1211" s="1" t="s">
        <v>40</v>
      </c>
      <c r="Z1211" s="8">
        <v>46673</v>
      </c>
      <c r="AA1211" s="8" t="str">
        <f>TEXT(Table2[[#This Row],[Application_Date]],"yyy")</f>
        <v>2027</v>
      </c>
      <c r="AB1211" s="8" t="str">
        <f>TEXT(Table2[[#This Row],[Application_Date]],"mmmm")</f>
        <v>October</v>
      </c>
      <c r="AC1211" s="1" t="s">
        <v>41</v>
      </c>
      <c r="AD1211" s="1" t="s">
        <v>42</v>
      </c>
      <c r="AE1211" s="1" t="s">
        <v>31</v>
      </c>
    </row>
    <row r="1212" spans="1:31" x14ac:dyDescent="0.25">
      <c r="A1212" s="1" t="s">
        <v>2564</v>
      </c>
      <c r="B1212" s="1" t="str">
        <f>IF(COUNTIF($A$2:A1212,A1212)&gt;1,"Duplicate","Unique")</f>
        <v>Unique</v>
      </c>
      <c r="C1212" s="1" t="s">
        <v>2565</v>
      </c>
      <c r="D1212" s="1" t="s">
        <v>196</v>
      </c>
      <c r="E1212" s="1" t="str">
        <f t="shared" si="127"/>
        <v>Submitted</v>
      </c>
      <c r="F1212" s="1" t="s">
        <v>35</v>
      </c>
      <c r="G1212" s="1">
        <v>34</v>
      </c>
      <c r="H1212" s="1" t="s">
        <v>36</v>
      </c>
      <c r="I1212" s="1" t="s">
        <v>48</v>
      </c>
      <c r="J1212" s="1" t="s">
        <v>26</v>
      </c>
      <c r="K1212" s="4">
        <v>2035710</v>
      </c>
      <c r="L1212" s="4" t="str">
        <f t="shared" si="128"/>
        <v>Submitted</v>
      </c>
      <c r="M1212" s="1">
        <v>320</v>
      </c>
      <c r="N1212" s="1" t="str">
        <f t="shared" si="129"/>
        <v>High_risk</v>
      </c>
      <c r="O1212" s="1" t="str">
        <f t="shared" si="130"/>
        <v>Excellent</v>
      </c>
      <c r="P1212" s="1" t="str">
        <f t="shared" si="131"/>
        <v>Submitted</v>
      </c>
      <c r="Q1212" s="1" t="str">
        <f t="shared" si="132"/>
        <v>Valid</v>
      </c>
      <c r="R1212" s="1" t="s">
        <v>38</v>
      </c>
      <c r="S1212" s="4">
        <v>652120</v>
      </c>
      <c r="T1212" s="1">
        <v>9.25</v>
      </c>
      <c r="U1212" s="1">
        <v>120</v>
      </c>
      <c r="V1212" s="1">
        <v>5434.33</v>
      </c>
      <c r="W1212" s="4">
        <f t="shared" si="133"/>
        <v>502675.83333333337</v>
      </c>
      <c r="X1212" s="1" t="s">
        <v>50</v>
      </c>
      <c r="Y1212" s="1" t="s">
        <v>51</v>
      </c>
      <c r="Z1212" s="8">
        <v>46674</v>
      </c>
      <c r="AA1212" s="8" t="str">
        <f>TEXT(Table2[[#This Row],[Application_Date]],"yyy")</f>
        <v>2027</v>
      </c>
      <c r="AB1212" s="8" t="str">
        <f>TEXT(Table2[[#This Row],[Application_Date]],"mmmm")</f>
        <v>October</v>
      </c>
      <c r="AC1212" s="1" t="s">
        <v>61</v>
      </c>
      <c r="AD1212" s="1" t="s">
        <v>42</v>
      </c>
      <c r="AE1212" s="1" t="s">
        <v>43</v>
      </c>
    </row>
    <row r="1213" spans="1:31" x14ac:dyDescent="0.25">
      <c r="A1213" s="1" t="s">
        <v>2566</v>
      </c>
      <c r="B1213" s="1" t="str">
        <f>IF(COUNTIF($A$2:A1213,A1213)&gt;1,"Duplicate","Unique")</f>
        <v>Unique</v>
      </c>
      <c r="C1213" s="1" t="s">
        <v>2567</v>
      </c>
      <c r="D1213" s="1" t="s">
        <v>433</v>
      </c>
      <c r="E1213" s="1" t="str">
        <f t="shared" si="127"/>
        <v>Submitted</v>
      </c>
      <c r="F1213" s="1" t="s">
        <v>35</v>
      </c>
      <c r="G1213" s="1">
        <v>43</v>
      </c>
      <c r="H1213" s="1" t="s">
        <v>24</v>
      </c>
      <c r="I1213" s="1" t="s">
        <v>48</v>
      </c>
      <c r="J1213" s="1" t="s">
        <v>49</v>
      </c>
      <c r="K1213" s="4">
        <v>1796421</v>
      </c>
      <c r="L1213" s="4" t="str">
        <f t="shared" si="128"/>
        <v>Submitted</v>
      </c>
      <c r="M1213" s="1">
        <v>890</v>
      </c>
      <c r="N1213" s="1" t="str">
        <f t="shared" si="129"/>
        <v>medium_risk</v>
      </c>
      <c r="O1213" s="1" t="str">
        <f t="shared" si="130"/>
        <v>Excellent</v>
      </c>
      <c r="P1213" s="1" t="str">
        <f t="shared" si="131"/>
        <v>Submitted</v>
      </c>
      <c r="Q1213" s="1" t="str">
        <f t="shared" si="132"/>
        <v>Valid</v>
      </c>
      <c r="R1213" s="1" t="s">
        <v>70</v>
      </c>
      <c r="S1213" s="4">
        <v>1047064</v>
      </c>
      <c r="T1213" s="1">
        <v>17.03</v>
      </c>
      <c r="U1213" s="1">
        <v>36</v>
      </c>
      <c r="V1213" s="1">
        <v>29085.11</v>
      </c>
      <c r="W1213" s="4">
        <f t="shared" si="133"/>
        <v>1485958.3266666897</v>
      </c>
      <c r="X1213" s="1" t="s">
        <v>59</v>
      </c>
      <c r="Y1213" s="1" t="s">
        <v>60</v>
      </c>
      <c r="Z1213" s="8">
        <v>46675</v>
      </c>
      <c r="AA1213" s="8" t="str">
        <f>TEXT(Table2[[#This Row],[Application_Date]],"yyy")</f>
        <v>2027</v>
      </c>
      <c r="AB1213" s="8" t="str">
        <f>TEXT(Table2[[#This Row],[Application_Date]],"mmmm")</f>
        <v>October</v>
      </c>
      <c r="AC1213" s="1" t="s">
        <v>61</v>
      </c>
      <c r="AD1213" s="1" t="s">
        <v>42</v>
      </c>
      <c r="AE1213" s="1" t="s">
        <v>66</v>
      </c>
    </row>
    <row r="1214" spans="1:31" x14ac:dyDescent="0.25">
      <c r="A1214" s="1" t="s">
        <v>2568</v>
      </c>
      <c r="B1214" s="1" t="str">
        <f>IF(COUNTIF($A$2:A1214,A1214)&gt;1,"Duplicate","Unique")</f>
        <v>Unique</v>
      </c>
      <c r="C1214" s="1" t="s">
        <v>2569</v>
      </c>
      <c r="D1214" s="1" t="s">
        <v>333</v>
      </c>
      <c r="E1214" s="1" t="str">
        <f t="shared" si="127"/>
        <v>Submitted</v>
      </c>
      <c r="F1214" s="1" t="s">
        <v>47</v>
      </c>
      <c r="G1214" s="1">
        <v>38</v>
      </c>
      <c r="H1214" s="1" t="s">
        <v>36</v>
      </c>
      <c r="I1214" s="1" t="s">
        <v>25</v>
      </c>
      <c r="J1214" s="1" t="s">
        <v>49</v>
      </c>
      <c r="K1214" s="4">
        <v>1405990</v>
      </c>
      <c r="L1214" s="4" t="str">
        <f t="shared" si="128"/>
        <v>Submitted</v>
      </c>
      <c r="M1214" s="1">
        <v>478</v>
      </c>
      <c r="N1214" s="1" t="str">
        <f t="shared" si="129"/>
        <v>High_risk</v>
      </c>
      <c r="O1214" s="1" t="str">
        <f t="shared" si="130"/>
        <v>Excellent</v>
      </c>
      <c r="P1214" s="1" t="str">
        <f t="shared" si="131"/>
        <v>Submitted</v>
      </c>
      <c r="Q1214" s="1" t="str">
        <f t="shared" si="132"/>
        <v>Valid</v>
      </c>
      <c r="R1214" s="1" t="s">
        <v>38</v>
      </c>
      <c r="S1214" s="4">
        <v>1329603</v>
      </c>
      <c r="T1214" s="1">
        <v>11.3</v>
      </c>
      <c r="U1214" s="1">
        <v>12</v>
      </c>
      <c r="V1214" s="1">
        <v>110800.25</v>
      </c>
      <c r="W1214" s="4">
        <f t="shared" si="133"/>
        <v>1252479.0136471961</v>
      </c>
      <c r="X1214" s="1" t="s">
        <v>28</v>
      </c>
      <c r="Y1214" s="1" t="s">
        <v>29</v>
      </c>
      <c r="Z1214" s="8">
        <v>46676</v>
      </c>
      <c r="AA1214" s="8" t="str">
        <f>TEXT(Table2[[#This Row],[Application_Date]],"yyy")</f>
        <v>2027</v>
      </c>
      <c r="AB1214" s="8" t="str">
        <f>TEXT(Table2[[#This Row],[Application_Date]],"mmmm")</f>
        <v>October</v>
      </c>
      <c r="AC1214" s="1" t="s">
        <v>41</v>
      </c>
      <c r="AD1214" s="1" t="s">
        <v>30</v>
      </c>
      <c r="AE1214" s="1" t="s">
        <v>62</v>
      </c>
    </row>
    <row r="1215" spans="1:31" x14ac:dyDescent="0.25">
      <c r="A1215" s="1" t="s">
        <v>2570</v>
      </c>
      <c r="B1215" s="1" t="str">
        <f>IF(COUNTIF($A$2:A1215,A1215)&gt;1,"Duplicate","Unique")</f>
        <v>Unique</v>
      </c>
      <c r="C1215" s="1" t="s">
        <v>2571</v>
      </c>
      <c r="D1215" s="1" t="s">
        <v>328</v>
      </c>
      <c r="E1215" s="1" t="str">
        <f t="shared" si="127"/>
        <v>Submitted</v>
      </c>
      <c r="F1215" s="1" t="s">
        <v>35</v>
      </c>
      <c r="G1215" s="1">
        <v>50</v>
      </c>
      <c r="H1215" s="1" t="s">
        <v>24</v>
      </c>
      <c r="I1215" s="1" t="s">
        <v>25</v>
      </c>
      <c r="J1215" s="1" t="s">
        <v>37</v>
      </c>
      <c r="K1215" s="4">
        <v>1007241</v>
      </c>
      <c r="L1215" s="4" t="str">
        <f t="shared" si="128"/>
        <v>Submitted</v>
      </c>
      <c r="M1215" s="1">
        <v>368</v>
      </c>
      <c r="N1215" s="1" t="str">
        <f t="shared" si="129"/>
        <v>High_risk</v>
      </c>
      <c r="O1215" s="1" t="str">
        <f t="shared" si="130"/>
        <v>Excellent</v>
      </c>
      <c r="P1215" s="1" t="str">
        <f t="shared" si="131"/>
        <v>Submitted</v>
      </c>
      <c r="Q1215" s="1" t="str">
        <f t="shared" si="132"/>
        <v>Valid</v>
      </c>
      <c r="R1215" s="1" t="s">
        <v>38</v>
      </c>
      <c r="S1215" s="4">
        <v>4931479</v>
      </c>
      <c r="T1215" s="1">
        <v>16.88</v>
      </c>
      <c r="U1215" s="1">
        <v>36</v>
      </c>
      <c r="V1215" s="1">
        <v>136985.53</v>
      </c>
      <c r="W1215" s="4">
        <f t="shared" si="133"/>
        <v>6936947.1266667945</v>
      </c>
      <c r="X1215" s="1" t="s">
        <v>39</v>
      </c>
      <c r="Y1215" s="1" t="s">
        <v>40</v>
      </c>
      <c r="Z1215" s="8">
        <v>46677</v>
      </c>
      <c r="AA1215" s="8" t="str">
        <f>TEXT(Table2[[#This Row],[Application_Date]],"yyy")</f>
        <v>2027</v>
      </c>
      <c r="AB1215" s="8" t="str">
        <f>TEXT(Table2[[#This Row],[Application_Date]],"mmmm")</f>
        <v>October</v>
      </c>
      <c r="AC1215" s="1" t="s">
        <v>61</v>
      </c>
      <c r="AD1215" s="1" t="s">
        <v>42</v>
      </c>
      <c r="AE1215" s="1" t="s">
        <v>62</v>
      </c>
    </row>
    <row r="1216" spans="1:31" x14ac:dyDescent="0.25">
      <c r="A1216" s="1" t="s">
        <v>2572</v>
      </c>
      <c r="B1216" s="1" t="str">
        <f>IF(COUNTIF($A$2:A1216,A1216)&gt;1,"Duplicate","Unique")</f>
        <v>Unique</v>
      </c>
      <c r="C1216" s="1" t="s">
        <v>2573</v>
      </c>
      <c r="D1216" s="1" t="s">
        <v>121</v>
      </c>
      <c r="E1216" s="1" t="str">
        <f t="shared" si="127"/>
        <v>Submitted</v>
      </c>
      <c r="F1216" s="1" t="s">
        <v>35</v>
      </c>
      <c r="G1216" s="1">
        <v>37</v>
      </c>
      <c r="H1216" s="1" t="s">
        <v>24</v>
      </c>
      <c r="I1216" s="1" t="s">
        <v>48</v>
      </c>
      <c r="J1216" s="1" t="s">
        <v>26</v>
      </c>
      <c r="K1216" s="4">
        <v>1419857</v>
      </c>
      <c r="L1216" s="4" t="str">
        <f t="shared" si="128"/>
        <v>Submitted</v>
      </c>
      <c r="M1216" s="1">
        <v>836</v>
      </c>
      <c r="N1216" s="1" t="str">
        <f t="shared" si="129"/>
        <v>medium_risk</v>
      </c>
      <c r="O1216" s="1" t="str">
        <f t="shared" si="130"/>
        <v>Excellent</v>
      </c>
      <c r="P1216" s="1" t="str">
        <f t="shared" si="131"/>
        <v>Submitted</v>
      </c>
      <c r="Q1216" s="1" t="str">
        <f t="shared" si="132"/>
        <v>Valid</v>
      </c>
      <c r="R1216" s="1" t="s">
        <v>27</v>
      </c>
      <c r="S1216" s="4">
        <v>3685720</v>
      </c>
      <c r="T1216" s="1">
        <v>12.13</v>
      </c>
      <c r="U1216" s="1">
        <v>180</v>
      </c>
      <c r="V1216" s="1">
        <v>20476.22</v>
      </c>
      <c r="W1216" s="4">
        <f t="shared" si="133"/>
        <v>3725648.6333333338</v>
      </c>
      <c r="X1216" s="1" t="s">
        <v>105</v>
      </c>
      <c r="Y1216" s="1" t="s">
        <v>106</v>
      </c>
      <c r="Z1216" s="8">
        <v>46678</v>
      </c>
      <c r="AA1216" s="8" t="str">
        <f>TEXT(Table2[[#This Row],[Application_Date]],"yyy")</f>
        <v>2027</v>
      </c>
      <c r="AB1216" s="8" t="str">
        <f>TEXT(Table2[[#This Row],[Application_Date]],"mmmm")</f>
        <v>October</v>
      </c>
      <c r="AC1216" s="1" t="s">
        <v>52</v>
      </c>
      <c r="AD1216" s="1" t="s">
        <v>42</v>
      </c>
      <c r="AE1216" s="1" t="s">
        <v>66</v>
      </c>
    </row>
    <row r="1217" spans="1:31" x14ac:dyDescent="0.25">
      <c r="A1217" s="1" t="s">
        <v>2574</v>
      </c>
      <c r="B1217" s="1" t="str">
        <f>IF(COUNTIF($A$2:A1217,A1217)&gt;1,"Duplicate","Unique")</f>
        <v>Unique</v>
      </c>
      <c r="C1217" s="1" t="s">
        <v>2575</v>
      </c>
      <c r="D1217" s="1" t="s">
        <v>461</v>
      </c>
      <c r="E1217" s="1" t="str">
        <f t="shared" si="127"/>
        <v>Submitted</v>
      </c>
      <c r="F1217" s="1" t="s">
        <v>47</v>
      </c>
      <c r="G1217" s="1">
        <v>58</v>
      </c>
      <c r="H1217" s="1" t="s">
        <v>36</v>
      </c>
      <c r="I1217" s="1" t="s">
        <v>25</v>
      </c>
      <c r="J1217" s="1" t="s">
        <v>70</v>
      </c>
      <c r="K1217" s="4">
        <v>1891550</v>
      </c>
      <c r="L1217" s="4" t="str">
        <f t="shared" si="128"/>
        <v>Submitted</v>
      </c>
      <c r="M1217" s="1">
        <v>544</v>
      </c>
      <c r="N1217" s="1" t="str">
        <f t="shared" si="129"/>
        <v>High_risk</v>
      </c>
      <c r="O1217" s="1" t="str">
        <f t="shared" si="130"/>
        <v>Excellent</v>
      </c>
      <c r="P1217" s="1" t="str">
        <f t="shared" si="131"/>
        <v>Submitted</v>
      </c>
      <c r="Q1217" s="1" t="str">
        <f t="shared" si="132"/>
        <v>Valid</v>
      </c>
      <c r="R1217" s="1" t="s">
        <v>82</v>
      </c>
      <c r="S1217" s="4">
        <v>4173641</v>
      </c>
      <c r="T1217" s="1">
        <v>9.93</v>
      </c>
      <c r="U1217" s="1">
        <v>120</v>
      </c>
      <c r="V1217" s="1">
        <v>34780.339999999997</v>
      </c>
      <c r="W1217" s="4">
        <f t="shared" si="133"/>
        <v>3453687.9275000002</v>
      </c>
      <c r="X1217" s="1" t="s">
        <v>85</v>
      </c>
      <c r="Y1217" s="1" t="s">
        <v>86</v>
      </c>
      <c r="Z1217" s="8">
        <v>46679</v>
      </c>
      <c r="AA1217" s="8" t="str">
        <f>TEXT(Table2[[#This Row],[Application_Date]],"yyy")</f>
        <v>2027</v>
      </c>
      <c r="AB1217" s="8" t="str">
        <f>TEXT(Table2[[#This Row],[Application_Date]],"mmmm")</f>
        <v>October</v>
      </c>
      <c r="AC1217" s="1" t="s">
        <v>61</v>
      </c>
      <c r="AD1217" s="1" t="s">
        <v>42</v>
      </c>
      <c r="AE1217" s="1" t="s">
        <v>31</v>
      </c>
    </row>
    <row r="1218" spans="1:31" x14ac:dyDescent="0.25">
      <c r="A1218" s="1" t="s">
        <v>2576</v>
      </c>
      <c r="B1218" s="1" t="str">
        <f>IF(COUNTIF($A$2:A1218,A1218)&gt;1,"Duplicate","Unique")</f>
        <v>Unique</v>
      </c>
      <c r="C1218" s="1" t="s">
        <v>2577</v>
      </c>
      <c r="D1218" s="1" t="s">
        <v>366</v>
      </c>
      <c r="E1218" s="1" t="str">
        <f t="shared" ref="E1218:E1281" si="134">IF(C1218="","Missing","Submitted")</f>
        <v>Submitted</v>
      </c>
      <c r="F1218" s="1" t="s">
        <v>35</v>
      </c>
      <c r="G1218" s="1">
        <v>23</v>
      </c>
      <c r="H1218" s="1" t="s">
        <v>24</v>
      </c>
      <c r="I1218" s="1" t="s">
        <v>48</v>
      </c>
      <c r="J1218" s="1" t="s">
        <v>26</v>
      </c>
      <c r="K1218" s="4">
        <v>395674</v>
      </c>
      <c r="L1218" s="4" t="str">
        <f t="shared" ref="L1218:L1281" si="135">IF(K1218="","Missing","Submitted")</f>
        <v>Submitted</v>
      </c>
      <c r="M1218" s="1">
        <v>482</v>
      </c>
      <c r="N1218" s="1" t="str">
        <f t="shared" ref="N1218:N1281" si="136">IF(M1218&lt;600,"High_risk",IF(M1218&gt;=750,"medium_risk","low_risk"))</f>
        <v>High_risk</v>
      </c>
      <c r="O1218" s="1" t="str">
        <f t="shared" ref="O1218:O1281" si="137">IF(J1219&lt;503,"Poor",IF(J1219&lt;=550,"Fair",IF(J1219&lt;=750,"Good","Excellent")))</f>
        <v>Excellent</v>
      </c>
      <c r="P1218" s="1" t="str">
        <f t="shared" ref="P1218:P1281" si="138">IF(S1218="","Missing","Submitted")</f>
        <v>Submitted</v>
      </c>
      <c r="Q1218" s="1" t="str">
        <f t="shared" ref="Q1218:Q1281" si="139">IF(AND(M1218&gt;=300,M1218&lt;=900),"Valid","Invalid")</f>
        <v>Valid</v>
      </c>
      <c r="R1218" s="1" t="s">
        <v>6</v>
      </c>
      <c r="S1218" s="4">
        <v>3357176</v>
      </c>
      <c r="T1218" s="1">
        <v>14.79</v>
      </c>
      <c r="U1218" s="1">
        <v>36</v>
      </c>
      <c r="V1218" s="1">
        <v>93254.89</v>
      </c>
      <c r="W1218" s="4">
        <f t="shared" ref="W1218:W1281" si="140">PMT(T1218/12,U1218,-S1218)</f>
        <v>4137719.4200011487</v>
      </c>
      <c r="X1218" s="1" t="s">
        <v>39</v>
      </c>
      <c r="Y1218" s="1" t="s">
        <v>40</v>
      </c>
      <c r="Z1218" s="8">
        <v>46680</v>
      </c>
      <c r="AA1218" s="8" t="str">
        <f>TEXT(Table2[[#This Row],[Application_Date]],"yyy")</f>
        <v>2027</v>
      </c>
      <c r="AB1218" s="8" t="str">
        <f>TEXT(Table2[[#This Row],[Application_Date]],"mmmm")</f>
        <v>October</v>
      </c>
      <c r="AC1218" s="1" t="s">
        <v>41</v>
      </c>
      <c r="AD1218" s="1" t="s">
        <v>30</v>
      </c>
      <c r="AE1218" s="1" t="s">
        <v>62</v>
      </c>
    </row>
    <row r="1219" spans="1:31" x14ac:dyDescent="0.25">
      <c r="A1219" s="1" t="s">
        <v>2578</v>
      </c>
      <c r="B1219" s="1" t="str">
        <f>IF(COUNTIF($A$2:A1219,A1219)&gt;1,"Duplicate","Unique")</f>
        <v>Unique</v>
      </c>
      <c r="C1219" s="1" t="s">
        <v>2579</v>
      </c>
      <c r="D1219" s="1" t="s">
        <v>361</v>
      </c>
      <c r="E1219" s="1" t="str">
        <f t="shared" si="134"/>
        <v>Submitted</v>
      </c>
      <c r="F1219" s="1" t="s">
        <v>47</v>
      </c>
      <c r="G1219" s="1">
        <v>36</v>
      </c>
      <c r="H1219" s="1" t="s">
        <v>24</v>
      </c>
      <c r="I1219" s="1" t="s">
        <v>48</v>
      </c>
      <c r="J1219" s="1" t="s">
        <v>37</v>
      </c>
      <c r="K1219" s="4">
        <v>1619263</v>
      </c>
      <c r="L1219" s="4" t="str">
        <f t="shared" si="135"/>
        <v>Submitted</v>
      </c>
      <c r="M1219" s="1">
        <v>470</v>
      </c>
      <c r="N1219" s="1" t="str">
        <f t="shared" si="136"/>
        <v>High_risk</v>
      </c>
      <c r="O1219" s="1" t="str">
        <f t="shared" si="137"/>
        <v>Excellent</v>
      </c>
      <c r="P1219" s="1" t="str">
        <f t="shared" si="138"/>
        <v>Submitted</v>
      </c>
      <c r="Q1219" s="1" t="str">
        <f t="shared" si="139"/>
        <v>Valid</v>
      </c>
      <c r="R1219" s="1" t="s">
        <v>6</v>
      </c>
      <c r="S1219" s="4">
        <v>1496673</v>
      </c>
      <c r="T1219" s="1">
        <v>11.74</v>
      </c>
      <c r="U1219" s="1">
        <v>120</v>
      </c>
      <c r="V1219" s="1">
        <v>12472.27</v>
      </c>
      <c r="W1219" s="4">
        <f t="shared" si="140"/>
        <v>1464245.0850000002</v>
      </c>
      <c r="X1219" s="1" t="s">
        <v>125</v>
      </c>
      <c r="Y1219" s="1" t="s">
        <v>96</v>
      </c>
      <c r="Z1219" s="8">
        <v>46681</v>
      </c>
      <c r="AA1219" s="8" t="str">
        <f>TEXT(Table2[[#This Row],[Application_Date]],"yyy")</f>
        <v>2027</v>
      </c>
      <c r="AB1219" s="8" t="str">
        <f>TEXT(Table2[[#This Row],[Application_Date]],"mmmm")</f>
        <v>October</v>
      </c>
      <c r="AC1219" s="1" t="s">
        <v>61</v>
      </c>
      <c r="AD1219" s="1" t="s">
        <v>42</v>
      </c>
      <c r="AE1219" s="1" t="s">
        <v>31</v>
      </c>
    </row>
    <row r="1220" spans="1:31" x14ac:dyDescent="0.25">
      <c r="A1220" s="1" t="s">
        <v>2580</v>
      </c>
      <c r="B1220" s="1" t="str">
        <f>IF(COUNTIF($A$2:A1220,A1220)&gt;1,"Duplicate","Unique")</f>
        <v>Unique</v>
      </c>
      <c r="C1220" s="1" t="s">
        <v>2581</v>
      </c>
      <c r="D1220" s="1" t="s">
        <v>148</v>
      </c>
      <c r="E1220" s="1" t="str">
        <f t="shared" si="134"/>
        <v>Submitted</v>
      </c>
      <c r="F1220" s="1" t="s">
        <v>35</v>
      </c>
      <c r="G1220" s="1">
        <v>50</v>
      </c>
      <c r="H1220" s="1" t="s">
        <v>24</v>
      </c>
      <c r="I1220" s="1" t="s">
        <v>48</v>
      </c>
      <c r="J1220" s="1" t="s">
        <v>70</v>
      </c>
      <c r="K1220" s="4">
        <v>2489266</v>
      </c>
      <c r="L1220" s="4" t="str">
        <f t="shared" si="135"/>
        <v>Submitted</v>
      </c>
      <c r="M1220" s="1">
        <v>513</v>
      </c>
      <c r="N1220" s="1" t="str">
        <f t="shared" si="136"/>
        <v>High_risk</v>
      </c>
      <c r="O1220" s="1" t="str">
        <f t="shared" si="137"/>
        <v>Excellent</v>
      </c>
      <c r="P1220" s="1" t="str">
        <f t="shared" si="138"/>
        <v>Submitted</v>
      </c>
      <c r="Q1220" s="1" t="str">
        <f t="shared" si="139"/>
        <v>Valid</v>
      </c>
      <c r="R1220" s="1" t="s">
        <v>82</v>
      </c>
      <c r="S1220" s="4">
        <v>3375549</v>
      </c>
      <c r="T1220" s="1">
        <v>8.4700000000000006</v>
      </c>
      <c r="U1220" s="1">
        <v>36</v>
      </c>
      <c r="V1220" s="1">
        <v>93765.25</v>
      </c>
      <c r="W1220" s="4">
        <f t="shared" si="140"/>
        <v>2382575.0131494976</v>
      </c>
      <c r="X1220" s="1" t="s">
        <v>39</v>
      </c>
      <c r="Y1220" s="1" t="s">
        <v>40</v>
      </c>
      <c r="Z1220" s="8">
        <v>46682</v>
      </c>
      <c r="AA1220" s="8" t="str">
        <f>TEXT(Table2[[#This Row],[Application_Date]],"yyy")</f>
        <v>2027</v>
      </c>
      <c r="AB1220" s="8" t="str">
        <f>TEXT(Table2[[#This Row],[Application_Date]],"mmmm")</f>
        <v>October</v>
      </c>
      <c r="AC1220" s="1" t="s">
        <v>52</v>
      </c>
      <c r="AD1220" s="1" t="s">
        <v>42</v>
      </c>
      <c r="AE1220" s="1" t="s">
        <v>31</v>
      </c>
    </row>
    <row r="1221" spans="1:31" x14ac:dyDescent="0.25">
      <c r="A1221" s="1" t="s">
        <v>2582</v>
      </c>
      <c r="B1221" s="1" t="str">
        <f>IF(COUNTIF($A$2:A1221,A1221)&gt;1,"Duplicate","Unique")</f>
        <v>Unique</v>
      </c>
      <c r="C1221" s="1" t="s">
        <v>2583</v>
      </c>
      <c r="D1221" s="1" t="s">
        <v>139</v>
      </c>
      <c r="E1221" s="1" t="str">
        <f t="shared" si="134"/>
        <v>Submitted</v>
      </c>
      <c r="F1221" s="1" t="s">
        <v>47</v>
      </c>
      <c r="G1221" s="1">
        <v>38</v>
      </c>
      <c r="H1221" s="1" t="s">
        <v>24</v>
      </c>
      <c r="I1221" s="1" t="s">
        <v>48</v>
      </c>
      <c r="J1221" s="1" t="s">
        <v>70</v>
      </c>
      <c r="K1221" s="4">
        <v>1087932</v>
      </c>
      <c r="L1221" s="4" t="str">
        <f t="shared" si="135"/>
        <v>Submitted</v>
      </c>
      <c r="M1221" s="1">
        <v>780</v>
      </c>
      <c r="N1221" s="1" t="str">
        <f t="shared" si="136"/>
        <v>medium_risk</v>
      </c>
      <c r="O1221" s="1" t="str">
        <f t="shared" si="137"/>
        <v>Excellent</v>
      </c>
      <c r="P1221" s="1" t="str">
        <f t="shared" si="138"/>
        <v>Submitted</v>
      </c>
      <c r="Q1221" s="1" t="str">
        <f t="shared" si="139"/>
        <v>Valid</v>
      </c>
      <c r="R1221" s="1" t="s">
        <v>27</v>
      </c>
      <c r="S1221" s="4">
        <v>3751040</v>
      </c>
      <c r="T1221" s="1">
        <v>17.03</v>
      </c>
      <c r="U1221" s="1">
        <v>120</v>
      </c>
      <c r="V1221" s="1">
        <v>31258.67</v>
      </c>
      <c r="W1221" s="4">
        <f t="shared" si="140"/>
        <v>5323350.9333333336</v>
      </c>
      <c r="X1221" s="1" t="s">
        <v>39</v>
      </c>
      <c r="Y1221" s="1" t="s">
        <v>40</v>
      </c>
      <c r="Z1221" s="8">
        <v>46683</v>
      </c>
      <c r="AA1221" s="8" t="str">
        <f>TEXT(Table2[[#This Row],[Application_Date]],"yyy")</f>
        <v>2027</v>
      </c>
      <c r="AB1221" s="8" t="str">
        <f>TEXT(Table2[[#This Row],[Application_Date]],"mmmm")</f>
        <v>October</v>
      </c>
      <c r="AC1221" s="1" t="s">
        <v>52</v>
      </c>
      <c r="AD1221" s="1" t="s">
        <v>42</v>
      </c>
      <c r="AE1221" s="1" t="s">
        <v>62</v>
      </c>
    </row>
    <row r="1222" spans="1:31" x14ac:dyDescent="0.25">
      <c r="A1222" s="1" t="s">
        <v>2584</v>
      </c>
      <c r="B1222" s="1" t="str">
        <f>IF(COUNTIF($A$2:A1222,A1222)&gt;1,"Duplicate","Unique")</f>
        <v>Unique</v>
      </c>
      <c r="C1222" s="1" t="s">
        <v>2585</v>
      </c>
      <c r="D1222" s="1">
        <v>0</v>
      </c>
      <c r="E1222" s="1" t="str">
        <f t="shared" si="134"/>
        <v>Submitted</v>
      </c>
      <c r="F1222" s="1" t="s">
        <v>47</v>
      </c>
      <c r="G1222" s="1">
        <v>56</v>
      </c>
      <c r="H1222" s="1" t="s">
        <v>36</v>
      </c>
      <c r="I1222" s="1" t="s">
        <v>25</v>
      </c>
      <c r="J1222" s="1" t="s">
        <v>37</v>
      </c>
      <c r="K1222" s="4">
        <v>289373</v>
      </c>
      <c r="L1222" s="4" t="str">
        <f t="shared" si="135"/>
        <v>Submitted</v>
      </c>
      <c r="M1222" s="1">
        <v>869</v>
      </c>
      <c r="N1222" s="1" t="str">
        <f t="shared" si="136"/>
        <v>medium_risk</v>
      </c>
      <c r="O1222" s="1" t="str">
        <f t="shared" si="137"/>
        <v>Excellent</v>
      </c>
      <c r="P1222" s="1" t="str">
        <f t="shared" si="138"/>
        <v>Submitted</v>
      </c>
      <c r="Q1222" s="1" t="str">
        <f t="shared" si="139"/>
        <v>Valid</v>
      </c>
      <c r="R1222" s="1" t="s">
        <v>27</v>
      </c>
      <c r="S1222" s="4">
        <v>1363345</v>
      </c>
      <c r="T1222" s="1">
        <v>18.63</v>
      </c>
      <c r="U1222" s="1">
        <v>180</v>
      </c>
      <c r="V1222" s="1">
        <v>7574.14</v>
      </c>
      <c r="W1222" s="4">
        <f t="shared" si="140"/>
        <v>2116593.1124999998</v>
      </c>
      <c r="X1222" s="1" t="s">
        <v>28</v>
      </c>
      <c r="Y1222" s="1" t="s">
        <v>29</v>
      </c>
      <c r="Z1222" s="8">
        <v>46684</v>
      </c>
      <c r="AA1222" s="8" t="str">
        <f>TEXT(Table2[[#This Row],[Application_Date]],"yyy")</f>
        <v>2027</v>
      </c>
      <c r="AB1222" s="8" t="str">
        <f>TEXT(Table2[[#This Row],[Application_Date]],"mmmm")</f>
        <v>October</v>
      </c>
      <c r="AC1222" s="1" t="s">
        <v>61</v>
      </c>
      <c r="AD1222" s="1" t="s">
        <v>30</v>
      </c>
      <c r="AE1222" s="1" t="s">
        <v>66</v>
      </c>
    </row>
    <row r="1223" spans="1:31" x14ac:dyDescent="0.25">
      <c r="A1223" s="1" t="s">
        <v>2586</v>
      </c>
      <c r="B1223" s="1" t="str">
        <f>IF(COUNTIF($A$2:A1223,A1223)&gt;1,"Duplicate","Unique")</f>
        <v>Unique</v>
      </c>
      <c r="C1223" s="1" t="s">
        <v>2587</v>
      </c>
      <c r="D1223" s="1" t="s">
        <v>133</v>
      </c>
      <c r="E1223" s="1" t="str">
        <f t="shared" si="134"/>
        <v>Submitted</v>
      </c>
      <c r="F1223" s="1" t="s">
        <v>35</v>
      </c>
      <c r="G1223" s="1">
        <v>62</v>
      </c>
      <c r="H1223" s="1" t="s">
        <v>24</v>
      </c>
      <c r="I1223" s="1" t="s">
        <v>48</v>
      </c>
      <c r="J1223" s="1" t="s">
        <v>37</v>
      </c>
      <c r="K1223" s="4">
        <v>1027467</v>
      </c>
      <c r="L1223" s="4" t="str">
        <f t="shared" si="135"/>
        <v>Submitted</v>
      </c>
      <c r="M1223" s="1">
        <v>772</v>
      </c>
      <c r="N1223" s="1" t="str">
        <f t="shared" si="136"/>
        <v>medium_risk</v>
      </c>
      <c r="O1223" s="1" t="str">
        <f t="shared" si="137"/>
        <v>Excellent</v>
      </c>
      <c r="P1223" s="1" t="str">
        <f t="shared" si="138"/>
        <v>Submitted</v>
      </c>
      <c r="Q1223" s="1" t="str">
        <f t="shared" si="139"/>
        <v>Valid</v>
      </c>
      <c r="R1223" s="1" t="s">
        <v>27</v>
      </c>
      <c r="S1223" s="4">
        <v>4550270</v>
      </c>
      <c r="T1223" s="1">
        <v>7.53</v>
      </c>
      <c r="U1223" s="1">
        <v>12</v>
      </c>
      <c r="V1223" s="1">
        <v>379189.17</v>
      </c>
      <c r="W1223" s="4">
        <f t="shared" si="140"/>
        <v>2863586.406514986</v>
      </c>
      <c r="X1223" s="1" t="s">
        <v>95</v>
      </c>
      <c r="Y1223" s="1" t="s">
        <v>96</v>
      </c>
      <c r="Z1223" s="8">
        <v>46685</v>
      </c>
      <c r="AA1223" s="8" t="str">
        <f>TEXT(Table2[[#This Row],[Application_Date]],"yyy")</f>
        <v>2027</v>
      </c>
      <c r="AB1223" s="8" t="str">
        <f>TEXT(Table2[[#This Row],[Application_Date]],"mmmm")</f>
        <v>October</v>
      </c>
      <c r="AC1223" s="1" t="s">
        <v>61</v>
      </c>
      <c r="AD1223" s="1" t="s">
        <v>30</v>
      </c>
      <c r="AE1223" s="1" t="s">
        <v>31</v>
      </c>
    </row>
    <row r="1224" spans="1:31" x14ac:dyDescent="0.25">
      <c r="A1224" s="1" t="s">
        <v>2588</v>
      </c>
      <c r="B1224" s="1" t="str">
        <f>IF(COUNTIF($A$2:A1224,A1224)&gt;1,"Duplicate","Unique")</f>
        <v>Unique</v>
      </c>
      <c r="C1224" s="1" t="s">
        <v>2589</v>
      </c>
      <c r="D1224" s="1" t="s">
        <v>199</v>
      </c>
      <c r="E1224" s="1" t="str">
        <f t="shared" si="134"/>
        <v>Submitted</v>
      </c>
      <c r="F1224" s="1" t="s">
        <v>47</v>
      </c>
      <c r="G1224" s="1">
        <v>18</v>
      </c>
      <c r="H1224" s="1" t="s">
        <v>24</v>
      </c>
      <c r="I1224" s="1" t="s">
        <v>25</v>
      </c>
      <c r="J1224" s="1" t="s">
        <v>70</v>
      </c>
      <c r="K1224" s="4">
        <v>695358</v>
      </c>
      <c r="L1224" s="4" t="str">
        <f t="shared" si="135"/>
        <v>Submitted</v>
      </c>
      <c r="M1224" s="1">
        <v>410</v>
      </c>
      <c r="N1224" s="1" t="str">
        <f t="shared" si="136"/>
        <v>High_risk</v>
      </c>
      <c r="O1224" s="1" t="str">
        <f t="shared" si="137"/>
        <v>Excellent</v>
      </c>
      <c r="P1224" s="1" t="str">
        <f t="shared" si="138"/>
        <v>Submitted</v>
      </c>
      <c r="Q1224" s="1" t="str">
        <f t="shared" si="139"/>
        <v>Valid</v>
      </c>
      <c r="R1224" s="1" t="s">
        <v>6</v>
      </c>
      <c r="S1224" s="4">
        <v>1236680</v>
      </c>
      <c r="T1224" s="1">
        <v>9.6999999999999993</v>
      </c>
      <c r="U1224" s="1">
        <v>180</v>
      </c>
      <c r="V1224" s="1">
        <v>6870.44</v>
      </c>
      <c r="W1224" s="4">
        <f t="shared" si="140"/>
        <v>999649.66666666651</v>
      </c>
      <c r="X1224" s="1" t="s">
        <v>28</v>
      </c>
      <c r="Y1224" s="1" t="s">
        <v>29</v>
      </c>
      <c r="Z1224" s="8">
        <v>46686</v>
      </c>
      <c r="AA1224" s="8" t="str">
        <f>TEXT(Table2[[#This Row],[Application_Date]],"yyy")</f>
        <v>2027</v>
      </c>
      <c r="AB1224" s="8" t="str">
        <f>TEXT(Table2[[#This Row],[Application_Date]],"mmmm")</f>
        <v>October</v>
      </c>
      <c r="AC1224" s="1" t="s">
        <v>52</v>
      </c>
      <c r="AD1224" s="1" t="s">
        <v>30</v>
      </c>
      <c r="AE1224" s="1" t="s">
        <v>66</v>
      </c>
    </row>
    <row r="1225" spans="1:31" x14ac:dyDescent="0.25">
      <c r="A1225" s="1" t="s">
        <v>2590</v>
      </c>
      <c r="B1225" s="1" t="str">
        <f>IF(COUNTIF($A$2:A1225,A1225)&gt;1,"Duplicate","Unique")</f>
        <v>Unique</v>
      </c>
      <c r="C1225" s="1" t="s">
        <v>2591</v>
      </c>
      <c r="D1225" s="1" t="s">
        <v>239</v>
      </c>
      <c r="E1225" s="1" t="str">
        <f t="shared" si="134"/>
        <v>Submitted</v>
      </c>
      <c r="F1225" s="1" t="s">
        <v>35</v>
      </c>
      <c r="G1225" s="1">
        <v>22</v>
      </c>
      <c r="H1225" s="1" t="s">
        <v>36</v>
      </c>
      <c r="I1225" s="1" t="s">
        <v>48</v>
      </c>
      <c r="J1225" s="1" t="s">
        <v>26</v>
      </c>
      <c r="K1225" s="4">
        <v>1025020</v>
      </c>
      <c r="L1225" s="4" t="str">
        <f t="shared" si="135"/>
        <v>Submitted</v>
      </c>
      <c r="M1225" s="1">
        <v>377</v>
      </c>
      <c r="N1225" s="1" t="str">
        <f t="shared" si="136"/>
        <v>High_risk</v>
      </c>
      <c r="O1225" s="1" t="str">
        <f t="shared" si="137"/>
        <v>Excellent</v>
      </c>
      <c r="P1225" s="1" t="str">
        <f t="shared" si="138"/>
        <v>Submitted</v>
      </c>
      <c r="Q1225" s="1" t="str">
        <f t="shared" si="139"/>
        <v>Valid</v>
      </c>
      <c r="R1225" s="1" t="s">
        <v>70</v>
      </c>
      <c r="S1225" s="4">
        <v>3978958</v>
      </c>
      <c r="T1225" s="1">
        <v>15.98</v>
      </c>
      <c r="U1225" s="1">
        <v>24</v>
      </c>
      <c r="V1225" s="1">
        <v>165789.92000000001</v>
      </c>
      <c r="W1225" s="4">
        <f t="shared" si="140"/>
        <v>5298645.7446130542</v>
      </c>
      <c r="X1225" s="1" t="s">
        <v>95</v>
      </c>
      <c r="Y1225" s="1" t="s">
        <v>96</v>
      </c>
      <c r="Z1225" s="8">
        <v>46687</v>
      </c>
      <c r="AA1225" s="8" t="str">
        <f>TEXT(Table2[[#This Row],[Application_Date]],"yyy")</f>
        <v>2027</v>
      </c>
      <c r="AB1225" s="8" t="str">
        <f>TEXT(Table2[[#This Row],[Application_Date]],"mmmm")</f>
        <v>October</v>
      </c>
      <c r="AC1225" s="1" t="s">
        <v>52</v>
      </c>
      <c r="AD1225" s="1" t="s">
        <v>30</v>
      </c>
      <c r="AE1225" s="1" t="s">
        <v>31</v>
      </c>
    </row>
    <row r="1226" spans="1:31" x14ac:dyDescent="0.25">
      <c r="A1226" s="1" t="s">
        <v>2592</v>
      </c>
      <c r="B1226" s="1" t="str">
        <f>IF(COUNTIF($A$2:A1226,A1226)&gt;1,"Duplicate","Unique")</f>
        <v>Unique</v>
      </c>
      <c r="C1226" s="1" t="s">
        <v>2593</v>
      </c>
      <c r="D1226" s="1" t="s">
        <v>328</v>
      </c>
      <c r="E1226" s="1" t="str">
        <f t="shared" si="134"/>
        <v>Submitted</v>
      </c>
      <c r="F1226" s="1" t="s">
        <v>35</v>
      </c>
      <c r="G1226" s="1">
        <v>35</v>
      </c>
      <c r="H1226" s="1" t="s">
        <v>24</v>
      </c>
      <c r="I1226" s="1" t="s">
        <v>25</v>
      </c>
      <c r="J1226" s="1" t="s">
        <v>26</v>
      </c>
      <c r="K1226" s="4">
        <v>1315819</v>
      </c>
      <c r="L1226" s="4" t="str">
        <f t="shared" si="135"/>
        <v>Submitted</v>
      </c>
      <c r="M1226" s="1">
        <v>457</v>
      </c>
      <c r="N1226" s="1" t="str">
        <f t="shared" si="136"/>
        <v>High_risk</v>
      </c>
      <c r="O1226" s="1" t="str">
        <f t="shared" si="137"/>
        <v>Excellent</v>
      </c>
      <c r="P1226" s="1" t="str">
        <f t="shared" si="138"/>
        <v>Submitted</v>
      </c>
      <c r="Q1226" s="1" t="str">
        <f t="shared" si="139"/>
        <v>Valid</v>
      </c>
      <c r="R1226" s="1" t="s">
        <v>70</v>
      </c>
      <c r="S1226" s="4">
        <v>4002060</v>
      </c>
      <c r="T1226" s="1">
        <v>8.86</v>
      </c>
      <c r="U1226" s="1">
        <v>120</v>
      </c>
      <c r="V1226" s="1">
        <v>33350.5</v>
      </c>
      <c r="W1226" s="4">
        <f t="shared" si="140"/>
        <v>2954854.3</v>
      </c>
      <c r="X1226" s="1" t="s">
        <v>85</v>
      </c>
      <c r="Y1226" s="1" t="s">
        <v>86</v>
      </c>
      <c r="Z1226" s="8">
        <v>46688</v>
      </c>
      <c r="AA1226" s="8" t="str">
        <f>TEXT(Table2[[#This Row],[Application_Date]],"yyy")</f>
        <v>2027</v>
      </c>
      <c r="AB1226" s="8" t="str">
        <f>TEXT(Table2[[#This Row],[Application_Date]],"mmmm")</f>
        <v>October</v>
      </c>
      <c r="AC1226" s="1" t="s">
        <v>61</v>
      </c>
      <c r="AD1226" s="1" t="s">
        <v>42</v>
      </c>
      <c r="AE1226" s="1" t="s">
        <v>43</v>
      </c>
    </row>
    <row r="1227" spans="1:31" x14ac:dyDescent="0.25">
      <c r="A1227" s="1" t="s">
        <v>2594</v>
      </c>
      <c r="B1227" s="1" t="str">
        <f>IF(COUNTIF($A$2:A1227,A1227)&gt;1,"Duplicate","Unique")</f>
        <v>Unique</v>
      </c>
      <c r="C1227" s="1" t="s">
        <v>2595</v>
      </c>
      <c r="D1227" s="1" t="s">
        <v>99</v>
      </c>
      <c r="E1227" s="1" t="str">
        <f t="shared" si="134"/>
        <v>Submitted</v>
      </c>
      <c r="F1227" s="1" t="s">
        <v>47</v>
      </c>
      <c r="G1227" s="1">
        <v>56</v>
      </c>
      <c r="H1227" s="1" t="s">
        <v>36</v>
      </c>
      <c r="I1227" s="1" t="s">
        <v>48</v>
      </c>
      <c r="J1227" s="1" t="s">
        <v>70</v>
      </c>
      <c r="K1227" s="4">
        <v>1786691</v>
      </c>
      <c r="L1227" s="4" t="str">
        <f t="shared" si="135"/>
        <v>Submitted</v>
      </c>
      <c r="M1227" s="1">
        <v>411</v>
      </c>
      <c r="N1227" s="1" t="str">
        <f t="shared" si="136"/>
        <v>High_risk</v>
      </c>
      <c r="O1227" s="1" t="str">
        <f t="shared" si="137"/>
        <v>Excellent</v>
      </c>
      <c r="P1227" s="1" t="str">
        <f t="shared" si="138"/>
        <v>Submitted</v>
      </c>
      <c r="Q1227" s="1" t="str">
        <f t="shared" si="139"/>
        <v>Valid</v>
      </c>
      <c r="R1227" s="1" t="s">
        <v>70</v>
      </c>
      <c r="S1227" s="4">
        <v>3024477</v>
      </c>
      <c r="T1227" s="1">
        <v>19</v>
      </c>
      <c r="U1227" s="1">
        <v>24</v>
      </c>
      <c r="V1227" s="1">
        <v>126019.88</v>
      </c>
      <c r="W1227" s="4">
        <f t="shared" si="140"/>
        <v>4788755.2506136084</v>
      </c>
      <c r="X1227" s="1" t="s">
        <v>105</v>
      </c>
      <c r="Y1227" s="1" t="s">
        <v>106</v>
      </c>
      <c r="Z1227" s="8">
        <v>46689</v>
      </c>
      <c r="AA1227" s="8" t="str">
        <f>TEXT(Table2[[#This Row],[Application_Date]],"yyy")</f>
        <v>2027</v>
      </c>
      <c r="AB1227" s="8" t="str">
        <f>TEXT(Table2[[#This Row],[Application_Date]],"mmmm")</f>
        <v>October</v>
      </c>
      <c r="AC1227" s="1" t="s">
        <v>52</v>
      </c>
      <c r="AD1227" s="1" t="s">
        <v>42</v>
      </c>
      <c r="AE1227" s="1" t="s">
        <v>43</v>
      </c>
    </row>
    <row r="1228" spans="1:31" x14ac:dyDescent="0.25">
      <c r="A1228" s="1" t="s">
        <v>2596</v>
      </c>
      <c r="B1228" s="1" t="str">
        <f>IF(COUNTIF($A$2:A1228,A1228)&gt;1,"Duplicate","Unique")</f>
        <v>Unique</v>
      </c>
      <c r="C1228" s="1" t="s">
        <v>2597</v>
      </c>
      <c r="D1228" s="1" t="s">
        <v>177</v>
      </c>
      <c r="E1228" s="1" t="str">
        <f t="shared" si="134"/>
        <v>Submitted</v>
      </c>
      <c r="F1228" s="1" t="s">
        <v>35</v>
      </c>
      <c r="G1228" s="1">
        <v>29</v>
      </c>
      <c r="H1228" s="1" t="s">
        <v>36</v>
      </c>
      <c r="I1228" s="1" t="s">
        <v>25</v>
      </c>
      <c r="J1228" s="1" t="s">
        <v>26</v>
      </c>
      <c r="K1228" s="4">
        <v>1353190</v>
      </c>
      <c r="L1228" s="4" t="str">
        <f t="shared" si="135"/>
        <v>Submitted</v>
      </c>
      <c r="M1228" s="1">
        <v>753</v>
      </c>
      <c r="N1228" s="1" t="str">
        <f t="shared" si="136"/>
        <v>medium_risk</v>
      </c>
      <c r="O1228" s="1" t="str">
        <f t="shared" si="137"/>
        <v>Excellent</v>
      </c>
      <c r="P1228" s="1" t="str">
        <f t="shared" si="138"/>
        <v>Submitted</v>
      </c>
      <c r="Q1228" s="1" t="str">
        <f t="shared" si="139"/>
        <v>Valid</v>
      </c>
      <c r="R1228" s="1" t="s">
        <v>38</v>
      </c>
      <c r="S1228" s="4">
        <v>1926446</v>
      </c>
      <c r="T1228" s="1">
        <v>14.26</v>
      </c>
      <c r="U1228" s="1">
        <v>180</v>
      </c>
      <c r="V1228" s="1">
        <v>10702.48</v>
      </c>
      <c r="W1228" s="4">
        <f t="shared" si="140"/>
        <v>2289259.9966666666</v>
      </c>
      <c r="X1228" s="1" t="s">
        <v>28</v>
      </c>
      <c r="Y1228" s="1" t="s">
        <v>29</v>
      </c>
      <c r="Z1228" s="8">
        <v>46690</v>
      </c>
      <c r="AA1228" s="8" t="str">
        <f>TEXT(Table2[[#This Row],[Application_Date]],"yyy")</f>
        <v>2027</v>
      </c>
      <c r="AB1228" s="8" t="str">
        <f>TEXT(Table2[[#This Row],[Application_Date]],"mmmm")</f>
        <v>October</v>
      </c>
      <c r="AC1228" s="1" t="s">
        <v>52</v>
      </c>
      <c r="AD1228" s="1" t="s">
        <v>42</v>
      </c>
      <c r="AE1228" s="1" t="s">
        <v>62</v>
      </c>
    </row>
    <row r="1229" spans="1:31" x14ac:dyDescent="0.25">
      <c r="A1229" s="1" t="s">
        <v>2598</v>
      </c>
      <c r="B1229" s="1" t="str">
        <f>IF(COUNTIF($A$2:A1229,A1229)&gt;1,"Duplicate","Unique")</f>
        <v>Unique</v>
      </c>
      <c r="C1229" s="1" t="s">
        <v>2599</v>
      </c>
      <c r="D1229" s="1" t="s">
        <v>214</v>
      </c>
      <c r="E1229" s="1" t="str">
        <f t="shared" si="134"/>
        <v>Submitted</v>
      </c>
      <c r="F1229" s="1" t="s">
        <v>47</v>
      </c>
      <c r="G1229" s="1">
        <v>56</v>
      </c>
      <c r="H1229" s="1" t="s">
        <v>36</v>
      </c>
      <c r="I1229" s="1" t="s">
        <v>48</v>
      </c>
      <c r="J1229" s="1" t="s">
        <v>37</v>
      </c>
      <c r="K1229" s="4">
        <v>2406782</v>
      </c>
      <c r="L1229" s="4" t="str">
        <f t="shared" si="135"/>
        <v>Submitted</v>
      </c>
      <c r="M1229" s="1">
        <v>854</v>
      </c>
      <c r="N1229" s="1" t="str">
        <f t="shared" si="136"/>
        <v>medium_risk</v>
      </c>
      <c r="O1229" s="1" t="str">
        <f t="shared" si="137"/>
        <v>Excellent</v>
      </c>
      <c r="P1229" s="1" t="str">
        <f t="shared" si="138"/>
        <v>Submitted</v>
      </c>
      <c r="Q1229" s="1" t="str">
        <f t="shared" si="139"/>
        <v>Valid</v>
      </c>
      <c r="R1229" s="1" t="s">
        <v>6</v>
      </c>
      <c r="S1229" s="4">
        <v>4235407</v>
      </c>
      <c r="T1229" s="1">
        <v>12.24</v>
      </c>
      <c r="U1229" s="1">
        <v>24</v>
      </c>
      <c r="V1229" s="1">
        <v>176475.29</v>
      </c>
      <c r="W1229" s="4">
        <f t="shared" si="140"/>
        <v>4320115.3427974433</v>
      </c>
      <c r="X1229" s="1" t="s">
        <v>59</v>
      </c>
      <c r="Y1229" s="1" t="s">
        <v>60</v>
      </c>
      <c r="Z1229" s="8">
        <v>46691</v>
      </c>
      <c r="AA1229" s="8" t="str">
        <f>TEXT(Table2[[#This Row],[Application_Date]],"yyy")</f>
        <v>2027</v>
      </c>
      <c r="AB1229" s="8" t="str">
        <f>TEXT(Table2[[#This Row],[Application_Date]],"mmmm")</f>
        <v>October</v>
      </c>
      <c r="AC1229" s="1" t="s">
        <v>61</v>
      </c>
      <c r="AD1229" s="1" t="s">
        <v>30</v>
      </c>
      <c r="AE1229" s="1" t="s">
        <v>43</v>
      </c>
    </row>
    <row r="1230" spans="1:31" x14ac:dyDescent="0.25">
      <c r="A1230" s="1" t="s">
        <v>2600</v>
      </c>
      <c r="B1230" s="1" t="str">
        <f>IF(COUNTIF($A$2:A1230,A1230)&gt;1,"Duplicate","Unique")</f>
        <v>Unique</v>
      </c>
      <c r="C1230" s="1" t="s">
        <v>2601</v>
      </c>
      <c r="D1230" s="1" t="s">
        <v>279</v>
      </c>
      <c r="E1230" s="1" t="str">
        <f t="shared" si="134"/>
        <v>Submitted</v>
      </c>
      <c r="F1230" s="1" t="s">
        <v>35</v>
      </c>
      <c r="G1230" s="1">
        <v>24</v>
      </c>
      <c r="H1230" s="1" t="s">
        <v>24</v>
      </c>
      <c r="I1230" s="1" t="s">
        <v>25</v>
      </c>
      <c r="J1230" s="1" t="s">
        <v>49</v>
      </c>
      <c r="K1230" s="4">
        <v>1831775</v>
      </c>
      <c r="L1230" s="4" t="str">
        <f t="shared" si="135"/>
        <v>Submitted</v>
      </c>
      <c r="M1230" s="1">
        <v>760</v>
      </c>
      <c r="N1230" s="1" t="str">
        <f t="shared" si="136"/>
        <v>medium_risk</v>
      </c>
      <c r="O1230" s="1" t="str">
        <f t="shared" si="137"/>
        <v>Excellent</v>
      </c>
      <c r="P1230" s="1" t="str">
        <f t="shared" si="138"/>
        <v>Submitted</v>
      </c>
      <c r="Q1230" s="1" t="str">
        <f t="shared" si="139"/>
        <v>Valid</v>
      </c>
      <c r="R1230" s="1" t="s">
        <v>82</v>
      </c>
      <c r="S1230" s="4">
        <v>2069934</v>
      </c>
      <c r="T1230" s="1">
        <v>8.81</v>
      </c>
      <c r="U1230" s="1">
        <v>12</v>
      </c>
      <c r="V1230" s="1">
        <v>172494.5</v>
      </c>
      <c r="W1230" s="4">
        <f t="shared" si="140"/>
        <v>1521733.6128834265</v>
      </c>
      <c r="X1230" s="1" t="s">
        <v>85</v>
      </c>
      <c r="Y1230" s="1" t="s">
        <v>86</v>
      </c>
      <c r="Z1230" s="8">
        <v>46692</v>
      </c>
      <c r="AA1230" s="8" t="str">
        <f>TEXT(Table2[[#This Row],[Application_Date]],"yyy")</f>
        <v>2027</v>
      </c>
      <c r="AB1230" s="8" t="str">
        <f>TEXT(Table2[[#This Row],[Application_Date]],"mmmm")</f>
        <v>November</v>
      </c>
      <c r="AC1230" s="1" t="s">
        <v>41</v>
      </c>
      <c r="AD1230" s="1" t="s">
        <v>42</v>
      </c>
      <c r="AE1230" s="1" t="s">
        <v>66</v>
      </c>
    </row>
    <row r="1231" spans="1:31" x14ac:dyDescent="0.25">
      <c r="A1231" s="1" t="s">
        <v>2602</v>
      </c>
      <c r="B1231" s="1" t="str">
        <f>IF(COUNTIF($A$2:A1231,A1231)&gt;1,"Duplicate","Unique")</f>
        <v>Unique</v>
      </c>
      <c r="C1231" s="1" t="s">
        <v>2603</v>
      </c>
      <c r="D1231" s="1" t="s">
        <v>78</v>
      </c>
      <c r="E1231" s="1" t="str">
        <f t="shared" si="134"/>
        <v>Submitted</v>
      </c>
      <c r="F1231" s="1" t="s">
        <v>35</v>
      </c>
      <c r="G1231" s="1">
        <v>41</v>
      </c>
      <c r="H1231" s="1" t="s">
        <v>24</v>
      </c>
      <c r="I1231" s="1" t="s">
        <v>25</v>
      </c>
      <c r="J1231" s="1" t="s">
        <v>70</v>
      </c>
      <c r="K1231" s="4">
        <v>1421320</v>
      </c>
      <c r="L1231" s="4" t="str">
        <f t="shared" si="135"/>
        <v>Submitted</v>
      </c>
      <c r="M1231" s="1">
        <v>832</v>
      </c>
      <c r="N1231" s="1" t="str">
        <f t="shared" si="136"/>
        <v>medium_risk</v>
      </c>
      <c r="O1231" s="1" t="str">
        <f t="shared" si="137"/>
        <v>Excellent</v>
      </c>
      <c r="P1231" s="1" t="str">
        <f t="shared" si="138"/>
        <v>Submitted</v>
      </c>
      <c r="Q1231" s="1" t="str">
        <f t="shared" si="139"/>
        <v>Valid</v>
      </c>
      <c r="R1231" s="1" t="s">
        <v>82</v>
      </c>
      <c r="S1231" s="4">
        <v>4722581</v>
      </c>
      <c r="T1231" s="1">
        <v>15.29</v>
      </c>
      <c r="U1231" s="1">
        <v>60</v>
      </c>
      <c r="V1231" s="1">
        <v>78709.679999999993</v>
      </c>
      <c r="W1231" s="4">
        <f t="shared" si="140"/>
        <v>6017355.2908333335</v>
      </c>
      <c r="X1231" s="1" t="s">
        <v>28</v>
      </c>
      <c r="Y1231" s="1" t="s">
        <v>29</v>
      </c>
      <c r="Z1231" s="8">
        <v>46693</v>
      </c>
      <c r="AA1231" s="8" t="str">
        <f>TEXT(Table2[[#This Row],[Application_Date]],"yyy")</f>
        <v>2027</v>
      </c>
      <c r="AB1231" s="8" t="str">
        <f>TEXT(Table2[[#This Row],[Application_Date]],"mmmm")</f>
        <v>November</v>
      </c>
      <c r="AC1231" s="1" t="s">
        <v>61</v>
      </c>
      <c r="AD1231" s="1" t="s">
        <v>42</v>
      </c>
      <c r="AE1231" s="1" t="s">
        <v>31</v>
      </c>
    </row>
    <row r="1232" spans="1:31" x14ac:dyDescent="0.25">
      <c r="A1232" s="1" t="s">
        <v>2604</v>
      </c>
      <c r="B1232" s="1" t="str">
        <f>IF(COUNTIF($A$2:A1232,A1232)&gt;1,"Duplicate","Unique")</f>
        <v>Unique</v>
      </c>
      <c r="C1232" s="1" t="s">
        <v>2605</v>
      </c>
      <c r="D1232" s="1" t="s">
        <v>204</v>
      </c>
      <c r="E1232" s="1" t="str">
        <f t="shared" si="134"/>
        <v>Submitted</v>
      </c>
      <c r="F1232" s="1" t="s">
        <v>35</v>
      </c>
      <c r="G1232" s="1">
        <v>60</v>
      </c>
      <c r="H1232" s="1" t="s">
        <v>24</v>
      </c>
      <c r="I1232" s="1" t="s">
        <v>48</v>
      </c>
      <c r="J1232" s="1" t="s">
        <v>26</v>
      </c>
      <c r="K1232" s="4">
        <v>1930729</v>
      </c>
      <c r="L1232" s="4" t="str">
        <f t="shared" si="135"/>
        <v>Submitted</v>
      </c>
      <c r="M1232" s="1">
        <v>677</v>
      </c>
      <c r="N1232" s="1" t="str">
        <f t="shared" si="136"/>
        <v>low_risk</v>
      </c>
      <c r="O1232" s="1" t="str">
        <f t="shared" si="137"/>
        <v>Excellent</v>
      </c>
      <c r="P1232" s="1" t="str">
        <f t="shared" si="138"/>
        <v>Submitted</v>
      </c>
      <c r="Q1232" s="1" t="str">
        <f t="shared" si="139"/>
        <v>Valid</v>
      </c>
      <c r="R1232" s="1" t="s">
        <v>6</v>
      </c>
      <c r="S1232" s="4">
        <v>3349864</v>
      </c>
      <c r="T1232" s="1">
        <v>18.11</v>
      </c>
      <c r="U1232" s="1">
        <v>180</v>
      </c>
      <c r="V1232" s="1">
        <v>18610.36</v>
      </c>
      <c r="W1232" s="4">
        <f t="shared" si="140"/>
        <v>5055503.086666666</v>
      </c>
      <c r="X1232" s="1" t="s">
        <v>59</v>
      </c>
      <c r="Y1232" s="1" t="s">
        <v>60</v>
      </c>
      <c r="Z1232" s="8">
        <v>46694</v>
      </c>
      <c r="AA1232" s="8" t="str">
        <f>TEXT(Table2[[#This Row],[Application_Date]],"yyy")</f>
        <v>2027</v>
      </c>
      <c r="AB1232" s="8" t="str">
        <f>TEXT(Table2[[#This Row],[Application_Date]],"mmmm")</f>
        <v>November</v>
      </c>
      <c r="AC1232" s="1" t="s">
        <v>61</v>
      </c>
      <c r="AD1232" s="1" t="s">
        <v>30</v>
      </c>
      <c r="AE1232" s="1" t="s">
        <v>62</v>
      </c>
    </row>
    <row r="1233" spans="1:31" x14ac:dyDescent="0.25">
      <c r="A1233" s="1" t="s">
        <v>2606</v>
      </c>
      <c r="B1233" s="1" t="str">
        <f>IF(COUNTIF($A$2:A1233,A1233)&gt;1,"Duplicate","Unique")</f>
        <v>Unique</v>
      </c>
      <c r="C1233" s="1" t="s">
        <v>2607</v>
      </c>
      <c r="D1233" s="1" t="s">
        <v>468</v>
      </c>
      <c r="E1233" s="1" t="str">
        <f t="shared" si="134"/>
        <v>Submitted</v>
      </c>
      <c r="F1233" s="1" t="s">
        <v>47</v>
      </c>
      <c r="G1233" s="1">
        <v>25</v>
      </c>
      <c r="H1233" s="1" t="s">
        <v>36</v>
      </c>
      <c r="I1233" s="1" t="s">
        <v>48</v>
      </c>
      <c r="J1233" s="1" t="s">
        <v>26</v>
      </c>
      <c r="K1233" s="4">
        <v>1910659</v>
      </c>
      <c r="L1233" s="4" t="str">
        <f t="shared" si="135"/>
        <v>Submitted</v>
      </c>
      <c r="M1233" s="1">
        <v>453</v>
      </c>
      <c r="N1233" s="1" t="str">
        <f t="shared" si="136"/>
        <v>High_risk</v>
      </c>
      <c r="O1233" s="1" t="str">
        <f t="shared" si="137"/>
        <v>Excellent</v>
      </c>
      <c r="P1233" s="1" t="str">
        <f t="shared" si="138"/>
        <v>Submitted</v>
      </c>
      <c r="Q1233" s="1" t="str">
        <f t="shared" si="139"/>
        <v>Valid</v>
      </c>
      <c r="R1233" s="1" t="s">
        <v>38</v>
      </c>
      <c r="S1233" s="4">
        <v>65100</v>
      </c>
      <c r="T1233" s="1">
        <v>9.82</v>
      </c>
      <c r="U1233" s="1">
        <v>36</v>
      </c>
      <c r="V1233" s="1">
        <v>1808.33</v>
      </c>
      <c r="W1233" s="4">
        <f t="shared" si="140"/>
        <v>53273.500023892702</v>
      </c>
      <c r="X1233" s="1" t="s">
        <v>39</v>
      </c>
      <c r="Y1233" s="1" t="s">
        <v>40</v>
      </c>
      <c r="Z1233" s="8">
        <v>46695</v>
      </c>
      <c r="AA1233" s="8" t="str">
        <f>TEXT(Table2[[#This Row],[Application_Date]],"yyy")</f>
        <v>2027</v>
      </c>
      <c r="AB1233" s="8" t="str">
        <f>TEXT(Table2[[#This Row],[Application_Date]],"mmmm")</f>
        <v>November</v>
      </c>
      <c r="AC1233" s="1" t="s">
        <v>61</v>
      </c>
      <c r="AD1233" s="1" t="s">
        <v>30</v>
      </c>
      <c r="AE1233" s="1" t="s">
        <v>43</v>
      </c>
    </row>
    <row r="1234" spans="1:31" x14ac:dyDescent="0.25">
      <c r="A1234" s="1" t="s">
        <v>2608</v>
      </c>
      <c r="B1234" s="1" t="str">
        <f>IF(COUNTIF($A$2:A1234,A1234)&gt;1,"Duplicate","Unique")</f>
        <v>Unique</v>
      </c>
      <c r="C1234" s="1" t="s">
        <v>2609</v>
      </c>
      <c r="D1234" s="1" t="s">
        <v>151</v>
      </c>
      <c r="E1234" s="1" t="str">
        <f t="shared" si="134"/>
        <v>Submitted</v>
      </c>
      <c r="F1234" s="1" t="s">
        <v>47</v>
      </c>
      <c r="G1234" s="1">
        <v>63</v>
      </c>
      <c r="H1234" s="1" t="s">
        <v>24</v>
      </c>
      <c r="I1234" s="1" t="s">
        <v>25</v>
      </c>
      <c r="J1234" s="1" t="s">
        <v>49</v>
      </c>
      <c r="K1234" s="4">
        <v>651000</v>
      </c>
      <c r="L1234" s="4" t="str">
        <f t="shared" si="135"/>
        <v>Submitted</v>
      </c>
      <c r="M1234" s="1">
        <v>314</v>
      </c>
      <c r="N1234" s="1" t="str">
        <f t="shared" si="136"/>
        <v>High_risk</v>
      </c>
      <c r="O1234" s="1" t="str">
        <f t="shared" si="137"/>
        <v>Excellent</v>
      </c>
      <c r="P1234" s="1" t="str">
        <f t="shared" si="138"/>
        <v>Submitted</v>
      </c>
      <c r="Q1234" s="1" t="str">
        <f t="shared" si="139"/>
        <v>Valid</v>
      </c>
      <c r="R1234" s="1" t="s">
        <v>27</v>
      </c>
      <c r="S1234" s="4">
        <v>2768797</v>
      </c>
      <c r="T1234" s="1">
        <v>8.02</v>
      </c>
      <c r="U1234" s="1">
        <v>180</v>
      </c>
      <c r="V1234" s="1">
        <v>15382.21</v>
      </c>
      <c r="W1234" s="4">
        <f t="shared" si="140"/>
        <v>1850479.3283333334</v>
      </c>
      <c r="X1234" s="1" t="s">
        <v>39</v>
      </c>
      <c r="Y1234" s="1" t="s">
        <v>40</v>
      </c>
      <c r="Z1234" s="8">
        <v>46696</v>
      </c>
      <c r="AA1234" s="8" t="str">
        <f>TEXT(Table2[[#This Row],[Application_Date]],"yyy")</f>
        <v>2027</v>
      </c>
      <c r="AB1234" s="8" t="str">
        <f>TEXT(Table2[[#This Row],[Application_Date]],"mmmm")</f>
        <v>November</v>
      </c>
      <c r="AC1234" s="1" t="s">
        <v>41</v>
      </c>
      <c r="AD1234" s="1" t="s">
        <v>42</v>
      </c>
      <c r="AE1234" s="1" t="s">
        <v>66</v>
      </c>
    </row>
    <row r="1235" spans="1:31" x14ac:dyDescent="0.25">
      <c r="A1235" s="1" t="s">
        <v>2610</v>
      </c>
      <c r="B1235" s="1" t="str">
        <f>IF(COUNTIF($A$2:A1235,A1235)&gt;1,"Duplicate","Unique")</f>
        <v>Unique</v>
      </c>
      <c r="C1235" s="1" t="s">
        <v>2611</v>
      </c>
      <c r="D1235" s="1" t="s">
        <v>23</v>
      </c>
      <c r="E1235" s="1" t="str">
        <f t="shared" si="134"/>
        <v>Submitted</v>
      </c>
      <c r="F1235" s="1" t="s">
        <v>35</v>
      </c>
      <c r="G1235" s="1">
        <v>51</v>
      </c>
      <c r="H1235" s="1" t="s">
        <v>24</v>
      </c>
      <c r="I1235" s="1" t="s">
        <v>25</v>
      </c>
      <c r="J1235" s="1" t="s">
        <v>49</v>
      </c>
      <c r="K1235" s="4">
        <v>570174</v>
      </c>
      <c r="L1235" s="4" t="str">
        <f t="shared" si="135"/>
        <v>Submitted</v>
      </c>
      <c r="M1235" s="1">
        <v>869</v>
      </c>
      <c r="N1235" s="1" t="str">
        <f t="shared" si="136"/>
        <v>medium_risk</v>
      </c>
      <c r="O1235" s="1" t="str">
        <f t="shared" si="137"/>
        <v>Excellent</v>
      </c>
      <c r="P1235" s="1" t="str">
        <f t="shared" si="138"/>
        <v>Submitted</v>
      </c>
      <c r="Q1235" s="1" t="str">
        <f t="shared" si="139"/>
        <v>Valid</v>
      </c>
      <c r="R1235" s="1" t="s">
        <v>82</v>
      </c>
      <c r="S1235" s="4">
        <v>2247295</v>
      </c>
      <c r="T1235" s="1">
        <v>11.94</v>
      </c>
      <c r="U1235" s="1">
        <v>36</v>
      </c>
      <c r="V1235" s="1">
        <v>62424.86</v>
      </c>
      <c r="W1235" s="4">
        <f t="shared" si="140"/>
        <v>2236058.5250356072</v>
      </c>
      <c r="X1235" s="1" t="s">
        <v>85</v>
      </c>
      <c r="Y1235" s="1" t="s">
        <v>86</v>
      </c>
      <c r="Z1235" s="8">
        <v>46697</v>
      </c>
      <c r="AA1235" s="8" t="str">
        <f>TEXT(Table2[[#This Row],[Application_Date]],"yyy")</f>
        <v>2027</v>
      </c>
      <c r="AB1235" s="8" t="str">
        <f>TEXT(Table2[[#This Row],[Application_Date]],"mmmm")</f>
        <v>November</v>
      </c>
      <c r="AC1235" s="1" t="s">
        <v>61</v>
      </c>
      <c r="AD1235" s="1" t="s">
        <v>42</v>
      </c>
      <c r="AE1235" s="1" t="s">
        <v>66</v>
      </c>
    </row>
    <row r="1236" spans="1:31" x14ac:dyDescent="0.25">
      <c r="A1236" s="1" t="s">
        <v>2612</v>
      </c>
      <c r="B1236" s="1" t="str">
        <f>IF(COUNTIF($A$2:A1236,A1236)&gt;1,"Duplicate","Unique")</f>
        <v>Unique</v>
      </c>
      <c r="C1236" s="1" t="s">
        <v>2613</v>
      </c>
      <c r="D1236" s="1" t="s">
        <v>177</v>
      </c>
      <c r="E1236" s="1" t="str">
        <f t="shared" si="134"/>
        <v>Submitted</v>
      </c>
      <c r="F1236" s="1" t="s">
        <v>47</v>
      </c>
      <c r="G1236" s="1">
        <v>58</v>
      </c>
      <c r="H1236" s="1" t="s">
        <v>24</v>
      </c>
      <c r="I1236" s="1" t="s">
        <v>48</v>
      </c>
      <c r="J1236" s="1" t="s">
        <v>26</v>
      </c>
      <c r="K1236" s="4">
        <v>1613964</v>
      </c>
      <c r="L1236" s="4" t="str">
        <f t="shared" si="135"/>
        <v>Submitted</v>
      </c>
      <c r="M1236" s="1">
        <v>881</v>
      </c>
      <c r="N1236" s="1" t="str">
        <f t="shared" si="136"/>
        <v>medium_risk</v>
      </c>
      <c r="O1236" s="1" t="str">
        <f t="shared" si="137"/>
        <v>Excellent</v>
      </c>
      <c r="P1236" s="1" t="str">
        <f t="shared" si="138"/>
        <v>Submitted</v>
      </c>
      <c r="Q1236" s="1" t="str">
        <f t="shared" si="139"/>
        <v>Valid</v>
      </c>
      <c r="R1236" s="1" t="s">
        <v>27</v>
      </c>
      <c r="S1236" s="4">
        <v>4565326</v>
      </c>
      <c r="T1236" s="1">
        <v>17.59</v>
      </c>
      <c r="U1236" s="1">
        <v>36</v>
      </c>
      <c r="V1236" s="1">
        <v>126814.61</v>
      </c>
      <c r="W1236" s="4">
        <f t="shared" si="140"/>
        <v>6692007.0283333855</v>
      </c>
      <c r="X1236" s="1" t="s">
        <v>39</v>
      </c>
      <c r="Y1236" s="1" t="s">
        <v>40</v>
      </c>
      <c r="Z1236" s="8">
        <v>46698</v>
      </c>
      <c r="AA1236" s="8" t="str">
        <f>TEXT(Table2[[#This Row],[Application_Date]],"yyy")</f>
        <v>2027</v>
      </c>
      <c r="AB1236" s="8" t="str">
        <f>TEXT(Table2[[#This Row],[Application_Date]],"mmmm")</f>
        <v>November</v>
      </c>
      <c r="AC1236" s="1" t="s">
        <v>41</v>
      </c>
      <c r="AD1236" s="1" t="s">
        <v>30</v>
      </c>
      <c r="AE1236" s="1" t="s">
        <v>43</v>
      </c>
    </row>
    <row r="1237" spans="1:31" x14ac:dyDescent="0.25">
      <c r="A1237" s="1" t="s">
        <v>2614</v>
      </c>
      <c r="B1237" s="1" t="str">
        <f>IF(COUNTIF($A$2:A1237,A1237)&gt;1,"Duplicate","Unique")</f>
        <v>Unique</v>
      </c>
      <c r="C1237" s="1" t="s">
        <v>2615</v>
      </c>
      <c r="D1237" s="1" t="s">
        <v>89</v>
      </c>
      <c r="E1237" s="1" t="str">
        <f t="shared" si="134"/>
        <v>Submitted</v>
      </c>
      <c r="F1237" s="1" t="s">
        <v>35</v>
      </c>
      <c r="G1237" s="1">
        <v>65</v>
      </c>
      <c r="H1237" s="1" t="s">
        <v>24</v>
      </c>
      <c r="I1237" s="1" t="s">
        <v>25</v>
      </c>
      <c r="J1237" s="1" t="s">
        <v>37</v>
      </c>
      <c r="K1237" s="4">
        <v>2067276</v>
      </c>
      <c r="L1237" s="4" t="str">
        <f t="shared" si="135"/>
        <v>Submitted</v>
      </c>
      <c r="M1237" s="1">
        <v>829</v>
      </c>
      <c r="N1237" s="1" t="str">
        <f t="shared" si="136"/>
        <v>medium_risk</v>
      </c>
      <c r="O1237" s="1" t="str">
        <f t="shared" si="137"/>
        <v>Excellent</v>
      </c>
      <c r="P1237" s="1" t="str">
        <f t="shared" si="138"/>
        <v>Submitted</v>
      </c>
      <c r="Q1237" s="1" t="str">
        <f t="shared" si="139"/>
        <v>Valid</v>
      </c>
      <c r="R1237" s="1" t="s">
        <v>70</v>
      </c>
      <c r="S1237" s="4">
        <v>1014273</v>
      </c>
      <c r="T1237" s="1">
        <v>17.59</v>
      </c>
      <c r="U1237" s="1">
        <v>60</v>
      </c>
      <c r="V1237" s="1">
        <v>16904.55</v>
      </c>
      <c r="W1237" s="4">
        <f t="shared" si="140"/>
        <v>1486755.1725000001</v>
      </c>
      <c r="X1237" s="1" t="s">
        <v>95</v>
      </c>
      <c r="Y1237" s="1" t="s">
        <v>96</v>
      </c>
      <c r="Z1237" s="8">
        <v>46699</v>
      </c>
      <c r="AA1237" s="8" t="str">
        <f>TEXT(Table2[[#This Row],[Application_Date]],"yyy")</f>
        <v>2027</v>
      </c>
      <c r="AB1237" s="8" t="str">
        <f>TEXT(Table2[[#This Row],[Application_Date]],"mmmm")</f>
        <v>November</v>
      </c>
      <c r="AC1237" s="1" t="s">
        <v>61</v>
      </c>
      <c r="AD1237" s="1" t="s">
        <v>42</v>
      </c>
      <c r="AE1237" s="1" t="s">
        <v>66</v>
      </c>
    </row>
    <row r="1238" spans="1:31" x14ac:dyDescent="0.25">
      <c r="A1238" s="1" t="s">
        <v>2616</v>
      </c>
      <c r="B1238" s="1" t="str">
        <f>IF(COUNTIF($A$2:A1238,A1238)&gt;1,"Duplicate","Unique")</f>
        <v>Unique</v>
      </c>
      <c r="C1238" s="1" t="s">
        <v>2617</v>
      </c>
      <c r="D1238" s="1" t="s">
        <v>489</v>
      </c>
      <c r="E1238" s="1" t="str">
        <f t="shared" si="134"/>
        <v>Submitted</v>
      </c>
      <c r="F1238" s="1" t="s">
        <v>47</v>
      </c>
      <c r="G1238" s="1">
        <v>37</v>
      </c>
      <c r="H1238" s="1" t="s">
        <v>24</v>
      </c>
      <c r="I1238" s="1" t="s">
        <v>48</v>
      </c>
      <c r="J1238" s="1" t="s">
        <v>37</v>
      </c>
      <c r="K1238" s="4">
        <v>251363</v>
      </c>
      <c r="L1238" s="4" t="str">
        <f t="shared" si="135"/>
        <v>Submitted</v>
      </c>
      <c r="M1238" s="1">
        <v>657</v>
      </c>
      <c r="N1238" s="1" t="str">
        <f t="shared" si="136"/>
        <v>low_risk</v>
      </c>
      <c r="O1238" s="1" t="str">
        <f t="shared" si="137"/>
        <v>Excellent</v>
      </c>
      <c r="P1238" s="1" t="str">
        <f t="shared" si="138"/>
        <v>Submitted</v>
      </c>
      <c r="Q1238" s="1" t="str">
        <f t="shared" si="139"/>
        <v>Valid</v>
      </c>
      <c r="R1238" s="1" t="s">
        <v>27</v>
      </c>
      <c r="S1238" s="4">
        <v>1155989</v>
      </c>
      <c r="T1238" s="1">
        <v>11.01</v>
      </c>
      <c r="U1238" s="1">
        <v>120</v>
      </c>
      <c r="V1238" s="1">
        <v>9633.24</v>
      </c>
      <c r="W1238" s="4">
        <f t="shared" si="140"/>
        <v>1060619.9075</v>
      </c>
      <c r="X1238" s="1" t="s">
        <v>105</v>
      </c>
      <c r="Y1238" s="1" t="s">
        <v>106</v>
      </c>
      <c r="Z1238" s="8">
        <v>46700</v>
      </c>
      <c r="AA1238" s="8" t="str">
        <f>TEXT(Table2[[#This Row],[Application_Date]],"yyy")</f>
        <v>2027</v>
      </c>
      <c r="AB1238" s="8" t="str">
        <f>TEXT(Table2[[#This Row],[Application_Date]],"mmmm")</f>
        <v>November</v>
      </c>
      <c r="AC1238" s="1" t="s">
        <v>61</v>
      </c>
      <c r="AD1238" s="1" t="s">
        <v>30</v>
      </c>
      <c r="AE1238" s="1" t="s">
        <v>43</v>
      </c>
    </row>
    <row r="1239" spans="1:31" x14ac:dyDescent="0.25">
      <c r="A1239" s="1" t="s">
        <v>2618</v>
      </c>
      <c r="B1239" s="1" t="str">
        <f>IF(COUNTIF($A$2:A1239,A1239)&gt;1,"Duplicate","Unique")</f>
        <v>Unique</v>
      </c>
      <c r="C1239" s="1" t="s">
        <v>2619</v>
      </c>
      <c r="D1239" s="1" t="s">
        <v>163</v>
      </c>
      <c r="E1239" s="1" t="str">
        <f t="shared" si="134"/>
        <v>Submitted</v>
      </c>
      <c r="F1239" s="1" t="s">
        <v>47</v>
      </c>
      <c r="G1239" s="1">
        <v>61</v>
      </c>
      <c r="H1239" s="1" t="s">
        <v>24</v>
      </c>
      <c r="I1239" s="1" t="s">
        <v>25</v>
      </c>
      <c r="J1239" s="1" t="s">
        <v>37</v>
      </c>
      <c r="K1239" s="4">
        <v>1521741</v>
      </c>
      <c r="L1239" s="4" t="str">
        <f t="shared" si="135"/>
        <v>Submitted</v>
      </c>
      <c r="M1239" s="1">
        <v>515</v>
      </c>
      <c r="N1239" s="1" t="str">
        <f t="shared" si="136"/>
        <v>High_risk</v>
      </c>
      <c r="O1239" s="1" t="str">
        <f t="shared" si="137"/>
        <v>Excellent</v>
      </c>
      <c r="P1239" s="1" t="str">
        <f t="shared" si="138"/>
        <v>Submitted</v>
      </c>
      <c r="Q1239" s="1" t="str">
        <f t="shared" si="139"/>
        <v>Valid</v>
      </c>
      <c r="R1239" s="1" t="s">
        <v>6</v>
      </c>
      <c r="S1239" s="4">
        <v>2762576</v>
      </c>
      <c r="T1239" s="1">
        <v>7.84</v>
      </c>
      <c r="U1239" s="1">
        <v>60</v>
      </c>
      <c r="V1239" s="1">
        <v>46042.93</v>
      </c>
      <c r="W1239" s="4">
        <f t="shared" si="140"/>
        <v>1804882.9866668095</v>
      </c>
      <c r="X1239" s="1" t="s">
        <v>39</v>
      </c>
      <c r="Y1239" s="1" t="s">
        <v>40</v>
      </c>
      <c r="Z1239" s="8">
        <v>46701</v>
      </c>
      <c r="AA1239" s="8" t="str">
        <f>TEXT(Table2[[#This Row],[Application_Date]],"yyy")</f>
        <v>2027</v>
      </c>
      <c r="AB1239" s="8" t="str">
        <f>TEXT(Table2[[#This Row],[Application_Date]],"mmmm")</f>
        <v>November</v>
      </c>
      <c r="AC1239" s="1" t="s">
        <v>61</v>
      </c>
      <c r="AD1239" s="1" t="s">
        <v>30</v>
      </c>
      <c r="AE1239" s="1" t="s">
        <v>43</v>
      </c>
    </row>
    <row r="1240" spans="1:31" x14ac:dyDescent="0.25">
      <c r="A1240" s="1" t="s">
        <v>2620</v>
      </c>
      <c r="B1240" s="1" t="str">
        <f>IF(COUNTIF($A$2:A1240,A1240)&gt;1,"Duplicate","Unique")</f>
        <v>Unique</v>
      </c>
      <c r="C1240" s="1" t="s">
        <v>2621</v>
      </c>
      <c r="D1240" s="1" t="s">
        <v>333</v>
      </c>
      <c r="E1240" s="1" t="str">
        <f t="shared" si="134"/>
        <v>Submitted</v>
      </c>
      <c r="F1240" s="1" t="s">
        <v>35</v>
      </c>
      <c r="G1240" s="1">
        <v>58</v>
      </c>
      <c r="H1240" s="1" t="s">
        <v>36</v>
      </c>
      <c r="I1240" s="1" t="s">
        <v>25</v>
      </c>
      <c r="J1240" s="1" t="s">
        <v>49</v>
      </c>
      <c r="K1240" s="4">
        <v>2155194</v>
      </c>
      <c r="L1240" s="4" t="str">
        <f t="shared" si="135"/>
        <v>Submitted</v>
      </c>
      <c r="M1240" s="1">
        <v>450</v>
      </c>
      <c r="N1240" s="1" t="str">
        <f t="shared" si="136"/>
        <v>High_risk</v>
      </c>
      <c r="O1240" s="1" t="str">
        <f t="shared" si="137"/>
        <v>Excellent</v>
      </c>
      <c r="P1240" s="1" t="str">
        <f t="shared" si="138"/>
        <v>Submitted</v>
      </c>
      <c r="Q1240" s="1" t="str">
        <f t="shared" si="139"/>
        <v>Valid</v>
      </c>
      <c r="R1240" s="1" t="s">
        <v>38</v>
      </c>
      <c r="S1240" s="4">
        <v>1199829</v>
      </c>
      <c r="T1240" s="1">
        <v>9.14</v>
      </c>
      <c r="U1240" s="1">
        <v>60</v>
      </c>
      <c r="V1240" s="1">
        <v>19997.150000000001</v>
      </c>
      <c r="W1240" s="4">
        <f t="shared" si="140"/>
        <v>913869.75500000163</v>
      </c>
      <c r="X1240" s="1" t="s">
        <v>50</v>
      </c>
      <c r="Y1240" s="1" t="s">
        <v>51</v>
      </c>
      <c r="Z1240" s="8">
        <v>46702</v>
      </c>
      <c r="AA1240" s="8" t="str">
        <f>TEXT(Table2[[#This Row],[Application_Date]],"yyy")</f>
        <v>2027</v>
      </c>
      <c r="AB1240" s="8" t="str">
        <f>TEXT(Table2[[#This Row],[Application_Date]],"mmmm")</f>
        <v>November</v>
      </c>
      <c r="AC1240" s="1" t="s">
        <v>61</v>
      </c>
      <c r="AD1240" s="1" t="s">
        <v>42</v>
      </c>
      <c r="AE1240" s="1" t="s">
        <v>66</v>
      </c>
    </row>
    <row r="1241" spans="1:31" x14ac:dyDescent="0.25">
      <c r="A1241" s="1" t="s">
        <v>2622</v>
      </c>
      <c r="B1241" s="1" t="str">
        <f>IF(COUNTIF($A$2:A1241,A1241)&gt;1,"Duplicate","Unique")</f>
        <v>Unique</v>
      </c>
      <c r="C1241" s="1" t="s">
        <v>2623</v>
      </c>
      <c r="D1241" s="1" t="s">
        <v>118</v>
      </c>
      <c r="E1241" s="1" t="str">
        <f t="shared" si="134"/>
        <v>Submitted</v>
      </c>
      <c r="F1241" s="1" t="s">
        <v>47</v>
      </c>
      <c r="G1241" s="1">
        <v>50</v>
      </c>
      <c r="H1241" s="1" t="s">
        <v>24</v>
      </c>
      <c r="I1241" s="1" t="s">
        <v>25</v>
      </c>
      <c r="J1241" s="1" t="s">
        <v>37</v>
      </c>
      <c r="K1241" s="4">
        <v>2183191</v>
      </c>
      <c r="L1241" s="4" t="str">
        <f t="shared" si="135"/>
        <v>Submitted</v>
      </c>
      <c r="M1241" s="1">
        <v>950</v>
      </c>
      <c r="N1241" s="1" t="str">
        <f t="shared" si="136"/>
        <v>medium_risk</v>
      </c>
      <c r="O1241" s="1" t="str">
        <f t="shared" si="137"/>
        <v>Excellent</v>
      </c>
      <c r="P1241" s="1" t="str">
        <f t="shared" si="138"/>
        <v>Submitted</v>
      </c>
      <c r="Q1241" s="1" t="str">
        <f t="shared" si="139"/>
        <v>Invalid</v>
      </c>
      <c r="R1241" s="1" t="s">
        <v>27</v>
      </c>
      <c r="S1241" s="4">
        <v>2963948</v>
      </c>
      <c r="T1241" s="1">
        <v>12.43</v>
      </c>
      <c r="U1241" s="1">
        <v>36</v>
      </c>
      <c r="V1241" s="1">
        <v>82331.89</v>
      </c>
      <c r="W1241" s="4">
        <f t="shared" si="140"/>
        <v>3070156.1366902413</v>
      </c>
      <c r="X1241" s="1" t="s">
        <v>59</v>
      </c>
      <c r="Y1241" s="1" t="s">
        <v>60</v>
      </c>
      <c r="Z1241" s="8">
        <v>46703</v>
      </c>
      <c r="AA1241" s="8" t="str">
        <f>TEXT(Table2[[#This Row],[Application_Date]],"yyy")</f>
        <v>2027</v>
      </c>
      <c r="AB1241" s="8" t="str">
        <f>TEXT(Table2[[#This Row],[Application_Date]],"mmmm")</f>
        <v>November</v>
      </c>
      <c r="AC1241" s="1" t="s">
        <v>61</v>
      </c>
      <c r="AD1241" s="1" t="s">
        <v>30</v>
      </c>
      <c r="AE1241" s="1" t="s">
        <v>66</v>
      </c>
    </row>
    <row r="1242" spans="1:31" x14ac:dyDescent="0.25">
      <c r="A1242" s="1" t="s">
        <v>2624</v>
      </c>
      <c r="B1242" s="1" t="str">
        <f>IF(COUNTIF($A$2:A1242,A1242)&gt;1,"Duplicate","Unique")</f>
        <v>Unique</v>
      </c>
      <c r="C1242" s="1" t="s">
        <v>2625</v>
      </c>
      <c r="D1242" s="1" t="s">
        <v>142</v>
      </c>
      <c r="E1242" s="1" t="str">
        <f t="shared" si="134"/>
        <v>Submitted</v>
      </c>
      <c r="F1242" s="1" t="s">
        <v>35</v>
      </c>
      <c r="G1242" s="1">
        <v>41</v>
      </c>
      <c r="H1242" s="1" t="s">
        <v>24</v>
      </c>
      <c r="I1242" s="1" t="s">
        <v>25</v>
      </c>
      <c r="J1242" s="1" t="s">
        <v>70</v>
      </c>
      <c r="K1242" s="4">
        <v>2059624</v>
      </c>
      <c r="L1242" s="4" t="str">
        <f t="shared" si="135"/>
        <v>Submitted</v>
      </c>
      <c r="M1242" s="1">
        <v>754</v>
      </c>
      <c r="N1242" s="1" t="str">
        <f t="shared" si="136"/>
        <v>medium_risk</v>
      </c>
      <c r="O1242" s="1" t="str">
        <f t="shared" si="137"/>
        <v>Excellent</v>
      </c>
      <c r="P1242" s="1" t="str">
        <f t="shared" si="138"/>
        <v>Submitted</v>
      </c>
      <c r="Q1242" s="1" t="str">
        <f t="shared" si="139"/>
        <v>Valid</v>
      </c>
      <c r="R1242" s="1" t="s">
        <v>6</v>
      </c>
      <c r="S1242" s="4">
        <v>3414430</v>
      </c>
      <c r="T1242" s="1">
        <v>10.7</v>
      </c>
      <c r="U1242" s="1">
        <v>24</v>
      </c>
      <c r="V1242" s="1">
        <v>142267.92000000001</v>
      </c>
      <c r="W1242" s="4">
        <f t="shared" si="140"/>
        <v>3044534.1073041991</v>
      </c>
      <c r="X1242" s="1" t="s">
        <v>28</v>
      </c>
      <c r="Y1242" s="1" t="s">
        <v>29</v>
      </c>
      <c r="Z1242" s="8">
        <v>46704</v>
      </c>
      <c r="AA1242" s="8" t="str">
        <f>TEXT(Table2[[#This Row],[Application_Date]],"yyy")</f>
        <v>2027</v>
      </c>
      <c r="AB1242" s="8" t="str">
        <f>TEXT(Table2[[#This Row],[Application_Date]],"mmmm")</f>
        <v>November</v>
      </c>
      <c r="AC1242" s="1" t="s">
        <v>61</v>
      </c>
      <c r="AD1242" s="1" t="s">
        <v>42</v>
      </c>
      <c r="AE1242" s="1" t="s">
        <v>31</v>
      </c>
    </row>
    <row r="1243" spans="1:31" x14ac:dyDescent="0.25">
      <c r="A1243" s="1" t="s">
        <v>2626</v>
      </c>
      <c r="B1243" s="1" t="str">
        <f>IF(COUNTIF($A$2:A1243,A1243)&gt;1,"Duplicate","Unique")</f>
        <v>Unique</v>
      </c>
      <c r="C1243" s="1" t="s">
        <v>2627</v>
      </c>
      <c r="D1243" s="1" t="s">
        <v>94</v>
      </c>
      <c r="E1243" s="1" t="str">
        <f t="shared" si="134"/>
        <v>Submitted</v>
      </c>
      <c r="F1243" s="1" t="s">
        <v>47</v>
      </c>
      <c r="G1243" s="1">
        <v>21</v>
      </c>
      <c r="H1243" s="1" t="s">
        <v>36</v>
      </c>
      <c r="I1243" s="1" t="s">
        <v>25</v>
      </c>
      <c r="J1243" s="1" t="s">
        <v>37</v>
      </c>
      <c r="K1243" s="4">
        <v>1087341</v>
      </c>
      <c r="L1243" s="4" t="str">
        <f t="shared" si="135"/>
        <v>Submitted</v>
      </c>
      <c r="M1243" s="1">
        <v>392</v>
      </c>
      <c r="N1243" s="1" t="str">
        <f t="shared" si="136"/>
        <v>High_risk</v>
      </c>
      <c r="O1243" s="1" t="str">
        <f t="shared" si="137"/>
        <v>Excellent</v>
      </c>
      <c r="P1243" s="1" t="str">
        <f t="shared" si="138"/>
        <v>Submitted</v>
      </c>
      <c r="Q1243" s="1" t="str">
        <f t="shared" si="139"/>
        <v>Valid</v>
      </c>
      <c r="R1243" s="1" t="s">
        <v>38</v>
      </c>
      <c r="S1243" s="4">
        <v>454299</v>
      </c>
      <c r="T1243" s="1">
        <v>14.32</v>
      </c>
      <c r="U1243" s="1">
        <v>24</v>
      </c>
      <c r="V1243" s="1">
        <v>18929.12</v>
      </c>
      <c r="W1243" s="4">
        <f t="shared" si="140"/>
        <v>542130.14352851699</v>
      </c>
      <c r="X1243" s="1" t="s">
        <v>59</v>
      </c>
      <c r="Y1243" s="1" t="s">
        <v>60</v>
      </c>
      <c r="Z1243" s="8">
        <v>46705</v>
      </c>
      <c r="AA1243" s="8" t="str">
        <f>TEXT(Table2[[#This Row],[Application_Date]],"yyy")</f>
        <v>2027</v>
      </c>
      <c r="AB1243" s="8" t="str">
        <f>TEXT(Table2[[#This Row],[Application_Date]],"mmmm")</f>
        <v>November</v>
      </c>
      <c r="AC1243" s="1" t="s">
        <v>41</v>
      </c>
      <c r="AD1243" s="1" t="s">
        <v>42</v>
      </c>
      <c r="AE1243" s="1" t="s">
        <v>62</v>
      </c>
    </row>
    <row r="1244" spans="1:31" x14ac:dyDescent="0.25">
      <c r="A1244" s="1" t="s">
        <v>2628</v>
      </c>
      <c r="B1244" s="1" t="str">
        <f>IF(COUNTIF($A$2:A1244,A1244)&gt;1,"Duplicate","Unique")</f>
        <v>Unique</v>
      </c>
      <c r="C1244" s="1" t="s">
        <v>2629</v>
      </c>
      <c r="D1244" s="1" t="s">
        <v>23</v>
      </c>
      <c r="E1244" s="1" t="str">
        <f t="shared" si="134"/>
        <v>Submitted</v>
      </c>
      <c r="F1244" s="1" t="s">
        <v>35</v>
      </c>
      <c r="G1244" s="1">
        <v>65</v>
      </c>
      <c r="H1244" s="1" t="s">
        <v>36</v>
      </c>
      <c r="I1244" s="1" t="s">
        <v>25</v>
      </c>
      <c r="J1244" s="1" t="s">
        <v>26</v>
      </c>
      <c r="K1244" s="4">
        <v>1874177</v>
      </c>
      <c r="L1244" s="4" t="str">
        <f t="shared" si="135"/>
        <v>Submitted</v>
      </c>
      <c r="M1244" s="1">
        <v>386</v>
      </c>
      <c r="N1244" s="1" t="str">
        <f t="shared" si="136"/>
        <v>High_risk</v>
      </c>
      <c r="O1244" s="1" t="str">
        <f t="shared" si="137"/>
        <v>Excellent</v>
      </c>
      <c r="P1244" s="1" t="str">
        <f t="shared" si="138"/>
        <v>Submitted</v>
      </c>
      <c r="Q1244" s="1" t="str">
        <f t="shared" si="139"/>
        <v>Valid</v>
      </c>
      <c r="R1244" s="1" t="s">
        <v>70</v>
      </c>
      <c r="S1244" s="4">
        <v>1274827</v>
      </c>
      <c r="T1244" s="1">
        <v>16.88</v>
      </c>
      <c r="U1244" s="1">
        <v>24</v>
      </c>
      <c r="V1244" s="1">
        <v>53117.79</v>
      </c>
      <c r="W1244" s="4">
        <f t="shared" si="140"/>
        <v>1793256.6479246062</v>
      </c>
      <c r="X1244" s="1" t="s">
        <v>50</v>
      </c>
      <c r="Y1244" s="1" t="s">
        <v>51</v>
      </c>
      <c r="Z1244" s="8">
        <v>46706</v>
      </c>
      <c r="AA1244" s="8" t="str">
        <f>TEXT(Table2[[#This Row],[Application_Date]],"yyy")</f>
        <v>2027</v>
      </c>
      <c r="AB1244" s="8" t="str">
        <f>TEXT(Table2[[#This Row],[Application_Date]],"mmmm")</f>
        <v>November</v>
      </c>
      <c r="AC1244" s="1" t="s">
        <v>41</v>
      </c>
      <c r="AD1244" s="1" t="s">
        <v>42</v>
      </c>
      <c r="AE1244" s="1" t="s">
        <v>62</v>
      </c>
    </row>
    <row r="1245" spans="1:31" x14ac:dyDescent="0.25">
      <c r="A1245" s="1" t="s">
        <v>2630</v>
      </c>
      <c r="B1245" s="1" t="str">
        <f>IF(COUNTIF($A$2:A1245,A1245)&gt;1,"Duplicate","Unique")</f>
        <v>Unique</v>
      </c>
      <c r="C1245" s="1" t="s">
        <v>2631</v>
      </c>
      <c r="D1245" s="1" t="s">
        <v>124</v>
      </c>
      <c r="E1245" s="1" t="str">
        <f t="shared" si="134"/>
        <v>Submitted</v>
      </c>
      <c r="F1245" s="1" t="s">
        <v>47</v>
      </c>
      <c r="G1245" s="1">
        <v>52</v>
      </c>
      <c r="H1245" s="1" t="s">
        <v>36</v>
      </c>
      <c r="I1245" s="1" t="s">
        <v>25</v>
      </c>
      <c r="J1245" s="1" t="s">
        <v>49</v>
      </c>
      <c r="K1245" s="4">
        <v>834495</v>
      </c>
      <c r="L1245" s="4" t="str">
        <f t="shared" si="135"/>
        <v>Submitted</v>
      </c>
      <c r="M1245" s="1">
        <v>659</v>
      </c>
      <c r="N1245" s="1" t="str">
        <f t="shared" si="136"/>
        <v>low_risk</v>
      </c>
      <c r="O1245" s="1" t="str">
        <f t="shared" si="137"/>
        <v>Excellent</v>
      </c>
      <c r="P1245" s="1" t="str">
        <f t="shared" si="138"/>
        <v>Submitted</v>
      </c>
      <c r="Q1245" s="1" t="str">
        <f t="shared" si="139"/>
        <v>Valid</v>
      </c>
      <c r="R1245" s="1" t="s">
        <v>82</v>
      </c>
      <c r="S1245" s="4">
        <v>4507983</v>
      </c>
      <c r="T1245" s="1">
        <v>11.9</v>
      </c>
      <c r="U1245" s="1">
        <v>12</v>
      </c>
      <c r="V1245" s="1">
        <v>375665.25</v>
      </c>
      <c r="W1245" s="4">
        <f t="shared" si="140"/>
        <v>4471564.2575485976</v>
      </c>
      <c r="X1245" s="1" t="s">
        <v>28</v>
      </c>
      <c r="Y1245" s="1" t="s">
        <v>29</v>
      </c>
      <c r="Z1245" s="8">
        <v>46707</v>
      </c>
      <c r="AA1245" s="8" t="str">
        <f>TEXT(Table2[[#This Row],[Application_Date]],"yyy")</f>
        <v>2027</v>
      </c>
      <c r="AB1245" s="8" t="str">
        <f>TEXT(Table2[[#This Row],[Application_Date]],"mmmm")</f>
        <v>November</v>
      </c>
      <c r="AC1245" s="1" t="s">
        <v>61</v>
      </c>
      <c r="AD1245" s="1" t="s">
        <v>30</v>
      </c>
      <c r="AE1245" s="1" t="s">
        <v>66</v>
      </c>
    </row>
    <row r="1246" spans="1:31" x14ac:dyDescent="0.25">
      <c r="A1246" s="1" t="s">
        <v>2632</v>
      </c>
      <c r="B1246" s="1" t="str">
        <f>IF(COUNTIF($A$2:A1246,A1246)&gt;1,"Duplicate","Unique")</f>
        <v>Unique</v>
      </c>
      <c r="C1246" s="1" t="s">
        <v>2633</v>
      </c>
      <c r="D1246" s="1" t="s">
        <v>207</v>
      </c>
      <c r="E1246" s="1" t="str">
        <f t="shared" si="134"/>
        <v>Submitted</v>
      </c>
      <c r="F1246" s="1" t="s">
        <v>35</v>
      </c>
      <c r="G1246" s="1">
        <v>21</v>
      </c>
      <c r="H1246" s="1" t="s">
        <v>24</v>
      </c>
      <c r="I1246" s="1" t="s">
        <v>25</v>
      </c>
      <c r="J1246" s="1" t="s">
        <v>49</v>
      </c>
      <c r="K1246" s="4">
        <v>2116753</v>
      </c>
      <c r="L1246" s="4" t="str">
        <f t="shared" si="135"/>
        <v>Submitted</v>
      </c>
      <c r="M1246" s="1">
        <v>755</v>
      </c>
      <c r="N1246" s="1" t="str">
        <f t="shared" si="136"/>
        <v>medium_risk</v>
      </c>
      <c r="O1246" s="1" t="str">
        <f t="shared" si="137"/>
        <v>Excellent</v>
      </c>
      <c r="P1246" s="1" t="str">
        <f t="shared" si="138"/>
        <v>Submitted</v>
      </c>
      <c r="Q1246" s="1" t="str">
        <f t="shared" si="139"/>
        <v>Valid</v>
      </c>
      <c r="R1246" s="1" t="s">
        <v>27</v>
      </c>
      <c r="S1246" s="4">
        <v>3481116</v>
      </c>
      <c r="T1246" s="1">
        <v>14.28</v>
      </c>
      <c r="U1246" s="1">
        <v>120</v>
      </c>
      <c r="V1246" s="1">
        <v>29009.3</v>
      </c>
      <c r="W1246" s="4">
        <f t="shared" si="140"/>
        <v>4142528.04</v>
      </c>
      <c r="X1246" s="1" t="s">
        <v>28</v>
      </c>
      <c r="Y1246" s="1" t="s">
        <v>29</v>
      </c>
      <c r="Z1246" s="8">
        <v>46708</v>
      </c>
      <c r="AA1246" s="8" t="str">
        <f>TEXT(Table2[[#This Row],[Application_Date]],"yyy")</f>
        <v>2027</v>
      </c>
      <c r="AB1246" s="8" t="str">
        <f>TEXT(Table2[[#This Row],[Application_Date]],"mmmm")</f>
        <v>November</v>
      </c>
      <c r="AC1246" s="1" t="s">
        <v>61</v>
      </c>
      <c r="AD1246" s="1" t="s">
        <v>42</v>
      </c>
      <c r="AE1246" s="1" t="s">
        <v>66</v>
      </c>
    </row>
    <row r="1247" spans="1:31" x14ac:dyDescent="0.25">
      <c r="A1247" s="1" t="s">
        <v>2634</v>
      </c>
      <c r="B1247" s="1" t="str">
        <f>IF(COUNTIF($A$2:A1247,A1247)&gt;1,"Duplicate","Unique")</f>
        <v>Unique</v>
      </c>
      <c r="C1247" s="1" t="s">
        <v>2635</v>
      </c>
      <c r="D1247" s="1" t="s">
        <v>468</v>
      </c>
      <c r="E1247" s="1" t="str">
        <f t="shared" si="134"/>
        <v>Submitted</v>
      </c>
      <c r="F1247" s="1" t="s">
        <v>47</v>
      </c>
      <c r="G1247" s="1">
        <v>56</v>
      </c>
      <c r="H1247" s="1" t="s">
        <v>24</v>
      </c>
      <c r="I1247" s="1" t="s">
        <v>25</v>
      </c>
      <c r="J1247" s="1" t="s">
        <v>37</v>
      </c>
      <c r="K1247" s="4">
        <v>2393213</v>
      </c>
      <c r="L1247" s="4" t="str">
        <f t="shared" si="135"/>
        <v>Submitted</v>
      </c>
      <c r="M1247" s="1">
        <v>481</v>
      </c>
      <c r="N1247" s="1" t="str">
        <f t="shared" si="136"/>
        <v>High_risk</v>
      </c>
      <c r="O1247" s="1" t="str">
        <f t="shared" si="137"/>
        <v>Excellent</v>
      </c>
      <c r="P1247" s="1" t="str">
        <f t="shared" si="138"/>
        <v>Submitted</v>
      </c>
      <c r="Q1247" s="1" t="str">
        <f t="shared" si="139"/>
        <v>Valid</v>
      </c>
      <c r="R1247" s="1" t="s">
        <v>6</v>
      </c>
      <c r="S1247" s="4">
        <v>652318</v>
      </c>
      <c r="T1247" s="1">
        <v>8.74</v>
      </c>
      <c r="U1247" s="1">
        <v>120</v>
      </c>
      <c r="V1247" s="1">
        <v>5435.98</v>
      </c>
      <c r="W1247" s="4">
        <f t="shared" si="140"/>
        <v>475104.94333333336</v>
      </c>
      <c r="X1247" s="1" t="s">
        <v>85</v>
      </c>
      <c r="Y1247" s="1" t="s">
        <v>86</v>
      </c>
      <c r="Z1247" s="8">
        <v>46709</v>
      </c>
      <c r="AA1247" s="8" t="str">
        <f>TEXT(Table2[[#This Row],[Application_Date]],"yyy")</f>
        <v>2027</v>
      </c>
      <c r="AB1247" s="8" t="str">
        <f>TEXT(Table2[[#This Row],[Application_Date]],"mmmm")</f>
        <v>November</v>
      </c>
      <c r="AC1247" s="1" t="s">
        <v>41</v>
      </c>
      <c r="AD1247" s="1" t="s">
        <v>30</v>
      </c>
      <c r="AE1247" s="1" t="s">
        <v>66</v>
      </c>
    </row>
    <row r="1248" spans="1:31" x14ac:dyDescent="0.25">
      <c r="A1248" s="1" t="s">
        <v>2636</v>
      </c>
      <c r="B1248" s="1" t="str">
        <f>IF(COUNTIF($A$2:A1248,A1248)&gt;1,"Duplicate","Unique")</f>
        <v>Unique</v>
      </c>
      <c r="C1248" s="1" t="s">
        <v>2637</v>
      </c>
      <c r="D1248" s="1" t="s">
        <v>403</v>
      </c>
      <c r="E1248" s="1" t="str">
        <f t="shared" si="134"/>
        <v>Submitted</v>
      </c>
      <c r="F1248" s="1" t="s">
        <v>47</v>
      </c>
      <c r="G1248" s="1">
        <v>30</v>
      </c>
      <c r="H1248" s="1" t="s">
        <v>36</v>
      </c>
      <c r="I1248" s="1" t="s">
        <v>25</v>
      </c>
      <c r="J1248" s="1" t="s">
        <v>70</v>
      </c>
      <c r="K1248" s="4">
        <v>1971524</v>
      </c>
      <c r="L1248" s="4" t="str">
        <f t="shared" si="135"/>
        <v>Submitted</v>
      </c>
      <c r="M1248" s="1">
        <v>399</v>
      </c>
      <c r="N1248" s="1" t="str">
        <f t="shared" si="136"/>
        <v>High_risk</v>
      </c>
      <c r="O1248" s="1" t="str">
        <f t="shared" si="137"/>
        <v>Excellent</v>
      </c>
      <c r="P1248" s="1" t="str">
        <f t="shared" si="138"/>
        <v>Submitted</v>
      </c>
      <c r="Q1248" s="1" t="str">
        <f t="shared" si="139"/>
        <v>Valid</v>
      </c>
      <c r="R1248" s="1" t="s">
        <v>6</v>
      </c>
      <c r="S1248" s="4">
        <v>1527340</v>
      </c>
      <c r="T1248" s="1">
        <v>12.88</v>
      </c>
      <c r="U1248" s="1">
        <v>12</v>
      </c>
      <c r="V1248" s="1">
        <v>127278.33</v>
      </c>
      <c r="W1248" s="4">
        <f t="shared" si="140"/>
        <v>1639604.7754916346</v>
      </c>
      <c r="X1248" s="1" t="s">
        <v>95</v>
      </c>
      <c r="Y1248" s="1" t="s">
        <v>96</v>
      </c>
      <c r="Z1248" s="8">
        <v>46710</v>
      </c>
      <c r="AA1248" s="8" t="str">
        <f>TEXT(Table2[[#This Row],[Application_Date]],"yyy")</f>
        <v>2027</v>
      </c>
      <c r="AB1248" s="8" t="str">
        <f>TEXT(Table2[[#This Row],[Application_Date]],"mmmm")</f>
        <v>November</v>
      </c>
      <c r="AC1248" s="1" t="s">
        <v>41</v>
      </c>
      <c r="AD1248" s="1" t="s">
        <v>42</v>
      </c>
      <c r="AE1248" s="1" t="s">
        <v>62</v>
      </c>
    </row>
    <row r="1249" spans="1:31" x14ac:dyDescent="0.25">
      <c r="A1249" s="1" t="s">
        <v>2638</v>
      </c>
      <c r="B1249" s="1" t="str">
        <f>IF(COUNTIF($A$2:A1249,A1249)&gt;1,"Duplicate","Unique")</f>
        <v>Unique</v>
      </c>
      <c r="C1249" s="1" t="s">
        <v>2639</v>
      </c>
      <c r="D1249" s="1" t="s">
        <v>58</v>
      </c>
      <c r="E1249" s="1" t="str">
        <f t="shared" si="134"/>
        <v>Submitted</v>
      </c>
      <c r="F1249" s="1" t="s">
        <v>35</v>
      </c>
      <c r="G1249" s="1">
        <v>27</v>
      </c>
      <c r="H1249" s="1" t="s">
        <v>24</v>
      </c>
      <c r="I1249" s="1" t="s">
        <v>25</v>
      </c>
      <c r="J1249" s="1" t="s">
        <v>70</v>
      </c>
      <c r="K1249" s="4">
        <v>1864218</v>
      </c>
      <c r="L1249" s="4" t="str">
        <f t="shared" si="135"/>
        <v>Submitted</v>
      </c>
      <c r="M1249" s="1">
        <v>878</v>
      </c>
      <c r="N1249" s="1" t="str">
        <f t="shared" si="136"/>
        <v>medium_risk</v>
      </c>
      <c r="O1249" s="1" t="str">
        <f t="shared" si="137"/>
        <v>Excellent</v>
      </c>
      <c r="P1249" s="1" t="str">
        <f t="shared" si="138"/>
        <v>Submitted</v>
      </c>
      <c r="Q1249" s="1" t="str">
        <f t="shared" si="139"/>
        <v>Valid</v>
      </c>
      <c r="R1249" s="1" t="s">
        <v>27</v>
      </c>
      <c r="S1249" s="4">
        <v>3611242</v>
      </c>
      <c r="T1249" s="1">
        <v>12.51</v>
      </c>
      <c r="U1249" s="1">
        <v>24</v>
      </c>
      <c r="V1249" s="1">
        <v>150468.42000000001</v>
      </c>
      <c r="W1249" s="4">
        <f t="shared" si="140"/>
        <v>3764719.9204699923</v>
      </c>
      <c r="X1249" s="1" t="s">
        <v>95</v>
      </c>
      <c r="Y1249" s="1" t="s">
        <v>96</v>
      </c>
      <c r="Z1249" s="8">
        <v>46711</v>
      </c>
      <c r="AA1249" s="8" t="str">
        <f>TEXT(Table2[[#This Row],[Application_Date]],"yyy")</f>
        <v>2027</v>
      </c>
      <c r="AB1249" s="8" t="str">
        <f>TEXT(Table2[[#This Row],[Application_Date]],"mmmm")</f>
        <v>November</v>
      </c>
      <c r="AC1249" s="1" t="s">
        <v>61</v>
      </c>
      <c r="AD1249" s="1" t="s">
        <v>30</v>
      </c>
      <c r="AE1249" s="1" t="s">
        <v>31</v>
      </c>
    </row>
    <row r="1250" spans="1:31" x14ac:dyDescent="0.25">
      <c r="A1250" s="1" t="s">
        <v>2640</v>
      </c>
      <c r="B1250" s="1" t="str">
        <f>IF(COUNTIF($A$2:A1250,A1250)&gt;1,"Duplicate","Unique")</f>
        <v>Unique</v>
      </c>
      <c r="C1250" s="1" t="s">
        <v>2641</v>
      </c>
      <c r="D1250" s="1" t="s">
        <v>587</v>
      </c>
      <c r="E1250" s="1" t="str">
        <f t="shared" si="134"/>
        <v>Submitted</v>
      </c>
      <c r="F1250" s="1" t="s">
        <v>47</v>
      </c>
      <c r="G1250" s="1">
        <v>54</v>
      </c>
      <c r="H1250" s="1" t="s">
        <v>36</v>
      </c>
      <c r="I1250" s="1" t="s">
        <v>25</v>
      </c>
      <c r="J1250" s="1" t="s">
        <v>26</v>
      </c>
      <c r="K1250" s="4">
        <v>933050</v>
      </c>
      <c r="L1250" s="4" t="str">
        <f t="shared" si="135"/>
        <v>Submitted</v>
      </c>
      <c r="M1250" s="1">
        <v>500</v>
      </c>
      <c r="N1250" s="1" t="str">
        <f t="shared" si="136"/>
        <v>High_risk</v>
      </c>
      <c r="O1250" s="1" t="str">
        <f t="shared" si="137"/>
        <v>Excellent</v>
      </c>
      <c r="P1250" s="1" t="str">
        <f t="shared" si="138"/>
        <v>Submitted</v>
      </c>
      <c r="Q1250" s="1" t="str">
        <f t="shared" si="139"/>
        <v>Valid</v>
      </c>
      <c r="R1250" s="1" t="s">
        <v>70</v>
      </c>
      <c r="S1250" s="4">
        <v>816576</v>
      </c>
      <c r="T1250" s="1">
        <v>16.23</v>
      </c>
      <c r="U1250" s="1">
        <v>24</v>
      </c>
      <c r="V1250" s="1">
        <v>34024</v>
      </c>
      <c r="W1250" s="4">
        <f t="shared" si="140"/>
        <v>1104419.0413378973</v>
      </c>
      <c r="X1250" s="1" t="s">
        <v>28</v>
      </c>
      <c r="Y1250" s="1" t="s">
        <v>29</v>
      </c>
      <c r="Z1250" s="8">
        <v>46712</v>
      </c>
      <c r="AA1250" s="8" t="str">
        <f>TEXT(Table2[[#This Row],[Application_Date]],"yyy")</f>
        <v>2027</v>
      </c>
      <c r="AB1250" s="8" t="str">
        <f>TEXT(Table2[[#This Row],[Application_Date]],"mmmm")</f>
        <v>November</v>
      </c>
      <c r="AC1250" s="1" t="s">
        <v>61</v>
      </c>
      <c r="AD1250" s="1" t="s">
        <v>30</v>
      </c>
      <c r="AE1250" s="1" t="s">
        <v>66</v>
      </c>
    </row>
    <row r="1251" spans="1:31" x14ac:dyDescent="0.25">
      <c r="A1251" s="1" t="s">
        <v>2642</v>
      </c>
      <c r="B1251" s="1" t="str">
        <f>IF(COUNTIF($A$2:A1251,A1251)&gt;1,"Duplicate","Unique")</f>
        <v>Unique</v>
      </c>
      <c r="C1251" s="1" t="s">
        <v>2643</v>
      </c>
      <c r="D1251" s="1" t="s">
        <v>659</v>
      </c>
      <c r="E1251" s="1" t="str">
        <f t="shared" si="134"/>
        <v>Submitted</v>
      </c>
      <c r="F1251" s="1" t="s">
        <v>35</v>
      </c>
      <c r="G1251" s="1">
        <v>32</v>
      </c>
      <c r="H1251" s="1" t="s">
        <v>36</v>
      </c>
      <c r="I1251" s="1" t="s">
        <v>48</v>
      </c>
      <c r="J1251" s="1" t="s">
        <v>70</v>
      </c>
      <c r="K1251" s="4">
        <v>1217971</v>
      </c>
      <c r="L1251" s="4" t="str">
        <f t="shared" si="135"/>
        <v>Submitted</v>
      </c>
      <c r="M1251" s="1">
        <v>634</v>
      </c>
      <c r="N1251" s="1" t="str">
        <f t="shared" si="136"/>
        <v>low_risk</v>
      </c>
      <c r="O1251" s="1" t="str">
        <f t="shared" si="137"/>
        <v>Excellent</v>
      </c>
      <c r="P1251" s="1" t="str">
        <f t="shared" si="138"/>
        <v>Submitted</v>
      </c>
      <c r="Q1251" s="1" t="str">
        <f t="shared" si="139"/>
        <v>Valid</v>
      </c>
      <c r="R1251" s="1" t="s">
        <v>38</v>
      </c>
      <c r="S1251" s="4">
        <v>4525288</v>
      </c>
      <c r="T1251" s="1">
        <v>18.86</v>
      </c>
      <c r="U1251" s="1">
        <v>120</v>
      </c>
      <c r="V1251" s="1">
        <v>37710.730000000003</v>
      </c>
      <c r="W1251" s="4">
        <f t="shared" si="140"/>
        <v>7112244.3066666657</v>
      </c>
      <c r="X1251" s="1" t="s">
        <v>50</v>
      </c>
      <c r="Y1251" s="1" t="s">
        <v>51</v>
      </c>
      <c r="Z1251" s="8">
        <v>46713</v>
      </c>
      <c r="AA1251" s="8" t="str">
        <f>TEXT(Table2[[#This Row],[Application_Date]],"yyy")</f>
        <v>2027</v>
      </c>
      <c r="AB1251" s="8" t="str">
        <f>TEXT(Table2[[#This Row],[Application_Date]],"mmmm")</f>
        <v>November</v>
      </c>
      <c r="AC1251" s="1" t="s">
        <v>52</v>
      </c>
      <c r="AD1251" s="1" t="s">
        <v>30</v>
      </c>
      <c r="AE1251" s="1" t="s">
        <v>62</v>
      </c>
    </row>
    <row r="1252" spans="1:31" x14ac:dyDescent="0.25">
      <c r="A1252" s="1" t="s">
        <v>2644</v>
      </c>
      <c r="B1252" s="1" t="str">
        <f>IF(COUNTIF($A$2:A1252,A1252)&gt;1,"Duplicate","Unique")</f>
        <v>Unique</v>
      </c>
      <c r="C1252" s="1" t="s">
        <v>2645</v>
      </c>
      <c r="D1252" s="1" t="s">
        <v>99</v>
      </c>
      <c r="E1252" s="1" t="str">
        <f t="shared" si="134"/>
        <v>Submitted</v>
      </c>
      <c r="F1252" s="1" t="s">
        <v>47</v>
      </c>
      <c r="G1252" s="1">
        <v>28</v>
      </c>
      <c r="H1252" s="1" t="s">
        <v>24</v>
      </c>
      <c r="I1252" s="1" t="s">
        <v>48</v>
      </c>
      <c r="J1252" s="1" t="s">
        <v>26</v>
      </c>
      <c r="K1252" s="4">
        <v>808656</v>
      </c>
      <c r="L1252" s="4" t="str">
        <f t="shared" si="135"/>
        <v>Submitted</v>
      </c>
      <c r="M1252" s="1">
        <v>398</v>
      </c>
      <c r="N1252" s="1" t="str">
        <f t="shared" si="136"/>
        <v>High_risk</v>
      </c>
      <c r="O1252" s="1" t="str">
        <f t="shared" si="137"/>
        <v>Excellent</v>
      </c>
      <c r="P1252" s="1" t="str">
        <f t="shared" si="138"/>
        <v>Submitted</v>
      </c>
      <c r="Q1252" s="1" t="str">
        <f t="shared" si="139"/>
        <v>Valid</v>
      </c>
      <c r="R1252" s="1" t="s">
        <v>6</v>
      </c>
      <c r="S1252" s="4">
        <v>3842326</v>
      </c>
      <c r="T1252" s="1">
        <v>16.440000000000001</v>
      </c>
      <c r="U1252" s="1">
        <v>180</v>
      </c>
      <c r="V1252" s="1">
        <v>21346.26</v>
      </c>
      <c r="W1252" s="4">
        <f t="shared" si="140"/>
        <v>5263986.62</v>
      </c>
      <c r="X1252" s="1" t="s">
        <v>39</v>
      </c>
      <c r="Y1252" s="1" t="s">
        <v>40</v>
      </c>
      <c r="Z1252" s="8">
        <v>46714</v>
      </c>
      <c r="AA1252" s="8" t="str">
        <f>TEXT(Table2[[#This Row],[Application_Date]],"yyy")</f>
        <v>2027</v>
      </c>
      <c r="AB1252" s="8" t="str">
        <f>TEXT(Table2[[#This Row],[Application_Date]],"mmmm")</f>
        <v>November</v>
      </c>
      <c r="AC1252" s="1" t="s">
        <v>61</v>
      </c>
      <c r="AD1252" s="1" t="s">
        <v>42</v>
      </c>
      <c r="AE1252" s="1" t="s">
        <v>43</v>
      </c>
    </row>
    <row r="1253" spans="1:31" x14ac:dyDescent="0.25">
      <c r="A1253" s="1" t="s">
        <v>2646</v>
      </c>
      <c r="B1253" s="1" t="str">
        <f>IF(COUNTIF($A$2:A1253,A1253)&gt;1,"Duplicate","Unique")</f>
        <v>Unique</v>
      </c>
      <c r="C1253" s="1" t="s">
        <v>2647</v>
      </c>
      <c r="D1253" s="1" t="s">
        <v>403</v>
      </c>
      <c r="E1253" s="1" t="str">
        <f t="shared" si="134"/>
        <v>Submitted</v>
      </c>
      <c r="F1253" s="1" t="s">
        <v>47</v>
      </c>
      <c r="G1253" s="1">
        <v>60</v>
      </c>
      <c r="H1253" s="1" t="s">
        <v>24</v>
      </c>
      <c r="I1253" s="1" t="s">
        <v>25</v>
      </c>
      <c r="J1253" s="1" t="s">
        <v>70</v>
      </c>
      <c r="K1253" s="4">
        <v>1300876</v>
      </c>
      <c r="L1253" s="4" t="str">
        <f t="shared" si="135"/>
        <v>Submitted</v>
      </c>
      <c r="M1253" s="1">
        <v>762</v>
      </c>
      <c r="N1253" s="1" t="str">
        <f t="shared" si="136"/>
        <v>medium_risk</v>
      </c>
      <c r="O1253" s="1" t="str">
        <f t="shared" si="137"/>
        <v>Excellent</v>
      </c>
      <c r="P1253" s="1" t="str">
        <f t="shared" si="138"/>
        <v>Submitted</v>
      </c>
      <c r="Q1253" s="1" t="str">
        <f t="shared" si="139"/>
        <v>Valid</v>
      </c>
      <c r="R1253" s="1" t="s">
        <v>27</v>
      </c>
      <c r="S1253" s="4">
        <v>3176924</v>
      </c>
      <c r="T1253" s="1">
        <v>13.34</v>
      </c>
      <c r="U1253" s="1">
        <v>120</v>
      </c>
      <c r="V1253" s="1">
        <v>26474.37</v>
      </c>
      <c r="W1253" s="4">
        <f t="shared" si="140"/>
        <v>3531680.5133333332</v>
      </c>
      <c r="X1253" s="1" t="s">
        <v>85</v>
      </c>
      <c r="Y1253" s="1" t="s">
        <v>86</v>
      </c>
      <c r="Z1253" s="8">
        <v>46715</v>
      </c>
      <c r="AA1253" s="8" t="str">
        <f>TEXT(Table2[[#This Row],[Application_Date]],"yyy")</f>
        <v>2027</v>
      </c>
      <c r="AB1253" s="8" t="str">
        <f>TEXT(Table2[[#This Row],[Application_Date]],"mmmm")</f>
        <v>November</v>
      </c>
      <c r="AC1253" s="1" t="s">
        <v>61</v>
      </c>
      <c r="AD1253" s="1" t="s">
        <v>30</v>
      </c>
      <c r="AE1253" s="1" t="s">
        <v>43</v>
      </c>
    </row>
    <row r="1254" spans="1:31" x14ac:dyDescent="0.25">
      <c r="A1254" s="1" t="s">
        <v>2648</v>
      </c>
      <c r="B1254" s="1" t="str">
        <f>IF(COUNTIF($A$2:A1254,A1254)&gt;1,"Duplicate","Unique")</f>
        <v>Unique</v>
      </c>
      <c r="C1254" s="1" t="s">
        <v>2649</v>
      </c>
      <c r="D1254" s="1" t="s">
        <v>314</v>
      </c>
      <c r="E1254" s="1" t="str">
        <f t="shared" si="134"/>
        <v>Submitted</v>
      </c>
      <c r="F1254" s="1" t="s">
        <v>35</v>
      </c>
      <c r="G1254" s="1">
        <v>51</v>
      </c>
      <c r="H1254" s="1" t="s">
        <v>36</v>
      </c>
      <c r="I1254" s="1" t="s">
        <v>25</v>
      </c>
      <c r="J1254" s="1" t="s">
        <v>49</v>
      </c>
      <c r="K1254" s="4">
        <v>1131535</v>
      </c>
      <c r="L1254" s="4" t="str">
        <f t="shared" si="135"/>
        <v>Submitted</v>
      </c>
      <c r="M1254" s="1">
        <v>854</v>
      </c>
      <c r="N1254" s="1" t="str">
        <f t="shared" si="136"/>
        <v>medium_risk</v>
      </c>
      <c r="O1254" s="1" t="str">
        <f t="shared" si="137"/>
        <v>Excellent</v>
      </c>
      <c r="P1254" s="1" t="str">
        <f t="shared" si="138"/>
        <v>Submitted</v>
      </c>
      <c r="Q1254" s="1" t="str">
        <f t="shared" si="139"/>
        <v>Valid</v>
      </c>
      <c r="R1254" s="1" t="s">
        <v>70</v>
      </c>
      <c r="S1254" s="4">
        <v>4688556</v>
      </c>
      <c r="T1254" s="1">
        <v>11.12</v>
      </c>
      <c r="U1254" s="1">
        <v>24</v>
      </c>
      <c r="V1254" s="1">
        <v>195356.5</v>
      </c>
      <c r="W1254" s="4">
        <f t="shared" si="140"/>
        <v>4344729.1947529139</v>
      </c>
      <c r="X1254" s="1" t="s">
        <v>95</v>
      </c>
      <c r="Y1254" s="1" t="s">
        <v>96</v>
      </c>
      <c r="Z1254" s="8">
        <v>46716</v>
      </c>
      <c r="AA1254" s="8" t="str">
        <f>TEXT(Table2[[#This Row],[Application_Date]],"yyy")</f>
        <v>2027</v>
      </c>
      <c r="AB1254" s="8" t="str">
        <f>TEXT(Table2[[#This Row],[Application_Date]],"mmmm")</f>
        <v>November</v>
      </c>
      <c r="AC1254" s="1" t="s">
        <v>61</v>
      </c>
      <c r="AD1254" s="1" t="s">
        <v>30</v>
      </c>
      <c r="AE1254" s="1" t="s">
        <v>43</v>
      </c>
    </row>
    <row r="1255" spans="1:31" x14ac:dyDescent="0.25">
      <c r="A1255" s="1" t="s">
        <v>2650</v>
      </c>
      <c r="B1255" s="1" t="str">
        <f>IF(COUNTIF($A$2:A1255,A1255)&gt;1,"Duplicate","Unique")</f>
        <v>Unique</v>
      </c>
      <c r="C1255" s="1" t="s">
        <v>2651</v>
      </c>
      <c r="D1255" s="1" t="s">
        <v>403</v>
      </c>
      <c r="E1255" s="1" t="str">
        <f t="shared" si="134"/>
        <v>Submitted</v>
      </c>
      <c r="F1255" s="1" t="s">
        <v>35</v>
      </c>
      <c r="G1255" s="1">
        <v>37</v>
      </c>
      <c r="H1255" s="1" t="s">
        <v>36</v>
      </c>
      <c r="I1255" s="1" t="s">
        <v>48</v>
      </c>
      <c r="J1255" s="1" t="s">
        <v>26</v>
      </c>
      <c r="K1255" s="4">
        <v>1140395</v>
      </c>
      <c r="L1255" s="4" t="str">
        <f t="shared" si="135"/>
        <v>Submitted</v>
      </c>
      <c r="M1255" s="1">
        <v>447</v>
      </c>
      <c r="N1255" s="1" t="str">
        <f t="shared" si="136"/>
        <v>High_risk</v>
      </c>
      <c r="O1255" s="1" t="str">
        <f t="shared" si="137"/>
        <v>Excellent</v>
      </c>
      <c r="P1255" s="1" t="str">
        <f t="shared" si="138"/>
        <v>Submitted</v>
      </c>
      <c r="Q1255" s="1" t="str">
        <f t="shared" si="139"/>
        <v>Valid</v>
      </c>
      <c r="R1255" s="1" t="s">
        <v>82</v>
      </c>
      <c r="S1255" s="4">
        <v>1631141</v>
      </c>
      <c r="T1255" s="1">
        <v>10.56</v>
      </c>
      <c r="U1255" s="1">
        <v>12</v>
      </c>
      <c r="V1255" s="1">
        <v>135928.42000000001</v>
      </c>
      <c r="W1255" s="4">
        <f t="shared" si="140"/>
        <v>1436140.8006268342</v>
      </c>
      <c r="X1255" s="1" t="s">
        <v>95</v>
      </c>
      <c r="Y1255" s="1" t="s">
        <v>96</v>
      </c>
      <c r="Z1255" s="8">
        <v>46717</v>
      </c>
      <c r="AA1255" s="8" t="str">
        <f>TEXT(Table2[[#This Row],[Application_Date]],"yyy")</f>
        <v>2027</v>
      </c>
      <c r="AB1255" s="8" t="str">
        <f>TEXT(Table2[[#This Row],[Application_Date]],"mmmm")</f>
        <v>November</v>
      </c>
      <c r="AC1255" s="1" t="s">
        <v>61</v>
      </c>
      <c r="AD1255" s="1" t="s">
        <v>42</v>
      </c>
      <c r="AE1255" s="1" t="s">
        <v>66</v>
      </c>
    </row>
    <row r="1256" spans="1:31" x14ac:dyDescent="0.25">
      <c r="A1256" s="1" t="s">
        <v>2652</v>
      </c>
      <c r="B1256" s="1" t="str">
        <f>IF(COUNTIF($A$2:A1256,A1256)&gt;1,"Duplicate","Unique")</f>
        <v>Unique</v>
      </c>
      <c r="C1256" s="1" t="s">
        <v>2653</v>
      </c>
      <c r="D1256" s="1" t="s">
        <v>102</v>
      </c>
      <c r="E1256" s="1" t="str">
        <f t="shared" si="134"/>
        <v>Submitted</v>
      </c>
      <c r="F1256" s="1" t="s">
        <v>47</v>
      </c>
      <c r="G1256" s="1">
        <v>45</v>
      </c>
      <c r="H1256" s="1" t="s">
        <v>24</v>
      </c>
      <c r="I1256" s="1" t="s">
        <v>25</v>
      </c>
      <c r="J1256" s="1" t="s">
        <v>70</v>
      </c>
      <c r="K1256" s="4">
        <v>1172947</v>
      </c>
      <c r="L1256" s="4" t="str">
        <f t="shared" si="135"/>
        <v>Submitted</v>
      </c>
      <c r="M1256" s="1">
        <v>831</v>
      </c>
      <c r="N1256" s="1" t="str">
        <f t="shared" si="136"/>
        <v>medium_risk</v>
      </c>
      <c r="O1256" s="1" t="str">
        <f t="shared" si="137"/>
        <v>Excellent</v>
      </c>
      <c r="P1256" s="1" t="str">
        <f t="shared" si="138"/>
        <v>Submitted</v>
      </c>
      <c r="Q1256" s="1" t="str">
        <f t="shared" si="139"/>
        <v>Valid</v>
      </c>
      <c r="R1256" s="1" t="s">
        <v>27</v>
      </c>
      <c r="S1256" s="4">
        <v>126013</v>
      </c>
      <c r="T1256" s="1">
        <v>15.31</v>
      </c>
      <c r="U1256" s="1">
        <v>180</v>
      </c>
      <c r="V1256" s="1">
        <v>700.07</v>
      </c>
      <c r="W1256" s="4">
        <f t="shared" si="140"/>
        <v>160771.58583333335</v>
      </c>
      <c r="X1256" s="1" t="s">
        <v>59</v>
      </c>
      <c r="Y1256" s="1" t="s">
        <v>60</v>
      </c>
      <c r="Z1256" s="8">
        <v>46718</v>
      </c>
      <c r="AA1256" s="8" t="str">
        <f>TEXT(Table2[[#This Row],[Application_Date]],"yyy")</f>
        <v>2027</v>
      </c>
      <c r="AB1256" s="8" t="str">
        <f>TEXT(Table2[[#This Row],[Application_Date]],"mmmm")</f>
        <v>November</v>
      </c>
      <c r="AC1256" s="1" t="s">
        <v>52</v>
      </c>
      <c r="AD1256" s="1" t="s">
        <v>42</v>
      </c>
      <c r="AE1256" s="1" t="s">
        <v>62</v>
      </c>
    </row>
    <row r="1257" spans="1:31" x14ac:dyDescent="0.25">
      <c r="A1257" s="1" t="s">
        <v>2654</v>
      </c>
      <c r="B1257" s="1" t="str">
        <f>IF(COUNTIF($A$2:A1257,A1257)&gt;1,"Duplicate","Unique")</f>
        <v>Unique</v>
      </c>
      <c r="C1257" s="1" t="s">
        <v>2655</v>
      </c>
      <c r="D1257" s="1" t="s">
        <v>309</v>
      </c>
      <c r="E1257" s="1" t="str">
        <f t="shared" si="134"/>
        <v>Submitted</v>
      </c>
      <c r="F1257" s="1" t="s">
        <v>35</v>
      </c>
      <c r="G1257" s="1">
        <v>55</v>
      </c>
      <c r="H1257" s="1" t="s">
        <v>36</v>
      </c>
      <c r="I1257" s="1" t="s">
        <v>25</v>
      </c>
      <c r="J1257" s="1" t="s">
        <v>70</v>
      </c>
      <c r="K1257" s="4">
        <v>2306985</v>
      </c>
      <c r="L1257" s="4" t="str">
        <f t="shared" si="135"/>
        <v>Submitted</v>
      </c>
      <c r="M1257" s="1">
        <v>435</v>
      </c>
      <c r="N1257" s="1" t="str">
        <f t="shared" si="136"/>
        <v>High_risk</v>
      </c>
      <c r="O1257" s="1" t="str">
        <f t="shared" si="137"/>
        <v>Excellent</v>
      </c>
      <c r="P1257" s="1" t="str">
        <f t="shared" si="138"/>
        <v>Submitted</v>
      </c>
      <c r="Q1257" s="1" t="str">
        <f t="shared" si="139"/>
        <v>Valid</v>
      </c>
      <c r="R1257" s="1" t="s">
        <v>82</v>
      </c>
      <c r="S1257" s="4">
        <v>4230524</v>
      </c>
      <c r="T1257" s="1">
        <v>18.899999999999999</v>
      </c>
      <c r="U1257" s="1">
        <v>60</v>
      </c>
      <c r="V1257" s="1">
        <v>70508.73</v>
      </c>
      <c r="W1257" s="4">
        <f t="shared" si="140"/>
        <v>6663075.2999999998</v>
      </c>
      <c r="X1257" s="1" t="s">
        <v>85</v>
      </c>
      <c r="Y1257" s="1" t="s">
        <v>86</v>
      </c>
      <c r="Z1257" s="8">
        <v>46719</v>
      </c>
      <c r="AA1257" s="8" t="str">
        <f>TEXT(Table2[[#This Row],[Application_Date]],"yyy")</f>
        <v>2027</v>
      </c>
      <c r="AB1257" s="8" t="str">
        <f>TEXT(Table2[[#This Row],[Application_Date]],"mmmm")</f>
        <v>November</v>
      </c>
      <c r="AC1257" s="1" t="s">
        <v>61</v>
      </c>
      <c r="AD1257" s="1" t="s">
        <v>30</v>
      </c>
      <c r="AE1257" s="1" t="s">
        <v>43</v>
      </c>
    </row>
    <row r="1258" spans="1:31" x14ac:dyDescent="0.25">
      <c r="A1258" s="1" t="s">
        <v>2656</v>
      </c>
      <c r="B1258" s="1" t="str">
        <f>IF(COUNTIF($A$2:A1258,A1258)&gt;1,"Duplicate","Unique")</f>
        <v>Unique</v>
      </c>
      <c r="C1258" s="1" t="s">
        <v>2657</v>
      </c>
      <c r="D1258" s="1" t="s">
        <v>766</v>
      </c>
      <c r="E1258" s="1" t="str">
        <f t="shared" si="134"/>
        <v>Submitted</v>
      </c>
      <c r="F1258" s="1" t="s">
        <v>35</v>
      </c>
      <c r="G1258" s="1">
        <v>20</v>
      </c>
      <c r="H1258" s="1" t="s">
        <v>36</v>
      </c>
      <c r="I1258" s="1" t="s">
        <v>25</v>
      </c>
      <c r="J1258" s="1" t="s">
        <v>37</v>
      </c>
      <c r="K1258" s="4">
        <v>1615620</v>
      </c>
      <c r="L1258" s="4" t="str">
        <f t="shared" si="135"/>
        <v>Submitted</v>
      </c>
      <c r="M1258" s="1">
        <v>823</v>
      </c>
      <c r="N1258" s="1" t="str">
        <f t="shared" si="136"/>
        <v>medium_risk</v>
      </c>
      <c r="O1258" s="1" t="str">
        <f t="shared" si="137"/>
        <v>Excellent</v>
      </c>
      <c r="P1258" s="1" t="str">
        <f t="shared" si="138"/>
        <v>Submitted</v>
      </c>
      <c r="Q1258" s="1" t="str">
        <f t="shared" si="139"/>
        <v>Valid</v>
      </c>
      <c r="R1258" s="1" t="s">
        <v>6</v>
      </c>
      <c r="S1258" s="4">
        <v>3790178</v>
      </c>
      <c r="T1258" s="1">
        <v>10.19</v>
      </c>
      <c r="U1258" s="1">
        <v>36</v>
      </c>
      <c r="V1258" s="1">
        <v>105282.72</v>
      </c>
      <c r="W1258" s="4">
        <f t="shared" si="140"/>
        <v>3218492.8191213119</v>
      </c>
      <c r="X1258" s="1" t="s">
        <v>50</v>
      </c>
      <c r="Y1258" s="1" t="s">
        <v>51</v>
      </c>
      <c r="Z1258" s="8">
        <v>46720</v>
      </c>
      <c r="AA1258" s="8" t="str">
        <f>TEXT(Table2[[#This Row],[Application_Date]],"yyy")</f>
        <v>2027</v>
      </c>
      <c r="AB1258" s="8" t="str">
        <f>TEXT(Table2[[#This Row],[Application_Date]],"mmmm")</f>
        <v>November</v>
      </c>
      <c r="AC1258" s="1" t="s">
        <v>61</v>
      </c>
      <c r="AD1258" s="1" t="s">
        <v>30</v>
      </c>
      <c r="AE1258" s="1" t="s">
        <v>31</v>
      </c>
    </row>
    <row r="1259" spans="1:31" x14ac:dyDescent="0.25">
      <c r="A1259" s="1" t="s">
        <v>2658</v>
      </c>
      <c r="B1259" s="1" t="str">
        <f>IF(COUNTIF($A$2:A1259,A1259)&gt;1,"Duplicate","Unique")</f>
        <v>Unique</v>
      </c>
      <c r="C1259" s="1" t="s">
        <v>2659</v>
      </c>
      <c r="D1259" s="1" t="s">
        <v>214</v>
      </c>
      <c r="E1259" s="1" t="str">
        <f t="shared" si="134"/>
        <v>Submitted</v>
      </c>
      <c r="F1259" s="1" t="s">
        <v>47</v>
      </c>
      <c r="G1259" s="1">
        <v>38</v>
      </c>
      <c r="H1259" s="1" t="s">
        <v>36</v>
      </c>
      <c r="I1259" s="1" t="s">
        <v>48</v>
      </c>
      <c r="J1259" s="1" t="s">
        <v>37</v>
      </c>
      <c r="K1259" s="4">
        <v>1719628</v>
      </c>
      <c r="L1259" s="4" t="str">
        <f t="shared" si="135"/>
        <v>Submitted</v>
      </c>
      <c r="M1259" s="1">
        <v>880</v>
      </c>
      <c r="N1259" s="1" t="str">
        <f t="shared" si="136"/>
        <v>medium_risk</v>
      </c>
      <c r="O1259" s="1" t="str">
        <f t="shared" si="137"/>
        <v>Excellent</v>
      </c>
      <c r="P1259" s="1" t="str">
        <f t="shared" si="138"/>
        <v>Submitted</v>
      </c>
      <c r="Q1259" s="1" t="str">
        <f t="shared" si="139"/>
        <v>Valid</v>
      </c>
      <c r="R1259" s="1" t="s">
        <v>70</v>
      </c>
      <c r="S1259" s="4">
        <v>811380</v>
      </c>
      <c r="T1259" s="1">
        <v>8.6999999999999993</v>
      </c>
      <c r="U1259" s="1">
        <v>60</v>
      </c>
      <c r="V1259" s="1">
        <v>13523</v>
      </c>
      <c r="W1259" s="4">
        <f t="shared" si="140"/>
        <v>588250.50000000361</v>
      </c>
      <c r="X1259" s="1" t="s">
        <v>28</v>
      </c>
      <c r="Y1259" s="1" t="s">
        <v>29</v>
      </c>
      <c r="Z1259" s="8">
        <v>46721</v>
      </c>
      <c r="AA1259" s="8" t="str">
        <f>TEXT(Table2[[#This Row],[Application_Date]],"yyy")</f>
        <v>2027</v>
      </c>
      <c r="AB1259" s="8" t="str">
        <f>TEXT(Table2[[#This Row],[Application_Date]],"mmmm")</f>
        <v>November</v>
      </c>
      <c r="AC1259" s="1" t="s">
        <v>52</v>
      </c>
      <c r="AD1259" s="1" t="s">
        <v>30</v>
      </c>
      <c r="AE1259" s="1" t="s">
        <v>62</v>
      </c>
    </row>
    <row r="1260" spans="1:31" x14ac:dyDescent="0.25">
      <c r="A1260" s="1" t="s">
        <v>2660</v>
      </c>
      <c r="B1260" s="1" t="str">
        <f>IF(COUNTIF($A$2:A1260,A1260)&gt;1,"Duplicate","Unique")</f>
        <v>Unique</v>
      </c>
      <c r="C1260" s="1" t="s">
        <v>2661</v>
      </c>
      <c r="D1260" s="1" t="s">
        <v>151</v>
      </c>
      <c r="E1260" s="1" t="str">
        <f t="shared" si="134"/>
        <v>Submitted</v>
      </c>
      <c r="F1260" s="1" t="s">
        <v>47</v>
      </c>
      <c r="G1260" s="1">
        <v>53</v>
      </c>
      <c r="H1260" s="1" t="s">
        <v>36</v>
      </c>
      <c r="I1260" s="1" t="s">
        <v>25</v>
      </c>
      <c r="J1260" s="1" t="s">
        <v>70</v>
      </c>
      <c r="K1260" s="4">
        <v>2154319</v>
      </c>
      <c r="L1260" s="4" t="str">
        <f t="shared" si="135"/>
        <v>Submitted</v>
      </c>
      <c r="M1260" s="1">
        <v>452</v>
      </c>
      <c r="N1260" s="1" t="str">
        <f t="shared" si="136"/>
        <v>High_risk</v>
      </c>
      <c r="O1260" s="1" t="str">
        <f t="shared" si="137"/>
        <v>Excellent</v>
      </c>
      <c r="P1260" s="1" t="str">
        <f t="shared" si="138"/>
        <v>Submitted</v>
      </c>
      <c r="Q1260" s="1" t="str">
        <f t="shared" si="139"/>
        <v>Valid</v>
      </c>
      <c r="R1260" s="1" t="s">
        <v>38</v>
      </c>
      <c r="S1260" s="4">
        <v>997625</v>
      </c>
      <c r="T1260" s="1">
        <v>8.31</v>
      </c>
      <c r="U1260" s="1">
        <v>120</v>
      </c>
      <c r="V1260" s="1">
        <v>8313.5400000000009</v>
      </c>
      <c r="W1260" s="4">
        <f t="shared" si="140"/>
        <v>690855.3125</v>
      </c>
      <c r="X1260" s="1" t="s">
        <v>28</v>
      </c>
      <c r="Y1260" s="1" t="s">
        <v>29</v>
      </c>
      <c r="Z1260" s="8">
        <v>46722</v>
      </c>
      <c r="AA1260" s="8" t="str">
        <f>TEXT(Table2[[#This Row],[Application_Date]],"yyy")</f>
        <v>2027</v>
      </c>
      <c r="AB1260" s="8" t="str">
        <f>TEXT(Table2[[#This Row],[Application_Date]],"mmmm")</f>
        <v>December</v>
      </c>
      <c r="AC1260" s="1" t="s">
        <v>61</v>
      </c>
      <c r="AD1260" s="1" t="s">
        <v>30</v>
      </c>
      <c r="AE1260" s="1" t="s">
        <v>66</v>
      </c>
    </row>
    <row r="1261" spans="1:31" x14ac:dyDescent="0.25">
      <c r="A1261" s="1" t="s">
        <v>2662</v>
      </c>
      <c r="B1261" s="1" t="str">
        <f>IF(COUNTIF($A$2:A1261,A1261)&gt;1,"Duplicate","Unique")</f>
        <v>Unique</v>
      </c>
      <c r="C1261" s="1" t="s">
        <v>2663</v>
      </c>
      <c r="D1261" s="1" t="s">
        <v>296</v>
      </c>
      <c r="E1261" s="1" t="str">
        <f t="shared" si="134"/>
        <v>Submitted</v>
      </c>
      <c r="F1261" s="1" t="s">
        <v>35</v>
      </c>
      <c r="G1261" s="1">
        <v>26</v>
      </c>
      <c r="H1261" s="1" t="s">
        <v>24</v>
      </c>
      <c r="I1261" s="1" t="s">
        <v>25</v>
      </c>
      <c r="J1261" s="1" t="s">
        <v>26</v>
      </c>
      <c r="K1261" s="4">
        <v>1766093</v>
      </c>
      <c r="L1261" s="4" t="str">
        <f t="shared" si="135"/>
        <v>Submitted</v>
      </c>
      <c r="M1261" s="1">
        <v>598</v>
      </c>
      <c r="N1261" s="1" t="str">
        <f t="shared" si="136"/>
        <v>High_risk</v>
      </c>
      <c r="O1261" s="1" t="str">
        <f t="shared" si="137"/>
        <v>Excellent</v>
      </c>
      <c r="P1261" s="1" t="str">
        <f t="shared" si="138"/>
        <v>Submitted</v>
      </c>
      <c r="Q1261" s="1" t="str">
        <f t="shared" si="139"/>
        <v>Valid</v>
      </c>
      <c r="R1261" s="1" t="s">
        <v>38</v>
      </c>
      <c r="S1261" s="4">
        <v>799930</v>
      </c>
      <c r="T1261" s="1">
        <v>13.73</v>
      </c>
      <c r="U1261" s="1">
        <v>12</v>
      </c>
      <c r="V1261" s="1">
        <v>66660.83</v>
      </c>
      <c r="W1261" s="4">
        <f t="shared" si="140"/>
        <v>915350.17759821098</v>
      </c>
      <c r="X1261" s="1" t="s">
        <v>95</v>
      </c>
      <c r="Y1261" s="1" t="s">
        <v>96</v>
      </c>
      <c r="Z1261" s="8">
        <v>46723</v>
      </c>
      <c r="AA1261" s="8" t="str">
        <f>TEXT(Table2[[#This Row],[Application_Date]],"yyy")</f>
        <v>2027</v>
      </c>
      <c r="AB1261" s="8" t="str">
        <f>TEXT(Table2[[#This Row],[Application_Date]],"mmmm")</f>
        <v>December</v>
      </c>
      <c r="AC1261" s="1" t="s">
        <v>41</v>
      </c>
      <c r="AD1261" s="1" t="s">
        <v>42</v>
      </c>
      <c r="AE1261" s="1" t="s">
        <v>62</v>
      </c>
    </row>
    <row r="1262" spans="1:31" x14ac:dyDescent="0.25">
      <c r="A1262" s="1" t="s">
        <v>2664</v>
      </c>
      <c r="B1262" s="1" t="str">
        <f>IF(COUNTIF($A$2:A1262,A1262)&gt;1,"Duplicate","Unique")</f>
        <v>Unique</v>
      </c>
      <c r="C1262" s="1" t="s">
        <v>2665</v>
      </c>
      <c r="D1262" s="1" t="s">
        <v>124</v>
      </c>
      <c r="E1262" s="1" t="str">
        <f t="shared" si="134"/>
        <v>Submitted</v>
      </c>
      <c r="F1262" s="1" t="s">
        <v>35</v>
      </c>
      <c r="G1262" s="1">
        <v>31</v>
      </c>
      <c r="H1262" s="1" t="s">
        <v>36</v>
      </c>
      <c r="I1262" s="1" t="s">
        <v>48</v>
      </c>
      <c r="J1262" s="1" t="s">
        <v>70</v>
      </c>
      <c r="K1262" s="4">
        <v>1786567</v>
      </c>
      <c r="L1262" s="4" t="str">
        <f t="shared" si="135"/>
        <v>Submitted</v>
      </c>
      <c r="M1262" s="1">
        <v>746</v>
      </c>
      <c r="N1262" s="1" t="str">
        <f t="shared" si="136"/>
        <v>low_risk</v>
      </c>
      <c r="O1262" s="1" t="str">
        <f t="shared" si="137"/>
        <v>Excellent</v>
      </c>
      <c r="P1262" s="1" t="str">
        <f t="shared" si="138"/>
        <v>Submitted</v>
      </c>
      <c r="Q1262" s="1" t="str">
        <f t="shared" si="139"/>
        <v>Valid</v>
      </c>
      <c r="R1262" s="1" t="s">
        <v>82</v>
      </c>
      <c r="S1262" s="4">
        <v>2988511</v>
      </c>
      <c r="T1262" s="1">
        <v>14.6</v>
      </c>
      <c r="U1262" s="1">
        <v>24</v>
      </c>
      <c r="V1262" s="1">
        <v>124521.29</v>
      </c>
      <c r="W1262" s="4">
        <f t="shared" si="140"/>
        <v>3636021.7350243172</v>
      </c>
      <c r="X1262" s="1" t="s">
        <v>59</v>
      </c>
      <c r="Y1262" s="1" t="s">
        <v>60</v>
      </c>
      <c r="Z1262" s="8">
        <v>46724</v>
      </c>
      <c r="AA1262" s="8" t="str">
        <f>TEXT(Table2[[#This Row],[Application_Date]],"yyy")</f>
        <v>2027</v>
      </c>
      <c r="AB1262" s="8" t="str">
        <f>TEXT(Table2[[#This Row],[Application_Date]],"mmmm")</f>
        <v>December</v>
      </c>
      <c r="AC1262" s="1" t="s">
        <v>52</v>
      </c>
      <c r="AD1262" s="1" t="s">
        <v>42</v>
      </c>
      <c r="AE1262" s="1" t="s">
        <v>66</v>
      </c>
    </row>
    <row r="1263" spans="1:31" x14ac:dyDescent="0.25">
      <c r="A1263" s="1" t="s">
        <v>2666</v>
      </c>
      <c r="B1263" s="1" t="str">
        <f>IF(COUNTIF($A$2:A1263,A1263)&gt;1,"Duplicate","Unique")</f>
        <v>Unique</v>
      </c>
      <c r="C1263" s="1" t="s">
        <v>2667</v>
      </c>
      <c r="D1263" s="1" t="s">
        <v>461</v>
      </c>
      <c r="E1263" s="1" t="str">
        <f t="shared" si="134"/>
        <v>Submitted</v>
      </c>
      <c r="F1263" s="1" t="s">
        <v>35</v>
      </c>
      <c r="G1263" s="1">
        <v>35</v>
      </c>
      <c r="H1263" s="1" t="s">
        <v>24</v>
      </c>
      <c r="I1263" s="1" t="s">
        <v>48</v>
      </c>
      <c r="J1263" s="1" t="s">
        <v>37</v>
      </c>
      <c r="K1263" s="4">
        <v>1608178</v>
      </c>
      <c r="L1263" s="4" t="str">
        <f t="shared" si="135"/>
        <v>Submitted</v>
      </c>
      <c r="M1263" s="1">
        <v>420</v>
      </c>
      <c r="N1263" s="1" t="str">
        <f t="shared" si="136"/>
        <v>High_risk</v>
      </c>
      <c r="O1263" s="1" t="str">
        <f t="shared" si="137"/>
        <v>Excellent</v>
      </c>
      <c r="P1263" s="1" t="str">
        <f t="shared" si="138"/>
        <v>Submitted</v>
      </c>
      <c r="Q1263" s="1" t="str">
        <f t="shared" si="139"/>
        <v>Valid</v>
      </c>
      <c r="R1263" s="1" t="s">
        <v>6</v>
      </c>
      <c r="S1263" s="4">
        <v>1486124</v>
      </c>
      <c r="T1263" s="1">
        <v>9.19</v>
      </c>
      <c r="U1263" s="1">
        <v>60</v>
      </c>
      <c r="V1263" s="1">
        <v>24768.73</v>
      </c>
      <c r="W1263" s="4">
        <f t="shared" si="140"/>
        <v>1138123.2966666683</v>
      </c>
      <c r="X1263" s="1" t="s">
        <v>85</v>
      </c>
      <c r="Y1263" s="1" t="s">
        <v>86</v>
      </c>
      <c r="Z1263" s="8">
        <v>46725</v>
      </c>
      <c r="AA1263" s="8" t="str">
        <f>TEXT(Table2[[#This Row],[Application_Date]],"yyy")</f>
        <v>2027</v>
      </c>
      <c r="AB1263" s="8" t="str">
        <f>TEXT(Table2[[#This Row],[Application_Date]],"mmmm")</f>
        <v>December</v>
      </c>
      <c r="AC1263" s="1" t="s">
        <v>41</v>
      </c>
      <c r="AD1263" s="1" t="s">
        <v>30</v>
      </c>
      <c r="AE1263" s="1" t="s">
        <v>43</v>
      </c>
    </row>
    <row r="1264" spans="1:31" x14ac:dyDescent="0.25">
      <c r="A1264" s="1" t="s">
        <v>2668</v>
      </c>
      <c r="B1264" s="1" t="str">
        <f>IF(COUNTIF($A$2:A1264,A1264)&gt;1,"Duplicate","Unique")</f>
        <v>Unique</v>
      </c>
      <c r="C1264" s="1" t="s">
        <v>2669</v>
      </c>
      <c r="D1264" s="1" t="s">
        <v>406</v>
      </c>
      <c r="E1264" s="1" t="str">
        <f t="shared" si="134"/>
        <v>Submitted</v>
      </c>
      <c r="F1264" s="1" t="s">
        <v>35</v>
      </c>
      <c r="G1264" s="1">
        <v>59</v>
      </c>
      <c r="H1264" s="1" t="s">
        <v>24</v>
      </c>
      <c r="I1264" s="1" t="s">
        <v>25</v>
      </c>
      <c r="J1264" s="1" t="s">
        <v>49</v>
      </c>
      <c r="K1264" s="4">
        <v>2210481</v>
      </c>
      <c r="L1264" s="4" t="str">
        <f t="shared" si="135"/>
        <v>Submitted</v>
      </c>
      <c r="M1264" s="1">
        <v>432</v>
      </c>
      <c r="N1264" s="1" t="str">
        <f t="shared" si="136"/>
        <v>High_risk</v>
      </c>
      <c r="O1264" s="1" t="str">
        <f t="shared" si="137"/>
        <v>Excellent</v>
      </c>
      <c r="P1264" s="1" t="str">
        <f t="shared" si="138"/>
        <v>Submitted</v>
      </c>
      <c r="Q1264" s="1" t="str">
        <f t="shared" si="139"/>
        <v>Valid</v>
      </c>
      <c r="R1264" s="1" t="s">
        <v>27</v>
      </c>
      <c r="S1264" s="4">
        <v>3314780</v>
      </c>
      <c r="T1264" s="1">
        <v>10.71</v>
      </c>
      <c r="U1264" s="1">
        <v>120</v>
      </c>
      <c r="V1264" s="1">
        <v>27623.17</v>
      </c>
      <c r="W1264" s="4">
        <f t="shared" si="140"/>
        <v>2958441.1500000004</v>
      </c>
      <c r="X1264" s="1" t="s">
        <v>95</v>
      </c>
      <c r="Y1264" s="1" t="s">
        <v>96</v>
      </c>
      <c r="Z1264" s="8">
        <v>46726</v>
      </c>
      <c r="AA1264" s="8" t="str">
        <f>TEXT(Table2[[#This Row],[Application_Date]],"yyy")</f>
        <v>2027</v>
      </c>
      <c r="AB1264" s="8" t="str">
        <f>TEXT(Table2[[#This Row],[Application_Date]],"mmmm")</f>
        <v>December</v>
      </c>
      <c r="AC1264" s="1" t="s">
        <v>61</v>
      </c>
      <c r="AD1264" s="1" t="s">
        <v>30</v>
      </c>
      <c r="AE1264" s="1" t="s">
        <v>66</v>
      </c>
    </row>
    <row r="1265" spans="1:31" x14ac:dyDescent="0.25">
      <c r="A1265" s="1" t="s">
        <v>2670</v>
      </c>
      <c r="B1265" s="1" t="str">
        <f>IF(COUNTIF($A$2:A1265,A1265)&gt;1,"Duplicate","Unique")</f>
        <v>Unique</v>
      </c>
      <c r="C1265" s="1" t="s">
        <v>2671</v>
      </c>
      <c r="D1265" s="1" t="s">
        <v>196</v>
      </c>
      <c r="E1265" s="1" t="str">
        <f t="shared" si="134"/>
        <v>Submitted</v>
      </c>
      <c r="F1265" s="1" t="s">
        <v>47</v>
      </c>
      <c r="G1265" s="1">
        <v>34</v>
      </c>
      <c r="H1265" s="1" t="s">
        <v>36</v>
      </c>
      <c r="I1265" s="1" t="s">
        <v>48</v>
      </c>
      <c r="J1265" s="1" t="s">
        <v>26</v>
      </c>
      <c r="K1265" s="4">
        <v>893737</v>
      </c>
      <c r="L1265" s="4" t="str">
        <f t="shared" si="135"/>
        <v>Submitted</v>
      </c>
      <c r="M1265" s="1">
        <v>892</v>
      </c>
      <c r="N1265" s="1" t="str">
        <f t="shared" si="136"/>
        <v>medium_risk</v>
      </c>
      <c r="O1265" s="1" t="str">
        <f t="shared" si="137"/>
        <v>Excellent</v>
      </c>
      <c r="P1265" s="1" t="str">
        <f t="shared" si="138"/>
        <v>Submitted</v>
      </c>
      <c r="Q1265" s="1" t="str">
        <f t="shared" si="139"/>
        <v>Valid</v>
      </c>
      <c r="R1265" s="1" t="s">
        <v>6</v>
      </c>
      <c r="S1265" s="4">
        <v>3470819</v>
      </c>
      <c r="T1265" s="1">
        <v>12.66</v>
      </c>
      <c r="U1265" s="1">
        <v>120</v>
      </c>
      <c r="V1265" s="1">
        <v>28923.49</v>
      </c>
      <c r="W1265" s="4">
        <f t="shared" si="140"/>
        <v>3661714.0449999999</v>
      </c>
      <c r="X1265" s="1" t="s">
        <v>28</v>
      </c>
      <c r="Y1265" s="1" t="s">
        <v>29</v>
      </c>
      <c r="Z1265" s="8">
        <v>46727</v>
      </c>
      <c r="AA1265" s="8" t="str">
        <f>TEXT(Table2[[#This Row],[Application_Date]],"yyy")</f>
        <v>2027</v>
      </c>
      <c r="AB1265" s="8" t="str">
        <f>TEXT(Table2[[#This Row],[Application_Date]],"mmmm")</f>
        <v>December</v>
      </c>
      <c r="AC1265" s="1" t="s">
        <v>61</v>
      </c>
      <c r="AD1265" s="1" t="s">
        <v>30</v>
      </c>
      <c r="AE1265" s="1" t="s">
        <v>43</v>
      </c>
    </row>
    <row r="1266" spans="1:31" x14ac:dyDescent="0.25">
      <c r="A1266" s="1" t="s">
        <v>2672</v>
      </c>
      <c r="B1266" s="1" t="str">
        <f>IF(COUNTIF($A$2:A1266,A1266)&gt;1,"Duplicate","Unique")</f>
        <v>Unique</v>
      </c>
      <c r="C1266" s="1" t="s">
        <v>2673</v>
      </c>
      <c r="D1266" s="1" t="s">
        <v>373</v>
      </c>
      <c r="E1266" s="1" t="str">
        <f t="shared" si="134"/>
        <v>Submitted</v>
      </c>
      <c r="F1266" s="1" t="s">
        <v>47</v>
      </c>
      <c r="G1266" s="1">
        <v>33</v>
      </c>
      <c r="H1266" s="1" t="s">
        <v>36</v>
      </c>
      <c r="I1266" s="1" t="s">
        <v>48</v>
      </c>
      <c r="J1266" s="1" t="s">
        <v>49</v>
      </c>
      <c r="K1266" s="4">
        <v>1971033</v>
      </c>
      <c r="L1266" s="4" t="str">
        <f t="shared" si="135"/>
        <v>Submitted</v>
      </c>
      <c r="M1266" s="1">
        <v>599</v>
      </c>
      <c r="N1266" s="1" t="str">
        <f t="shared" si="136"/>
        <v>High_risk</v>
      </c>
      <c r="O1266" s="1" t="str">
        <f t="shared" si="137"/>
        <v>Excellent</v>
      </c>
      <c r="P1266" s="1" t="str">
        <f t="shared" si="138"/>
        <v>Submitted</v>
      </c>
      <c r="Q1266" s="1" t="str">
        <f t="shared" si="139"/>
        <v>Valid</v>
      </c>
      <c r="R1266" s="1" t="s">
        <v>27</v>
      </c>
      <c r="S1266" s="4">
        <v>4713547</v>
      </c>
      <c r="T1266" s="1">
        <v>11.02</v>
      </c>
      <c r="U1266" s="1">
        <v>60</v>
      </c>
      <c r="V1266" s="1">
        <v>78559.12</v>
      </c>
      <c r="W1266" s="4">
        <f t="shared" si="140"/>
        <v>4328607.3283333331</v>
      </c>
      <c r="X1266" s="1" t="s">
        <v>105</v>
      </c>
      <c r="Y1266" s="1" t="s">
        <v>106</v>
      </c>
      <c r="Z1266" s="8">
        <v>46728</v>
      </c>
      <c r="AA1266" s="8" t="str">
        <f>TEXT(Table2[[#This Row],[Application_Date]],"yyy")</f>
        <v>2027</v>
      </c>
      <c r="AB1266" s="8" t="str">
        <f>TEXT(Table2[[#This Row],[Application_Date]],"mmmm")</f>
        <v>December</v>
      </c>
      <c r="AC1266" s="1" t="s">
        <v>41</v>
      </c>
      <c r="AD1266" s="1" t="s">
        <v>42</v>
      </c>
      <c r="AE1266" s="1" t="s">
        <v>43</v>
      </c>
    </row>
    <row r="1267" spans="1:31" x14ac:dyDescent="0.25">
      <c r="A1267" s="1" t="s">
        <v>2674</v>
      </c>
      <c r="B1267" s="1" t="str">
        <f>IF(COUNTIF($A$2:A1267,A1267)&gt;1,"Duplicate","Unique")</f>
        <v>Unique</v>
      </c>
      <c r="C1267" s="1" t="s">
        <v>2675</v>
      </c>
      <c r="D1267" s="1" t="s">
        <v>229</v>
      </c>
      <c r="E1267" s="1" t="str">
        <f t="shared" si="134"/>
        <v>Submitted</v>
      </c>
      <c r="F1267" s="1" t="s">
        <v>35</v>
      </c>
      <c r="G1267" s="1">
        <v>53</v>
      </c>
      <c r="H1267" s="1" t="s">
        <v>24</v>
      </c>
      <c r="I1267" s="1" t="s">
        <v>25</v>
      </c>
      <c r="J1267" s="1" t="s">
        <v>49</v>
      </c>
      <c r="K1267" s="4">
        <v>1202669</v>
      </c>
      <c r="L1267" s="4" t="str">
        <f t="shared" si="135"/>
        <v>Submitted</v>
      </c>
      <c r="M1267" s="1">
        <v>526</v>
      </c>
      <c r="N1267" s="1" t="str">
        <f t="shared" si="136"/>
        <v>High_risk</v>
      </c>
      <c r="O1267" s="1" t="str">
        <f t="shared" si="137"/>
        <v>Excellent</v>
      </c>
      <c r="P1267" s="1" t="str">
        <f t="shared" si="138"/>
        <v>Submitted</v>
      </c>
      <c r="Q1267" s="1" t="str">
        <f t="shared" si="139"/>
        <v>Valid</v>
      </c>
      <c r="R1267" s="1" t="s">
        <v>70</v>
      </c>
      <c r="S1267" s="4">
        <v>149041</v>
      </c>
      <c r="T1267" s="1">
        <v>15.49</v>
      </c>
      <c r="U1267" s="1">
        <v>120</v>
      </c>
      <c r="V1267" s="1">
        <v>1242.01</v>
      </c>
      <c r="W1267" s="4">
        <f t="shared" si="140"/>
        <v>192387.09083333332</v>
      </c>
      <c r="X1267" s="1" t="s">
        <v>105</v>
      </c>
      <c r="Y1267" s="1" t="s">
        <v>106</v>
      </c>
      <c r="Z1267" s="8">
        <v>46729</v>
      </c>
      <c r="AA1267" s="8" t="str">
        <f>TEXT(Table2[[#This Row],[Application_Date]],"yyy")</f>
        <v>2027</v>
      </c>
      <c r="AB1267" s="8" t="str">
        <f>TEXT(Table2[[#This Row],[Application_Date]],"mmmm")</f>
        <v>December</v>
      </c>
      <c r="AC1267" s="1" t="s">
        <v>61</v>
      </c>
      <c r="AD1267" s="1" t="s">
        <v>30</v>
      </c>
      <c r="AE1267" s="1" t="s">
        <v>66</v>
      </c>
    </row>
    <row r="1268" spans="1:31" x14ac:dyDescent="0.25">
      <c r="A1268" s="1" t="s">
        <v>2676</v>
      </c>
      <c r="B1268" s="1" t="str">
        <f>IF(COUNTIF($A$2:A1268,A1268)&gt;1,"Duplicate","Unique")</f>
        <v>Unique</v>
      </c>
      <c r="C1268" s="1" t="s">
        <v>2677</v>
      </c>
      <c r="D1268" s="1" t="s">
        <v>229</v>
      </c>
      <c r="E1268" s="1" t="str">
        <f t="shared" si="134"/>
        <v>Submitted</v>
      </c>
      <c r="F1268" s="1" t="s">
        <v>47</v>
      </c>
      <c r="G1268" s="1">
        <v>51</v>
      </c>
      <c r="H1268" s="1" t="s">
        <v>24</v>
      </c>
      <c r="I1268" s="1" t="s">
        <v>25</v>
      </c>
      <c r="J1268" s="1" t="s">
        <v>26</v>
      </c>
      <c r="K1268" s="4">
        <v>2083534</v>
      </c>
      <c r="L1268" s="4" t="str">
        <f t="shared" si="135"/>
        <v>Submitted</v>
      </c>
      <c r="M1268" s="1">
        <v>738</v>
      </c>
      <c r="N1268" s="1" t="str">
        <f t="shared" si="136"/>
        <v>low_risk</v>
      </c>
      <c r="O1268" s="1" t="str">
        <f t="shared" si="137"/>
        <v>Excellent</v>
      </c>
      <c r="P1268" s="1" t="str">
        <f t="shared" si="138"/>
        <v>Submitted</v>
      </c>
      <c r="Q1268" s="1" t="str">
        <f t="shared" si="139"/>
        <v>Valid</v>
      </c>
      <c r="R1268" s="1" t="s">
        <v>82</v>
      </c>
      <c r="S1268" s="4">
        <v>3113232</v>
      </c>
      <c r="T1268" s="1">
        <v>13.82</v>
      </c>
      <c r="U1268" s="1">
        <v>24</v>
      </c>
      <c r="V1268" s="1">
        <v>129718</v>
      </c>
      <c r="W1268" s="4">
        <f t="shared" si="140"/>
        <v>3585405.5569775798</v>
      </c>
      <c r="X1268" s="1" t="s">
        <v>105</v>
      </c>
      <c r="Y1268" s="1" t="s">
        <v>106</v>
      </c>
      <c r="Z1268" s="8">
        <v>46730</v>
      </c>
      <c r="AA1268" s="8" t="str">
        <f>TEXT(Table2[[#This Row],[Application_Date]],"yyy")</f>
        <v>2027</v>
      </c>
      <c r="AB1268" s="8" t="str">
        <f>TEXT(Table2[[#This Row],[Application_Date]],"mmmm")</f>
        <v>December</v>
      </c>
      <c r="AC1268" s="1" t="s">
        <v>41</v>
      </c>
      <c r="AD1268" s="1" t="s">
        <v>30</v>
      </c>
      <c r="AE1268" s="1" t="s">
        <v>66</v>
      </c>
    </row>
    <row r="1269" spans="1:31" x14ac:dyDescent="0.25">
      <c r="A1269" s="1" t="s">
        <v>2678</v>
      </c>
      <c r="B1269" s="1" t="str">
        <f>IF(COUNTIF($A$2:A1269,A1269)&gt;1,"Duplicate","Unique")</f>
        <v>Unique</v>
      </c>
      <c r="C1269" s="1" t="s">
        <v>2679</v>
      </c>
      <c r="D1269" s="1" t="s">
        <v>130</v>
      </c>
      <c r="E1269" s="1" t="str">
        <f t="shared" si="134"/>
        <v>Submitted</v>
      </c>
      <c r="F1269" s="1" t="s">
        <v>35</v>
      </c>
      <c r="G1269" s="1">
        <v>43</v>
      </c>
      <c r="H1269" s="1" t="s">
        <v>24</v>
      </c>
      <c r="I1269" s="1" t="s">
        <v>25</v>
      </c>
      <c r="J1269" s="1" t="s">
        <v>70</v>
      </c>
      <c r="K1269" s="4">
        <v>1077221</v>
      </c>
      <c r="L1269" s="4" t="str">
        <f t="shared" si="135"/>
        <v>Submitted</v>
      </c>
      <c r="M1269" s="1">
        <v>690</v>
      </c>
      <c r="N1269" s="1" t="str">
        <f t="shared" si="136"/>
        <v>low_risk</v>
      </c>
      <c r="O1269" s="1" t="str">
        <f t="shared" si="137"/>
        <v>Excellent</v>
      </c>
      <c r="P1269" s="1" t="str">
        <f t="shared" si="138"/>
        <v>Submitted</v>
      </c>
      <c r="Q1269" s="1" t="str">
        <f t="shared" si="139"/>
        <v>Valid</v>
      </c>
      <c r="R1269" s="1" t="s">
        <v>27</v>
      </c>
      <c r="S1269" s="4">
        <v>2648572</v>
      </c>
      <c r="T1269" s="1">
        <v>12.28</v>
      </c>
      <c r="U1269" s="1">
        <v>36</v>
      </c>
      <c r="V1269" s="1">
        <v>73571.44</v>
      </c>
      <c r="W1269" s="4">
        <f t="shared" si="140"/>
        <v>2710372.013359311</v>
      </c>
      <c r="X1269" s="1" t="s">
        <v>39</v>
      </c>
      <c r="Y1269" s="1" t="s">
        <v>40</v>
      </c>
      <c r="Z1269" s="8">
        <v>46731</v>
      </c>
      <c r="AA1269" s="8" t="str">
        <f>TEXT(Table2[[#This Row],[Application_Date]],"yyy")</f>
        <v>2027</v>
      </c>
      <c r="AB1269" s="8" t="str">
        <f>TEXT(Table2[[#This Row],[Application_Date]],"mmmm")</f>
        <v>December</v>
      </c>
      <c r="AC1269" s="1" t="s">
        <v>41</v>
      </c>
      <c r="AD1269" s="1" t="s">
        <v>42</v>
      </c>
      <c r="AE1269" s="1" t="s">
        <v>62</v>
      </c>
    </row>
    <row r="1270" spans="1:31" x14ac:dyDescent="0.25">
      <c r="A1270" s="1" t="s">
        <v>2680</v>
      </c>
      <c r="B1270" s="1" t="str">
        <f>IF(COUNTIF($A$2:A1270,A1270)&gt;1,"Duplicate","Unique")</f>
        <v>Unique</v>
      </c>
      <c r="C1270" s="1" t="s">
        <v>2681</v>
      </c>
      <c r="D1270" s="1" t="s">
        <v>207</v>
      </c>
      <c r="E1270" s="1" t="str">
        <f t="shared" si="134"/>
        <v>Submitted</v>
      </c>
      <c r="F1270" s="1" t="s">
        <v>47</v>
      </c>
      <c r="G1270" s="1">
        <v>59</v>
      </c>
      <c r="H1270" s="1" t="s">
        <v>36</v>
      </c>
      <c r="I1270" s="1" t="s">
        <v>48</v>
      </c>
      <c r="J1270" s="1" t="s">
        <v>26</v>
      </c>
      <c r="K1270" s="4">
        <v>343422</v>
      </c>
      <c r="L1270" s="4" t="str">
        <f t="shared" si="135"/>
        <v>Submitted</v>
      </c>
      <c r="M1270" s="1">
        <v>410</v>
      </c>
      <c r="N1270" s="1" t="str">
        <f t="shared" si="136"/>
        <v>High_risk</v>
      </c>
      <c r="O1270" s="1" t="str">
        <f t="shared" si="137"/>
        <v>Excellent</v>
      </c>
      <c r="P1270" s="1" t="str">
        <f t="shared" si="138"/>
        <v>Submitted</v>
      </c>
      <c r="Q1270" s="1" t="str">
        <f t="shared" si="139"/>
        <v>Valid</v>
      </c>
      <c r="R1270" s="1" t="s">
        <v>38</v>
      </c>
      <c r="S1270" s="4">
        <v>343215</v>
      </c>
      <c r="T1270" s="1">
        <v>17.559999999999999</v>
      </c>
      <c r="U1270" s="1">
        <v>12</v>
      </c>
      <c r="V1270" s="1">
        <v>28601.25</v>
      </c>
      <c r="W1270" s="4">
        <f t="shared" si="140"/>
        <v>502248.01097387786</v>
      </c>
      <c r="X1270" s="1" t="s">
        <v>39</v>
      </c>
      <c r="Y1270" s="1" t="s">
        <v>40</v>
      </c>
      <c r="Z1270" s="8">
        <v>46732</v>
      </c>
      <c r="AA1270" s="8" t="str">
        <f>TEXT(Table2[[#This Row],[Application_Date]],"yyy")</f>
        <v>2027</v>
      </c>
      <c r="AB1270" s="8" t="str">
        <f>TEXT(Table2[[#This Row],[Application_Date]],"mmmm")</f>
        <v>December</v>
      </c>
      <c r="AC1270" s="1" t="s">
        <v>41</v>
      </c>
      <c r="AD1270" s="1" t="s">
        <v>42</v>
      </c>
      <c r="AE1270" s="1" t="s">
        <v>43</v>
      </c>
    </row>
    <row r="1271" spans="1:31" x14ac:dyDescent="0.25">
      <c r="A1271" s="1" t="s">
        <v>2682</v>
      </c>
      <c r="B1271" s="1" t="str">
        <f>IF(COUNTIF($A$2:A1271,A1271)&gt;1,"Duplicate","Unique")</f>
        <v>Unique</v>
      </c>
      <c r="C1271" s="1" t="s">
        <v>2683</v>
      </c>
      <c r="D1271" s="1" t="s">
        <v>461</v>
      </c>
      <c r="E1271" s="1" t="str">
        <f t="shared" si="134"/>
        <v>Submitted</v>
      </c>
      <c r="F1271" s="1" t="s">
        <v>35</v>
      </c>
      <c r="G1271" s="1">
        <v>42</v>
      </c>
      <c r="H1271" s="1" t="s">
        <v>24</v>
      </c>
      <c r="I1271" s="1" t="s">
        <v>48</v>
      </c>
      <c r="J1271" s="1" t="s">
        <v>49</v>
      </c>
      <c r="K1271" s="4">
        <v>330744</v>
      </c>
      <c r="L1271" s="4" t="str">
        <f t="shared" si="135"/>
        <v>Submitted</v>
      </c>
      <c r="M1271" s="1">
        <v>370</v>
      </c>
      <c r="N1271" s="1" t="str">
        <f t="shared" si="136"/>
        <v>High_risk</v>
      </c>
      <c r="O1271" s="1" t="str">
        <f t="shared" si="137"/>
        <v>Excellent</v>
      </c>
      <c r="P1271" s="1" t="str">
        <f t="shared" si="138"/>
        <v>Submitted</v>
      </c>
      <c r="Q1271" s="1" t="str">
        <f t="shared" si="139"/>
        <v>Valid</v>
      </c>
      <c r="R1271" s="1" t="s">
        <v>6</v>
      </c>
      <c r="S1271" s="4">
        <v>4844369</v>
      </c>
      <c r="T1271" s="1">
        <v>17.61</v>
      </c>
      <c r="U1271" s="1">
        <v>36</v>
      </c>
      <c r="V1271" s="1">
        <v>134565.81</v>
      </c>
      <c r="W1271" s="4">
        <f t="shared" si="140"/>
        <v>7109111.5075000534</v>
      </c>
      <c r="X1271" s="1" t="s">
        <v>95</v>
      </c>
      <c r="Y1271" s="1" t="s">
        <v>96</v>
      </c>
      <c r="Z1271" s="8">
        <v>46733</v>
      </c>
      <c r="AA1271" s="8" t="str">
        <f>TEXT(Table2[[#This Row],[Application_Date]],"yyy")</f>
        <v>2027</v>
      </c>
      <c r="AB1271" s="8" t="str">
        <f>TEXT(Table2[[#This Row],[Application_Date]],"mmmm")</f>
        <v>December</v>
      </c>
      <c r="AC1271" s="1" t="s">
        <v>61</v>
      </c>
      <c r="AD1271" s="1" t="s">
        <v>42</v>
      </c>
      <c r="AE1271" s="1" t="s">
        <v>43</v>
      </c>
    </row>
    <row r="1272" spans="1:31" x14ac:dyDescent="0.25">
      <c r="A1272" s="1" t="s">
        <v>2684</v>
      </c>
      <c r="B1272" s="1" t="str">
        <f>IF(COUNTIF($A$2:A1272,A1272)&gt;1,"Duplicate","Unique")</f>
        <v>Unique</v>
      </c>
      <c r="C1272" s="1" t="s">
        <v>2685</v>
      </c>
      <c r="D1272" s="1" t="s">
        <v>121</v>
      </c>
      <c r="E1272" s="1" t="str">
        <f t="shared" si="134"/>
        <v>Submitted</v>
      </c>
      <c r="F1272" s="1" t="s">
        <v>35</v>
      </c>
      <c r="G1272" s="1">
        <v>35</v>
      </c>
      <c r="H1272" s="1" t="s">
        <v>24</v>
      </c>
      <c r="I1272" s="1" t="s">
        <v>25</v>
      </c>
      <c r="J1272" s="1" t="s">
        <v>49</v>
      </c>
      <c r="K1272" s="4">
        <v>771755</v>
      </c>
      <c r="L1272" s="4" t="str">
        <f t="shared" si="135"/>
        <v>Submitted</v>
      </c>
      <c r="M1272" s="1">
        <v>546</v>
      </c>
      <c r="N1272" s="1" t="str">
        <f t="shared" si="136"/>
        <v>High_risk</v>
      </c>
      <c r="O1272" s="1" t="str">
        <f t="shared" si="137"/>
        <v>Excellent</v>
      </c>
      <c r="P1272" s="1" t="str">
        <f t="shared" si="138"/>
        <v>Submitted</v>
      </c>
      <c r="Q1272" s="1" t="str">
        <f t="shared" si="139"/>
        <v>Valid</v>
      </c>
      <c r="R1272" s="1" t="s">
        <v>27</v>
      </c>
      <c r="S1272" s="4">
        <v>4540595</v>
      </c>
      <c r="T1272" s="1">
        <v>11.96</v>
      </c>
      <c r="U1272" s="1">
        <v>24</v>
      </c>
      <c r="V1272" s="1">
        <v>189191.46</v>
      </c>
      <c r="W1272" s="4">
        <f t="shared" si="140"/>
        <v>4525459.9640893703</v>
      </c>
      <c r="X1272" s="1" t="s">
        <v>95</v>
      </c>
      <c r="Y1272" s="1" t="s">
        <v>96</v>
      </c>
      <c r="Z1272" s="8">
        <v>46734</v>
      </c>
      <c r="AA1272" s="8" t="str">
        <f>TEXT(Table2[[#This Row],[Application_Date]],"yyy")</f>
        <v>2027</v>
      </c>
      <c r="AB1272" s="8" t="str">
        <f>TEXT(Table2[[#This Row],[Application_Date]],"mmmm")</f>
        <v>December</v>
      </c>
      <c r="AC1272" s="1" t="s">
        <v>41</v>
      </c>
      <c r="AD1272" s="1" t="s">
        <v>42</v>
      </c>
      <c r="AE1272" s="1" t="s">
        <v>43</v>
      </c>
    </row>
    <row r="1273" spans="1:31" x14ac:dyDescent="0.25">
      <c r="A1273" s="1" t="s">
        <v>2686</v>
      </c>
      <c r="B1273" s="1" t="str">
        <f>IF(COUNTIF($A$2:A1273,A1273)&gt;1,"Duplicate","Unique")</f>
        <v>Unique</v>
      </c>
      <c r="C1273" s="1" t="s">
        <v>2687</v>
      </c>
      <c r="D1273" s="1" t="s">
        <v>638</v>
      </c>
      <c r="E1273" s="1" t="str">
        <f t="shared" si="134"/>
        <v>Submitted</v>
      </c>
      <c r="F1273" s="1" t="s">
        <v>47</v>
      </c>
      <c r="G1273" s="1">
        <v>24</v>
      </c>
      <c r="H1273" s="1" t="s">
        <v>24</v>
      </c>
      <c r="I1273" s="1" t="s">
        <v>25</v>
      </c>
      <c r="J1273" s="1" t="s">
        <v>37</v>
      </c>
      <c r="K1273" s="4">
        <v>875181</v>
      </c>
      <c r="L1273" s="4" t="str">
        <f t="shared" si="135"/>
        <v>Submitted</v>
      </c>
      <c r="M1273" s="1">
        <v>738</v>
      </c>
      <c r="N1273" s="1" t="str">
        <f t="shared" si="136"/>
        <v>low_risk</v>
      </c>
      <c r="O1273" s="1" t="str">
        <f t="shared" si="137"/>
        <v>Excellent</v>
      </c>
      <c r="P1273" s="1" t="str">
        <f t="shared" si="138"/>
        <v>Submitted</v>
      </c>
      <c r="Q1273" s="1" t="str">
        <f t="shared" si="139"/>
        <v>Valid</v>
      </c>
      <c r="R1273" s="1" t="s">
        <v>70</v>
      </c>
      <c r="S1273" s="4">
        <v>3239250</v>
      </c>
      <c r="T1273" s="1">
        <v>17.52</v>
      </c>
      <c r="U1273" s="1">
        <v>120</v>
      </c>
      <c r="V1273" s="1">
        <v>26993.75</v>
      </c>
      <c r="W1273" s="4">
        <f t="shared" si="140"/>
        <v>4729305</v>
      </c>
      <c r="X1273" s="1" t="s">
        <v>50</v>
      </c>
      <c r="Y1273" s="1" t="s">
        <v>51</v>
      </c>
      <c r="Z1273" s="8">
        <v>46735</v>
      </c>
      <c r="AA1273" s="8" t="str">
        <f>TEXT(Table2[[#This Row],[Application_Date]],"yyy")</f>
        <v>2027</v>
      </c>
      <c r="AB1273" s="8" t="str">
        <f>TEXT(Table2[[#This Row],[Application_Date]],"mmmm")</f>
        <v>December</v>
      </c>
      <c r="AC1273" s="1" t="s">
        <v>61</v>
      </c>
      <c r="AD1273" s="1" t="s">
        <v>42</v>
      </c>
      <c r="AE1273" s="1" t="s">
        <v>62</v>
      </c>
    </row>
    <row r="1274" spans="1:31" x14ac:dyDescent="0.25">
      <c r="A1274" s="1" t="s">
        <v>2688</v>
      </c>
      <c r="B1274" s="1" t="str">
        <f>IF(COUNTIF($A$2:A1274,A1274)&gt;1,"Duplicate","Unique")</f>
        <v>Unique</v>
      </c>
      <c r="C1274" s="1" t="s">
        <v>2689</v>
      </c>
      <c r="D1274" s="1" t="s">
        <v>659</v>
      </c>
      <c r="E1274" s="1" t="str">
        <f t="shared" si="134"/>
        <v>Submitted</v>
      </c>
      <c r="F1274" s="1" t="s">
        <v>47</v>
      </c>
      <c r="G1274" s="1">
        <v>40</v>
      </c>
      <c r="H1274" s="1" t="s">
        <v>24</v>
      </c>
      <c r="I1274" s="1" t="s">
        <v>25</v>
      </c>
      <c r="J1274" s="1" t="s">
        <v>37</v>
      </c>
      <c r="K1274" s="4">
        <v>1014463</v>
      </c>
      <c r="L1274" s="4" t="str">
        <f t="shared" si="135"/>
        <v>Submitted</v>
      </c>
      <c r="M1274" s="1">
        <v>694</v>
      </c>
      <c r="N1274" s="1" t="str">
        <f t="shared" si="136"/>
        <v>low_risk</v>
      </c>
      <c r="O1274" s="1" t="str">
        <f t="shared" si="137"/>
        <v>Excellent</v>
      </c>
      <c r="P1274" s="1" t="str">
        <f t="shared" si="138"/>
        <v>Submitted</v>
      </c>
      <c r="Q1274" s="1" t="str">
        <f t="shared" si="139"/>
        <v>Valid</v>
      </c>
      <c r="R1274" s="1" t="s">
        <v>38</v>
      </c>
      <c r="S1274" s="4">
        <v>882313</v>
      </c>
      <c r="T1274" s="1">
        <v>18.68</v>
      </c>
      <c r="U1274" s="1">
        <v>60</v>
      </c>
      <c r="V1274" s="1">
        <v>14705.22</v>
      </c>
      <c r="W1274" s="4">
        <f t="shared" si="140"/>
        <v>1373467.2366666666</v>
      </c>
      <c r="X1274" s="1" t="s">
        <v>85</v>
      </c>
      <c r="Y1274" s="1" t="s">
        <v>86</v>
      </c>
      <c r="Z1274" s="8">
        <v>46736</v>
      </c>
      <c r="AA1274" s="8" t="str">
        <f>TEXT(Table2[[#This Row],[Application_Date]],"yyy")</f>
        <v>2027</v>
      </c>
      <c r="AB1274" s="8" t="str">
        <f>TEXT(Table2[[#This Row],[Application_Date]],"mmmm")</f>
        <v>December</v>
      </c>
      <c r="AC1274" s="1" t="s">
        <v>61</v>
      </c>
      <c r="AD1274" s="1" t="s">
        <v>30</v>
      </c>
      <c r="AE1274" s="1" t="s">
        <v>43</v>
      </c>
    </row>
    <row r="1275" spans="1:31" x14ac:dyDescent="0.25">
      <c r="A1275" s="1" t="s">
        <v>2690</v>
      </c>
      <c r="B1275" s="1" t="str">
        <f>IF(COUNTIF($A$2:A1275,A1275)&gt;1,"Duplicate","Unique")</f>
        <v>Unique</v>
      </c>
      <c r="C1275" s="1" t="s">
        <v>2691</v>
      </c>
      <c r="D1275" s="1" t="s">
        <v>314</v>
      </c>
      <c r="E1275" s="1" t="str">
        <f t="shared" si="134"/>
        <v>Submitted</v>
      </c>
      <c r="F1275" s="1" t="s">
        <v>47</v>
      </c>
      <c r="G1275" s="1">
        <v>18</v>
      </c>
      <c r="H1275" s="1" t="s">
        <v>36</v>
      </c>
      <c r="I1275" s="1" t="s">
        <v>48</v>
      </c>
      <c r="J1275" s="1" t="s">
        <v>37</v>
      </c>
      <c r="K1275" s="4">
        <v>332513</v>
      </c>
      <c r="L1275" s="4" t="str">
        <f t="shared" si="135"/>
        <v>Submitted</v>
      </c>
      <c r="M1275" s="1">
        <v>864</v>
      </c>
      <c r="N1275" s="1" t="str">
        <f t="shared" si="136"/>
        <v>medium_risk</v>
      </c>
      <c r="O1275" s="1" t="str">
        <f t="shared" si="137"/>
        <v>Excellent</v>
      </c>
      <c r="P1275" s="1" t="str">
        <f t="shared" si="138"/>
        <v>Submitted</v>
      </c>
      <c r="Q1275" s="1" t="str">
        <f t="shared" si="139"/>
        <v>Valid</v>
      </c>
      <c r="R1275" s="1" t="s">
        <v>82</v>
      </c>
      <c r="S1275" s="4">
        <v>2347444</v>
      </c>
      <c r="T1275" s="1">
        <v>15.93</v>
      </c>
      <c r="U1275" s="1">
        <v>36</v>
      </c>
      <c r="V1275" s="1">
        <v>65206.78</v>
      </c>
      <c r="W1275" s="4">
        <f t="shared" si="140"/>
        <v>3116231.9100001925</v>
      </c>
      <c r="X1275" s="1" t="s">
        <v>59</v>
      </c>
      <c r="Y1275" s="1" t="s">
        <v>60</v>
      </c>
      <c r="Z1275" s="8">
        <v>46737</v>
      </c>
      <c r="AA1275" s="8" t="str">
        <f>TEXT(Table2[[#This Row],[Application_Date]],"yyy")</f>
        <v>2027</v>
      </c>
      <c r="AB1275" s="8" t="str">
        <f>TEXT(Table2[[#This Row],[Application_Date]],"mmmm")</f>
        <v>December</v>
      </c>
      <c r="AC1275" s="1" t="s">
        <v>52</v>
      </c>
      <c r="AD1275" s="1" t="s">
        <v>42</v>
      </c>
      <c r="AE1275" s="1" t="s">
        <v>31</v>
      </c>
    </row>
    <row r="1276" spans="1:31" x14ac:dyDescent="0.25">
      <c r="A1276" s="1" t="s">
        <v>2692</v>
      </c>
      <c r="B1276" s="1" t="str">
        <f>IF(COUNTIF($A$2:A1276,A1276)&gt;1,"Duplicate","Unique")</f>
        <v>Unique</v>
      </c>
      <c r="C1276" s="1" t="s">
        <v>2693</v>
      </c>
      <c r="D1276" s="1" t="s">
        <v>94</v>
      </c>
      <c r="E1276" s="1" t="str">
        <f t="shared" si="134"/>
        <v>Submitted</v>
      </c>
      <c r="F1276" s="1" t="s">
        <v>35</v>
      </c>
      <c r="G1276" s="1">
        <v>31</v>
      </c>
      <c r="H1276" s="1" t="s">
        <v>24</v>
      </c>
      <c r="I1276" s="1" t="s">
        <v>48</v>
      </c>
      <c r="J1276" s="1" t="s">
        <v>70</v>
      </c>
      <c r="K1276" s="4">
        <v>1830687</v>
      </c>
      <c r="L1276" s="4" t="str">
        <f t="shared" si="135"/>
        <v>Submitted</v>
      </c>
      <c r="M1276" s="1">
        <v>724</v>
      </c>
      <c r="N1276" s="1" t="str">
        <f t="shared" si="136"/>
        <v>low_risk</v>
      </c>
      <c r="O1276" s="1" t="str">
        <f t="shared" si="137"/>
        <v>Excellent</v>
      </c>
      <c r="P1276" s="1" t="str">
        <f t="shared" si="138"/>
        <v>Submitted</v>
      </c>
      <c r="Q1276" s="1" t="str">
        <f t="shared" si="139"/>
        <v>Valid</v>
      </c>
      <c r="R1276" s="1" t="s">
        <v>70</v>
      </c>
      <c r="S1276" s="4">
        <v>532211</v>
      </c>
      <c r="T1276" s="1">
        <v>8.3699999999999992</v>
      </c>
      <c r="U1276" s="1">
        <v>180</v>
      </c>
      <c r="V1276" s="1">
        <v>2956.73</v>
      </c>
      <c r="W1276" s="4">
        <f t="shared" si="140"/>
        <v>371217.17249999993</v>
      </c>
      <c r="X1276" s="1" t="s">
        <v>95</v>
      </c>
      <c r="Y1276" s="1" t="s">
        <v>96</v>
      </c>
      <c r="Z1276" s="8">
        <v>46738</v>
      </c>
      <c r="AA1276" s="8" t="str">
        <f>TEXT(Table2[[#This Row],[Application_Date]],"yyy")</f>
        <v>2027</v>
      </c>
      <c r="AB1276" s="8" t="str">
        <f>TEXT(Table2[[#This Row],[Application_Date]],"mmmm")</f>
        <v>December</v>
      </c>
      <c r="AC1276" s="1" t="s">
        <v>41</v>
      </c>
      <c r="AD1276" s="1" t="s">
        <v>42</v>
      </c>
      <c r="AE1276" s="1" t="s">
        <v>62</v>
      </c>
    </row>
    <row r="1277" spans="1:31" x14ac:dyDescent="0.25">
      <c r="A1277" s="1" t="s">
        <v>2694</v>
      </c>
      <c r="B1277" s="1" t="str">
        <f>IF(COUNTIF($A$2:A1277,A1277)&gt;1,"Duplicate","Unique")</f>
        <v>Unique</v>
      </c>
      <c r="C1277" s="1" t="s">
        <v>2695</v>
      </c>
      <c r="D1277" s="1" t="s">
        <v>160</v>
      </c>
      <c r="E1277" s="1" t="str">
        <f t="shared" si="134"/>
        <v>Submitted</v>
      </c>
      <c r="F1277" s="1" t="s">
        <v>47</v>
      </c>
      <c r="G1277" s="1">
        <v>21</v>
      </c>
      <c r="H1277" s="1" t="s">
        <v>36</v>
      </c>
      <c r="I1277" s="1" t="s">
        <v>25</v>
      </c>
      <c r="J1277" s="1" t="s">
        <v>70</v>
      </c>
      <c r="K1277" s="4">
        <v>2319148</v>
      </c>
      <c r="L1277" s="4" t="str">
        <f t="shared" si="135"/>
        <v>Submitted</v>
      </c>
      <c r="M1277" s="1">
        <v>561</v>
      </c>
      <c r="N1277" s="1" t="str">
        <f t="shared" si="136"/>
        <v>High_risk</v>
      </c>
      <c r="O1277" s="1" t="str">
        <f t="shared" si="137"/>
        <v>Excellent</v>
      </c>
      <c r="P1277" s="1" t="str">
        <f t="shared" si="138"/>
        <v>Submitted</v>
      </c>
      <c r="Q1277" s="1" t="str">
        <f t="shared" si="139"/>
        <v>Valid</v>
      </c>
      <c r="R1277" s="1" t="s">
        <v>27</v>
      </c>
      <c r="S1277" s="4">
        <v>2492931</v>
      </c>
      <c r="T1277" s="1">
        <v>18.850000000000001</v>
      </c>
      <c r="U1277" s="1">
        <v>36</v>
      </c>
      <c r="V1277" s="1">
        <v>69248.08</v>
      </c>
      <c r="W1277" s="4">
        <f t="shared" si="140"/>
        <v>3915979.1125000077</v>
      </c>
      <c r="X1277" s="1" t="s">
        <v>85</v>
      </c>
      <c r="Y1277" s="1" t="s">
        <v>86</v>
      </c>
      <c r="Z1277" s="8">
        <v>46739</v>
      </c>
      <c r="AA1277" s="8" t="str">
        <f>TEXT(Table2[[#This Row],[Application_Date]],"yyy")</f>
        <v>2027</v>
      </c>
      <c r="AB1277" s="8" t="str">
        <f>TEXT(Table2[[#This Row],[Application_Date]],"mmmm")</f>
        <v>December</v>
      </c>
      <c r="AC1277" s="1" t="s">
        <v>61</v>
      </c>
      <c r="AD1277" s="1" t="s">
        <v>30</v>
      </c>
      <c r="AE1277" s="1" t="s">
        <v>66</v>
      </c>
    </row>
    <row r="1278" spans="1:31" x14ac:dyDescent="0.25">
      <c r="A1278" s="1" t="s">
        <v>2696</v>
      </c>
      <c r="B1278" s="1" t="str">
        <f>IF(COUNTIF($A$2:A1278,A1278)&gt;1,"Duplicate","Unique")</f>
        <v>Unique</v>
      </c>
      <c r="C1278" s="1" t="s">
        <v>2697</v>
      </c>
      <c r="D1278" s="1" t="s">
        <v>659</v>
      </c>
      <c r="E1278" s="1" t="str">
        <f t="shared" si="134"/>
        <v>Submitted</v>
      </c>
      <c r="F1278" s="1" t="s">
        <v>35</v>
      </c>
      <c r="G1278" s="1">
        <v>30</v>
      </c>
      <c r="H1278" s="1" t="s">
        <v>24</v>
      </c>
      <c r="I1278" s="1" t="s">
        <v>48</v>
      </c>
      <c r="J1278" s="1" t="s">
        <v>70</v>
      </c>
      <c r="K1278" s="4">
        <v>859874</v>
      </c>
      <c r="L1278" s="4" t="str">
        <f t="shared" si="135"/>
        <v>Submitted</v>
      </c>
      <c r="M1278" s="1">
        <v>701</v>
      </c>
      <c r="N1278" s="1" t="str">
        <f t="shared" si="136"/>
        <v>low_risk</v>
      </c>
      <c r="O1278" s="1" t="str">
        <f t="shared" si="137"/>
        <v>Excellent</v>
      </c>
      <c r="P1278" s="1" t="str">
        <f t="shared" si="138"/>
        <v>Submitted</v>
      </c>
      <c r="Q1278" s="1" t="str">
        <f t="shared" si="139"/>
        <v>Valid</v>
      </c>
      <c r="R1278" s="1" t="s">
        <v>38</v>
      </c>
      <c r="S1278" s="4">
        <v>492548</v>
      </c>
      <c r="T1278" s="1">
        <v>10.26</v>
      </c>
      <c r="U1278" s="1">
        <v>24</v>
      </c>
      <c r="V1278" s="1">
        <v>20522.830000000002</v>
      </c>
      <c r="W1278" s="4">
        <f t="shared" si="140"/>
        <v>421128.69281320955</v>
      </c>
      <c r="X1278" s="1" t="s">
        <v>105</v>
      </c>
      <c r="Y1278" s="1" t="s">
        <v>106</v>
      </c>
      <c r="Z1278" s="8">
        <v>46740</v>
      </c>
      <c r="AA1278" s="8" t="str">
        <f>TEXT(Table2[[#This Row],[Application_Date]],"yyy")</f>
        <v>2027</v>
      </c>
      <c r="AB1278" s="8" t="str">
        <f>TEXT(Table2[[#This Row],[Application_Date]],"mmmm")</f>
        <v>December</v>
      </c>
      <c r="AC1278" s="1" t="s">
        <v>52</v>
      </c>
      <c r="AD1278" s="1" t="s">
        <v>30</v>
      </c>
      <c r="AE1278" s="1" t="s">
        <v>66</v>
      </c>
    </row>
    <row r="1279" spans="1:31" x14ac:dyDescent="0.25">
      <c r="A1279" s="1" t="s">
        <v>2698</v>
      </c>
      <c r="B1279" s="1" t="str">
        <f>IF(COUNTIF($A$2:A1279,A1279)&gt;1,"Duplicate","Unique")</f>
        <v>Unique</v>
      </c>
      <c r="C1279" s="1" t="s">
        <v>2699</v>
      </c>
      <c r="D1279" s="1" t="s">
        <v>130</v>
      </c>
      <c r="E1279" s="1" t="str">
        <f t="shared" si="134"/>
        <v>Submitted</v>
      </c>
      <c r="F1279" s="1" t="s">
        <v>35</v>
      </c>
      <c r="G1279" s="1">
        <v>19</v>
      </c>
      <c r="H1279" s="1" t="s">
        <v>24</v>
      </c>
      <c r="I1279" s="1" t="s">
        <v>25</v>
      </c>
      <c r="J1279" s="1" t="s">
        <v>37</v>
      </c>
      <c r="K1279" s="4">
        <v>2455545</v>
      </c>
      <c r="L1279" s="4" t="str">
        <f t="shared" si="135"/>
        <v>Submitted</v>
      </c>
      <c r="M1279" s="1">
        <v>396</v>
      </c>
      <c r="N1279" s="1" t="str">
        <f t="shared" si="136"/>
        <v>High_risk</v>
      </c>
      <c r="O1279" s="1" t="str">
        <f t="shared" si="137"/>
        <v>Excellent</v>
      </c>
      <c r="P1279" s="1" t="str">
        <f t="shared" si="138"/>
        <v>Submitted</v>
      </c>
      <c r="Q1279" s="1" t="str">
        <f t="shared" si="139"/>
        <v>Valid</v>
      </c>
      <c r="R1279" s="1" t="s">
        <v>82</v>
      </c>
      <c r="S1279" s="4">
        <v>3731353</v>
      </c>
      <c r="T1279" s="1">
        <v>13.43</v>
      </c>
      <c r="U1279" s="1">
        <v>24</v>
      </c>
      <c r="V1279" s="1">
        <v>155473.04</v>
      </c>
      <c r="W1279" s="4">
        <f t="shared" si="140"/>
        <v>4176005.961224752</v>
      </c>
      <c r="X1279" s="1" t="s">
        <v>59</v>
      </c>
      <c r="Y1279" s="1" t="s">
        <v>60</v>
      </c>
      <c r="Z1279" s="8">
        <v>46741</v>
      </c>
      <c r="AA1279" s="8" t="str">
        <f>TEXT(Table2[[#This Row],[Application_Date]],"yyy")</f>
        <v>2027</v>
      </c>
      <c r="AB1279" s="8" t="str">
        <f>TEXT(Table2[[#This Row],[Application_Date]],"mmmm")</f>
        <v>December</v>
      </c>
      <c r="AC1279" s="1" t="s">
        <v>61</v>
      </c>
      <c r="AD1279" s="1" t="s">
        <v>42</v>
      </c>
      <c r="AE1279" s="1" t="s">
        <v>31</v>
      </c>
    </row>
    <row r="1280" spans="1:31" x14ac:dyDescent="0.25">
      <c r="A1280" s="1" t="s">
        <v>2700</v>
      </c>
      <c r="B1280" s="1" t="str">
        <f>IF(COUNTIF($A$2:A1280,A1280)&gt;1,"Duplicate","Unique")</f>
        <v>Unique</v>
      </c>
      <c r="C1280" s="1" t="s">
        <v>2701</v>
      </c>
      <c r="D1280" s="1" t="s">
        <v>373</v>
      </c>
      <c r="E1280" s="1" t="str">
        <f t="shared" si="134"/>
        <v>Submitted</v>
      </c>
      <c r="F1280" s="1" t="s">
        <v>35</v>
      </c>
      <c r="G1280" s="1">
        <v>65</v>
      </c>
      <c r="H1280" s="1" t="s">
        <v>36</v>
      </c>
      <c r="I1280" s="1" t="s">
        <v>25</v>
      </c>
      <c r="J1280" s="1" t="s">
        <v>70</v>
      </c>
      <c r="K1280" s="4">
        <v>2236191</v>
      </c>
      <c r="L1280" s="4" t="str">
        <f t="shared" si="135"/>
        <v>Submitted</v>
      </c>
      <c r="M1280" s="1">
        <v>541</v>
      </c>
      <c r="N1280" s="1" t="str">
        <f t="shared" si="136"/>
        <v>High_risk</v>
      </c>
      <c r="O1280" s="1" t="str">
        <f t="shared" si="137"/>
        <v>Excellent</v>
      </c>
      <c r="P1280" s="1" t="str">
        <f t="shared" si="138"/>
        <v>Submitted</v>
      </c>
      <c r="Q1280" s="1" t="str">
        <f t="shared" si="139"/>
        <v>Valid</v>
      </c>
      <c r="R1280" s="1" t="s">
        <v>82</v>
      </c>
      <c r="S1280" s="4">
        <v>2494026</v>
      </c>
      <c r="T1280" s="1">
        <v>15.27</v>
      </c>
      <c r="U1280" s="1">
        <v>180</v>
      </c>
      <c r="V1280" s="1">
        <v>13855.7</v>
      </c>
      <c r="W1280" s="4">
        <f t="shared" si="140"/>
        <v>3173648.085</v>
      </c>
      <c r="X1280" s="1" t="s">
        <v>59</v>
      </c>
      <c r="Y1280" s="1" t="s">
        <v>60</v>
      </c>
      <c r="Z1280" s="8">
        <v>46742</v>
      </c>
      <c r="AA1280" s="8" t="str">
        <f>TEXT(Table2[[#This Row],[Application_Date]],"yyy")</f>
        <v>2027</v>
      </c>
      <c r="AB1280" s="8" t="str">
        <f>TEXT(Table2[[#This Row],[Application_Date]],"mmmm")</f>
        <v>December</v>
      </c>
      <c r="AC1280" s="1" t="s">
        <v>52</v>
      </c>
      <c r="AD1280" s="1" t="s">
        <v>42</v>
      </c>
      <c r="AE1280" s="1" t="s">
        <v>66</v>
      </c>
    </row>
    <row r="1281" spans="1:31" x14ac:dyDescent="0.25">
      <c r="A1281" s="1" t="s">
        <v>2702</v>
      </c>
      <c r="B1281" s="1" t="str">
        <f>IF(COUNTIF($A$2:A1281,A1281)&gt;1,"Duplicate","Unique")</f>
        <v>Unique</v>
      </c>
      <c r="C1281" s="1" t="s">
        <v>2703</v>
      </c>
      <c r="D1281" s="1" t="s">
        <v>265</v>
      </c>
      <c r="E1281" s="1" t="str">
        <f t="shared" si="134"/>
        <v>Submitted</v>
      </c>
      <c r="F1281" s="1" t="s">
        <v>35</v>
      </c>
      <c r="G1281" s="1">
        <v>64</v>
      </c>
      <c r="H1281" s="1" t="s">
        <v>24</v>
      </c>
      <c r="I1281" s="1" t="s">
        <v>48</v>
      </c>
      <c r="J1281" s="1" t="s">
        <v>37</v>
      </c>
      <c r="K1281" s="4">
        <v>316253</v>
      </c>
      <c r="L1281" s="4" t="str">
        <f t="shared" si="135"/>
        <v>Submitted</v>
      </c>
      <c r="M1281" s="1">
        <v>497</v>
      </c>
      <c r="N1281" s="1" t="str">
        <f t="shared" si="136"/>
        <v>High_risk</v>
      </c>
      <c r="O1281" s="1" t="str">
        <f t="shared" si="137"/>
        <v>Excellent</v>
      </c>
      <c r="P1281" s="1" t="str">
        <f t="shared" si="138"/>
        <v>Submitted</v>
      </c>
      <c r="Q1281" s="1" t="str">
        <f t="shared" si="139"/>
        <v>Valid</v>
      </c>
      <c r="R1281" s="1" t="s">
        <v>6</v>
      </c>
      <c r="S1281" s="4">
        <v>4019955</v>
      </c>
      <c r="T1281" s="1">
        <v>14.43</v>
      </c>
      <c r="U1281" s="1">
        <v>12</v>
      </c>
      <c r="V1281" s="1">
        <v>334996.25</v>
      </c>
      <c r="W1281" s="4">
        <f t="shared" si="140"/>
        <v>4834366.8658793569</v>
      </c>
      <c r="X1281" s="1" t="s">
        <v>85</v>
      </c>
      <c r="Y1281" s="1" t="s">
        <v>86</v>
      </c>
      <c r="Z1281" s="8">
        <v>46743</v>
      </c>
      <c r="AA1281" s="8" t="str">
        <f>TEXT(Table2[[#This Row],[Application_Date]],"yyy")</f>
        <v>2027</v>
      </c>
      <c r="AB1281" s="8" t="str">
        <f>TEXT(Table2[[#This Row],[Application_Date]],"mmmm")</f>
        <v>December</v>
      </c>
      <c r="AC1281" s="1" t="s">
        <v>61</v>
      </c>
      <c r="AD1281" s="1" t="s">
        <v>42</v>
      </c>
      <c r="AE1281" s="1" t="s">
        <v>43</v>
      </c>
    </row>
    <row r="1282" spans="1:31" x14ac:dyDescent="0.25">
      <c r="A1282" s="1" t="s">
        <v>2704</v>
      </c>
      <c r="B1282" s="1" t="str">
        <f>IF(COUNTIF($A$2:A1282,A1282)&gt;1,"Duplicate","Unique")</f>
        <v>Unique</v>
      </c>
      <c r="C1282" s="1" t="s">
        <v>2705</v>
      </c>
      <c r="D1282" s="1" t="s">
        <v>314</v>
      </c>
      <c r="E1282" s="1" t="str">
        <f t="shared" ref="E1282:E1345" si="141">IF(C1282="","Missing","Submitted")</f>
        <v>Submitted</v>
      </c>
      <c r="F1282" s="1" t="s">
        <v>47</v>
      </c>
      <c r="G1282" s="1">
        <v>41</v>
      </c>
      <c r="H1282" s="1" t="s">
        <v>36</v>
      </c>
      <c r="I1282" s="1" t="s">
        <v>25</v>
      </c>
      <c r="J1282" s="1" t="s">
        <v>70</v>
      </c>
      <c r="K1282" s="4">
        <v>1258622</v>
      </c>
      <c r="L1282" s="4" t="str">
        <f t="shared" ref="L1282:L1345" si="142">IF(K1282="","Missing","Submitted")</f>
        <v>Submitted</v>
      </c>
      <c r="M1282" s="1">
        <v>616</v>
      </c>
      <c r="N1282" s="1" t="str">
        <f t="shared" ref="N1282:N1345" si="143">IF(M1282&lt;600,"High_risk",IF(M1282&gt;=750,"medium_risk","low_risk"))</f>
        <v>low_risk</v>
      </c>
      <c r="O1282" s="1" t="str">
        <f t="shared" ref="O1282:O1345" si="144">IF(J1283&lt;503,"Poor",IF(J1283&lt;=550,"Fair",IF(J1283&lt;=750,"Good","Excellent")))</f>
        <v>Excellent</v>
      </c>
      <c r="P1282" s="1" t="str">
        <f t="shared" ref="P1282:P1345" si="145">IF(S1282="","Missing","Submitted")</f>
        <v>Submitted</v>
      </c>
      <c r="Q1282" s="1" t="str">
        <f t="shared" ref="Q1282:Q1345" si="146">IF(AND(M1282&gt;=300,M1282&lt;=900),"Valid","Invalid")</f>
        <v>Valid</v>
      </c>
      <c r="R1282" s="1" t="s">
        <v>38</v>
      </c>
      <c r="S1282" s="4">
        <v>673927</v>
      </c>
      <c r="T1282" s="1">
        <v>9.9700000000000006</v>
      </c>
      <c r="U1282" s="1">
        <v>12</v>
      </c>
      <c r="V1282" s="1">
        <v>56160.58</v>
      </c>
      <c r="W1282" s="4">
        <f t="shared" ref="W1282:W1345" si="147">PMT(T1282/12,U1282,-S1282)</f>
        <v>560316.06153546087</v>
      </c>
      <c r="X1282" s="1" t="s">
        <v>95</v>
      </c>
      <c r="Y1282" s="1" t="s">
        <v>96</v>
      </c>
      <c r="Z1282" s="8">
        <v>46744</v>
      </c>
      <c r="AA1282" s="8" t="str">
        <f>TEXT(Table2[[#This Row],[Application_Date]],"yyy")</f>
        <v>2027</v>
      </c>
      <c r="AB1282" s="8" t="str">
        <f>TEXT(Table2[[#This Row],[Application_Date]],"mmmm")</f>
        <v>December</v>
      </c>
      <c r="AC1282" s="1" t="s">
        <v>61</v>
      </c>
      <c r="AD1282" s="1" t="s">
        <v>42</v>
      </c>
      <c r="AE1282" s="1" t="s">
        <v>62</v>
      </c>
    </row>
    <row r="1283" spans="1:31" x14ac:dyDescent="0.25">
      <c r="A1283" s="1" t="s">
        <v>2706</v>
      </c>
      <c r="B1283" s="1" t="str">
        <f>IF(COUNTIF($A$2:A1283,A1283)&gt;1,"Duplicate","Unique")</f>
        <v>Unique</v>
      </c>
      <c r="C1283" s="1" t="s">
        <v>2707</v>
      </c>
      <c r="D1283" s="1" t="s">
        <v>392</v>
      </c>
      <c r="E1283" s="1" t="str">
        <f t="shared" si="141"/>
        <v>Submitted</v>
      </c>
      <c r="F1283" s="1" t="s">
        <v>47</v>
      </c>
      <c r="G1283" s="1">
        <v>30</v>
      </c>
      <c r="H1283" s="1" t="s">
        <v>24</v>
      </c>
      <c r="I1283" s="1" t="s">
        <v>25</v>
      </c>
      <c r="J1283" s="1" t="s">
        <v>26</v>
      </c>
      <c r="K1283" s="4">
        <v>1216438</v>
      </c>
      <c r="L1283" s="4" t="str">
        <f t="shared" si="142"/>
        <v>Submitted</v>
      </c>
      <c r="M1283" s="1">
        <v>305</v>
      </c>
      <c r="N1283" s="1" t="str">
        <f t="shared" si="143"/>
        <v>High_risk</v>
      </c>
      <c r="O1283" s="1" t="str">
        <f t="shared" si="144"/>
        <v>Excellent</v>
      </c>
      <c r="P1283" s="1" t="str">
        <f t="shared" si="145"/>
        <v>Submitted</v>
      </c>
      <c r="Q1283" s="1" t="str">
        <f t="shared" si="146"/>
        <v>Valid</v>
      </c>
      <c r="R1283" s="1" t="s">
        <v>6</v>
      </c>
      <c r="S1283" s="4">
        <v>1653799</v>
      </c>
      <c r="T1283" s="1">
        <v>14.85</v>
      </c>
      <c r="U1283" s="1">
        <v>60</v>
      </c>
      <c r="V1283" s="1">
        <v>27563.32</v>
      </c>
      <c r="W1283" s="4">
        <f t="shared" si="147"/>
        <v>2046576.2625000002</v>
      </c>
      <c r="X1283" s="1" t="s">
        <v>85</v>
      </c>
      <c r="Y1283" s="1" t="s">
        <v>86</v>
      </c>
      <c r="Z1283" s="8">
        <v>46745</v>
      </c>
      <c r="AA1283" s="8" t="str">
        <f>TEXT(Table2[[#This Row],[Application_Date]],"yyy")</f>
        <v>2027</v>
      </c>
      <c r="AB1283" s="8" t="str">
        <f>TEXT(Table2[[#This Row],[Application_Date]],"mmmm")</f>
        <v>December</v>
      </c>
      <c r="AC1283" s="1" t="s">
        <v>61</v>
      </c>
      <c r="AD1283" s="1" t="s">
        <v>30</v>
      </c>
      <c r="AE1283" s="1" t="s">
        <v>66</v>
      </c>
    </row>
    <row r="1284" spans="1:31" x14ac:dyDescent="0.25">
      <c r="A1284" s="1" t="s">
        <v>2708</v>
      </c>
      <c r="B1284" s="1" t="str">
        <f>IF(COUNTIF($A$2:A1284,A1284)&gt;1,"Duplicate","Unique")</f>
        <v>Unique</v>
      </c>
      <c r="C1284" s="1" t="s">
        <v>2709</v>
      </c>
      <c r="D1284" s="1" t="s">
        <v>145</v>
      </c>
      <c r="E1284" s="1" t="str">
        <f t="shared" si="141"/>
        <v>Submitted</v>
      </c>
      <c r="F1284" s="1" t="s">
        <v>35</v>
      </c>
      <c r="G1284" s="1">
        <v>50</v>
      </c>
      <c r="H1284" s="1" t="s">
        <v>24</v>
      </c>
      <c r="I1284" s="1" t="s">
        <v>48</v>
      </c>
      <c r="J1284" s="1" t="s">
        <v>37</v>
      </c>
      <c r="K1284" s="4">
        <v>1888089</v>
      </c>
      <c r="L1284" s="4" t="str">
        <f t="shared" si="142"/>
        <v>Submitted</v>
      </c>
      <c r="M1284" s="1">
        <v>562</v>
      </c>
      <c r="N1284" s="1" t="str">
        <f t="shared" si="143"/>
        <v>High_risk</v>
      </c>
      <c r="O1284" s="1" t="str">
        <f t="shared" si="144"/>
        <v>Excellent</v>
      </c>
      <c r="P1284" s="1" t="str">
        <f t="shared" si="145"/>
        <v>Submitted</v>
      </c>
      <c r="Q1284" s="1" t="str">
        <f t="shared" si="146"/>
        <v>Valid</v>
      </c>
      <c r="R1284" s="1" t="s">
        <v>70</v>
      </c>
      <c r="S1284" s="4">
        <v>3044084</v>
      </c>
      <c r="T1284" s="1">
        <v>17.53</v>
      </c>
      <c r="U1284" s="1">
        <v>12</v>
      </c>
      <c r="V1284" s="1">
        <v>253673.67</v>
      </c>
      <c r="W1284" s="4">
        <f t="shared" si="147"/>
        <v>4446989.5503267897</v>
      </c>
      <c r="X1284" s="1" t="s">
        <v>28</v>
      </c>
      <c r="Y1284" s="1" t="s">
        <v>29</v>
      </c>
      <c r="Z1284" s="8">
        <v>46746</v>
      </c>
      <c r="AA1284" s="8" t="str">
        <f>TEXT(Table2[[#This Row],[Application_Date]],"yyy")</f>
        <v>2027</v>
      </c>
      <c r="AB1284" s="8" t="str">
        <f>TEXT(Table2[[#This Row],[Application_Date]],"mmmm")</f>
        <v>December</v>
      </c>
      <c r="AC1284" s="1" t="s">
        <v>61</v>
      </c>
      <c r="AD1284" s="1" t="s">
        <v>30</v>
      </c>
      <c r="AE1284" s="1" t="s">
        <v>62</v>
      </c>
    </row>
    <row r="1285" spans="1:31" x14ac:dyDescent="0.25">
      <c r="A1285" s="1" t="s">
        <v>2710</v>
      </c>
      <c r="B1285" s="1" t="str">
        <f>IF(COUNTIF($A$2:A1285,A1285)&gt;1,"Duplicate","Unique")</f>
        <v>Unique</v>
      </c>
      <c r="C1285" s="1" t="s">
        <v>2711</v>
      </c>
      <c r="D1285" s="1" t="s">
        <v>366</v>
      </c>
      <c r="E1285" s="1" t="str">
        <f t="shared" si="141"/>
        <v>Submitted</v>
      </c>
      <c r="F1285" s="1" t="s">
        <v>47</v>
      </c>
      <c r="G1285" s="1">
        <v>47</v>
      </c>
      <c r="H1285" s="1" t="s">
        <v>24</v>
      </c>
      <c r="I1285" s="1" t="s">
        <v>48</v>
      </c>
      <c r="J1285" s="1" t="s">
        <v>26</v>
      </c>
      <c r="K1285" s="4">
        <v>1740888</v>
      </c>
      <c r="L1285" s="4" t="str">
        <f t="shared" si="142"/>
        <v>Submitted</v>
      </c>
      <c r="M1285" s="1">
        <v>583</v>
      </c>
      <c r="N1285" s="1" t="str">
        <f t="shared" si="143"/>
        <v>High_risk</v>
      </c>
      <c r="O1285" s="1" t="str">
        <f t="shared" si="144"/>
        <v>Excellent</v>
      </c>
      <c r="P1285" s="1" t="str">
        <f t="shared" si="145"/>
        <v>Submitted</v>
      </c>
      <c r="Q1285" s="1" t="str">
        <f t="shared" si="146"/>
        <v>Valid</v>
      </c>
      <c r="R1285" s="1" t="s">
        <v>27</v>
      </c>
      <c r="S1285" s="4">
        <v>2033290</v>
      </c>
      <c r="T1285" s="1">
        <v>16.239999999999998</v>
      </c>
      <c r="U1285" s="1">
        <v>180</v>
      </c>
      <c r="V1285" s="1">
        <v>11296.06</v>
      </c>
      <c r="W1285" s="4">
        <f t="shared" si="147"/>
        <v>2751719.1333333333</v>
      </c>
      <c r="X1285" s="1" t="s">
        <v>50</v>
      </c>
      <c r="Y1285" s="1" t="s">
        <v>51</v>
      </c>
      <c r="Z1285" s="8">
        <v>46747</v>
      </c>
      <c r="AA1285" s="8" t="str">
        <f>TEXT(Table2[[#This Row],[Application_Date]],"yyy")</f>
        <v>2027</v>
      </c>
      <c r="AB1285" s="8" t="str">
        <f>TEXT(Table2[[#This Row],[Application_Date]],"mmmm")</f>
        <v>December</v>
      </c>
      <c r="AC1285" s="1" t="s">
        <v>61</v>
      </c>
      <c r="AD1285" s="1" t="s">
        <v>42</v>
      </c>
      <c r="AE1285" s="1" t="s">
        <v>43</v>
      </c>
    </row>
    <row r="1286" spans="1:31" x14ac:dyDescent="0.25">
      <c r="A1286" s="1" t="s">
        <v>2712</v>
      </c>
      <c r="B1286" s="1" t="str">
        <f>IF(COUNTIF($A$2:A1286,A1286)&gt;1,"Duplicate","Unique")</f>
        <v>Unique</v>
      </c>
      <c r="C1286" s="1" t="s">
        <v>2713</v>
      </c>
      <c r="D1286" s="1" t="s">
        <v>58</v>
      </c>
      <c r="E1286" s="1" t="str">
        <f t="shared" si="141"/>
        <v>Submitted</v>
      </c>
      <c r="F1286" s="1" t="s">
        <v>47</v>
      </c>
      <c r="G1286" s="1">
        <v>36</v>
      </c>
      <c r="H1286" s="1" t="s">
        <v>36</v>
      </c>
      <c r="I1286" s="1" t="s">
        <v>48</v>
      </c>
      <c r="J1286" s="1" t="s">
        <v>37</v>
      </c>
      <c r="K1286" s="4">
        <v>1713071</v>
      </c>
      <c r="L1286" s="4" t="str">
        <f t="shared" si="142"/>
        <v>Submitted</v>
      </c>
      <c r="M1286" s="1">
        <v>349</v>
      </c>
      <c r="N1286" s="1" t="str">
        <f t="shared" si="143"/>
        <v>High_risk</v>
      </c>
      <c r="O1286" s="1" t="str">
        <f t="shared" si="144"/>
        <v>Excellent</v>
      </c>
      <c r="P1286" s="1" t="str">
        <f t="shared" si="145"/>
        <v>Submitted</v>
      </c>
      <c r="Q1286" s="1" t="str">
        <f t="shared" si="146"/>
        <v>Valid</v>
      </c>
      <c r="R1286" s="1" t="s">
        <v>6</v>
      </c>
      <c r="S1286" s="4">
        <v>4053944</v>
      </c>
      <c r="T1286" s="1">
        <v>16.12</v>
      </c>
      <c r="U1286" s="1">
        <v>12</v>
      </c>
      <c r="V1286" s="1">
        <v>337828.67</v>
      </c>
      <c r="W1286" s="4">
        <f t="shared" si="147"/>
        <v>5445996.7475025328</v>
      </c>
      <c r="X1286" s="1" t="s">
        <v>59</v>
      </c>
      <c r="Y1286" s="1" t="s">
        <v>60</v>
      </c>
      <c r="Z1286" s="8">
        <v>46748</v>
      </c>
      <c r="AA1286" s="8" t="str">
        <f>TEXT(Table2[[#This Row],[Application_Date]],"yyy")</f>
        <v>2027</v>
      </c>
      <c r="AB1286" s="8" t="str">
        <f>TEXT(Table2[[#This Row],[Application_Date]],"mmmm")</f>
        <v>December</v>
      </c>
      <c r="AC1286" s="1" t="s">
        <v>61</v>
      </c>
      <c r="AD1286" s="1" t="s">
        <v>42</v>
      </c>
      <c r="AE1286" s="1" t="s">
        <v>31</v>
      </c>
    </row>
    <row r="1287" spans="1:31" x14ac:dyDescent="0.25">
      <c r="A1287" s="1" t="s">
        <v>2714</v>
      </c>
      <c r="B1287" s="1" t="str">
        <f>IF(COUNTIF($A$2:A1287,A1287)&gt;1,"Duplicate","Unique")</f>
        <v>Unique</v>
      </c>
      <c r="C1287" s="1" t="s">
        <v>2715</v>
      </c>
      <c r="D1287" s="1" t="s">
        <v>314</v>
      </c>
      <c r="E1287" s="1" t="str">
        <f t="shared" si="141"/>
        <v>Submitted</v>
      </c>
      <c r="F1287" s="1" t="s">
        <v>47</v>
      </c>
      <c r="G1287" s="1">
        <v>19</v>
      </c>
      <c r="H1287" s="1" t="s">
        <v>24</v>
      </c>
      <c r="I1287" s="1" t="s">
        <v>25</v>
      </c>
      <c r="J1287" s="1" t="s">
        <v>26</v>
      </c>
      <c r="K1287" s="4">
        <v>2301419</v>
      </c>
      <c r="L1287" s="4" t="str">
        <f t="shared" si="142"/>
        <v>Submitted</v>
      </c>
      <c r="M1287" s="1">
        <v>709</v>
      </c>
      <c r="N1287" s="1" t="str">
        <f t="shared" si="143"/>
        <v>low_risk</v>
      </c>
      <c r="O1287" s="1" t="str">
        <f t="shared" si="144"/>
        <v>Excellent</v>
      </c>
      <c r="P1287" s="1" t="str">
        <f t="shared" si="145"/>
        <v>Submitted</v>
      </c>
      <c r="Q1287" s="1" t="str">
        <f t="shared" si="146"/>
        <v>Valid</v>
      </c>
      <c r="R1287" s="1" t="s">
        <v>70</v>
      </c>
      <c r="S1287" s="4">
        <v>4979428</v>
      </c>
      <c r="T1287" s="1">
        <v>15.99</v>
      </c>
      <c r="U1287" s="1">
        <v>180</v>
      </c>
      <c r="V1287" s="1">
        <v>27663.49</v>
      </c>
      <c r="W1287" s="4">
        <f t="shared" si="147"/>
        <v>6635087.8100000005</v>
      </c>
      <c r="X1287" s="1" t="s">
        <v>105</v>
      </c>
      <c r="Y1287" s="1" t="s">
        <v>106</v>
      </c>
      <c r="Z1287" s="8">
        <v>46749</v>
      </c>
      <c r="AA1287" s="8" t="str">
        <f>TEXT(Table2[[#This Row],[Application_Date]],"yyy")</f>
        <v>2027</v>
      </c>
      <c r="AB1287" s="8" t="str">
        <f>TEXT(Table2[[#This Row],[Application_Date]],"mmmm")</f>
        <v>December</v>
      </c>
      <c r="AC1287" s="1" t="s">
        <v>41</v>
      </c>
      <c r="AD1287" s="1" t="s">
        <v>42</v>
      </c>
      <c r="AE1287" s="1" t="s">
        <v>62</v>
      </c>
    </row>
    <row r="1288" spans="1:31" x14ac:dyDescent="0.25">
      <c r="A1288" s="1" t="s">
        <v>2716</v>
      </c>
      <c r="B1288" s="1" t="str">
        <f>IF(COUNTIF($A$2:A1288,A1288)&gt;1,"Duplicate","Unique")</f>
        <v>Unique</v>
      </c>
      <c r="C1288" s="1" t="s">
        <v>2717</v>
      </c>
      <c r="D1288" s="1" t="s">
        <v>69</v>
      </c>
      <c r="E1288" s="1" t="str">
        <f t="shared" si="141"/>
        <v>Submitted</v>
      </c>
      <c r="F1288" s="1" t="s">
        <v>47</v>
      </c>
      <c r="G1288" s="1">
        <v>37</v>
      </c>
      <c r="H1288" s="1" t="s">
        <v>24</v>
      </c>
      <c r="I1288" s="1" t="s">
        <v>25</v>
      </c>
      <c r="J1288" s="1" t="s">
        <v>70</v>
      </c>
      <c r="K1288" s="4">
        <v>1195474</v>
      </c>
      <c r="L1288" s="4" t="str">
        <f t="shared" si="142"/>
        <v>Submitted</v>
      </c>
      <c r="M1288" s="1">
        <v>608</v>
      </c>
      <c r="N1288" s="1" t="str">
        <f t="shared" si="143"/>
        <v>low_risk</v>
      </c>
      <c r="O1288" s="1" t="str">
        <f t="shared" si="144"/>
        <v>Excellent</v>
      </c>
      <c r="P1288" s="1" t="str">
        <f t="shared" si="145"/>
        <v>Submitted</v>
      </c>
      <c r="Q1288" s="1" t="str">
        <f t="shared" si="146"/>
        <v>Valid</v>
      </c>
      <c r="R1288" s="1" t="s">
        <v>27</v>
      </c>
      <c r="S1288" s="4">
        <v>2112995</v>
      </c>
      <c r="T1288" s="1">
        <v>7.82</v>
      </c>
      <c r="U1288" s="1">
        <v>60</v>
      </c>
      <c r="V1288" s="1">
        <v>35216.58</v>
      </c>
      <c r="W1288" s="4">
        <f t="shared" si="147"/>
        <v>1376968.4083334492</v>
      </c>
      <c r="X1288" s="1" t="s">
        <v>105</v>
      </c>
      <c r="Y1288" s="1" t="s">
        <v>106</v>
      </c>
      <c r="Z1288" s="8">
        <v>46750</v>
      </c>
      <c r="AA1288" s="8" t="str">
        <f>TEXT(Table2[[#This Row],[Application_Date]],"yyy")</f>
        <v>2027</v>
      </c>
      <c r="AB1288" s="8" t="str">
        <f>TEXT(Table2[[#This Row],[Application_Date]],"mmmm")</f>
        <v>December</v>
      </c>
      <c r="AC1288" s="1" t="s">
        <v>52</v>
      </c>
      <c r="AD1288" s="1" t="s">
        <v>42</v>
      </c>
      <c r="AE1288" s="1" t="s">
        <v>66</v>
      </c>
    </row>
    <row r="1289" spans="1:31" x14ac:dyDescent="0.25">
      <c r="A1289" s="1" t="s">
        <v>2718</v>
      </c>
      <c r="B1289" s="1" t="str">
        <f>IF(COUNTIF($A$2:A1289,A1289)&gt;1,"Duplicate","Unique")</f>
        <v>Unique</v>
      </c>
      <c r="C1289" s="1" t="s">
        <v>2719</v>
      </c>
      <c r="D1289" s="1" t="s">
        <v>172</v>
      </c>
      <c r="E1289" s="1" t="str">
        <f t="shared" si="141"/>
        <v>Submitted</v>
      </c>
      <c r="F1289" s="1" t="s">
        <v>47</v>
      </c>
      <c r="G1289" s="1">
        <v>26</v>
      </c>
      <c r="H1289" s="1" t="s">
        <v>24</v>
      </c>
      <c r="I1289" s="1" t="s">
        <v>25</v>
      </c>
      <c r="J1289" s="1" t="s">
        <v>37</v>
      </c>
      <c r="K1289" s="4">
        <v>2258686</v>
      </c>
      <c r="L1289" s="4" t="str">
        <f t="shared" si="142"/>
        <v>Submitted</v>
      </c>
      <c r="M1289" s="1">
        <v>653</v>
      </c>
      <c r="N1289" s="1" t="str">
        <f t="shared" si="143"/>
        <v>low_risk</v>
      </c>
      <c r="O1289" s="1" t="str">
        <f t="shared" si="144"/>
        <v>Excellent</v>
      </c>
      <c r="P1289" s="1" t="str">
        <f t="shared" si="145"/>
        <v>Submitted</v>
      </c>
      <c r="Q1289" s="1" t="str">
        <f t="shared" si="146"/>
        <v>Valid</v>
      </c>
      <c r="R1289" s="1" t="s">
        <v>38</v>
      </c>
      <c r="S1289" s="4">
        <v>4780174</v>
      </c>
      <c r="T1289" s="1">
        <v>13.11</v>
      </c>
      <c r="U1289" s="1">
        <v>120</v>
      </c>
      <c r="V1289" s="1">
        <v>39834.78</v>
      </c>
      <c r="W1289" s="4">
        <f t="shared" si="147"/>
        <v>5222340.0949999997</v>
      </c>
      <c r="X1289" s="1" t="s">
        <v>85</v>
      </c>
      <c r="Y1289" s="1" t="s">
        <v>86</v>
      </c>
      <c r="Z1289" s="8">
        <v>46751</v>
      </c>
      <c r="AA1289" s="8" t="str">
        <f>TEXT(Table2[[#This Row],[Application_Date]],"yyy")</f>
        <v>2027</v>
      </c>
      <c r="AB1289" s="8" t="str">
        <f>TEXT(Table2[[#This Row],[Application_Date]],"mmmm")</f>
        <v>December</v>
      </c>
      <c r="AC1289" s="1" t="s">
        <v>61</v>
      </c>
      <c r="AD1289" s="1" t="s">
        <v>42</v>
      </c>
      <c r="AE1289" s="1" t="s">
        <v>43</v>
      </c>
    </row>
    <row r="1290" spans="1:31" x14ac:dyDescent="0.25">
      <c r="A1290" s="1" t="s">
        <v>2720</v>
      </c>
      <c r="B1290" s="1" t="str">
        <f>IF(COUNTIF($A$2:A1290,A1290)&gt;1,"Duplicate","Unique")</f>
        <v>Unique</v>
      </c>
      <c r="C1290" s="1" t="s">
        <v>2721</v>
      </c>
      <c r="D1290" s="1" t="s">
        <v>78</v>
      </c>
      <c r="E1290" s="1" t="str">
        <f t="shared" si="141"/>
        <v>Submitted</v>
      </c>
      <c r="F1290" s="1" t="s">
        <v>35</v>
      </c>
      <c r="G1290" s="1">
        <v>31</v>
      </c>
      <c r="H1290" s="1" t="s">
        <v>36</v>
      </c>
      <c r="I1290" s="1" t="s">
        <v>25</v>
      </c>
      <c r="J1290" s="1" t="s">
        <v>37</v>
      </c>
      <c r="K1290" s="4">
        <v>2108126</v>
      </c>
      <c r="L1290" s="4" t="str">
        <f t="shared" si="142"/>
        <v>Submitted</v>
      </c>
      <c r="M1290" s="1">
        <v>422</v>
      </c>
      <c r="N1290" s="1" t="str">
        <f t="shared" si="143"/>
        <v>High_risk</v>
      </c>
      <c r="O1290" s="1" t="str">
        <f t="shared" si="144"/>
        <v>Excellent</v>
      </c>
      <c r="P1290" s="1" t="str">
        <f t="shared" si="145"/>
        <v>Submitted</v>
      </c>
      <c r="Q1290" s="1" t="str">
        <f t="shared" si="146"/>
        <v>Valid</v>
      </c>
      <c r="R1290" s="1" t="s">
        <v>27</v>
      </c>
      <c r="S1290" s="4">
        <v>1236007</v>
      </c>
      <c r="T1290" s="1">
        <v>9.0299999999999994</v>
      </c>
      <c r="U1290" s="1">
        <v>12</v>
      </c>
      <c r="V1290" s="1">
        <v>103000.58</v>
      </c>
      <c r="W1290" s="4">
        <f t="shared" si="147"/>
        <v>931204.8226584167</v>
      </c>
      <c r="X1290" s="1" t="s">
        <v>105</v>
      </c>
      <c r="Y1290" s="1" t="s">
        <v>106</v>
      </c>
      <c r="Z1290" s="8">
        <v>46752</v>
      </c>
      <c r="AA1290" s="8" t="str">
        <f>TEXT(Table2[[#This Row],[Application_Date]],"yyy")</f>
        <v>2027</v>
      </c>
      <c r="AB1290" s="8" t="str">
        <f>TEXT(Table2[[#This Row],[Application_Date]],"mmmm")</f>
        <v>December</v>
      </c>
      <c r="AC1290" s="1" t="s">
        <v>61</v>
      </c>
      <c r="AD1290" s="1" t="s">
        <v>42</v>
      </c>
      <c r="AE1290" s="1" t="s">
        <v>62</v>
      </c>
    </row>
    <row r="1291" spans="1:31" x14ac:dyDescent="0.25">
      <c r="A1291" s="1" t="s">
        <v>2722</v>
      </c>
      <c r="B1291" s="1" t="str">
        <f>IF(COUNTIF($A$2:A1291,A1291)&gt;1,"Duplicate","Unique")</f>
        <v>Unique</v>
      </c>
      <c r="C1291" s="1" t="s">
        <v>2723</v>
      </c>
      <c r="D1291" s="1" t="s">
        <v>169</v>
      </c>
      <c r="E1291" s="1" t="str">
        <f t="shared" si="141"/>
        <v>Submitted</v>
      </c>
      <c r="F1291" s="1" t="s">
        <v>35</v>
      </c>
      <c r="G1291" s="1">
        <v>52</v>
      </c>
      <c r="H1291" s="1" t="s">
        <v>24</v>
      </c>
      <c r="I1291" s="1" t="s">
        <v>48</v>
      </c>
      <c r="J1291" s="1" t="s">
        <v>70</v>
      </c>
      <c r="K1291" s="4">
        <v>1079000</v>
      </c>
      <c r="L1291" s="4" t="str">
        <f t="shared" si="142"/>
        <v>Submitted</v>
      </c>
      <c r="M1291" s="1">
        <v>730</v>
      </c>
      <c r="N1291" s="1" t="str">
        <f t="shared" si="143"/>
        <v>low_risk</v>
      </c>
      <c r="O1291" s="1" t="str">
        <f t="shared" si="144"/>
        <v>Excellent</v>
      </c>
      <c r="P1291" s="1" t="str">
        <f t="shared" si="145"/>
        <v>Submitted</v>
      </c>
      <c r="Q1291" s="1" t="str">
        <f t="shared" si="146"/>
        <v>Valid</v>
      </c>
      <c r="R1291" s="1" t="s">
        <v>82</v>
      </c>
      <c r="S1291" s="4">
        <v>2950819</v>
      </c>
      <c r="T1291" s="1">
        <v>15.19</v>
      </c>
      <c r="U1291" s="1">
        <v>180</v>
      </c>
      <c r="V1291" s="1">
        <v>16393.439999999999</v>
      </c>
      <c r="W1291" s="4">
        <f t="shared" si="147"/>
        <v>3735245.0508333333</v>
      </c>
      <c r="X1291" s="1" t="s">
        <v>50</v>
      </c>
      <c r="Y1291" s="1" t="s">
        <v>51</v>
      </c>
      <c r="Z1291" s="8">
        <v>46753</v>
      </c>
      <c r="AA1291" s="8" t="str">
        <f>TEXT(Table2[[#This Row],[Application_Date]],"yyy")</f>
        <v>2028</v>
      </c>
      <c r="AB1291" s="8" t="str">
        <f>TEXT(Table2[[#This Row],[Application_Date]],"mmmm")</f>
        <v>January</v>
      </c>
      <c r="AC1291" s="1" t="s">
        <v>52</v>
      </c>
      <c r="AD1291" s="1" t="s">
        <v>30</v>
      </c>
      <c r="AE1291" s="1" t="s">
        <v>66</v>
      </c>
    </row>
    <row r="1292" spans="1:31" x14ac:dyDescent="0.25">
      <c r="A1292" s="1" t="s">
        <v>2724</v>
      </c>
      <c r="B1292" s="1" t="str">
        <f>IF(COUNTIF($A$2:A1292,A1292)&gt;1,"Duplicate","Unique")</f>
        <v>Unique</v>
      </c>
      <c r="C1292" s="1" t="s">
        <v>2725</v>
      </c>
      <c r="D1292" s="1" t="s">
        <v>572</v>
      </c>
      <c r="E1292" s="1" t="str">
        <f t="shared" si="141"/>
        <v>Submitted</v>
      </c>
      <c r="F1292" s="1" t="s">
        <v>47</v>
      </c>
      <c r="G1292" s="1">
        <v>19</v>
      </c>
      <c r="H1292" s="1" t="s">
        <v>36</v>
      </c>
      <c r="I1292" s="1" t="s">
        <v>25</v>
      </c>
      <c r="J1292" s="1" t="s">
        <v>37</v>
      </c>
      <c r="K1292" s="4">
        <v>2173822</v>
      </c>
      <c r="L1292" s="4" t="str">
        <f t="shared" si="142"/>
        <v>Submitted</v>
      </c>
      <c r="M1292" s="1">
        <v>535</v>
      </c>
      <c r="N1292" s="1" t="str">
        <f t="shared" si="143"/>
        <v>High_risk</v>
      </c>
      <c r="O1292" s="1" t="str">
        <f t="shared" si="144"/>
        <v>Excellent</v>
      </c>
      <c r="P1292" s="1" t="str">
        <f t="shared" si="145"/>
        <v>Submitted</v>
      </c>
      <c r="Q1292" s="1" t="str">
        <f t="shared" si="146"/>
        <v>Valid</v>
      </c>
      <c r="R1292" s="1" t="s">
        <v>82</v>
      </c>
      <c r="S1292" s="4">
        <v>2124404</v>
      </c>
      <c r="T1292" s="1">
        <v>12.69</v>
      </c>
      <c r="U1292" s="1">
        <v>12</v>
      </c>
      <c r="V1292" s="1">
        <v>177033.67</v>
      </c>
      <c r="W1292" s="4">
        <f t="shared" si="147"/>
        <v>2246947.6345087178</v>
      </c>
      <c r="X1292" s="1" t="s">
        <v>105</v>
      </c>
      <c r="Y1292" s="1" t="s">
        <v>106</v>
      </c>
      <c r="Z1292" s="8">
        <v>46754</v>
      </c>
      <c r="AA1292" s="8" t="str">
        <f>TEXT(Table2[[#This Row],[Application_Date]],"yyy")</f>
        <v>2028</v>
      </c>
      <c r="AB1292" s="8" t="str">
        <f>TEXT(Table2[[#This Row],[Application_Date]],"mmmm")</f>
        <v>January</v>
      </c>
      <c r="AC1292" s="1" t="s">
        <v>41</v>
      </c>
      <c r="AD1292" s="1" t="s">
        <v>42</v>
      </c>
      <c r="AE1292" s="1" t="s">
        <v>31</v>
      </c>
    </row>
    <row r="1293" spans="1:31" x14ac:dyDescent="0.25">
      <c r="A1293" s="1" t="s">
        <v>2726</v>
      </c>
      <c r="B1293" s="1" t="str">
        <f>IF(COUNTIF($A$2:A1293,A1293)&gt;1,"Duplicate","Unique")</f>
        <v>Unique</v>
      </c>
      <c r="C1293" s="1" t="s">
        <v>2727</v>
      </c>
      <c r="D1293" s="1" t="s">
        <v>489</v>
      </c>
      <c r="E1293" s="1" t="str">
        <f t="shared" si="141"/>
        <v>Submitted</v>
      </c>
      <c r="F1293" s="1" t="s">
        <v>35</v>
      </c>
      <c r="G1293" s="1">
        <v>46</v>
      </c>
      <c r="H1293" s="1" t="s">
        <v>36</v>
      </c>
      <c r="I1293" s="1" t="s">
        <v>48</v>
      </c>
      <c r="J1293" s="1" t="s">
        <v>37</v>
      </c>
      <c r="K1293" s="4">
        <v>1070992</v>
      </c>
      <c r="L1293" s="4" t="str">
        <f t="shared" si="142"/>
        <v>Submitted</v>
      </c>
      <c r="M1293" s="1">
        <v>531</v>
      </c>
      <c r="N1293" s="1" t="str">
        <f t="shared" si="143"/>
        <v>High_risk</v>
      </c>
      <c r="O1293" s="1" t="str">
        <f t="shared" si="144"/>
        <v>Excellent</v>
      </c>
      <c r="P1293" s="1" t="str">
        <f t="shared" si="145"/>
        <v>Submitted</v>
      </c>
      <c r="Q1293" s="1" t="str">
        <f t="shared" si="146"/>
        <v>Valid</v>
      </c>
      <c r="R1293" s="1" t="s">
        <v>70</v>
      </c>
      <c r="S1293" s="4">
        <v>4405167</v>
      </c>
      <c r="T1293" s="1">
        <v>14.69</v>
      </c>
      <c r="U1293" s="1">
        <v>12</v>
      </c>
      <c r="V1293" s="1">
        <v>367097.25</v>
      </c>
      <c r="W1293" s="4">
        <f t="shared" si="147"/>
        <v>5393026.5828499636</v>
      </c>
      <c r="X1293" s="1" t="s">
        <v>105</v>
      </c>
      <c r="Y1293" s="1" t="s">
        <v>106</v>
      </c>
      <c r="Z1293" s="8">
        <v>46755</v>
      </c>
      <c r="AA1293" s="8" t="str">
        <f>TEXT(Table2[[#This Row],[Application_Date]],"yyy")</f>
        <v>2028</v>
      </c>
      <c r="AB1293" s="8" t="str">
        <f>TEXT(Table2[[#This Row],[Application_Date]],"mmmm")</f>
        <v>January</v>
      </c>
      <c r="AC1293" s="1" t="s">
        <v>61</v>
      </c>
      <c r="AD1293" s="1" t="s">
        <v>30</v>
      </c>
      <c r="AE1293" s="1" t="s">
        <v>31</v>
      </c>
    </row>
    <row r="1294" spans="1:31" x14ac:dyDescent="0.25">
      <c r="A1294" s="1" t="s">
        <v>2728</v>
      </c>
      <c r="B1294" s="1" t="str">
        <f>IF(COUNTIF($A$2:A1294,A1294)&gt;1,"Duplicate","Unique")</f>
        <v>Unique</v>
      </c>
      <c r="C1294" s="1" t="s">
        <v>2729</v>
      </c>
      <c r="D1294" s="1" t="s">
        <v>139</v>
      </c>
      <c r="E1294" s="1" t="str">
        <f t="shared" si="141"/>
        <v>Submitted</v>
      </c>
      <c r="F1294" s="1" t="s">
        <v>47</v>
      </c>
      <c r="G1294" s="1">
        <v>49</v>
      </c>
      <c r="H1294" s="1" t="s">
        <v>36</v>
      </c>
      <c r="I1294" s="1" t="s">
        <v>25</v>
      </c>
      <c r="J1294" s="1" t="s">
        <v>26</v>
      </c>
      <c r="K1294" s="4">
        <v>2488620</v>
      </c>
      <c r="L1294" s="4" t="str">
        <f t="shared" si="142"/>
        <v>Submitted</v>
      </c>
      <c r="M1294" s="1">
        <v>880</v>
      </c>
      <c r="N1294" s="1" t="str">
        <f t="shared" si="143"/>
        <v>medium_risk</v>
      </c>
      <c r="O1294" s="1" t="str">
        <f t="shared" si="144"/>
        <v>Excellent</v>
      </c>
      <c r="P1294" s="1" t="str">
        <f t="shared" si="145"/>
        <v>Submitted</v>
      </c>
      <c r="Q1294" s="1" t="str">
        <f t="shared" si="146"/>
        <v>Valid</v>
      </c>
      <c r="R1294" s="1" t="s">
        <v>70</v>
      </c>
      <c r="S1294" s="4">
        <v>613827</v>
      </c>
      <c r="T1294" s="1">
        <v>9.6999999999999993</v>
      </c>
      <c r="U1294" s="1">
        <v>120</v>
      </c>
      <c r="V1294" s="1">
        <v>5115.2299999999996</v>
      </c>
      <c r="W1294" s="4">
        <f t="shared" si="147"/>
        <v>496176.82499999995</v>
      </c>
      <c r="X1294" s="1" t="s">
        <v>59</v>
      </c>
      <c r="Y1294" s="1" t="s">
        <v>60</v>
      </c>
      <c r="Z1294" s="8">
        <v>46756</v>
      </c>
      <c r="AA1294" s="8" t="str">
        <f>TEXT(Table2[[#This Row],[Application_Date]],"yyy")</f>
        <v>2028</v>
      </c>
      <c r="AB1294" s="8" t="str">
        <f>TEXT(Table2[[#This Row],[Application_Date]],"mmmm")</f>
        <v>January</v>
      </c>
      <c r="AC1294" s="1" t="s">
        <v>61</v>
      </c>
      <c r="AD1294" s="1" t="s">
        <v>30</v>
      </c>
      <c r="AE1294" s="1" t="s">
        <v>43</v>
      </c>
    </row>
    <row r="1295" spans="1:31" x14ac:dyDescent="0.25">
      <c r="A1295" s="1" t="s">
        <v>2730</v>
      </c>
      <c r="B1295" s="1" t="str">
        <f>IF(COUNTIF($A$2:A1295,A1295)&gt;1,"Duplicate","Unique")</f>
        <v>Unique</v>
      </c>
      <c r="C1295" s="1" t="s">
        <v>2731</v>
      </c>
      <c r="D1295" s="1" t="s">
        <v>249</v>
      </c>
      <c r="E1295" s="1" t="str">
        <f t="shared" si="141"/>
        <v>Submitted</v>
      </c>
      <c r="F1295" s="1" t="s">
        <v>35</v>
      </c>
      <c r="G1295" s="1">
        <v>62</v>
      </c>
      <c r="H1295" s="1" t="s">
        <v>24</v>
      </c>
      <c r="I1295" s="1" t="s">
        <v>25</v>
      </c>
      <c r="J1295" s="1" t="s">
        <v>26</v>
      </c>
      <c r="K1295" s="4">
        <v>1069254</v>
      </c>
      <c r="L1295" s="4" t="str">
        <f t="shared" si="142"/>
        <v>Submitted</v>
      </c>
      <c r="M1295" s="1">
        <v>950</v>
      </c>
      <c r="N1295" s="1" t="str">
        <f t="shared" si="143"/>
        <v>medium_risk</v>
      </c>
      <c r="O1295" s="1" t="str">
        <f t="shared" si="144"/>
        <v>Excellent</v>
      </c>
      <c r="P1295" s="1" t="str">
        <f t="shared" si="145"/>
        <v>Submitted</v>
      </c>
      <c r="Q1295" s="1" t="str">
        <f t="shared" si="146"/>
        <v>Invalid</v>
      </c>
      <c r="R1295" s="1" t="s">
        <v>82</v>
      </c>
      <c r="S1295" s="4">
        <v>565240</v>
      </c>
      <c r="T1295" s="1">
        <v>12.87</v>
      </c>
      <c r="U1295" s="1">
        <v>60</v>
      </c>
      <c r="V1295" s="1">
        <v>9420.67</v>
      </c>
      <c r="W1295" s="4">
        <f t="shared" si="147"/>
        <v>606219.9</v>
      </c>
      <c r="X1295" s="1" t="s">
        <v>50</v>
      </c>
      <c r="Y1295" s="1" t="s">
        <v>51</v>
      </c>
      <c r="Z1295" s="8">
        <v>46757</v>
      </c>
      <c r="AA1295" s="8" t="str">
        <f>TEXT(Table2[[#This Row],[Application_Date]],"yyy")</f>
        <v>2028</v>
      </c>
      <c r="AB1295" s="8" t="str">
        <f>TEXT(Table2[[#This Row],[Application_Date]],"mmmm")</f>
        <v>January</v>
      </c>
      <c r="AC1295" s="1" t="s">
        <v>61</v>
      </c>
      <c r="AD1295" s="1" t="s">
        <v>42</v>
      </c>
      <c r="AE1295" s="1" t="s">
        <v>31</v>
      </c>
    </row>
    <row r="1296" spans="1:31" x14ac:dyDescent="0.25">
      <c r="A1296" s="1" t="s">
        <v>2732</v>
      </c>
      <c r="B1296" s="1" t="str">
        <f>IF(COUNTIF($A$2:A1296,A1296)&gt;1,"Duplicate","Unique")</f>
        <v>Unique</v>
      </c>
      <c r="C1296" s="1" t="s">
        <v>2733</v>
      </c>
      <c r="D1296" s="1" t="s">
        <v>270</v>
      </c>
      <c r="E1296" s="1" t="str">
        <f t="shared" si="141"/>
        <v>Submitted</v>
      </c>
      <c r="F1296" s="1" t="s">
        <v>47</v>
      </c>
      <c r="G1296" s="1">
        <v>22</v>
      </c>
      <c r="H1296" s="1" t="s">
        <v>24</v>
      </c>
      <c r="I1296" s="1" t="s">
        <v>48</v>
      </c>
      <c r="J1296" s="1" t="s">
        <v>26</v>
      </c>
      <c r="K1296" s="4">
        <v>320119</v>
      </c>
      <c r="L1296" s="4" t="str">
        <f t="shared" si="142"/>
        <v>Submitted</v>
      </c>
      <c r="M1296" s="1">
        <v>779</v>
      </c>
      <c r="N1296" s="1" t="str">
        <f t="shared" si="143"/>
        <v>medium_risk</v>
      </c>
      <c r="O1296" s="1" t="str">
        <f t="shared" si="144"/>
        <v>Excellent</v>
      </c>
      <c r="P1296" s="1" t="str">
        <f t="shared" si="145"/>
        <v>Submitted</v>
      </c>
      <c r="Q1296" s="1" t="str">
        <f t="shared" si="146"/>
        <v>Valid</v>
      </c>
      <c r="R1296" s="1" t="s">
        <v>38</v>
      </c>
      <c r="S1296" s="4">
        <v>275836</v>
      </c>
      <c r="T1296" s="1">
        <v>13.31</v>
      </c>
      <c r="U1296" s="1">
        <v>180</v>
      </c>
      <c r="V1296" s="1">
        <v>1532.42</v>
      </c>
      <c r="W1296" s="4">
        <f t="shared" si="147"/>
        <v>305948.09666666668</v>
      </c>
      <c r="X1296" s="1" t="s">
        <v>39</v>
      </c>
      <c r="Y1296" s="1" t="s">
        <v>40</v>
      </c>
      <c r="Z1296" s="8">
        <v>46758</v>
      </c>
      <c r="AA1296" s="8" t="str">
        <f>TEXT(Table2[[#This Row],[Application_Date]],"yyy")</f>
        <v>2028</v>
      </c>
      <c r="AB1296" s="8" t="str">
        <f>TEXT(Table2[[#This Row],[Application_Date]],"mmmm")</f>
        <v>January</v>
      </c>
      <c r="AC1296" s="1" t="s">
        <v>52</v>
      </c>
      <c r="AD1296" s="1" t="s">
        <v>42</v>
      </c>
      <c r="AE1296" s="1" t="s">
        <v>62</v>
      </c>
    </row>
    <row r="1297" spans="1:31" x14ac:dyDescent="0.25">
      <c r="A1297" s="1" t="s">
        <v>2734</v>
      </c>
      <c r="B1297" s="1" t="str">
        <f>IF(COUNTIF($A$2:A1297,A1297)&gt;1,"Duplicate","Unique")</f>
        <v>Unique</v>
      </c>
      <c r="C1297" s="1" t="s">
        <v>2735</v>
      </c>
      <c r="D1297" s="1" t="s">
        <v>242</v>
      </c>
      <c r="E1297" s="1" t="str">
        <f t="shared" si="141"/>
        <v>Submitted</v>
      </c>
      <c r="F1297" s="1" t="s">
        <v>47</v>
      </c>
      <c r="G1297" s="1">
        <v>35</v>
      </c>
      <c r="H1297" s="1" t="s">
        <v>36</v>
      </c>
      <c r="I1297" s="1" t="s">
        <v>48</v>
      </c>
      <c r="J1297" s="1" t="s">
        <v>70</v>
      </c>
      <c r="K1297" s="4">
        <v>959877</v>
      </c>
      <c r="L1297" s="4" t="str">
        <f t="shared" si="142"/>
        <v>Submitted</v>
      </c>
      <c r="M1297" s="1">
        <v>670</v>
      </c>
      <c r="N1297" s="1" t="str">
        <f t="shared" si="143"/>
        <v>low_risk</v>
      </c>
      <c r="O1297" s="1" t="str">
        <f t="shared" si="144"/>
        <v>Excellent</v>
      </c>
      <c r="P1297" s="1" t="str">
        <f t="shared" si="145"/>
        <v>Submitted</v>
      </c>
      <c r="Q1297" s="1" t="str">
        <f t="shared" si="146"/>
        <v>Valid</v>
      </c>
      <c r="R1297" s="1" t="s">
        <v>38</v>
      </c>
      <c r="S1297" s="4">
        <v>3155055</v>
      </c>
      <c r="T1297" s="1">
        <v>18.600000000000001</v>
      </c>
      <c r="U1297" s="1">
        <v>12</v>
      </c>
      <c r="V1297" s="1">
        <v>262921.25</v>
      </c>
      <c r="W1297" s="4">
        <f t="shared" si="147"/>
        <v>4890399.9437331147</v>
      </c>
      <c r="X1297" s="1" t="s">
        <v>95</v>
      </c>
      <c r="Y1297" s="1" t="s">
        <v>96</v>
      </c>
      <c r="Z1297" s="8">
        <v>46759</v>
      </c>
      <c r="AA1297" s="8" t="str">
        <f>TEXT(Table2[[#This Row],[Application_Date]],"yyy")</f>
        <v>2028</v>
      </c>
      <c r="AB1297" s="8" t="str">
        <f>TEXT(Table2[[#This Row],[Application_Date]],"mmmm")</f>
        <v>January</v>
      </c>
      <c r="AC1297" s="1" t="s">
        <v>52</v>
      </c>
      <c r="AD1297" s="1" t="s">
        <v>30</v>
      </c>
      <c r="AE1297" s="1" t="s">
        <v>31</v>
      </c>
    </row>
    <row r="1298" spans="1:31" x14ac:dyDescent="0.25">
      <c r="A1298" s="1" t="s">
        <v>2736</v>
      </c>
      <c r="B1298" s="1" t="str">
        <f>IF(COUNTIF($A$2:A1298,A1298)&gt;1,"Duplicate","Unique")</f>
        <v>Unique</v>
      </c>
      <c r="C1298" s="1" t="s">
        <v>2737</v>
      </c>
      <c r="D1298" s="1" t="s">
        <v>403</v>
      </c>
      <c r="E1298" s="1" t="str">
        <f t="shared" si="141"/>
        <v>Submitted</v>
      </c>
      <c r="F1298" s="1" t="s">
        <v>47</v>
      </c>
      <c r="G1298" s="1">
        <v>20</v>
      </c>
      <c r="H1298" s="1" t="s">
        <v>36</v>
      </c>
      <c r="I1298" s="1" t="s">
        <v>25</v>
      </c>
      <c r="J1298" s="1" t="s">
        <v>49</v>
      </c>
      <c r="K1298" s="4">
        <v>1852857</v>
      </c>
      <c r="L1298" s="4" t="str">
        <f t="shared" si="142"/>
        <v>Submitted</v>
      </c>
      <c r="M1298" s="1">
        <v>475</v>
      </c>
      <c r="N1298" s="1" t="str">
        <f t="shared" si="143"/>
        <v>High_risk</v>
      </c>
      <c r="O1298" s="1" t="str">
        <f t="shared" si="144"/>
        <v>Excellent</v>
      </c>
      <c r="P1298" s="1" t="str">
        <f t="shared" si="145"/>
        <v>Submitted</v>
      </c>
      <c r="Q1298" s="1" t="str">
        <f t="shared" si="146"/>
        <v>Valid</v>
      </c>
      <c r="R1298" s="1" t="s">
        <v>6</v>
      </c>
      <c r="S1298" s="4">
        <v>1431667</v>
      </c>
      <c r="T1298" s="1">
        <v>16.11</v>
      </c>
      <c r="U1298" s="1">
        <v>12</v>
      </c>
      <c r="V1298" s="1">
        <v>119305.58</v>
      </c>
      <c r="W1298" s="4">
        <f t="shared" si="147"/>
        <v>1922083.3546918377</v>
      </c>
      <c r="X1298" s="1" t="s">
        <v>85</v>
      </c>
      <c r="Y1298" s="1" t="s">
        <v>86</v>
      </c>
      <c r="Z1298" s="8">
        <v>46760</v>
      </c>
      <c r="AA1298" s="8" t="str">
        <f>TEXT(Table2[[#This Row],[Application_Date]],"yyy")</f>
        <v>2028</v>
      </c>
      <c r="AB1298" s="8" t="str">
        <f>TEXT(Table2[[#This Row],[Application_Date]],"mmmm")</f>
        <v>January</v>
      </c>
      <c r="AC1298" s="1" t="s">
        <v>61</v>
      </c>
      <c r="AD1298" s="1" t="s">
        <v>42</v>
      </c>
      <c r="AE1298" s="1" t="s">
        <v>31</v>
      </c>
    </row>
    <row r="1299" spans="1:31" x14ac:dyDescent="0.25">
      <c r="A1299" s="1" t="s">
        <v>2738</v>
      </c>
      <c r="B1299" s="1" t="str">
        <f>IF(COUNTIF($A$2:A1299,A1299)&gt;1,"Duplicate","Unique")</f>
        <v>Unique</v>
      </c>
      <c r="C1299" s="1" t="s">
        <v>2739</v>
      </c>
      <c r="D1299" s="1">
        <v>0</v>
      </c>
      <c r="E1299" s="1" t="str">
        <f t="shared" si="141"/>
        <v>Submitted</v>
      </c>
      <c r="F1299" s="1" t="s">
        <v>35</v>
      </c>
      <c r="G1299" s="1">
        <v>37</v>
      </c>
      <c r="H1299" s="1" t="s">
        <v>36</v>
      </c>
      <c r="I1299" s="1" t="s">
        <v>48</v>
      </c>
      <c r="J1299" s="1" t="s">
        <v>26</v>
      </c>
      <c r="K1299" s="4">
        <v>686195</v>
      </c>
      <c r="L1299" s="4" t="str">
        <f t="shared" si="142"/>
        <v>Submitted</v>
      </c>
      <c r="M1299" s="1">
        <v>849</v>
      </c>
      <c r="N1299" s="1" t="str">
        <f t="shared" si="143"/>
        <v>medium_risk</v>
      </c>
      <c r="O1299" s="1" t="str">
        <f t="shared" si="144"/>
        <v>Excellent</v>
      </c>
      <c r="P1299" s="1" t="str">
        <f t="shared" si="145"/>
        <v>Submitted</v>
      </c>
      <c r="Q1299" s="1" t="str">
        <f t="shared" si="146"/>
        <v>Valid</v>
      </c>
      <c r="R1299" s="1" t="s">
        <v>70</v>
      </c>
      <c r="S1299" s="4">
        <v>3924593</v>
      </c>
      <c r="T1299" s="1">
        <v>9.8000000000000007</v>
      </c>
      <c r="U1299" s="1">
        <v>36</v>
      </c>
      <c r="V1299" s="1">
        <v>109016.47</v>
      </c>
      <c r="W1299" s="4">
        <f t="shared" si="147"/>
        <v>3205084.2848190316</v>
      </c>
      <c r="X1299" s="1" t="s">
        <v>39</v>
      </c>
      <c r="Y1299" s="1" t="s">
        <v>40</v>
      </c>
      <c r="Z1299" s="8">
        <v>46761</v>
      </c>
      <c r="AA1299" s="8" t="str">
        <f>TEXT(Table2[[#This Row],[Application_Date]],"yyy")</f>
        <v>2028</v>
      </c>
      <c r="AB1299" s="8" t="str">
        <f>TEXT(Table2[[#This Row],[Application_Date]],"mmmm")</f>
        <v>January</v>
      </c>
      <c r="AC1299" s="1" t="s">
        <v>52</v>
      </c>
      <c r="AD1299" s="1" t="s">
        <v>30</v>
      </c>
      <c r="AE1299" s="1" t="s">
        <v>66</v>
      </c>
    </row>
    <row r="1300" spans="1:31" x14ac:dyDescent="0.25">
      <c r="A1300" s="1" t="s">
        <v>2740</v>
      </c>
      <c r="B1300" s="1" t="str">
        <f>IF(COUNTIF($A$2:A1300,A1300)&gt;1,"Duplicate","Unique")</f>
        <v>Unique</v>
      </c>
      <c r="C1300" s="1" t="s">
        <v>2741</v>
      </c>
      <c r="D1300" s="1" t="s">
        <v>58</v>
      </c>
      <c r="E1300" s="1" t="str">
        <f t="shared" si="141"/>
        <v>Submitted</v>
      </c>
      <c r="F1300" s="1" t="s">
        <v>47</v>
      </c>
      <c r="G1300" s="1">
        <v>47</v>
      </c>
      <c r="H1300" s="1" t="s">
        <v>36</v>
      </c>
      <c r="I1300" s="1" t="s">
        <v>48</v>
      </c>
      <c r="J1300" s="1" t="s">
        <v>70</v>
      </c>
      <c r="K1300" s="4">
        <v>1776702</v>
      </c>
      <c r="L1300" s="4" t="str">
        <f t="shared" si="142"/>
        <v>Submitted</v>
      </c>
      <c r="M1300" s="1">
        <v>796</v>
      </c>
      <c r="N1300" s="1" t="str">
        <f t="shared" si="143"/>
        <v>medium_risk</v>
      </c>
      <c r="O1300" s="1" t="str">
        <f t="shared" si="144"/>
        <v>Excellent</v>
      </c>
      <c r="P1300" s="1" t="str">
        <f t="shared" si="145"/>
        <v>Submitted</v>
      </c>
      <c r="Q1300" s="1" t="str">
        <f t="shared" si="146"/>
        <v>Valid</v>
      </c>
      <c r="R1300" s="1" t="s">
        <v>27</v>
      </c>
      <c r="S1300" s="4">
        <v>796241</v>
      </c>
      <c r="T1300" s="1">
        <v>13.65</v>
      </c>
      <c r="U1300" s="1">
        <v>120</v>
      </c>
      <c r="V1300" s="1">
        <v>6635.34</v>
      </c>
      <c r="W1300" s="4">
        <f t="shared" si="147"/>
        <v>905724.13749999995</v>
      </c>
      <c r="X1300" s="1" t="s">
        <v>59</v>
      </c>
      <c r="Y1300" s="1" t="s">
        <v>60</v>
      </c>
      <c r="Z1300" s="8">
        <v>46762</v>
      </c>
      <c r="AA1300" s="8" t="str">
        <f>TEXT(Table2[[#This Row],[Application_Date]],"yyy")</f>
        <v>2028</v>
      </c>
      <c r="AB1300" s="8" t="str">
        <f>TEXT(Table2[[#This Row],[Application_Date]],"mmmm")</f>
        <v>January</v>
      </c>
      <c r="AC1300" s="1" t="s">
        <v>61</v>
      </c>
      <c r="AD1300" s="1" t="s">
        <v>30</v>
      </c>
      <c r="AE1300" s="1" t="s">
        <v>66</v>
      </c>
    </row>
    <row r="1301" spans="1:31" x14ac:dyDescent="0.25">
      <c r="A1301" s="1" t="s">
        <v>2742</v>
      </c>
      <c r="B1301" s="1" t="str">
        <f>IF(COUNTIF($A$2:A1301,A1301)&gt;1,"Duplicate","Unique")</f>
        <v>Unique</v>
      </c>
      <c r="C1301" s="1" t="s">
        <v>2743</v>
      </c>
      <c r="D1301" s="1" t="s">
        <v>265</v>
      </c>
      <c r="E1301" s="1" t="str">
        <f t="shared" si="141"/>
        <v>Submitted</v>
      </c>
      <c r="F1301" s="1" t="s">
        <v>35</v>
      </c>
      <c r="G1301" s="1">
        <v>60</v>
      </c>
      <c r="H1301" s="1" t="s">
        <v>24</v>
      </c>
      <c r="I1301" s="1" t="s">
        <v>48</v>
      </c>
      <c r="J1301" s="1" t="s">
        <v>70</v>
      </c>
      <c r="K1301" s="4">
        <v>2450427</v>
      </c>
      <c r="L1301" s="4" t="str">
        <f t="shared" si="142"/>
        <v>Submitted</v>
      </c>
      <c r="M1301" s="1">
        <v>642</v>
      </c>
      <c r="N1301" s="1" t="str">
        <f t="shared" si="143"/>
        <v>low_risk</v>
      </c>
      <c r="O1301" s="1" t="str">
        <f t="shared" si="144"/>
        <v>Excellent</v>
      </c>
      <c r="P1301" s="1" t="str">
        <f t="shared" si="145"/>
        <v>Submitted</v>
      </c>
      <c r="Q1301" s="1" t="str">
        <f t="shared" si="146"/>
        <v>Valid</v>
      </c>
      <c r="R1301" s="1" t="s">
        <v>70</v>
      </c>
      <c r="S1301" s="4">
        <v>3748660</v>
      </c>
      <c r="T1301" s="1">
        <v>14.07</v>
      </c>
      <c r="U1301" s="1">
        <v>120</v>
      </c>
      <c r="V1301" s="1">
        <v>31238.83</v>
      </c>
      <c r="W1301" s="4">
        <f t="shared" si="147"/>
        <v>4395303.8500000006</v>
      </c>
      <c r="X1301" s="1" t="s">
        <v>95</v>
      </c>
      <c r="Y1301" s="1" t="s">
        <v>96</v>
      </c>
      <c r="Z1301" s="8">
        <v>46763</v>
      </c>
      <c r="AA1301" s="8" t="str">
        <f>TEXT(Table2[[#This Row],[Application_Date]],"yyy")</f>
        <v>2028</v>
      </c>
      <c r="AB1301" s="8" t="str">
        <f>TEXT(Table2[[#This Row],[Application_Date]],"mmmm")</f>
        <v>January</v>
      </c>
      <c r="AC1301" s="1" t="s">
        <v>61</v>
      </c>
      <c r="AD1301" s="1" t="s">
        <v>30</v>
      </c>
      <c r="AE1301" s="1" t="s">
        <v>66</v>
      </c>
    </row>
    <row r="1302" spans="1:31" x14ac:dyDescent="0.25">
      <c r="A1302" s="1" t="s">
        <v>2744</v>
      </c>
      <c r="B1302" s="1" t="str">
        <f>IF(COUNTIF($A$2:A1302,A1302)&gt;1,"Duplicate","Unique")</f>
        <v>Unique</v>
      </c>
      <c r="C1302" s="1" t="s">
        <v>2745</v>
      </c>
      <c r="D1302" s="1" t="s">
        <v>34</v>
      </c>
      <c r="E1302" s="1" t="str">
        <f t="shared" si="141"/>
        <v>Submitted</v>
      </c>
      <c r="F1302" s="1" t="s">
        <v>35</v>
      </c>
      <c r="G1302" s="1">
        <v>28</v>
      </c>
      <c r="H1302" s="1" t="s">
        <v>24</v>
      </c>
      <c r="I1302" s="1" t="s">
        <v>25</v>
      </c>
      <c r="J1302" s="1" t="s">
        <v>37</v>
      </c>
      <c r="K1302" s="4">
        <v>321460</v>
      </c>
      <c r="L1302" s="4" t="str">
        <f t="shared" si="142"/>
        <v>Submitted</v>
      </c>
      <c r="M1302" s="1">
        <v>563</v>
      </c>
      <c r="N1302" s="1" t="str">
        <f t="shared" si="143"/>
        <v>High_risk</v>
      </c>
      <c r="O1302" s="1" t="str">
        <f t="shared" si="144"/>
        <v>Excellent</v>
      </c>
      <c r="P1302" s="1" t="str">
        <f t="shared" si="145"/>
        <v>Submitted</v>
      </c>
      <c r="Q1302" s="1" t="str">
        <f t="shared" si="146"/>
        <v>Valid</v>
      </c>
      <c r="R1302" s="1" t="s">
        <v>82</v>
      </c>
      <c r="S1302" s="4">
        <v>4468374</v>
      </c>
      <c r="T1302" s="1">
        <v>18.809999999999999</v>
      </c>
      <c r="U1302" s="1">
        <v>12</v>
      </c>
      <c r="V1302" s="1">
        <v>372364.5</v>
      </c>
      <c r="W1302" s="4">
        <f t="shared" si="147"/>
        <v>7004261.6015652819</v>
      </c>
      <c r="X1302" s="1" t="s">
        <v>85</v>
      </c>
      <c r="Y1302" s="1" t="s">
        <v>86</v>
      </c>
      <c r="Z1302" s="8">
        <v>46764</v>
      </c>
      <c r="AA1302" s="8" t="str">
        <f>TEXT(Table2[[#This Row],[Application_Date]],"yyy")</f>
        <v>2028</v>
      </c>
      <c r="AB1302" s="8" t="str">
        <f>TEXT(Table2[[#This Row],[Application_Date]],"mmmm")</f>
        <v>January</v>
      </c>
      <c r="AC1302" s="1" t="s">
        <v>52</v>
      </c>
      <c r="AD1302" s="1" t="s">
        <v>42</v>
      </c>
      <c r="AE1302" s="1" t="s">
        <v>66</v>
      </c>
    </row>
    <row r="1303" spans="1:31" x14ac:dyDescent="0.25">
      <c r="A1303" s="1" t="s">
        <v>2746</v>
      </c>
      <c r="B1303" s="1" t="str">
        <f>IF(COUNTIF($A$2:A1303,A1303)&gt;1,"Duplicate","Unique")</f>
        <v>Unique</v>
      </c>
      <c r="C1303" s="1" t="s">
        <v>2747</v>
      </c>
      <c r="D1303" s="1" t="s">
        <v>461</v>
      </c>
      <c r="E1303" s="1" t="str">
        <f t="shared" si="141"/>
        <v>Submitted</v>
      </c>
      <c r="F1303" s="1" t="s">
        <v>35</v>
      </c>
      <c r="G1303" s="1">
        <v>55</v>
      </c>
      <c r="H1303" s="1" t="s">
        <v>24</v>
      </c>
      <c r="I1303" s="1" t="s">
        <v>25</v>
      </c>
      <c r="J1303" s="1" t="s">
        <v>37</v>
      </c>
      <c r="K1303" s="4">
        <v>2222697</v>
      </c>
      <c r="L1303" s="4" t="str">
        <f t="shared" si="142"/>
        <v>Submitted</v>
      </c>
      <c r="M1303" s="1">
        <v>642</v>
      </c>
      <c r="N1303" s="1" t="str">
        <f t="shared" si="143"/>
        <v>low_risk</v>
      </c>
      <c r="O1303" s="1" t="str">
        <f t="shared" si="144"/>
        <v>Excellent</v>
      </c>
      <c r="P1303" s="1" t="str">
        <f t="shared" si="145"/>
        <v>Submitted</v>
      </c>
      <c r="Q1303" s="1" t="str">
        <f t="shared" si="146"/>
        <v>Valid</v>
      </c>
      <c r="R1303" s="1" t="s">
        <v>82</v>
      </c>
      <c r="S1303" s="4">
        <v>2085794</v>
      </c>
      <c r="T1303" s="1">
        <v>12.07</v>
      </c>
      <c r="U1303" s="1">
        <v>12</v>
      </c>
      <c r="V1303" s="1">
        <v>173816.17</v>
      </c>
      <c r="W1303" s="4">
        <f t="shared" si="147"/>
        <v>2098455.8542167884</v>
      </c>
      <c r="X1303" s="1" t="s">
        <v>85</v>
      </c>
      <c r="Y1303" s="1" t="s">
        <v>86</v>
      </c>
      <c r="Z1303" s="8">
        <v>46765</v>
      </c>
      <c r="AA1303" s="8" t="str">
        <f>TEXT(Table2[[#This Row],[Application_Date]],"yyy")</f>
        <v>2028</v>
      </c>
      <c r="AB1303" s="8" t="str">
        <f>TEXT(Table2[[#This Row],[Application_Date]],"mmmm")</f>
        <v>January</v>
      </c>
      <c r="AC1303" s="1" t="s">
        <v>61</v>
      </c>
      <c r="AD1303" s="1" t="s">
        <v>30</v>
      </c>
      <c r="AE1303" s="1" t="s">
        <v>66</v>
      </c>
    </row>
    <row r="1304" spans="1:31" x14ac:dyDescent="0.25">
      <c r="A1304" s="1" t="s">
        <v>2748</v>
      </c>
      <c r="B1304" s="1" t="str">
        <f>IF(COUNTIF($A$2:A1304,A1304)&gt;1,"Duplicate","Unique")</f>
        <v>Unique</v>
      </c>
      <c r="C1304" s="1" t="s">
        <v>2749</v>
      </c>
      <c r="D1304" s="1" t="s">
        <v>124</v>
      </c>
      <c r="E1304" s="1" t="str">
        <f t="shared" si="141"/>
        <v>Submitted</v>
      </c>
      <c r="F1304" s="1" t="s">
        <v>47</v>
      </c>
      <c r="G1304" s="1">
        <v>31</v>
      </c>
      <c r="H1304" s="1" t="s">
        <v>24</v>
      </c>
      <c r="I1304" s="1" t="s">
        <v>25</v>
      </c>
      <c r="J1304" s="1" t="s">
        <v>37</v>
      </c>
      <c r="K1304" s="4">
        <v>960198</v>
      </c>
      <c r="L1304" s="4" t="str">
        <f t="shared" si="142"/>
        <v>Submitted</v>
      </c>
      <c r="M1304" s="1">
        <v>625</v>
      </c>
      <c r="N1304" s="1" t="str">
        <f t="shared" si="143"/>
        <v>low_risk</v>
      </c>
      <c r="O1304" s="1" t="str">
        <f t="shared" si="144"/>
        <v>Excellent</v>
      </c>
      <c r="P1304" s="1" t="str">
        <f t="shared" si="145"/>
        <v>Submitted</v>
      </c>
      <c r="Q1304" s="1" t="str">
        <f t="shared" si="146"/>
        <v>Valid</v>
      </c>
      <c r="R1304" s="1" t="s">
        <v>6</v>
      </c>
      <c r="S1304" s="4">
        <v>2080410</v>
      </c>
      <c r="T1304" s="1">
        <v>17.91</v>
      </c>
      <c r="U1304" s="1">
        <v>24</v>
      </c>
      <c r="V1304" s="1">
        <v>86683.75</v>
      </c>
      <c r="W1304" s="4">
        <f t="shared" si="147"/>
        <v>3105011.9259393322</v>
      </c>
      <c r="X1304" s="1" t="s">
        <v>39</v>
      </c>
      <c r="Y1304" s="1" t="s">
        <v>40</v>
      </c>
      <c r="Z1304" s="8">
        <v>46766</v>
      </c>
      <c r="AA1304" s="8" t="str">
        <f>TEXT(Table2[[#This Row],[Application_Date]],"yyy")</f>
        <v>2028</v>
      </c>
      <c r="AB1304" s="8" t="str">
        <f>TEXT(Table2[[#This Row],[Application_Date]],"mmmm")</f>
        <v>January</v>
      </c>
      <c r="AC1304" s="1" t="s">
        <v>52</v>
      </c>
      <c r="AD1304" s="1" t="s">
        <v>42</v>
      </c>
      <c r="AE1304" s="1" t="s">
        <v>43</v>
      </c>
    </row>
    <row r="1305" spans="1:31" x14ac:dyDescent="0.25">
      <c r="A1305" s="1" t="s">
        <v>2750</v>
      </c>
      <c r="B1305" s="1" t="str">
        <f>IF(COUNTIF($A$2:A1305,A1305)&gt;1,"Duplicate","Unique")</f>
        <v>Unique</v>
      </c>
      <c r="C1305" s="1" t="s">
        <v>2751</v>
      </c>
      <c r="D1305" s="1" t="s">
        <v>172</v>
      </c>
      <c r="E1305" s="1" t="str">
        <f t="shared" si="141"/>
        <v>Submitted</v>
      </c>
      <c r="F1305" s="1" t="s">
        <v>35</v>
      </c>
      <c r="G1305" s="1">
        <v>54</v>
      </c>
      <c r="H1305" s="1" t="s">
        <v>36</v>
      </c>
      <c r="I1305" s="1" t="s">
        <v>48</v>
      </c>
      <c r="J1305" s="1" t="s">
        <v>49</v>
      </c>
      <c r="K1305" s="4">
        <v>1341634</v>
      </c>
      <c r="L1305" s="4" t="str">
        <f t="shared" si="142"/>
        <v>Submitted</v>
      </c>
      <c r="M1305" s="1">
        <v>542</v>
      </c>
      <c r="N1305" s="1" t="str">
        <f t="shared" si="143"/>
        <v>High_risk</v>
      </c>
      <c r="O1305" s="1" t="str">
        <f t="shared" si="144"/>
        <v>Excellent</v>
      </c>
      <c r="P1305" s="1" t="str">
        <f t="shared" si="145"/>
        <v>Submitted</v>
      </c>
      <c r="Q1305" s="1" t="str">
        <f t="shared" si="146"/>
        <v>Valid</v>
      </c>
      <c r="R1305" s="1" t="s">
        <v>27</v>
      </c>
      <c r="S1305" s="4">
        <v>3863779</v>
      </c>
      <c r="T1305" s="1">
        <v>15.47</v>
      </c>
      <c r="U1305" s="1">
        <v>36</v>
      </c>
      <c r="V1305" s="1">
        <v>107327.19</v>
      </c>
      <c r="W1305" s="4">
        <f t="shared" si="147"/>
        <v>4981055.0941672279</v>
      </c>
      <c r="X1305" s="1" t="s">
        <v>50</v>
      </c>
      <c r="Y1305" s="1" t="s">
        <v>51</v>
      </c>
      <c r="Z1305" s="8">
        <v>46767</v>
      </c>
      <c r="AA1305" s="8" t="str">
        <f>TEXT(Table2[[#This Row],[Application_Date]],"yyy")</f>
        <v>2028</v>
      </c>
      <c r="AB1305" s="8" t="str">
        <f>TEXT(Table2[[#This Row],[Application_Date]],"mmmm")</f>
        <v>January</v>
      </c>
      <c r="AC1305" s="1" t="s">
        <v>61</v>
      </c>
      <c r="AD1305" s="1" t="s">
        <v>30</v>
      </c>
      <c r="AE1305" s="1" t="s">
        <v>62</v>
      </c>
    </row>
    <row r="1306" spans="1:31" x14ac:dyDescent="0.25">
      <c r="A1306" s="1" t="s">
        <v>2752</v>
      </c>
      <c r="B1306" s="1" t="str">
        <f>IF(COUNTIF($A$2:A1306,A1306)&gt;1,"Duplicate","Unique")</f>
        <v>Unique</v>
      </c>
      <c r="C1306" s="1" t="s">
        <v>2753</v>
      </c>
      <c r="D1306" s="1" t="s">
        <v>65</v>
      </c>
      <c r="E1306" s="1" t="str">
        <f t="shared" si="141"/>
        <v>Submitted</v>
      </c>
      <c r="F1306" s="1" t="s">
        <v>47</v>
      </c>
      <c r="G1306" s="1">
        <v>22</v>
      </c>
      <c r="H1306" s="1" t="s">
        <v>36</v>
      </c>
      <c r="I1306" s="1" t="s">
        <v>25</v>
      </c>
      <c r="J1306" s="1" t="s">
        <v>49</v>
      </c>
      <c r="K1306" s="4">
        <v>1386467</v>
      </c>
      <c r="L1306" s="4" t="str">
        <f t="shared" si="142"/>
        <v>Submitted</v>
      </c>
      <c r="M1306" s="1">
        <v>658</v>
      </c>
      <c r="N1306" s="1" t="str">
        <f t="shared" si="143"/>
        <v>low_risk</v>
      </c>
      <c r="O1306" s="1" t="str">
        <f t="shared" si="144"/>
        <v>Excellent</v>
      </c>
      <c r="P1306" s="1" t="str">
        <f t="shared" si="145"/>
        <v>Submitted</v>
      </c>
      <c r="Q1306" s="1" t="str">
        <f t="shared" si="146"/>
        <v>Valid</v>
      </c>
      <c r="R1306" s="1" t="s">
        <v>6</v>
      </c>
      <c r="S1306" s="4">
        <v>3785670</v>
      </c>
      <c r="T1306" s="1">
        <v>7.77</v>
      </c>
      <c r="U1306" s="1">
        <v>36</v>
      </c>
      <c r="V1306" s="1">
        <v>105157.5</v>
      </c>
      <c r="W1306" s="4">
        <f t="shared" si="147"/>
        <v>2451221.3633413403</v>
      </c>
      <c r="X1306" s="1" t="s">
        <v>50</v>
      </c>
      <c r="Y1306" s="1" t="s">
        <v>51</v>
      </c>
      <c r="Z1306" s="8">
        <v>46768</v>
      </c>
      <c r="AA1306" s="8" t="str">
        <f>TEXT(Table2[[#This Row],[Application_Date]],"yyy")</f>
        <v>2028</v>
      </c>
      <c r="AB1306" s="8" t="str">
        <f>TEXT(Table2[[#This Row],[Application_Date]],"mmmm")</f>
        <v>January</v>
      </c>
      <c r="AC1306" s="1" t="s">
        <v>61</v>
      </c>
      <c r="AD1306" s="1" t="s">
        <v>30</v>
      </c>
      <c r="AE1306" s="1" t="s">
        <v>66</v>
      </c>
    </row>
    <row r="1307" spans="1:31" x14ac:dyDescent="0.25">
      <c r="A1307" s="1" t="s">
        <v>2754</v>
      </c>
      <c r="B1307" s="1" t="str">
        <f>IF(COUNTIF($A$2:A1307,A1307)&gt;1,"Duplicate","Unique")</f>
        <v>Unique</v>
      </c>
      <c r="C1307" s="1" t="s">
        <v>2755</v>
      </c>
      <c r="D1307" s="1" t="s">
        <v>115</v>
      </c>
      <c r="E1307" s="1" t="str">
        <f t="shared" si="141"/>
        <v>Submitted</v>
      </c>
      <c r="F1307" s="1" t="s">
        <v>47</v>
      </c>
      <c r="G1307" s="1">
        <v>61</v>
      </c>
      <c r="H1307" s="1" t="s">
        <v>36</v>
      </c>
      <c r="I1307" s="1" t="s">
        <v>48</v>
      </c>
      <c r="J1307" s="1" t="s">
        <v>37</v>
      </c>
      <c r="K1307" s="4">
        <v>517957</v>
      </c>
      <c r="L1307" s="4" t="str">
        <f t="shared" si="142"/>
        <v>Submitted</v>
      </c>
      <c r="M1307" s="1">
        <v>858</v>
      </c>
      <c r="N1307" s="1" t="str">
        <f t="shared" si="143"/>
        <v>medium_risk</v>
      </c>
      <c r="O1307" s="1" t="str">
        <f t="shared" si="144"/>
        <v>Excellent</v>
      </c>
      <c r="P1307" s="1" t="str">
        <f t="shared" si="145"/>
        <v>Submitted</v>
      </c>
      <c r="Q1307" s="1" t="str">
        <f t="shared" si="146"/>
        <v>Valid</v>
      </c>
      <c r="R1307" s="1" t="s">
        <v>27</v>
      </c>
      <c r="S1307" s="4">
        <v>4094273</v>
      </c>
      <c r="T1307" s="1">
        <v>8.6</v>
      </c>
      <c r="U1307" s="1">
        <v>120</v>
      </c>
      <c r="V1307" s="1">
        <v>34118.94</v>
      </c>
      <c r="W1307" s="4">
        <f t="shared" si="147"/>
        <v>2934228.9833333334</v>
      </c>
      <c r="X1307" s="1" t="s">
        <v>50</v>
      </c>
      <c r="Y1307" s="1" t="s">
        <v>51</v>
      </c>
      <c r="Z1307" s="8">
        <v>46769</v>
      </c>
      <c r="AA1307" s="8" t="str">
        <f>TEXT(Table2[[#This Row],[Application_Date]],"yyy")</f>
        <v>2028</v>
      </c>
      <c r="AB1307" s="8" t="str">
        <f>TEXT(Table2[[#This Row],[Application_Date]],"mmmm")</f>
        <v>January</v>
      </c>
      <c r="AC1307" s="1" t="s">
        <v>52</v>
      </c>
      <c r="AD1307" s="1" t="s">
        <v>42</v>
      </c>
      <c r="AE1307" s="1" t="s">
        <v>62</v>
      </c>
    </row>
    <row r="1308" spans="1:31" x14ac:dyDescent="0.25">
      <c r="A1308" s="1" t="s">
        <v>2756</v>
      </c>
      <c r="B1308" s="1" t="str">
        <f>IF(COUNTIF($A$2:A1308,A1308)&gt;1,"Duplicate","Unique")</f>
        <v>Unique</v>
      </c>
      <c r="C1308" s="1" t="s">
        <v>2757</v>
      </c>
      <c r="D1308" s="1" t="s">
        <v>139</v>
      </c>
      <c r="E1308" s="1" t="str">
        <f t="shared" si="141"/>
        <v>Submitted</v>
      </c>
      <c r="F1308" s="1" t="s">
        <v>47</v>
      </c>
      <c r="G1308" s="1">
        <v>28</v>
      </c>
      <c r="H1308" s="1" t="s">
        <v>36</v>
      </c>
      <c r="I1308" s="1" t="s">
        <v>48</v>
      </c>
      <c r="J1308" s="1" t="s">
        <v>26</v>
      </c>
      <c r="K1308" s="4">
        <v>2493877</v>
      </c>
      <c r="L1308" s="4" t="str">
        <f t="shared" si="142"/>
        <v>Submitted</v>
      </c>
      <c r="M1308" s="1">
        <v>432</v>
      </c>
      <c r="N1308" s="1" t="str">
        <f t="shared" si="143"/>
        <v>High_risk</v>
      </c>
      <c r="O1308" s="1" t="str">
        <f t="shared" si="144"/>
        <v>Excellent</v>
      </c>
      <c r="P1308" s="1" t="str">
        <f t="shared" si="145"/>
        <v>Submitted</v>
      </c>
      <c r="Q1308" s="1" t="str">
        <f t="shared" si="146"/>
        <v>Valid</v>
      </c>
      <c r="R1308" s="1" t="s">
        <v>70</v>
      </c>
      <c r="S1308" s="4">
        <v>4974584</v>
      </c>
      <c r="T1308" s="1">
        <v>14.24</v>
      </c>
      <c r="U1308" s="1">
        <v>24</v>
      </c>
      <c r="V1308" s="1">
        <v>207274.33</v>
      </c>
      <c r="W1308" s="4">
        <f t="shared" si="147"/>
        <v>5903173.0546669578</v>
      </c>
      <c r="X1308" s="1" t="s">
        <v>105</v>
      </c>
      <c r="Y1308" s="1" t="s">
        <v>106</v>
      </c>
      <c r="Z1308" s="8">
        <v>46770</v>
      </c>
      <c r="AA1308" s="8" t="str">
        <f>TEXT(Table2[[#This Row],[Application_Date]],"yyy")</f>
        <v>2028</v>
      </c>
      <c r="AB1308" s="8" t="str">
        <f>TEXT(Table2[[#This Row],[Application_Date]],"mmmm")</f>
        <v>January</v>
      </c>
      <c r="AC1308" s="1" t="s">
        <v>41</v>
      </c>
      <c r="AD1308" s="1" t="s">
        <v>30</v>
      </c>
      <c r="AE1308" s="1" t="s">
        <v>31</v>
      </c>
    </row>
    <row r="1309" spans="1:31" x14ac:dyDescent="0.25">
      <c r="A1309" s="1" t="s">
        <v>2758</v>
      </c>
      <c r="B1309" s="1" t="str">
        <f>IF(COUNTIF($A$2:A1309,A1309)&gt;1,"Duplicate","Unique")</f>
        <v>Unique</v>
      </c>
      <c r="C1309" s="1" t="s">
        <v>2759</v>
      </c>
      <c r="D1309" s="1" t="s">
        <v>151</v>
      </c>
      <c r="E1309" s="1" t="str">
        <f t="shared" si="141"/>
        <v>Submitted</v>
      </c>
      <c r="F1309" s="1" t="s">
        <v>35</v>
      </c>
      <c r="G1309" s="1">
        <v>29</v>
      </c>
      <c r="H1309" s="1" t="s">
        <v>36</v>
      </c>
      <c r="I1309" s="1" t="s">
        <v>25</v>
      </c>
      <c r="J1309" s="1" t="s">
        <v>70</v>
      </c>
      <c r="K1309" s="4">
        <v>2485737</v>
      </c>
      <c r="L1309" s="4" t="str">
        <f t="shared" si="142"/>
        <v>Submitted</v>
      </c>
      <c r="M1309" s="1">
        <v>674</v>
      </c>
      <c r="N1309" s="1" t="str">
        <f t="shared" si="143"/>
        <v>low_risk</v>
      </c>
      <c r="O1309" s="1" t="str">
        <f t="shared" si="144"/>
        <v>Excellent</v>
      </c>
      <c r="P1309" s="1" t="str">
        <f t="shared" si="145"/>
        <v>Submitted</v>
      </c>
      <c r="Q1309" s="1" t="str">
        <f t="shared" si="146"/>
        <v>Valid</v>
      </c>
      <c r="R1309" s="1" t="s">
        <v>70</v>
      </c>
      <c r="S1309" s="4">
        <v>301196</v>
      </c>
      <c r="T1309" s="1">
        <v>14.64</v>
      </c>
      <c r="U1309" s="1">
        <v>12</v>
      </c>
      <c r="V1309" s="1">
        <v>25099.67</v>
      </c>
      <c r="W1309" s="4">
        <f t="shared" si="147"/>
        <v>367484.76505564188</v>
      </c>
      <c r="X1309" s="1" t="s">
        <v>1384</v>
      </c>
      <c r="Y1309" s="1" t="s">
        <v>51</v>
      </c>
      <c r="Z1309" s="8">
        <v>46771</v>
      </c>
      <c r="AA1309" s="8" t="str">
        <f>TEXT(Table2[[#This Row],[Application_Date]],"yyy")</f>
        <v>2028</v>
      </c>
      <c r="AB1309" s="8" t="str">
        <f>TEXT(Table2[[#This Row],[Application_Date]],"mmmm")</f>
        <v>January</v>
      </c>
      <c r="AC1309" s="1" t="s">
        <v>41</v>
      </c>
      <c r="AD1309" s="1" t="s">
        <v>30</v>
      </c>
      <c r="AE1309" s="1" t="s">
        <v>66</v>
      </c>
    </row>
    <row r="1310" spans="1:31" x14ac:dyDescent="0.25">
      <c r="A1310" s="1" t="s">
        <v>2760</v>
      </c>
      <c r="B1310" s="1" t="str">
        <f>IF(COUNTIF($A$2:A1310,A1310)&gt;1,"Duplicate","Unique")</f>
        <v>Unique</v>
      </c>
      <c r="C1310" s="1" t="s">
        <v>2761</v>
      </c>
      <c r="D1310" s="1" t="s">
        <v>151</v>
      </c>
      <c r="E1310" s="1" t="str">
        <f t="shared" si="141"/>
        <v>Submitted</v>
      </c>
      <c r="F1310" s="1" t="s">
        <v>35</v>
      </c>
      <c r="G1310" s="1">
        <v>23</v>
      </c>
      <c r="H1310" s="1" t="s">
        <v>24</v>
      </c>
      <c r="I1310" s="1" t="s">
        <v>25</v>
      </c>
      <c r="J1310" s="1" t="s">
        <v>37</v>
      </c>
      <c r="K1310" s="4">
        <v>266656</v>
      </c>
      <c r="L1310" s="4" t="str">
        <f t="shared" si="142"/>
        <v>Submitted</v>
      </c>
      <c r="M1310" s="1">
        <v>702</v>
      </c>
      <c r="N1310" s="1" t="str">
        <f t="shared" si="143"/>
        <v>low_risk</v>
      </c>
      <c r="O1310" s="1" t="str">
        <f t="shared" si="144"/>
        <v>Excellent</v>
      </c>
      <c r="P1310" s="1" t="str">
        <f t="shared" si="145"/>
        <v>Submitted</v>
      </c>
      <c r="Q1310" s="1" t="str">
        <f t="shared" si="146"/>
        <v>Valid</v>
      </c>
      <c r="R1310" s="1" t="s">
        <v>27</v>
      </c>
      <c r="S1310" s="4">
        <v>2210773</v>
      </c>
      <c r="T1310" s="1">
        <v>9.92</v>
      </c>
      <c r="U1310" s="1">
        <v>180</v>
      </c>
      <c r="V1310" s="1">
        <v>12282.07</v>
      </c>
      <c r="W1310" s="4">
        <f t="shared" si="147"/>
        <v>1827572.3466666667</v>
      </c>
      <c r="X1310" s="1" t="s">
        <v>105</v>
      </c>
      <c r="Y1310" s="1" t="s">
        <v>106</v>
      </c>
      <c r="Z1310" s="8">
        <v>46772</v>
      </c>
      <c r="AA1310" s="8" t="str">
        <f>TEXT(Table2[[#This Row],[Application_Date]],"yyy")</f>
        <v>2028</v>
      </c>
      <c r="AB1310" s="8" t="str">
        <f>TEXT(Table2[[#This Row],[Application_Date]],"mmmm")</f>
        <v>January</v>
      </c>
      <c r="AC1310" s="1" t="s">
        <v>61</v>
      </c>
      <c r="AD1310" s="1" t="s">
        <v>42</v>
      </c>
      <c r="AE1310" s="1" t="s">
        <v>66</v>
      </c>
    </row>
    <row r="1311" spans="1:31" x14ac:dyDescent="0.25">
      <c r="A1311" s="1" t="s">
        <v>2762</v>
      </c>
      <c r="B1311" s="1" t="str">
        <f>IF(COUNTIF($A$2:A1311,A1311)&gt;1,"Duplicate","Unique")</f>
        <v>Unique</v>
      </c>
      <c r="C1311" s="1" t="s">
        <v>2763</v>
      </c>
      <c r="D1311" s="1" t="s">
        <v>454</v>
      </c>
      <c r="E1311" s="1" t="str">
        <f t="shared" si="141"/>
        <v>Submitted</v>
      </c>
      <c r="F1311" s="1" t="s">
        <v>35</v>
      </c>
      <c r="G1311" s="1">
        <v>64</v>
      </c>
      <c r="H1311" s="1" t="s">
        <v>24</v>
      </c>
      <c r="I1311" s="1" t="s">
        <v>25</v>
      </c>
      <c r="J1311" s="1" t="s">
        <v>26</v>
      </c>
      <c r="K1311" s="4">
        <v>1825731</v>
      </c>
      <c r="L1311" s="4" t="str">
        <f t="shared" si="142"/>
        <v>Submitted</v>
      </c>
      <c r="M1311" s="1">
        <v>627</v>
      </c>
      <c r="N1311" s="1" t="str">
        <f t="shared" si="143"/>
        <v>low_risk</v>
      </c>
      <c r="O1311" s="1" t="str">
        <f t="shared" si="144"/>
        <v>Excellent</v>
      </c>
      <c r="P1311" s="1" t="str">
        <f t="shared" si="145"/>
        <v>Submitted</v>
      </c>
      <c r="Q1311" s="1" t="str">
        <f t="shared" si="146"/>
        <v>Valid</v>
      </c>
      <c r="R1311" s="1" t="s">
        <v>82</v>
      </c>
      <c r="S1311" s="4">
        <v>352282</v>
      </c>
      <c r="T1311" s="1">
        <v>12.58</v>
      </c>
      <c r="U1311" s="1">
        <v>120</v>
      </c>
      <c r="V1311" s="1">
        <v>2935.68</v>
      </c>
      <c r="W1311" s="4">
        <f t="shared" si="147"/>
        <v>369308.96333333332</v>
      </c>
      <c r="X1311" s="1" t="s">
        <v>59</v>
      </c>
      <c r="Y1311" s="1" t="s">
        <v>60</v>
      </c>
      <c r="Z1311" s="8">
        <v>46773</v>
      </c>
      <c r="AA1311" s="8" t="str">
        <f>TEXT(Table2[[#This Row],[Application_Date]],"yyy")</f>
        <v>2028</v>
      </c>
      <c r="AB1311" s="8" t="str">
        <f>TEXT(Table2[[#This Row],[Application_Date]],"mmmm")</f>
        <v>January</v>
      </c>
      <c r="AC1311" s="1" t="s">
        <v>61</v>
      </c>
      <c r="AD1311" s="1" t="s">
        <v>42</v>
      </c>
      <c r="AE1311" s="1" t="s">
        <v>66</v>
      </c>
    </row>
    <row r="1312" spans="1:31" x14ac:dyDescent="0.25">
      <c r="A1312" s="1" t="s">
        <v>2764</v>
      </c>
      <c r="B1312" s="1" t="str">
        <f>IF(COUNTIF($A$2:A1312,A1312)&gt;1,"Duplicate","Unique")</f>
        <v>Unique</v>
      </c>
      <c r="C1312" s="1" t="s">
        <v>2765</v>
      </c>
      <c r="D1312" s="1" t="s">
        <v>1280</v>
      </c>
      <c r="E1312" s="1" t="str">
        <f t="shared" si="141"/>
        <v>Submitted</v>
      </c>
      <c r="F1312" s="1" t="s">
        <v>47</v>
      </c>
      <c r="G1312" s="1">
        <v>42</v>
      </c>
      <c r="H1312" s="1" t="s">
        <v>24</v>
      </c>
      <c r="I1312" s="1" t="s">
        <v>48</v>
      </c>
      <c r="J1312" s="1" t="s">
        <v>70</v>
      </c>
      <c r="K1312" s="4">
        <v>433563</v>
      </c>
      <c r="L1312" s="4" t="str">
        <f t="shared" si="142"/>
        <v>Submitted</v>
      </c>
      <c r="M1312" s="1">
        <v>438</v>
      </c>
      <c r="N1312" s="1" t="str">
        <f t="shared" si="143"/>
        <v>High_risk</v>
      </c>
      <c r="O1312" s="1" t="str">
        <f t="shared" si="144"/>
        <v>Excellent</v>
      </c>
      <c r="P1312" s="1" t="str">
        <f t="shared" si="145"/>
        <v>Submitted</v>
      </c>
      <c r="Q1312" s="1" t="str">
        <f t="shared" si="146"/>
        <v>Valid</v>
      </c>
      <c r="R1312" s="1" t="s">
        <v>6</v>
      </c>
      <c r="S1312" s="4">
        <v>2985842</v>
      </c>
      <c r="T1312" s="1">
        <v>9.6199999999999992</v>
      </c>
      <c r="U1312" s="1">
        <v>12</v>
      </c>
      <c r="V1312" s="1">
        <v>248820.17</v>
      </c>
      <c r="W1312" s="4">
        <f t="shared" si="147"/>
        <v>2395698.0448474339</v>
      </c>
      <c r="X1312" s="1" t="s">
        <v>95</v>
      </c>
      <c r="Y1312" s="1" t="s">
        <v>96</v>
      </c>
      <c r="Z1312" s="8">
        <v>46774</v>
      </c>
      <c r="AA1312" s="8" t="str">
        <f>TEXT(Table2[[#This Row],[Application_Date]],"yyy")</f>
        <v>2028</v>
      </c>
      <c r="AB1312" s="8" t="str">
        <f>TEXT(Table2[[#This Row],[Application_Date]],"mmmm")</f>
        <v>January</v>
      </c>
      <c r="AC1312" s="1" t="s">
        <v>61</v>
      </c>
      <c r="AD1312" s="1" t="s">
        <v>30</v>
      </c>
      <c r="AE1312" s="1" t="s">
        <v>43</v>
      </c>
    </row>
    <row r="1313" spans="1:31" x14ac:dyDescent="0.25">
      <c r="A1313" s="1" t="s">
        <v>2766</v>
      </c>
      <c r="B1313" s="1" t="str">
        <f>IF(COUNTIF($A$2:A1313,A1313)&gt;1,"Duplicate","Unique")</f>
        <v>Unique</v>
      </c>
      <c r="C1313" s="1" t="s">
        <v>2767</v>
      </c>
      <c r="D1313" s="1" t="s">
        <v>163</v>
      </c>
      <c r="E1313" s="1" t="str">
        <f t="shared" si="141"/>
        <v>Submitted</v>
      </c>
      <c r="F1313" s="1" t="s">
        <v>35</v>
      </c>
      <c r="G1313" s="1">
        <v>64</v>
      </c>
      <c r="H1313" s="1" t="s">
        <v>36</v>
      </c>
      <c r="I1313" s="1" t="s">
        <v>25</v>
      </c>
      <c r="J1313" s="1" t="s">
        <v>49</v>
      </c>
      <c r="K1313" s="4">
        <v>357150</v>
      </c>
      <c r="L1313" s="4" t="str">
        <f t="shared" si="142"/>
        <v>Submitted</v>
      </c>
      <c r="M1313" s="1">
        <v>417</v>
      </c>
      <c r="N1313" s="1" t="str">
        <f t="shared" si="143"/>
        <v>High_risk</v>
      </c>
      <c r="O1313" s="1" t="str">
        <f t="shared" si="144"/>
        <v>Excellent</v>
      </c>
      <c r="P1313" s="1" t="str">
        <f t="shared" si="145"/>
        <v>Submitted</v>
      </c>
      <c r="Q1313" s="1" t="str">
        <f t="shared" si="146"/>
        <v>Valid</v>
      </c>
      <c r="R1313" s="1" t="s">
        <v>6</v>
      </c>
      <c r="S1313" s="4">
        <v>3239366</v>
      </c>
      <c r="T1313" s="1">
        <v>7.81</v>
      </c>
      <c r="U1313" s="1">
        <v>36</v>
      </c>
      <c r="V1313" s="1">
        <v>89982.39</v>
      </c>
      <c r="W1313" s="4">
        <f t="shared" si="147"/>
        <v>2108287.4023295892</v>
      </c>
      <c r="X1313" s="1" t="s">
        <v>39</v>
      </c>
      <c r="Y1313" s="1" t="s">
        <v>40</v>
      </c>
      <c r="Z1313" s="8">
        <v>46775</v>
      </c>
      <c r="AA1313" s="8" t="str">
        <f>TEXT(Table2[[#This Row],[Application_Date]],"yyy")</f>
        <v>2028</v>
      </c>
      <c r="AB1313" s="8" t="str">
        <f>TEXT(Table2[[#This Row],[Application_Date]],"mmmm")</f>
        <v>January</v>
      </c>
      <c r="AC1313" s="1" t="s">
        <v>52</v>
      </c>
      <c r="AD1313" s="1" t="s">
        <v>42</v>
      </c>
      <c r="AE1313" s="1" t="s">
        <v>62</v>
      </c>
    </row>
    <row r="1314" spans="1:31" x14ac:dyDescent="0.25">
      <c r="A1314" s="1" t="s">
        <v>2768</v>
      </c>
      <c r="B1314" s="1" t="str">
        <f>IF(COUNTIF($A$2:A1314,A1314)&gt;1,"Duplicate","Unique")</f>
        <v>Unique</v>
      </c>
      <c r="C1314" s="1" t="s">
        <v>2769</v>
      </c>
      <c r="D1314" s="1" t="s">
        <v>333</v>
      </c>
      <c r="E1314" s="1" t="str">
        <f t="shared" si="141"/>
        <v>Submitted</v>
      </c>
      <c r="F1314" s="1" t="s">
        <v>35</v>
      </c>
      <c r="G1314" s="1">
        <v>37</v>
      </c>
      <c r="H1314" s="1" t="s">
        <v>24</v>
      </c>
      <c r="I1314" s="1" t="s">
        <v>25</v>
      </c>
      <c r="J1314" s="1" t="s">
        <v>26</v>
      </c>
      <c r="K1314" s="4">
        <v>1660750</v>
      </c>
      <c r="L1314" s="4" t="str">
        <f t="shared" si="142"/>
        <v>Submitted</v>
      </c>
      <c r="M1314" s="1">
        <v>387</v>
      </c>
      <c r="N1314" s="1" t="str">
        <f t="shared" si="143"/>
        <v>High_risk</v>
      </c>
      <c r="O1314" s="1" t="str">
        <f t="shared" si="144"/>
        <v>Excellent</v>
      </c>
      <c r="P1314" s="1" t="str">
        <f t="shared" si="145"/>
        <v>Submitted</v>
      </c>
      <c r="Q1314" s="1" t="str">
        <f t="shared" si="146"/>
        <v>Valid</v>
      </c>
      <c r="R1314" s="1" t="s">
        <v>27</v>
      </c>
      <c r="S1314" s="4">
        <v>731114</v>
      </c>
      <c r="T1314" s="1">
        <v>8.2100000000000009</v>
      </c>
      <c r="U1314" s="1">
        <v>180</v>
      </c>
      <c r="V1314" s="1">
        <v>4061.74</v>
      </c>
      <c r="W1314" s="4">
        <f t="shared" si="147"/>
        <v>500203.82833333337</v>
      </c>
      <c r="X1314" s="1" t="s">
        <v>39</v>
      </c>
      <c r="Y1314" s="1" t="s">
        <v>40</v>
      </c>
      <c r="Z1314" s="8">
        <v>46776</v>
      </c>
      <c r="AA1314" s="8" t="str">
        <f>TEXT(Table2[[#This Row],[Application_Date]],"yyy")</f>
        <v>2028</v>
      </c>
      <c r="AB1314" s="8" t="str">
        <f>TEXT(Table2[[#This Row],[Application_Date]],"mmmm")</f>
        <v>January</v>
      </c>
      <c r="AC1314" s="1" t="s">
        <v>41</v>
      </c>
      <c r="AD1314" s="1" t="s">
        <v>30</v>
      </c>
      <c r="AE1314" s="1" t="s">
        <v>43</v>
      </c>
    </row>
    <row r="1315" spans="1:31" x14ac:dyDescent="0.25">
      <c r="A1315" s="1" t="s">
        <v>2770</v>
      </c>
      <c r="B1315" s="1" t="str">
        <f>IF(COUNTIF($A$2:A1315,A1315)&gt;1,"Duplicate","Unique")</f>
        <v>Unique</v>
      </c>
      <c r="C1315" s="1" t="s">
        <v>2771</v>
      </c>
      <c r="D1315" s="1" t="s">
        <v>78</v>
      </c>
      <c r="E1315" s="1" t="str">
        <f t="shared" si="141"/>
        <v>Submitted</v>
      </c>
      <c r="F1315" s="1" t="s">
        <v>47</v>
      </c>
      <c r="G1315" s="1">
        <v>45</v>
      </c>
      <c r="H1315" s="1" t="s">
        <v>36</v>
      </c>
      <c r="I1315" s="1" t="s">
        <v>25</v>
      </c>
      <c r="J1315" s="1" t="s">
        <v>49</v>
      </c>
      <c r="K1315" s="4">
        <v>964509</v>
      </c>
      <c r="L1315" s="4" t="str">
        <f t="shared" si="142"/>
        <v>Submitted</v>
      </c>
      <c r="M1315" s="1">
        <v>728</v>
      </c>
      <c r="N1315" s="1" t="str">
        <f t="shared" si="143"/>
        <v>low_risk</v>
      </c>
      <c r="O1315" s="1" t="str">
        <f t="shared" si="144"/>
        <v>Excellent</v>
      </c>
      <c r="P1315" s="1" t="str">
        <f t="shared" si="145"/>
        <v>Submitted</v>
      </c>
      <c r="Q1315" s="1" t="str">
        <f t="shared" si="146"/>
        <v>Valid</v>
      </c>
      <c r="R1315" s="1" t="s">
        <v>38</v>
      </c>
      <c r="S1315" s="4">
        <v>1050621</v>
      </c>
      <c r="T1315" s="1">
        <v>15.5</v>
      </c>
      <c r="U1315" s="1">
        <v>60</v>
      </c>
      <c r="V1315" s="1">
        <v>17510.349999999999</v>
      </c>
      <c r="W1315" s="4">
        <f t="shared" si="147"/>
        <v>1357052.125</v>
      </c>
      <c r="X1315" s="1" t="s">
        <v>105</v>
      </c>
      <c r="Y1315" s="1" t="s">
        <v>106</v>
      </c>
      <c r="Z1315" s="8">
        <v>46777</v>
      </c>
      <c r="AA1315" s="8" t="str">
        <f>TEXT(Table2[[#This Row],[Application_Date]],"yyy")</f>
        <v>2028</v>
      </c>
      <c r="AB1315" s="8" t="str">
        <f>TEXT(Table2[[#This Row],[Application_Date]],"mmmm")</f>
        <v>January</v>
      </c>
      <c r="AC1315" s="1" t="s">
        <v>52</v>
      </c>
      <c r="AD1315" s="1" t="s">
        <v>30</v>
      </c>
      <c r="AE1315" s="1" t="s">
        <v>43</v>
      </c>
    </row>
    <row r="1316" spans="1:31" x14ac:dyDescent="0.25">
      <c r="A1316" s="1" t="s">
        <v>2772</v>
      </c>
      <c r="B1316" s="1" t="str">
        <f>IF(COUNTIF($A$2:A1316,A1316)&gt;1,"Duplicate","Unique")</f>
        <v>Unique</v>
      </c>
      <c r="C1316" s="1" t="s">
        <v>2773</v>
      </c>
      <c r="D1316" s="1" t="s">
        <v>94</v>
      </c>
      <c r="E1316" s="1" t="str">
        <f t="shared" si="141"/>
        <v>Submitted</v>
      </c>
      <c r="F1316" s="1" t="s">
        <v>47</v>
      </c>
      <c r="G1316" s="1">
        <v>30</v>
      </c>
      <c r="H1316" s="1" t="s">
        <v>24</v>
      </c>
      <c r="I1316" s="1" t="s">
        <v>48</v>
      </c>
      <c r="J1316" s="1" t="s">
        <v>37</v>
      </c>
      <c r="K1316" s="4">
        <v>1022894</v>
      </c>
      <c r="L1316" s="4" t="str">
        <f t="shared" si="142"/>
        <v>Submitted</v>
      </c>
      <c r="M1316" s="1">
        <v>610</v>
      </c>
      <c r="N1316" s="1" t="str">
        <f t="shared" si="143"/>
        <v>low_risk</v>
      </c>
      <c r="O1316" s="1" t="str">
        <f t="shared" si="144"/>
        <v>Excellent</v>
      </c>
      <c r="P1316" s="1" t="str">
        <f t="shared" si="145"/>
        <v>Submitted</v>
      </c>
      <c r="Q1316" s="1" t="str">
        <f t="shared" si="146"/>
        <v>Valid</v>
      </c>
      <c r="R1316" s="1" t="s">
        <v>6</v>
      </c>
      <c r="S1316" s="4">
        <v>1493251</v>
      </c>
      <c r="T1316" s="1">
        <v>9.17</v>
      </c>
      <c r="U1316" s="1">
        <v>12</v>
      </c>
      <c r="V1316" s="1">
        <v>124437.58</v>
      </c>
      <c r="W1316" s="4">
        <f t="shared" si="147"/>
        <v>1142349.6056353629</v>
      </c>
      <c r="X1316" s="1" t="s">
        <v>28</v>
      </c>
      <c r="Y1316" s="1" t="s">
        <v>29</v>
      </c>
      <c r="Z1316" s="8">
        <v>46778</v>
      </c>
      <c r="AA1316" s="8" t="str">
        <f>TEXT(Table2[[#This Row],[Application_Date]],"yyy")</f>
        <v>2028</v>
      </c>
      <c r="AB1316" s="8" t="str">
        <f>TEXT(Table2[[#This Row],[Application_Date]],"mmmm")</f>
        <v>January</v>
      </c>
      <c r="AC1316" s="1" t="s">
        <v>41</v>
      </c>
      <c r="AD1316" s="1" t="s">
        <v>30</v>
      </c>
      <c r="AE1316" s="1" t="s">
        <v>43</v>
      </c>
    </row>
    <row r="1317" spans="1:31" x14ac:dyDescent="0.25">
      <c r="A1317" s="1" t="s">
        <v>2774</v>
      </c>
      <c r="B1317" s="1" t="str">
        <f>IF(COUNTIF($A$2:A1317,A1317)&gt;1,"Duplicate","Unique")</f>
        <v>Unique</v>
      </c>
      <c r="C1317" s="1" t="s">
        <v>2775</v>
      </c>
      <c r="D1317" s="1" t="s">
        <v>58</v>
      </c>
      <c r="E1317" s="1" t="str">
        <f t="shared" si="141"/>
        <v>Submitted</v>
      </c>
      <c r="F1317" s="1" t="s">
        <v>35</v>
      </c>
      <c r="G1317" s="1">
        <v>36</v>
      </c>
      <c r="H1317" s="1" t="s">
        <v>36</v>
      </c>
      <c r="I1317" s="1" t="s">
        <v>48</v>
      </c>
      <c r="J1317" s="1" t="s">
        <v>37</v>
      </c>
      <c r="K1317" s="4">
        <v>1039756</v>
      </c>
      <c r="L1317" s="4" t="str">
        <f t="shared" si="142"/>
        <v>Submitted</v>
      </c>
      <c r="M1317" s="1">
        <v>408</v>
      </c>
      <c r="N1317" s="1" t="str">
        <f t="shared" si="143"/>
        <v>High_risk</v>
      </c>
      <c r="O1317" s="1" t="str">
        <f t="shared" si="144"/>
        <v>Excellent</v>
      </c>
      <c r="P1317" s="1" t="str">
        <f t="shared" si="145"/>
        <v>Submitted</v>
      </c>
      <c r="Q1317" s="1" t="str">
        <f t="shared" si="146"/>
        <v>Valid</v>
      </c>
      <c r="R1317" s="1" t="s">
        <v>70</v>
      </c>
      <c r="S1317" s="4">
        <v>1121160</v>
      </c>
      <c r="T1317" s="1">
        <v>17.38</v>
      </c>
      <c r="U1317" s="1">
        <v>180</v>
      </c>
      <c r="V1317" s="1">
        <v>6228.67</v>
      </c>
      <c r="W1317" s="4">
        <f t="shared" si="147"/>
        <v>1623813.4</v>
      </c>
      <c r="X1317" s="1" t="s">
        <v>50</v>
      </c>
      <c r="Y1317" s="1" t="s">
        <v>51</v>
      </c>
      <c r="Z1317" s="8">
        <v>46779</v>
      </c>
      <c r="AA1317" s="8" t="str">
        <f>TEXT(Table2[[#This Row],[Application_Date]],"yyy")</f>
        <v>2028</v>
      </c>
      <c r="AB1317" s="8" t="str">
        <f>TEXT(Table2[[#This Row],[Application_Date]],"mmmm")</f>
        <v>January</v>
      </c>
      <c r="AC1317" s="1" t="s">
        <v>61</v>
      </c>
      <c r="AD1317" s="1" t="s">
        <v>42</v>
      </c>
      <c r="AE1317" s="1" t="s">
        <v>31</v>
      </c>
    </row>
    <row r="1318" spans="1:31" x14ac:dyDescent="0.25">
      <c r="A1318" s="1" t="s">
        <v>2776</v>
      </c>
      <c r="B1318" s="1" t="str">
        <f>IF(COUNTIF($A$2:A1318,A1318)&gt;1,"Duplicate","Unique")</f>
        <v>Unique</v>
      </c>
      <c r="C1318" s="1" t="s">
        <v>2777</v>
      </c>
      <c r="D1318" s="1" t="s">
        <v>242</v>
      </c>
      <c r="E1318" s="1" t="str">
        <f t="shared" si="141"/>
        <v>Submitted</v>
      </c>
      <c r="F1318" s="1" t="s">
        <v>47</v>
      </c>
      <c r="G1318" s="1">
        <v>28</v>
      </c>
      <c r="H1318" s="1" t="s">
        <v>36</v>
      </c>
      <c r="I1318" s="1" t="s">
        <v>25</v>
      </c>
      <c r="J1318" s="1" t="s">
        <v>26</v>
      </c>
      <c r="K1318" s="4">
        <v>696851</v>
      </c>
      <c r="L1318" s="4" t="str">
        <f t="shared" si="142"/>
        <v>Submitted</v>
      </c>
      <c r="M1318" s="1">
        <v>521</v>
      </c>
      <c r="N1318" s="1" t="str">
        <f t="shared" si="143"/>
        <v>High_risk</v>
      </c>
      <c r="O1318" s="1" t="str">
        <f t="shared" si="144"/>
        <v>Excellent</v>
      </c>
      <c r="P1318" s="1" t="str">
        <f t="shared" si="145"/>
        <v>Submitted</v>
      </c>
      <c r="Q1318" s="1" t="str">
        <f t="shared" si="146"/>
        <v>Valid</v>
      </c>
      <c r="R1318" s="1" t="s">
        <v>82</v>
      </c>
      <c r="S1318" s="4">
        <v>354063</v>
      </c>
      <c r="T1318" s="1">
        <v>10.210000000000001</v>
      </c>
      <c r="U1318" s="1">
        <v>120</v>
      </c>
      <c r="V1318" s="1">
        <v>2950.53</v>
      </c>
      <c r="W1318" s="4">
        <f t="shared" si="147"/>
        <v>301248.60250000004</v>
      </c>
      <c r="X1318" s="1" t="s">
        <v>28</v>
      </c>
      <c r="Y1318" s="1" t="s">
        <v>29</v>
      </c>
      <c r="Z1318" s="8">
        <v>46780</v>
      </c>
      <c r="AA1318" s="8" t="str">
        <f>TEXT(Table2[[#This Row],[Application_Date]],"yyy")</f>
        <v>2028</v>
      </c>
      <c r="AB1318" s="8" t="str">
        <f>TEXT(Table2[[#This Row],[Application_Date]],"mmmm")</f>
        <v>January</v>
      </c>
      <c r="AC1318" s="1" t="s">
        <v>61</v>
      </c>
      <c r="AD1318" s="1" t="s">
        <v>42</v>
      </c>
      <c r="AE1318" s="1" t="s">
        <v>62</v>
      </c>
    </row>
    <row r="1319" spans="1:31" x14ac:dyDescent="0.25">
      <c r="A1319" s="1" t="s">
        <v>2778</v>
      </c>
      <c r="B1319" s="1" t="str">
        <f>IF(COUNTIF($A$2:A1319,A1319)&gt;1,"Duplicate","Unique")</f>
        <v>Unique</v>
      </c>
      <c r="C1319" s="1" t="s">
        <v>2779</v>
      </c>
      <c r="D1319" s="1" t="s">
        <v>133</v>
      </c>
      <c r="E1319" s="1" t="str">
        <f t="shared" si="141"/>
        <v>Submitted</v>
      </c>
      <c r="F1319" s="1" t="s">
        <v>47</v>
      </c>
      <c r="G1319" s="1">
        <v>48</v>
      </c>
      <c r="H1319" s="1" t="s">
        <v>36</v>
      </c>
      <c r="I1319" s="1" t="s">
        <v>48</v>
      </c>
      <c r="J1319" s="1" t="s">
        <v>49</v>
      </c>
      <c r="K1319" s="4">
        <v>1940573</v>
      </c>
      <c r="L1319" s="4" t="str">
        <f t="shared" si="142"/>
        <v>Submitted</v>
      </c>
      <c r="M1319" s="1">
        <v>706</v>
      </c>
      <c r="N1319" s="1" t="str">
        <f t="shared" si="143"/>
        <v>low_risk</v>
      </c>
      <c r="O1319" s="1" t="str">
        <f t="shared" si="144"/>
        <v>Excellent</v>
      </c>
      <c r="P1319" s="1" t="str">
        <f t="shared" si="145"/>
        <v>Submitted</v>
      </c>
      <c r="Q1319" s="1" t="str">
        <f t="shared" si="146"/>
        <v>Valid</v>
      </c>
      <c r="R1319" s="1" t="s">
        <v>38</v>
      </c>
      <c r="S1319" s="4">
        <v>1151213</v>
      </c>
      <c r="T1319" s="1">
        <v>14.62</v>
      </c>
      <c r="U1319" s="1">
        <v>12</v>
      </c>
      <c r="V1319" s="1">
        <v>95934.42</v>
      </c>
      <c r="W1319" s="4">
        <f t="shared" si="147"/>
        <v>1402659.9429584024</v>
      </c>
      <c r="X1319" s="1" t="s">
        <v>85</v>
      </c>
      <c r="Y1319" s="1" t="s">
        <v>86</v>
      </c>
      <c r="Z1319" s="8">
        <v>46781</v>
      </c>
      <c r="AA1319" s="8" t="str">
        <f>TEXT(Table2[[#This Row],[Application_Date]],"yyy")</f>
        <v>2028</v>
      </c>
      <c r="AB1319" s="8" t="str">
        <f>TEXT(Table2[[#This Row],[Application_Date]],"mmmm")</f>
        <v>January</v>
      </c>
      <c r="AC1319" s="1" t="s">
        <v>61</v>
      </c>
      <c r="AD1319" s="1" t="s">
        <v>42</v>
      </c>
      <c r="AE1319" s="1" t="s">
        <v>31</v>
      </c>
    </row>
    <row r="1320" spans="1:31" x14ac:dyDescent="0.25">
      <c r="A1320" s="1" t="s">
        <v>2780</v>
      </c>
      <c r="B1320" s="1" t="str">
        <f>IF(COUNTIF($A$2:A1320,A1320)&gt;1,"Duplicate","Unique")</f>
        <v>Unique</v>
      </c>
      <c r="C1320" s="1" t="s">
        <v>2781</v>
      </c>
      <c r="D1320" s="1" t="s">
        <v>489</v>
      </c>
      <c r="E1320" s="1" t="str">
        <f t="shared" si="141"/>
        <v>Submitted</v>
      </c>
      <c r="F1320" s="1" t="s">
        <v>47</v>
      </c>
      <c r="G1320" s="1">
        <v>42</v>
      </c>
      <c r="H1320" s="1" t="s">
        <v>24</v>
      </c>
      <c r="I1320" s="1" t="s">
        <v>25</v>
      </c>
      <c r="J1320" s="1" t="s">
        <v>49</v>
      </c>
      <c r="K1320" s="4">
        <v>256814</v>
      </c>
      <c r="L1320" s="4" t="str">
        <f t="shared" si="142"/>
        <v>Submitted</v>
      </c>
      <c r="M1320" s="1">
        <v>330</v>
      </c>
      <c r="N1320" s="1" t="str">
        <f t="shared" si="143"/>
        <v>High_risk</v>
      </c>
      <c r="O1320" s="1" t="str">
        <f t="shared" si="144"/>
        <v>Excellent</v>
      </c>
      <c r="P1320" s="1" t="str">
        <f t="shared" si="145"/>
        <v>Submitted</v>
      </c>
      <c r="Q1320" s="1" t="str">
        <f t="shared" si="146"/>
        <v>Valid</v>
      </c>
      <c r="R1320" s="1" t="s">
        <v>38</v>
      </c>
      <c r="S1320" s="4">
        <v>4994995</v>
      </c>
      <c r="T1320" s="1">
        <v>11.39</v>
      </c>
      <c r="U1320" s="1">
        <v>180</v>
      </c>
      <c r="V1320" s="1">
        <v>27749.97</v>
      </c>
      <c r="W1320" s="4">
        <f t="shared" si="147"/>
        <v>4741082.7541666673</v>
      </c>
      <c r="X1320" s="1" t="s">
        <v>105</v>
      </c>
      <c r="Y1320" s="1" t="s">
        <v>106</v>
      </c>
      <c r="Z1320" s="8">
        <v>46782</v>
      </c>
      <c r="AA1320" s="8" t="str">
        <f>TEXT(Table2[[#This Row],[Application_Date]],"yyy")</f>
        <v>2028</v>
      </c>
      <c r="AB1320" s="8" t="str">
        <f>TEXT(Table2[[#This Row],[Application_Date]],"mmmm")</f>
        <v>January</v>
      </c>
      <c r="AC1320" s="1" t="s">
        <v>61</v>
      </c>
      <c r="AD1320" s="1" t="s">
        <v>42</v>
      </c>
      <c r="AE1320" s="1" t="s">
        <v>66</v>
      </c>
    </row>
    <row r="1321" spans="1:31" x14ac:dyDescent="0.25">
      <c r="A1321" s="1" t="s">
        <v>2782</v>
      </c>
      <c r="B1321" s="1" t="str">
        <f>IF(COUNTIF($A$2:A1321,A1321)&gt;1,"Duplicate","Unique")</f>
        <v>Unique</v>
      </c>
      <c r="C1321" s="1" t="s">
        <v>2783</v>
      </c>
      <c r="D1321" s="1" t="s">
        <v>58</v>
      </c>
      <c r="E1321" s="1" t="str">
        <f t="shared" si="141"/>
        <v>Submitted</v>
      </c>
      <c r="F1321" s="1" t="s">
        <v>47</v>
      </c>
      <c r="G1321" s="1">
        <v>35</v>
      </c>
      <c r="H1321" s="1" t="s">
        <v>36</v>
      </c>
      <c r="I1321" s="1" t="s">
        <v>25</v>
      </c>
      <c r="J1321" s="1" t="s">
        <v>49</v>
      </c>
      <c r="K1321" s="4">
        <v>362265</v>
      </c>
      <c r="L1321" s="4" t="str">
        <f t="shared" si="142"/>
        <v>Submitted</v>
      </c>
      <c r="M1321" s="1">
        <v>617</v>
      </c>
      <c r="N1321" s="1" t="str">
        <f t="shared" si="143"/>
        <v>low_risk</v>
      </c>
      <c r="O1321" s="1" t="str">
        <f t="shared" si="144"/>
        <v>Excellent</v>
      </c>
      <c r="P1321" s="1" t="str">
        <f t="shared" si="145"/>
        <v>Submitted</v>
      </c>
      <c r="Q1321" s="1" t="str">
        <f t="shared" si="146"/>
        <v>Valid</v>
      </c>
      <c r="R1321" s="1" t="s">
        <v>38</v>
      </c>
      <c r="S1321" s="4">
        <v>4221675</v>
      </c>
      <c r="T1321" s="1">
        <v>14.89</v>
      </c>
      <c r="U1321" s="1">
        <v>36</v>
      </c>
      <c r="V1321" s="1">
        <v>117268.75</v>
      </c>
      <c r="W1321" s="4">
        <f t="shared" si="147"/>
        <v>5238395.0625012731</v>
      </c>
      <c r="X1321" s="1" t="s">
        <v>105</v>
      </c>
      <c r="Y1321" s="1" t="s">
        <v>106</v>
      </c>
      <c r="Z1321" s="8">
        <v>46783</v>
      </c>
      <c r="AA1321" s="8" t="str">
        <f>TEXT(Table2[[#This Row],[Application_Date]],"yyy")</f>
        <v>2028</v>
      </c>
      <c r="AB1321" s="8" t="str">
        <f>TEXT(Table2[[#This Row],[Application_Date]],"mmmm")</f>
        <v>January</v>
      </c>
      <c r="AC1321" s="1" t="s">
        <v>41</v>
      </c>
      <c r="AD1321" s="1" t="s">
        <v>42</v>
      </c>
      <c r="AE1321" s="1" t="s">
        <v>31</v>
      </c>
    </row>
    <row r="1322" spans="1:31" x14ac:dyDescent="0.25">
      <c r="A1322" s="1" t="s">
        <v>2784</v>
      </c>
      <c r="B1322" s="1" t="str">
        <f>IF(COUNTIF($A$2:A1322,A1322)&gt;1,"Duplicate","Unique")</f>
        <v>Unique</v>
      </c>
      <c r="C1322" s="1" t="s">
        <v>2785</v>
      </c>
      <c r="D1322" s="1" t="s">
        <v>102</v>
      </c>
      <c r="E1322" s="1" t="str">
        <f t="shared" si="141"/>
        <v>Submitted</v>
      </c>
      <c r="F1322" s="1" t="s">
        <v>35</v>
      </c>
      <c r="G1322" s="1">
        <v>23</v>
      </c>
      <c r="H1322" s="1" t="s">
        <v>24</v>
      </c>
      <c r="I1322" s="1" t="s">
        <v>25</v>
      </c>
      <c r="J1322" s="1" t="s">
        <v>70</v>
      </c>
      <c r="K1322" s="4">
        <v>1643845</v>
      </c>
      <c r="L1322" s="4" t="str">
        <f t="shared" si="142"/>
        <v>Submitted</v>
      </c>
      <c r="M1322" s="1">
        <v>732</v>
      </c>
      <c r="N1322" s="1" t="str">
        <f t="shared" si="143"/>
        <v>low_risk</v>
      </c>
      <c r="O1322" s="1" t="str">
        <f t="shared" si="144"/>
        <v>Excellent</v>
      </c>
      <c r="P1322" s="1" t="str">
        <f t="shared" si="145"/>
        <v>Submitted</v>
      </c>
      <c r="Q1322" s="1" t="str">
        <f t="shared" si="146"/>
        <v>Valid</v>
      </c>
      <c r="R1322" s="1" t="s">
        <v>6</v>
      </c>
      <c r="S1322" s="4">
        <v>3917940</v>
      </c>
      <c r="T1322" s="1">
        <v>9.61</v>
      </c>
      <c r="U1322" s="1">
        <v>60</v>
      </c>
      <c r="V1322" s="1">
        <v>65299</v>
      </c>
      <c r="W1322" s="4">
        <f t="shared" si="147"/>
        <v>3137616.9500000011</v>
      </c>
      <c r="X1322" s="1" t="s">
        <v>95</v>
      </c>
      <c r="Y1322" s="1" t="s">
        <v>96</v>
      </c>
      <c r="Z1322" s="8">
        <v>46784</v>
      </c>
      <c r="AA1322" s="8" t="str">
        <f>TEXT(Table2[[#This Row],[Application_Date]],"yyy")</f>
        <v>2028</v>
      </c>
      <c r="AB1322" s="8" t="str">
        <f>TEXT(Table2[[#This Row],[Application_Date]],"mmmm")</f>
        <v>February</v>
      </c>
      <c r="AC1322" s="1" t="s">
        <v>61</v>
      </c>
      <c r="AD1322" s="1" t="s">
        <v>42</v>
      </c>
      <c r="AE1322" s="1" t="s">
        <v>43</v>
      </c>
    </row>
    <row r="1323" spans="1:31" x14ac:dyDescent="0.25">
      <c r="A1323" s="1" t="s">
        <v>2786</v>
      </c>
      <c r="B1323" s="1" t="str">
        <f>IF(COUNTIF($A$2:A1323,A1323)&gt;1,"Duplicate","Unique")</f>
        <v>Unique</v>
      </c>
      <c r="C1323" s="1" t="s">
        <v>2787</v>
      </c>
      <c r="D1323" s="1" t="s">
        <v>575</v>
      </c>
      <c r="E1323" s="1" t="str">
        <f t="shared" si="141"/>
        <v>Submitted</v>
      </c>
      <c r="F1323" s="1" t="s">
        <v>47</v>
      </c>
      <c r="G1323" s="1">
        <v>46</v>
      </c>
      <c r="H1323" s="1" t="s">
        <v>36</v>
      </c>
      <c r="I1323" s="1" t="s">
        <v>25</v>
      </c>
      <c r="J1323" s="1" t="s">
        <v>49</v>
      </c>
      <c r="K1323" s="4">
        <v>375268</v>
      </c>
      <c r="L1323" s="4" t="str">
        <f t="shared" si="142"/>
        <v>Submitted</v>
      </c>
      <c r="M1323" s="1">
        <v>611</v>
      </c>
      <c r="N1323" s="1" t="str">
        <f t="shared" si="143"/>
        <v>low_risk</v>
      </c>
      <c r="O1323" s="1" t="str">
        <f t="shared" si="144"/>
        <v>Excellent</v>
      </c>
      <c r="P1323" s="1" t="str">
        <f t="shared" si="145"/>
        <v>Submitted</v>
      </c>
      <c r="Q1323" s="1" t="str">
        <f t="shared" si="146"/>
        <v>Valid</v>
      </c>
      <c r="R1323" s="1" t="s">
        <v>82</v>
      </c>
      <c r="S1323" s="4">
        <v>2019657</v>
      </c>
      <c r="T1323" s="1">
        <v>17.88</v>
      </c>
      <c r="U1323" s="1">
        <v>180</v>
      </c>
      <c r="V1323" s="1">
        <v>11220.32</v>
      </c>
      <c r="W1323" s="4">
        <f t="shared" si="147"/>
        <v>3009288.93</v>
      </c>
      <c r="X1323" s="1" t="s">
        <v>105</v>
      </c>
      <c r="Y1323" s="1" t="s">
        <v>106</v>
      </c>
      <c r="Z1323" s="8">
        <v>46785</v>
      </c>
      <c r="AA1323" s="8" t="str">
        <f>TEXT(Table2[[#This Row],[Application_Date]],"yyy")</f>
        <v>2028</v>
      </c>
      <c r="AB1323" s="8" t="str">
        <f>TEXT(Table2[[#This Row],[Application_Date]],"mmmm")</f>
        <v>February</v>
      </c>
      <c r="AC1323" s="1" t="s">
        <v>61</v>
      </c>
      <c r="AD1323" s="1" t="s">
        <v>30</v>
      </c>
      <c r="AE1323" s="1" t="s">
        <v>31</v>
      </c>
    </row>
    <row r="1324" spans="1:31" x14ac:dyDescent="0.25">
      <c r="A1324" s="1" t="s">
        <v>2788</v>
      </c>
      <c r="B1324" s="1" t="str">
        <f>IF(COUNTIF($A$2:A1324,A1324)&gt;1,"Duplicate","Unique")</f>
        <v>Unique</v>
      </c>
      <c r="C1324" s="1" t="s">
        <v>2789</v>
      </c>
      <c r="D1324" s="1" t="s">
        <v>454</v>
      </c>
      <c r="E1324" s="1" t="str">
        <f t="shared" si="141"/>
        <v>Submitted</v>
      </c>
      <c r="F1324" s="1" t="s">
        <v>35</v>
      </c>
      <c r="G1324" s="1">
        <v>51</v>
      </c>
      <c r="H1324" s="1" t="s">
        <v>36</v>
      </c>
      <c r="I1324" s="1" t="s">
        <v>48</v>
      </c>
      <c r="J1324" s="1" t="s">
        <v>37</v>
      </c>
      <c r="K1324" s="4">
        <v>416478</v>
      </c>
      <c r="L1324" s="4" t="str">
        <f t="shared" si="142"/>
        <v>Submitted</v>
      </c>
      <c r="M1324" s="1">
        <v>423</v>
      </c>
      <c r="N1324" s="1" t="str">
        <f t="shared" si="143"/>
        <v>High_risk</v>
      </c>
      <c r="O1324" s="1" t="str">
        <f t="shared" si="144"/>
        <v>Excellent</v>
      </c>
      <c r="P1324" s="1" t="str">
        <f t="shared" si="145"/>
        <v>Submitted</v>
      </c>
      <c r="Q1324" s="1" t="str">
        <f t="shared" si="146"/>
        <v>Valid</v>
      </c>
      <c r="R1324" s="1" t="s">
        <v>6</v>
      </c>
      <c r="S1324" s="4">
        <v>1130537</v>
      </c>
      <c r="T1324" s="1">
        <v>17.52</v>
      </c>
      <c r="U1324" s="1">
        <v>36</v>
      </c>
      <c r="V1324" s="1">
        <v>31403.81</v>
      </c>
      <c r="W1324" s="4">
        <f t="shared" si="147"/>
        <v>1650584.020000014</v>
      </c>
      <c r="X1324" s="1" t="s">
        <v>85</v>
      </c>
      <c r="Y1324" s="1" t="s">
        <v>86</v>
      </c>
      <c r="Z1324" s="8">
        <v>46786</v>
      </c>
      <c r="AA1324" s="8" t="str">
        <f>TEXT(Table2[[#This Row],[Application_Date]],"yyy")</f>
        <v>2028</v>
      </c>
      <c r="AB1324" s="8" t="str">
        <f>TEXT(Table2[[#This Row],[Application_Date]],"mmmm")</f>
        <v>February</v>
      </c>
      <c r="AC1324" s="1" t="s">
        <v>52</v>
      </c>
      <c r="AD1324" s="1" t="s">
        <v>42</v>
      </c>
      <c r="AE1324" s="1" t="s">
        <v>31</v>
      </c>
    </row>
    <row r="1325" spans="1:31" x14ac:dyDescent="0.25">
      <c r="A1325" s="1" t="s">
        <v>2790</v>
      </c>
      <c r="B1325" s="1" t="str">
        <f>IF(COUNTIF($A$2:A1325,A1325)&gt;1,"Duplicate","Unique")</f>
        <v>Unique</v>
      </c>
      <c r="C1325" s="1" t="s">
        <v>2791</v>
      </c>
      <c r="D1325" s="1" t="s">
        <v>403</v>
      </c>
      <c r="E1325" s="1" t="str">
        <f t="shared" si="141"/>
        <v>Submitted</v>
      </c>
      <c r="F1325" s="1" t="s">
        <v>47</v>
      </c>
      <c r="G1325" s="1">
        <v>23</v>
      </c>
      <c r="H1325" s="1" t="s">
        <v>24</v>
      </c>
      <c r="I1325" s="1" t="s">
        <v>25</v>
      </c>
      <c r="J1325" s="1" t="s">
        <v>70</v>
      </c>
      <c r="K1325" s="4">
        <v>297951</v>
      </c>
      <c r="L1325" s="4" t="str">
        <f t="shared" si="142"/>
        <v>Submitted</v>
      </c>
      <c r="M1325" s="1">
        <v>535</v>
      </c>
      <c r="N1325" s="1" t="str">
        <f t="shared" si="143"/>
        <v>High_risk</v>
      </c>
      <c r="O1325" s="1" t="str">
        <f t="shared" si="144"/>
        <v>Excellent</v>
      </c>
      <c r="P1325" s="1" t="str">
        <f t="shared" si="145"/>
        <v>Submitted</v>
      </c>
      <c r="Q1325" s="1" t="str">
        <f t="shared" si="146"/>
        <v>Valid</v>
      </c>
      <c r="R1325" s="1" t="s">
        <v>6</v>
      </c>
      <c r="S1325" s="4">
        <v>3797208</v>
      </c>
      <c r="T1325" s="1">
        <v>14.18</v>
      </c>
      <c r="U1325" s="1">
        <v>180</v>
      </c>
      <c r="V1325" s="1">
        <v>21095.599999999999</v>
      </c>
      <c r="W1325" s="4">
        <f t="shared" si="147"/>
        <v>4487034.12</v>
      </c>
      <c r="X1325" s="1" t="s">
        <v>85</v>
      </c>
      <c r="Y1325" s="1" t="s">
        <v>86</v>
      </c>
      <c r="Z1325" s="8">
        <v>46787</v>
      </c>
      <c r="AA1325" s="8" t="str">
        <f>TEXT(Table2[[#This Row],[Application_Date]],"yyy")</f>
        <v>2028</v>
      </c>
      <c r="AB1325" s="8" t="str">
        <f>TEXT(Table2[[#This Row],[Application_Date]],"mmmm")</f>
        <v>February</v>
      </c>
      <c r="AC1325" s="1" t="s">
        <v>52</v>
      </c>
      <c r="AD1325" s="1" t="s">
        <v>30</v>
      </c>
      <c r="AE1325" s="1" t="s">
        <v>31</v>
      </c>
    </row>
    <row r="1326" spans="1:31" x14ac:dyDescent="0.25">
      <c r="A1326" s="1" t="s">
        <v>2792</v>
      </c>
      <c r="B1326" s="1" t="str">
        <f>IF(COUNTIF($A$2:A1326,A1326)&gt;1,"Duplicate","Unique")</f>
        <v>Unique</v>
      </c>
      <c r="C1326" s="1" t="s">
        <v>2793</v>
      </c>
      <c r="D1326" s="1" t="s">
        <v>180</v>
      </c>
      <c r="E1326" s="1" t="str">
        <f t="shared" si="141"/>
        <v>Submitted</v>
      </c>
      <c r="F1326" s="1" t="s">
        <v>35</v>
      </c>
      <c r="G1326" s="1">
        <v>44</v>
      </c>
      <c r="H1326" s="1" t="s">
        <v>24</v>
      </c>
      <c r="I1326" s="1" t="s">
        <v>25</v>
      </c>
      <c r="J1326" s="1" t="s">
        <v>26</v>
      </c>
      <c r="K1326" s="4">
        <v>1841181</v>
      </c>
      <c r="L1326" s="4" t="str">
        <f t="shared" si="142"/>
        <v>Submitted</v>
      </c>
      <c r="M1326" s="1">
        <v>584</v>
      </c>
      <c r="N1326" s="1" t="str">
        <f t="shared" si="143"/>
        <v>High_risk</v>
      </c>
      <c r="O1326" s="1" t="str">
        <f t="shared" si="144"/>
        <v>Excellent</v>
      </c>
      <c r="P1326" s="1" t="str">
        <f t="shared" si="145"/>
        <v>Submitted</v>
      </c>
      <c r="Q1326" s="1" t="str">
        <f t="shared" si="146"/>
        <v>Valid</v>
      </c>
      <c r="R1326" s="1" t="s">
        <v>70</v>
      </c>
      <c r="S1326" s="4">
        <v>563796</v>
      </c>
      <c r="T1326" s="1">
        <v>9.14</v>
      </c>
      <c r="U1326" s="1">
        <v>60</v>
      </c>
      <c r="V1326" s="1">
        <v>9396.6</v>
      </c>
      <c r="W1326" s="4">
        <f t="shared" si="147"/>
        <v>429424.62000000081</v>
      </c>
      <c r="X1326" s="1" t="s">
        <v>95</v>
      </c>
      <c r="Y1326" s="1" t="s">
        <v>96</v>
      </c>
      <c r="Z1326" s="8">
        <v>46788</v>
      </c>
      <c r="AA1326" s="8" t="str">
        <f>TEXT(Table2[[#This Row],[Application_Date]],"yyy")</f>
        <v>2028</v>
      </c>
      <c r="AB1326" s="8" t="str">
        <f>TEXT(Table2[[#This Row],[Application_Date]],"mmmm")</f>
        <v>February</v>
      </c>
      <c r="AC1326" s="1" t="s">
        <v>61</v>
      </c>
      <c r="AD1326" s="1" t="s">
        <v>42</v>
      </c>
      <c r="AE1326" s="1" t="s">
        <v>62</v>
      </c>
    </row>
    <row r="1327" spans="1:31" x14ac:dyDescent="0.25">
      <c r="A1327" s="1" t="s">
        <v>2794</v>
      </c>
      <c r="B1327" s="1" t="str">
        <f>IF(COUNTIF($A$2:A1327,A1327)&gt;1,"Duplicate","Unique")</f>
        <v>Unique</v>
      </c>
      <c r="C1327" s="1" t="s">
        <v>2795</v>
      </c>
      <c r="D1327" s="1" t="s">
        <v>766</v>
      </c>
      <c r="E1327" s="1" t="str">
        <f t="shared" si="141"/>
        <v>Submitted</v>
      </c>
      <c r="F1327" s="1" t="s">
        <v>47</v>
      </c>
      <c r="G1327" s="1">
        <v>29</v>
      </c>
      <c r="H1327" s="1" t="s">
        <v>36</v>
      </c>
      <c r="I1327" s="1" t="s">
        <v>25</v>
      </c>
      <c r="J1327" s="1" t="s">
        <v>26</v>
      </c>
      <c r="K1327" s="4">
        <v>933575</v>
      </c>
      <c r="L1327" s="4" t="str">
        <f t="shared" si="142"/>
        <v>Submitted</v>
      </c>
      <c r="M1327" s="1">
        <v>649</v>
      </c>
      <c r="N1327" s="1" t="str">
        <f t="shared" si="143"/>
        <v>low_risk</v>
      </c>
      <c r="O1327" s="1" t="str">
        <f t="shared" si="144"/>
        <v>Excellent</v>
      </c>
      <c r="P1327" s="1" t="str">
        <f t="shared" si="145"/>
        <v>Submitted</v>
      </c>
      <c r="Q1327" s="1" t="str">
        <f t="shared" si="146"/>
        <v>Valid</v>
      </c>
      <c r="R1327" s="1" t="s">
        <v>27</v>
      </c>
      <c r="S1327" s="4">
        <v>1084772</v>
      </c>
      <c r="T1327" s="1">
        <v>10.31</v>
      </c>
      <c r="U1327" s="1">
        <v>24</v>
      </c>
      <c r="V1327" s="1">
        <v>45198.83</v>
      </c>
      <c r="W1327" s="4">
        <f t="shared" si="147"/>
        <v>932000.26379512297</v>
      </c>
      <c r="X1327" s="1" t="s">
        <v>39</v>
      </c>
      <c r="Y1327" s="1" t="s">
        <v>40</v>
      </c>
      <c r="Z1327" s="8">
        <v>46789</v>
      </c>
      <c r="AA1327" s="8" t="str">
        <f>TEXT(Table2[[#This Row],[Application_Date]],"yyy")</f>
        <v>2028</v>
      </c>
      <c r="AB1327" s="8" t="str">
        <f>TEXT(Table2[[#This Row],[Application_Date]],"mmmm")</f>
        <v>February</v>
      </c>
      <c r="AC1327" s="1" t="s">
        <v>52</v>
      </c>
      <c r="AD1327" s="1" t="s">
        <v>30</v>
      </c>
      <c r="AE1327" s="1" t="s">
        <v>62</v>
      </c>
    </row>
    <row r="1328" spans="1:31" x14ac:dyDescent="0.25">
      <c r="A1328" s="1" t="s">
        <v>2796</v>
      </c>
      <c r="B1328" s="1" t="str">
        <f>IF(COUNTIF($A$2:A1328,A1328)&gt;1,"Duplicate","Unique")</f>
        <v>Unique</v>
      </c>
      <c r="C1328" s="1" t="s">
        <v>2797</v>
      </c>
      <c r="D1328" s="1" t="s">
        <v>489</v>
      </c>
      <c r="E1328" s="1" t="str">
        <f t="shared" si="141"/>
        <v>Submitted</v>
      </c>
      <c r="F1328" s="1" t="s">
        <v>35</v>
      </c>
      <c r="G1328" s="1">
        <v>57</v>
      </c>
      <c r="H1328" s="1" t="s">
        <v>36</v>
      </c>
      <c r="I1328" s="1" t="s">
        <v>25</v>
      </c>
      <c r="J1328" s="1" t="s">
        <v>26</v>
      </c>
      <c r="K1328" s="4">
        <v>1473620</v>
      </c>
      <c r="L1328" s="4" t="str">
        <f t="shared" si="142"/>
        <v>Submitted</v>
      </c>
      <c r="M1328" s="1">
        <v>317</v>
      </c>
      <c r="N1328" s="1" t="str">
        <f t="shared" si="143"/>
        <v>High_risk</v>
      </c>
      <c r="O1328" s="1" t="str">
        <f t="shared" si="144"/>
        <v>Excellent</v>
      </c>
      <c r="P1328" s="1" t="str">
        <f t="shared" si="145"/>
        <v>Submitted</v>
      </c>
      <c r="Q1328" s="1" t="str">
        <f t="shared" si="146"/>
        <v>Valid</v>
      </c>
      <c r="R1328" s="1" t="s">
        <v>82</v>
      </c>
      <c r="S1328" s="4">
        <v>859058</v>
      </c>
      <c r="T1328" s="1">
        <v>15.95</v>
      </c>
      <c r="U1328" s="1">
        <v>24</v>
      </c>
      <c r="V1328" s="1">
        <v>35794.080000000002</v>
      </c>
      <c r="W1328" s="4">
        <f t="shared" si="147"/>
        <v>1141831.2600904002</v>
      </c>
      <c r="X1328" s="1" t="s">
        <v>105</v>
      </c>
      <c r="Y1328" s="1" t="s">
        <v>106</v>
      </c>
      <c r="Z1328" s="8">
        <v>46790</v>
      </c>
      <c r="AA1328" s="8" t="str">
        <f>TEXT(Table2[[#This Row],[Application_Date]],"yyy")</f>
        <v>2028</v>
      </c>
      <c r="AB1328" s="8" t="str">
        <f>TEXT(Table2[[#This Row],[Application_Date]],"mmmm")</f>
        <v>February</v>
      </c>
      <c r="AC1328" s="1" t="s">
        <v>61</v>
      </c>
      <c r="AD1328" s="1" t="s">
        <v>42</v>
      </c>
      <c r="AE1328" s="1" t="s">
        <v>66</v>
      </c>
    </row>
    <row r="1329" spans="1:31" x14ac:dyDescent="0.25">
      <c r="A1329" s="1" t="s">
        <v>2798</v>
      </c>
      <c r="B1329" s="1" t="str">
        <f>IF(COUNTIF($A$2:A1329,A1329)&gt;1,"Duplicate","Unique")</f>
        <v>Unique</v>
      </c>
      <c r="C1329" s="1" t="s">
        <v>2799</v>
      </c>
      <c r="D1329" s="1" t="s">
        <v>249</v>
      </c>
      <c r="E1329" s="1" t="str">
        <f t="shared" si="141"/>
        <v>Submitted</v>
      </c>
      <c r="F1329" s="1" t="s">
        <v>35</v>
      </c>
      <c r="G1329" s="1">
        <v>48</v>
      </c>
      <c r="H1329" s="1" t="s">
        <v>24</v>
      </c>
      <c r="I1329" s="1" t="s">
        <v>48</v>
      </c>
      <c r="J1329" s="1" t="s">
        <v>49</v>
      </c>
      <c r="K1329" s="4">
        <v>1136868</v>
      </c>
      <c r="L1329" s="4" t="str">
        <f t="shared" si="142"/>
        <v>Submitted</v>
      </c>
      <c r="M1329" s="1">
        <v>470</v>
      </c>
      <c r="N1329" s="1" t="str">
        <f t="shared" si="143"/>
        <v>High_risk</v>
      </c>
      <c r="O1329" s="1" t="str">
        <f t="shared" si="144"/>
        <v>Excellent</v>
      </c>
      <c r="P1329" s="1" t="str">
        <f t="shared" si="145"/>
        <v>Submitted</v>
      </c>
      <c r="Q1329" s="1" t="str">
        <f t="shared" si="146"/>
        <v>Valid</v>
      </c>
      <c r="R1329" s="1" t="s">
        <v>6</v>
      </c>
      <c r="S1329" s="4">
        <v>4164265</v>
      </c>
      <c r="T1329" s="1">
        <v>10.34</v>
      </c>
      <c r="U1329" s="1">
        <v>12</v>
      </c>
      <c r="V1329" s="1">
        <v>347022.08000000002</v>
      </c>
      <c r="W1329" s="4">
        <f t="shared" si="147"/>
        <v>3590279.938505278</v>
      </c>
      <c r="X1329" s="1" t="s">
        <v>95</v>
      </c>
      <c r="Y1329" s="1" t="s">
        <v>96</v>
      </c>
      <c r="Z1329" s="8">
        <v>46791</v>
      </c>
      <c r="AA1329" s="8" t="str">
        <f>TEXT(Table2[[#This Row],[Application_Date]],"yyy")</f>
        <v>2028</v>
      </c>
      <c r="AB1329" s="8" t="str">
        <f>TEXT(Table2[[#This Row],[Application_Date]],"mmmm")</f>
        <v>February</v>
      </c>
      <c r="AC1329" s="1" t="s">
        <v>61</v>
      </c>
      <c r="AD1329" s="1" t="s">
        <v>30</v>
      </c>
      <c r="AE1329" s="1" t="s">
        <v>31</v>
      </c>
    </row>
    <row r="1330" spans="1:31" x14ac:dyDescent="0.25">
      <c r="A1330" s="1" t="s">
        <v>2800</v>
      </c>
      <c r="B1330" s="1" t="str">
        <f>IF(COUNTIF($A$2:A1330,A1330)&gt;1,"Duplicate","Unique")</f>
        <v>Unique</v>
      </c>
      <c r="C1330" s="1" t="s">
        <v>2801</v>
      </c>
      <c r="D1330" s="1" t="s">
        <v>133</v>
      </c>
      <c r="E1330" s="1" t="str">
        <f t="shared" si="141"/>
        <v>Submitted</v>
      </c>
      <c r="F1330" s="1" t="s">
        <v>35</v>
      </c>
      <c r="G1330" s="1">
        <v>18</v>
      </c>
      <c r="H1330" s="1" t="s">
        <v>36</v>
      </c>
      <c r="I1330" s="1" t="s">
        <v>25</v>
      </c>
      <c r="J1330" s="1" t="s">
        <v>37</v>
      </c>
      <c r="K1330" s="4">
        <v>2260020</v>
      </c>
      <c r="L1330" s="4" t="str">
        <f t="shared" si="142"/>
        <v>Submitted</v>
      </c>
      <c r="M1330" s="1">
        <v>807</v>
      </c>
      <c r="N1330" s="1" t="str">
        <f t="shared" si="143"/>
        <v>medium_risk</v>
      </c>
      <c r="O1330" s="1" t="str">
        <f t="shared" si="144"/>
        <v>Excellent</v>
      </c>
      <c r="P1330" s="1" t="str">
        <f t="shared" si="145"/>
        <v>Submitted</v>
      </c>
      <c r="Q1330" s="1" t="str">
        <f t="shared" si="146"/>
        <v>Valid</v>
      </c>
      <c r="R1330" s="1" t="s">
        <v>27</v>
      </c>
      <c r="S1330" s="4">
        <v>3031058</v>
      </c>
      <c r="T1330" s="1">
        <v>18.39</v>
      </c>
      <c r="U1330" s="1">
        <v>180</v>
      </c>
      <c r="V1330" s="1">
        <v>16839.21</v>
      </c>
      <c r="W1330" s="4">
        <f t="shared" si="147"/>
        <v>4645096.3849999998</v>
      </c>
      <c r="X1330" s="1" t="s">
        <v>39</v>
      </c>
      <c r="Y1330" s="1" t="s">
        <v>40</v>
      </c>
      <c r="Z1330" s="8">
        <v>46792</v>
      </c>
      <c r="AA1330" s="8" t="str">
        <f>TEXT(Table2[[#This Row],[Application_Date]],"yyy")</f>
        <v>2028</v>
      </c>
      <c r="AB1330" s="8" t="str">
        <f>TEXT(Table2[[#This Row],[Application_Date]],"mmmm")</f>
        <v>February</v>
      </c>
      <c r="AC1330" s="1" t="s">
        <v>41</v>
      </c>
      <c r="AD1330" s="1" t="s">
        <v>42</v>
      </c>
      <c r="AE1330" s="1" t="s">
        <v>66</v>
      </c>
    </row>
    <row r="1331" spans="1:31" x14ac:dyDescent="0.25">
      <c r="A1331" s="1" t="s">
        <v>2802</v>
      </c>
      <c r="B1331" s="1" t="str">
        <f>IF(COUNTIF($A$2:A1331,A1331)&gt;1,"Duplicate","Unique")</f>
        <v>Unique</v>
      </c>
      <c r="C1331" s="1" t="s">
        <v>2803</v>
      </c>
      <c r="D1331" s="1" t="s">
        <v>234</v>
      </c>
      <c r="E1331" s="1" t="str">
        <f t="shared" si="141"/>
        <v>Submitted</v>
      </c>
      <c r="F1331" s="1" t="s">
        <v>35</v>
      </c>
      <c r="G1331" s="1">
        <v>54</v>
      </c>
      <c r="H1331" s="1" t="s">
        <v>36</v>
      </c>
      <c r="I1331" s="1" t="s">
        <v>25</v>
      </c>
      <c r="J1331" s="1" t="s">
        <v>70</v>
      </c>
      <c r="K1331" s="4">
        <v>591103</v>
      </c>
      <c r="L1331" s="4" t="str">
        <f t="shared" si="142"/>
        <v>Submitted</v>
      </c>
      <c r="M1331" s="1">
        <v>724</v>
      </c>
      <c r="N1331" s="1" t="str">
        <f t="shared" si="143"/>
        <v>low_risk</v>
      </c>
      <c r="O1331" s="1" t="str">
        <f t="shared" si="144"/>
        <v>Excellent</v>
      </c>
      <c r="P1331" s="1" t="str">
        <f t="shared" si="145"/>
        <v>Submitted</v>
      </c>
      <c r="Q1331" s="1" t="str">
        <f t="shared" si="146"/>
        <v>Valid</v>
      </c>
      <c r="R1331" s="1" t="s">
        <v>38</v>
      </c>
      <c r="S1331" s="4">
        <v>4244493</v>
      </c>
      <c r="T1331" s="1">
        <v>12.19</v>
      </c>
      <c r="U1331" s="1">
        <v>120</v>
      </c>
      <c r="V1331" s="1">
        <v>35370.78</v>
      </c>
      <c r="W1331" s="4">
        <f t="shared" si="147"/>
        <v>4311697.4725000001</v>
      </c>
      <c r="X1331" s="1" t="s">
        <v>59</v>
      </c>
      <c r="Y1331" s="1" t="s">
        <v>60</v>
      </c>
      <c r="Z1331" s="8">
        <v>46793</v>
      </c>
      <c r="AA1331" s="8" t="str">
        <f>TEXT(Table2[[#This Row],[Application_Date]],"yyy")</f>
        <v>2028</v>
      </c>
      <c r="AB1331" s="8" t="str">
        <f>TEXT(Table2[[#This Row],[Application_Date]],"mmmm")</f>
        <v>February</v>
      </c>
      <c r="AC1331" s="1" t="s">
        <v>61</v>
      </c>
      <c r="AD1331" s="1" t="s">
        <v>42</v>
      </c>
      <c r="AE1331" s="1" t="s">
        <v>43</v>
      </c>
    </row>
    <row r="1332" spans="1:31" x14ac:dyDescent="0.25">
      <c r="A1332" s="1" t="s">
        <v>2804</v>
      </c>
      <c r="B1332" s="1" t="str">
        <f>IF(COUNTIF($A$2:A1332,A1332)&gt;1,"Duplicate","Unique")</f>
        <v>Unique</v>
      </c>
      <c r="C1332" s="1" t="s">
        <v>2805</v>
      </c>
      <c r="D1332" s="1" t="s">
        <v>265</v>
      </c>
      <c r="E1332" s="1" t="str">
        <f t="shared" si="141"/>
        <v>Submitted</v>
      </c>
      <c r="F1332" s="1" t="s">
        <v>35</v>
      </c>
      <c r="G1332" s="1">
        <v>60</v>
      </c>
      <c r="H1332" s="1" t="s">
        <v>24</v>
      </c>
      <c r="I1332" s="1" t="s">
        <v>48</v>
      </c>
      <c r="J1332" s="1" t="s">
        <v>26</v>
      </c>
      <c r="K1332" s="4">
        <v>653352</v>
      </c>
      <c r="L1332" s="4" t="str">
        <f t="shared" si="142"/>
        <v>Submitted</v>
      </c>
      <c r="M1332" s="1">
        <v>872</v>
      </c>
      <c r="N1332" s="1" t="str">
        <f t="shared" si="143"/>
        <v>medium_risk</v>
      </c>
      <c r="O1332" s="1" t="str">
        <f t="shared" si="144"/>
        <v>Excellent</v>
      </c>
      <c r="P1332" s="1" t="str">
        <f t="shared" si="145"/>
        <v>Submitted</v>
      </c>
      <c r="Q1332" s="1" t="str">
        <f t="shared" si="146"/>
        <v>Valid</v>
      </c>
      <c r="R1332" s="1" t="s">
        <v>6</v>
      </c>
      <c r="S1332" s="4">
        <v>1132252</v>
      </c>
      <c r="T1332" s="1">
        <v>9.99</v>
      </c>
      <c r="U1332" s="1">
        <v>12</v>
      </c>
      <c r="V1332" s="1">
        <v>94354.33</v>
      </c>
      <c r="W1332" s="4">
        <f t="shared" si="147"/>
        <v>943257.60309510306</v>
      </c>
      <c r="X1332" s="1" t="s">
        <v>105</v>
      </c>
      <c r="Y1332" s="1" t="s">
        <v>106</v>
      </c>
      <c r="Z1332" s="8">
        <v>46794</v>
      </c>
      <c r="AA1332" s="8" t="str">
        <f>TEXT(Table2[[#This Row],[Application_Date]],"yyy")</f>
        <v>2028</v>
      </c>
      <c r="AB1332" s="8" t="str">
        <f>TEXT(Table2[[#This Row],[Application_Date]],"mmmm")</f>
        <v>February</v>
      </c>
      <c r="AC1332" s="1" t="s">
        <v>61</v>
      </c>
      <c r="AD1332" s="1" t="s">
        <v>30</v>
      </c>
      <c r="AE1332" s="1" t="s">
        <v>31</v>
      </c>
    </row>
    <row r="1333" spans="1:31" x14ac:dyDescent="0.25">
      <c r="A1333" s="1" t="s">
        <v>2806</v>
      </c>
      <c r="B1333" s="1" t="str">
        <f>IF(COUNTIF($A$2:A1333,A1333)&gt;1,"Duplicate","Unique")</f>
        <v>Unique</v>
      </c>
      <c r="C1333" s="1" t="s">
        <v>2807</v>
      </c>
      <c r="D1333" s="1" t="s">
        <v>766</v>
      </c>
      <c r="E1333" s="1" t="str">
        <f t="shared" si="141"/>
        <v>Submitted</v>
      </c>
      <c r="F1333" s="1" t="s">
        <v>35</v>
      </c>
      <c r="G1333" s="1">
        <v>34</v>
      </c>
      <c r="H1333" s="1" t="s">
        <v>36</v>
      </c>
      <c r="I1333" s="1" t="s">
        <v>25</v>
      </c>
      <c r="J1333" s="1" t="s">
        <v>37</v>
      </c>
      <c r="K1333" s="4">
        <v>645450</v>
      </c>
      <c r="L1333" s="4" t="str">
        <f t="shared" si="142"/>
        <v>Submitted</v>
      </c>
      <c r="M1333" s="1">
        <v>465</v>
      </c>
      <c r="N1333" s="1" t="str">
        <f t="shared" si="143"/>
        <v>High_risk</v>
      </c>
      <c r="O1333" s="1" t="str">
        <f t="shared" si="144"/>
        <v>Excellent</v>
      </c>
      <c r="P1333" s="1" t="str">
        <f t="shared" si="145"/>
        <v>Submitted</v>
      </c>
      <c r="Q1333" s="1" t="str">
        <f t="shared" si="146"/>
        <v>Valid</v>
      </c>
      <c r="R1333" s="1" t="s">
        <v>38</v>
      </c>
      <c r="S1333" s="4">
        <v>3217423</v>
      </c>
      <c r="T1333" s="1">
        <v>17.149999999999999</v>
      </c>
      <c r="U1333" s="1">
        <v>60</v>
      </c>
      <c r="V1333" s="1">
        <v>53623.72</v>
      </c>
      <c r="W1333" s="4">
        <f t="shared" si="147"/>
        <v>4598233.7041666657</v>
      </c>
      <c r="X1333" s="1" t="s">
        <v>95</v>
      </c>
      <c r="Y1333" s="1" t="s">
        <v>96</v>
      </c>
      <c r="Z1333" s="8">
        <v>46795</v>
      </c>
      <c r="AA1333" s="8" t="str">
        <f>TEXT(Table2[[#This Row],[Application_Date]],"yyy")</f>
        <v>2028</v>
      </c>
      <c r="AB1333" s="8" t="str">
        <f>TEXT(Table2[[#This Row],[Application_Date]],"mmmm")</f>
        <v>February</v>
      </c>
      <c r="AC1333" s="1" t="s">
        <v>61</v>
      </c>
      <c r="AD1333" s="1" t="s">
        <v>30</v>
      </c>
      <c r="AE1333" s="1" t="s">
        <v>43</v>
      </c>
    </row>
    <row r="1334" spans="1:31" x14ac:dyDescent="0.25">
      <c r="A1334" s="1" t="s">
        <v>2808</v>
      </c>
      <c r="B1334" s="1" t="str">
        <f>IF(COUNTIF($A$2:A1334,A1334)&gt;1,"Duplicate","Unique")</f>
        <v>Unique</v>
      </c>
      <c r="C1334" s="1" t="s">
        <v>2809</v>
      </c>
      <c r="D1334" s="1" t="s">
        <v>572</v>
      </c>
      <c r="E1334" s="1" t="str">
        <f t="shared" si="141"/>
        <v>Submitted</v>
      </c>
      <c r="F1334" s="1" t="s">
        <v>47</v>
      </c>
      <c r="G1334" s="1">
        <v>24</v>
      </c>
      <c r="H1334" s="1" t="s">
        <v>36</v>
      </c>
      <c r="I1334" s="1" t="s">
        <v>48</v>
      </c>
      <c r="J1334" s="1" t="s">
        <v>26</v>
      </c>
      <c r="K1334" s="4">
        <v>2139923</v>
      </c>
      <c r="L1334" s="4" t="str">
        <f t="shared" si="142"/>
        <v>Submitted</v>
      </c>
      <c r="M1334" s="1">
        <v>382</v>
      </c>
      <c r="N1334" s="1" t="str">
        <f t="shared" si="143"/>
        <v>High_risk</v>
      </c>
      <c r="O1334" s="1" t="str">
        <f t="shared" si="144"/>
        <v>Excellent</v>
      </c>
      <c r="P1334" s="1" t="str">
        <f t="shared" si="145"/>
        <v>Submitted</v>
      </c>
      <c r="Q1334" s="1" t="str">
        <f t="shared" si="146"/>
        <v>Valid</v>
      </c>
      <c r="R1334" s="1" t="s">
        <v>27</v>
      </c>
      <c r="S1334" s="4">
        <v>0</v>
      </c>
      <c r="T1334" s="1">
        <v>10.7</v>
      </c>
      <c r="U1334" s="1">
        <v>120</v>
      </c>
      <c r="V1334" s="1">
        <v>2083.33</v>
      </c>
      <c r="W1334" s="4">
        <f t="shared" si="147"/>
        <v>0</v>
      </c>
      <c r="X1334" s="1" t="s">
        <v>28</v>
      </c>
      <c r="Y1334" s="1" t="s">
        <v>29</v>
      </c>
      <c r="Z1334" s="8">
        <v>46796</v>
      </c>
      <c r="AA1334" s="8" t="str">
        <f>TEXT(Table2[[#This Row],[Application_Date]],"yyy")</f>
        <v>2028</v>
      </c>
      <c r="AB1334" s="8" t="str">
        <f>TEXT(Table2[[#This Row],[Application_Date]],"mmmm")</f>
        <v>February</v>
      </c>
      <c r="AC1334" s="1" t="s">
        <v>61</v>
      </c>
      <c r="AD1334" s="1" t="s">
        <v>30</v>
      </c>
      <c r="AE1334" s="1" t="s">
        <v>43</v>
      </c>
    </row>
    <row r="1335" spans="1:31" x14ac:dyDescent="0.25">
      <c r="A1335" s="1" t="s">
        <v>2810</v>
      </c>
      <c r="B1335" s="1" t="str">
        <f>IF(COUNTIF($A$2:A1335,A1335)&gt;1,"Duplicate","Unique")</f>
        <v>Unique</v>
      </c>
      <c r="C1335" s="1" t="s">
        <v>2811</v>
      </c>
      <c r="D1335" s="1" t="s">
        <v>454</v>
      </c>
      <c r="E1335" s="1" t="str">
        <f t="shared" si="141"/>
        <v>Submitted</v>
      </c>
      <c r="F1335" s="1" t="s">
        <v>47</v>
      </c>
      <c r="G1335" s="1">
        <v>23</v>
      </c>
      <c r="H1335" s="1" t="s">
        <v>24</v>
      </c>
      <c r="I1335" s="1" t="s">
        <v>25</v>
      </c>
      <c r="J1335" s="1" t="s">
        <v>26</v>
      </c>
      <c r="K1335" s="4">
        <v>464022</v>
      </c>
      <c r="L1335" s="4" t="str">
        <f t="shared" si="142"/>
        <v>Submitted</v>
      </c>
      <c r="M1335" s="1">
        <v>346</v>
      </c>
      <c r="N1335" s="1" t="str">
        <f t="shared" si="143"/>
        <v>High_risk</v>
      </c>
      <c r="O1335" s="1" t="str">
        <f t="shared" si="144"/>
        <v>Excellent</v>
      </c>
      <c r="P1335" s="1" t="str">
        <f t="shared" si="145"/>
        <v>Submitted</v>
      </c>
      <c r="Q1335" s="1" t="str">
        <f t="shared" si="146"/>
        <v>Valid</v>
      </c>
      <c r="R1335" s="1" t="s">
        <v>82</v>
      </c>
      <c r="S1335" s="4">
        <v>4813051</v>
      </c>
      <c r="T1335" s="1">
        <v>17.36</v>
      </c>
      <c r="U1335" s="1">
        <v>120</v>
      </c>
      <c r="V1335" s="1">
        <v>40108.76</v>
      </c>
      <c r="W1335" s="4">
        <f t="shared" si="147"/>
        <v>6962880.4466666663</v>
      </c>
      <c r="X1335" s="1" t="s">
        <v>28</v>
      </c>
      <c r="Y1335" s="1" t="s">
        <v>29</v>
      </c>
      <c r="Z1335" s="8">
        <v>46797</v>
      </c>
      <c r="AA1335" s="8" t="str">
        <f>TEXT(Table2[[#This Row],[Application_Date]],"yyy")</f>
        <v>2028</v>
      </c>
      <c r="AB1335" s="8" t="str">
        <f>TEXT(Table2[[#This Row],[Application_Date]],"mmmm")</f>
        <v>February</v>
      </c>
      <c r="AC1335" s="1" t="s">
        <v>41</v>
      </c>
      <c r="AD1335" s="1" t="s">
        <v>42</v>
      </c>
      <c r="AE1335" s="1" t="s">
        <v>31</v>
      </c>
    </row>
    <row r="1336" spans="1:31" x14ac:dyDescent="0.25">
      <c r="A1336" s="1" t="s">
        <v>2812</v>
      </c>
      <c r="B1336" s="1" t="str">
        <f>IF(COUNTIF($A$2:A1336,A1336)&gt;1,"Duplicate","Unique")</f>
        <v>Unique</v>
      </c>
      <c r="C1336" s="1" t="s">
        <v>2813</v>
      </c>
      <c r="D1336" s="1" t="s">
        <v>234</v>
      </c>
      <c r="E1336" s="1" t="str">
        <f t="shared" si="141"/>
        <v>Submitted</v>
      </c>
      <c r="F1336" s="1" t="s">
        <v>35</v>
      </c>
      <c r="G1336" s="1">
        <v>64</v>
      </c>
      <c r="H1336" s="1" t="s">
        <v>36</v>
      </c>
      <c r="I1336" s="1" t="s">
        <v>48</v>
      </c>
      <c r="J1336" s="1" t="s">
        <v>70</v>
      </c>
      <c r="K1336" s="4">
        <v>1235407</v>
      </c>
      <c r="L1336" s="4" t="str">
        <f t="shared" si="142"/>
        <v>Submitted</v>
      </c>
      <c r="M1336" s="1">
        <v>667</v>
      </c>
      <c r="N1336" s="1" t="str">
        <f t="shared" si="143"/>
        <v>low_risk</v>
      </c>
      <c r="O1336" s="1" t="str">
        <f t="shared" si="144"/>
        <v>Excellent</v>
      </c>
      <c r="P1336" s="1" t="str">
        <f t="shared" si="145"/>
        <v>Submitted</v>
      </c>
      <c r="Q1336" s="1" t="str">
        <f t="shared" si="146"/>
        <v>Valid</v>
      </c>
      <c r="R1336" s="1" t="s">
        <v>82</v>
      </c>
      <c r="S1336" s="4">
        <v>212647</v>
      </c>
      <c r="T1336" s="1">
        <v>9.01</v>
      </c>
      <c r="U1336" s="1">
        <v>24</v>
      </c>
      <c r="V1336" s="1">
        <v>8860.2900000000009</v>
      </c>
      <c r="W1336" s="4">
        <f t="shared" si="147"/>
        <v>159662.68774792965</v>
      </c>
      <c r="X1336" s="1" t="s">
        <v>85</v>
      </c>
      <c r="Y1336" s="1" t="s">
        <v>86</v>
      </c>
      <c r="Z1336" s="8">
        <v>46798</v>
      </c>
      <c r="AA1336" s="8" t="str">
        <f>TEXT(Table2[[#This Row],[Application_Date]],"yyy")</f>
        <v>2028</v>
      </c>
      <c r="AB1336" s="8" t="str">
        <f>TEXT(Table2[[#This Row],[Application_Date]],"mmmm")</f>
        <v>February</v>
      </c>
      <c r="AC1336" s="1" t="s">
        <v>61</v>
      </c>
      <c r="AD1336" s="1" t="s">
        <v>30</v>
      </c>
      <c r="AE1336" s="1" t="s">
        <v>31</v>
      </c>
    </row>
    <row r="1337" spans="1:31" x14ac:dyDescent="0.25">
      <c r="A1337" s="1" t="s">
        <v>2814</v>
      </c>
      <c r="B1337" s="1" t="str">
        <f>IF(COUNTIF($A$2:A1337,A1337)&gt;1,"Duplicate","Unique")</f>
        <v>Unique</v>
      </c>
      <c r="C1337" s="1" t="s">
        <v>2815</v>
      </c>
      <c r="D1337" s="1" t="s">
        <v>468</v>
      </c>
      <c r="E1337" s="1" t="str">
        <f t="shared" si="141"/>
        <v>Submitted</v>
      </c>
      <c r="F1337" s="1" t="s">
        <v>35</v>
      </c>
      <c r="G1337" s="1">
        <v>40</v>
      </c>
      <c r="H1337" s="1" t="s">
        <v>24</v>
      </c>
      <c r="I1337" s="1" t="s">
        <v>25</v>
      </c>
      <c r="J1337" s="1" t="s">
        <v>70</v>
      </c>
      <c r="K1337" s="4">
        <v>629768</v>
      </c>
      <c r="L1337" s="4" t="str">
        <f t="shared" si="142"/>
        <v>Submitted</v>
      </c>
      <c r="M1337" s="1">
        <v>645</v>
      </c>
      <c r="N1337" s="1" t="str">
        <f t="shared" si="143"/>
        <v>low_risk</v>
      </c>
      <c r="O1337" s="1" t="str">
        <f t="shared" si="144"/>
        <v>Excellent</v>
      </c>
      <c r="P1337" s="1" t="str">
        <f t="shared" si="145"/>
        <v>Submitted</v>
      </c>
      <c r="Q1337" s="1" t="str">
        <f t="shared" si="146"/>
        <v>Valid</v>
      </c>
      <c r="R1337" s="1" t="s">
        <v>27</v>
      </c>
      <c r="S1337" s="4">
        <v>4764503</v>
      </c>
      <c r="T1337" s="1">
        <v>16.649999999999999</v>
      </c>
      <c r="U1337" s="1">
        <v>24</v>
      </c>
      <c r="V1337" s="1">
        <v>198520.95999999999</v>
      </c>
      <c r="W1337" s="4">
        <f t="shared" si="147"/>
        <v>6610747.9181183586</v>
      </c>
      <c r="X1337" s="1" t="s">
        <v>95</v>
      </c>
      <c r="Y1337" s="1" t="s">
        <v>96</v>
      </c>
      <c r="Z1337" s="8">
        <v>46799</v>
      </c>
      <c r="AA1337" s="8" t="str">
        <f>TEXT(Table2[[#This Row],[Application_Date]],"yyy")</f>
        <v>2028</v>
      </c>
      <c r="AB1337" s="8" t="str">
        <f>TEXT(Table2[[#This Row],[Application_Date]],"mmmm")</f>
        <v>February</v>
      </c>
      <c r="AC1337" s="1" t="s">
        <v>41</v>
      </c>
      <c r="AD1337" s="1" t="s">
        <v>42</v>
      </c>
      <c r="AE1337" s="1" t="s">
        <v>62</v>
      </c>
    </row>
    <row r="1338" spans="1:31" x14ac:dyDescent="0.25">
      <c r="A1338" s="1" t="s">
        <v>2816</v>
      </c>
      <c r="B1338" s="1" t="str">
        <f>IF(COUNTIF($A$2:A1338,A1338)&gt;1,"Duplicate","Unique")</f>
        <v>Unique</v>
      </c>
      <c r="C1338" s="1" t="s">
        <v>2817</v>
      </c>
      <c r="D1338" s="1" t="s">
        <v>325</v>
      </c>
      <c r="E1338" s="1" t="str">
        <f t="shared" si="141"/>
        <v>Submitted</v>
      </c>
      <c r="F1338" s="1" t="s">
        <v>35</v>
      </c>
      <c r="G1338" s="1">
        <v>46</v>
      </c>
      <c r="H1338" s="1" t="s">
        <v>36</v>
      </c>
      <c r="I1338" s="1" t="s">
        <v>48</v>
      </c>
      <c r="J1338" s="1" t="s">
        <v>37</v>
      </c>
      <c r="K1338" s="4">
        <v>2309081</v>
      </c>
      <c r="L1338" s="4" t="str">
        <f t="shared" si="142"/>
        <v>Submitted</v>
      </c>
      <c r="M1338" s="1">
        <v>420</v>
      </c>
      <c r="N1338" s="1" t="str">
        <f t="shared" si="143"/>
        <v>High_risk</v>
      </c>
      <c r="O1338" s="1" t="str">
        <f t="shared" si="144"/>
        <v>Excellent</v>
      </c>
      <c r="P1338" s="1" t="str">
        <f t="shared" si="145"/>
        <v>Submitted</v>
      </c>
      <c r="Q1338" s="1" t="str">
        <f t="shared" si="146"/>
        <v>Valid</v>
      </c>
      <c r="R1338" s="1" t="s">
        <v>27</v>
      </c>
      <c r="S1338" s="4">
        <v>2227922</v>
      </c>
      <c r="T1338" s="1">
        <v>15.84</v>
      </c>
      <c r="U1338" s="1">
        <v>12</v>
      </c>
      <c r="V1338" s="1">
        <v>185660.17</v>
      </c>
      <c r="W1338" s="4">
        <f t="shared" si="147"/>
        <v>2940977.9983786559</v>
      </c>
      <c r="X1338" s="1" t="s">
        <v>105</v>
      </c>
      <c r="Y1338" s="1" t="s">
        <v>106</v>
      </c>
      <c r="Z1338" s="8">
        <v>46800</v>
      </c>
      <c r="AA1338" s="8" t="str">
        <f>TEXT(Table2[[#This Row],[Application_Date]],"yyy")</f>
        <v>2028</v>
      </c>
      <c r="AB1338" s="8" t="str">
        <f>TEXT(Table2[[#This Row],[Application_Date]],"mmmm")</f>
        <v>February</v>
      </c>
      <c r="AC1338" s="1" t="s">
        <v>41</v>
      </c>
      <c r="AD1338" s="1" t="s">
        <v>42</v>
      </c>
      <c r="AE1338" s="1" t="s">
        <v>66</v>
      </c>
    </row>
    <row r="1339" spans="1:31" x14ac:dyDescent="0.25">
      <c r="A1339" s="1" t="s">
        <v>2818</v>
      </c>
      <c r="B1339" s="1" t="str">
        <f>IF(COUNTIF($A$2:A1339,A1339)&gt;1,"Duplicate","Unique")</f>
        <v>Unique</v>
      </c>
      <c r="C1339" s="1" t="s">
        <v>2819</v>
      </c>
      <c r="D1339" s="1" t="s">
        <v>34</v>
      </c>
      <c r="E1339" s="1" t="str">
        <f t="shared" si="141"/>
        <v>Submitted</v>
      </c>
      <c r="F1339" s="1" t="s">
        <v>47</v>
      </c>
      <c r="G1339" s="1">
        <v>39</v>
      </c>
      <c r="H1339" s="1" t="s">
        <v>24</v>
      </c>
      <c r="I1339" s="1" t="s">
        <v>25</v>
      </c>
      <c r="J1339" s="1" t="s">
        <v>37</v>
      </c>
      <c r="K1339" s="4">
        <v>2221412</v>
      </c>
      <c r="L1339" s="4" t="str">
        <f t="shared" si="142"/>
        <v>Submitted</v>
      </c>
      <c r="M1339" s="1">
        <v>570</v>
      </c>
      <c r="N1339" s="1" t="str">
        <f t="shared" si="143"/>
        <v>High_risk</v>
      </c>
      <c r="O1339" s="1" t="str">
        <f t="shared" si="144"/>
        <v>Excellent</v>
      </c>
      <c r="P1339" s="1" t="str">
        <f t="shared" si="145"/>
        <v>Submitted</v>
      </c>
      <c r="Q1339" s="1" t="str">
        <f t="shared" si="146"/>
        <v>Valid</v>
      </c>
      <c r="R1339" s="1" t="s">
        <v>27</v>
      </c>
      <c r="S1339" s="4">
        <v>1063050</v>
      </c>
      <c r="T1339" s="1">
        <v>18.71</v>
      </c>
      <c r="U1339" s="1">
        <v>24</v>
      </c>
      <c r="V1339" s="1">
        <v>44293.75</v>
      </c>
      <c r="W1339" s="4">
        <f t="shared" si="147"/>
        <v>1657472.1252661219</v>
      </c>
      <c r="X1339" s="1" t="s">
        <v>39</v>
      </c>
      <c r="Y1339" s="1" t="s">
        <v>40</v>
      </c>
      <c r="Z1339" s="8">
        <v>46801</v>
      </c>
      <c r="AA1339" s="8" t="str">
        <f>TEXT(Table2[[#This Row],[Application_Date]],"yyy")</f>
        <v>2028</v>
      </c>
      <c r="AB1339" s="8" t="str">
        <f>TEXT(Table2[[#This Row],[Application_Date]],"mmmm")</f>
        <v>February</v>
      </c>
      <c r="AC1339" s="1" t="s">
        <v>41</v>
      </c>
      <c r="AD1339" s="1" t="s">
        <v>42</v>
      </c>
      <c r="AE1339" s="1" t="s">
        <v>43</v>
      </c>
    </row>
    <row r="1340" spans="1:31" x14ac:dyDescent="0.25">
      <c r="A1340" s="1" t="s">
        <v>2820</v>
      </c>
      <c r="B1340" s="1" t="str">
        <f>IF(COUNTIF($A$2:A1340,A1340)&gt;1,"Duplicate","Unique")</f>
        <v>Unique</v>
      </c>
      <c r="C1340" s="1" t="s">
        <v>2821</v>
      </c>
      <c r="D1340" s="1" t="s">
        <v>118</v>
      </c>
      <c r="E1340" s="1" t="str">
        <f t="shared" si="141"/>
        <v>Submitted</v>
      </c>
      <c r="F1340" s="1" t="s">
        <v>35</v>
      </c>
      <c r="G1340" s="1">
        <v>31</v>
      </c>
      <c r="H1340" s="1" t="s">
        <v>24</v>
      </c>
      <c r="I1340" s="1" t="s">
        <v>25</v>
      </c>
      <c r="J1340" s="1" t="s">
        <v>70</v>
      </c>
      <c r="K1340" s="4">
        <v>1930264</v>
      </c>
      <c r="L1340" s="4" t="str">
        <f t="shared" si="142"/>
        <v>Submitted</v>
      </c>
      <c r="M1340" s="1">
        <v>465</v>
      </c>
      <c r="N1340" s="1" t="str">
        <f t="shared" si="143"/>
        <v>High_risk</v>
      </c>
      <c r="O1340" s="1" t="str">
        <f t="shared" si="144"/>
        <v>Excellent</v>
      </c>
      <c r="P1340" s="1" t="str">
        <f t="shared" si="145"/>
        <v>Submitted</v>
      </c>
      <c r="Q1340" s="1" t="str">
        <f t="shared" si="146"/>
        <v>Valid</v>
      </c>
      <c r="R1340" s="1" t="s">
        <v>27</v>
      </c>
      <c r="S1340" s="4">
        <v>4846476</v>
      </c>
      <c r="T1340" s="1">
        <v>9.74</v>
      </c>
      <c r="U1340" s="1">
        <v>24</v>
      </c>
      <c r="V1340" s="1">
        <v>201936.5</v>
      </c>
      <c r="W1340" s="4">
        <f t="shared" si="147"/>
        <v>3933725.5372422147</v>
      </c>
      <c r="X1340" s="1" t="s">
        <v>50</v>
      </c>
      <c r="Y1340" s="1" t="s">
        <v>51</v>
      </c>
      <c r="Z1340" s="8">
        <v>46802</v>
      </c>
      <c r="AA1340" s="8" t="str">
        <f>TEXT(Table2[[#This Row],[Application_Date]],"yyy")</f>
        <v>2028</v>
      </c>
      <c r="AB1340" s="8" t="str">
        <f>TEXT(Table2[[#This Row],[Application_Date]],"mmmm")</f>
        <v>February</v>
      </c>
      <c r="AC1340" s="1" t="s">
        <v>61</v>
      </c>
      <c r="AD1340" s="1" t="s">
        <v>30</v>
      </c>
      <c r="AE1340" s="1" t="s">
        <v>66</v>
      </c>
    </row>
    <row r="1341" spans="1:31" x14ac:dyDescent="0.25">
      <c r="A1341" s="1" t="s">
        <v>2822</v>
      </c>
      <c r="B1341" s="1" t="str">
        <f>IF(COUNTIF($A$2:A1341,A1341)&gt;1,"Duplicate","Unique")</f>
        <v>Unique</v>
      </c>
      <c r="C1341" s="1" t="s">
        <v>2823</v>
      </c>
      <c r="D1341" s="1" t="s">
        <v>136</v>
      </c>
      <c r="E1341" s="1" t="str">
        <f t="shared" si="141"/>
        <v>Submitted</v>
      </c>
      <c r="F1341" s="1" t="s">
        <v>47</v>
      </c>
      <c r="G1341" s="1">
        <v>61</v>
      </c>
      <c r="H1341" s="1" t="s">
        <v>24</v>
      </c>
      <c r="I1341" s="1" t="s">
        <v>48</v>
      </c>
      <c r="J1341" s="1" t="s">
        <v>70</v>
      </c>
      <c r="K1341" s="4">
        <v>1079091</v>
      </c>
      <c r="L1341" s="4" t="str">
        <f t="shared" si="142"/>
        <v>Submitted</v>
      </c>
      <c r="M1341" s="1">
        <v>718</v>
      </c>
      <c r="N1341" s="1" t="str">
        <f t="shared" si="143"/>
        <v>low_risk</v>
      </c>
      <c r="O1341" s="1" t="str">
        <f t="shared" si="144"/>
        <v>Excellent</v>
      </c>
      <c r="P1341" s="1" t="str">
        <f t="shared" si="145"/>
        <v>Submitted</v>
      </c>
      <c r="Q1341" s="1" t="str">
        <f t="shared" si="146"/>
        <v>Valid</v>
      </c>
      <c r="R1341" s="1" t="s">
        <v>6</v>
      </c>
      <c r="S1341" s="4">
        <v>1915848</v>
      </c>
      <c r="T1341" s="1">
        <v>17.61</v>
      </c>
      <c r="U1341" s="1">
        <v>60</v>
      </c>
      <c r="V1341" s="1">
        <v>31930.799999999999</v>
      </c>
      <c r="W1341" s="4">
        <f t="shared" si="147"/>
        <v>2811506.94</v>
      </c>
      <c r="X1341" s="1" t="s">
        <v>50</v>
      </c>
      <c r="Y1341" s="1" t="s">
        <v>51</v>
      </c>
      <c r="Z1341" s="8">
        <v>46803</v>
      </c>
      <c r="AA1341" s="8" t="str">
        <f>TEXT(Table2[[#This Row],[Application_Date]],"yyy")</f>
        <v>2028</v>
      </c>
      <c r="AB1341" s="8" t="str">
        <f>TEXT(Table2[[#This Row],[Application_Date]],"mmmm")</f>
        <v>February</v>
      </c>
      <c r="AC1341" s="1" t="s">
        <v>61</v>
      </c>
      <c r="AD1341" s="1" t="s">
        <v>30</v>
      </c>
      <c r="AE1341" s="1" t="s">
        <v>43</v>
      </c>
    </row>
    <row r="1342" spans="1:31" x14ac:dyDescent="0.25">
      <c r="A1342" s="1" t="s">
        <v>2824</v>
      </c>
      <c r="B1342" s="1" t="str">
        <f>IF(COUNTIF($A$2:A1342,A1342)&gt;1,"Duplicate","Unique")</f>
        <v>Unique</v>
      </c>
      <c r="C1342" s="1" t="s">
        <v>2825</v>
      </c>
      <c r="D1342" s="1" t="s">
        <v>102</v>
      </c>
      <c r="E1342" s="1" t="str">
        <f t="shared" si="141"/>
        <v>Submitted</v>
      </c>
      <c r="F1342" s="1" t="s">
        <v>47</v>
      </c>
      <c r="G1342" s="1">
        <v>45</v>
      </c>
      <c r="H1342" s="1" t="s">
        <v>24</v>
      </c>
      <c r="I1342" s="1" t="s">
        <v>25</v>
      </c>
      <c r="J1342" s="1" t="s">
        <v>49</v>
      </c>
      <c r="K1342" s="4">
        <v>793230</v>
      </c>
      <c r="L1342" s="4" t="str">
        <f t="shared" si="142"/>
        <v>Submitted</v>
      </c>
      <c r="M1342" s="1">
        <v>446</v>
      </c>
      <c r="N1342" s="1" t="str">
        <f t="shared" si="143"/>
        <v>High_risk</v>
      </c>
      <c r="O1342" s="1" t="str">
        <f t="shared" si="144"/>
        <v>Excellent</v>
      </c>
      <c r="P1342" s="1" t="str">
        <f t="shared" si="145"/>
        <v>Submitted</v>
      </c>
      <c r="Q1342" s="1" t="str">
        <f t="shared" si="146"/>
        <v>Valid</v>
      </c>
      <c r="R1342" s="1" t="s">
        <v>6</v>
      </c>
      <c r="S1342" s="4">
        <v>699791</v>
      </c>
      <c r="T1342" s="1">
        <v>16.05</v>
      </c>
      <c r="U1342" s="1">
        <v>12</v>
      </c>
      <c r="V1342" s="1">
        <v>58315.92</v>
      </c>
      <c r="W1342" s="4">
        <f t="shared" si="147"/>
        <v>936005.63951880054</v>
      </c>
      <c r="X1342" s="1" t="s">
        <v>95</v>
      </c>
      <c r="Y1342" s="1" t="s">
        <v>96</v>
      </c>
      <c r="Z1342" s="8">
        <v>46804</v>
      </c>
      <c r="AA1342" s="8" t="str">
        <f>TEXT(Table2[[#This Row],[Application_Date]],"yyy")</f>
        <v>2028</v>
      </c>
      <c r="AB1342" s="8" t="str">
        <f>TEXT(Table2[[#This Row],[Application_Date]],"mmmm")</f>
        <v>February</v>
      </c>
      <c r="AC1342" s="1" t="s">
        <v>61</v>
      </c>
      <c r="AD1342" s="1" t="s">
        <v>42</v>
      </c>
      <c r="AE1342" s="1" t="s">
        <v>62</v>
      </c>
    </row>
    <row r="1343" spans="1:31" x14ac:dyDescent="0.25">
      <c r="A1343" s="1" t="s">
        <v>2826</v>
      </c>
      <c r="B1343" s="1" t="str">
        <f>IF(COUNTIF($A$2:A1343,A1343)&gt;1,"Duplicate","Unique")</f>
        <v>Unique</v>
      </c>
      <c r="C1343" s="1" t="s">
        <v>2827</v>
      </c>
      <c r="D1343" s="1" t="s">
        <v>124</v>
      </c>
      <c r="E1343" s="1" t="str">
        <f t="shared" si="141"/>
        <v>Submitted</v>
      </c>
      <c r="F1343" s="1" t="s">
        <v>47</v>
      </c>
      <c r="G1343" s="1">
        <v>23</v>
      </c>
      <c r="H1343" s="1" t="s">
        <v>24</v>
      </c>
      <c r="I1343" s="1" t="s">
        <v>48</v>
      </c>
      <c r="J1343" s="1" t="s">
        <v>37</v>
      </c>
      <c r="K1343" s="4">
        <v>1172668</v>
      </c>
      <c r="L1343" s="4" t="str">
        <f t="shared" si="142"/>
        <v>Submitted</v>
      </c>
      <c r="M1343" s="1">
        <v>514</v>
      </c>
      <c r="N1343" s="1" t="str">
        <f t="shared" si="143"/>
        <v>High_risk</v>
      </c>
      <c r="O1343" s="1" t="str">
        <f t="shared" si="144"/>
        <v>Excellent</v>
      </c>
      <c r="P1343" s="1" t="str">
        <f t="shared" si="145"/>
        <v>Submitted</v>
      </c>
      <c r="Q1343" s="1" t="str">
        <f t="shared" si="146"/>
        <v>Valid</v>
      </c>
      <c r="R1343" s="1" t="s">
        <v>82</v>
      </c>
      <c r="S1343" s="4">
        <v>4571034</v>
      </c>
      <c r="T1343" s="1">
        <v>12.14</v>
      </c>
      <c r="U1343" s="1">
        <v>12</v>
      </c>
      <c r="V1343" s="1">
        <v>380919.5</v>
      </c>
      <c r="W1343" s="4">
        <f t="shared" si="147"/>
        <v>4625415.8516664887</v>
      </c>
      <c r="X1343" s="1" t="s">
        <v>39</v>
      </c>
      <c r="Y1343" s="1" t="s">
        <v>40</v>
      </c>
      <c r="Z1343" s="8">
        <v>46805</v>
      </c>
      <c r="AA1343" s="8" t="str">
        <f>TEXT(Table2[[#This Row],[Application_Date]],"yyy")</f>
        <v>2028</v>
      </c>
      <c r="AB1343" s="8" t="str">
        <f>TEXT(Table2[[#This Row],[Application_Date]],"mmmm")</f>
        <v>February</v>
      </c>
      <c r="AC1343" s="1" t="s">
        <v>41</v>
      </c>
      <c r="AD1343" s="1" t="s">
        <v>30</v>
      </c>
      <c r="AE1343" s="1" t="s">
        <v>43</v>
      </c>
    </row>
    <row r="1344" spans="1:31" x14ac:dyDescent="0.25">
      <c r="A1344" s="1" t="s">
        <v>2828</v>
      </c>
      <c r="B1344" s="1" t="str">
        <f>IF(COUNTIF($A$2:A1344,A1344)&gt;1,"Duplicate","Unique")</f>
        <v>Unique</v>
      </c>
      <c r="C1344" s="1" t="s">
        <v>2829</v>
      </c>
      <c r="D1344" s="1" t="s">
        <v>265</v>
      </c>
      <c r="E1344" s="1" t="str">
        <f t="shared" si="141"/>
        <v>Submitted</v>
      </c>
      <c r="F1344" s="1" t="s">
        <v>47</v>
      </c>
      <c r="G1344" s="1">
        <v>30</v>
      </c>
      <c r="H1344" s="1" t="s">
        <v>36</v>
      </c>
      <c r="I1344" s="1" t="s">
        <v>48</v>
      </c>
      <c r="J1344" s="1" t="s">
        <v>26</v>
      </c>
      <c r="K1344" s="4">
        <v>1857899</v>
      </c>
      <c r="L1344" s="4" t="str">
        <f t="shared" si="142"/>
        <v>Submitted</v>
      </c>
      <c r="M1344" s="1">
        <v>334</v>
      </c>
      <c r="N1344" s="1" t="str">
        <f t="shared" si="143"/>
        <v>High_risk</v>
      </c>
      <c r="O1344" s="1" t="str">
        <f t="shared" si="144"/>
        <v>Excellent</v>
      </c>
      <c r="P1344" s="1" t="str">
        <f t="shared" si="145"/>
        <v>Submitted</v>
      </c>
      <c r="Q1344" s="1" t="str">
        <f t="shared" si="146"/>
        <v>Valid</v>
      </c>
      <c r="R1344" s="1" t="s">
        <v>70</v>
      </c>
      <c r="S1344" s="4">
        <v>4111581</v>
      </c>
      <c r="T1344" s="1">
        <v>7.82</v>
      </c>
      <c r="U1344" s="1">
        <v>36</v>
      </c>
      <c r="V1344" s="1">
        <v>114210.58</v>
      </c>
      <c r="W1344" s="4">
        <f t="shared" si="147"/>
        <v>2679380.3232672997</v>
      </c>
      <c r="X1344" s="1" t="s">
        <v>59</v>
      </c>
      <c r="Y1344" s="1" t="s">
        <v>60</v>
      </c>
      <c r="Z1344" s="8">
        <v>46806</v>
      </c>
      <c r="AA1344" s="8" t="str">
        <f>TEXT(Table2[[#This Row],[Application_Date]],"yyy")</f>
        <v>2028</v>
      </c>
      <c r="AB1344" s="8" t="str">
        <f>TEXT(Table2[[#This Row],[Application_Date]],"mmmm")</f>
        <v>February</v>
      </c>
      <c r="AC1344" s="1" t="s">
        <v>61</v>
      </c>
      <c r="AD1344" s="1" t="s">
        <v>42</v>
      </c>
      <c r="AE1344" s="1" t="s">
        <v>62</v>
      </c>
    </row>
    <row r="1345" spans="1:31" x14ac:dyDescent="0.25">
      <c r="A1345" s="1" t="s">
        <v>2830</v>
      </c>
      <c r="B1345" s="1" t="str">
        <f>IF(COUNTIF($A$2:A1345,A1345)&gt;1,"Duplicate","Unique")</f>
        <v>Unique</v>
      </c>
      <c r="C1345" s="1" t="s">
        <v>2831</v>
      </c>
      <c r="D1345" s="1" t="s">
        <v>242</v>
      </c>
      <c r="E1345" s="1" t="str">
        <f t="shared" si="141"/>
        <v>Submitted</v>
      </c>
      <c r="F1345" s="1" t="s">
        <v>35</v>
      </c>
      <c r="G1345" s="1">
        <v>18</v>
      </c>
      <c r="H1345" s="1" t="s">
        <v>24</v>
      </c>
      <c r="I1345" s="1" t="s">
        <v>48</v>
      </c>
      <c r="J1345" s="1" t="s">
        <v>49</v>
      </c>
      <c r="K1345" s="4">
        <v>1849323</v>
      </c>
      <c r="L1345" s="4" t="str">
        <f t="shared" si="142"/>
        <v>Submitted</v>
      </c>
      <c r="M1345" s="1">
        <v>330</v>
      </c>
      <c r="N1345" s="1" t="str">
        <f t="shared" si="143"/>
        <v>High_risk</v>
      </c>
      <c r="O1345" s="1" t="str">
        <f t="shared" si="144"/>
        <v>Excellent</v>
      </c>
      <c r="P1345" s="1" t="str">
        <f t="shared" si="145"/>
        <v>Submitted</v>
      </c>
      <c r="Q1345" s="1" t="str">
        <f t="shared" si="146"/>
        <v>Valid</v>
      </c>
      <c r="R1345" s="1" t="s">
        <v>6</v>
      </c>
      <c r="S1345" s="4">
        <v>4587286</v>
      </c>
      <c r="T1345" s="1">
        <v>15.32</v>
      </c>
      <c r="U1345" s="1">
        <v>60</v>
      </c>
      <c r="V1345" s="1">
        <v>76454.77</v>
      </c>
      <c r="W1345" s="4">
        <f t="shared" si="147"/>
        <v>5856435.126666666</v>
      </c>
      <c r="X1345" s="1" t="s">
        <v>50</v>
      </c>
      <c r="Y1345" s="1" t="s">
        <v>51</v>
      </c>
      <c r="Z1345" s="8">
        <v>46807</v>
      </c>
      <c r="AA1345" s="8" t="str">
        <f>TEXT(Table2[[#This Row],[Application_Date]],"yyy")</f>
        <v>2028</v>
      </c>
      <c r="AB1345" s="8" t="str">
        <f>TEXT(Table2[[#This Row],[Application_Date]],"mmmm")</f>
        <v>February</v>
      </c>
      <c r="AC1345" s="1" t="s">
        <v>61</v>
      </c>
      <c r="AD1345" s="1" t="s">
        <v>30</v>
      </c>
      <c r="AE1345" s="1" t="s">
        <v>62</v>
      </c>
    </row>
    <row r="1346" spans="1:31" x14ac:dyDescent="0.25">
      <c r="A1346" s="1" t="s">
        <v>2832</v>
      </c>
      <c r="B1346" s="1" t="str">
        <f>IF(COUNTIF($A$2:A1346,A1346)&gt;1,"Duplicate","Unique")</f>
        <v>Unique</v>
      </c>
      <c r="C1346" s="1" t="s">
        <v>2833</v>
      </c>
      <c r="D1346" s="1" t="s">
        <v>468</v>
      </c>
      <c r="E1346" s="1" t="str">
        <f t="shared" ref="E1346:E1409" si="148">IF(C1346="","Missing","Submitted")</f>
        <v>Submitted</v>
      </c>
      <c r="F1346" s="1" t="s">
        <v>35</v>
      </c>
      <c r="G1346" s="1">
        <v>30</v>
      </c>
      <c r="H1346" s="1" t="s">
        <v>24</v>
      </c>
      <c r="I1346" s="1" t="s">
        <v>48</v>
      </c>
      <c r="J1346" s="1" t="s">
        <v>70</v>
      </c>
      <c r="K1346" s="4">
        <v>2446703</v>
      </c>
      <c r="L1346" s="4" t="str">
        <f t="shared" ref="L1346:L1409" si="149">IF(K1346="","Missing","Submitted")</f>
        <v>Submitted</v>
      </c>
      <c r="M1346" s="1">
        <v>401</v>
      </c>
      <c r="N1346" s="1" t="str">
        <f t="shared" ref="N1346:N1409" si="150">IF(M1346&lt;600,"High_risk",IF(M1346&gt;=750,"medium_risk","low_risk"))</f>
        <v>High_risk</v>
      </c>
      <c r="O1346" s="1" t="str">
        <f t="shared" ref="O1346:O1409" si="151">IF(J1347&lt;503,"Poor",IF(J1347&lt;=550,"Fair",IF(J1347&lt;=750,"Good","Excellent")))</f>
        <v>Excellent</v>
      </c>
      <c r="P1346" s="1" t="str">
        <f t="shared" ref="P1346:P1409" si="152">IF(S1346="","Missing","Submitted")</f>
        <v>Submitted</v>
      </c>
      <c r="Q1346" s="1" t="str">
        <f t="shared" ref="Q1346:Q1409" si="153">IF(AND(M1346&gt;=300,M1346&lt;=900),"Valid","Invalid")</f>
        <v>Valid</v>
      </c>
      <c r="R1346" s="1" t="s">
        <v>82</v>
      </c>
      <c r="S1346" s="4">
        <v>3666623</v>
      </c>
      <c r="T1346" s="1">
        <v>13.79</v>
      </c>
      <c r="U1346" s="1">
        <v>60</v>
      </c>
      <c r="V1346" s="1">
        <v>61110.38</v>
      </c>
      <c r="W1346" s="4">
        <f t="shared" ref="W1346:W1409" si="154">PMT(T1346/12,U1346,-S1346)</f>
        <v>4213560.9308333332</v>
      </c>
      <c r="X1346" s="1" t="s">
        <v>28</v>
      </c>
      <c r="Y1346" s="1" t="s">
        <v>29</v>
      </c>
      <c r="Z1346" s="8">
        <v>46808</v>
      </c>
      <c r="AA1346" s="8" t="str">
        <f>TEXT(Table2[[#This Row],[Application_Date]],"yyy")</f>
        <v>2028</v>
      </c>
      <c r="AB1346" s="8" t="str">
        <f>TEXT(Table2[[#This Row],[Application_Date]],"mmmm")</f>
        <v>February</v>
      </c>
      <c r="AC1346" s="1" t="s">
        <v>61</v>
      </c>
      <c r="AD1346" s="1" t="s">
        <v>30</v>
      </c>
      <c r="AE1346" s="1" t="s">
        <v>43</v>
      </c>
    </row>
    <row r="1347" spans="1:31" x14ac:dyDescent="0.25">
      <c r="A1347" s="1" t="s">
        <v>2834</v>
      </c>
      <c r="B1347" s="1" t="str">
        <f>IF(COUNTIF($A$2:A1347,A1347)&gt;1,"Duplicate","Unique")</f>
        <v>Unique</v>
      </c>
      <c r="C1347" s="1" t="s">
        <v>2835</v>
      </c>
      <c r="D1347" s="1" t="s">
        <v>659</v>
      </c>
      <c r="E1347" s="1" t="str">
        <f t="shared" si="148"/>
        <v>Submitted</v>
      </c>
      <c r="F1347" s="1" t="s">
        <v>35</v>
      </c>
      <c r="G1347" s="1">
        <v>58</v>
      </c>
      <c r="H1347" s="1" t="s">
        <v>36</v>
      </c>
      <c r="I1347" s="1" t="s">
        <v>25</v>
      </c>
      <c r="J1347" s="1" t="s">
        <v>26</v>
      </c>
      <c r="K1347" s="4">
        <v>288254</v>
      </c>
      <c r="L1347" s="4" t="str">
        <f t="shared" si="149"/>
        <v>Submitted</v>
      </c>
      <c r="M1347" s="1">
        <v>950</v>
      </c>
      <c r="N1347" s="1" t="str">
        <f t="shared" si="150"/>
        <v>medium_risk</v>
      </c>
      <c r="O1347" s="1" t="str">
        <f t="shared" si="151"/>
        <v>Excellent</v>
      </c>
      <c r="P1347" s="1" t="str">
        <f t="shared" si="152"/>
        <v>Submitted</v>
      </c>
      <c r="Q1347" s="1" t="str">
        <f t="shared" si="153"/>
        <v>Invalid</v>
      </c>
      <c r="R1347" s="1" t="s">
        <v>82</v>
      </c>
      <c r="S1347" s="4">
        <v>475612</v>
      </c>
      <c r="T1347" s="1">
        <v>8.23</v>
      </c>
      <c r="U1347" s="1">
        <v>24</v>
      </c>
      <c r="V1347" s="1">
        <v>19817.169999999998</v>
      </c>
      <c r="W1347" s="4">
        <f t="shared" si="154"/>
        <v>326191.73801901581</v>
      </c>
      <c r="X1347" s="1" t="s">
        <v>39</v>
      </c>
      <c r="Y1347" s="1" t="s">
        <v>40</v>
      </c>
      <c r="Z1347" s="8">
        <v>46809</v>
      </c>
      <c r="AA1347" s="8" t="str">
        <f>TEXT(Table2[[#This Row],[Application_Date]],"yyy")</f>
        <v>2028</v>
      </c>
      <c r="AB1347" s="8" t="str">
        <f>TEXT(Table2[[#This Row],[Application_Date]],"mmmm")</f>
        <v>February</v>
      </c>
      <c r="AC1347" s="1" t="s">
        <v>41</v>
      </c>
      <c r="AD1347" s="1" t="s">
        <v>30</v>
      </c>
      <c r="AE1347" s="1" t="s">
        <v>66</v>
      </c>
    </row>
    <row r="1348" spans="1:31" x14ac:dyDescent="0.25">
      <c r="A1348" s="1" t="s">
        <v>2836</v>
      </c>
      <c r="B1348" s="1" t="str">
        <f>IF(COUNTIF($A$2:A1348,A1348)&gt;1,"Duplicate","Unique")</f>
        <v>Unique</v>
      </c>
      <c r="C1348" s="1" t="s">
        <v>2837</v>
      </c>
      <c r="D1348" s="1" t="s">
        <v>403</v>
      </c>
      <c r="E1348" s="1" t="str">
        <f t="shared" si="148"/>
        <v>Submitted</v>
      </c>
      <c r="F1348" s="1" t="s">
        <v>35</v>
      </c>
      <c r="G1348" s="1">
        <v>54</v>
      </c>
      <c r="H1348" s="1" t="s">
        <v>36</v>
      </c>
      <c r="I1348" s="1" t="s">
        <v>25</v>
      </c>
      <c r="J1348" s="1" t="s">
        <v>37</v>
      </c>
      <c r="K1348" s="4">
        <v>2311196</v>
      </c>
      <c r="L1348" s="4" t="str">
        <f t="shared" si="149"/>
        <v>Submitted</v>
      </c>
      <c r="M1348" s="1">
        <v>364</v>
      </c>
      <c r="N1348" s="1" t="str">
        <f t="shared" si="150"/>
        <v>High_risk</v>
      </c>
      <c r="O1348" s="1" t="str">
        <f t="shared" si="151"/>
        <v>Excellent</v>
      </c>
      <c r="P1348" s="1" t="str">
        <f t="shared" si="152"/>
        <v>Submitted</v>
      </c>
      <c r="Q1348" s="1" t="str">
        <f t="shared" si="153"/>
        <v>Valid</v>
      </c>
      <c r="R1348" s="1" t="s">
        <v>38</v>
      </c>
      <c r="S1348" s="4">
        <v>2049420</v>
      </c>
      <c r="T1348" s="1">
        <v>11.09</v>
      </c>
      <c r="U1348" s="1">
        <v>120</v>
      </c>
      <c r="V1348" s="1">
        <v>17078.5</v>
      </c>
      <c r="W1348" s="4">
        <f t="shared" si="154"/>
        <v>1894005.6500000001</v>
      </c>
      <c r="X1348" s="1" t="s">
        <v>105</v>
      </c>
      <c r="Y1348" s="1" t="s">
        <v>106</v>
      </c>
      <c r="Z1348" s="8">
        <v>46810</v>
      </c>
      <c r="AA1348" s="8" t="str">
        <f>TEXT(Table2[[#This Row],[Application_Date]],"yyy")</f>
        <v>2028</v>
      </c>
      <c r="AB1348" s="8" t="str">
        <f>TEXT(Table2[[#This Row],[Application_Date]],"mmmm")</f>
        <v>February</v>
      </c>
      <c r="AC1348" s="1" t="s">
        <v>61</v>
      </c>
      <c r="AD1348" s="1" t="s">
        <v>30</v>
      </c>
      <c r="AE1348" s="1" t="s">
        <v>62</v>
      </c>
    </row>
    <row r="1349" spans="1:31" x14ac:dyDescent="0.25">
      <c r="A1349" s="1" t="s">
        <v>2838</v>
      </c>
      <c r="B1349" s="1" t="str">
        <f>IF(COUNTIF($A$2:A1349,A1349)&gt;1,"Duplicate","Unique")</f>
        <v>Unique</v>
      </c>
      <c r="C1349" s="1" t="s">
        <v>2839</v>
      </c>
      <c r="D1349" s="1" t="s">
        <v>239</v>
      </c>
      <c r="E1349" s="1" t="str">
        <f t="shared" si="148"/>
        <v>Submitted</v>
      </c>
      <c r="F1349" s="1" t="s">
        <v>35</v>
      </c>
      <c r="G1349" s="1">
        <v>41</v>
      </c>
      <c r="H1349" s="1" t="s">
        <v>24</v>
      </c>
      <c r="I1349" s="1" t="s">
        <v>48</v>
      </c>
      <c r="J1349" s="1" t="s">
        <v>37</v>
      </c>
      <c r="K1349" s="4">
        <v>2294111</v>
      </c>
      <c r="L1349" s="4" t="str">
        <f t="shared" si="149"/>
        <v>Submitted</v>
      </c>
      <c r="M1349" s="1">
        <v>357</v>
      </c>
      <c r="N1349" s="1" t="str">
        <f t="shared" si="150"/>
        <v>High_risk</v>
      </c>
      <c r="O1349" s="1" t="str">
        <f t="shared" si="151"/>
        <v>Excellent</v>
      </c>
      <c r="P1349" s="1" t="str">
        <f t="shared" si="152"/>
        <v>Submitted</v>
      </c>
      <c r="Q1349" s="1" t="str">
        <f t="shared" si="153"/>
        <v>Valid</v>
      </c>
      <c r="R1349" s="1" t="s">
        <v>38</v>
      </c>
      <c r="S1349" s="4">
        <v>4177262</v>
      </c>
      <c r="T1349" s="1">
        <v>11.18</v>
      </c>
      <c r="U1349" s="1">
        <v>24</v>
      </c>
      <c r="V1349" s="1">
        <v>174052.58</v>
      </c>
      <c r="W1349" s="4">
        <f t="shared" si="154"/>
        <v>3891816.2976268181</v>
      </c>
      <c r="X1349" s="1" t="s">
        <v>50</v>
      </c>
      <c r="Y1349" s="1" t="s">
        <v>51</v>
      </c>
      <c r="Z1349" s="8">
        <v>46811</v>
      </c>
      <c r="AA1349" s="8" t="str">
        <f>TEXT(Table2[[#This Row],[Application_Date]],"yyy")</f>
        <v>2028</v>
      </c>
      <c r="AB1349" s="8" t="str">
        <f>TEXT(Table2[[#This Row],[Application_Date]],"mmmm")</f>
        <v>February</v>
      </c>
      <c r="AC1349" s="1" t="s">
        <v>41</v>
      </c>
      <c r="AD1349" s="1" t="s">
        <v>30</v>
      </c>
      <c r="AE1349" s="1" t="s">
        <v>66</v>
      </c>
    </row>
    <row r="1350" spans="1:31" x14ac:dyDescent="0.25">
      <c r="A1350" s="1" t="s">
        <v>2840</v>
      </c>
      <c r="B1350" s="1" t="str">
        <f>IF(COUNTIF($A$2:A1350,A1350)&gt;1,"Duplicate","Unique")</f>
        <v>Unique</v>
      </c>
      <c r="C1350" s="1" t="s">
        <v>2841</v>
      </c>
      <c r="D1350" s="1" t="s">
        <v>65</v>
      </c>
      <c r="E1350" s="1" t="str">
        <f t="shared" si="148"/>
        <v>Submitted</v>
      </c>
      <c r="F1350" s="1" t="s">
        <v>47</v>
      </c>
      <c r="G1350" s="1">
        <v>55</v>
      </c>
      <c r="H1350" s="1" t="s">
        <v>36</v>
      </c>
      <c r="I1350" s="1" t="s">
        <v>25</v>
      </c>
      <c r="J1350" s="1" t="s">
        <v>26</v>
      </c>
      <c r="K1350" s="4">
        <v>853958</v>
      </c>
      <c r="L1350" s="4" t="str">
        <f t="shared" si="149"/>
        <v>Submitted</v>
      </c>
      <c r="M1350" s="1">
        <v>380</v>
      </c>
      <c r="N1350" s="1" t="str">
        <f t="shared" si="150"/>
        <v>High_risk</v>
      </c>
      <c r="O1350" s="1" t="str">
        <f t="shared" si="151"/>
        <v>Excellent</v>
      </c>
      <c r="P1350" s="1" t="str">
        <f t="shared" si="152"/>
        <v>Submitted</v>
      </c>
      <c r="Q1350" s="1" t="str">
        <f t="shared" si="153"/>
        <v>Valid</v>
      </c>
      <c r="R1350" s="1" t="s">
        <v>82</v>
      </c>
      <c r="S1350" s="4">
        <v>3305339</v>
      </c>
      <c r="T1350" s="1">
        <v>15.33</v>
      </c>
      <c r="U1350" s="1">
        <v>12</v>
      </c>
      <c r="V1350" s="1">
        <v>275444.92</v>
      </c>
      <c r="W1350" s="4">
        <f t="shared" si="154"/>
        <v>4222787.3921247656</v>
      </c>
      <c r="X1350" s="1" t="s">
        <v>50</v>
      </c>
      <c r="Y1350" s="1" t="s">
        <v>51</v>
      </c>
      <c r="Z1350" s="8">
        <v>46812</v>
      </c>
      <c r="AA1350" s="8" t="str">
        <f>TEXT(Table2[[#This Row],[Application_Date]],"yyy")</f>
        <v>2028</v>
      </c>
      <c r="AB1350" s="8" t="str">
        <f>TEXT(Table2[[#This Row],[Application_Date]],"mmmm")</f>
        <v>February</v>
      </c>
      <c r="AC1350" s="1" t="s">
        <v>61</v>
      </c>
      <c r="AD1350" s="1" t="s">
        <v>42</v>
      </c>
      <c r="AE1350" s="1" t="s">
        <v>43</v>
      </c>
    </row>
    <row r="1351" spans="1:31" x14ac:dyDescent="0.25">
      <c r="A1351" s="1" t="s">
        <v>2842</v>
      </c>
      <c r="B1351" s="1" t="str">
        <f>IF(COUNTIF($A$2:A1351,A1351)&gt;1,"Duplicate","Unique")</f>
        <v>Unique</v>
      </c>
      <c r="C1351" s="1" t="s">
        <v>2843</v>
      </c>
      <c r="D1351" s="1" t="s">
        <v>112</v>
      </c>
      <c r="E1351" s="1" t="str">
        <f t="shared" si="148"/>
        <v>Submitted</v>
      </c>
      <c r="F1351" s="1" t="s">
        <v>47</v>
      </c>
      <c r="G1351" s="1">
        <v>32</v>
      </c>
      <c r="H1351" s="1" t="s">
        <v>24</v>
      </c>
      <c r="I1351" s="1" t="s">
        <v>48</v>
      </c>
      <c r="J1351" s="1" t="s">
        <v>70</v>
      </c>
      <c r="K1351" s="4">
        <v>1911080</v>
      </c>
      <c r="L1351" s="4" t="str">
        <f t="shared" si="149"/>
        <v>Submitted</v>
      </c>
      <c r="M1351" s="1">
        <v>819</v>
      </c>
      <c r="N1351" s="1" t="str">
        <f t="shared" si="150"/>
        <v>medium_risk</v>
      </c>
      <c r="O1351" s="1" t="str">
        <f t="shared" si="151"/>
        <v>Excellent</v>
      </c>
      <c r="P1351" s="1" t="str">
        <f t="shared" si="152"/>
        <v>Submitted</v>
      </c>
      <c r="Q1351" s="1" t="str">
        <f t="shared" si="153"/>
        <v>Valid</v>
      </c>
      <c r="R1351" s="1" t="s">
        <v>27</v>
      </c>
      <c r="S1351" s="4">
        <v>2400412</v>
      </c>
      <c r="T1351" s="1">
        <v>10.76</v>
      </c>
      <c r="U1351" s="1">
        <v>60</v>
      </c>
      <c r="V1351" s="1">
        <v>40006.870000000003</v>
      </c>
      <c r="W1351" s="4">
        <f t="shared" si="154"/>
        <v>2152369.4266666668</v>
      </c>
      <c r="X1351" s="1" t="s">
        <v>50</v>
      </c>
      <c r="Y1351" s="1" t="s">
        <v>51</v>
      </c>
      <c r="Z1351" s="8">
        <v>46813</v>
      </c>
      <c r="AA1351" s="8" t="str">
        <f>TEXT(Table2[[#This Row],[Application_Date]],"yyy")</f>
        <v>2028</v>
      </c>
      <c r="AB1351" s="8" t="str">
        <f>TEXT(Table2[[#This Row],[Application_Date]],"mmmm")</f>
        <v>March</v>
      </c>
      <c r="AC1351" s="1" t="s">
        <v>61</v>
      </c>
      <c r="AD1351" s="1" t="s">
        <v>42</v>
      </c>
      <c r="AE1351" s="1" t="s">
        <v>62</v>
      </c>
    </row>
    <row r="1352" spans="1:31" x14ac:dyDescent="0.25">
      <c r="A1352" s="1" t="s">
        <v>2844</v>
      </c>
      <c r="B1352" s="1" t="str">
        <f>IF(COUNTIF($A$2:A1352,A1352)&gt;1,"Duplicate","Unique")</f>
        <v>Unique</v>
      </c>
      <c r="C1352" s="1" t="s">
        <v>2845</v>
      </c>
      <c r="D1352" s="1" t="s">
        <v>136</v>
      </c>
      <c r="E1352" s="1" t="str">
        <f t="shared" si="148"/>
        <v>Submitted</v>
      </c>
      <c r="F1352" s="1" t="s">
        <v>47</v>
      </c>
      <c r="G1352" s="1">
        <v>30</v>
      </c>
      <c r="H1352" s="1" t="s">
        <v>36</v>
      </c>
      <c r="I1352" s="1" t="s">
        <v>48</v>
      </c>
      <c r="J1352" s="1" t="s">
        <v>26</v>
      </c>
      <c r="K1352" s="4">
        <v>1610771</v>
      </c>
      <c r="L1352" s="4" t="str">
        <f t="shared" si="149"/>
        <v>Submitted</v>
      </c>
      <c r="M1352" s="1">
        <v>337</v>
      </c>
      <c r="N1352" s="1" t="str">
        <f t="shared" si="150"/>
        <v>High_risk</v>
      </c>
      <c r="O1352" s="1" t="str">
        <f t="shared" si="151"/>
        <v>Excellent</v>
      </c>
      <c r="P1352" s="1" t="str">
        <f t="shared" si="152"/>
        <v>Submitted</v>
      </c>
      <c r="Q1352" s="1" t="str">
        <f t="shared" si="153"/>
        <v>Valid</v>
      </c>
      <c r="R1352" s="1" t="s">
        <v>6</v>
      </c>
      <c r="S1352" s="4">
        <v>0</v>
      </c>
      <c r="T1352" s="1">
        <v>18.34</v>
      </c>
      <c r="U1352" s="1">
        <v>60</v>
      </c>
      <c r="V1352" s="1">
        <v>4166.67</v>
      </c>
      <c r="W1352" s="4">
        <f t="shared" si="154"/>
        <v>0</v>
      </c>
      <c r="X1352" s="1" t="s">
        <v>39</v>
      </c>
      <c r="Y1352" s="1" t="s">
        <v>40</v>
      </c>
      <c r="Z1352" s="8">
        <v>46814</v>
      </c>
      <c r="AA1352" s="8" t="str">
        <f>TEXT(Table2[[#This Row],[Application_Date]],"yyy")</f>
        <v>2028</v>
      </c>
      <c r="AB1352" s="8" t="str">
        <f>TEXT(Table2[[#This Row],[Application_Date]],"mmmm")</f>
        <v>March</v>
      </c>
      <c r="AC1352" s="1" t="s">
        <v>61</v>
      </c>
      <c r="AD1352" s="1" t="s">
        <v>30</v>
      </c>
      <c r="AE1352" s="1" t="s">
        <v>62</v>
      </c>
    </row>
    <row r="1353" spans="1:31" x14ac:dyDescent="0.25">
      <c r="A1353" s="1" t="s">
        <v>2846</v>
      </c>
      <c r="B1353" s="1" t="str">
        <f>IF(COUNTIF($A$2:A1353,A1353)&gt;1,"Duplicate","Unique")</f>
        <v>Unique</v>
      </c>
      <c r="C1353" s="1" t="s">
        <v>2847</v>
      </c>
      <c r="D1353" s="1" t="s">
        <v>433</v>
      </c>
      <c r="E1353" s="1" t="str">
        <f t="shared" si="148"/>
        <v>Submitted</v>
      </c>
      <c r="F1353" s="1" t="s">
        <v>47</v>
      </c>
      <c r="G1353" s="1">
        <v>55</v>
      </c>
      <c r="H1353" s="1" t="s">
        <v>36</v>
      </c>
      <c r="I1353" s="1" t="s">
        <v>48</v>
      </c>
      <c r="J1353" s="1" t="s">
        <v>26</v>
      </c>
      <c r="K1353" s="4">
        <v>2435628</v>
      </c>
      <c r="L1353" s="4" t="str">
        <f t="shared" si="149"/>
        <v>Submitted</v>
      </c>
      <c r="M1353" s="1">
        <v>722</v>
      </c>
      <c r="N1353" s="1" t="str">
        <f t="shared" si="150"/>
        <v>low_risk</v>
      </c>
      <c r="O1353" s="1" t="str">
        <f t="shared" si="151"/>
        <v>Excellent</v>
      </c>
      <c r="P1353" s="1" t="str">
        <f t="shared" si="152"/>
        <v>Submitted</v>
      </c>
      <c r="Q1353" s="1" t="str">
        <f t="shared" si="153"/>
        <v>Valid</v>
      </c>
      <c r="R1353" s="1" t="s">
        <v>6</v>
      </c>
      <c r="S1353" s="4">
        <v>3492639</v>
      </c>
      <c r="T1353" s="1">
        <v>9.9</v>
      </c>
      <c r="U1353" s="1">
        <v>120</v>
      </c>
      <c r="V1353" s="1">
        <v>29105.33</v>
      </c>
      <c r="W1353" s="4">
        <f t="shared" si="154"/>
        <v>2881427.1750000003</v>
      </c>
      <c r="X1353" s="1" t="s">
        <v>95</v>
      </c>
      <c r="Y1353" s="1" t="s">
        <v>96</v>
      </c>
      <c r="Z1353" s="8">
        <v>46815</v>
      </c>
      <c r="AA1353" s="8" t="str">
        <f>TEXT(Table2[[#This Row],[Application_Date]],"yyy")</f>
        <v>2028</v>
      </c>
      <c r="AB1353" s="8" t="str">
        <f>TEXT(Table2[[#This Row],[Application_Date]],"mmmm")</f>
        <v>March</v>
      </c>
      <c r="AC1353" s="1" t="s">
        <v>52</v>
      </c>
      <c r="AD1353" s="1" t="s">
        <v>42</v>
      </c>
      <c r="AE1353" s="1" t="s">
        <v>66</v>
      </c>
    </row>
    <row r="1354" spans="1:31" x14ac:dyDescent="0.25">
      <c r="A1354" s="1" t="s">
        <v>2848</v>
      </c>
      <c r="B1354" s="1" t="str">
        <f>IF(COUNTIF($A$2:A1354,A1354)&gt;1,"Duplicate","Unique")</f>
        <v>Unique</v>
      </c>
      <c r="C1354" s="1" t="s">
        <v>2849</v>
      </c>
      <c r="D1354" s="1" t="s">
        <v>229</v>
      </c>
      <c r="E1354" s="1" t="str">
        <f t="shared" si="148"/>
        <v>Submitted</v>
      </c>
      <c r="F1354" s="1" t="s">
        <v>35</v>
      </c>
      <c r="G1354" s="1">
        <v>54</v>
      </c>
      <c r="H1354" s="1" t="s">
        <v>36</v>
      </c>
      <c r="I1354" s="1" t="s">
        <v>25</v>
      </c>
      <c r="J1354" s="1" t="s">
        <v>37</v>
      </c>
      <c r="K1354" s="4">
        <v>1007378</v>
      </c>
      <c r="L1354" s="4" t="str">
        <f t="shared" si="149"/>
        <v>Submitted</v>
      </c>
      <c r="M1354" s="1">
        <v>378</v>
      </c>
      <c r="N1354" s="1" t="str">
        <f t="shared" si="150"/>
        <v>High_risk</v>
      </c>
      <c r="O1354" s="1" t="str">
        <f t="shared" si="151"/>
        <v>Excellent</v>
      </c>
      <c r="P1354" s="1" t="str">
        <f t="shared" si="152"/>
        <v>Submitted</v>
      </c>
      <c r="Q1354" s="1" t="str">
        <f t="shared" si="153"/>
        <v>Valid</v>
      </c>
      <c r="R1354" s="1" t="s">
        <v>27</v>
      </c>
      <c r="S1354" s="4">
        <v>2038788</v>
      </c>
      <c r="T1354" s="1">
        <v>11.49</v>
      </c>
      <c r="U1354" s="1">
        <v>36</v>
      </c>
      <c r="V1354" s="1">
        <v>56633</v>
      </c>
      <c r="W1354" s="4">
        <f t="shared" si="154"/>
        <v>1952139.5100615527</v>
      </c>
      <c r="X1354" s="1" t="s">
        <v>50</v>
      </c>
      <c r="Y1354" s="1" t="s">
        <v>51</v>
      </c>
      <c r="Z1354" s="8">
        <v>46816</v>
      </c>
      <c r="AA1354" s="8" t="str">
        <f>TEXT(Table2[[#This Row],[Application_Date]],"yyy")</f>
        <v>2028</v>
      </c>
      <c r="AB1354" s="8" t="str">
        <f>TEXT(Table2[[#This Row],[Application_Date]],"mmmm")</f>
        <v>March</v>
      </c>
      <c r="AC1354" s="1" t="s">
        <v>61</v>
      </c>
      <c r="AD1354" s="1" t="s">
        <v>42</v>
      </c>
      <c r="AE1354" s="1" t="s">
        <v>62</v>
      </c>
    </row>
    <row r="1355" spans="1:31" x14ac:dyDescent="0.25">
      <c r="A1355" s="1" t="s">
        <v>2850</v>
      </c>
      <c r="B1355" s="1" t="str">
        <f>IF(COUNTIF($A$2:A1355,A1355)&gt;1,"Duplicate","Unique")</f>
        <v>Unique</v>
      </c>
      <c r="C1355" s="1" t="s">
        <v>2851</v>
      </c>
      <c r="D1355" s="1" t="s">
        <v>366</v>
      </c>
      <c r="E1355" s="1" t="str">
        <f t="shared" si="148"/>
        <v>Submitted</v>
      </c>
      <c r="F1355" s="1" t="s">
        <v>47</v>
      </c>
      <c r="G1355" s="1">
        <v>50</v>
      </c>
      <c r="H1355" s="1" t="s">
        <v>36</v>
      </c>
      <c r="I1355" s="1" t="s">
        <v>48</v>
      </c>
      <c r="J1355" s="1" t="s">
        <v>70</v>
      </c>
      <c r="K1355" s="4">
        <v>2194525</v>
      </c>
      <c r="L1355" s="4" t="str">
        <f t="shared" si="149"/>
        <v>Submitted</v>
      </c>
      <c r="M1355" s="1">
        <v>564</v>
      </c>
      <c r="N1355" s="1" t="str">
        <f t="shared" si="150"/>
        <v>High_risk</v>
      </c>
      <c r="O1355" s="1" t="str">
        <f t="shared" si="151"/>
        <v>Excellent</v>
      </c>
      <c r="P1355" s="1" t="str">
        <f t="shared" si="152"/>
        <v>Submitted</v>
      </c>
      <c r="Q1355" s="1" t="str">
        <f t="shared" si="153"/>
        <v>Valid</v>
      </c>
      <c r="R1355" s="1" t="s">
        <v>82</v>
      </c>
      <c r="S1355" s="4">
        <v>3556118</v>
      </c>
      <c r="T1355" s="1">
        <v>13.85</v>
      </c>
      <c r="U1355" s="1">
        <v>120</v>
      </c>
      <c r="V1355" s="1">
        <v>29634.32</v>
      </c>
      <c r="W1355" s="4">
        <f t="shared" si="154"/>
        <v>4104352.8583333329</v>
      </c>
      <c r="X1355" s="1" t="s">
        <v>105</v>
      </c>
      <c r="Y1355" s="1" t="s">
        <v>106</v>
      </c>
      <c r="Z1355" s="8">
        <v>46817</v>
      </c>
      <c r="AA1355" s="8" t="str">
        <f>TEXT(Table2[[#This Row],[Application_Date]],"yyy")</f>
        <v>2028</v>
      </c>
      <c r="AB1355" s="8" t="str">
        <f>TEXT(Table2[[#This Row],[Application_Date]],"mmmm")</f>
        <v>March</v>
      </c>
      <c r="AC1355" s="1" t="s">
        <v>52</v>
      </c>
      <c r="AD1355" s="1" t="s">
        <v>42</v>
      </c>
      <c r="AE1355" s="1" t="s">
        <v>43</v>
      </c>
    </row>
    <row r="1356" spans="1:31" x14ac:dyDescent="0.25">
      <c r="A1356" s="1" t="s">
        <v>2852</v>
      </c>
      <c r="B1356" s="1" t="str">
        <f>IF(COUNTIF($A$2:A1356,A1356)&gt;1,"Duplicate","Unique")</f>
        <v>Unique</v>
      </c>
      <c r="C1356" s="1" t="s">
        <v>2853</v>
      </c>
      <c r="D1356" s="1" t="s">
        <v>461</v>
      </c>
      <c r="E1356" s="1" t="str">
        <f t="shared" si="148"/>
        <v>Submitted</v>
      </c>
      <c r="F1356" s="1" t="s">
        <v>47</v>
      </c>
      <c r="G1356" s="1">
        <v>47</v>
      </c>
      <c r="H1356" s="1" t="s">
        <v>36</v>
      </c>
      <c r="I1356" s="1" t="s">
        <v>48</v>
      </c>
      <c r="J1356" s="1" t="s">
        <v>70</v>
      </c>
      <c r="K1356" s="4">
        <v>598098</v>
      </c>
      <c r="L1356" s="4" t="str">
        <f t="shared" si="149"/>
        <v>Submitted</v>
      </c>
      <c r="M1356" s="1">
        <v>777</v>
      </c>
      <c r="N1356" s="1" t="str">
        <f t="shared" si="150"/>
        <v>medium_risk</v>
      </c>
      <c r="O1356" s="1" t="str">
        <f t="shared" si="151"/>
        <v>Excellent</v>
      </c>
      <c r="P1356" s="1" t="str">
        <f t="shared" si="152"/>
        <v>Submitted</v>
      </c>
      <c r="Q1356" s="1" t="str">
        <f t="shared" si="153"/>
        <v>Valid</v>
      </c>
      <c r="R1356" s="1" t="s">
        <v>70</v>
      </c>
      <c r="S1356" s="4">
        <v>1734697</v>
      </c>
      <c r="T1356" s="1">
        <v>7.24</v>
      </c>
      <c r="U1356" s="1">
        <v>60</v>
      </c>
      <c r="V1356" s="1">
        <v>28911.62</v>
      </c>
      <c r="W1356" s="4">
        <f t="shared" si="154"/>
        <v>1046600.5233338561</v>
      </c>
      <c r="X1356" s="1" t="s">
        <v>105</v>
      </c>
      <c r="Y1356" s="1" t="s">
        <v>106</v>
      </c>
      <c r="Z1356" s="8">
        <v>46818</v>
      </c>
      <c r="AA1356" s="8" t="str">
        <f>TEXT(Table2[[#This Row],[Application_Date]],"yyy")</f>
        <v>2028</v>
      </c>
      <c r="AB1356" s="8" t="str">
        <f>TEXT(Table2[[#This Row],[Application_Date]],"mmmm")</f>
        <v>March</v>
      </c>
      <c r="AC1356" s="1" t="s">
        <v>61</v>
      </c>
      <c r="AD1356" s="1" t="s">
        <v>30</v>
      </c>
      <c r="AE1356" s="1" t="s">
        <v>66</v>
      </c>
    </row>
    <row r="1357" spans="1:31" x14ac:dyDescent="0.25">
      <c r="A1357" s="1" t="s">
        <v>2854</v>
      </c>
      <c r="B1357" s="1" t="str">
        <f>IF(COUNTIF($A$2:A1357,A1357)&gt;1,"Duplicate","Unique")</f>
        <v>Unique</v>
      </c>
      <c r="C1357" s="1" t="s">
        <v>2855</v>
      </c>
      <c r="D1357" s="1" t="s">
        <v>270</v>
      </c>
      <c r="E1357" s="1" t="str">
        <f t="shared" si="148"/>
        <v>Submitted</v>
      </c>
      <c r="F1357" s="1" t="s">
        <v>47</v>
      </c>
      <c r="G1357" s="1">
        <v>48</v>
      </c>
      <c r="H1357" s="1" t="s">
        <v>36</v>
      </c>
      <c r="I1357" s="1" t="s">
        <v>25</v>
      </c>
      <c r="J1357" s="1" t="s">
        <v>26</v>
      </c>
      <c r="K1357" s="4">
        <v>1662854</v>
      </c>
      <c r="L1357" s="4" t="str">
        <f t="shared" si="149"/>
        <v>Submitted</v>
      </c>
      <c r="M1357" s="1">
        <v>326</v>
      </c>
      <c r="N1357" s="1" t="str">
        <f t="shared" si="150"/>
        <v>High_risk</v>
      </c>
      <c r="O1357" s="1" t="str">
        <f t="shared" si="151"/>
        <v>Excellent</v>
      </c>
      <c r="P1357" s="1" t="str">
        <f t="shared" si="152"/>
        <v>Submitted</v>
      </c>
      <c r="Q1357" s="1" t="str">
        <f t="shared" si="153"/>
        <v>Valid</v>
      </c>
      <c r="R1357" s="1" t="s">
        <v>27</v>
      </c>
      <c r="S1357" s="4">
        <v>2577660</v>
      </c>
      <c r="T1357" s="1">
        <v>8.74</v>
      </c>
      <c r="U1357" s="1">
        <v>36</v>
      </c>
      <c r="V1357" s="1">
        <v>71601.67</v>
      </c>
      <c r="W1357" s="4">
        <f t="shared" si="154"/>
        <v>1877395.70523559</v>
      </c>
      <c r="X1357" s="1" t="s">
        <v>59</v>
      </c>
      <c r="Y1357" s="1" t="s">
        <v>60</v>
      </c>
      <c r="Z1357" s="8">
        <v>46819</v>
      </c>
      <c r="AA1357" s="8" t="str">
        <f>TEXT(Table2[[#This Row],[Application_Date]],"yyy")</f>
        <v>2028</v>
      </c>
      <c r="AB1357" s="8" t="str">
        <f>TEXT(Table2[[#This Row],[Application_Date]],"mmmm")</f>
        <v>March</v>
      </c>
      <c r="AC1357" s="1" t="s">
        <v>61</v>
      </c>
      <c r="AD1357" s="1" t="s">
        <v>42</v>
      </c>
      <c r="AE1357" s="1" t="s">
        <v>66</v>
      </c>
    </row>
    <row r="1358" spans="1:31" x14ac:dyDescent="0.25">
      <c r="A1358" s="1" t="s">
        <v>2856</v>
      </c>
      <c r="B1358" s="1" t="str">
        <f>IF(COUNTIF($A$2:A1358,A1358)&gt;1,"Duplicate","Unique")</f>
        <v>Unique</v>
      </c>
      <c r="C1358" s="1" t="s">
        <v>2857</v>
      </c>
      <c r="D1358" s="1" t="s">
        <v>172</v>
      </c>
      <c r="E1358" s="1" t="str">
        <f t="shared" si="148"/>
        <v>Submitted</v>
      </c>
      <c r="F1358" s="1" t="s">
        <v>35</v>
      </c>
      <c r="G1358" s="1">
        <v>41</v>
      </c>
      <c r="H1358" s="1" t="s">
        <v>36</v>
      </c>
      <c r="I1358" s="1" t="s">
        <v>25</v>
      </c>
      <c r="J1358" s="1" t="s">
        <v>37</v>
      </c>
      <c r="K1358" s="4">
        <v>529801</v>
      </c>
      <c r="L1358" s="4" t="str">
        <f t="shared" si="149"/>
        <v>Submitted</v>
      </c>
      <c r="M1358" s="1">
        <v>547</v>
      </c>
      <c r="N1358" s="1" t="str">
        <f t="shared" si="150"/>
        <v>High_risk</v>
      </c>
      <c r="O1358" s="1" t="str">
        <f t="shared" si="151"/>
        <v>Excellent</v>
      </c>
      <c r="P1358" s="1" t="str">
        <f t="shared" si="152"/>
        <v>Submitted</v>
      </c>
      <c r="Q1358" s="1" t="str">
        <f t="shared" si="153"/>
        <v>Valid</v>
      </c>
      <c r="R1358" s="1" t="s">
        <v>70</v>
      </c>
      <c r="S1358" s="4">
        <v>3575869</v>
      </c>
      <c r="T1358" s="1">
        <v>14.97</v>
      </c>
      <c r="U1358" s="1">
        <v>12</v>
      </c>
      <c r="V1358" s="1">
        <v>297989.08</v>
      </c>
      <c r="W1358" s="4">
        <f t="shared" si="154"/>
        <v>4461165.1440346548</v>
      </c>
      <c r="X1358" s="1" t="s">
        <v>50</v>
      </c>
      <c r="Y1358" s="1" t="s">
        <v>51</v>
      </c>
      <c r="Z1358" s="8">
        <v>46820</v>
      </c>
      <c r="AA1358" s="8" t="str">
        <f>TEXT(Table2[[#This Row],[Application_Date]],"yyy")</f>
        <v>2028</v>
      </c>
      <c r="AB1358" s="8" t="str">
        <f>TEXT(Table2[[#This Row],[Application_Date]],"mmmm")</f>
        <v>March</v>
      </c>
      <c r="AC1358" s="1" t="s">
        <v>61</v>
      </c>
      <c r="AD1358" s="1" t="s">
        <v>42</v>
      </c>
      <c r="AE1358" s="1" t="s">
        <v>31</v>
      </c>
    </row>
    <row r="1359" spans="1:31" x14ac:dyDescent="0.25">
      <c r="A1359" s="1" t="s">
        <v>2858</v>
      </c>
      <c r="B1359" s="1" t="str">
        <f>IF(COUNTIF($A$2:A1359,A1359)&gt;1,"Duplicate","Unique")</f>
        <v>Unique</v>
      </c>
      <c r="C1359" s="1" t="s">
        <v>2859</v>
      </c>
      <c r="D1359" s="1" t="s">
        <v>199</v>
      </c>
      <c r="E1359" s="1" t="str">
        <f t="shared" si="148"/>
        <v>Submitted</v>
      </c>
      <c r="F1359" s="1" t="s">
        <v>35</v>
      </c>
      <c r="G1359" s="1">
        <v>26</v>
      </c>
      <c r="H1359" s="1" t="s">
        <v>24</v>
      </c>
      <c r="I1359" s="1" t="s">
        <v>48</v>
      </c>
      <c r="J1359" s="1" t="s">
        <v>49</v>
      </c>
      <c r="K1359" s="4">
        <v>2457295</v>
      </c>
      <c r="L1359" s="4" t="str">
        <f t="shared" si="149"/>
        <v>Submitted</v>
      </c>
      <c r="M1359" s="1">
        <v>675</v>
      </c>
      <c r="N1359" s="1" t="str">
        <f t="shared" si="150"/>
        <v>low_risk</v>
      </c>
      <c r="O1359" s="1" t="str">
        <f t="shared" si="151"/>
        <v>Excellent</v>
      </c>
      <c r="P1359" s="1" t="str">
        <f t="shared" si="152"/>
        <v>Submitted</v>
      </c>
      <c r="Q1359" s="1" t="str">
        <f t="shared" si="153"/>
        <v>Valid</v>
      </c>
      <c r="R1359" s="1" t="s">
        <v>38</v>
      </c>
      <c r="S1359" s="4">
        <v>856277</v>
      </c>
      <c r="T1359" s="1">
        <v>18.309999999999999</v>
      </c>
      <c r="U1359" s="1">
        <v>12</v>
      </c>
      <c r="V1359" s="1">
        <v>71356.42</v>
      </c>
      <c r="W1359" s="4">
        <f t="shared" si="154"/>
        <v>1306555.3654971814</v>
      </c>
      <c r="X1359" s="1" t="s">
        <v>85</v>
      </c>
      <c r="Y1359" s="1" t="s">
        <v>86</v>
      </c>
      <c r="Z1359" s="8">
        <v>46821</v>
      </c>
      <c r="AA1359" s="8" t="str">
        <f>TEXT(Table2[[#This Row],[Application_Date]],"yyy")</f>
        <v>2028</v>
      </c>
      <c r="AB1359" s="8" t="str">
        <f>TEXT(Table2[[#This Row],[Application_Date]],"mmmm")</f>
        <v>March</v>
      </c>
      <c r="AC1359" s="1" t="s">
        <v>61</v>
      </c>
      <c r="AD1359" s="1" t="s">
        <v>30</v>
      </c>
      <c r="AE1359" s="1" t="s">
        <v>62</v>
      </c>
    </row>
    <row r="1360" spans="1:31" x14ac:dyDescent="0.25">
      <c r="A1360" s="1" t="s">
        <v>2860</v>
      </c>
      <c r="B1360" s="1" t="str">
        <f>IF(COUNTIF($A$2:A1360,A1360)&gt;1,"Duplicate","Unique")</f>
        <v>Unique</v>
      </c>
      <c r="C1360" s="1" t="s">
        <v>2861</v>
      </c>
      <c r="D1360" s="1" t="s">
        <v>333</v>
      </c>
      <c r="E1360" s="1" t="str">
        <f t="shared" si="148"/>
        <v>Submitted</v>
      </c>
      <c r="F1360" s="1" t="s">
        <v>35</v>
      </c>
      <c r="G1360" s="1">
        <v>44</v>
      </c>
      <c r="H1360" s="1" t="s">
        <v>36</v>
      </c>
      <c r="I1360" s="1" t="s">
        <v>25</v>
      </c>
      <c r="J1360" s="1" t="s">
        <v>37</v>
      </c>
      <c r="K1360" s="4">
        <v>996825</v>
      </c>
      <c r="L1360" s="4" t="str">
        <f t="shared" si="149"/>
        <v>Submitted</v>
      </c>
      <c r="M1360" s="1">
        <v>541</v>
      </c>
      <c r="N1360" s="1" t="str">
        <f t="shared" si="150"/>
        <v>High_risk</v>
      </c>
      <c r="O1360" s="1" t="str">
        <f t="shared" si="151"/>
        <v>Excellent</v>
      </c>
      <c r="P1360" s="1" t="str">
        <f t="shared" si="152"/>
        <v>Submitted</v>
      </c>
      <c r="Q1360" s="1" t="str">
        <f t="shared" si="153"/>
        <v>Valid</v>
      </c>
      <c r="R1360" s="1" t="s">
        <v>38</v>
      </c>
      <c r="S1360" s="4">
        <v>1187172</v>
      </c>
      <c r="T1360" s="1">
        <v>18.05</v>
      </c>
      <c r="U1360" s="1">
        <v>24</v>
      </c>
      <c r="V1360" s="1">
        <v>49465.5</v>
      </c>
      <c r="W1360" s="4">
        <f t="shared" si="154"/>
        <v>1785704.5504829388</v>
      </c>
      <c r="X1360" s="1" t="s">
        <v>95</v>
      </c>
      <c r="Y1360" s="1" t="s">
        <v>96</v>
      </c>
      <c r="Z1360" s="8">
        <v>46822</v>
      </c>
      <c r="AA1360" s="8" t="str">
        <f>TEXT(Table2[[#This Row],[Application_Date]],"yyy")</f>
        <v>2028</v>
      </c>
      <c r="AB1360" s="8" t="str">
        <f>TEXT(Table2[[#This Row],[Application_Date]],"mmmm")</f>
        <v>March</v>
      </c>
      <c r="AC1360" s="1" t="s">
        <v>52</v>
      </c>
      <c r="AD1360" s="1" t="s">
        <v>42</v>
      </c>
      <c r="AE1360" s="1" t="s">
        <v>43</v>
      </c>
    </row>
    <row r="1361" spans="1:31" x14ac:dyDescent="0.25">
      <c r="A1361" s="1" t="s">
        <v>2862</v>
      </c>
      <c r="B1361" s="1" t="str">
        <f>IF(COUNTIF($A$2:A1361,A1361)&gt;1,"Duplicate","Unique")</f>
        <v>Unique</v>
      </c>
      <c r="C1361" s="1" t="s">
        <v>2863</v>
      </c>
      <c r="D1361" s="1" t="s">
        <v>638</v>
      </c>
      <c r="E1361" s="1" t="str">
        <f t="shared" si="148"/>
        <v>Submitted</v>
      </c>
      <c r="F1361" s="1" t="s">
        <v>35</v>
      </c>
      <c r="G1361" s="1">
        <v>30</v>
      </c>
      <c r="H1361" s="1" t="s">
        <v>24</v>
      </c>
      <c r="I1361" s="1" t="s">
        <v>25</v>
      </c>
      <c r="J1361" s="1" t="s">
        <v>37</v>
      </c>
      <c r="K1361" s="4">
        <v>1748052</v>
      </c>
      <c r="L1361" s="4" t="str">
        <f t="shared" si="149"/>
        <v>Submitted</v>
      </c>
      <c r="M1361" s="1">
        <v>950</v>
      </c>
      <c r="N1361" s="1" t="str">
        <f t="shared" si="150"/>
        <v>medium_risk</v>
      </c>
      <c r="O1361" s="1" t="str">
        <f t="shared" si="151"/>
        <v>Excellent</v>
      </c>
      <c r="P1361" s="1" t="str">
        <f t="shared" si="152"/>
        <v>Submitted</v>
      </c>
      <c r="Q1361" s="1" t="str">
        <f t="shared" si="153"/>
        <v>Invalid</v>
      </c>
      <c r="R1361" s="1" t="s">
        <v>6</v>
      </c>
      <c r="S1361" s="4">
        <v>704309</v>
      </c>
      <c r="T1361" s="1">
        <v>14.07</v>
      </c>
      <c r="U1361" s="1">
        <v>12</v>
      </c>
      <c r="V1361" s="1">
        <v>58692.42</v>
      </c>
      <c r="W1361" s="4">
        <f t="shared" si="154"/>
        <v>825877.01580675773</v>
      </c>
      <c r="X1361" s="1" t="s">
        <v>95</v>
      </c>
      <c r="Y1361" s="1" t="s">
        <v>96</v>
      </c>
      <c r="Z1361" s="8">
        <v>46823</v>
      </c>
      <c r="AA1361" s="8" t="str">
        <f>TEXT(Table2[[#This Row],[Application_Date]],"yyy")</f>
        <v>2028</v>
      </c>
      <c r="AB1361" s="8" t="str">
        <f>TEXT(Table2[[#This Row],[Application_Date]],"mmmm")</f>
        <v>March</v>
      </c>
      <c r="AC1361" s="1" t="s">
        <v>61</v>
      </c>
      <c r="AD1361" s="1" t="s">
        <v>42</v>
      </c>
      <c r="AE1361" s="1" t="s">
        <v>66</v>
      </c>
    </row>
    <row r="1362" spans="1:31" x14ac:dyDescent="0.25">
      <c r="A1362" s="1" t="s">
        <v>2864</v>
      </c>
      <c r="B1362" s="1" t="str">
        <f>IF(COUNTIF($A$2:A1362,A1362)&gt;1,"Duplicate","Unique")</f>
        <v>Unique</v>
      </c>
      <c r="C1362" s="1" t="s">
        <v>2865</v>
      </c>
      <c r="D1362" s="1" t="s">
        <v>169</v>
      </c>
      <c r="E1362" s="1" t="str">
        <f t="shared" si="148"/>
        <v>Submitted</v>
      </c>
      <c r="F1362" s="1" t="s">
        <v>35</v>
      </c>
      <c r="G1362" s="1">
        <v>55</v>
      </c>
      <c r="H1362" s="1" t="s">
        <v>24</v>
      </c>
      <c r="I1362" s="1" t="s">
        <v>25</v>
      </c>
      <c r="J1362" s="1" t="s">
        <v>49</v>
      </c>
      <c r="K1362" s="4">
        <v>1558556</v>
      </c>
      <c r="L1362" s="4" t="str">
        <f t="shared" si="149"/>
        <v>Submitted</v>
      </c>
      <c r="M1362" s="1">
        <v>821</v>
      </c>
      <c r="N1362" s="1" t="str">
        <f t="shared" si="150"/>
        <v>medium_risk</v>
      </c>
      <c r="O1362" s="1" t="str">
        <f t="shared" si="151"/>
        <v>Excellent</v>
      </c>
      <c r="P1362" s="1" t="str">
        <f t="shared" si="152"/>
        <v>Submitted</v>
      </c>
      <c r="Q1362" s="1" t="str">
        <f t="shared" si="153"/>
        <v>Valid</v>
      </c>
      <c r="R1362" s="1" t="s">
        <v>27</v>
      </c>
      <c r="S1362" s="4">
        <v>382750</v>
      </c>
      <c r="T1362" s="1">
        <v>8</v>
      </c>
      <c r="U1362" s="1">
        <v>12</v>
      </c>
      <c r="V1362" s="1">
        <v>31895.83</v>
      </c>
      <c r="W1362" s="4">
        <f t="shared" si="154"/>
        <v>255723.32067401314</v>
      </c>
      <c r="X1362" s="1" t="s">
        <v>85</v>
      </c>
      <c r="Y1362" s="1" t="s">
        <v>86</v>
      </c>
      <c r="Z1362" s="8">
        <v>46824</v>
      </c>
      <c r="AA1362" s="8" t="str">
        <f>TEXT(Table2[[#This Row],[Application_Date]],"yyy")</f>
        <v>2028</v>
      </c>
      <c r="AB1362" s="8" t="str">
        <f>TEXT(Table2[[#This Row],[Application_Date]],"mmmm")</f>
        <v>March</v>
      </c>
      <c r="AC1362" s="1" t="s">
        <v>41</v>
      </c>
      <c r="AD1362" s="1" t="s">
        <v>42</v>
      </c>
      <c r="AE1362" s="1" t="s">
        <v>62</v>
      </c>
    </row>
    <row r="1363" spans="1:31" x14ac:dyDescent="0.25">
      <c r="A1363" s="1" t="s">
        <v>2866</v>
      </c>
      <c r="B1363" s="1" t="str">
        <f>IF(COUNTIF($A$2:A1363,A1363)&gt;1,"Duplicate","Unique")</f>
        <v>Unique</v>
      </c>
      <c r="C1363" s="1" t="s">
        <v>2867</v>
      </c>
      <c r="D1363" s="1" t="s">
        <v>204</v>
      </c>
      <c r="E1363" s="1" t="str">
        <f t="shared" si="148"/>
        <v>Submitted</v>
      </c>
      <c r="F1363" s="1" t="s">
        <v>35</v>
      </c>
      <c r="G1363" s="1">
        <v>44</v>
      </c>
      <c r="H1363" s="1" t="s">
        <v>36</v>
      </c>
      <c r="I1363" s="1" t="s">
        <v>48</v>
      </c>
      <c r="J1363" s="1" t="s">
        <v>49</v>
      </c>
      <c r="K1363" s="4">
        <v>2319688</v>
      </c>
      <c r="L1363" s="4" t="str">
        <f t="shared" si="149"/>
        <v>Submitted</v>
      </c>
      <c r="M1363" s="1">
        <v>410</v>
      </c>
      <c r="N1363" s="1" t="str">
        <f t="shared" si="150"/>
        <v>High_risk</v>
      </c>
      <c r="O1363" s="1" t="str">
        <f t="shared" si="151"/>
        <v>Excellent</v>
      </c>
      <c r="P1363" s="1" t="str">
        <f t="shared" si="152"/>
        <v>Submitted</v>
      </c>
      <c r="Q1363" s="1" t="str">
        <f t="shared" si="153"/>
        <v>Valid</v>
      </c>
      <c r="R1363" s="1" t="s">
        <v>70</v>
      </c>
      <c r="S1363" s="4">
        <v>662571</v>
      </c>
      <c r="T1363" s="1">
        <v>12.52</v>
      </c>
      <c r="U1363" s="1">
        <v>180</v>
      </c>
      <c r="V1363" s="1">
        <v>3680.95</v>
      </c>
      <c r="W1363" s="4">
        <f t="shared" si="154"/>
        <v>691282.40999999992</v>
      </c>
      <c r="X1363" s="1" t="s">
        <v>105</v>
      </c>
      <c r="Y1363" s="1" t="s">
        <v>106</v>
      </c>
      <c r="Z1363" s="8">
        <v>46825</v>
      </c>
      <c r="AA1363" s="8" t="str">
        <f>TEXT(Table2[[#This Row],[Application_Date]],"yyy")</f>
        <v>2028</v>
      </c>
      <c r="AB1363" s="8" t="str">
        <f>TEXT(Table2[[#This Row],[Application_Date]],"mmmm")</f>
        <v>March</v>
      </c>
      <c r="AC1363" s="1" t="s">
        <v>61</v>
      </c>
      <c r="AD1363" s="1" t="s">
        <v>42</v>
      </c>
      <c r="AE1363" s="1" t="s">
        <v>43</v>
      </c>
    </row>
    <row r="1364" spans="1:31" x14ac:dyDescent="0.25">
      <c r="A1364" s="1" t="s">
        <v>2868</v>
      </c>
      <c r="B1364" s="1" t="str">
        <f>IF(COUNTIF($A$2:A1364,A1364)&gt;1,"Duplicate","Unique")</f>
        <v>Unique</v>
      </c>
      <c r="C1364" s="1" t="s">
        <v>2869</v>
      </c>
      <c r="D1364" s="1" t="s">
        <v>157</v>
      </c>
      <c r="E1364" s="1" t="str">
        <f t="shared" si="148"/>
        <v>Submitted</v>
      </c>
      <c r="F1364" s="1" t="s">
        <v>35</v>
      </c>
      <c r="G1364" s="1">
        <v>48</v>
      </c>
      <c r="H1364" s="1" t="s">
        <v>24</v>
      </c>
      <c r="I1364" s="1" t="s">
        <v>25</v>
      </c>
      <c r="J1364" s="1" t="s">
        <v>70</v>
      </c>
      <c r="K1364" s="4">
        <v>2079983</v>
      </c>
      <c r="L1364" s="4" t="str">
        <f t="shared" si="149"/>
        <v>Submitted</v>
      </c>
      <c r="M1364" s="1">
        <v>380</v>
      </c>
      <c r="N1364" s="1" t="str">
        <f t="shared" si="150"/>
        <v>High_risk</v>
      </c>
      <c r="O1364" s="1" t="str">
        <f t="shared" si="151"/>
        <v>Excellent</v>
      </c>
      <c r="P1364" s="1" t="str">
        <f t="shared" si="152"/>
        <v>Submitted</v>
      </c>
      <c r="Q1364" s="1" t="str">
        <f t="shared" si="153"/>
        <v>Valid</v>
      </c>
      <c r="R1364" s="1" t="s">
        <v>70</v>
      </c>
      <c r="S1364" s="4">
        <v>3025977</v>
      </c>
      <c r="T1364" s="1">
        <v>8.27</v>
      </c>
      <c r="U1364" s="1">
        <v>12</v>
      </c>
      <c r="V1364" s="1">
        <v>252164.75</v>
      </c>
      <c r="W1364" s="4">
        <f t="shared" si="154"/>
        <v>2089274.394247931</v>
      </c>
      <c r="X1364" s="1" t="s">
        <v>95</v>
      </c>
      <c r="Y1364" s="1" t="s">
        <v>96</v>
      </c>
      <c r="Z1364" s="8">
        <v>46826</v>
      </c>
      <c r="AA1364" s="8" t="str">
        <f>TEXT(Table2[[#This Row],[Application_Date]],"yyy")</f>
        <v>2028</v>
      </c>
      <c r="AB1364" s="8" t="str">
        <f>TEXT(Table2[[#This Row],[Application_Date]],"mmmm")</f>
        <v>March</v>
      </c>
      <c r="AC1364" s="1" t="s">
        <v>61</v>
      </c>
      <c r="AD1364" s="1" t="s">
        <v>30</v>
      </c>
      <c r="AE1364" s="1" t="s">
        <v>43</v>
      </c>
    </row>
    <row r="1365" spans="1:31" x14ac:dyDescent="0.25">
      <c r="A1365" s="1" t="s">
        <v>2870</v>
      </c>
      <c r="B1365" s="1" t="str">
        <f>IF(COUNTIF($A$2:A1365,A1365)&gt;1,"Duplicate","Unique")</f>
        <v>Unique</v>
      </c>
      <c r="C1365" s="1" t="s">
        <v>2871</v>
      </c>
      <c r="D1365" s="1" t="s">
        <v>214</v>
      </c>
      <c r="E1365" s="1" t="str">
        <f t="shared" si="148"/>
        <v>Submitted</v>
      </c>
      <c r="F1365" s="1" t="s">
        <v>35</v>
      </c>
      <c r="G1365" s="1">
        <v>56</v>
      </c>
      <c r="H1365" s="1" t="s">
        <v>36</v>
      </c>
      <c r="I1365" s="1" t="s">
        <v>25</v>
      </c>
      <c r="J1365" s="1" t="s">
        <v>37</v>
      </c>
      <c r="K1365" s="4">
        <v>-50000</v>
      </c>
      <c r="L1365" s="4" t="str">
        <f t="shared" si="149"/>
        <v>Submitted</v>
      </c>
      <c r="M1365" s="1">
        <v>873</v>
      </c>
      <c r="N1365" s="1" t="str">
        <f t="shared" si="150"/>
        <v>medium_risk</v>
      </c>
      <c r="O1365" s="1" t="str">
        <f t="shared" si="151"/>
        <v>Excellent</v>
      </c>
      <c r="P1365" s="1" t="str">
        <f t="shared" si="152"/>
        <v>Submitted</v>
      </c>
      <c r="Q1365" s="1" t="str">
        <f t="shared" si="153"/>
        <v>Valid</v>
      </c>
      <c r="R1365" s="1" t="s">
        <v>27</v>
      </c>
      <c r="S1365" s="4">
        <v>605430</v>
      </c>
      <c r="T1365" s="1">
        <v>10.52</v>
      </c>
      <c r="U1365" s="1">
        <v>60</v>
      </c>
      <c r="V1365" s="1">
        <v>10090.5</v>
      </c>
      <c r="W1365" s="4">
        <f t="shared" si="154"/>
        <v>530760.29999999993</v>
      </c>
      <c r="X1365" s="1" t="s">
        <v>95</v>
      </c>
      <c r="Y1365" s="1" t="s">
        <v>96</v>
      </c>
      <c r="Z1365" s="8">
        <v>46827</v>
      </c>
      <c r="AA1365" s="8" t="str">
        <f>TEXT(Table2[[#This Row],[Application_Date]],"yyy")</f>
        <v>2028</v>
      </c>
      <c r="AB1365" s="8" t="str">
        <f>TEXT(Table2[[#This Row],[Application_Date]],"mmmm")</f>
        <v>March</v>
      </c>
      <c r="AC1365" s="1" t="s">
        <v>61</v>
      </c>
      <c r="AD1365" s="1" t="s">
        <v>30</v>
      </c>
      <c r="AE1365" s="1" t="s">
        <v>62</v>
      </c>
    </row>
    <row r="1366" spans="1:31" x14ac:dyDescent="0.25">
      <c r="A1366" s="1" t="s">
        <v>2872</v>
      </c>
      <c r="B1366" s="1" t="str">
        <f>IF(COUNTIF($A$2:A1366,A1366)&gt;1,"Duplicate","Unique")</f>
        <v>Unique</v>
      </c>
      <c r="C1366" s="1" t="s">
        <v>2873</v>
      </c>
      <c r="D1366" s="1" t="s">
        <v>1280</v>
      </c>
      <c r="E1366" s="1" t="str">
        <f t="shared" si="148"/>
        <v>Submitted</v>
      </c>
      <c r="F1366" s="1" t="s">
        <v>35</v>
      </c>
      <c r="G1366" s="1">
        <v>40</v>
      </c>
      <c r="H1366" s="1" t="s">
        <v>24</v>
      </c>
      <c r="I1366" s="1" t="s">
        <v>25</v>
      </c>
      <c r="J1366" s="1" t="s">
        <v>49</v>
      </c>
      <c r="K1366" s="4">
        <v>542366</v>
      </c>
      <c r="L1366" s="4" t="str">
        <f t="shared" si="149"/>
        <v>Submitted</v>
      </c>
      <c r="M1366" s="1">
        <v>335</v>
      </c>
      <c r="N1366" s="1" t="str">
        <f t="shared" si="150"/>
        <v>High_risk</v>
      </c>
      <c r="O1366" s="1" t="str">
        <f t="shared" si="151"/>
        <v>Excellent</v>
      </c>
      <c r="P1366" s="1" t="str">
        <f t="shared" si="152"/>
        <v>Submitted</v>
      </c>
      <c r="Q1366" s="1" t="str">
        <f t="shared" si="153"/>
        <v>Valid</v>
      </c>
      <c r="R1366" s="1" t="s">
        <v>38</v>
      </c>
      <c r="S1366" s="4">
        <v>1463322</v>
      </c>
      <c r="T1366" s="1">
        <v>10.8</v>
      </c>
      <c r="U1366" s="1">
        <v>24</v>
      </c>
      <c r="V1366" s="1">
        <v>60971.75</v>
      </c>
      <c r="W1366" s="4">
        <f t="shared" si="154"/>
        <v>1316990.0688413561</v>
      </c>
      <c r="X1366" s="1" t="s">
        <v>50</v>
      </c>
      <c r="Y1366" s="1" t="s">
        <v>51</v>
      </c>
      <c r="Z1366" s="8">
        <v>46828</v>
      </c>
      <c r="AA1366" s="8" t="str">
        <f>TEXT(Table2[[#This Row],[Application_Date]],"yyy")</f>
        <v>2028</v>
      </c>
      <c r="AB1366" s="8" t="str">
        <f>TEXT(Table2[[#This Row],[Application_Date]],"mmmm")</f>
        <v>March</v>
      </c>
      <c r="AC1366" s="1" t="s">
        <v>61</v>
      </c>
      <c r="AD1366" s="1" t="s">
        <v>42</v>
      </c>
      <c r="AE1366" s="1" t="s">
        <v>62</v>
      </c>
    </row>
    <row r="1367" spans="1:31" x14ac:dyDescent="0.25">
      <c r="A1367" s="1" t="s">
        <v>2874</v>
      </c>
      <c r="B1367" s="1" t="str">
        <f>IF(COUNTIF($A$2:A1367,A1367)&gt;1,"Duplicate","Unique")</f>
        <v>Unique</v>
      </c>
      <c r="C1367" s="1" t="s">
        <v>2875</v>
      </c>
      <c r="D1367" s="1">
        <v>0</v>
      </c>
      <c r="E1367" s="1" t="str">
        <f t="shared" si="148"/>
        <v>Submitted</v>
      </c>
      <c r="F1367" s="1" t="s">
        <v>35</v>
      </c>
      <c r="G1367" s="1">
        <v>49</v>
      </c>
      <c r="H1367" s="1" t="s">
        <v>36</v>
      </c>
      <c r="I1367" s="1" t="s">
        <v>25</v>
      </c>
      <c r="J1367" s="1" t="s">
        <v>70</v>
      </c>
      <c r="K1367" s="4">
        <v>358936</v>
      </c>
      <c r="L1367" s="4" t="str">
        <f t="shared" si="149"/>
        <v>Submitted</v>
      </c>
      <c r="M1367" s="1">
        <v>437</v>
      </c>
      <c r="N1367" s="1" t="str">
        <f t="shared" si="150"/>
        <v>High_risk</v>
      </c>
      <c r="O1367" s="1" t="str">
        <f t="shared" si="151"/>
        <v>Excellent</v>
      </c>
      <c r="P1367" s="1" t="str">
        <f t="shared" si="152"/>
        <v>Submitted</v>
      </c>
      <c r="Q1367" s="1" t="str">
        <f t="shared" si="153"/>
        <v>Valid</v>
      </c>
      <c r="R1367" s="1" t="s">
        <v>70</v>
      </c>
      <c r="S1367" s="4">
        <v>947988</v>
      </c>
      <c r="T1367" s="1">
        <v>13.22</v>
      </c>
      <c r="U1367" s="1">
        <v>120</v>
      </c>
      <c r="V1367" s="1">
        <v>7899.9</v>
      </c>
      <c r="W1367" s="4">
        <f t="shared" si="154"/>
        <v>1044366.7800000001</v>
      </c>
      <c r="X1367" s="1" t="s">
        <v>95</v>
      </c>
      <c r="Y1367" s="1" t="s">
        <v>96</v>
      </c>
      <c r="Z1367" s="8">
        <v>46829</v>
      </c>
      <c r="AA1367" s="8" t="str">
        <f>TEXT(Table2[[#This Row],[Application_Date]],"yyy")</f>
        <v>2028</v>
      </c>
      <c r="AB1367" s="8" t="str">
        <f>TEXT(Table2[[#This Row],[Application_Date]],"mmmm")</f>
        <v>March</v>
      </c>
      <c r="AC1367" s="1" t="s">
        <v>61</v>
      </c>
      <c r="AD1367" s="1" t="s">
        <v>42</v>
      </c>
      <c r="AE1367" s="1" t="s">
        <v>66</v>
      </c>
    </row>
    <row r="1368" spans="1:31" x14ac:dyDescent="0.25">
      <c r="A1368" s="1" t="s">
        <v>2876</v>
      </c>
      <c r="B1368" s="1" t="str">
        <f>IF(COUNTIF($A$2:A1368,A1368)&gt;1,"Duplicate","Unique")</f>
        <v>Unique</v>
      </c>
      <c r="C1368" s="1" t="s">
        <v>2877</v>
      </c>
      <c r="D1368" s="1" t="s">
        <v>34</v>
      </c>
      <c r="E1368" s="1" t="str">
        <f t="shared" si="148"/>
        <v>Submitted</v>
      </c>
      <c r="F1368" s="1" t="s">
        <v>35</v>
      </c>
      <c r="G1368" s="1">
        <v>49</v>
      </c>
      <c r="H1368" s="1" t="s">
        <v>24</v>
      </c>
      <c r="I1368" s="1" t="s">
        <v>48</v>
      </c>
      <c r="J1368" s="1" t="s">
        <v>70</v>
      </c>
      <c r="K1368" s="4">
        <v>658189</v>
      </c>
      <c r="L1368" s="4" t="str">
        <f t="shared" si="149"/>
        <v>Submitted</v>
      </c>
      <c r="M1368" s="1">
        <v>573</v>
      </c>
      <c r="N1368" s="1" t="str">
        <f t="shared" si="150"/>
        <v>High_risk</v>
      </c>
      <c r="O1368" s="1" t="str">
        <f t="shared" si="151"/>
        <v>Excellent</v>
      </c>
      <c r="P1368" s="1" t="str">
        <f t="shared" si="152"/>
        <v>Submitted</v>
      </c>
      <c r="Q1368" s="1" t="str">
        <f t="shared" si="153"/>
        <v>Valid</v>
      </c>
      <c r="R1368" s="1" t="s">
        <v>70</v>
      </c>
      <c r="S1368" s="4">
        <v>2235390</v>
      </c>
      <c r="T1368" s="1">
        <v>13.1</v>
      </c>
      <c r="U1368" s="1">
        <v>24</v>
      </c>
      <c r="V1368" s="1">
        <v>93141.25</v>
      </c>
      <c r="W1368" s="4">
        <f t="shared" si="154"/>
        <v>2440300.7996162516</v>
      </c>
      <c r="X1368" s="1" t="s">
        <v>39</v>
      </c>
      <c r="Y1368" s="1" t="s">
        <v>40</v>
      </c>
      <c r="Z1368" s="8">
        <v>46830</v>
      </c>
      <c r="AA1368" s="8" t="str">
        <f>TEXT(Table2[[#This Row],[Application_Date]],"yyy")</f>
        <v>2028</v>
      </c>
      <c r="AB1368" s="8" t="str">
        <f>TEXT(Table2[[#This Row],[Application_Date]],"mmmm")</f>
        <v>March</v>
      </c>
      <c r="AC1368" s="1" t="s">
        <v>52</v>
      </c>
      <c r="AD1368" s="1" t="s">
        <v>30</v>
      </c>
      <c r="AE1368" s="1" t="s">
        <v>62</v>
      </c>
    </row>
    <row r="1369" spans="1:31" x14ac:dyDescent="0.25">
      <c r="A1369" s="1" t="s">
        <v>2878</v>
      </c>
      <c r="B1369" s="1" t="str">
        <f>IF(COUNTIF($A$2:A1369,A1369)&gt;1,"Duplicate","Unique")</f>
        <v>Unique</v>
      </c>
      <c r="C1369" s="1" t="s">
        <v>2879</v>
      </c>
      <c r="D1369" s="1" t="s">
        <v>214</v>
      </c>
      <c r="E1369" s="1" t="str">
        <f t="shared" si="148"/>
        <v>Submitted</v>
      </c>
      <c r="F1369" s="1" t="s">
        <v>35</v>
      </c>
      <c r="G1369" s="1">
        <v>44</v>
      </c>
      <c r="H1369" s="1" t="s">
        <v>24</v>
      </c>
      <c r="I1369" s="1" t="s">
        <v>48</v>
      </c>
      <c r="J1369" s="1" t="s">
        <v>70</v>
      </c>
      <c r="K1369" s="4">
        <v>482894</v>
      </c>
      <c r="L1369" s="4" t="str">
        <f t="shared" si="149"/>
        <v>Submitted</v>
      </c>
      <c r="M1369" s="1">
        <v>557</v>
      </c>
      <c r="N1369" s="1" t="str">
        <f t="shared" si="150"/>
        <v>High_risk</v>
      </c>
      <c r="O1369" s="1" t="str">
        <f t="shared" si="151"/>
        <v>Excellent</v>
      </c>
      <c r="P1369" s="1" t="str">
        <f t="shared" si="152"/>
        <v>Submitted</v>
      </c>
      <c r="Q1369" s="1" t="str">
        <f t="shared" si="153"/>
        <v>Valid</v>
      </c>
      <c r="R1369" s="1" t="s">
        <v>27</v>
      </c>
      <c r="S1369" s="4">
        <v>4806969</v>
      </c>
      <c r="T1369" s="1">
        <v>8.52</v>
      </c>
      <c r="U1369" s="1">
        <v>24</v>
      </c>
      <c r="V1369" s="1">
        <v>200290.38</v>
      </c>
      <c r="W1369" s="4">
        <f t="shared" si="154"/>
        <v>3412956.7242201054</v>
      </c>
      <c r="X1369" s="1" t="s">
        <v>28</v>
      </c>
      <c r="Y1369" s="1" t="s">
        <v>29</v>
      </c>
      <c r="Z1369" s="8">
        <v>46831</v>
      </c>
      <c r="AA1369" s="8" t="str">
        <f>TEXT(Table2[[#This Row],[Application_Date]],"yyy")</f>
        <v>2028</v>
      </c>
      <c r="AB1369" s="8" t="str">
        <f>TEXT(Table2[[#This Row],[Application_Date]],"mmmm")</f>
        <v>March</v>
      </c>
      <c r="AC1369" s="1" t="s">
        <v>61</v>
      </c>
      <c r="AD1369" s="1" t="s">
        <v>30</v>
      </c>
      <c r="AE1369" s="1" t="s">
        <v>43</v>
      </c>
    </row>
    <row r="1370" spans="1:31" x14ac:dyDescent="0.25">
      <c r="A1370" s="1" t="s">
        <v>2880</v>
      </c>
      <c r="B1370" s="1" t="str">
        <f>IF(COUNTIF($A$2:A1370,A1370)&gt;1,"Duplicate","Unique")</f>
        <v>Unique</v>
      </c>
      <c r="C1370" s="1" t="s">
        <v>2881</v>
      </c>
      <c r="D1370" s="1" t="s">
        <v>102</v>
      </c>
      <c r="E1370" s="1" t="str">
        <f t="shared" si="148"/>
        <v>Submitted</v>
      </c>
      <c r="F1370" s="1" t="s">
        <v>35</v>
      </c>
      <c r="G1370" s="1">
        <v>40</v>
      </c>
      <c r="H1370" s="1" t="s">
        <v>36</v>
      </c>
      <c r="I1370" s="1" t="s">
        <v>48</v>
      </c>
      <c r="J1370" s="1" t="s">
        <v>26</v>
      </c>
      <c r="K1370" s="4">
        <v>1060234</v>
      </c>
      <c r="L1370" s="4" t="str">
        <f t="shared" si="149"/>
        <v>Submitted</v>
      </c>
      <c r="M1370" s="1">
        <v>613</v>
      </c>
      <c r="N1370" s="1" t="str">
        <f t="shared" si="150"/>
        <v>low_risk</v>
      </c>
      <c r="O1370" s="1" t="str">
        <f t="shared" si="151"/>
        <v>Excellent</v>
      </c>
      <c r="P1370" s="1" t="str">
        <f t="shared" si="152"/>
        <v>Submitted</v>
      </c>
      <c r="Q1370" s="1" t="str">
        <f t="shared" si="153"/>
        <v>Valid</v>
      </c>
      <c r="R1370" s="1" t="s">
        <v>38</v>
      </c>
      <c r="S1370" s="4">
        <v>3916843</v>
      </c>
      <c r="T1370" s="1">
        <v>7.95</v>
      </c>
      <c r="U1370" s="1">
        <v>12</v>
      </c>
      <c r="V1370" s="1">
        <v>326403.58</v>
      </c>
      <c r="W1370" s="4">
        <f t="shared" si="154"/>
        <v>2600742.367409288</v>
      </c>
      <c r="X1370" s="1" t="s">
        <v>50</v>
      </c>
      <c r="Y1370" s="1" t="s">
        <v>51</v>
      </c>
      <c r="Z1370" s="8">
        <v>46832</v>
      </c>
      <c r="AA1370" s="8" t="str">
        <f>TEXT(Table2[[#This Row],[Application_Date]],"yyy")</f>
        <v>2028</v>
      </c>
      <c r="AB1370" s="8" t="str">
        <f>TEXT(Table2[[#This Row],[Application_Date]],"mmmm")</f>
        <v>March</v>
      </c>
      <c r="AC1370" s="1" t="s">
        <v>61</v>
      </c>
      <c r="AD1370" s="1" t="s">
        <v>42</v>
      </c>
      <c r="AE1370" s="1" t="s">
        <v>43</v>
      </c>
    </row>
    <row r="1371" spans="1:31" x14ac:dyDescent="0.25">
      <c r="A1371" s="1" t="s">
        <v>2882</v>
      </c>
      <c r="B1371" s="1" t="str">
        <f>IF(COUNTIF($A$2:A1371,A1371)&gt;1,"Duplicate","Unique")</f>
        <v>Unique</v>
      </c>
      <c r="C1371" s="1" t="s">
        <v>2883</v>
      </c>
      <c r="D1371" s="1" t="s">
        <v>265</v>
      </c>
      <c r="E1371" s="1" t="str">
        <f t="shared" si="148"/>
        <v>Submitted</v>
      </c>
      <c r="F1371" s="1" t="s">
        <v>35</v>
      </c>
      <c r="G1371" s="1">
        <v>28</v>
      </c>
      <c r="H1371" s="1" t="s">
        <v>36</v>
      </c>
      <c r="I1371" s="1" t="s">
        <v>48</v>
      </c>
      <c r="J1371" s="1" t="s">
        <v>70</v>
      </c>
      <c r="K1371" s="4">
        <v>1032720</v>
      </c>
      <c r="L1371" s="4" t="str">
        <f t="shared" si="149"/>
        <v>Submitted</v>
      </c>
      <c r="M1371" s="1">
        <v>839</v>
      </c>
      <c r="N1371" s="1" t="str">
        <f t="shared" si="150"/>
        <v>medium_risk</v>
      </c>
      <c r="O1371" s="1" t="str">
        <f t="shared" si="151"/>
        <v>Excellent</v>
      </c>
      <c r="P1371" s="1" t="str">
        <f t="shared" si="152"/>
        <v>Submitted</v>
      </c>
      <c r="Q1371" s="1" t="str">
        <f t="shared" si="153"/>
        <v>Valid</v>
      </c>
      <c r="R1371" s="1" t="s">
        <v>70</v>
      </c>
      <c r="S1371" s="4">
        <v>4981686</v>
      </c>
      <c r="T1371" s="1">
        <v>14.88</v>
      </c>
      <c r="U1371" s="1">
        <v>36</v>
      </c>
      <c r="V1371" s="1">
        <v>138380.17000000001</v>
      </c>
      <c r="W1371" s="4">
        <f t="shared" si="154"/>
        <v>6177290.6400015196</v>
      </c>
      <c r="X1371" s="1" t="s">
        <v>59</v>
      </c>
      <c r="Y1371" s="1" t="s">
        <v>60</v>
      </c>
      <c r="Z1371" s="8">
        <v>46833</v>
      </c>
      <c r="AA1371" s="8" t="str">
        <f>TEXT(Table2[[#This Row],[Application_Date]],"yyy")</f>
        <v>2028</v>
      </c>
      <c r="AB1371" s="8" t="str">
        <f>TEXT(Table2[[#This Row],[Application_Date]],"mmmm")</f>
        <v>March</v>
      </c>
      <c r="AC1371" s="1" t="s">
        <v>61</v>
      </c>
      <c r="AD1371" s="1" t="s">
        <v>30</v>
      </c>
      <c r="AE1371" s="1" t="s">
        <v>62</v>
      </c>
    </row>
    <row r="1372" spans="1:31" x14ac:dyDescent="0.25">
      <c r="A1372" s="1" t="s">
        <v>2884</v>
      </c>
      <c r="B1372" s="1" t="str">
        <f>IF(COUNTIF($A$2:A1372,A1372)&gt;1,"Duplicate","Unique")</f>
        <v>Unique</v>
      </c>
      <c r="C1372" s="1" t="s">
        <v>2885</v>
      </c>
      <c r="D1372" s="1" t="s">
        <v>454</v>
      </c>
      <c r="E1372" s="1" t="str">
        <f t="shared" si="148"/>
        <v>Submitted</v>
      </c>
      <c r="F1372" s="1" t="s">
        <v>47</v>
      </c>
      <c r="G1372" s="1">
        <v>62</v>
      </c>
      <c r="H1372" s="1" t="s">
        <v>24</v>
      </c>
      <c r="I1372" s="1" t="s">
        <v>48</v>
      </c>
      <c r="J1372" s="1" t="s">
        <v>70</v>
      </c>
      <c r="K1372" s="4">
        <v>1568257</v>
      </c>
      <c r="L1372" s="4" t="str">
        <f t="shared" si="149"/>
        <v>Submitted</v>
      </c>
      <c r="M1372" s="1">
        <v>454</v>
      </c>
      <c r="N1372" s="1" t="str">
        <f t="shared" si="150"/>
        <v>High_risk</v>
      </c>
      <c r="O1372" s="1" t="str">
        <f t="shared" si="151"/>
        <v>Excellent</v>
      </c>
      <c r="P1372" s="1" t="str">
        <f t="shared" si="152"/>
        <v>Submitted</v>
      </c>
      <c r="Q1372" s="1" t="str">
        <f t="shared" si="153"/>
        <v>Valid</v>
      </c>
      <c r="R1372" s="1" t="s">
        <v>27</v>
      </c>
      <c r="S1372" s="4">
        <v>1142229</v>
      </c>
      <c r="T1372" s="1">
        <v>18.29</v>
      </c>
      <c r="U1372" s="1">
        <v>24</v>
      </c>
      <c r="V1372" s="1">
        <v>47592.88</v>
      </c>
      <c r="W1372" s="4">
        <f t="shared" si="154"/>
        <v>1740947.3678890029</v>
      </c>
      <c r="X1372" s="1" t="s">
        <v>85</v>
      </c>
      <c r="Y1372" s="1" t="s">
        <v>86</v>
      </c>
      <c r="Z1372" s="8">
        <v>46834</v>
      </c>
      <c r="AA1372" s="8" t="str">
        <f>TEXT(Table2[[#This Row],[Application_Date]],"yyy")</f>
        <v>2028</v>
      </c>
      <c r="AB1372" s="8" t="str">
        <f>TEXT(Table2[[#This Row],[Application_Date]],"mmmm")</f>
        <v>March</v>
      </c>
      <c r="AC1372" s="1" t="s">
        <v>52</v>
      </c>
      <c r="AD1372" s="1" t="s">
        <v>42</v>
      </c>
      <c r="AE1372" s="1" t="s">
        <v>31</v>
      </c>
    </row>
    <row r="1373" spans="1:31" x14ac:dyDescent="0.25">
      <c r="A1373" s="1" t="s">
        <v>2886</v>
      </c>
      <c r="B1373" s="1" t="str">
        <f>IF(COUNTIF($A$2:A1373,A1373)&gt;1,"Duplicate","Unique")</f>
        <v>Unique</v>
      </c>
      <c r="C1373" s="1" t="s">
        <v>2887</v>
      </c>
      <c r="D1373" s="1" t="s">
        <v>163</v>
      </c>
      <c r="E1373" s="1" t="str">
        <f t="shared" si="148"/>
        <v>Submitted</v>
      </c>
      <c r="F1373" s="1" t="s">
        <v>47</v>
      </c>
      <c r="G1373" s="1">
        <v>58</v>
      </c>
      <c r="H1373" s="1" t="s">
        <v>36</v>
      </c>
      <c r="I1373" s="1" t="s">
        <v>48</v>
      </c>
      <c r="J1373" s="1" t="s">
        <v>37</v>
      </c>
      <c r="K1373" s="4">
        <v>385756</v>
      </c>
      <c r="L1373" s="4" t="str">
        <f t="shared" si="149"/>
        <v>Submitted</v>
      </c>
      <c r="M1373" s="1">
        <v>627</v>
      </c>
      <c r="N1373" s="1" t="str">
        <f t="shared" si="150"/>
        <v>low_risk</v>
      </c>
      <c r="O1373" s="1" t="str">
        <f t="shared" si="151"/>
        <v>Excellent</v>
      </c>
      <c r="P1373" s="1" t="str">
        <f t="shared" si="152"/>
        <v>Submitted</v>
      </c>
      <c r="Q1373" s="1" t="str">
        <f t="shared" si="153"/>
        <v>Valid</v>
      </c>
      <c r="R1373" s="1" t="s">
        <v>38</v>
      </c>
      <c r="S1373" s="4">
        <v>4562590</v>
      </c>
      <c r="T1373" s="1">
        <v>10.15</v>
      </c>
      <c r="U1373" s="1">
        <v>120</v>
      </c>
      <c r="V1373" s="1">
        <v>38021.58</v>
      </c>
      <c r="W1373" s="4">
        <f t="shared" si="154"/>
        <v>3859190.7083333335</v>
      </c>
      <c r="X1373" s="1" t="s">
        <v>59</v>
      </c>
      <c r="Y1373" s="1" t="s">
        <v>60</v>
      </c>
      <c r="Z1373" s="8">
        <v>46835</v>
      </c>
      <c r="AA1373" s="8" t="str">
        <f>TEXT(Table2[[#This Row],[Application_Date]],"yyy")</f>
        <v>2028</v>
      </c>
      <c r="AB1373" s="8" t="str">
        <f>TEXT(Table2[[#This Row],[Application_Date]],"mmmm")</f>
        <v>March</v>
      </c>
      <c r="AC1373" s="1" t="s">
        <v>61</v>
      </c>
      <c r="AD1373" s="1" t="s">
        <v>30</v>
      </c>
      <c r="AE1373" s="1" t="s">
        <v>62</v>
      </c>
    </row>
    <row r="1374" spans="1:31" x14ac:dyDescent="0.25">
      <c r="A1374" s="1" t="s">
        <v>2888</v>
      </c>
      <c r="B1374" s="1" t="str">
        <f>IF(COUNTIF($A$2:A1374,A1374)&gt;1,"Duplicate","Unique")</f>
        <v>Unique</v>
      </c>
      <c r="C1374" s="1" t="s">
        <v>2889</v>
      </c>
      <c r="D1374" s="1" t="s">
        <v>461</v>
      </c>
      <c r="E1374" s="1" t="str">
        <f t="shared" si="148"/>
        <v>Submitted</v>
      </c>
      <c r="F1374" s="1" t="s">
        <v>35</v>
      </c>
      <c r="G1374" s="1">
        <v>54</v>
      </c>
      <c r="H1374" s="1" t="s">
        <v>36</v>
      </c>
      <c r="I1374" s="1" t="s">
        <v>48</v>
      </c>
      <c r="J1374" s="1" t="s">
        <v>37</v>
      </c>
      <c r="K1374" s="4">
        <v>560682</v>
      </c>
      <c r="L1374" s="4" t="str">
        <f t="shared" si="149"/>
        <v>Submitted</v>
      </c>
      <c r="M1374" s="1">
        <v>824</v>
      </c>
      <c r="N1374" s="1" t="str">
        <f t="shared" si="150"/>
        <v>medium_risk</v>
      </c>
      <c r="O1374" s="1" t="str">
        <f t="shared" si="151"/>
        <v>Excellent</v>
      </c>
      <c r="P1374" s="1" t="str">
        <f t="shared" si="152"/>
        <v>Submitted</v>
      </c>
      <c r="Q1374" s="1" t="str">
        <f t="shared" si="153"/>
        <v>Valid</v>
      </c>
      <c r="R1374" s="1" t="s">
        <v>27</v>
      </c>
      <c r="S1374" s="4">
        <v>2807699</v>
      </c>
      <c r="T1374" s="1">
        <v>14.05</v>
      </c>
      <c r="U1374" s="1">
        <v>36</v>
      </c>
      <c r="V1374" s="1">
        <v>77991.64</v>
      </c>
      <c r="W1374" s="4">
        <f t="shared" si="154"/>
        <v>3287347.5791691686</v>
      </c>
      <c r="X1374" s="1" t="s">
        <v>95</v>
      </c>
      <c r="Y1374" s="1" t="s">
        <v>96</v>
      </c>
      <c r="Z1374" s="8">
        <v>46836</v>
      </c>
      <c r="AA1374" s="8" t="str">
        <f>TEXT(Table2[[#This Row],[Application_Date]],"yyy")</f>
        <v>2028</v>
      </c>
      <c r="AB1374" s="8" t="str">
        <f>TEXT(Table2[[#This Row],[Application_Date]],"mmmm")</f>
        <v>March</v>
      </c>
      <c r="AC1374" s="1" t="s">
        <v>61</v>
      </c>
      <c r="AD1374" s="1" t="s">
        <v>42</v>
      </c>
      <c r="AE1374" s="1" t="s">
        <v>66</v>
      </c>
    </row>
    <row r="1375" spans="1:31" x14ac:dyDescent="0.25">
      <c r="A1375" s="1" t="s">
        <v>2890</v>
      </c>
      <c r="B1375" s="1" t="str">
        <f>IF(COUNTIF($A$2:A1375,A1375)&gt;1,"Duplicate","Unique")</f>
        <v>Unique</v>
      </c>
      <c r="C1375" s="1" t="s">
        <v>2891</v>
      </c>
      <c r="D1375" s="1" t="s">
        <v>81</v>
      </c>
      <c r="E1375" s="1" t="str">
        <f t="shared" si="148"/>
        <v>Submitted</v>
      </c>
      <c r="F1375" s="1" t="s">
        <v>47</v>
      </c>
      <c r="G1375" s="1">
        <v>32</v>
      </c>
      <c r="H1375" s="1" t="s">
        <v>24</v>
      </c>
      <c r="I1375" s="1" t="s">
        <v>48</v>
      </c>
      <c r="J1375" s="1" t="s">
        <v>37</v>
      </c>
      <c r="K1375" s="4">
        <v>762183</v>
      </c>
      <c r="L1375" s="4" t="str">
        <f t="shared" si="149"/>
        <v>Submitted</v>
      </c>
      <c r="M1375" s="1">
        <v>484</v>
      </c>
      <c r="N1375" s="1" t="str">
        <f t="shared" si="150"/>
        <v>High_risk</v>
      </c>
      <c r="O1375" s="1" t="str">
        <f t="shared" si="151"/>
        <v>Excellent</v>
      </c>
      <c r="P1375" s="1" t="str">
        <f t="shared" si="152"/>
        <v>Submitted</v>
      </c>
      <c r="Q1375" s="1" t="str">
        <f t="shared" si="153"/>
        <v>Valid</v>
      </c>
      <c r="R1375" s="1" t="s">
        <v>6</v>
      </c>
      <c r="S1375" s="4">
        <v>942134</v>
      </c>
      <c r="T1375" s="1">
        <v>9.84</v>
      </c>
      <c r="U1375" s="1">
        <v>36</v>
      </c>
      <c r="V1375" s="1">
        <v>26170.39</v>
      </c>
      <c r="W1375" s="4">
        <f t="shared" si="154"/>
        <v>772549.88033524051</v>
      </c>
      <c r="X1375" s="1" t="s">
        <v>39</v>
      </c>
      <c r="Y1375" s="1" t="s">
        <v>40</v>
      </c>
      <c r="Z1375" s="8">
        <v>46837</v>
      </c>
      <c r="AA1375" s="8" t="str">
        <f>TEXT(Table2[[#This Row],[Application_Date]],"yyy")</f>
        <v>2028</v>
      </c>
      <c r="AB1375" s="8" t="str">
        <f>TEXT(Table2[[#This Row],[Application_Date]],"mmmm")</f>
        <v>March</v>
      </c>
      <c r="AC1375" s="1" t="s">
        <v>61</v>
      </c>
      <c r="AD1375" s="1" t="s">
        <v>30</v>
      </c>
      <c r="AE1375" s="1" t="s">
        <v>31</v>
      </c>
    </row>
    <row r="1376" spans="1:31" x14ac:dyDescent="0.25">
      <c r="A1376" s="1" t="s">
        <v>2892</v>
      </c>
      <c r="B1376" s="1" t="str">
        <f>IF(COUNTIF($A$2:A1376,A1376)&gt;1,"Duplicate","Unique")</f>
        <v>Unique</v>
      </c>
      <c r="C1376" s="1" t="s">
        <v>2893</v>
      </c>
      <c r="D1376" s="1" t="s">
        <v>133</v>
      </c>
      <c r="E1376" s="1" t="str">
        <f t="shared" si="148"/>
        <v>Submitted</v>
      </c>
      <c r="F1376" s="1" t="s">
        <v>47</v>
      </c>
      <c r="G1376" s="1">
        <v>34</v>
      </c>
      <c r="H1376" s="1" t="s">
        <v>36</v>
      </c>
      <c r="I1376" s="1" t="s">
        <v>25</v>
      </c>
      <c r="J1376" s="1" t="s">
        <v>70</v>
      </c>
      <c r="K1376" s="4">
        <v>2299282</v>
      </c>
      <c r="L1376" s="4" t="str">
        <f t="shared" si="149"/>
        <v>Submitted</v>
      </c>
      <c r="M1376" s="1">
        <v>762</v>
      </c>
      <c r="N1376" s="1" t="str">
        <f t="shared" si="150"/>
        <v>medium_risk</v>
      </c>
      <c r="O1376" s="1" t="str">
        <f t="shared" si="151"/>
        <v>Excellent</v>
      </c>
      <c r="P1376" s="1" t="str">
        <f t="shared" si="152"/>
        <v>Submitted</v>
      </c>
      <c r="Q1376" s="1" t="str">
        <f t="shared" si="153"/>
        <v>Valid</v>
      </c>
      <c r="R1376" s="1" t="s">
        <v>82</v>
      </c>
      <c r="S1376" s="4">
        <v>3238010</v>
      </c>
      <c r="T1376" s="1">
        <v>7.27</v>
      </c>
      <c r="U1376" s="1">
        <v>24</v>
      </c>
      <c r="V1376" s="1">
        <v>134917.07999999999</v>
      </c>
      <c r="W1376" s="4">
        <f t="shared" si="154"/>
        <v>1961717.0811771895</v>
      </c>
      <c r="X1376" s="1" t="s">
        <v>50</v>
      </c>
      <c r="Y1376" s="1" t="s">
        <v>51</v>
      </c>
      <c r="Z1376" s="8">
        <v>46838</v>
      </c>
      <c r="AA1376" s="8" t="str">
        <f>TEXT(Table2[[#This Row],[Application_Date]],"yyy")</f>
        <v>2028</v>
      </c>
      <c r="AB1376" s="8" t="str">
        <f>TEXT(Table2[[#This Row],[Application_Date]],"mmmm")</f>
        <v>March</v>
      </c>
      <c r="AC1376" s="1" t="s">
        <v>61</v>
      </c>
      <c r="AD1376" s="1" t="s">
        <v>42</v>
      </c>
      <c r="AE1376" s="1" t="s">
        <v>31</v>
      </c>
    </row>
    <row r="1377" spans="1:31" x14ac:dyDescent="0.25">
      <c r="A1377" s="1" t="s">
        <v>2894</v>
      </c>
      <c r="B1377" s="1" t="str">
        <f>IF(COUNTIF($A$2:A1377,A1377)&gt;1,"Duplicate","Unique")</f>
        <v>Unique</v>
      </c>
      <c r="C1377" s="1" t="s">
        <v>2895</v>
      </c>
      <c r="D1377" s="1" t="s">
        <v>102</v>
      </c>
      <c r="E1377" s="1" t="str">
        <f t="shared" si="148"/>
        <v>Submitted</v>
      </c>
      <c r="F1377" s="1" t="s">
        <v>47</v>
      </c>
      <c r="G1377" s="1">
        <v>33</v>
      </c>
      <c r="H1377" s="1" t="s">
        <v>24</v>
      </c>
      <c r="I1377" s="1" t="s">
        <v>48</v>
      </c>
      <c r="J1377" s="1" t="s">
        <v>49</v>
      </c>
      <c r="K1377" s="4">
        <v>1539190</v>
      </c>
      <c r="L1377" s="4" t="str">
        <f t="shared" si="149"/>
        <v>Submitted</v>
      </c>
      <c r="M1377" s="1">
        <v>438</v>
      </c>
      <c r="N1377" s="1" t="str">
        <f t="shared" si="150"/>
        <v>High_risk</v>
      </c>
      <c r="O1377" s="1" t="str">
        <f t="shared" si="151"/>
        <v>Excellent</v>
      </c>
      <c r="P1377" s="1" t="str">
        <f t="shared" si="152"/>
        <v>Submitted</v>
      </c>
      <c r="Q1377" s="1" t="str">
        <f t="shared" si="153"/>
        <v>Valid</v>
      </c>
      <c r="R1377" s="1" t="s">
        <v>70</v>
      </c>
      <c r="S1377" s="4">
        <v>2573017</v>
      </c>
      <c r="T1377" s="1">
        <v>12.2</v>
      </c>
      <c r="U1377" s="1">
        <v>24</v>
      </c>
      <c r="V1377" s="1">
        <v>107209.04</v>
      </c>
      <c r="W1377" s="4">
        <f t="shared" si="154"/>
        <v>2615900.744428867</v>
      </c>
      <c r="X1377" s="1" t="s">
        <v>39</v>
      </c>
      <c r="Y1377" s="1" t="s">
        <v>40</v>
      </c>
      <c r="Z1377" s="8">
        <v>46839</v>
      </c>
      <c r="AA1377" s="8" t="str">
        <f>TEXT(Table2[[#This Row],[Application_Date]],"yyy")</f>
        <v>2028</v>
      </c>
      <c r="AB1377" s="8" t="str">
        <f>TEXT(Table2[[#This Row],[Application_Date]],"mmmm")</f>
        <v>March</v>
      </c>
      <c r="AC1377" s="1" t="s">
        <v>61</v>
      </c>
      <c r="AD1377" s="1" t="s">
        <v>30</v>
      </c>
      <c r="AE1377" s="1" t="s">
        <v>31</v>
      </c>
    </row>
    <row r="1378" spans="1:31" x14ac:dyDescent="0.25">
      <c r="A1378" s="1" t="s">
        <v>2896</v>
      </c>
      <c r="B1378" s="1" t="str">
        <f>IF(COUNTIF($A$2:A1378,A1378)&gt;1,"Duplicate","Unique")</f>
        <v>Unique</v>
      </c>
      <c r="C1378" s="1" t="s">
        <v>2897</v>
      </c>
      <c r="D1378" s="1" t="s">
        <v>284</v>
      </c>
      <c r="E1378" s="1" t="str">
        <f t="shared" si="148"/>
        <v>Submitted</v>
      </c>
      <c r="F1378" s="1" t="s">
        <v>47</v>
      </c>
      <c r="G1378" s="1">
        <v>30</v>
      </c>
      <c r="H1378" s="1" t="s">
        <v>36</v>
      </c>
      <c r="I1378" s="1" t="s">
        <v>48</v>
      </c>
      <c r="J1378" s="1" t="s">
        <v>49</v>
      </c>
      <c r="K1378" s="4">
        <v>2240774</v>
      </c>
      <c r="L1378" s="4" t="str">
        <f t="shared" si="149"/>
        <v>Submitted</v>
      </c>
      <c r="M1378" s="1">
        <v>648</v>
      </c>
      <c r="N1378" s="1" t="str">
        <f t="shared" si="150"/>
        <v>low_risk</v>
      </c>
      <c r="O1378" s="1" t="str">
        <f t="shared" si="151"/>
        <v>Excellent</v>
      </c>
      <c r="P1378" s="1" t="str">
        <f t="shared" si="152"/>
        <v>Submitted</v>
      </c>
      <c r="Q1378" s="1" t="str">
        <f t="shared" si="153"/>
        <v>Valid</v>
      </c>
      <c r="R1378" s="1" t="s">
        <v>70</v>
      </c>
      <c r="S1378" s="4">
        <v>1758097</v>
      </c>
      <c r="T1378" s="1">
        <v>10.57</v>
      </c>
      <c r="U1378" s="1">
        <v>60</v>
      </c>
      <c r="V1378" s="1">
        <v>29301.62</v>
      </c>
      <c r="W1378" s="4">
        <f t="shared" si="154"/>
        <v>1548590.4408333334</v>
      </c>
      <c r="X1378" s="1" t="s">
        <v>50</v>
      </c>
      <c r="Y1378" s="1" t="s">
        <v>51</v>
      </c>
      <c r="Z1378" s="8">
        <v>46840</v>
      </c>
      <c r="AA1378" s="8" t="str">
        <f>TEXT(Table2[[#This Row],[Application_Date]],"yyy")</f>
        <v>2028</v>
      </c>
      <c r="AB1378" s="8" t="str">
        <f>TEXT(Table2[[#This Row],[Application_Date]],"mmmm")</f>
        <v>March</v>
      </c>
      <c r="AC1378" s="1" t="s">
        <v>61</v>
      </c>
      <c r="AD1378" s="1" t="s">
        <v>30</v>
      </c>
      <c r="AE1378" s="1" t="s">
        <v>66</v>
      </c>
    </row>
    <row r="1379" spans="1:31" x14ac:dyDescent="0.25">
      <c r="A1379" s="1" t="s">
        <v>2898</v>
      </c>
      <c r="B1379" s="1" t="str">
        <f>IF(COUNTIF($A$2:A1379,A1379)&gt;1,"Duplicate","Unique")</f>
        <v>Unique</v>
      </c>
      <c r="C1379" s="1" t="s">
        <v>2899</v>
      </c>
      <c r="D1379" s="1" t="s">
        <v>58</v>
      </c>
      <c r="E1379" s="1" t="str">
        <f t="shared" si="148"/>
        <v>Submitted</v>
      </c>
      <c r="F1379" s="1" t="s">
        <v>35</v>
      </c>
      <c r="G1379" s="1">
        <v>33</v>
      </c>
      <c r="H1379" s="1" t="s">
        <v>36</v>
      </c>
      <c r="I1379" s="1" t="s">
        <v>48</v>
      </c>
      <c r="J1379" s="1" t="s">
        <v>26</v>
      </c>
      <c r="K1379" s="4">
        <v>2075048</v>
      </c>
      <c r="L1379" s="4" t="str">
        <f t="shared" si="149"/>
        <v>Submitted</v>
      </c>
      <c r="M1379" s="1">
        <v>496</v>
      </c>
      <c r="N1379" s="1" t="str">
        <f t="shared" si="150"/>
        <v>High_risk</v>
      </c>
      <c r="O1379" s="1" t="str">
        <f t="shared" si="151"/>
        <v>Excellent</v>
      </c>
      <c r="P1379" s="1" t="str">
        <f t="shared" si="152"/>
        <v>Submitted</v>
      </c>
      <c r="Q1379" s="1" t="str">
        <f t="shared" si="153"/>
        <v>Valid</v>
      </c>
      <c r="R1379" s="1" t="s">
        <v>82</v>
      </c>
      <c r="S1379" s="4">
        <v>1292041</v>
      </c>
      <c r="T1379" s="1">
        <v>8.0500000000000007</v>
      </c>
      <c r="U1379" s="1">
        <v>120</v>
      </c>
      <c r="V1379" s="1">
        <v>10767.01</v>
      </c>
      <c r="W1379" s="4">
        <f t="shared" si="154"/>
        <v>866744.1708333334</v>
      </c>
      <c r="X1379" s="1" t="s">
        <v>105</v>
      </c>
      <c r="Y1379" s="1" t="s">
        <v>106</v>
      </c>
      <c r="Z1379" s="8">
        <v>46841</v>
      </c>
      <c r="AA1379" s="8" t="str">
        <f>TEXT(Table2[[#This Row],[Application_Date]],"yyy")</f>
        <v>2028</v>
      </c>
      <c r="AB1379" s="8" t="str">
        <f>TEXT(Table2[[#This Row],[Application_Date]],"mmmm")</f>
        <v>March</v>
      </c>
      <c r="AC1379" s="1" t="s">
        <v>41</v>
      </c>
      <c r="AD1379" s="1" t="s">
        <v>42</v>
      </c>
      <c r="AE1379" s="1" t="s">
        <v>31</v>
      </c>
    </row>
    <row r="1380" spans="1:31" x14ac:dyDescent="0.25">
      <c r="A1380" s="1" t="s">
        <v>2900</v>
      </c>
      <c r="B1380" s="1" t="str">
        <f>IF(COUNTIF($A$2:A1380,A1380)&gt;1,"Duplicate","Unique")</f>
        <v>Unique</v>
      </c>
      <c r="C1380" s="1" t="s">
        <v>2901</v>
      </c>
      <c r="D1380" s="1" t="s">
        <v>270</v>
      </c>
      <c r="E1380" s="1" t="str">
        <f t="shared" si="148"/>
        <v>Submitted</v>
      </c>
      <c r="F1380" s="1" t="s">
        <v>35</v>
      </c>
      <c r="G1380" s="1">
        <v>51</v>
      </c>
      <c r="H1380" s="1" t="s">
        <v>36</v>
      </c>
      <c r="I1380" s="1" t="s">
        <v>25</v>
      </c>
      <c r="J1380" s="1" t="s">
        <v>70</v>
      </c>
      <c r="K1380" s="4">
        <v>526457</v>
      </c>
      <c r="L1380" s="4" t="str">
        <f t="shared" si="149"/>
        <v>Submitted</v>
      </c>
      <c r="M1380" s="1">
        <v>846</v>
      </c>
      <c r="N1380" s="1" t="str">
        <f t="shared" si="150"/>
        <v>medium_risk</v>
      </c>
      <c r="O1380" s="1" t="str">
        <f t="shared" si="151"/>
        <v>Excellent</v>
      </c>
      <c r="P1380" s="1" t="str">
        <f t="shared" si="152"/>
        <v>Submitted</v>
      </c>
      <c r="Q1380" s="1" t="str">
        <f t="shared" si="153"/>
        <v>Valid</v>
      </c>
      <c r="R1380" s="1" t="s">
        <v>6</v>
      </c>
      <c r="S1380" s="4">
        <v>263336</v>
      </c>
      <c r="T1380" s="1">
        <v>9.5399999999999991</v>
      </c>
      <c r="U1380" s="1">
        <v>60</v>
      </c>
      <c r="V1380" s="1">
        <v>4388.93</v>
      </c>
      <c r="W1380" s="4">
        <f t="shared" si="154"/>
        <v>209352.12000000011</v>
      </c>
      <c r="X1380" s="1" t="s">
        <v>85</v>
      </c>
      <c r="Y1380" s="1" t="s">
        <v>86</v>
      </c>
      <c r="Z1380" s="8">
        <v>46842</v>
      </c>
      <c r="AA1380" s="8" t="str">
        <f>TEXT(Table2[[#This Row],[Application_Date]],"yyy")</f>
        <v>2028</v>
      </c>
      <c r="AB1380" s="8" t="str">
        <f>TEXT(Table2[[#This Row],[Application_Date]],"mmmm")</f>
        <v>March</v>
      </c>
      <c r="AC1380" s="1" t="s">
        <v>52</v>
      </c>
      <c r="AD1380" s="1" t="s">
        <v>42</v>
      </c>
      <c r="AE1380" s="1" t="s">
        <v>31</v>
      </c>
    </row>
    <row r="1381" spans="1:31" x14ac:dyDescent="0.25">
      <c r="A1381" s="1" t="s">
        <v>2902</v>
      </c>
      <c r="B1381" s="1" t="str">
        <f>IF(COUNTIF($A$2:A1381,A1381)&gt;1,"Duplicate","Unique")</f>
        <v>Unique</v>
      </c>
      <c r="C1381" s="1" t="s">
        <v>2903</v>
      </c>
      <c r="D1381" s="1" t="s">
        <v>314</v>
      </c>
      <c r="E1381" s="1" t="str">
        <f t="shared" si="148"/>
        <v>Submitted</v>
      </c>
      <c r="F1381" s="1" t="s">
        <v>47</v>
      </c>
      <c r="G1381" s="1">
        <v>30</v>
      </c>
      <c r="H1381" s="1" t="s">
        <v>36</v>
      </c>
      <c r="I1381" s="1" t="s">
        <v>48</v>
      </c>
      <c r="J1381" s="1" t="s">
        <v>49</v>
      </c>
      <c r="K1381" s="4">
        <v>2128299</v>
      </c>
      <c r="L1381" s="4" t="str">
        <f t="shared" si="149"/>
        <v>Submitted</v>
      </c>
      <c r="M1381" s="1">
        <v>456</v>
      </c>
      <c r="N1381" s="1" t="str">
        <f t="shared" si="150"/>
        <v>High_risk</v>
      </c>
      <c r="O1381" s="1" t="str">
        <f t="shared" si="151"/>
        <v>Excellent</v>
      </c>
      <c r="P1381" s="1" t="str">
        <f t="shared" si="152"/>
        <v>Submitted</v>
      </c>
      <c r="Q1381" s="1" t="str">
        <f t="shared" si="153"/>
        <v>Valid</v>
      </c>
      <c r="R1381" s="1" t="s">
        <v>6</v>
      </c>
      <c r="S1381" s="4">
        <v>453565</v>
      </c>
      <c r="T1381" s="1">
        <v>13.58</v>
      </c>
      <c r="U1381" s="1">
        <v>60</v>
      </c>
      <c r="V1381" s="1">
        <v>7559.42</v>
      </c>
      <c r="W1381" s="4">
        <f t="shared" si="154"/>
        <v>513284.39166666666</v>
      </c>
      <c r="X1381" s="1" t="s">
        <v>50</v>
      </c>
      <c r="Y1381" s="1" t="s">
        <v>51</v>
      </c>
      <c r="Z1381" s="8">
        <v>46843</v>
      </c>
      <c r="AA1381" s="8" t="str">
        <f>TEXT(Table2[[#This Row],[Application_Date]],"yyy")</f>
        <v>2028</v>
      </c>
      <c r="AB1381" s="8" t="str">
        <f>TEXT(Table2[[#This Row],[Application_Date]],"mmmm")</f>
        <v>March</v>
      </c>
      <c r="AC1381" s="1" t="s">
        <v>61</v>
      </c>
      <c r="AD1381" s="1" t="s">
        <v>30</v>
      </c>
      <c r="AE1381" s="1" t="s">
        <v>62</v>
      </c>
    </row>
    <row r="1382" spans="1:31" x14ac:dyDescent="0.25">
      <c r="A1382" s="1" t="s">
        <v>2904</v>
      </c>
      <c r="B1382" s="1" t="str">
        <f>IF(COUNTIF($A$2:A1382,A1382)&gt;1,"Duplicate","Unique")</f>
        <v>Unique</v>
      </c>
      <c r="C1382" s="1" t="s">
        <v>2905</v>
      </c>
      <c r="D1382" s="1" t="s">
        <v>373</v>
      </c>
      <c r="E1382" s="1" t="str">
        <f t="shared" si="148"/>
        <v>Submitted</v>
      </c>
      <c r="F1382" s="1" t="s">
        <v>35</v>
      </c>
      <c r="G1382" s="1">
        <v>35</v>
      </c>
      <c r="H1382" s="1" t="s">
        <v>24</v>
      </c>
      <c r="I1382" s="1" t="s">
        <v>48</v>
      </c>
      <c r="J1382" s="1" t="s">
        <v>26</v>
      </c>
      <c r="K1382" s="4">
        <v>308122</v>
      </c>
      <c r="L1382" s="4" t="str">
        <f t="shared" si="149"/>
        <v>Submitted</v>
      </c>
      <c r="M1382" s="1">
        <v>790</v>
      </c>
      <c r="N1382" s="1" t="str">
        <f t="shared" si="150"/>
        <v>medium_risk</v>
      </c>
      <c r="O1382" s="1" t="str">
        <f t="shared" si="151"/>
        <v>Excellent</v>
      </c>
      <c r="P1382" s="1" t="str">
        <f t="shared" si="152"/>
        <v>Submitted</v>
      </c>
      <c r="Q1382" s="1" t="str">
        <f t="shared" si="153"/>
        <v>Valid</v>
      </c>
      <c r="R1382" s="1" t="s">
        <v>27</v>
      </c>
      <c r="S1382" s="4">
        <v>4659813</v>
      </c>
      <c r="T1382" s="1">
        <v>17.47</v>
      </c>
      <c r="U1382" s="1">
        <v>36</v>
      </c>
      <c r="V1382" s="1">
        <v>129439.25</v>
      </c>
      <c r="W1382" s="4">
        <f t="shared" si="154"/>
        <v>6783911.0925000608</v>
      </c>
      <c r="X1382" s="1" t="s">
        <v>85</v>
      </c>
      <c r="Y1382" s="1" t="s">
        <v>86</v>
      </c>
      <c r="Z1382" s="8">
        <v>46844</v>
      </c>
      <c r="AA1382" s="8" t="str">
        <f>TEXT(Table2[[#This Row],[Application_Date]],"yyy")</f>
        <v>2028</v>
      </c>
      <c r="AB1382" s="8" t="str">
        <f>TEXT(Table2[[#This Row],[Application_Date]],"mmmm")</f>
        <v>April</v>
      </c>
      <c r="AC1382" s="1" t="s">
        <v>61</v>
      </c>
      <c r="AD1382" s="1" t="s">
        <v>30</v>
      </c>
      <c r="AE1382" s="1" t="s">
        <v>62</v>
      </c>
    </row>
    <row r="1383" spans="1:31" x14ac:dyDescent="0.25">
      <c r="A1383" s="1" t="s">
        <v>2906</v>
      </c>
      <c r="B1383" s="1" t="str">
        <f>IF(COUNTIF($A$2:A1383,A1383)&gt;1,"Duplicate","Unique")</f>
        <v>Unique</v>
      </c>
      <c r="C1383" s="1" t="s">
        <v>2907</v>
      </c>
      <c r="D1383" s="1" t="s">
        <v>766</v>
      </c>
      <c r="E1383" s="1" t="str">
        <f t="shared" si="148"/>
        <v>Submitted</v>
      </c>
      <c r="F1383" s="1" t="s">
        <v>35</v>
      </c>
      <c r="G1383" s="1">
        <v>56</v>
      </c>
      <c r="H1383" s="1" t="s">
        <v>24</v>
      </c>
      <c r="I1383" s="1" t="s">
        <v>48</v>
      </c>
      <c r="J1383" s="1" t="s">
        <v>26</v>
      </c>
      <c r="K1383" s="4">
        <v>2499258</v>
      </c>
      <c r="L1383" s="4" t="str">
        <f t="shared" si="149"/>
        <v>Submitted</v>
      </c>
      <c r="M1383" s="1">
        <v>544</v>
      </c>
      <c r="N1383" s="1" t="str">
        <f t="shared" si="150"/>
        <v>High_risk</v>
      </c>
      <c r="O1383" s="1" t="str">
        <f t="shared" si="151"/>
        <v>Excellent</v>
      </c>
      <c r="P1383" s="1" t="str">
        <f t="shared" si="152"/>
        <v>Submitted</v>
      </c>
      <c r="Q1383" s="1" t="str">
        <f t="shared" si="153"/>
        <v>Valid</v>
      </c>
      <c r="R1383" s="1" t="s">
        <v>6</v>
      </c>
      <c r="S1383" s="4">
        <v>2628708</v>
      </c>
      <c r="T1383" s="1">
        <v>18.48</v>
      </c>
      <c r="U1383" s="1">
        <v>12</v>
      </c>
      <c r="V1383" s="1">
        <v>219059</v>
      </c>
      <c r="W1383" s="4">
        <f t="shared" si="154"/>
        <v>4048266.4589765398</v>
      </c>
      <c r="X1383" s="1" t="s">
        <v>95</v>
      </c>
      <c r="Y1383" s="1" t="s">
        <v>96</v>
      </c>
      <c r="Z1383" s="8">
        <v>46845</v>
      </c>
      <c r="AA1383" s="8" t="str">
        <f>TEXT(Table2[[#This Row],[Application_Date]],"yyy")</f>
        <v>2028</v>
      </c>
      <c r="AB1383" s="8" t="str">
        <f>TEXT(Table2[[#This Row],[Application_Date]],"mmmm")</f>
        <v>April</v>
      </c>
      <c r="AC1383" s="1" t="s">
        <v>52</v>
      </c>
      <c r="AD1383" s="1" t="s">
        <v>42</v>
      </c>
      <c r="AE1383" s="1" t="s">
        <v>31</v>
      </c>
    </row>
    <row r="1384" spans="1:31" x14ac:dyDescent="0.25">
      <c r="A1384" s="1" t="s">
        <v>2908</v>
      </c>
      <c r="B1384" s="1" t="str">
        <f>IF(COUNTIF($A$2:A1384,A1384)&gt;1,"Duplicate","Unique")</f>
        <v>Unique</v>
      </c>
      <c r="C1384" s="1" t="s">
        <v>2909</v>
      </c>
      <c r="D1384" s="1" t="s">
        <v>461</v>
      </c>
      <c r="E1384" s="1" t="str">
        <f t="shared" si="148"/>
        <v>Submitted</v>
      </c>
      <c r="F1384" s="1" t="s">
        <v>47</v>
      </c>
      <c r="G1384" s="1">
        <v>48</v>
      </c>
      <c r="H1384" s="1" t="s">
        <v>36</v>
      </c>
      <c r="I1384" s="1" t="s">
        <v>48</v>
      </c>
      <c r="J1384" s="1" t="s">
        <v>49</v>
      </c>
      <c r="K1384" s="4">
        <v>1185172</v>
      </c>
      <c r="L1384" s="4" t="str">
        <f t="shared" si="149"/>
        <v>Submitted</v>
      </c>
      <c r="M1384" s="1">
        <v>339</v>
      </c>
      <c r="N1384" s="1" t="str">
        <f t="shared" si="150"/>
        <v>High_risk</v>
      </c>
      <c r="O1384" s="1" t="str">
        <f t="shared" si="151"/>
        <v>Excellent</v>
      </c>
      <c r="P1384" s="1" t="str">
        <f t="shared" si="152"/>
        <v>Submitted</v>
      </c>
      <c r="Q1384" s="1" t="str">
        <f t="shared" si="153"/>
        <v>Valid</v>
      </c>
      <c r="R1384" s="1" t="s">
        <v>6</v>
      </c>
      <c r="S1384" s="4">
        <v>3119878</v>
      </c>
      <c r="T1384" s="1">
        <v>15.48</v>
      </c>
      <c r="U1384" s="1">
        <v>12</v>
      </c>
      <c r="V1384" s="1">
        <v>259989.83</v>
      </c>
      <c r="W1384" s="4">
        <f t="shared" si="154"/>
        <v>4024836.1384673226</v>
      </c>
      <c r="X1384" s="1" t="s">
        <v>95</v>
      </c>
      <c r="Y1384" s="1" t="s">
        <v>96</v>
      </c>
      <c r="Z1384" s="8">
        <v>46846</v>
      </c>
      <c r="AA1384" s="8" t="str">
        <f>TEXT(Table2[[#This Row],[Application_Date]],"yyy")</f>
        <v>2028</v>
      </c>
      <c r="AB1384" s="8" t="str">
        <f>TEXT(Table2[[#This Row],[Application_Date]],"mmmm")</f>
        <v>April</v>
      </c>
      <c r="AC1384" s="1" t="s">
        <v>61</v>
      </c>
      <c r="AD1384" s="1" t="s">
        <v>30</v>
      </c>
      <c r="AE1384" s="1" t="s">
        <v>62</v>
      </c>
    </row>
    <row r="1385" spans="1:31" x14ac:dyDescent="0.25">
      <c r="A1385" s="1" t="s">
        <v>2910</v>
      </c>
      <c r="B1385" s="1" t="str">
        <f>IF(COUNTIF($A$2:A1385,A1385)&gt;1,"Duplicate","Unique")</f>
        <v>Unique</v>
      </c>
      <c r="C1385" s="1" t="s">
        <v>2911</v>
      </c>
      <c r="D1385" s="1" t="s">
        <v>89</v>
      </c>
      <c r="E1385" s="1" t="str">
        <f t="shared" si="148"/>
        <v>Submitted</v>
      </c>
      <c r="F1385" s="1" t="s">
        <v>47</v>
      </c>
      <c r="G1385" s="1">
        <v>51</v>
      </c>
      <c r="H1385" s="1" t="s">
        <v>36</v>
      </c>
      <c r="I1385" s="1" t="s">
        <v>25</v>
      </c>
      <c r="J1385" s="1" t="s">
        <v>26</v>
      </c>
      <c r="K1385" s="4">
        <v>788462</v>
      </c>
      <c r="L1385" s="4" t="str">
        <f t="shared" si="149"/>
        <v>Submitted</v>
      </c>
      <c r="M1385" s="1">
        <v>540</v>
      </c>
      <c r="N1385" s="1" t="str">
        <f t="shared" si="150"/>
        <v>High_risk</v>
      </c>
      <c r="O1385" s="1" t="str">
        <f t="shared" si="151"/>
        <v>Excellent</v>
      </c>
      <c r="P1385" s="1" t="str">
        <f t="shared" si="152"/>
        <v>Submitted</v>
      </c>
      <c r="Q1385" s="1" t="str">
        <f t="shared" si="153"/>
        <v>Valid</v>
      </c>
      <c r="R1385" s="1" t="s">
        <v>6</v>
      </c>
      <c r="S1385" s="4">
        <v>1174350</v>
      </c>
      <c r="T1385" s="1">
        <v>13.45</v>
      </c>
      <c r="U1385" s="1">
        <v>36</v>
      </c>
      <c r="V1385" s="1">
        <v>32620.83</v>
      </c>
      <c r="W1385" s="4">
        <f t="shared" si="154"/>
        <v>1316250.6250023178</v>
      </c>
      <c r="X1385" s="1" t="s">
        <v>95</v>
      </c>
      <c r="Y1385" s="1" t="s">
        <v>96</v>
      </c>
      <c r="Z1385" s="8">
        <v>46847</v>
      </c>
      <c r="AA1385" s="8" t="str">
        <f>TEXT(Table2[[#This Row],[Application_Date]],"yyy")</f>
        <v>2028</v>
      </c>
      <c r="AB1385" s="8" t="str">
        <f>TEXT(Table2[[#This Row],[Application_Date]],"mmmm")</f>
        <v>April</v>
      </c>
      <c r="AC1385" s="1" t="s">
        <v>52</v>
      </c>
      <c r="AD1385" s="1" t="s">
        <v>30</v>
      </c>
      <c r="AE1385" s="1" t="s">
        <v>43</v>
      </c>
    </row>
    <row r="1386" spans="1:31" x14ac:dyDescent="0.25">
      <c r="A1386" s="1" t="s">
        <v>2912</v>
      </c>
      <c r="B1386" s="1" t="str">
        <f>IF(COUNTIF($A$2:A1386,A1386)&gt;1,"Duplicate","Unique")</f>
        <v>Unique</v>
      </c>
      <c r="C1386" s="1" t="s">
        <v>2913</v>
      </c>
      <c r="D1386" s="1" t="s">
        <v>142</v>
      </c>
      <c r="E1386" s="1" t="str">
        <f t="shared" si="148"/>
        <v>Submitted</v>
      </c>
      <c r="F1386" s="1" t="s">
        <v>35</v>
      </c>
      <c r="G1386" s="1">
        <v>35</v>
      </c>
      <c r="H1386" s="1" t="s">
        <v>36</v>
      </c>
      <c r="I1386" s="1" t="s">
        <v>48</v>
      </c>
      <c r="J1386" s="1" t="s">
        <v>70</v>
      </c>
      <c r="K1386" s="4">
        <v>2491715</v>
      </c>
      <c r="L1386" s="4" t="str">
        <f t="shared" si="149"/>
        <v>Submitted</v>
      </c>
      <c r="M1386" s="1">
        <v>950</v>
      </c>
      <c r="N1386" s="1" t="str">
        <f t="shared" si="150"/>
        <v>medium_risk</v>
      </c>
      <c r="O1386" s="1" t="str">
        <f t="shared" si="151"/>
        <v>Excellent</v>
      </c>
      <c r="P1386" s="1" t="str">
        <f t="shared" si="152"/>
        <v>Submitted</v>
      </c>
      <c r="Q1386" s="1" t="str">
        <f t="shared" si="153"/>
        <v>Invalid</v>
      </c>
      <c r="R1386" s="1" t="s">
        <v>27</v>
      </c>
      <c r="S1386" s="4">
        <v>4190867</v>
      </c>
      <c r="T1386" s="1">
        <v>7.04</v>
      </c>
      <c r="U1386" s="1">
        <v>12</v>
      </c>
      <c r="V1386" s="1">
        <v>349238.92</v>
      </c>
      <c r="W1386" s="4">
        <f t="shared" si="154"/>
        <v>2468337.6066867383</v>
      </c>
      <c r="X1386" s="1" t="s">
        <v>39</v>
      </c>
      <c r="Y1386" s="1" t="s">
        <v>40</v>
      </c>
      <c r="Z1386" s="8">
        <v>46848</v>
      </c>
      <c r="AA1386" s="8" t="str">
        <f>TEXT(Table2[[#This Row],[Application_Date]],"yyy")</f>
        <v>2028</v>
      </c>
      <c r="AB1386" s="8" t="str">
        <f>TEXT(Table2[[#This Row],[Application_Date]],"mmmm")</f>
        <v>April</v>
      </c>
      <c r="AC1386" s="1" t="s">
        <v>61</v>
      </c>
      <c r="AD1386" s="1" t="s">
        <v>30</v>
      </c>
      <c r="AE1386" s="1" t="s">
        <v>43</v>
      </c>
    </row>
    <row r="1387" spans="1:31" x14ac:dyDescent="0.25">
      <c r="A1387" s="1" t="s">
        <v>2914</v>
      </c>
      <c r="B1387" s="1" t="str">
        <f>IF(COUNTIF($A$2:A1387,A1387)&gt;1,"Duplicate","Unique")</f>
        <v>Unique</v>
      </c>
      <c r="C1387" s="1" t="s">
        <v>2915</v>
      </c>
      <c r="D1387" s="1" t="s">
        <v>433</v>
      </c>
      <c r="E1387" s="1" t="str">
        <f t="shared" si="148"/>
        <v>Submitted</v>
      </c>
      <c r="F1387" s="1" t="s">
        <v>35</v>
      </c>
      <c r="G1387" s="1">
        <v>57</v>
      </c>
      <c r="H1387" s="1" t="s">
        <v>36</v>
      </c>
      <c r="I1387" s="1" t="s">
        <v>48</v>
      </c>
      <c r="J1387" s="1" t="s">
        <v>70</v>
      </c>
      <c r="K1387" s="4">
        <v>2127366</v>
      </c>
      <c r="L1387" s="4" t="str">
        <f t="shared" si="149"/>
        <v>Submitted</v>
      </c>
      <c r="M1387" s="1">
        <v>631</v>
      </c>
      <c r="N1387" s="1" t="str">
        <f t="shared" si="150"/>
        <v>low_risk</v>
      </c>
      <c r="O1387" s="1" t="str">
        <f t="shared" si="151"/>
        <v>Excellent</v>
      </c>
      <c r="P1387" s="1" t="str">
        <f t="shared" si="152"/>
        <v>Submitted</v>
      </c>
      <c r="Q1387" s="1" t="str">
        <f t="shared" si="153"/>
        <v>Valid</v>
      </c>
      <c r="R1387" s="1" t="s">
        <v>70</v>
      </c>
      <c r="S1387" s="4">
        <v>2085528</v>
      </c>
      <c r="T1387" s="1">
        <v>18.98</v>
      </c>
      <c r="U1387" s="1">
        <v>36</v>
      </c>
      <c r="V1387" s="1">
        <v>57931.33</v>
      </c>
      <c r="W1387" s="4">
        <f t="shared" si="154"/>
        <v>3298610.1200000052</v>
      </c>
      <c r="X1387" s="1" t="s">
        <v>39</v>
      </c>
      <c r="Y1387" s="1" t="s">
        <v>40</v>
      </c>
      <c r="Z1387" s="8">
        <v>46849</v>
      </c>
      <c r="AA1387" s="8" t="str">
        <f>TEXT(Table2[[#This Row],[Application_Date]],"yyy")</f>
        <v>2028</v>
      </c>
      <c r="AB1387" s="8" t="str">
        <f>TEXT(Table2[[#This Row],[Application_Date]],"mmmm")</f>
        <v>April</v>
      </c>
      <c r="AC1387" s="1" t="s">
        <v>41</v>
      </c>
      <c r="AD1387" s="1" t="s">
        <v>42</v>
      </c>
      <c r="AE1387" s="1" t="s">
        <v>31</v>
      </c>
    </row>
    <row r="1388" spans="1:31" x14ac:dyDescent="0.25">
      <c r="A1388" s="1" t="s">
        <v>2916</v>
      </c>
      <c r="B1388" s="1" t="str">
        <f>IF(COUNTIF($A$2:A1388,A1388)&gt;1,"Duplicate","Unique")</f>
        <v>Unique</v>
      </c>
      <c r="C1388" s="1" t="s">
        <v>2917</v>
      </c>
      <c r="D1388" s="1" t="s">
        <v>309</v>
      </c>
      <c r="E1388" s="1" t="str">
        <f t="shared" si="148"/>
        <v>Submitted</v>
      </c>
      <c r="F1388" s="1" t="s">
        <v>47</v>
      </c>
      <c r="G1388" s="1">
        <v>24</v>
      </c>
      <c r="H1388" s="1" t="s">
        <v>24</v>
      </c>
      <c r="I1388" s="1" t="s">
        <v>48</v>
      </c>
      <c r="J1388" s="1" t="s">
        <v>37</v>
      </c>
      <c r="K1388" s="4">
        <v>1047150</v>
      </c>
      <c r="L1388" s="4" t="str">
        <f t="shared" si="149"/>
        <v>Submitted</v>
      </c>
      <c r="M1388" s="1">
        <v>687</v>
      </c>
      <c r="N1388" s="1" t="str">
        <f t="shared" si="150"/>
        <v>low_risk</v>
      </c>
      <c r="O1388" s="1" t="str">
        <f t="shared" si="151"/>
        <v>Excellent</v>
      </c>
      <c r="P1388" s="1" t="str">
        <f t="shared" si="152"/>
        <v>Submitted</v>
      </c>
      <c r="Q1388" s="1" t="str">
        <f t="shared" si="153"/>
        <v>Valid</v>
      </c>
      <c r="R1388" s="1" t="s">
        <v>38</v>
      </c>
      <c r="S1388" s="4">
        <v>557460</v>
      </c>
      <c r="T1388" s="1">
        <v>11.32</v>
      </c>
      <c r="U1388" s="1">
        <v>180</v>
      </c>
      <c r="V1388" s="1">
        <v>3097</v>
      </c>
      <c r="W1388" s="4">
        <f t="shared" si="154"/>
        <v>525870.6</v>
      </c>
      <c r="X1388" s="1" t="s">
        <v>28</v>
      </c>
      <c r="Y1388" s="1" t="s">
        <v>29</v>
      </c>
      <c r="Z1388" s="8">
        <v>46850</v>
      </c>
      <c r="AA1388" s="8" t="str">
        <f>TEXT(Table2[[#This Row],[Application_Date]],"yyy")</f>
        <v>2028</v>
      </c>
      <c r="AB1388" s="8" t="str">
        <f>TEXT(Table2[[#This Row],[Application_Date]],"mmmm")</f>
        <v>April</v>
      </c>
      <c r="AC1388" s="1" t="s">
        <v>61</v>
      </c>
      <c r="AD1388" s="1" t="s">
        <v>30</v>
      </c>
      <c r="AE1388" s="1" t="s">
        <v>31</v>
      </c>
    </row>
    <row r="1389" spans="1:31" x14ac:dyDescent="0.25">
      <c r="A1389" s="1" t="s">
        <v>2918</v>
      </c>
      <c r="B1389" s="1" t="str">
        <f>IF(COUNTIF($A$2:A1389,A1389)&gt;1,"Duplicate","Unique")</f>
        <v>Unique</v>
      </c>
      <c r="C1389" s="1" t="s">
        <v>2919</v>
      </c>
      <c r="D1389" s="1" t="s">
        <v>177</v>
      </c>
      <c r="E1389" s="1" t="str">
        <f t="shared" si="148"/>
        <v>Submitted</v>
      </c>
      <c r="F1389" s="1" t="s">
        <v>47</v>
      </c>
      <c r="G1389" s="1">
        <v>44</v>
      </c>
      <c r="H1389" s="1" t="s">
        <v>36</v>
      </c>
      <c r="I1389" s="1" t="s">
        <v>25</v>
      </c>
      <c r="J1389" s="1" t="s">
        <v>70</v>
      </c>
      <c r="K1389" s="4">
        <v>1675470</v>
      </c>
      <c r="L1389" s="4" t="str">
        <f t="shared" si="149"/>
        <v>Submitted</v>
      </c>
      <c r="M1389" s="1">
        <v>534</v>
      </c>
      <c r="N1389" s="1" t="str">
        <f t="shared" si="150"/>
        <v>High_risk</v>
      </c>
      <c r="O1389" s="1" t="str">
        <f t="shared" si="151"/>
        <v>Excellent</v>
      </c>
      <c r="P1389" s="1" t="str">
        <f t="shared" si="152"/>
        <v>Submitted</v>
      </c>
      <c r="Q1389" s="1" t="str">
        <f t="shared" si="153"/>
        <v>Valid</v>
      </c>
      <c r="R1389" s="1" t="s">
        <v>82</v>
      </c>
      <c r="S1389" s="4">
        <v>1744843</v>
      </c>
      <c r="T1389" s="1">
        <v>17.43</v>
      </c>
      <c r="U1389" s="1">
        <v>180</v>
      </c>
      <c r="V1389" s="1">
        <v>9693.57</v>
      </c>
      <c r="W1389" s="4">
        <f t="shared" si="154"/>
        <v>2534384.4575</v>
      </c>
      <c r="X1389" s="1" t="s">
        <v>28</v>
      </c>
      <c r="Y1389" s="1" t="s">
        <v>29</v>
      </c>
      <c r="Z1389" s="8">
        <v>46851</v>
      </c>
      <c r="AA1389" s="8" t="str">
        <f>TEXT(Table2[[#This Row],[Application_Date]],"yyy")</f>
        <v>2028</v>
      </c>
      <c r="AB1389" s="8" t="str">
        <f>TEXT(Table2[[#This Row],[Application_Date]],"mmmm")</f>
        <v>April</v>
      </c>
      <c r="AC1389" s="1" t="s">
        <v>52</v>
      </c>
      <c r="AD1389" s="1" t="s">
        <v>42</v>
      </c>
      <c r="AE1389" s="1" t="s">
        <v>62</v>
      </c>
    </row>
    <row r="1390" spans="1:31" x14ac:dyDescent="0.25">
      <c r="A1390" s="1" t="s">
        <v>2920</v>
      </c>
      <c r="B1390" s="1" t="str">
        <f>IF(COUNTIF($A$2:A1390,A1390)&gt;1,"Duplicate","Unique")</f>
        <v>Unique</v>
      </c>
      <c r="C1390" s="1" t="s">
        <v>2921</v>
      </c>
      <c r="D1390" s="1" t="s">
        <v>58</v>
      </c>
      <c r="E1390" s="1" t="str">
        <f t="shared" si="148"/>
        <v>Submitted</v>
      </c>
      <c r="F1390" s="1" t="s">
        <v>47</v>
      </c>
      <c r="G1390" s="1">
        <v>35</v>
      </c>
      <c r="H1390" s="1" t="s">
        <v>36</v>
      </c>
      <c r="I1390" s="1" t="s">
        <v>25</v>
      </c>
      <c r="J1390" s="1" t="s">
        <v>26</v>
      </c>
      <c r="K1390" s="4">
        <v>2000004</v>
      </c>
      <c r="L1390" s="4" t="str">
        <f t="shared" si="149"/>
        <v>Submitted</v>
      </c>
      <c r="M1390" s="1">
        <v>644</v>
      </c>
      <c r="N1390" s="1" t="str">
        <f t="shared" si="150"/>
        <v>low_risk</v>
      </c>
      <c r="O1390" s="1" t="str">
        <f t="shared" si="151"/>
        <v>Excellent</v>
      </c>
      <c r="P1390" s="1" t="str">
        <f t="shared" si="152"/>
        <v>Submitted</v>
      </c>
      <c r="Q1390" s="1" t="str">
        <f t="shared" si="153"/>
        <v>Valid</v>
      </c>
      <c r="R1390" s="1" t="s">
        <v>70</v>
      </c>
      <c r="S1390" s="4">
        <v>2960607</v>
      </c>
      <c r="T1390" s="1">
        <v>8.67</v>
      </c>
      <c r="U1390" s="1">
        <v>120</v>
      </c>
      <c r="V1390" s="1">
        <v>24671.72</v>
      </c>
      <c r="W1390" s="4">
        <f t="shared" si="154"/>
        <v>2139038.5575000001</v>
      </c>
      <c r="X1390" s="1" t="s">
        <v>105</v>
      </c>
      <c r="Y1390" s="1" t="s">
        <v>106</v>
      </c>
      <c r="Z1390" s="8">
        <v>46852</v>
      </c>
      <c r="AA1390" s="8" t="str">
        <f>TEXT(Table2[[#This Row],[Application_Date]],"yyy")</f>
        <v>2028</v>
      </c>
      <c r="AB1390" s="8" t="str">
        <f>TEXT(Table2[[#This Row],[Application_Date]],"mmmm")</f>
        <v>April</v>
      </c>
      <c r="AC1390" s="1" t="s">
        <v>61</v>
      </c>
      <c r="AD1390" s="1" t="s">
        <v>30</v>
      </c>
      <c r="AE1390" s="1" t="s">
        <v>43</v>
      </c>
    </row>
    <row r="1391" spans="1:31" x14ac:dyDescent="0.25">
      <c r="A1391" s="1" t="s">
        <v>2922</v>
      </c>
      <c r="B1391" s="1" t="str">
        <f>IF(COUNTIF($A$2:A1391,A1391)&gt;1,"Duplicate","Unique")</f>
        <v>Unique</v>
      </c>
      <c r="C1391" s="1" t="s">
        <v>2923</v>
      </c>
      <c r="D1391" s="1" t="s">
        <v>296</v>
      </c>
      <c r="E1391" s="1" t="str">
        <f t="shared" si="148"/>
        <v>Submitted</v>
      </c>
      <c r="F1391" s="1" t="s">
        <v>35</v>
      </c>
      <c r="G1391" s="1">
        <v>19</v>
      </c>
      <c r="H1391" s="1" t="s">
        <v>24</v>
      </c>
      <c r="I1391" s="1" t="s">
        <v>48</v>
      </c>
      <c r="J1391" s="1" t="s">
        <v>26</v>
      </c>
      <c r="K1391" s="4">
        <v>1783436</v>
      </c>
      <c r="L1391" s="4" t="str">
        <f t="shared" si="149"/>
        <v>Submitted</v>
      </c>
      <c r="M1391" s="1">
        <v>489</v>
      </c>
      <c r="N1391" s="1" t="str">
        <f t="shared" si="150"/>
        <v>High_risk</v>
      </c>
      <c r="O1391" s="1" t="str">
        <f t="shared" si="151"/>
        <v>Excellent</v>
      </c>
      <c r="P1391" s="1" t="str">
        <f t="shared" si="152"/>
        <v>Submitted</v>
      </c>
      <c r="Q1391" s="1" t="str">
        <f t="shared" si="153"/>
        <v>Valid</v>
      </c>
      <c r="R1391" s="1" t="s">
        <v>6</v>
      </c>
      <c r="S1391" s="4">
        <v>1082298</v>
      </c>
      <c r="T1391" s="1">
        <v>10.52</v>
      </c>
      <c r="U1391" s="1">
        <v>36</v>
      </c>
      <c r="V1391" s="1">
        <v>30063.83</v>
      </c>
      <c r="W1391" s="4">
        <f t="shared" si="154"/>
        <v>948814.58013653499</v>
      </c>
      <c r="X1391" s="1" t="s">
        <v>95</v>
      </c>
      <c r="Y1391" s="1" t="s">
        <v>96</v>
      </c>
      <c r="Z1391" s="8">
        <v>46853</v>
      </c>
      <c r="AA1391" s="8" t="str">
        <f>TEXT(Table2[[#This Row],[Application_Date]],"yyy")</f>
        <v>2028</v>
      </c>
      <c r="AB1391" s="8" t="str">
        <f>TEXT(Table2[[#This Row],[Application_Date]],"mmmm")</f>
        <v>April</v>
      </c>
      <c r="AC1391" s="1" t="s">
        <v>61</v>
      </c>
      <c r="AD1391" s="1" t="s">
        <v>30</v>
      </c>
      <c r="AE1391" s="1" t="s">
        <v>31</v>
      </c>
    </row>
    <row r="1392" spans="1:31" x14ac:dyDescent="0.25">
      <c r="A1392" s="1" t="s">
        <v>2924</v>
      </c>
      <c r="B1392" s="1" t="str">
        <f>IF(COUNTIF($A$2:A1392,A1392)&gt;1,"Duplicate","Unique")</f>
        <v>Unique</v>
      </c>
      <c r="C1392" s="1" t="s">
        <v>2925</v>
      </c>
      <c r="D1392" s="1" t="s">
        <v>296</v>
      </c>
      <c r="E1392" s="1" t="str">
        <f t="shared" si="148"/>
        <v>Submitted</v>
      </c>
      <c r="F1392" s="1" t="s">
        <v>47</v>
      </c>
      <c r="G1392" s="1">
        <v>55</v>
      </c>
      <c r="H1392" s="1" t="s">
        <v>36</v>
      </c>
      <c r="I1392" s="1" t="s">
        <v>25</v>
      </c>
      <c r="J1392" s="1" t="s">
        <v>49</v>
      </c>
      <c r="K1392" s="4">
        <v>1934803</v>
      </c>
      <c r="L1392" s="4" t="str">
        <f t="shared" si="149"/>
        <v>Submitted</v>
      </c>
      <c r="M1392" s="1">
        <v>726</v>
      </c>
      <c r="N1392" s="1" t="str">
        <f t="shared" si="150"/>
        <v>low_risk</v>
      </c>
      <c r="O1392" s="1" t="str">
        <f t="shared" si="151"/>
        <v>Excellent</v>
      </c>
      <c r="P1392" s="1" t="str">
        <f t="shared" si="152"/>
        <v>Submitted</v>
      </c>
      <c r="Q1392" s="1" t="str">
        <f t="shared" si="153"/>
        <v>Valid</v>
      </c>
      <c r="R1392" s="1" t="s">
        <v>27</v>
      </c>
      <c r="S1392" s="4">
        <v>652912</v>
      </c>
      <c r="T1392" s="1">
        <v>11.82</v>
      </c>
      <c r="U1392" s="1">
        <v>60</v>
      </c>
      <c r="V1392" s="1">
        <v>10881.87</v>
      </c>
      <c r="W1392" s="4">
        <f t="shared" si="154"/>
        <v>643118.31999999995</v>
      </c>
      <c r="X1392" s="1" t="s">
        <v>105</v>
      </c>
      <c r="Y1392" s="1" t="s">
        <v>106</v>
      </c>
      <c r="Z1392" s="8">
        <v>46854</v>
      </c>
      <c r="AA1392" s="8" t="str">
        <f>TEXT(Table2[[#This Row],[Application_Date]],"yyy")</f>
        <v>2028</v>
      </c>
      <c r="AB1392" s="8" t="str">
        <f>TEXT(Table2[[#This Row],[Application_Date]],"mmmm")</f>
        <v>April</v>
      </c>
      <c r="AC1392" s="1" t="s">
        <v>52</v>
      </c>
      <c r="AD1392" s="1" t="s">
        <v>42</v>
      </c>
      <c r="AE1392" s="1" t="s">
        <v>66</v>
      </c>
    </row>
    <row r="1393" spans="1:31" x14ac:dyDescent="0.25">
      <c r="A1393" s="1" t="s">
        <v>2926</v>
      </c>
      <c r="B1393" s="1" t="str">
        <f>IF(COUNTIF($A$2:A1393,A1393)&gt;1,"Duplicate","Unique")</f>
        <v>Unique</v>
      </c>
      <c r="C1393" s="1" t="s">
        <v>2927</v>
      </c>
      <c r="D1393" s="1" t="s">
        <v>207</v>
      </c>
      <c r="E1393" s="1" t="str">
        <f t="shared" si="148"/>
        <v>Submitted</v>
      </c>
      <c r="F1393" s="1" t="s">
        <v>47</v>
      </c>
      <c r="G1393" s="1">
        <v>18</v>
      </c>
      <c r="H1393" s="1" t="s">
        <v>24</v>
      </c>
      <c r="I1393" s="1" t="s">
        <v>25</v>
      </c>
      <c r="J1393" s="1" t="s">
        <v>49</v>
      </c>
      <c r="K1393" s="4">
        <v>1703618</v>
      </c>
      <c r="L1393" s="4" t="str">
        <f t="shared" si="149"/>
        <v>Submitted</v>
      </c>
      <c r="M1393" s="1">
        <v>794</v>
      </c>
      <c r="N1393" s="1" t="str">
        <f t="shared" si="150"/>
        <v>medium_risk</v>
      </c>
      <c r="O1393" s="1" t="str">
        <f t="shared" si="151"/>
        <v>Excellent</v>
      </c>
      <c r="P1393" s="1" t="str">
        <f t="shared" si="152"/>
        <v>Submitted</v>
      </c>
      <c r="Q1393" s="1" t="str">
        <f t="shared" si="153"/>
        <v>Valid</v>
      </c>
      <c r="R1393" s="1" t="s">
        <v>70</v>
      </c>
      <c r="S1393" s="4">
        <v>3136248</v>
      </c>
      <c r="T1393" s="1">
        <v>7.34</v>
      </c>
      <c r="U1393" s="1">
        <v>60</v>
      </c>
      <c r="V1393" s="1">
        <v>52270.8</v>
      </c>
      <c r="W1393" s="4">
        <f t="shared" si="154"/>
        <v>1918338.3600007021</v>
      </c>
      <c r="X1393" s="1" t="s">
        <v>28</v>
      </c>
      <c r="Y1393" s="1" t="s">
        <v>29</v>
      </c>
      <c r="Z1393" s="8">
        <v>46855</v>
      </c>
      <c r="AA1393" s="8" t="str">
        <f>TEXT(Table2[[#This Row],[Application_Date]],"yyy")</f>
        <v>2028</v>
      </c>
      <c r="AB1393" s="8" t="str">
        <f>TEXT(Table2[[#This Row],[Application_Date]],"mmmm")</f>
        <v>April</v>
      </c>
      <c r="AC1393" s="1" t="s">
        <v>61</v>
      </c>
      <c r="AD1393" s="1" t="s">
        <v>30</v>
      </c>
      <c r="AE1393" s="1" t="s">
        <v>62</v>
      </c>
    </row>
    <row r="1394" spans="1:31" x14ac:dyDescent="0.25">
      <c r="A1394" s="1" t="s">
        <v>2928</v>
      </c>
      <c r="B1394" s="1" t="str">
        <f>IF(COUNTIF($A$2:A1394,A1394)&gt;1,"Duplicate","Unique")</f>
        <v>Unique</v>
      </c>
      <c r="C1394" s="1" t="s">
        <v>2929</v>
      </c>
      <c r="D1394" s="1">
        <v>0</v>
      </c>
      <c r="E1394" s="1" t="str">
        <f t="shared" si="148"/>
        <v>Submitted</v>
      </c>
      <c r="F1394" s="1" t="s">
        <v>47</v>
      </c>
      <c r="G1394" s="1">
        <v>37</v>
      </c>
      <c r="H1394" s="1" t="s">
        <v>24</v>
      </c>
      <c r="I1394" s="1" t="s">
        <v>25</v>
      </c>
      <c r="J1394" s="1" t="s">
        <v>49</v>
      </c>
      <c r="K1394" s="4">
        <v>430033</v>
      </c>
      <c r="L1394" s="4" t="str">
        <f t="shared" si="149"/>
        <v>Submitted</v>
      </c>
      <c r="M1394" s="1">
        <v>717</v>
      </c>
      <c r="N1394" s="1" t="str">
        <f t="shared" si="150"/>
        <v>low_risk</v>
      </c>
      <c r="O1394" s="1" t="str">
        <f t="shared" si="151"/>
        <v>Excellent</v>
      </c>
      <c r="P1394" s="1" t="str">
        <f t="shared" si="152"/>
        <v>Submitted</v>
      </c>
      <c r="Q1394" s="1" t="str">
        <f t="shared" si="153"/>
        <v>Valid</v>
      </c>
      <c r="R1394" s="1" t="s">
        <v>38</v>
      </c>
      <c r="S1394" s="4">
        <v>4065519</v>
      </c>
      <c r="T1394" s="1">
        <v>18.13</v>
      </c>
      <c r="U1394" s="1">
        <v>36</v>
      </c>
      <c r="V1394" s="1">
        <v>112931.08</v>
      </c>
      <c r="W1394" s="4">
        <f t="shared" si="154"/>
        <v>6142321.6225000247</v>
      </c>
      <c r="X1394" s="1" t="s">
        <v>105</v>
      </c>
      <c r="Y1394" s="1" t="s">
        <v>106</v>
      </c>
      <c r="Z1394" s="8">
        <v>46856</v>
      </c>
      <c r="AA1394" s="8" t="str">
        <f>TEXT(Table2[[#This Row],[Application_Date]],"yyy")</f>
        <v>2028</v>
      </c>
      <c r="AB1394" s="8" t="str">
        <f>TEXT(Table2[[#This Row],[Application_Date]],"mmmm")</f>
        <v>April</v>
      </c>
      <c r="AC1394" s="1" t="s">
        <v>61</v>
      </c>
      <c r="AD1394" s="1" t="s">
        <v>30</v>
      </c>
      <c r="AE1394" s="1" t="s">
        <v>31</v>
      </c>
    </row>
    <row r="1395" spans="1:31" x14ac:dyDescent="0.25">
      <c r="A1395" s="1" t="s">
        <v>2930</v>
      </c>
      <c r="B1395" s="1" t="str">
        <f>IF(COUNTIF($A$2:A1395,A1395)&gt;1,"Duplicate","Unique")</f>
        <v>Unique</v>
      </c>
      <c r="C1395" s="1" t="s">
        <v>2931</v>
      </c>
      <c r="D1395" s="1" t="s">
        <v>99</v>
      </c>
      <c r="E1395" s="1" t="str">
        <f t="shared" si="148"/>
        <v>Submitted</v>
      </c>
      <c r="F1395" s="1" t="s">
        <v>35</v>
      </c>
      <c r="G1395" s="1">
        <v>37</v>
      </c>
      <c r="H1395" s="1" t="s">
        <v>24</v>
      </c>
      <c r="I1395" s="1" t="s">
        <v>25</v>
      </c>
      <c r="J1395" s="1" t="s">
        <v>26</v>
      </c>
      <c r="K1395" s="4">
        <v>885120</v>
      </c>
      <c r="L1395" s="4" t="str">
        <f t="shared" si="149"/>
        <v>Submitted</v>
      </c>
      <c r="M1395" s="1">
        <v>484</v>
      </c>
      <c r="N1395" s="1" t="str">
        <f t="shared" si="150"/>
        <v>High_risk</v>
      </c>
      <c r="O1395" s="1" t="str">
        <f t="shared" si="151"/>
        <v>Excellent</v>
      </c>
      <c r="P1395" s="1" t="str">
        <f t="shared" si="152"/>
        <v>Submitted</v>
      </c>
      <c r="Q1395" s="1" t="str">
        <f t="shared" si="153"/>
        <v>Valid</v>
      </c>
      <c r="R1395" s="1" t="s">
        <v>82</v>
      </c>
      <c r="S1395" s="4">
        <v>3975314</v>
      </c>
      <c r="T1395" s="1">
        <v>7.84</v>
      </c>
      <c r="U1395" s="1">
        <v>12</v>
      </c>
      <c r="V1395" s="1">
        <v>331276.17</v>
      </c>
      <c r="W1395" s="4">
        <f t="shared" si="154"/>
        <v>2603445.7052381346</v>
      </c>
      <c r="X1395" s="1" t="s">
        <v>50</v>
      </c>
      <c r="Y1395" s="1" t="s">
        <v>51</v>
      </c>
      <c r="Z1395" s="8">
        <v>46857</v>
      </c>
      <c r="AA1395" s="8" t="str">
        <f>TEXT(Table2[[#This Row],[Application_Date]],"yyy")</f>
        <v>2028</v>
      </c>
      <c r="AB1395" s="8" t="str">
        <f>TEXT(Table2[[#This Row],[Application_Date]],"mmmm")</f>
        <v>April</v>
      </c>
      <c r="AC1395" s="1" t="s">
        <v>61</v>
      </c>
      <c r="AD1395" s="1" t="s">
        <v>30</v>
      </c>
      <c r="AE1395" s="1" t="s">
        <v>66</v>
      </c>
    </row>
    <row r="1396" spans="1:31" x14ac:dyDescent="0.25">
      <c r="A1396" s="1" t="s">
        <v>2932</v>
      </c>
      <c r="B1396" s="1" t="str">
        <f>IF(COUNTIF($A$2:A1396,A1396)&gt;1,"Duplicate","Unique")</f>
        <v>Unique</v>
      </c>
      <c r="C1396" s="1" t="s">
        <v>2933</v>
      </c>
      <c r="D1396" s="1" t="s">
        <v>242</v>
      </c>
      <c r="E1396" s="1" t="str">
        <f t="shared" si="148"/>
        <v>Submitted</v>
      </c>
      <c r="F1396" s="1" t="s">
        <v>35</v>
      </c>
      <c r="G1396" s="1">
        <v>48</v>
      </c>
      <c r="H1396" s="1" t="s">
        <v>36</v>
      </c>
      <c r="I1396" s="1" t="s">
        <v>25</v>
      </c>
      <c r="J1396" s="1" t="s">
        <v>70</v>
      </c>
      <c r="K1396" s="4">
        <v>325026</v>
      </c>
      <c r="L1396" s="4" t="str">
        <f t="shared" si="149"/>
        <v>Submitted</v>
      </c>
      <c r="M1396" s="1">
        <v>539</v>
      </c>
      <c r="N1396" s="1" t="str">
        <f t="shared" si="150"/>
        <v>High_risk</v>
      </c>
      <c r="O1396" s="1" t="str">
        <f t="shared" si="151"/>
        <v>Excellent</v>
      </c>
      <c r="P1396" s="1" t="str">
        <f t="shared" si="152"/>
        <v>Submitted</v>
      </c>
      <c r="Q1396" s="1" t="str">
        <f t="shared" si="153"/>
        <v>Valid</v>
      </c>
      <c r="R1396" s="1" t="s">
        <v>70</v>
      </c>
      <c r="S1396" s="4">
        <v>2629492</v>
      </c>
      <c r="T1396" s="1">
        <v>18.079999999999998</v>
      </c>
      <c r="U1396" s="1">
        <v>12</v>
      </c>
      <c r="V1396" s="1">
        <v>219124.33</v>
      </c>
      <c r="W1396" s="4">
        <f t="shared" si="154"/>
        <v>3961832.3246044191</v>
      </c>
      <c r="X1396" s="1" t="s">
        <v>85</v>
      </c>
      <c r="Y1396" s="1" t="s">
        <v>86</v>
      </c>
      <c r="Z1396" s="8">
        <v>46858</v>
      </c>
      <c r="AA1396" s="8" t="str">
        <f>TEXT(Table2[[#This Row],[Application_Date]],"yyy")</f>
        <v>2028</v>
      </c>
      <c r="AB1396" s="8" t="str">
        <f>TEXT(Table2[[#This Row],[Application_Date]],"mmmm")</f>
        <v>April</v>
      </c>
      <c r="AC1396" s="1" t="s">
        <v>61</v>
      </c>
      <c r="AD1396" s="1" t="s">
        <v>30</v>
      </c>
      <c r="AE1396" s="1" t="s">
        <v>31</v>
      </c>
    </row>
    <row r="1397" spans="1:31" x14ac:dyDescent="0.25">
      <c r="A1397" s="1" t="s">
        <v>2934</v>
      </c>
      <c r="B1397" s="1" t="str">
        <f>IF(COUNTIF($A$2:A1397,A1397)&gt;1,"Duplicate","Unique")</f>
        <v>Unique</v>
      </c>
      <c r="C1397" s="1" t="s">
        <v>2935</v>
      </c>
      <c r="D1397" s="1" t="s">
        <v>461</v>
      </c>
      <c r="E1397" s="1" t="str">
        <f t="shared" si="148"/>
        <v>Submitted</v>
      </c>
      <c r="F1397" s="1" t="s">
        <v>47</v>
      </c>
      <c r="G1397" s="1">
        <v>24</v>
      </c>
      <c r="H1397" s="1" t="s">
        <v>36</v>
      </c>
      <c r="I1397" s="1" t="s">
        <v>48</v>
      </c>
      <c r="J1397" s="1" t="s">
        <v>49</v>
      </c>
      <c r="K1397" s="4">
        <v>1435355</v>
      </c>
      <c r="L1397" s="4" t="str">
        <f t="shared" si="149"/>
        <v>Submitted</v>
      </c>
      <c r="M1397" s="1">
        <v>863</v>
      </c>
      <c r="N1397" s="1" t="str">
        <f t="shared" si="150"/>
        <v>medium_risk</v>
      </c>
      <c r="O1397" s="1" t="str">
        <f t="shared" si="151"/>
        <v>Excellent</v>
      </c>
      <c r="P1397" s="1" t="str">
        <f t="shared" si="152"/>
        <v>Submitted</v>
      </c>
      <c r="Q1397" s="1" t="str">
        <f t="shared" si="153"/>
        <v>Valid</v>
      </c>
      <c r="R1397" s="1" t="s">
        <v>6</v>
      </c>
      <c r="S1397" s="4">
        <v>852009</v>
      </c>
      <c r="T1397" s="1">
        <v>10.1</v>
      </c>
      <c r="U1397" s="1">
        <v>120</v>
      </c>
      <c r="V1397" s="1">
        <v>7100.07</v>
      </c>
      <c r="W1397" s="4">
        <f t="shared" si="154"/>
        <v>717107.57499999995</v>
      </c>
      <c r="X1397" s="1" t="s">
        <v>59</v>
      </c>
      <c r="Y1397" s="1" t="s">
        <v>60</v>
      </c>
      <c r="Z1397" s="8">
        <v>46859</v>
      </c>
      <c r="AA1397" s="8" t="str">
        <f>TEXT(Table2[[#This Row],[Application_Date]],"yyy")</f>
        <v>2028</v>
      </c>
      <c r="AB1397" s="8" t="str">
        <f>TEXT(Table2[[#This Row],[Application_Date]],"mmmm")</f>
        <v>April</v>
      </c>
      <c r="AC1397" s="1" t="s">
        <v>61</v>
      </c>
      <c r="AD1397" s="1" t="s">
        <v>30</v>
      </c>
      <c r="AE1397" s="1" t="s">
        <v>31</v>
      </c>
    </row>
    <row r="1398" spans="1:31" x14ac:dyDescent="0.25">
      <c r="A1398" s="1" t="s">
        <v>2936</v>
      </c>
      <c r="B1398" s="1" t="str">
        <f>IF(COUNTIF($A$2:A1398,A1398)&gt;1,"Duplicate","Unique")</f>
        <v>Unique</v>
      </c>
      <c r="C1398" s="1" t="s">
        <v>2937</v>
      </c>
      <c r="D1398" s="1" t="s">
        <v>461</v>
      </c>
      <c r="E1398" s="1" t="str">
        <f t="shared" si="148"/>
        <v>Submitted</v>
      </c>
      <c r="F1398" s="1" t="s">
        <v>47</v>
      </c>
      <c r="G1398" s="1">
        <v>45</v>
      </c>
      <c r="H1398" s="1" t="s">
        <v>36</v>
      </c>
      <c r="I1398" s="1" t="s">
        <v>25</v>
      </c>
      <c r="J1398" s="1" t="s">
        <v>70</v>
      </c>
      <c r="K1398" s="4">
        <v>1974380</v>
      </c>
      <c r="L1398" s="4" t="str">
        <f t="shared" si="149"/>
        <v>Submitted</v>
      </c>
      <c r="M1398" s="1">
        <v>371</v>
      </c>
      <c r="N1398" s="1" t="str">
        <f t="shared" si="150"/>
        <v>High_risk</v>
      </c>
      <c r="O1398" s="1" t="str">
        <f t="shared" si="151"/>
        <v>Excellent</v>
      </c>
      <c r="P1398" s="1" t="str">
        <f t="shared" si="152"/>
        <v>Submitted</v>
      </c>
      <c r="Q1398" s="1" t="str">
        <f t="shared" si="153"/>
        <v>Valid</v>
      </c>
      <c r="R1398" s="1" t="s">
        <v>70</v>
      </c>
      <c r="S1398" s="4">
        <v>4352821</v>
      </c>
      <c r="T1398" s="1">
        <v>16.329999999999998</v>
      </c>
      <c r="U1398" s="1">
        <v>60</v>
      </c>
      <c r="V1398" s="1">
        <v>72547.02</v>
      </c>
      <c r="W1398" s="4">
        <f t="shared" si="154"/>
        <v>5923463.9108333327</v>
      </c>
      <c r="X1398" s="1" t="s">
        <v>95</v>
      </c>
      <c r="Y1398" s="1" t="s">
        <v>96</v>
      </c>
      <c r="Z1398" s="8">
        <v>46860</v>
      </c>
      <c r="AA1398" s="8" t="str">
        <f>TEXT(Table2[[#This Row],[Application_Date]],"yyy")</f>
        <v>2028</v>
      </c>
      <c r="AB1398" s="8" t="str">
        <f>TEXT(Table2[[#This Row],[Application_Date]],"mmmm")</f>
        <v>April</v>
      </c>
      <c r="AC1398" s="1" t="s">
        <v>61</v>
      </c>
      <c r="AD1398" s="1" t="s">
        <v>30</v>
      </c>
      <c r="AE1398" s="1" t="s">
        <v>62</v>
      </c>
    </row>
    <row r="1399" spans="1:31" x14ac:dyDescent="0.25">
      <c r="A1399" s="1" t="s">
        <v>2938</v>
      </c>
      <c r="B1399" s="1" t="str">
        <f>IF(COUNTIF($A$2:A1399,A1399)&gt;1,"Duplicate","Unique")</f>
        <v>Unique</v>
      </c>
      <c r="C1399" s="1" t="s">
        <v>2939</v>
      </c>
      <c r="D1399" s="1" t="s">
        <v>403</v>
      </c>
      <c r="E1399" s="1" t="str">
        <f t="shared" si="148"/>
        <v>Submitted</v>
      </c>
      <c r="F1399" s="1" t="s">
        <v>47</v>
      </c>
      <c r="G1399" s="1">
        <v>59</v>
      </c>
      <c r="H1399" s="1" t="s">
        <v>36</v>
      </c>
      <c r="I1399" s="1" t="s">
        <v>48</v>
      </c>
      <c r="J1399" s="1" t="s">
        <v>70</v>
      </c>
      <c r="K1399" s="4">
        <v>1628835</v>
      </c>
      <c r="L1399" s="4" t="str">
        <f t="shared" si="149"/>
        <v>Submitted</v>
      </c>
      <c r="M1399" s="1">
        <v>384</v>
      </c>
      <c r="N1399" s="1" t="str">
        <f t="shared" si="150"/>
        <v>High_risk</v>
      </c>
      <c r="O1399" s="1" t="str">
        <f t="shared" si="151"/>
        <v>Excellent</v>
      </c>
      <c r="P1399" s="1" t="str">
        <f t="shared" si="152"/>
        <v>Submitted</v>
      </c>
      <c r="Q1399" s="1" t="str">
        <f t="shared" si="153"/>
        <v>Valid</v>
      </c>
      <c r="R1399" s="1" t="s">
        <v>6</v>
      </c>
      <c r="S1399" s="4">
        <v>174877</v>
      </c>
      <c r="T1399" s="1">
        <v>12.39</v>
      </c>
      <c r="U1399" s="1">
        <v>120</v>
      </c>
      <c r="V1399" s="1">
        <v>1457.31</v>
      </c>
      <c r="W1399" s="4">
        <f t="shared" si="154"/>
        <v>180560.5025</v>
      </c>
      <c r="X1399" s="1" t="s">
        <v>39</v>
      </c>
      <c r="Y1399" s="1" t="s">
        <v>40</v>
      </c>
      <c r="Z1399" s="8">
        <v>46861</v>
      </c>
      <c r="AA1399" s="8" t="str">
        <f>TEXT(Table2[[#This Row],[Application_Date]],"yyy")</f>
        <v>2028</v>
      </c>
      <c r="AB1399" s="8" t="str">
        <f>TEXT(Table2[[#This Row],[Application_Date]],"mmmm")</f>
        <v>April</v>
      </c>
      <c r="AC1399" s="1" t="s">
        <v>52</v>
      </c>
      <c r="AD1399" s="1" t="s">
        <v>30</v>
      </c>
      <c r="AE1399" s="1" t="s">
        <v>43</v>
      </c>
    </row>
    <row r="1400" spans="1:31" x14ac:dyDescent="0.25">
      <c r="A1400" s="1" t="s">
        <v>2940</v>
      </c>
      <c r="B1400" s="1" t="str">
        <f>IF(COUNTIF($A$2:A1400,A1400)&gt;1,"Duplicate","Unique")</f>
        <v>Unique</v>
      </c>
      <c r="C1400" s="1" t="s">
        <v>2941</v>
      </c>
      <c r="D1400" s="1" t="s">
        <v>46</v>
      </c>
      <c r="E1400" s="1" t="str">
        <f t="shared" si="148"/>
        <v>Submitted</v>
      </c>
      <c r="F1400" s="1" t="s">
        <v>35</v>
      </c>
      <c r="G1400" s="1">
        <v>20</v>
      </c>
      <c r="H1400" s="1" t="s">
        <v>36</v>
      </c>
      <c r="I1400" s="1" t="s">
        <v>48</v>
      </c>
      <c r="J1400" s="1" t="s">
        <v>26</v>
      </c>
      <c r="K1400" s="4">
        <v>2426524</v>
      </c>
      <c r="L1400" s="4" t="str">
        <f t="shared" si="149"/>
        <v>Submitted</v>
      </c>
      <c r="M1400" s="1">
        <v>610</v>
      </c>
      <c r="N1400" s="1" t="str">
        <f t="shared" si="150"/>
        <v>low_risk</v>
      </c>
      <c r="O1400" s="1" t="str">
        <f t="shared" si="151"/>
        <v>Excellent</v>
      </c>
      <c r="P1400" s="1" t="str">
        <f t="shared" si="152"/>
        <v>Submitted</v>
      </c>
      <c r="Q1400" s="1" t="str">
        <f t="shared" si="153"/>
        <v>Valid</v>
      </c>
      <c r="R1400" s="1" t="s">
        <v>6</v>
      </c>
      <c r="S1400" s="4">
        <v>1887058</v>
      </c>
      <c r="T1400" s="1">
        <v>12.67</v>
      </c>
      <c r="U1400" s="1">
        <v>120</v>
      </c>
      <c r="V1400" s="1">
        <v>15725.48</v>
      </c>
      <c r="W1400" s="4">
        <f t="shared" si="154"/>
        <v>1992418.7383333335</v>
      </c>
      <c r="X1400" s="1" t="s">
        <v>28</v>
      </c>
      <c r="Y1400" s="1" t="s">
        <v>29</v>
      </c>
      <c r="Z1400" s="8">
        <v>46862</v>
      </c>
      <c r="AA1400" s="8" t="str">
        <f>TEXT(Table2[[#This Row],[Application_Date]],"yyy")</f>
        <v>2028</v>
      </c>
      <c r="AB1400" s="8" t="str">
        <f>TEXT(Table2[[#This Row],[Application_Date]],"mmmm")</f>
        <v>April</v>
      </c>
      <c r="AC1400" s="1" t="s">
        <v>61</v>
      </c>
      <c r="AD1400" s="1" t="s">
        <v>30</v>
      </c>
      <c r="AE1400" s="1" t="s">
        <v>62</v>
      </c>
    </row>
    <row r="1401" spans="1:31" x14ac:dyDescent="0.25">
      <c r="A1401" s="1" t="s">
        <v>2942</v>
      </c>
      <c r="B1401" s="1" t="str">
        <f>IF(COUNTIF($A$2:A1401,A1401)&gt;1,"Duplicate","Unique")</f>
        <v>Unique</v>
      </c>
      <c r="C1401" s="1" t="s">
        <v>2943</v>
      </c>
      <c r="D1401" s="1" t="s">
        <v>196</v>
      </c>
      <c r="E1401" s="1" t="str">
        <f t="shared" si="148"/>
        <v>Submitted</v>
      </c>
      <c r="F1401" s="1" t="s">
        <v>35</v>
      </c>
      <c r="G1401" s="1">
        <v>23</v>
      </c>
      <c r="H1401" s="1" t="s">
        <v>36</v>
      </c>
      <c r="I1401" s="1" t="s">
        <v>25</v>
      </c>
      <c r="J1401" s="1" t="s">
        <v>26</v>
      </c>
      <c r="K1401" s="4">
        <v>2160909</v>
      </c>
      <c r="L1401" s="4" t="str">
        <f t="shared" si="149"/>
        <v>Submitted</v>
      </c>
      <c r="M1401" s="1">
        <v>615</v>
      </c>
      <c r="N1401" s="1" t="str">
        <f t="shared" si="150"/>
        <v>low_risk</v>
      </c>
      <c r="O1401" s="1" t="str">
        <f t="shared" si="151"/>
        <v>Excellent</v>
      </c>
      <c r="P1401" s="1" t="str">
        <f t="shared" si="152"/>
        <v>Submitted</v>
      </c>
      <c r="Q1401" s="1" t="str">
        <f t="shared" si="153"/>
        <v>Valid</v>
      </c>
      <c r="R1401" s="1" t="s">
        <v>38</v>
      </c>
      <c r="S1401" s="4">
        <v>3662080</v>
      </c>
      <c r="T1401" s="1">
        <v>7.93</v>
      </c>
      <c r="U1401" s="1">
        <v>180</v>
      </c>
      <c r="V1401" s="1">
        <v>20344.89</v>
      </c>
      <c r="W1401" s="4">
        <f t="shared" si="154"/>
        <v>2420024.5333333332</v>
      </c>
      <c r="X1401" s="1" t="s">
        <v>39</v>
      </c>
      <c r="Y1401" s="1" t="s">
        <v>40</v>
      </c>
      <c r="Z1401" s="8">
        <v>46863</v>
      </c>
      <c r="AA1401" s="8" t="str">
        <f>TEXT(Table2[[#This Row],[Application_Date]],"yyy")</f>
        <v>2028</v>
      </c>
      <c r="AB1401" s="8" t="str">
        <f>TEXT(Table2[[#This Row],[Application_Date]],"mmmm")</f>
        <v>April</v>
      </c>
      <c r="AC1401" s="1" t="s">
        <v>61</v>
      </c>
      <c r="AD1401" s="1" t="s">
        <v>30</v>
      </c>
      <c r="AE1401" s="1" t="s">
        <v>31</v>
      </c>
    </row>
    <row r="1402" spans="1:31" x14ac:dyDescent="0.25">
      <c r="A1402" s="1" t="s">
        <v>2944</v>
      </c>
      <c r="B1402" s="1" t="str">
        <f>IF(COUNTIF($A$2:A1402,A1402)&gt;1,"Duplicate","Unique")</f>
        <v>Unique</v>
      </c>
      <c r="C1402" s="1" t="s">
        <v>2945</v>
      </c>
      <c r="D1402" s="1" t="s">
        <v>373</v>
      </c>
      <c r="E1402" s="1" t="str">
        <f t="shared" si="148"/>
        <v>Submitted</v>
      </c>
      <c r="F1402" s="1" t="s">
        <v>35</v>
      </c>
      <c r="G1402" s="1">
        <v>52</v>
      </c>
      <c r="H1402" s="1" t="s">
        <v>24</v>
      </c>
      <c r="I1402" s="1" t="s">
        <v>48</v>
      </c>
      <c r="J1402" s="1" t="s">
        <v>37</v>
      </c>
      <c r="K1402" s="4">
        <v>1555445</v>
      </c>
      <c r="L1402" s="4" t="str">
        <f t="shared" si="149"/>
        <v>Submitted</v>
      </c>
      <c r="M1402" s="1">
        <v>811</v>
      </c>
      <c r="N1402" s="1" t="str">
        <f t="shared" si="150"/>
        <v>medium_risk</v>
      </c>
      <c r="O1402" s="1" t="str">
        <f t="shared" si="151"/>
        <v>Excellent</v>
      </c>
      <c r="P1402" s="1" t="str">
        <f t="shared" si="152"/>
        <v>Submitted</v>
      </c>
      <c r="Q1402" s="1" t="str">
        <f t="shared" si="153"/>
        <v>Valid</v>
      </c>
      <c r="R1402" s="1" t="s">
        <v>82</v>
      </c>
      <c r="S1402" s="4">
        <v>4195019</v>
      </c>
      <c r="T1402" s="1">
        <v>12.41</v>
      </c>
      <c r="U1402" s="1">
        <v>120</v>
      </c>
      <c r="V1402" s="1">
        <v>34958.49</v>
      </c>
      <c r="W1402" s="4">
        <f t="shared" si="154"/>
        <v>4338348.8158333329</v>
      </c>
      <c r="X1402" s="1" t="s">
        <v>85</v>
      </c>
      <c r="Y1402" s="1" t="s">
        <v>86</v>
      </c>
      <c r="Z1402" s="8">
        <v>46864</v>
      </c>
      <c r="AA1402" s="8" t="str">
        <f>TEXT(Table2[[#This Row],[Application_Date]],"yyy")</f>
        <v>2028</v>
      </c>
      <c r="AB1402" s="8" t="str">
        <f>TEXT(Table2[[#This Row],[Application_Date]],"mmmm")</f>
        <v>April</v>
      </c>
      <c r="AC1402" s="1" t="s">
        <v>61</v>
      </c>
      <c r="AD1402" s="1" t="s">
        <v>30</v>
      </c>
      <c r="AE1402" s="1" t="s">
        <v>31</v>
      </c>
    </row>
    <row r="1403" spans="1:31" x14ac:dyDescent="0.25">
      <c r="A1403" s="1" t="s">
        <v>2946</v>
      </c>
      <c r="B1403" s="1" t="str">
        <f>IF(COUNTIF($A$2:A1403,A1403)&gt;1,"Duplicate","Unique")</f>
        <v>Unique</v>
      </c>
      <c r="C1403" s="1" t="s">
        <v>2947</v>
      </c>
      <c r="D1403" s="1" t="s">
        <v>659</v>
      </c>
      <c r="E1403" s="1" t="str">
        <f t="shared" si="148"/>
        <v>Submitted</v>
      </c>
      <c r="F1403" s="1" t="s">
        <v>47</v>
      </c>
      <c r="G1403" s="1">
        <v>38</v>
      </c>
      <c r="H1403" s="1" t="s">
        <v>24</v>
      </c>
      <c r="I1403" s="1" t="s">
        <v>48</v>
      </c>
      <c r="J1403" s="1" t="s">
        <v>37</v>
      </c>
      <c r="K1403" s="4">
        <v>1771249</v>
      </c>
      <c r="L1403" s="4" t="str">
        <f t="shared" si="149"/>
        <v>Submitted</v>
      </c>
      <c r="M1403" s="1">
        <v>458</v>
      </c>
      <c r="N1403" s="1" t="str">
        <f t="shared" si="150"/>
        <v>High_risk</v>
      </c>
      <c r="O1403" s="1" t="str">
        <f t="shared" si="151"/>
        <v>Excellent</v>
      </c>
      <c r="P1403" s="1" t="str">
        <f t="shared" si="152"/>
        <v>Submitted</v>
      </c>
      <c r="Q1403" s="1" t="str">
        <f t="shared" si="153"/>
        <v>Valid</v>
      </c>
      <c r="R1403" s="1" t="s">
        <v>70</v>
      </c>
      <c r="S1403" s="4">
        <v>3207370</v>
      </c>
      <c r="T1403" s="1">
        <v>18.57</v>
      </c>
      <c r="U1403" s="1">
        <v>36</v>
      </c>
      <c r="V1403" s="1">
        <v>89093.61</v>
      </c>
      <c r="W1403" s="4">
        <f t="shared" si="154"/>
        <v>4963405.0750000123</v>
      </c>
      <c r="X1403" s="1" t="s">
        <v>59</v>
      </c>
      <c r="Y1403" s="1" t="s">
        <v>60</v>
      </c>
      <c r="Z1403" s="8">
        <v>46865</v>
      </c>
      <c r="AA1403" s="8" t="str">
        <f>TEXT(Table2[[#This Row],[Application_Date]],"yyy")</f>
        <v>2028</v>
      </c>
      <c r="AB1403" s="8" t="str">
        <f>TEXT(Table2[[#This Row],[Application_Date]],"mmmm")</f>
        <v>April</v>
      </c>
      <c r="AC1403" s="1" t="s">
        <v>41</v>
      </c>
      <c r="AD1403" s="1" t="s">
        <v>30</v>
      </c>
      <c r="AE1403" s="1" t="s">
        <v>62</v>
      </c>
    </row>
    <row r="1404" spans="1:31" x14ac:dyDescent="0.25">
      <c r="A1404" s="1" t="s">
        <v>2948</v>
      </c>
      <c r="B1404" s="1" t="str">
        <f>IF(COUNTIF($A$2:A1404,A1404)&gt;1,"Duplicate","Unique")</f>
        <v>Unique</v>
      </c>
      <c r="C1404" s="1" t="s">
        <v>2949</v>
      </c>
      <c r="D1404" s="1" t="s">
        <v>373</v>
      </c>
      <c r="E1404" s="1" t="str">
        <f t="shared" si="148"/>
        <v>Submitted</v>
      </c>
      <c r="F1404" s="1" t="s">
        <v>47</v>
      </c>
      <c r="G1404" s="1">
        <v>45</v>
      </c>
      <c r="H1404" s="1" t="s">
        <v>36</v>
      </c>
      <c r="I1404" s="1" t="s">
        <v>25</v>
      </c>
      <c r="J1404" s="1" t="s">
        <v>37</v>
      </c>
      <c r="K1404" s="4">
        <v>1957407</v>
      </c>
      <c r="L1404" s="4" t="str">
        <f t="shared" si="149"/>
        <v>Submitted</v>
      </c>
      <c r="M1404" s="1">
        <v>834</v>
      </c>
      <c r="N1404" s="1" t="str">
        <f t="shared" si="150"/>
        <v>medium_risk</v>
      </c>
      <c r="O1404" s="1" t="str">
        <f t="shared" si="151"/>
        <v>Excellent</v>
      </c>
      <c r="P1404" s="1" t="str">
        <f t="shared" si="152"/>
        <v>Submitted</v>
      </c>
      <c r="Q1404" s="1" t="str">
        <f t="shared" si="153"/>
        <v>Valid</v>
      </c>
      <c r="R1404" s="1" t="s">
        <v>27</v>
      </c>
      <c r="S1404" s="4">
        <v>849500</v>
      </c>
      <c r="T1404" s="1">
        <v>9.82</v>
      </c>
      <c r="U1404" s="1">
        <v>24</v>
      </c>
      <c r="V1404" s="1">
        <v>35395.83</v>
      </c>
      <c r="W1404" s="4">
        <f t="shared" si="154"/>
        <v>695174.57398117008</v>
      </c>
      <c r="X1404" s="1" t="s">
        <v>95</v>
      </c>
      <c r="Y1404" s="1" t="s">
        <v>96</v>
      </c>
      <c r="Z1404" s="8">
        <v>46866</v>
      </c>
      <c r="AA1404" s="8" t="str">
        <f>TEXT(Table2[[#This Row],[Application_Date]],"yyy")</f>
        <v>2028</v>
      </c>
      <c r="AB1404" s="8" t="str">
        <f>TEXT(Table2[[#This Row],[Application_Date]],"mmmm")</f>
        <v>April</v>
      </c>
      <c r="AC1404" s="1" t="s">
        <v>61</v>
      </c>
      <c r="AD1404" s="1" t="s">
        <v>30</v>
      </c>
      <c r="AE1404" s="1" t="s">
        <v>62</v>
      </c>
    </row>
    <row r="1405" spans="1:31" x14ac:dyDescent="0.25">
      <c r="A1405" s="1" t="s">
        <v>2950</v>
      </c>
      <c r="B1405" s="1" t="str">
        <f>IF(COUNTIF($A$2:A1405,A1405)&gt;1,"Duplicate","Unique")</f>
        <v>Unique</v>
      </c>
      <c r="C1405" s="1" t="s">
        <v>2951</v>
      </c>
      <c r="D1405" s="1" t="s">
        <v>183</v>
      </c>
      <c r="E1405" s="1" t="str">
        <f t="shared" si="148"/>
        <v>Submitted</v>
      </c>
      <c r="F1405" s="1" t="s">
        <v>35</v>
      </c>
      <c r="G1405" s="1">
        <v>65</v>
      </c>
      <c r="H1405" s="1" t="s">
        <v>36</v>
      </c>
      <c r="I1405" s="1" t="s">
        <v>25</v>
      </c>
      <c r="J1405" s="1" t="s">
        <v>49</v>
      </c>
      <c r="K1405" s="4">
        <v>1429411</v>
      </c>
      <c r="L1405" s="4" t="str">
        <f t="shared" si="149"/>
        <v>Submitted</v>
      </c>
      <c r="M1405" s="1">
        <v>846</v>
      </c>
      <c r="N1405" s="1" t="str">
        <f t="shared" si="150"/>
        <v>medium_risk</v>
      </c>
      <c r="O1405" s="1" t="str">
        <f t="shared" si="151"/>
        <v>Excellent</v>
      </c>
      <c r="P1405" s="1" t="str">
        <f t="shared" si="152"/>
        <v>Submitted</v>
      </c>
      <c r="Q1405" s="1" t="str">
        <f t="shared" si="153"/>
        <v>Valid</v>
      </c>
      <c r="R1405" s="1" t="s">
        <v>27</v>
      </c>
      <c r="S1405" s="4">
        <v>4354815</v>
      </c>
      <c r="T1405" s="1">
        <v>15.46</v>
      </c>
      <c r="U1405" s="1">
        <v>180</v>
      </c>
      <c r="V1405" s="1">
        <v>24193.42</v>
      </c>
      <c r="W1405" s="4">
        <f t="shared" si="154"/>
        <v>5610453.3250000002</v>
      </c>
      <c r="X1405" s="1" t="s">
        <v>28</v>
      </c>
      <c r="Y1405" s="1" t="s">
        <v>29</v>
      </c>
      <c r="Z1405" s="8">
        <v>46867</v>
      </c>
      <c r="AA1405" s="8" t="str">
        <f>TEXT(Table2[[#This Row],[Application_Date]],"yyy")</f>
        <v>2028</v>
      </c>
      <c r="AB1405" s="8" t="str">
        <f>TEXT(Table2[[#This Row],[Application_Date]],"mmmm")</f>
        <v>April</v>
      </c>
      <c r="AC1405" s="1" t="s">
        <v>41</v>
      </c>
      <c r="AD1405" s="1" t="s">
        <v>30</v>
      </c>
      <c r="AE1405" s="1" t="s">
        <v>62</v>
      </c>
    </row>
    <row r="1406" spans="1:31" x14ac:dyDescent="0.25">
      <c r="A1406" s="1" t="s">
        <v>2952</v>
      </c>
      <c r="B1406" s="1" t="str">
        <f>IF(COUNTIF($A$2:A1406,A1406)&gt;1,"Duplicate","Unique")</f>
        <v>Unique</v>
      </c>
      <c r="C1406" s="1" t="s">
        <v>2953</v>
      </c>
      <c r="D1406" s="1" t="s">
        <v>403</v>
      </c>
      <c r="E1406" s="1" t="str">
        <f t="shared" si="148"/>
        <v>Submitted</v>
      </c>
      <c r="F1406" s="1" t="s">
        <v>47</v>
      </c>
      <c r="G1406" s="1">
        <v>55</v>
      </c>
      <c r="H1406" s="1" t="s">
        <v>24</v>
      </c>
      <c r="I1406" s="1" t="s">
        <v>25</v>
      </c>
      <c r="J1406" s="1" t="s">
        <v>70</v>
      </c>
      <c r="K1406" s="4">
        <v>799320</v>
      </c>
      <c r="L1406" s="4" t="str">
        <f t="shared" si="149"/>
        <v>Submitted</v>
      </c>
      <c r="M1406" s="1">
        <v>692</v>
      </c>
      <c r="N1406" s="1" t="str">
        <f t="shared" si="150"/>
        <v>low_risk</v>
      </c>
      <c r="O1406" s="1" t="str">
        <f t="shared" si="151"/>
        <v>Excellent</v>
      </c>
      <c r="P1406" s="1" t="str">
        <f t="shared" si="152"/>
        <v>Submitted</v>
      </c>
      <c r="Q1406" s="1" t="str">
        <f t="shared" si="153"/>
        <v>Valid</v>
      </c>
      <c r="R1406" s="1" t="s">
        <v>6</v>
      </c>
      <c r="S1406" s="4">
        <v>2837886</v>
      </c>
      <c r="T1406" s="1">
        <v>12.65</v>
      </c>
      <c r="U1406" s="1">
        <v>24</v>
      </c>
      <c r="V1406" s="1">
        <v>118245.25</v>
      </c>
      <c r="W1406" s="4">
        <f t="shared" si="154"/>
        <v>2991604.9188961913</v>
      </c>
      <c r="X1406" s="1" t="s">
        <v>28</v>
      </c>
      <c r="Y1406" s="1" t="s">
        <v>29</v>
      </c>
      <c r="Z1406" s="8">
        <v>46868</v>
      </c>
      <c r="AA1406" s="8" t="str">
        <f>TEXT(Table2[[#This Row],[Application_Date]],"yyy")</f>
        <v>2028</v>
      </c>
      <c r="AB1406" s="8" t="str">
        <f>TEXT(Table2[[#This Row],[Application_Date]],"mmmm")</f>
        <v>April</v>
      </c>
      <c r="AC1406" s="1" t="s">
        <v>61</v>
      </c>
      <c r="AD1406" s="1" t="s">
        <v>42</v>
      </c>
      <c r="AE1406" s="1" t="s">
        <v>62</v>
      </c>
    </row>
    <row r="1407" spans="1:31" x14ac:dyDescent="0.25">
      <c r="A1407" s="1" t="s">
        <v>2954</v>
      </c>
      <c r="B1407" s="1" t="str">
        <f>IF(COUNTIF($A$2:A1407,A1407)&gt;1,"Duplicate","Unique")</f>
        <v>Unique</v>
      </c>
      <c r="C1407" s="1" t="s">
        <v>2955</v>
      </c>
      <c r="D1407" s="1" t="s">
        <v>118</v>
      </c>
      <c r="E1407" s="1" t="str">
        <f t="shared" si="148"/>
        <v>Submitted</v>
      </c>
      <c r="F1407" s="1" t="s">
        <v>35</v>
      </c>
      <c r="G1407" s="1">
        <v>57</v>
      </c>
      <c r="H1407" s="1" t="s">
        <v>36</v>
      </c>
      <c r="I1407" s="1" t="s">
        <v>25</v>
      </c>
      <c r="J1407" s="1" t="s">
        <v>70</v>
      </c>
      <c r="K1407" s="4">
        <v>2274189</v>
      </c>
      <c r="L1407" s="4" t="str">
        <f t="shared" si="149"/>
        <v>Submitted</v>
      </c>
      <c r="M1407" s="1">
        <v>781</v>
      </c>
      <c r="N1407" s="1" t="str">
        <f t="shared" si="150"/>
        <v>medium_risk</v>
      </c>
      <c r="O1407" s="1" t="str">
        <f t="shared" si="151"/>
        <v>Excellent</v>
      </c>
      <c r="P1407" s="1" t="str">
        <f t="shared" si="152"/>
        <v>Submitted</v>
      </c>
      <c r="Q1407" s="1" t="str">
        <f t="shared" si="153"/>
        <v>Valid</v>
      </c>
      <c r="R1407" s="1" t="s">
        <v>38</v>
      </c>
      <c r="S1407" s="4">
        <v>1826539</v>
      </c>
      <c r="T1407" s="1">
        <v>15.55</v>
      </c>
      <c r="U1407" s="1">
        <v>12</v>
      </c>
      <c r="V1407" s="1">
        <v>152211.57999999999</v>
      </c>
      <c r="W1407" s="4">
        <f t="shared" si="154"/>
        <v>2367000.5068508503</v>
      </c>
      <c r="X1407" s="1" t="s">
        <v>1287</v>
      </c>
      <c r="Y1407" s="1" t="s">
        <v>106</v>
      </c>
      <c r="Z1407" s="8">
        <v>46869</v>
      </c>
      <c r="AA1407" s="8" t="str">
        <f>TEXT(Table2[[#This Row],[Application_Date]],"yyy")</f>
        <v>2028</v>
      </c>
      <c r="AB1407" s="8" t="str">
        <f>TEXT(Table2[[#This Row],[Application_Date]],"mmmm")</f>
        <v>April</v>
      </c>
      <c r="AC1407" s="1" t="s">
        <v>61</v>
      </c>
      <c r="AD1407" s="1" t="s">
        <v>30</v>
      </c>
      <c r="AE1407" s="1" t="s">
        <v>62</v>
      </c>
    </row>
    <row r="1408" spans="1:31" x14ac:dyDescent="0.25">
      <c r="A1408" s="1" t="s">
        <v>2956</v>
      </c>
      <c r="B1408" s="1" t="str">
        <f>IF(COUNTIF($A$2:A1408,A1408)&gt;1,"Duplicate","Unique")</f>
        <v>Unique</v>
      </c>
      <c r="C1408" s="1" t="s">
        <v>2957</v>
      </c>
      <c r="D1408" s="1" t="s">
        <v>373</v>
      </c>
      <c r="E1408" s="1" t="str">
        <f t="shared" si="148"/>
        <v>Submitted</v>
      </c>
      <c r="F1408" s="1" t="s">
        <v>35</v>
      </c>
      <c r="G1408" s="1">
        <v>36</v>
      </c>
      <c r="H1408" s="1" t="s">
        <v>24</v>
      </c>
      <c r="I1408" s="1" t="s">
        <v>48</v>
      </c>
      <c r="J1408" s="1" t="s">
        <v>26</v>
      </c>
      <c r="K1408" s="4">
        <v>2063797</v>
      </c>
      <c r="L1408" s="4" t="str">
        <f t="shared" si="149"/>
        <v>Submitted</v>
      </c>
      <c r="M1408" s="1">
        <v>455</v>
      </c>
      <c r="N1408" s="1" t="str">
        <f t="shared" si="150"/>
        <v>High_risk</v>
      </c>
      <c r="O1408" s="1" t="str">
        <f t="shared" si="151"/>
        <v>Excellent</v>
      </c>
      <c r="P1408" s="1" t="str">
        <f t="shared" si="152"/>
        <v>Submitted</v>
      </c>
      <c r="Q1408" s="1" t="str">
        <f t="shared" si="153"/>
        <v>Valid</v>
      </c>
      <c r="R1408" s="1" t="s">
        <v>27</v>
      </c>
      <c r="S1408" s="4">
        <v>275179</v>
      </c>
      <c r="T1408" s="1">
        <v>18.190000000000001</v>
      </c>
      <c r="U1408" s="1">
        <v>60</v>
      </c>
      <c r="V1408" s="1">
        <v>4586.32</v>
      </c>
      <c r="W1408" s="4">
        <f t="shared" si="154"/>
        <v>417125.50083333335</v>
      </c>
      <c r="X1408" s="1" t="s">
        <v>105</v>
      </c>
      <c r="Y1408" s="1" t="s">
        <v>106</v>
      </c>
      <c r="Z1408" s="8">
        <v>46870</v>
      </c>
      <c r="AA1408" s="8" t="str">
        <f>TEXT(Table2[[#This Row],[Application_Date]],"yyy")</f>
        <v>2028</v>
      </c>
      <c r="AB1408" s="8" t="str">
        <f>TEXT(Table2[[#This Row],[Application_Date]],"mmmm")</f>
        <v>April</v>
      </c>
      <c r="AC1408" s="1" t="s">
        <v>52</v>
      </c>
      <c r="AD1408" s="1" t="s">
        <v>30</v>
      </c>
      <c r="AE1408" s="1" t="s">
        <v>31</v>
      </c>
    </row>
    <row r="1409" spans="1:31" x14ac:dyDescent="0.25">
      <c r="A1409" s="1" t="s">
        <v>2958</v>
      </c>
      <c r="B1409" s="1" t="str">
        <f>IF(COUNTIF($A$2:A1409,A1409)&gt;1,"Duplicate","Unique")</f>
        <v>Unique</v>
      </c>
      <c r="C1409" s="1" t="s">
        <v>2959</v>
      </c>
      <c r="D1409" s="1" t="s">
        <v>204</v>
      </c>
      <c r="E1409" s="1" t="str">
        <f t="shared" si="148"/>
        <v>Submitted</v>
      </c>
      <c r="F1409" s="1" t="s">
        <v>35</v>
      </c>
      <c r="G1409" s="1">
        <v>18</v>
      </c>
      <c r="H1409" s="1" t="s">
        <v>36</v>
      </c>
      <c r="I1409" s="1" t="s">
        <v>48</v>
      </c>
      <c r="J1409" s="1" t="s">
        <v>70</v>
      </c>
      <c r="K1409" s="4">
        <v>524802</v>
      </c>
      <c r="L1409" s="4" t="str">
        <f t="shared" si="149"/>
        <v>Submitted</v>
      </c>
      <c r="M1409" s="1">
        <v>577</v>
      </c>
      <c r="N1409" s="1" t="str">
        <f t="shared" si="150"/>
        <v>High_risk</v>
      </c>
      <c r="O1409" s="1" t="str">
        <f t="shared" si="151"/>
        <v>Excellent</v>
      </c>
      <c r="P1409" s="1" t="str">
        <f t="shared" si="152"/>
        <v>Submitted</v>
      </c>
      <c r="Q1409" s="1" t="str">
        <f t="shared" si="153"/>
        <v>Valid</v>
      </c>
      <c r="R1409" s="1" t="s">
        <v>70</v>
      </c>
      <c r="S1409" s="4">
        <v>2690922</v>
      </c>
      <c r="T1409" s="1">
        <v>9.1300000000000008</v>
      </c>
      <c r="U1409" s="1">
        <v>120</v>
      </c>
      <c r="V1409" s="1">
        <v>22424.35</v>
      </c>
      <c r="W1409" s="4">
        <f t="shared" si="154"/>
        <v>2047343.155</v>
      </c>
      <c r="X1409" s="1" t="s">
        <v>85</v>
      </c>
      <c r="Y1409" s="1" t="s">
        <v>86</v>
      </c>
      <c r="Z1409" s="8">
        <v>46871</v>
      </c>
      <c r="AA1409" s="8" t="str">
        <f>TEXT(Table2[[#This Row],[Application_Date]],"yyy")</f>
        <v>2028</v>
      </c>
      <c r="AB1409" s="8" t="str">
        <f>TEXT(Table2[[#This Row],[Application_Date]],"mmmm")</f>
        <v>April</v>
      </c>
      <c r="AC1409" s="1" t="s">
        <v>61</v>
      </c>
      <c r="AD1409" s="1" t="s">
        <v>30</v>
      </c>
      <c r="AE1409" s="1" t="s">
        <v>62</v>
      </c>
    </row>
    <row r="1410" spans="1:31" x14ac:dyDescent="0.25">
      <c r="A1410" s="1" t="s">
        <v>2960</v>
      </c>
      <c r="B1410" s="1" t="str">
        <f>IF(COUNTIF($A$2:A1410,A1410)&gt;1,"Duplicate","Unique")</f>
        <v>Unique</v>
      </c>
      <c r="C1410" s="1" t="s">
        <v>2961</v>
      </c>
      <c r="D1410" s="1" t="s">
        <v>207</v>
      </c>
      <c r="E1410" s="1" t="str">
        <f t="shared" ref="E1410:E1473" si="155">IF(C1410="","Missing","Submitted")</f>
        <v>Submitted</v>
      </c>
      <c r="F1410" s="1" t="s">
        <v>47</v>
      </c>
      <c r="G1410" s="1">
        <v>25</v>
      </c>
      <c r="H1410" s="1" t="s">
        <v>36</v>
      </c>
      <c r="I1410" s="1" t="s">
        <v>25</v>
      </c>
      <c r="J1410" s="1" t="s">
        <v>37</v>
      </c>
      <c r="K1410" s="4">
        <v>1130224</v>
      </c>
      <c r="L1410" s="4" t="str">
        <f t="shared" ref="L1410:L1473" si="156">IF(K1410="","Missing","Submitted")</f>
        <v>Submitted</v>
      </c>
      <c r="M1410" s="1">
        <v>576</v>
      </c>
      <c r="N1410" s="1" t="str">
        <f t="shared" ref="N1410:N1473" si="157">IF(M1410&lt;600,"High_risk",IF(M1410&gt;=750,"medium_risk","low_risk"))</f>
        <v>High_risk</v>
      </c>
      <c r="O1410" s="1" t="str">
        <f t="shared" ref="O1410:O1473" si="158">IF(J1411&lt;503,"Poor",IF(J1411&lt;=550,"Fair",IF(J1411&lt;=750,"Good","Excellent")))</f>
        <v>Excellent</v>
      </c>
      <c r="P1410" s="1" t="str">
        <f t="shared" ref="P1410:P1473" si="159">IF(S1410="","Missing","Submitted")</f>
        <v>Submitted</v>
      </c>
      <c r="Q1410" s="1" t="str">
        <f t="shared" ref="Q1410:Q1473" si="160">IF(AND(M1410&gt;=300,M1410&lt;=900),"Valid","Invalid")</f>
        <v>Valid</v>
      </c>
      <c r="R1410" s="1" t="s">
        <v>82</v>
      </c>
      <c r="S1410" s="4">
        <v>3595629</v>
      </c>
      <c r="T1410" s="1">
        <v>8.83</v>
      </c>
      <c r="U1410" s="1">
        <v>12</v>
      </c>
      <c r="V1410" s="1">
        <v>299635.75</v>
      </c>
      <c r="W1410" s="4">
        <f t="shared" ref="W1410:W1473" si="161">PMT(T1410/12,U1410,-S1410)</f>
        <v>2649323.9620300396</v>
      </c>
      <c r="X1410" s="1" t="s">
        <v>28</v>
      </c>
      <c r="Y1410" s="1" t="s">
        <v>29</v>
      </c>
      <c r="Z1410" s="8">
        <v>46872</v>
      </c>
      <c r="AA1410" s="8" t="str">
        <f>TEXT(Table2[[#This Row],[Application_Date]],"yyy")</f>
        <v>2028</v>
      </c>
      <c r="AB1410" s="8" t="str">
        <f>TEXT(Table2[[#This Row],[Application_Date]],"mmmm")</f>
        <v>April</v>
      </c>
      <c r="AC1410" s="1" t="s">
        <v>61</v>
      </c>
      <c r="AD1410" s="1" t="s">
        <v>30</v>
      </c>
      <c r="AE1410" s="1" t="s">
        <v>66</v>
      </c>
    </row>
    <row r="1411" spans="1:31" x14ac:dyDescent="0.25">
      <c r="A1411" s="1" t="s">
        <v>2962</v>
      </c>
      <c r="B1411" s="1" t="str">
        <f>IF(COUNTIF($A$2:A1411,A1411)&gt;1,"Duplicate","Unique")</f>
        <v>Unique</v>
      </c>
      <c r="C1411" s="1" t="s">
        <v>2963</v>
      </c>
      <c r="D1411" s="1" t="s">
        <v>587</v>
      </c>
      <c r="E1411" s="1" t="str">
        <f t="shared" si="155"/>
        <v>Submitted</v>
      </c>
      <c r="F1411" s="1" t="s">
        <v>47</v>
      </c>
      <c r="G1411" s="1">
        <v>38</v>
      </c>
      <c r="H1411" s="1" t="s">
        <v>36</v>
      </c>
      <c r="I1411" s="1" t="s">
        <v>25</v>
      </c>
      <c r="J1411" s="1" t="s">
        <v>26</v>
      </c>
      <c r="K1411" s="4">
        <v>2250984</v>
      </c>
      <c r="L1411" s="4" t="str">
        <f t="shared" si="156"/>
        <v>Submitted</v>
      </c>
      <c r="M1411" s="1">
        <v>880</v>
      </c>
      <c r="N1411" s="1" t="str">
        <f t="shared" si="157"/>
        <v>medium_risk</v>
      </c>
      <c r="O1411" s="1" t="str">
        <f t="shared" si="158"/>
        <v>Excellent</v>
      </c>
      <c r="P1411" s="1" t="str">
        <f t="shared" si="159"/>
        <v>Submitted</v>
      </c>
      <c r="Q1411" s="1" t="str">
        <f t="shared" si="160"/>
        <v>Valid</v>
      </c>
      <c r="R1411" s="1" t="s">
        <v>70</v>
      </c>
      <c r="S1411" s="4">
        <v>1595071</v>
      </c>
      <c r="T1411" s="1">
        <v>7.96</v>
      </c>
      <c r="U1411" s="1">
        <v>120</v>
      </c>
      <c r="V1411" s="1">
        <v>13292.26</v>
      </c>
      <c r="W1411" s="4">
        <f t="shared" si="161"/>
        <v>1058063.7633333334</v>
      </c>
      <c r="X1411" s="1" t="s">
        <v>50</v>
      </c>
      <c r="Y1411" s="1" t="s">
        <v>51</v>
      </c>
      <c r="Z1411" s="8">
        <v>46873</v>
      </c>
      <c r="AA1411" s="8" t="str">
        <f>TEXT(Table2[[#This Row],[Application_Date]],"yyy")</f>
        <v>2028</v>
      </c>
      <c r="AB1411" s="8" t="str">
        <f>TEXT(Table2[[#This Row],[Application_Date]],"mmmm")</f>
        <v>April</v>
      </c>
      <c r="AC1411" s="1" t="s">
        <v>61</v>
      </c>
      <c r="AD1411" s="1" t="s">
        <v>30</v>
      </c>
      <c r="AE1411" s="1" t="s">
        <v>66</v>
      </c>
    </row>
    <row r="1412" spans="1:31" x14ac:dyDescent="0.25">
      <c r="A1412" s="1" t="s">
        <v>2964</v>
      </c>
      <c r="B1412" s="1" t="str">
        <f>IF(COUNTIF($A$2:A1412,A1412)&gt;1,"Duplicate","Unique")</f>
        <v>Unique</v>
      </c>
      <c r="C1412" s="1" t="s">
        <v>2965</v>
      </c>
      <c r="D1412" s="1" t="s">
        <v>461</v>
      </c>
      <c r="E1412" s="1" t="str">
        <f t="shared" si="155"/>
        <v>Submitted</v>
      </c>
      <c r="F1412" s="1" t="s">
        <v>47</v>
      </c>
      <c r="G1412" s="1">
        <v>55</v>
      </c>
      <c r="H1412" s="1" t="s">
        <v>24</v>
      </c>
      <c r="I1412" s="1" t="s">
        <v>48</v>
      </c>
      <c r="J1412" s="1" t="s">
        <v>26</v>
      </c>
      <c r="K1412" s="4">
        <v>937964</v>
      </c>
      <c r="L1412" s="4" t="str">
        <f t="shared" si="156"/>
        <v>Submitted</v>
      </c>
      <c r="M1412" s="1">
        <v>388</v>
      </c>
      <c r="N1412" s="1" t="str">
        <f t="shared" si="157"/>
        <v>High_risk</v>
      </c>
      <c r="O1412" s="1" t="str">
        <f t="shared" si="158"/>
        <v>Excellent</v>
      </c>
      <c r="P1412" s="1" t="str">
        <f t="shared" si="159"/>
        <v>Submitted</v>
      </c>
      <c r="Q1412" s="1" t="str">
        <f t="shared" si="160"/>
        <v>Valid</v>
      </c>
      <c r="R1412" s="1" t="s">
        <v>27</v>
      </c>
      <c r="S1412" s="4">
        <v>1696409</v>
      </c>
      <c r="T1412" s="1">
        <v>7.93</v>
      </c>
      <c r="U1412" s="1">
        <v>36</v>
      </c>
      <c r="V1412" s="1">
        <v>47122.47</v>
      </c>
      <c r="W1412" s="4">
        <f t="shared" si="161"/>
        <v>1121043.6272851799</v>
      </c>
      <c r="X1412" s="1" t="s">
        <v>95</v>
      </c>
      <c r="Y1412" s="1" t="s">
        <v>96</v>
      </c>
      <c r="Z1412" s="8">
        <v>46874</v>
      </c>
      <c r="AA1412" s="8" t="str">
        <f>TEXT(Table2[[#This Row],[Application_Date]],"yyy")</f>
        <v>2028</v>
      </c>
      <c r="AB1412" s="8" t="str">
        <f>TEXT(Table2[[#This Row],[Application_Date]],"mmmm")</f>
        <v>May</v>
      </c>
      <c r="AC1412" s="1" t="s">
        <v>52</v>
      </c>
      <c r="AD1412" s="1" t="s">
        <v>42</v>
      </c>
      <c r="AE1412" s="1" t="s">
        <v>62</v>
      </c>
    </row>
    <row r="1413" spans="1:31" x14ac:dyDescent="0.25">
      <c r="A1413" s="1" t="s">
        <v>2966</v>
      </c>
      <c r="B1413" s="1" t="str">
        <f>IF(COUNTIF($A$2:A1413,A1413)&gt;1,"Duplicate","Unique")</f>
        <v>Unique</v>
      </c>
      <c r="C1413" s="1" t="s">
        <v>2967</v>
      </c>
      <c r="D1413" s="1" t="s">
        <v>325</v>
      </c>
      <c r="E1413" s="1" t="str">
        <f t="shared" si="155"/>
        <v>Submitted</v>
      </c>
      <c r="F1413" s="1" t="s">
        <v>35</v>
      </c>
      <c r="G1413" s="1">
        <v>60</v>
      </c>
      <c r="H1413" s="1" t="s">
        <v>24</v>
      </c>
      <c r="I1413" s="1" t="s">
        <v>48</v>
      </c>
      <c r="J1413" s="1" t="s">
        <v>37</v>
      </c>
      <c r="K1413" s="4">
        <v>2440601</v>
      </c>
      <c r="L1413" s="4" t="str">
        <f t="shared" si="156"/>
        <v>Submitted</v>
      </c>
      <c r="M1413" s="1">
        <v>786</v>
      </c>
      <c r="N1413" s="1" t="str">
        <f t="shared" si="157"/>
        <v>medium_risk</v>
      </c>
      <c r="O1413" s="1" t="str">
        <f t="shared" si="158"/>
        <v>Excellent</v>
      </c>
      <c r="P1413" s="1" t="str">
        <f t="shared" si="159"/>
        <v>Submitted</v>
      </c>
      <c r="Q1413" s="1" t="str">
        <f t="shared" si="160"/>
        <v>Valid</v>
      </c>
      <c r="R1413" s="1" t="s">
        <v>70</v>
      </c>
      <c r="S1413" s="4">
        <v>4040457</v>
      </c>
      <c r="T1413" s="1">
        <v>18.2</v>
      </c>
      <c r="U1413" s="1">
        <v>120</v>
      </c>
      <c r="V1413" s="1">
        <v>33670.47</v>
      </c>
      <c r="W1413" s="4">
        <f t="shared" si="161"/>
        <v>6128026.4500000002</v>
      </c>
      <c r="X1413" s="1" t="s">
        <v>28</v>
      </c>
      <c r="Y1413" s="1" t="s">
        <v>29</v>
      </c>
      <c r="Z1413" s="8">
        <v>46875</v>
      </c>
      <c r="AA1413" s="8" t="str">
        <f>TEXT(Table2[[#This Row],[Application_Date]],"yyy")</f>
        <v>2028</v>
      </c>
      <c r="AB1413" s="8" t="str">
        <f>TEXT(Table2[[#This Row],[Application_Date]],"mmmm")</f>
        <v>May</v>
      </c>
      <c r="AC1413" s="1" t="s">
        <v>61</v>
      </c>
      <c r="AD1413" s="1" t="s">
        <v>42</v>
      </c>
      <c r="AE1413" s="1" t="s">
        <v>43</v>
      </c>
    </row>
    <row r="1414" spans="1:31" x14ac:dyDescent="0.25">
      <c r="A1414" s="1" t="s">
        <v>2968</v>
      </c>
      <c r="B1414" s="1" t="str">
        <f>IF(COUNTIF($A$2:A1414,A1414)&gt;1,"Duplicate","Unique")</f>
        <v>Unique</v>
      </c>
      <c r="C1414" s="1" t="s">
        <v>2969</v>
      </c>
      <c r="D1414" s="1" t="s">
        <v>587</v>
      </c>
      <c r="E1414" s="1" t="str">
        <f t="shared" si="155"/>
        <v>Submitted</v>
      </c>
      <c r="F1414" s="1" t="s">
        <v>47</v>
      </c>
      <c r="G1414" s="1">
        <v>35</v>
      </c>
      <c r="H1414" s="1" t="s">
        <v>24</v>
      </c>
      <c r="I1414" s="1" t="s">
        <v>48</v>
      </c>
      <c r="J1414" s="1" t="s">
        <v>70</v>
      </c>
      <c r="K1414" s="4">
        <v>2424950</v>
      </c>
      <c r="L1414" s="4" t="str">
        <f t="shared" si="156"/>
        <v>Submitted</v>
      </c>
      <c r="M1414" s="1">
        <v>365</v>
      </c>
      <c r="N1414" s="1" t="str">
        <f t="shared" si="157"/>
        <v>High_risk</v>
      </c>
      <c r="O1414" s="1" t="str">
        <f t="shared" si="158"/>
        <v>Excellent</v>
      </c>
      <c r="P1414" s="1" t="str">
        <f t="shared" si="159"/>
        <v>Submitted</v>
      </c>
      <c r="Q1414" s="1" t="str">
        <f t="shared" si="160"/>
        <v>Valid</v>
      </c>
      <c r="R1414" s="1" t="s">
        <v>82</v>
      </c>
      <c r="S1414" s="4">
        <v>558032</v>
      </c>
      <c r="T1414" s="1">
        <v>14.01</v>
      </c>
      <c r="U1414" s="1">
        <v>24</v>
      </c>
      <c r="V1414" s="1">
        <v>23251.33</v>
      </c>
      <c r="W1414" s="4">
        <f t="shared" si="161"/>
        <v>651502.3656350458</v>
      </c>
      <c r="X1414" s="1" t="s">
        <v>105</v>
      </c>
      <c r="Y1414" s="1" t="s">
        <v>106</v>
      </c>
      <c r="Z1414" s="8">
        <v>46876</v>
      </c>
      <c r="AA1414" s="8" t="str">
        <f>TEXT(Table2[[#This Row],[Application_Date]],"yyy")</f>
        <v>2028</v>
      </c>
      <c r="AB1414" s="8" t="str">
        <f>TEXT(Table2[[#This Row],[Application_Date]],"mmmm")</f>
        <v>May</v>
      </c>
      <c r="AC1414" s="1" t="s">
        <v>61</v>
      </c>
      <c r="AD1414" s="1" t="s">
        <v>42</v>
      </c>
      <c r="AE1414" s="1" t="s">
        <v>62</v>
      </c>
    </row>
    <row r="1415" spans="1:31" x14ac:dyDescent="0.25">
      <c r="A1415" s="1" t="s">
        <v>2970</v>
      </c>
      <c r="B1415" s="1" t="str">
        <f>IF(COUNTIF($A$2:A1415,A1415)&gt;1,"Duplicate","Unique")</f>
        <v>Unique</v>
      </c>
      <c r="C1415" s="1" t="s">
        <v>2971</v>
      </c>
      <c r="D1415" s="1" t="s">
        <v>196</v>
      </c>
      <c r="E1415" s="1" t="str">
        <f t="shared" si="155"/>
        <v>Submitted</v>
      </c>
      <c r="F1415" s="1" t="s">
        <v>35</v>
      </c>
      <c r="G1415" s="1">
        <v>20</v>
      </c>
      <c r="H1415" s="1" t="s">
        <v>36</v>
      </c>
      <c r="I1415" s="1" t="s">
        <v>48</v>
      </c>
      <c r="J1415" s="1" t="s">
        <v>26</v>
      </c>
      <c r="K1415" s="4">
        <v>1593756</v>
      </c>
      <c r="L1415" s="4" t="str">
        <f t="shared" si="156"/>
        <v>Submitted</v>
      </c>
      <c r="M1415" s="1">
        <v>550</v>
      </c>
      <c r="N1415" s="1" t="str">
        <f t="shared" si="157"/>
        <v>High_risk</v>
      </c>
      <c r="O1415" s="1" t="str">
        <f t="shared" si="158"/>
        <v>Excellent</v>
      </c>
      <c r="P1415" s="1" t="str">
        <f t="shared" si="159"/>
        <v>Submitted</v>
      </c>
      <c r="Q1415" s="1" t="str">
        <f t="shared" si="160"/>
        <v>Valid</v>
      </c>
      <c r="R1415" s="1" t="s">
        <v>6</v>
      </c>
      <c r="S1415" s="4">
        <v>1849348</v>
      </c>
      <c r="T1415" s="1">
        <v>13.02</v>
      </c>
      <c r="U1415" s="1">
        <v>180</v>
      </c>
      <c r="V1415" s="1">
        <v>10274.16</v>
      </c>
      <c r="W1415" s="4">
        <f t="shared" si="161"/>
        <v>2006542.5799999998</v>
      </c>
      <c r="X1415" s="1" t="s">
        <v>95</v>
      </c>
      <c r="Y1415" s="1" t="s">
        <v>96</v>
      </c>
      <c r="Z1415" s="8">
        <v>46877</v>
      </c>
      <c r="AA1415" s="8" t="str">
        <f>TEXT(Table2[[#This Row],[Application_Date]],"yyy")</f>
        <v>2028</v>
      </c>
      <c r="AB1415" s="8" t="str">
        <f>TEXT(Table2[[#This Row],[Application_Date]],"mmmm")</f>
        <v>May</v>
      </c>
      <c r="AC1415" s="1" t="s">
        <v>52</v>
      </c>
      <c r="AD1415" s="1" t="s">
        <v>30</v>
      </c>
      <c r="AE1415" s="1" t="s">
        <v>43</v>
      </c>
    </row>
    <row r="1416" spans="1:31" x14ac:dyDescent="0.25">
      <c r="A1416" s="1" t="s">
        <v>2972</v>
      </c>
      <c r="B1416" s="1" t="str">
        <f>IF(COUNTIF($A$2:A1416,A1416)&gt;1,"Duplicate","Unique")</f>
        <v>Unique</v>
      </c>
      <c r="C1416" s="1" t="s">
        <v>2973</v>
      </c>
      <c r="D1416" s="1" t="s">
        <v>177</v>
      </c>
      <c r="E1416" s="1" t="str">
        <f t="shared" si="155"/>
        <v>Submitted</v>
      </c>
      <c r="F1416" s="1" t="s">
        <v>35</v>
      </c>
      <c r="G1416" s="1">
        <v>42</v>
      </c>
      <c r="H1416" s="1" t="s">
        <v>24</v>
      </c>
      <c r="I1416" s="1" t="s">
        <v>48</v>
      </c>
      <c r="J1416" s="1" t="s">
        <v>37</v>
      </c>
      <c r="K1416" s="4">
        <v>334420</v>
      </c>
      <c r="L1416" s="4" t="str">
        <f t="shared" si="156"/>
        <v>Submitted</v>
      </c>
      <c r="M1416" s="1">
        <v>732</v>
      </c>
      <c r="N1416" s="1" t="str">
        <f t="shared" si="157"/>
        <v>low_risk</v>
      </c>
      <c r="O1416" s="1" t="str">
        <f t="shared" si="158"/>
        <v>Excellent</v>
      </c>
      <c r="P1416" s="1" t="str">
        <f t="shared" si="159"/>
        <v>Submitted</v>
      </c>
      <c r="Q1416" s="1" t="str">
        <f t="shared" si="160"/>
        <v>Valid</v>
      </c>
      <c r="R1416" s="1" t="s">
        <v>82</v>
      </c>
      <c r="S1416" s="4">
        <v>1114908</v>
      </c>
      <c r="T1416" s="1">
        <v>9.82</v>
      </c>
      <c r="U1416" s="1">
        <v>36</v>
      </c>
      <c r="V1416" s="1">
        <v>30969.67</v>
      </c>
      <c r="W1416" s="4">
        <f t="shared" si="161"/>
        <v>912366.38040918834</v>
      </c>
      <c r="X1416" s="1" t="s">
        <v>50</v>
      </c>
      <c r="Y1416" s="1" t="s">
        <v>51</v>
      </c>
      <c r="Z1416" s="8">
        <v>46878</v>
      </c>
      <c r="AA1416" s="8" t="str">
        <f>TEXT(Table2[[#This Row],[Application_Date]],"yyy")</f>
        <v>2028</v>
      </c>
      <c r="AB1416" s="8" t="str">
        <f>TEXT(Table2[[#This Row],[Application_Date]],"mmmm")</f>
        <v>May</v>
      </c>
      <c r="AC1416" s="1" t="s">
        <v>61</v>
      </c>
      <c r="AD1416" s="1" t="s">
        <v>42</v>
      </c>
      <c r="AE1416" s="1" t="s">
        <v>43</v>
      </c>
    </row>
    <row r="1417" spans="1:31" x14ac:dyDescent="0.25">
      <c r="A1417" s="1" t="s">
        <v>2974</v>
      </c>
      <c r="B1417" s="1" t="str">
        <f>IF(COUNTIF($A$2:A1417,A1417)&gt;1,"Duplicate","Unique")</f>
        <v>Unique</v>
      </c>
      <c r="C1417" s="1" t="s">
        <v>2975</v>
      </c>
      <c r="D1417" s="1" t="s">
        <v>139</v>
      </c>
      <c r="E1417" s="1" t="str">
        <f t="shared" si="155"/>
        <v>Submitted</v>
      </c>
      <c r="F1417" s="1" t="s">
        <v>35</v>
      </c>
      <c r="G1417" s="1">
        <v>47</v>
      </c>
      <c r="H1417" s="1" t="s">
        <v>36</v>
      </c>
      <c r="I1417" s="1" t="s">
        <v>25</v>
      </c>
      <c r="J1417" s="1" t="s">
        <v>37</v>
      </c>
      <c r="K1417" s="4">
        <v>822008</v>
      </c>
      <c r="L1417" s="4" t="str">
        <f t="shared" si="156"/>
        <v>Submitted</v>
      </c>
      <c r="M1417" s="1">
        <v>742</v>
      </c>
      <c r="N1417" s="1" t="str">
        <f t="shared" si="157"/>
        <v>low_risk</v>
      </c>
      <c r="O1417" s="1" t="str">
        <f t="shared" si="158"/>
        <v>Excellent</v>
      </c>
      <c r="P1417" s="1" t="str">
        <f t="shared" si="159"/>
        <v>Submitted</v>
      </c>
      <c r="Q1417" s="1" t="str">
        <f t="shared" si="160"/>
        <v>Valid</v>
      </c>
      <c r="R1417" s="1" t="s">
        <v>38</v>
      </c>
      <c r="S1417" s="4">
        <v>1569208</v>
      </c>
      <c r="T1417" s="1">
        <v>13.78</v>
      </c>
      <c r="U1417" s="1">
        <v>24</v>
      </c>
      <c r="V1417" s="1">
        <v>65383.67</v>
      </c>
      <c r="W1417" s="4">
        <f t="shared" si="161"/>
        <v>1801973.8726222785</v>
      </c>
      <c r="X1417" s="1" t="s">
        <v>105</v>
      </c>
      <c r="Y1417" s="1" t="s">
        <v>106</v>
      </c>
      <c r="Z1417" s="8">
        <v>46879</v>
      </c>
      <c r="AA1417" s="8" t="str">
        <f>TEXT(Table2[[#This Row],[Application_Date]],"yyy")</f>
        <v>2028</v>
      </c>
      <c r="AB1417" s="8" t="str">
        <f>TEXT(Table2[[#This Row],[Application_Date]],"mmmm")</f>
        <v>May</v>
      </c>
      <c r="AC1417" s="1" t="s">
        <v>61</v>
      </c>
      <c r="AD1417" s="1" t="s">
        <v>30</v>
      </c>
      <c r="AE1417" s="1" t="s">
        <v>62</v>
      </c>
    </row>
    <row r="1418" spans="1:31" x14ac:dyDescent="0.25">
      <c r="A1418" s="1" t="s">
        <v>2976</v>
      </c>
      <c r="B1418" s="1" t="str">
        <f>IF(COUNTIF($A$2:A1418,A1418)&gt;1,"Duplicate","Unique")</f>
        <v>Unique</v>
      </c>
      <c r="C1418" s="1" t="s">
        <v>2977</v>
      </c>
      <c r="D1418" s="1" t="s">
        <v>333</v>
      </c>
      <c r="E1418" s="1" t="str">
        <f t="shared" si="155"/>
        <v>Submitted</v>
      </c>
      <c r="F1418" s="1" t="s">
        <v>47</v>
      </c>
      <c r="G1418" s="1">
        <v>37</v>
      </c>
      <c r="H1418" s="1" t="s">
        <v>24</v>
      </c>
      <c r="I1418" s="1" t="s">
        <v>25</v>
      </c>
      <c r="J1418" s="1" t="s">
        <v>37</v>
      </c>
      <c r="K1418" s="4">
        <v>406415</v>
      </c>
      <c r="L1418" s="4" t="str">
        <f t="shared" si="156"/>
        <v>Submitted</v>
      </c>
      <c r="M1418" s="1">
        <v>727</v>
      </c>
      <c r="N1418" s="1" t="str">
        <f t="shared" si="157"/>
        <v>low_risk</v>
      </c>
      <c r="O1418" s="1" t="str">
        <f t="shared" si="158"/>
        <v>Excellent</v>
      </c>
      <c r="P1418" s="1" t="str">
        <f t="shared" si="159"/>
        <v>Submitted</v>
      </c>
      <c r="Q1418" s="1" t="str">
        <f t="shared" si="160"/>
        <v>Valid</v>
      </c>
      <c r="R1418" s="1" t="s">
        <v>6</v>
      </c>
      <c r="S1418" s="4">
        <v>3882283</v>
      </c>
      <c r="T1418" s="1">
        <v>11.37</v>
      </c>
      <c r="U1418" s="1">
        <v>12</v>
      </c>
      <c r="V1418" s="1">
        <v>323523.58</v>
      </c>
      <c r="W1418" s="4">
        <f t="shared" si="161"/>
        <v>3679699.3254150655</v>
      </c>
      <c r="X1418" s="1" t="s">
        <v>95</v>
      </c>
      <c r="Y1418" s="1" t="s">
        <v>96</v>
      </c>
      <c r="Z1418" s="8">
        <v>46880</v>
      </c>
      <c r="AA1418" s="8" t="str">
        <f>TEXT(Table2[[#This Row],[Application_Date]],"yyy")</f>
        <v>2028</v>
      </c>
      <c r="AB1418" s="8" t="str">
        <f>TEXT(Table2[[#This Row],[Application_Date]],"mmmm")</f>
        <v>May</v>
      </c>
      <c r="AC1418" s="1" t="s">
        <v>61</v>
      </c>
      <c r="AD1418" s="1" t="s">
        <v>42</v>
      </c>
      <c r="AE1418" s="1" t="s">
        <v>31</v>
      </c>
    </row>
    <row r="1419" spans="1:31" x14ac:dyDescent="0.25">
      <c r="A1419" s="1" t="s">
        <v>2978</v>
      </c>
      <c r="B1419" s="1" t="str">
        <f>IF(COUNTIF($A$2:A1419,A1419)&gt;1,"Duplicate","Unique")</f>
        <v>Unique</v>
      </c>
      <c r="C1419" s="1" t="s">
        <v>2979</v>
      </c>
      <c r="D1419" s="1" t="s">
        <v>118</v>
      </c>
      <c r="E1419" s="1" t="str">
        <f t="shared" si="155"/>
        <v>Submitted</v>
      </c>
      <c r="F1419" s="1" t="s">
        <v>35</v>
      </c>
      <c r="G1419" s="1">
        <v>29</v>
      </c>
      <c r="H1419" s="1" t="s">
        <v>24</v>
      </c>
      <c r="I1419" s="1" t="s">
        <v>48</v>
      </c>
      <c r="J1419" s="1" t="s">
        <v>37</v>
      </c>
      <c r="K1419" s="4">
        <v>1661801</v>
      </c>
      <c r="L1419" s="4" t="str">
        <f t="shared" si="156"/>
        <v>Submitted</v>
      </c>
      <c r="M1419" s="1">
        <v>828</v>
      </c>
      <c r="N1419" s="1" t="str">
        <f t="shared" si="157"/>
        <v>medium_risk</v>
      </c>
      <c r="O1419" s="1" t="str">
        <f t="shared" si="158"/>
        <v>Excellent</v>
      </c>
      <c r="P1419" s="1" t="str">
        <f t="shared" si="159"/>
        <v>Submitted</v>
      </c>
      <c r="Q1419" s="1" t="str">
        <f t="shared" si="160"/>
        <v>Valid</v>
      </c>
      <c r="R1419" s="1" t="s">
        <v>27</v>
      </c>
      <c r="S1419" s="4">
        <v>3294209</v>
      </c>
      <c r="T1419" s="1">
        <v>13.29</v>
      </c>
      <c r="U1419" s="1">
        <v>60</v>
      </c>
      <c r="V1419" s="1">
        <v>54903.48</v>
      </c>
      <c r="W1419" s="4">
        <f t="shared" si="161"/>
        <v>3648336.4674999998</v>
      </c>
      <c r="X1419" s="1" t="s">
        <v>105</v>
      </c>
      <c r="Y1419" s="1" t="s">
        <v>106</v>
      </c>
      <c r="Z1419" s="8">
        <v>46881</v>
      </c>
      <c r="AA1419" s="8" t="str">
        <f>TEXT(Table2[[#This Row],[Application_Date]],"yyy")</f>
        <v>2028</v>
      </c>
      <c r="AB1419" s="8" t="str">
        <f>TEXT(Table2[[#This Row],[Application_Date]],"mmmm")</f>
        <v>May</v>
      </c>
      <c r="AC1419" s="1" t="s">
        <v>41</v>
      </c>
      <c r="AD1419" s="1" t="s">
        <v>42</v>
      </c>
      <c r="AE1419" s="1" t="s">
        <v>43</v>
      </c>
    </row>
    <row r="1420" spans="1:31" x14ac:dyDescent="0.25">
      <c r="A1420" s="1" t="s">
        <v>2980</v>
      </c>
      <c r="B1420" s="1" t="str">
        <f>IF(COUNTIF($A$2:A1420,A1420)&gt;1,"Duplicate","Unique")</f>
        <v>Unique</v>
      </c>
      <c r="C1420" s="1" t="s">
        <v>2981</v>
      </c>
      <c r="D1420" s="1" t="s">
        <v>34</v>
      </c>
      <c r="E1420" s="1" t="str">
        <f t="shared" si="155"/>
        <v>Submitted</v>
      </c>
      <c r="F1420" s="1" t="s">
        <v>35</v>
      </c>
      <c r="G1420" s="1">
        <v>34</v>
      </c>
      <c r="H1420" s="1" t="s">
        <v>24</v>
      </c>
      <c r="I1420" s="1" t="s">
        <v>25</v>
      </c>
      <c r="J1420" s="1" t="s">
        <v>37</v>
      </c>
      <c r="K1420" s="4">
        <v>1144078</v>
      </c>
      <c r="L1420" s="4" t="str">
        <f t="shared" si="156"/>
        <v>Submitted</v>
      </c>
      <c r="M1420" s="1">
        <v>326</v>
      </c>
      <c r="N1420" s="1" t="str">
        <f t="shared" si="157"/>
        <v>High_risk</v>
      </c>
      <c r="O1420" s="1" t="str">
        <f t="shared" si="158"/>
        <v>Excellent</v>
      </c>
      <c r="P1420" s="1" t="str">
        <f t="shared" si="159"/>
        <v>Submitted</v>
      </c>
      <c r="Q1420" s="1" t="str">
        <f t="shared" si="160"/>
        <v>Valid</v>
      </c>
      <c r="R1420" s="1" t="s">
        <v>70</v>
      </c>
      <c r="S1420" s="4">
        <v>2642768</v>
      </c>
      <c r="T1420" s="1">
        <v>16.7</v>
      </c>
      <c r="U1420" s="1">
        <v>120</v>
      </c>
      <c r="V1420" s="1">
        <v>22023.07</v>
      </c>
      <c r="W1420" s="4">
        <f t="shared" si="161"/>
        <v>3677852.1333333333</v>
      </c>
      <c r="X1420" s="1" t="s">
        <v>85</v>
      </c>
      <c r="Y1420" s="1" t="s">
        <v>86</v>
      </c>
      <c r="Z1420" s="8">
        <v>46882</v>
      </c>
      <c r="AA1420" s="8" t="str">
        <f>TEXT(Table2[[#This Row],[Application_Date]],"yyy")</f>
        <v>2028</v>
      </c>
      <c r="AB1420" s="8" t="str">
        <f>TEXT(Table2[[#This Row],[Application_Date]],"mmmm")</f>
        <v>May</v>
      </c>
      <c r="AC1420" s="1" t="s">
        <v>52</v>
      </c>
      <c r="AD1420" s="1" t="s">
        <v>42</v>
      </c>
      <c r="AE1420" s="1" t="s">
        <v>62</v>
      </c>
    </row>
    <row r="1421" spans="1:31" x14ac:dyDescent="0.25">
      <c r="A1421" s="1" t="s">
        <v>2982</v>
      </c>
      <c r="B1421" s="1" t="str">
        <f>IF(COUNTIF($A$2:A1421,A1421)&gt;1,"Duplicate","Unique")</f>
        <v>Unique</v>
      </c>
      <c r="C1421" s="1" t="s">
        <v>2983</v>
      </c>
      <c r="D1421" s="1" t="s">
        <v>309</v>
      </c>
      <c r="E1421" s="1" t="str">
        <f t="shared" si="155"/>
        <v>Submitted</v>
      </c>
      <c r="F1421" s="1" t="s">
        <v>35</v>
      </c>
      <c r="G1421" s="1">
        <v>31</v>
      </c>
      <c r="H1421" s="1" t="s">
        <v>24</v>
      </c>
      <c r="I1421" s="1" t="s">
        <v>48</v>
      </c>
      <c r="J1421" s="1" t="s">
        <v>37</v>
      </c>
      <c r="K1421" s="4">
        <v>660767</v>
      </c>
      <c r="L1421" s="4" t="str">
        <f t="shared" si="156"/>
        <v>Submitted</v>
      </c>
      <c r="M1421" s="1">
        <v>498</v>
      </c>
      <c r="N1421" s="1" t="str">
        <f t="shared" si="157"/>
        <v>High_risk</v>
      </c>
      <c r="O1421" s="1" t="str">
        <f t="shared" si="158"/>
        <v>Excellent</v>
      </c>
      <c r="P1421" s="1" t="str">
        <f t="shared" si="159"/>
        <v>Submitted</v>
      </c>
      <c r="Q1421" s="1" t="str">
        <f t="shared" si="160"/>
        <v>Valid</v>
      </c>
      <c r="R1421" s="1" t="s">
        <v>38</v>
      </c>
      <c r="S1421" s="4">
        <v>83364</v>
      </c>
      <c r="T1421" s="1">
        <v>18.920000000000002</v>
      </c>
      <c r="U1421" s="1">
        <v>120</v>
      </c>
      <c r="V1421" s="1">
        <v>694.7</v>
      </c>
      <c r="W1421" s="4">
        <f t="shared" si="161"/>
        <v>131437.24000000002</v>
      </c>
      <c r="X1421" s="1" t="s">
        <v>50</v>
      </c>
      <c r="Y1421" s="1" t="s">
        <v>51</v>
      </c>
      <c r="Z1421" s="8">
        <v>46883</v>
      </c>
      <c r="AA1421" s="8" t="str">
        <f>TEXT(Table2[[#This Row],[Application_Date]],"yyy")</f>
        <v>2028</v>
      </c>
      <c r="AB1421" s="8" t="str">
        <f>TEXT(Table2[[#This Row],[Application_Date]],"mmmm")</f>
        <v>May</v>
      </c>
      <c r="AC1421" s="1" t="s">
        <v>61</v>
      </c>
      <c r="AD1421" s="1" t="s">
        <v>42</v>
      </c>
      <c r="AE1421" s="1" t="s">
        <v>62</v>
      </c>
    </row>
    <row r="1422" spans="1:31" x14ac:dyDescent="0.25">
      <c r="A1422" s="1" t="s">
        <v>2984</v>
      </c>
      <c r="B1422" s="1" t="str">
        <f>IF(COUNTIF($A$2:A1422,A1422)&gt;1,"Duplicate","Unique")</f>
        <v>Unique</v>
      </c>
      <c r="C1422" s="1" t="s">
        <v>2985</v>
      </c>
      <c r="D1422" s="1" t="s">
        <v>242</v>
      </c>
      <c r="E1422" s="1" t="str">
        <f t="shared" si="155"/>
        <v>Submitted</v>
      </c>
      <c r="F1422" s="1" t="s">
        <v>35</v>
      </c>
      <c r="G1422" s="1">
        <v>38</v>
      </c>
      <c r="H1422" s="1" t="s">
        <v>24</v>
      </c>
      <c r="I1422" s="1" t="s">
        <v>25</v>
      </c>
      <c r="J1422" s="1" t="s">
        <v>49</v>
      </c>
      <c r="K1422" s="4">
        <v>2054327</v>
      </c>
      <c r="L1422" s="4" t="str">
        <f t="shared" si="156"/>
        <v>Submitted</v>
      </c>
      <c r="M1422" s="1">
        <v>616</v>
      </c>
      <c r="N1422" s="1" t="str">
        <f t="shared" si="157"/>
        <v>low_risk</v>
      </c>
      <c r="O1422" s="1" t="str">
        <f t="shared" si="158"/>
        <v>Excellent</v>
      </c>
      <c r="P1422" s="1" t="str">
        <f t="shared" si="159"/>
        <v>Submitted</v>
      </c>
      <c r="Q1422" s="1" t="str">
        <f t="shared" si="160"/>
        <v>Valid</v>
      </c>
      <c r="R1422" s="1" t="s">
        <v>38</v>
      </c>
      <c r="S1422" s="4">
        <v>455650</v>
      </c>
      <c r="T1422" s="1">
        <v>16.25</v>
      </c>
      <c r="U1422" s="1">
        <v>36</v>
      </c>
      <c r="V1422" s="1">
        <v>12656.94</v>
      </c>
      <c r="W1422" s="4">
        <f t="shared" si="161"/>
        <v>617026.04166669212</v>
      </c>
      <c r="X1422" s="1" t="s">
        <v>59</v>
      </c>
      <c r="Y1422" s="1" t="s">
        <v>60</v>
      </c>
      <c r="Z1422" s="8">
        <v>46884</v>
      </c>
      <c r="AA1422" s="8" t="str">
        <f>TEXT(Table2[[#This Row],[Application_Date]],"yyy")</f>
        <v>2028</v>
      </c>
      <c r="AB1422" s="8" t="str">
        <f>TEXT(Table2[[#This Row],[Application_Date]],"mmmm")</f>
        <v>May</v>
      </c>
      <c r="AC1422" s="1" t="s">
        <v>52</v>
      </c>
      <c r="AD1422" s="1" t="s">
        <v>42</v>
      </c>
      <c r="AE1422" s="1" t="s">
        <v>31</v>
      </c>
    </row>
    <row r="1423" spans="1:31" x14ac:dyDescent="0.25">
      <c r="A1423" s="1" t="s">
        <v>2986</v>
      </c>
      <c r="B1423" s="1" t="str">
        <f>IF(COUNTIF($A$2:A1423,A1423)&gt;1,"Duplicate","Unique")</f>
        <v>Unique</v>
      </c>
      <c r="C1423" s="1" t="s">
        <v>2987</v>
      </c>
      <c r="D1423" s="1" t="s">
        <v>46</v>
      </c>
      <c r="E1423" s="1" t="str">
        <f t="shared" si="155"/>
        <v>Submitted</v>
      </c>
      <c r="F1423" s="1" t="s">
        <v>35</v>
      </c>
      <c r="G1423" s="1">
        <v>54</v>
      </c>
      <c r="H1423" s="1" t="s">
        <v>36</v>
      </c>
      <c r="I1423" s="1" t="s">
        <v>48</v>
      </c>
      <c r="J1423" s="1" t="s">
        <v>70</v>
      </c>
      <c r="K1423" s="4">
        <v>1681458</v>
      </c>
      <c r="L1423" s="4" t="str">
        <f t="shared" si="156"/>
        <v>Submitted</v>
      </c>
      <c r="M1423" s="1">
        <v>303</v>
      </c>
      <c r="N1423" s="1" t="str">
        <f t="shared" si="157"/>
        <v>High_risk</v>
      </c>
      <c r="O1423" s="1" t="str">
        <f t="shared" si="158"/>
        <v>Excellent</v>
      </c>
      <c r="P1423" s="1" t="str">
        <f t="shared" si="159"/>
        <v>Submitted</v>
      </c>
      <c r="Q1423" s="1" t="str">
        <f t="shared" si="160"/>
        <v>Valid</v>
      </c>
      <c r="R1423" s="1" t="s">
        <v>38</v>
      </c>
      <c r="S1423" s="4">
        <v>134947</v>
      </c>
      <c r="T1423" s="1">
        <v>10.82</v>
      </c>
      <c r="U1423" s="1">
        <v>36</v>
      </c>
      <c r="V1423" s="1">
        <v>3748.53</v>
      </c>
      <c r="W1423" s="4">
        <f t="shared" si="161"/>
        <v>121677.21167754021</v>
      </c>
      <c r="X1423" s="1" t="s">
        <v>85</v>
      </c>
      <c r="Y1423" s="1" t="s">
        <v>86</v>
      </c>
      <c r="Z1423" s="8">
        <v>46885</v>
      </c>
      <c r="AA1423" s="8" t="str">
        <f>TEXT(Table2[[#This Row],[Application_Date]],"yyy")</f>
        <v>2028</v>
      </c>
      <c r="AB1423" s="8" t="str">
        <f>TEXT(Table2[[#This Row],[Application_Date]],"mmmm")</f>
        <v>May</v>
      </c>
      <c r="AC1423" s="1" t="s">
        <v>52</v>
      </c>
      <c r="AD1423" s="1" t="s">
        <v>42</v>
      </c>
      <c r="AE1423" s="1" t="s">
        <v>31</v>
      </c>
    </row>
    <row r="1424" spans="1:31" x14ac:dyDescent="0.25">
      <c r="A1424" s="1" t="s">
        <v>2988</v>
      </c>
      <c r="B1424" s="1" t="str">
        <f>IF(COUNTIF($A$2:A1424,A1424)&gt;1,"Duplicate","Unique")</f>
        <v>Unique</v>
      </c>
      <c r="C1424" s="1" t="s">
        <v>2989</v>
      </c>
      <c r="D1424" s="1" t="s">
        <v>659</v>
      </c>
      <c r="E1424" s="1" t="str">
        <f t="shared" si="155"/>
        <v>Submitted</v>
      </c>
      <c r="F1424" s="1" t="s">
        <v>47</v>
      </c>
      <c r="G1424" s="1">
        <v>65</v>
      </c>
      <c r="H1424" s="1" t="s">
        <v>36</v>
      </c>
      <c r="I1424" s="1" t="s">
        <v>25</v>
      </c>
      <c r="J1424" s="1" t="s">
        <v>49</v>
      </c>
      <c r="K1424" s="4">
        <v>1885197</v>
      </c>
      <c r="L1424" s="4" t="str">
        <f t="shared" si="156"/>
        <v>Submitted</v>
      </c>
      <c r="M1424" s="1">
        <v>418</v>
      </c>
      <c r="N1424" s="1" t="str">
        <f t="shared" si="157"/>
        <v>High_risk</v>
      </c>
      <c r="O1424" s="1" t="str">
        <f t="shared" si="158"/>
        <v>Excellent</v>
      </c>
      <c r="P1424" s="1" t="str">
        <f t="shared" si="159"/>
        <v>Submitted</v>
      </c>
      <c r="Q1424" s="1" t="str">
        <f t="shared" si="160"/>
        <v>Valid</v>
      </c>
      <c r="R1424" s="1" t="s">
        <v>82</v>
      </c>
      <c r="S1424" s="4">
        <v>1866051</v>
      </c>
      <c r="T1424" s="1">
        <v>10.66</v>
      </c>
      <c r="U1424" s="1">
        <v>120</v>
      </c>
      <c r="V1424" s="1">
        <v>15550.42</v>
      </c>
      <c r="W1424" s="4">
        <f t="shared" si="161"/>
        <v>1657675.3049999999</v>
      </c>
      <c r="X1424" s="1" t="s">
        <v>95</v>
      </c>
      <c r="Y1424" s="1" t="s">
        <v>96</v>
      </c>
      <c r="Z1424" s="8">
        <v>46886</v>
      </c>
      <c r="AA1424" s="8" t="str">
        <f>TEXT(Table2[[#This Row],[Application_Date]],"yyy")</f>
        <v>2028</v>
      </c>
      <c r="AB1424" s="8" t="str">
        <f>TEXT(Table2[[#This Row],[Application_Date]],"mmmm")</f>
        <v>May</v>
      </c>
      <c r="AC1424" s="1" t="s">
        <v>61</v>
      </c>
      <c r="AD1424" s="1" t="s">
        <v>30</v>
      </c>
      <c r="AE1424" s="1" t="s">
        <v>43</v>
      </c>
    </row>
    <row r="1425" spans="1:31" x14ac:dyDescent="0.25">
      <c r="A1425" s="1" t="s">
        <v>2990</v>
      </c>
      <c r="B1425" s="1" t="str">
        <f>IF(COUNTIF($A$2:A1425,A1425)&gt;1,"Duplicate","Unique")</f>
        <v>Unique</v>
      </c>
      <c r="C1425" s="1" t="s">
        <v>2991</v>
      </c>
      <c r="D1425" s="1" t="s">
        <v>333</v>
      </c>
      <c r="E1425" s="1" t="str">
        <f t="shared" si="155"/>
        <v>Submitted</v>
      </c>
      <c r="F1425" s="1" t="s">
        <v>47</v>
      </c>
      <c r="G1425" s="1">
        <v>24</v>
      </c>
      <c r="H1425" s="1" t="s">
        <v>36</v>
      </c>
      <c r="I1425" s="1" t="s">
        <v>25</v>
      </c>
      <c r="J1425" s="1" t="s">
        <v>70</v>
      </c>
      <c r="K1425" s="4">
        <v>2015022</v>
      </c>
      <c r="L1425" s="4" t="str">
        <f t="shared" si="156"/>
        <v>Submitted</v>
      </c>
      <c r="M1425" s="1">
        <v>350</v>
      </c>
      <c r="N1425" s="1" t="str">
        <f t="shared" si="157"/>
        <v>High_risk</v>
      </c>
      <c r="O1425" s="1" t="str">
        <f t="shared" si="158"/>
        <v>Excellent</v>
      </c>
      <c r="P1425" s="1" t="str">
        <f t="shared" si="159"/>
        <v>Submitted</v>
      </c>
      <c r="Q1425" s="1" t="str">
        <f t="shared" si="160"/>
        <v>Valid</v>
      </c>
      <c r="R1425" s="1" t="s">
        <v>70</v>
      </c>
      <c r="S1425" s="4">
        <v>4007795</v>
      </c>
      <c r="T1425" s="1">
        <v>8.44</v>
      </c>
      <c r="U1425" s="1">
        <v>24</v>
      </c>
      <c r="V1425" s="1">
        <v>166991.46</v>
      </c>
      <c r="W1425" s="4">
        <f t="shared" si="161"/>
        <v>2818823.7394253914</v>
      </c>
      <c r="X1425" s="1" t="s">
        <v>95</v>
      </c>
      <c r="Y1425" s="1" t="s">
        <v>96</v>
      </c>
      <c r="Z1425" s="8">
        <v>46887</v>
      </c>
      <c r="AA1425" s="8" t="str">
        <f>TEXT(Table2[[#This Row],[Application_Date]],"yyy")</f>
        <v>2028</v>
      </c>
      <c r="AB1425" s="8" t="str">
        <f>TEXT(Table2[[#This Row],[Application_Date]],"mmmm")</f>
        <v>May</v>
      </c>
      <c r="AC1425" s="1" t="s">
        <v>52</v>
      </c>
      <c r="AD1425" s="1" t="s">
        <v>42</v>
      </c>
      <c r="AE1425" s="1" t="s">
        <v>31</v>
      </c>
    </row>
    <row r="1426" spans="1:31" x14ac:dyDescent="0.25">
      <c r="A1426" s="1" t="s">
        <v>2992</v>
      </c>
      <c r="B1426" s="1" t="str">
        <f>IF(COUNTIF($A$2:A1426,A1426)&gt;1,"Duplicate","Unique")</f>
        <v>Unique</v>
      </c>
      <c r="C1426" s="1" t="s">
        <v>2993</v>
      </c>
      <c r="D1426" s="1" t="s">
        <v>102</v>
      </c>
      <c r="E1426" s="1" t="str">
        <f t="shared" si="155"/>
        <v>Submitted</v>
      </c>
      <c r="F1426" s="1" t="s">
        <v>35</v>
      </c>
      <c r="G1426" s="1">
        <v>64</v>
      </c>
      <c r="H1426" s="1" t="s">
        <v>36</v>
      </c>
      <c r="I1426" s="1" t="s">
        <v>48</v>
      </c>
      <c r="J1426" s="1" t="s">
        <v>37</v>
      </c>
      <c r="K1426" s="4">
        <v>1080559</v>
      </c>
      <c r="L1426" s="4" t="str">
        <f t="shared" si="156"/>
        <v>Submitted</v>
      </c>
      <c r="M1426" s="1">
        <v>772</v>
      </c>
      <c r="N1426" s="1" t="str">
        <f t="shared" si="157"/>
        <v>medium_risk</v>
      </c>
      <c r="O1426" s="1" t="str">
        <f t="shared" si="158"/>
        <v>Excellent</v>
      </c>
      <c r="P1426" s="1" t="str">
        <f t="shared" si="159"/>
        <v>Submitted</v>
      </c>
      <c r="Q1426" s="1" t="str">
        <f t="shared" si="160"/>
        <v>Valid</v>
      </c>
      <c r="R1426" s="1" t="s">
        <v>38</v>
      </c>
      <c r="S1426" s="4">
        <v>4914326</v>
      </c>
      <c r="T1426" s="1">
        <v>15.37</v>
      </c>
      <c r="U1426" s="1">
        <v>180</v>
      </c>
      <c r="V1426" s="1">
        <v>27301.81</v>
      </c>
      <c r="W1426" s="4">
        <f t="shared" si="161"/>
        <v>6294432.5516666668</v>
      </c>
      <c r="X1426" s="1" t="s">
        <v>28</v>
      </c>
      <c r="Y1426" s="1" t="s">
        <v>29</v>
      </c>
      <c r="Z1426" s="8">
        <v>46888</v>
      </c>
      <c r="AA1426" s="8" t="str">
        <f>TEXT(Table2[[#This Row],[Application_Date]],"yyy")</f>
        <v>2028</v>
      </c>
      <c r="AB1426" s="8" t="str">
        <f>TEXT(Table2[[#This Row],[Application_Date]],"mmmm")</f>
        <v>May</v>
      </c>
      <c r="AC1426" s="1" t="s">
        <v>41</v>
      </c>
      <c r="AD1426" s="1" t="s">
        <v>30</v>
      </c>
      <c r="AE1426" s="1" t="s">
        <v>66</v>
      </c>
    </row>
    <row r="1427" spans="1:31" x14ac:dyDescent="0.25">
      <c r="A1427" s="1" t="s">
        <v>2994</v>
      </c>
      <c r="B1427" s="1" t="str">
        <f>IF(COUNTIF($A$2:A1427,A1427)&gt;1,"Duplicate","Unique")</f>
        <v>Unique</v>
      </c>
      <c r="C1427" s="1" t="s">
        <v>2995</v>
      </c>
      <c r="D1427" s="1" t="s">
        <v>183</v>
      </c>
      <c r="E1427" s="1" t="str">
        <f t="shared" si="155"/>
        <v>Submitted</v>
      </c>
      <c r="F1427" s="1" t="s">
        <v>35</v>
      </c>
      <c r="G1427" s="1">
        <v>28</v>
      </c>
      <c r="H1427" s="1" t="s">
        <v>24</v>
      </c>
      <c r="I1427" s="1" t="s">
        <v>48</v>
      </c>
      <c r="J1427" s="1" t="s">
        <v>70</v>
      </c>
      <c r="K1427" s="4">
        <v>1717121</v>
      </c>
      <c r="L1427" s="4" t="str">
        <f t="shared" si="156"/>
        <v>Submitted</v>
      </c>
      <c r="M1427" s="1">
        <v>862</v>
      </c>
      <c r="N1427" s="1" t="str">
        <f t="shared" si="157"/>
        <v>medium_risk</v>
      </c>
      <c r="O1427" s="1" t="str">
        <f t="shared" si="158"/>
        <v>Excellent</v>
      </c>
      <c r="P1427" s="1" t="str">
        <f t="shared" si="159"/>
        <v>Submitted</v>
      </c>
      <c r="Q1427" s="1" t="str">
        <f t="shared" si="160"/>
        <v>Valid</v>
      </c>
      <c r="R1427" s="1" t="s">
        <v>6</v>
      </c>
      <c r="S1427" s="4">
        <v>237509</v>
      </c>
      <c r="T1427" s="1">
        <v>8.43</v>
      </c>
      <c r="U1427" s="1">
        <v>60</v>
      </c>
      <c r="V1427" s="1">
        <v>3958.48</v>
      </c>
      <c r="W1427" s="4">
        <f t="shared" si="161"/>
        <v>166850.07250000228</v>
      </c>
      <c r="X1427" s="1" t="s">
        <v>85</v>
      </c>
      <c r="Y1427" s="1" t="s">
        <v>86</v>
      </c>
      <c r="Z1427" s="8">
        <v>46889</v>
      </c>
      <c r="AA1427" s="8" t="str">
        <f>TEXT(Table2[[#This Row],[Application_Date]],"yyy")</f>
        <v>2028</v>
      </c>
      <c r="AB1427" s="8" t="str">
        <f>TEXT(Table2[[#This Row],[Application_Date]],"mmmm")</f>
        <v>May</v>
      </c>
      <c r="AC1427" s="1" t="s">
        <v>41</v>
      </c>
      <c r="AD1427" s="1" t="s">
        <v>42</v>
      </c>
      <c r="AE1427" s="1" t="s">
        <v>31</v>
      </c>
    </row>
    <row r="1428" spans="1:31" x14ac:dyDescent="0.25">
      <c r="A1428" s="1" t="s">
        <v>2996</v>
      </c>
      <c r="B1428" s="1" t="str">
        <f>IF(COUNTIF($A$2:A1428,A1428)&gt;1,"Duplicate","Unique")</f>
        <v>Unique</v>
      </c>
      <c r="C1428" s="1" t="s">
        <v>2997</v>
      </c>
      <c r="D1428" s="1" t="s">
        <v>121</v>
      </c>
      <c r="E1428" s="1" t="str">
        <f t="shared" si="155"/>
        <v>Submitted</v>
      </c>
      <c r="F1428" s="1" t="s">
        <v>47</v>
      </c>
      <c r="G1428" s="1">
        <v>42</v>
      </c>
      <c r="H1428" s="1" t="s">
        <v>24</v>
      </c>
      <c r="I1428" s="1" t="s">
        <v>48</v>
      </c>
      <c r="J1428" s="1" t="s">
        <v>49</v>
      </c>
      <c r="K1428" s="4">
        <v>447084</v>
      </c>
      <c r="L1428" s="4" t="str">
        <f t="shared" si="156"/>
        <v>Submitted</v>
      </c>
      <c r="M1428" s="1">
        <v>580</v>
      </c>
      <c r="N1428" s="1" t="str">
        <f t="shared" si="157"/>
        <v>High_risk</v>
      </c>
      <c r="O1428" s="1" t="str">
        <f t="shared" si="158"/>
        <v>Excellent</v>
      </c>
      <c r="P1428" s="1" t="str">
        <f t="shared" si="159"/>
        <v>Submitted</v>
      </c>
      <c r="Q1428" s="1" t="str">
        <f t="shared" si="160"/>
        <v>Valid</v>
      </c>
      <c r="R1428" s="1" t="s">
        <v>27</v>
      </c>
      <c r="S1428" s="4">
        <v>4952447</v>
      </c>
      <c r="T1428" s="1">
        <v>15.34</v>
      </c>
      <c r="U1428" s="1">
        <v>180</v>
      </c>
      <c r="V1428" s="1">
        <v>27513.59</v>
      </c>
      <c r="W1428" s="4">
        <f t="shared" si="161"/>
        <v>6330878.081666667</v>
      </c>
      <c r="X1428" s="1" t="s">
        <v>59</v>
      </c>
      <c r="Y1428" s="1" t="s">
        <v>60</v>
      </c>
      <c r="Z1428" s="8">
        <v>46890</v>
      </c>
      <c r="AA1428" s="8" t="str">
        <f>TEXT(Table2[[#This Row],[Application_Date]],"yyy")</f>
        <v>2028</v>
      </c>
      <c r="AB1428" s="8" t="str">
        <f>TEXT(Table2[[#This Row],[Application_Date]],"mmmm")</f>
        <v>May</v>
      </c>
      <c r="AC1428" s="1" t="s">
        <v>52</v>
      </c>
      <c r="AD1428" s="1" t="s">
        <v>42</v>
      </c>
      <c r="AE1428" s="1" t="s">
        <v>43</v>
      </c>
    </row>
    <row r="1429" spans="1:31" x14ac:dyDescent="0.25">
      <c r="A1429" s="1" t="s">
        <v>2998</v>
      </c>
      <c r="B1429" s="1" t="str">
        <f>IF(COUNTIF($A$2:A1429,A1429)&gt;1,"Duplicate","Unique")</f>
        <v>Unique</v>
      </c>
      <c r="C1429" s="1" t="s">
        <v>2999</v>
      </c>
      <c r="D1429" s="1" t="s">
        <v>242</v>
      </c>
      <c r="E1429" s="1" t="str">
        <f t="shared" si="155"/>
        <v>Submitted</v>
      </c>
      <c r="F1429" s="1" t="s">
        <v>47</v>
      </c>
      <c r="G1429" s="1">
        <v>37</v>
      </c>
      <c r="H1429" s="1" t="s">
        <v>24</v>
      </c>
      <c r="I1429" s="1" t="s">
        <v>48</v>
      </c>
      <c r="J1429" s="1" t="s">
        <v>49</v>
      </c>
      <c r="K1429" s="4">
        <v>452905</v>
      </c>
      <c r="L1429" s="4" t="str">
        <f t="shared" si="156"/>
        <v>Submitted</v>
      </c>
      <c r="M1429" s="1">
        <v>829</v>
      </c>
      <c r="N1429" s="1" t="str">
        <f t="shared" si="157"/>
        <v>medium_risk</v>
      </c>
      <c r="O1429" s="1" t="str">
        <f t="shared" si="158"/>
        <v>Excellent</v>
      </c>
      <c r="P1429" s="1" t="str">
        <f t="shared" si="159"/>
        <v>Submitted</v>
      </c>
      <c r="Q1429" s="1" t="str">
        <f t="shared" si="160"/>
        <v>Valid</v>
      </c>
      <c r="R1429" s="1" t="s">
        <v>27</v>
      </c>
      <c r="S1429" s="4">
        <v>3995747</v>
      </c>
      <c r="T1429" s="1">
        <v>17.670000000000002</v>
      </c>
      <c r="U1429" s="1">
        <v>36</v>
      </c>
      <c r="V1429" s="1">
        <v>110992.97</v>
      </c>
      <c r="W1429" s="4">
        <f t="shared" si="161"/>
        <v>5883737.4575000415</v>
      </c>
      <c r="X1429" s="1" t="s">
        <v>50</v>
      </c>
      <c r="Y1429" s="1" t="s">
        <v>51</v>
      </c>
      <c r="Z1429" s="8">
        <v>46891</v>
      </c>
      <c r="AA1429" s="8" t="str">
        <f>TEXT(Table2[[#This Row],[Application_Date]],"yyy")</f>
        <v>2028</v>
      </c>
      <c r="AB1429" s="8" t="str">
        <f>TEXT(Table2[[#This Row],[Application_Date]],"mmmm")</f>
        <v>May</v>
      </c>
      <c r="AC1429" s="1" t="s">
        <v>61</v>
      </c>
      <c r="AD1429" s="1" t="s">
        <v>30</v>
      </c>
      <c r="AE1429" s="1" t="s">
        <v>31</v>
      </c>
    </row>
    <row r="1430" spans="1:31" x14ac:dyDescent="0.25">
      <c r="A1430" s="1" t="s">
        <v>3000</v>
      </c>
      <c r="B1430" s="1" t="str">
        <f>IF(COUNTIF($A$2:A1430,A1430)&gt;1,"Duplicate","Unique")</f>
        <v>Unique</v>
      </c>
      <c r="C1430" s="1" t="s">
        <v>3001</v>
      </c>
      <c r="D1430" s="1" t="s">
        <v>142</v>
      </c>
      <c r="E1430" s="1" t="str">
        <f t="shared" si="155"/>
        <v>Submitted</v>
      </c>
      <c r="F1430" s="1" t="s">
        <v>47</v>
      </c>
      <c r="G1430" s="1">
        <v>35</v>
      </c>
      <c r="H1430" s="1" t="s">
        <v>36</v>
      </c>
      <c r="I1430" s="1" t="s">
        <v>25</v>
      </c>
      <c r="J1430" s="1" t="s">
        <v>70</v>
      </c>
      <c r="K1430" s="4">
        <v>2459093</v>
      </c>
      <c r="L1430" s="4" t="str">
        <f t="shared" si="156"/>
        <v>Submitted</v>
      </c>
      <c r="M1430" s="1">
        <v>326</v>
      </c>
      <c r="N1430" s="1" t="str">
        <f t="shared" si="157"/>
        <v>High_risk</v>
      </c>
      <c r="O1430" s="1" t="str">
        <f t="shared" si="158"/>
        <v>Excellent</v>
      </c>
      <c r="P1430" s="1" t="str">
        <f t="shared" si="159"/>
        <v>Submitted</v>
      </c>
      <c r="Q1430" s="1" t="str">
        <f t="shared" si="160"/>
        <v>Valid</v>
      </c>
      <c r="R1430" s="1" t="s">
        <v>82</v>
      </c>
      <c r="S1430" s="4">
        <v>3907225</v>
      </c>
      <c r="T1430" s="1">
        <v>12.04</v>
      </c>
      <c r="U1430" s="1">
        <v>60</v>
      </c>
      <c r="V1430" s="1">
        <v>65120.42</v>
      </c>
      <c r="W1430" s="4">
        <f t="shared" si="161"/>
        <v>3920249.0833333326</v>
      </c>
      <c r="X1430" s="1" t="s">
        <v>39</v>
      </c>
      <c r="Y1430" s="1" t="s">
        <v>40</v>
      </c>
      <c r="Z1430" s="8">
        <v>46892</v>
      </c>
      <c r="AA1430" s="8" t="str">
        <f>TEXT(Table2[[#This Row],[Application_Date]],"yyy")</f>
        <v>2028</v>
      </c>
      <c r="AB1430" s="8" t="str">
        <f>TEXT(Table2[[#This Row],[Application_Date]],"mmmm")</f>
        <v>May</v>
      </c>
      <c r="AC1430" s="1" t="s">
        <v>61</v>
      </c>
      <c r="AD1430" s="1" t="s">
        <v>30</v>
      </c>
      <c r="AE1430" s="1" t="s">
        <v>43</v>
      </c>
    </row>
    <row r="1431" spans="1:31" x14ac:dyDescent="0.25">
      <c r="A1431" s="1" t="s">
        <v>3002</v>
      </c>
      <c r="B1431" s="1" t="str">
        <f>IF(COUNTIF($A$2:A1431,A1431)&gt;1,"Duplicate","Unique")</f>
        <v>Unique</v>
      </c>
      <c r="C1431" s="1" t="s">
        <v>3003</v>
      </c>
      <c r="D1431" s="1" t="s">
        <v>75</v>
      </c>
      <c r="E1431" s="1" t="str">
        <f t="shared" si="155"/>
        <v>Submitted</v>
      </c>
      <c r="F1431" s="1" t="s">
        <v>35</v>
      </c>
      <c r="G1431" s="1">
        <v>42</v>
      </c>
      <c r="H1431" s="1" t="s">
        <v>36</v>
      </c>
      <c r="I1431" s="1" t="s">
        <v>48</v>
      </c>
      <c r="J1431" s="1" t="s">
        <v>37</v>
      </c>
      <c r="K1431" s="4">
        <v>587112</v>
      </c>
      <c r="L1431" s="4" t="str">
        <f t="shared" si="156"/>
        <v>Submitted</v>
      </c>
      <c r="M1431" s="1">
        <v>703</v>
      </c>
      <c r="N1431" s="1" t="str">
        <f t="shared" si="157"/>
        <v>low_risk</v>
      </c>
      <c r="O1431" s="1" t="str">
        <f t="shared" si="158"/>
        <v>Excellent</v>
      </c>
      <c r="P1431" s="1" t="str">
        <f t="shared" si="159"/>
        <v>Submitted</v>
      </c>
      <c r="Q1431" s="1" t="str">
        <f t="shared" si="160"/>
        <v>Valid</v>
      </c>
      <c r="R1431" s="1" t="s">
        <v>70</v>
      </c>
      <c r="S1431" s="4">
        <v>4794853</v>
      </c>
      <c r="T1431" s="1">
        <v>15.94</v>
      </c>
      <c r="U1431" s="1">
        <v>12</v>
      </c>
      <c r="V1431" s="1">
        <v>399571.08</v>
      </c>
      <c r="W1431" s="4">
        <f t="shared" si="161"/>
        <v>6369414.0012354879</v>
      </c>
      <c r="X1431" s="1" t="s">
        <v>2121</v>
      </c>
      <c r="Y1431" s="1" t="s">
        <v>29</v>
      </c>
      <c r="Z1431" s="8">
        <v>46893</v>
      </c>
      <c r="AA1431" s="8" t="str">
        <f>TEXT(Table2[[#This Row],[Application_Date]],"yyy")</f>
        <v>2028</v>
      </c>
      <c r="AB1431" s="8" t="str">
        <f>TEXT(Table2[[#This Row],[Application_Date]],"mmmm")</f>
        <v>May</v>
      </c>
      <c r="AC1431" s="1" t="s">
        <v>52</v>
      </c>
      <c r="AD1431" s="1" t="s">
        <v>42</v>
      </c>
      <c r="AE1431" s="1" t="s">
        <v>43</v>
      </c>
    </row>
    <row r="1432" spans="1:31" x14ac:dyDescent="0.25">
      <c r="A1432" s="1" t="s">
        <v>3004</v>
      </c>
      <c r="B1432" s="1" t="str">
        <f>IF(COUNTIF($A$2:A1432,A1432)&gt;1,"Duplicate","Unique")</f>
        <v>Unique</v>
      </c>
      <c r="C1432" s="1" t="s">
        <v>3005</v>
      </c>
      <c r="D1432" s="1" t="s">
        <v>163</v>
      </c>
      <c r="E1432" s="1" t="str">
        <f t="shared" si="155"/>
        <v>Submitted</v>
      </c>
      <c r="F1432" s="1" t="s">
        <v>47</v>
      </c>
      <c r="G1432" s="1">
        <v>42</v>
      </c>
      <c r="H1432" s="1" t="s">
        <v>36</v>
      </c>
      <c r="I1432" s="1" t="s">
        <v>25</v>
      </c>
      <c r="J1432" s="1" t="s">
        <v>49</v>
      </c>
      <c r="K1432" s="4">
        <v>2011854</v>
      </c>
      <c r="L1432" s="4" t="str">
        <f t="shared" si="156"/>
        <v>Submitted</v>
      </c>
      <c r="M1432" s="1">
        <v>892</v>
      </c>
      <c r="N1432" s="1" t="str">
        <f t="shared" si="157"/>
        <v>medium_risk</v>
      </c>
      <c r="O1432" s="1" t="str">
        <f t="shared" si="158"/>
        <v>Excellent</v>
      </c>
      <c r="P1432" s="1" t="str">
        <f t="shared" si="159"/>
        <v>Submitted</v>
      </c>
      <c r="Q1432" s="1" t="str">
        <f t="shared" si="160"/>
        <v>Valid</v>
      </c>
      <c r="R1432" s="1" t="s">
        <v>27</v>
      </c>
      <c r="S1432" s="4">
        <v>4623482</v>
      </c>
      <c r="T1432" s="1">
        <v>14.89</v>
      </c>
      <c r="U1432" s="1">
        <v>60</v>
      </c>
      <c r="V1432" s="1">
        <v>77058.03</v>
      </c>
      <c r="W1432" s="4">
        <f t="shared" si="161"/>
        <v>5736970.581666667</v>
      </c>
      <c r="X1432" s="1" t="s">
        <v>105</v>
      </c>
      <c r="Y1432" s="1" t="s">
        <v>106</v>
      </c>
      <c r="Z1432" s="8">
        <v>46894</v>
      </c>
      <c r="AA1432" s="8" t="str">
        <f>TEXT(Table2[[#This Row],[Application_Date]],"yyy")</f>
        <v>2028</v>
      </c>
      <c r="AB1432" s="8" t="str">
        <f>TEXT(Table2[[#This Row],[Application_Date]],"mmmm")</f>
        <v>May</v>
      </c>
      <c r="AC1432" s="1" t="s">
        <v>61</v>
      </c>
      <c r="AD1432" s="1" t="s">
        <v>30</v>
      </c>
      <c r="AE1432" s="1" t="s">
        <v>66</v>
      </c>
    </row>
    <row r="1433" spans="1:31" x14ac:dyDescent="0.25">
      <c r="A1433" s="1" t="s">
        <v>3006</v>
      </c>
      <c r="B1433" s="1" t="str">
        <f>IF(COUNTIF($A$2:A1433,A1433)&gt;1,"Duplicate","Unique")</f>
        <v>Unique</v>
      </c>
      <c r="C1433" s="1" t="s">
        <v>3007</v>
      </c>
      <c r="D1433" s="1" t="s">
        <v>160</v>
      </c>
      <c r="E1433" s="1" t="str">
        <f t="shared" si="155"/>
        <v>Submitted</v>
      </c>
      <c r="F1433" s="1" t="s">
        <v>47</v>
      </c>
      <c r="G1433" s="1">
        <v>42</v>
      </c>
      <c r="H1433" s="1" t="s">
        <v>36</v>
      </c>
      <c r="I1433" s="1" t="s">
        <v>25</v>
      </c>
      <c r="J1433" s="1" t="s">
        <v>49</v>
      </c>
      <c r="K1433" s="4">
        <v>1630767</v>
      </c>
      <c r="L1433" s="4" t="str">
        <f t="shared" si="156"/>
        <v>Submitted</v>
      </c>
      <c r="M1433" s="1">
        <v>771</v>
      </c>
      <c r="N1433" s="1" t="str">
        <f t="shared" si="157"/>
        <v>medium_risk</v>
      </c>
      <c r="O1433" s="1" t="str">
        <f t="shared" si="158"/>
        <v>Excellent</v>
      </c>
      <c r="P1433" s="1" t="str">
        <f t="shared" si="159"/>
        <v>Submitted</v>
      </c>
      <c r="Q1433" s="1" t="str">
        <f t="shared" si="160"/>
        <v>Valid</v>
      </c>
      <c r="R1433" s="1" t="s">
        <v>70</v>
      </c>
      <c r="S1433" s="4">
        <v>3471476</v>
      </c>
      <c r="T1433" s="1">
        <v>7.66</v>
      </c>
      <c r="U1433" s="1">
        <v>36</v>
      </c>
      <c r="V1433" s="1">
        <v>96429.89</v>
      </c>
      <c r="W1433" s="4">
        <f t="shared" si="161"/>
        <v>2215958.8890387747</v>
      </c>
      <c r="X1433" s="1" t="s">
        <v>39</v>
      </c>
      <c r="Y1433" s="1" t="s">
        <v>40</v>
      </c>
      <c r="Z1433" s="8">
        <v>46895</v>
      </c>
      <c r="AA1433" s="8" t="str">
        <f>TEXT(Table2[[#This Row],[Application_Date]],"yyy")</f>
        <v>2028</v>
      </c>
      <c r="AB1433" s="8" t="str">
        <f>TEXT(Table2[[#This Row],[Application_Date]],"mmmm")</f>
        <v>May</v>
      </c>
      <c r="AC1433" s="1" t="s">
        <v>52</v>
      </c>
      <c r="AD1433" s="1" t="s">
        <v>42</v>
      </c>
      <c r="AE1433" s="1" t="s">
        <v>43</v>
      </c>
    </row>
    <row r="1434" spans="1:31" x14ac:dyDescent="0.25">
      <c r="A1434" s="1" t="s">
        <v>3008</v>
      </c>
      <c r="B1434" s="1" t="str">
        <f>IF(COUNTIF($A$2:A1434,A1434)&gt;1,"Duplicate","Unique")</f>
        <v>Unique</v>
      </c>
      <c r="C1434" s="1" t="s">
        <v>3009</v>
      </c>
      <c r="D1434" s="1" t="s">
        <v>279</v>
      </c>
      <c r="E1434" s="1" t="str">
        <f t="shared" si="155"/>
        <v>Submitted</v>
      </c>
      <c r="F1434" s="1" t="s">
        <v>47</v>
      </c>
      <c r="G1434" s="1">
        <v>45</v>
      </c>
      <c r="H1434" s="1" t="s">
        <v>24</v>
      </c>
      <c r="I1434" s="1" t="s">
        <v>48</v>
      </c>
      <c r="J1434" s="1" t="s">
        <v>49</v>
      </c>
      <c r="K1434" s="4">
        <v>1066861</v>
      </c>
      <c r="L1434" s="4" t="str">
        <f t="shared" si="156"/>
        <v>Submitted</v>
      </c>
      <c r="M1434" s="1">
        <v>552</v>
      </c>
      <c r="N1434" s="1" t="str">
        <f t="shared" si="157"/>
        <v>High_risk</v>
      </c>
      <c r="O1434" s="1" t="str">
        <f t="shared" si="158"/>
        <v>Excellent</v>
      </c>
      <c r="P1434" s="1" t="str">
        <f t="shared" si="159"/>
        <v>Submitted</v>
      </c>
      <c r="Q1434" s="1" t="str">
        <f t="shared" si="160"/>
        <v>Valid</v>
      </c>
      <c r="R1434" s="1" t="s">
        <v>27</v>
      </c>
      <c r="S1434" s="4">
        <v>2862273</v>
      </c>
      <c r="T1434" s="1">
        <v>11.87</v>
      </c>
      <c r="U1434" s="1">
        <v>180</v>
      </c>
      <c r="V1434" s="1">
        <v>15901.52</v>
      </c>
      <c r="W1434" s="4">
        <f t="shared" si="161"/>
        <v>2831265.0425</v>
      </c>
      <c r="X1434" s="1" t="s">
        <v>105</v>
      </c>
      <c r="Y1434" s="1" t="s">
        <v>106</v>
      </c>
      <c r="Z1434" s="8">
        <v>46896</v>
      </c>
      <c r="AA1434" s="8" t="str">
        <f>TEXT(Table2[[#This Row],[Application_Date]],"yyy")</f>
        <v>2028</v>
      </c>
      <c r="AB1434" s="8" t="str">
        <f>TEXT(Table2[[#This Row],[Application_Date]],"mmmm")</f>
        <v>May</v>
      </c>
      <c r="AC1434" s="1" t="s">
        <v>41</v>
      </c>
      <c r="AD1434" s="1" t="s">
        <v>42</v>
      </c>
      <c r="AE1434" s="1" t="s">
        <v>43</v>
      </c>
    </row>
    <row r="1435" spans="1:31" x14ac:dyDescent="0.25">
      <c r="A1435" s="1" t="s">
        <v>3010</v>
      </c>
      <c r="B1435" s="1" t="str">
        <f>IF(COUNTIF($A$2:A1435,A1435)&gt;1,"Duplicate","Unique")</f>
        <v>Unique</v>
      </c>
      <c r="C1435" s="1" t="s">
        <v>3011</v>
      </c>
      <c r="D1435" s="1" t="s">
        <v>23</v>
      </c>
      <c r="E1435" s="1" t="str">
        <f t="shared" si="155"/>
        <v>Submitted</v>
      </c>
      <c r="F1435" s="1" t="s">
        <v>35</v>
      </c>
      <c r="G1435" s="1">
        <v>61</v>
      </c>
      <c r="H1435" s="1" t="s">
        <v>36</v>
      </c>
      <c r="I1435" s="1" t="s">
        <v>25</v>
      </c>
      <c r="J1435" s="1" t="s">
        <v>49</v>
      </c>
      <c r="K1435" s="4">
        <v>2419388</v>
      </c>
      <c r="L1435" s="4" t="str">
        <f t="shared" si="156"/>
        <v>Submitted</v>
      </c>
      <c r="M1435" s="1">
        <v>693</v>
      </c>
      <c r="N1435" s="1" t="str">
        <f t="shared" si="157"/>
        <v>low_risk</v>
      </c>
      <c r="O1435" s="1" t="str">
        <f t="shared" si="158"/>
        <v>Excellent</v>
      </c>
      <c r="P1435" s="1" t="str">
        <f t="shared" si="159"/>
        <v>Submitted</v>
      </c>
      <c r="Q1435" s="1" t="str">
        <f t="shared" si="160"/>
        <v>Valid</v>
      </c>
      <c r="R1435" s="1" t="s">
        <v>6</v>
      </c>
      <c r="S1435" s="4">
        <v>436019</v>
      </c>
      <c r="T1435" s="1">
        <v>9.84</v>
      </c>
      <c r="U1435" s="1">
        <v>36</v>
      </c>
      <c r="V1435" s="1">
        <v>12111.64</v>
      </c>
      <c r="W1435" s="4">
        <f t="shared" si="161"/>
        <v>357535.5801551491</v>
      </c>
      <c r="X1435" s="1" t="s">
        <v>779</v>
      </c>
      <c r="Y1435" s="1" t="s">
        <v>40</v>
      </c>
      <c r="Z1435" s="8">
        <v>46897</v>
      </c>
      <c r="AA1435" s="8" t="str">
        <f>TEXT(Table2[[#This Row],[Application_Date]],"yyy")</f>
        <v>2028</v>
      </c>
      <c r="AB1435" s="8" t="str">
        <f>TEXT(Table2[[#This Row],[Application_Date]],"mmmm")</f>
        <v>May</v>
      </c>
      <c r="AC1435" s="1" t="s">
        <v>41</v>
      </c>
      <c r="AD1435" s="1" t="s">
        <v>30</v>
      </c>
      <c r="AE1435" s="1" t="s">
        <v>31</v>
      </c>
    </row>
    <row r="1436" spans="1:31" x14ac:dyDescent="0.25">
      <c r="A1436" s="1" t="s">
        <v>3012</v>
      </c>
      <c r="B1436" s="1" t="str">
        <f>IF(COUNTIF($A$2:A1436,A1436)&gt;1,"Duplicate","Unique")</f>
        <v>Unique</v>
      </c>
      <c r="C1436" s="1" t="s">
        <v>3013</v>
      </c>
      <c r="D1436" s="1" t="s">
        <v>575</v>
      </c>
      <c r="E1436" s="1" t="str">
        <f t="shared" si="155"/>
        <v>Submitted</v>
      </c>
      <c r="F1436" s="1" t="s">
        <v>47</v>
      </c>
      <c r="G1436" s="1">
        <v>65</v>
      </c>
      <c r="H1436" s="1" t="s">
        <v>24</v>
      </c>
      <c r="I1436" s="1" t="s">
        <v>48</v>
      </c>
      <c r="J1436" s="1" t="s">
        <v>26</v>
      </c>
      <c r="K1436" s="4">
        <v>707476</v>
      </c>
      <c r="L1436" s="4" t="str">
        <f t="shared" si="156"/>
        <v>Submitted</v>
      </c>
      <c r="M1436" s="1">
        <v>334</v>
      </c>
      <c r="N1436" s="1" t="str">
        <f t="shared" si="157"/>
        <v>High_risk</v>
      </c>
      <c r="O1436" s="1" t="str">
        <f t="shared" si="158"/>
        <v>Excellent</v>
      </c>
      <c r="P1436" s="1" t="str">
        <f t="shared" si="159"/>
        <v>Submitted</v>
      </c>
      <c r="Q1436" s="1" t="str">
        <f t="shared" si="160"/>
        <v>Valid</v>
      </c>
      <c r="R1436" s="1" t="s">
        <v>6</v>
      </c>
      <c r="S1436" s="4">
        <v>2681403</v>
      </c>
      <c r="T1436" s="1">
        <v>16</v>
      </c>
      <c r="U1436" s="1">
        <v>24</v>
      </c>
      <c r="V1436" s="1">
        <v>111725.12</v>
      </c>
      <c r="W1436" s="4">
        <f t="shared" si="161"/>
        <v>3575204.0052705747</v>
      </c>
      <c r="X1436" s="1" t="s">
        <v>39</v>
      </c>
      <c r="Y1436" s="1" t="s">
        <v>40</v>
      </c>
      <c r="Z1436" s="8">
        <v>46898</v>
      </c>
      <c r="AA1436" s="8" t="str">
        <f>TEXT(Table2[[#This Row],[Application_Date]],"yyy")</f>
        <v>2028</v>
      </c>
      <c r="AB1436" s="8" t="str">
        <f>TEXT(Table2[[#This Row],[Application_Date]],"mmmm")</f>
        <v>May</v>
      </c>
      <c r="AC1436" s="1" t="s">
        <v>61</v>
      </c>
      <c r="AD1436" s="1" t="s">
        <v>30</v>
      </c>
      <c r="AE1436" s="1" t="s">
        <v>62</v>
      </c>
    </row>
    <row r="1437" spans="1:31" x14ac:dyDescent="0.25">
      <c r="A1437" s="1" t="s">
        <v>3014</v>
      </c>
      <c r="B1437" s="1" t="str">
        <f>IF(COUNTIF($A$2:A1437,A1437)&gt;1,"Duplicate","Unique")</f>
        <v>Unique</v>
      </c>
      <c r="C1437" s="1" t="s">
        <v>3015</v>
      </c>
      <c r="D1437" s="1" t="s">
        <v>333</v>
      </c>
      <c r="E1437" s="1" t="str">
        <f t="shared" si="155"/>
        <v>Submitted</v>
      </c>
      <c r="F1437" s="1" t="s">
        <v>47</v>
      </c>
      <c r="G1437" s="1">
        <v>35</v>
      </c>
      <c r="H1437" s="1" t="s">
        <v>36</v>
      </c>
      <c r="I1437" s="1" t="s">
        <v>25</v>
      </c>
      <c r="J1437" s="1" t="s">
        <v>37</v>
      </c>
      <c r="K1437" s="4">
        <v>384302</v>
      </c>
      <c r="L1437" s="4" t="str">
        <f t="shared" si="156"/>
        <v>Submitted</v>
      </c>
      <c r="M1437" s="1">
        <v>831</v>
      </c>
      <c r="N1437" s="1" t="str">
        <f t="shared" si="157"/>
        <v>medium_risk</v>
      </c>
      <c r="O1437" s="1" t="str">
        <f t="shared" si="158"/>
        <v>Excellent</v>
      </c>
      <c r="P1437" s="1" t="str">
        <f t="shared" si="159"/>
        <v>Submitted</v>
      </c>
      <c r="Q1437" s="1" t="str">
        <f t="shared" si="160"/>
        <v>Valid</v>
      </c>
      <c r="R1437" s="1" t="s">
        <v>27</v>
      </c>
      <c r="S1437" s="4">
        <v>1229367</v>
      </c>
      <c r="T1437" s="1">
        <v>17.22</v>
      </c>
      <c r="U1437" s="1">
        <v>180</v>
      </c>
      <c r="V1437" s="1">
        <v>6829.82</v>
      </c>
      <c r="W1437" s="4">
        <f t="shared" si="161"/>
        <v>1764141.6449999998</v>
      </c>
      <c r="X1437" s="1" t="s">
        <v>28</v>
      </c>
      <c r="Y1437" s="1" t="s">
        <v>29</v>
      </c>
      <c r="Z1437" s="8">
        <v>46899</v>
      </c>
      <c r="AA1437" s="8" t="str">
        <f>TEXT(Table2[[#This Row],[Application_Date]],"yyy")</f>
        <v>2028</v>
      </c>
      <c r="AB1437" s="8" t="str">
        <f>TEXT(Table2[[#This Row],[Application_Date]],"mmmm")</f>
        <v>May</v>
      </c>
      <c r="AC1437" s="1" t="s">
        <v>61</v>
      </c>
      <c r="AD1437" s="1" t="s">
        <v>30</v>
      </c>
      <c r="AE1437" s="1" t="s">
        <v>62</v>
      </c>
    </row>
    <row r="1438" spans="1:31" x14ac:dyDescent="0.25">
      <c r="A1438" s="1" t="s">
        <v>3016</v>
      </c>
      <c r="B1438" s="1" t="str">
        <f>IF(COUNTIF($A$2:A1438,A1438)&gt;1,"Duplicate","Unique")</f>
        <v>Unique</v>
      </c>
      <c r="C1438" s="1" t="s">
        <v>3017</v>
      </c>
      <c r="D1438" s="1">
        <v>0</v>
      </c>
      <c r="E1438" s="1" t="str">
        <f t="shared" si="155"/>
        <v>Submitted</v>
      </c>
      <c r="F1438" s="1" t="s">
        <v>47</v>
      </c>
      <c r="G1438" s="1">
        <v>65</v>
      </c>
      <c r="H1438" s="1" t="s">
        <v>36</v>
      </c>
      <c r="I1438" s="1" t="s">
        <v>25</v>
      </c>
      <c r="J1438" s="1" t="s">
        <v>37</v>
      </c>
      <c r="K1438" s="4">
        <v>918057</v>
      </c>
      <c r="L1438" s="4" t="str">
        <f t="shared" si="156"/>
        <v>Submitted</v>
      </c>
      <c r="M1438" s="1">
        <v>842</v>
      </c>
      <c r="N1438" s="1" t="str">
        <f t="shared" si="157"/>
        <v>medium_risk</v>
      </c>
      <c r="O1438" s="1" t="str">
        <f t="shared" si="158"/>
        <v>Excellent</v>
      </c>
      <c r="P1438" s="1" t="str">
        <f t="shared" si="159"/>
        <v>Submitted</v>
      </c>
      <c r="Q1438" s="1" t="str">
        <f t="shared" si="160"/>
        <v>Valid</v>
      </c>
      <c r="R1438" s="1" t="s">
        <v>27</v>
      </c>
      <c r="S1438" s="4">
        <v>3546605</v>
      </c>
      <c r="T1438" s="1">
        <v>18.61</v>
      </c>
      <c r="U1438" s="1">
        <v>24</v>
      </c>
      <c r="V1438" s="1">
        <v>147775.21</v>
      </c>
      <c r="W1438" s="4">
        <f t="shared" si="161"/>
        <v>5500193.2551216763</v>
      </c>
      <c r="X1438" s="1" t="s">
        <v>85</v>
      </c>
      <c r="Y1438" s="1" t="s">
        <v>86</v>
      </c>
      <c r="Z1438" s="8">
        <v>46900</v>
      </c>
      <c r="AA1438" s="8" t="str">
        <f>TEXT(Table2[[#This Row],[Application_Date]],"yyy")</f>
        <v>2028</v>
      </c>
      <c r="AB1438" s="8" t="str">
        <f>TEXT(Table2[[#This Row],[Application_Date]],"mmmm")</f>
        <v>May</v>
      </c>
      <c r="AC1438" s="1" t="s">
        <v>61</v>
      </c>
      <c r="AD1438" s="1" t="s">
        <v>42</v>
      </c>
      <c r="AE1438" s="1" t="s">
        <v>62</v>
      </c>
    </row>
    <row r="1439" spans="1:31" x14ac:dyDescent="0.25">
      <c r="A1439" s="1" t="s">
        <v>3018</v>
      </c>
      <c r="B1439" s="1" t="str">
        <f>IF(COUNTIF($A$2:A1439,A1439)&gt;1,"Duplicate","Unique")</f>
        <v>Unique</v>
      </c>
      <c r="C1439" s="1" t="s">
        <v>3019</v>
      </c>
      <c r="D1439" s="1" t="s">
        <v>226</v>
      </c>
      <c r="E1439" s="1" t="str">
        <f t="shared" si="155"/>
        <v>Submitted</v>
      </c>
      <c r="F1439" s="1" t="s">
        <v>35</v>
      </c>
      <c r="G1439" s="1">
        <v>33</v>
      </c>
      <c r="H1439" s="1" t="s">
        <v>36</v>
      </c>
      <c r="I1439" s="1" t="s">
        <v>25</v>
      </c>
      <c r="J1439" s="1" t="s">
        <v>26</v>
      </c>
      <c r="K1439" s="4">
        <v>1616584</v>
      </c>
      <c r="L1439" s="4" t="str">
        <f t="shared" si="156"/>
        <v>Submitted</v>
      </c>
      <c r="M1439" s="1">
        <v>804</v>
      </c>
      <c r="N1439" s="1" t="str">
        <f t="shared" si="157"/>
        <v>medium_risk</v>
      </c>
      <c r="O1439" s="1" t="str">
        <f t="shared" si="158"/>
        <v>Excellent</v>
      </c>
      <c r="P1439" s="1" t="str">
        <f t="shared" si="159"/>
        <v>Submitted</v>
      </c>
      <c r="Q1439" s="1" t="str">
        <f t="shared" si="160"/>
        <v>Valid</v>
      </c>
      <c r="R1439" s="1" t="s">
        <v>27</v>
      </c>
      <c r="S1439" s="4">
        <v>117008</v>
      </c>
      <c r="T1439" s="1">
        <v>13.51</v>
      </c>
      <c r="U1439" s="1">
        <v>36</v>
      </c>
      <c r="V1439" s="1">
        <v>3250.22</v>
      </c>
      <c r="W1439" s="4">
        <f t="shared" si="161"/>
        <v>131731.50666687978</v>
      </c>
      <c r="X1439" s="1" t="s">
        <v>50</v>
      </c>
      <c r="Y1439" s="1" t="s">
        <v>51</v>
      </c>
      <c r="Z1439" s="8">
        <v>46901</v>
      </c>
      <c r="AA1439" s="8" t="str">
        <f>TEXT(Table2[[#This Row],[Application_Date]],"yyy")</f>
        <v>2028</v>
      </c>
      <c r="AB1439" s="8" t="str">
        <f>TEXT(Table2[[#This Row],[Application_Date]],"mmmm")</f>
        <v>May</v>
      </c>
      <c r="AC1439" s="1" t="s">
        <v>61</v>
      </c>
      <c r="AD1439" s="1" t="s">
        <v>30</v>
      </c>
      <c r="AE1439" s="1" t="s">
        <v>66</v>
      </c>
    </row>
    <row r="1440" spans="1:31" x14ac:dyDescent="0.25">
      <c r="A1440" s="1" t="s">
        <v>3020</v>
      </c>
      <c r="B1440" s="1" t="str">
        <f>IF(COUNTIF($A$2:A1440,A1440)&gt;1,"Duplicate","Unique")</f>
        <v>Unique</v>
      </c>
      <c r="C1440" s="1" t="s">
        <v>3021</v>
      </c>
      <c r="D1440" s="1" t="s">
        <v>139</v>
      </c>
      <c r="E1440" s="1" t="str">
        <f t="shared" si="155"/>
        <v>Submitted</v>
      </c>
      <c r="F1440" s="1" t="s">
        <v>47</v>
      </c>
      <c r="G1440" s="1">
        <v>41</v>
      </c>
      <c r="H1440" s="1" t="s">
        <v>36</v>
      </c>
      <c r="I1440" s="1" t="s">
        <v>25</v>
      </c>
      <c r="J1440" s="1" t="s">
        <v>49</v>
      </c>
      <c r="K1440" s="4">
        <v>887636</v>
      </c>
      <c r="L1440" s="4" t="str">
        <f t="shared" si="156"/>
        <v>Submitted</v>
      </c>
      <c r="M1440" s="1">
        <v>889</v>
      </c>
      <c r="N1440" s="1" t="str">
        <f t="shared" si="157"/>
        <v>medium_risk</v>
      </c>
      <c r="O1440" s="1" t="str">
        <f t="shared" si="158"/>
        <v>Excellent</v>
      </c>
      <c r="P1440" s="1" t="str">
        <f t="shared" si="159"/>
        <v>Submitted</v>
      </c>
      <c r="Q1440" s="1" t="str">
        <f t="shared" si="160"/>
        <v>Valid</v>
      </c>
      <c r="R1440" s="1" t="s">
        <v>38</v>
      </c>
      <c r="S1440" s="4">
        <v>4935248</v>
      </c>
      <c r="T1440" s="1">
        <v>13.24</v>
      </c>
      <c r="U1440" s="1">
        <v>24</v>
      </c>
      <c r="V1440" s="1">
        <v>205635.33</v>
      </c>
      <c r="W1440" s="4">
        <f t="shared" si="161"/>
        <v>5445223.7235437864</v>
      </c>
      <c r="X1440" s="1" t="s">
        <v>39</v>
      </c>
      <c r="Y1440" s="1" t="s">
        <v>40</v>
      </c>
      <c r="Z1440" s="8">
        <v>46902</v>
      </c>
      <c r="AA1440" s="8" t="str">
        <f>TEXT(Table2[[#This Row],[Application_Date]],"yyy")</f>
        <v>2028</v>
      </c>
      <c r="AB1440" s="8" t="str">
        <f>TEXT(Table2[[#This Row],[Application_Date]],"mmmm")</f>
        <v>May</v>
      </c>
      <c r="AC1440" s="1" t="s">
        <v>41</v>
      </c>
      <c r="AD1440" s="1" t="s">
        <v>30</v>
      </c>
      <c r="AE1440" s="1" t="s">
        <v>43</v>
      </c>
    </row>
    <row r="1441" spans="1:31" x14ac:dyDescent="0.25">
      <c r="A1441" s="1" t="s">
        <v>3022</v>
      </c>
      <c r="B1441" s="1" t="str">
        <f>IF(COUNTIF($A$2:A1441,A1441)&gt;1,"Duplicate","Unique")</f>
        <v>Unique</v>
      </c>
      <c r="C1441" s="1" t="s">
        <v>3023</v>
      </c>
      <c r="D1441" s="1" t="s">
        <v>118</v>
      </c>
      <c r="E1441" s="1" t="str">
        <f t="shared" si="155"/>
        <v>Submitted</v>
      </c>
      <c r="F1441" s="1" t="s">
        <v>35</v>
      </c>
      <c r="G1441" s="1">
        <v>50</v>
      </c>
      <c r="H1441" s="1" t="s">
        <v>24</v>
      </c>
      <c r="I1441" s="1" t="s">
        <v>25</v>
      </c>
      <c r="J1441" s="1" t="s">
        <v>70</v>
      </c>
      <c r="K1441" s="4">
        <v>1535938</v>
      </c>
      <c r="L1441" s="4" t="str">
        <f t="shared" si="156"/>
        <v>Submitted</v>
      </c>
      <c r="M1441" s="1">
        <v>844</v>
      </c>
      <c r="N1441" s="1" t="str">
        <f t="shared" si="157"/>
        <v>medium_risk</v>
      </c>
      <c r="O1441" s="1" t="str">
        <f t="shared" si="158"/>
        <v>Excellent</v>
      </c>
      <c r="P1441" s="1" t="str">
        <f t="shared" si="159"/>
        <v>Submitted</v>
      </c>
      <c r="Q1441" s="1" t="str">
        <f t="shared" si="160"/>
        <v>Valid</v>
      </c>
      <c r="R1441" s="1" t="s">
        <v>38</v>
      </c>
      <c r="S1441" s="4">
        <v>138839</v>
      </c>
      <c r="T1441" s="1">
        <v>15.5</v>
      </c>
      <c r="U1441" s="1">
        <v>12</v>
      </c>
      <c r="V1441" s="1">
        <v>11569.92</v>
      </c>
      <c r="W1441" s="4">
        <f t="shared" si="161"/>
        <v>179342.25634794834</v>
      </c>
      <c r="X1441" s="1" t="s">
        <v>28</v>
      </c>
      <c r="Y1441" s="1" t="s">
        <v>29</v>
      </c>
      <c r="Z1441" s="8">
        <v>46903</v>
      </c>
      <c r="AA1441" s="8" t="str">
        <f>TEXT(Table2[[#This Row],[Application_Date]],"yyy")</f>
        <v>2028</v>
      </c>
      <c r="AB1441" s="8" t="str">
        <f>TEXT(Table2[[#This Row],[Application_Date]],"mmmm")</f>
        <v>May</v>
      </c>
      <c r="AC1441" s="1" t="s">
        <v>41</v>
      </c>
      <c r="AD1441" s="1" t="s">
        <v>42</v>
      </c>
      <c r="AE1441" s="1" t="s">
        <v>43</v>
      </c>
    </row>
    <row r="1442" spans="1:31" x14ac:dyDescent="0.25">
      <c r="A1442" s="1" t="s">
        <v>3024</v>
      </c>
      <c r="B1442" s="1" t="str">
        <f>IF(COUNTIF($A$2:A1442,A1442)&gt;1,"Duplicate","Unique")</f>
        <v>Unique</v>
      </c>
      <c r="C1442" s="1" t="s">
        <v>3025</v>
      </c>
      <c r="D1442" s="1" t="s">
        <v>328</v>
      </c>
      <c r="E1442" s="1" t="str">
        <f t="shared" si="155"/>
        <v>Submitted</v>
      </c>
      <c r="F1442" s="1" t="s">
        <v>47</v>
      </c>
      <c r="G1442" s="1">
        <v>25</v>
      </c>
      <c r="H1442" s="1" t="s">
        <v>24</v>
      </c>
      <c r="I1442" s="1" t="s">
        <v>25</v>
      </c>
      <c r="J1442" s="1" t="s">
        <v>49</v>
      </c>
      <c r="K1442" s="4">
        <v>1227627</v>
      </c>
      <c r="L1442" s="4" t="str">
        <f t="shared" si="156"/>
        <v>Submitted</v>
      </c>
      <c r="M1442" s="1">
        <v>798</v>
      </c>
      <c r="N1442" s="1" t="str">
        <f t="shared" si="157"/>
        <v>medium_risk</v>
      </c>
      <c r="O1442" s="1" t="str">
        <f t="shared" si="158"/>
        <v>Excellent</v>
      </c>
      <c r="P1442" s="1" t="str">
        <f t="shared" si="159"/>
        <v>Submitted</v>
      </c>
      <c r="Q1442" s="1" t="str">
        <f t="shared" si="160"/>
        <v>Valid</v>
      </c>
      <c r="R1442" s="1" t="s">
        <v>38</v>
      </c>
      <c r="S1442" s="4">
        <v>2784229</v>
      </c>
      <c r="T1442" s="1">
        <v>18.7</v>
      </c>
      <c r="U1442" s="1">
        <v>120</v>
      </c>
      <c r="V1442" s="1">
        <v>23201.91</v>
      </c>
      <c r="W1442" s="4">
        <f t="shared" si="161"/>
        <v>4338756.8583333334</v>
      </c>
      <c r="X1442" s="1" t="s">
        <v>59</v>
      </c>
      <c r="Y1442" s="1" t="s">
        <v>60</v>
      </c>
      <c r="Z1442" s="8">
        <v>46904</v>
      </c>
      <c r="AA1442" s="8" t="str">
        <f>TEXT(Table2[[#This Row],[Application_Date]],"yyy")</f>
        <v>2028</v>
      </c>
      <c r="AB1442" s="8" t="str">
        <f>TEXT(Table2[[#This Row],[Application_Date]],"mmmm")</f>
        <v>May</v>
      </c>
      <c r="AC1442" s="1" t="s">
        <v>61</v>
      </c>
      <c r="AD1442" s="1" t="s">
        <v>30</v>
      </c>
      <c r="AE1442" s="1" t="s">
        <v>43</v>
      </c>
    </row>
    <row r="1443" spans="1:31" x14ac:dyDescent="0.25">
      <c r="A1443" s="1" t="s">
        <v>3026</v>
      </c>
      <c r="B1443" s="1" t="str">
        <f>IF(COUNTIF($A$2:A1443,A1443)&gt;1,"Duplicate","Unique")</f>
        <v>Unique</v>
      </c>
      <c r="C1443" s="1" t="s">
        <v>3027</v>
      </c>
      <c r="D1443" s="1" t="s">
        <v>265</v>
      </c>
      <c r="E1443" s="1" t="str">
        <f t="shared" si="155"/>
        <v>Submitted</v>
      </c>
      <c r="F1443" s="1" t="s">
        <v>47</v>
      </c>
      <c r="G1443" s="1">
        <v>18</v>
      </c>
      <c r="H1443" s="1" t="s">
        <v>36</v>
      </c>
      <c r="I1443" s="1" t="s">
        <v>48</v>
      </c>
      <c r="J1443" s="1" t="s">
        <v>49</v>
      </c>
      <c r="K1443" s="4">
        <v>1662692</v>
      </c>
      <c r="L1443" s="4" t="str">
        <f t="shared" si="156"/>
        <v>Submitted</v>
      </c>
      <c r="M1443" s="1">
        <v>735</v>
      </c>
      <c r="N1443" s="1" t="str">
        <f t="shared" si="157"/>
        <v>low_risk</v>
      </c>
      <c r="O1443" s="1" t="str">
        <f t="shared" si="158"/>
        <v>Excellent</v>
      </c>
      <c r="P1443" s="1" t="str">
        <f t="shared" si="159"/>
        <v>Submitted</v>
      </c>
      <c r="Q1443" s="1" t="str">
        <f t="shared" si="160"/>
        <v>Valid</v>
      </c>
      <c r="R1443" s="1" t="s">
        <v>82</v>
      </c>
      <c r="S1443" s="4">
        <v>4997699</v>
      </c>
      <c r="T1443" s="1">
        <v>16.440000000000001</v>
      </c>
      <c r="U1443" s="1">
        <v>24</v>
      </c>
      <c r="V1443" s="1">
        <v>208237.46</v>
      </c>
      <c r="W1443" s="4">
        <f t="shared" si="161"/>
        <v>6846847.6369427321</v>
      </c>
      <c r="X1443" s="1" t="s">
        <v>105</v>
      </c>
      <c r="Y1443" s="1" t="s">
        <v>106</v>
      </c>
      <c r="Z1443" s="8">
        <v>46905</v>
      </c>
      <c r="AA1443" s="8" t="str">
        <f>TEXT(Table2[[#This Row],[Application_Date]],"yyy")</f>
        <v>2028</v>
      </c>
      <c r="AB1443" s="8" t="str">
        <f>TEXT(Table2[[#This Row],[Application_Date]],"mmmm")</f>
        <v>June</v>
      </c>
      <c r="AC1443" s="1" t="s">
        <v>41</v>
      </c>
      <c r="AD1443" s="1" t="s">
        <v>42</v>
      </c>
      <c r="AE1443" s="1" t="s">
        <v>62</v>
      </c>
    </row>
    <row r="1444" spans="1:31" x14ac:dyDescent="0.25">
      <c r="A1444" s="1" t="s">
        <v>3028</v>
      </c>
      <c r="B1444" s="1" t="str">
        <f>IF(COUNTIF($A$2:A1444,A1444)&gt;1,"Duplicate","Unique")</f>
        <v>Unique</v>
      </c>
      <c r="C1444" s="1" t="s">
        <v>3029</v>
      </c>
      <c r="D1444" s="1" t="s">
        <v>130</v>
      </c>
      <c r="E1444" s="1" t="str">
        <f t="shared" si="155"/>
        <v>Submitted</v>
      </c>
      <c r="F1444" s="1" t="s">
        <v>47</v>
      </c>
      <c r="G1444" s="1">
        <v>22</v>
      </c>
      <c r="H1444" s="1" t="s">
        <v>36</v>
      </c>
      <c r="I1444" s="1" t="s">
        <v>25</v>
      </c>
      <c r="J1444" s="1" t="s">
        <v>37</v>
      </c>
      <c r="K1444" s="4">
        <v>486346</v>
      </c>
      <c r="L1444" s="4" t="str">
        <f t="shared" si="156"/>
        <v>Submitted</v>
      </c>
      <c r="M1444" s="1">
        <v>842</v>
      </c>
      <c r="N1444" s="1" t="str">
        <f t="shared" si="157"/>
        <v>medium_risk</v>
      </c>
      <c r="O1444" s="1" t="str">
        <f t="shared" si="158"/>
        <v>Excellent</v>
      </c>
      <c r="P1444" s="1" t="str">
        <f t="shared" si="159"/>
        <v>Submitted</v>
      </c>
      <c r="Q1444" s="1" t="str">
        <f t="shared" si="160"/>
        <v>Valid</v>
      </c>
      <c r="R1444" s="1" t="s">
        <v>38</v>
      </c>
      <c r="S1444" s="4">
        <v>1647042</v>
      </c>
      <c r="T1444" s="1">
        <v>7.64</v>
      </c>
      <c r="U1444" s="1">
        <v>180</v>
      </c>
      <c r="V1444" s="1">
        <v>9150.23</v>
      </c>
      <c r="W1444" s="4">
        <f t="shared" si="161"/>
        <v>1048616.74</v>
      </c>
      <c r="X1444" s="1" t="s">
        <v>105</v>
      </c>
      <c r="Y1444" s="1" t="s">
        <v>106</v>
      </c>
      <c r="Z1444" s="8">
        <v>46906</v>
      </c>
      <c r="AA1444" s="8" t="str">
        <f>TEXT(Table2[[#This Row],[Application_Date]],"yyy")</f>
        <v>2028</v>
      </c>
      <c r="AB1444" s="8" t="str">
        <f>TEXT(Table2[[#This Row],[Application_Date]],"mmmm")</f>
        <v>June</v>
      </c>
      <c r="AC1444" s="1" t="s">
        <v>41</v>
      </c>
      <c r="AD1444" s="1" t="s">
        <v>30</v>
      </c>
      <c r="AE1444" s="1" t="s">
        <v>43</v>
      </c>
    </row>
    <row r="1445" spans="1:31" x14ac:dyDescent="0.25">
      <c r="A1445" s="1" t="s">
        <v>3030</v>
      </c>
      <c r="B1445" s="1" t="str">
        <f>IF(COUNTIF($A$2:A1445,A1445)&gt;1,"Duplicate","Unique")</f>
        <v>Unique</v>
      </c>
      <c r="C1445" s="1" t="s">
        <v>3031</v>
      </c>
      <c r="D1445" s="1" t="s">
        <v>145</v>
      </c>
      <c r="E1445" s="1" t="str">
        <f t="shared" si="155"/>
        <v>Submitted</v>
      </c>
      <c r="F1445" s="1" t="s">
        <v>47</v>
      </c>
      <c r="G1445" s="1">
        <v>31</v>
      </c>
      <c r="H1445" s="1" t="s">
        <v>36</v>
      </c>
      <c r="I1445" s="1" t="s">
        <v>25</v>
      </c>
      <c r="J1445" s="1" t="s">
        <v>26</v>
      </c>
      <c r="K1445" s="4">
        <v>1765034</v>
      </c>
      <c r="L1445" s="4" t="str">
        <f t="shared" si="156"/>
        <v>Submitted</v>
      </c>
      <c r="M1445" s="1">
        <v>596</v>
      </c>
      <c r="N1445" s="1" t="str">
        <f t="shared" si="157"/>
        <v>High_risk</v>
      </c>
      <c r="O1445" s="1" t="str">
        <f t="shared" si="158"/>
        <v>Excellent</v>
      </c>
      <c r="P1445" s="1" t="str">
        <f t="shared" si="159"/>
        <v>Submitted</v>
      </c>
      <c r="Q1445" s="1" t="str">
        <f t="shared" si="160"/>
        <v>Valid</v>
      </c>
      <c r="R1445" s="1" t="s">
        <v>82</v>
      </c>
      <c r="S1445" s="4">
        <v>522584</v>
      </c>
      <c r="T1445" s="1">
        <v>15</v>
      </c>
      <c r="U1445" s="1">
        <v>12</v>
      </c>
      <c r="V1445" s="1">
        <v>43548.67</v>
      </c>
      <c r="W1445" s="4">
        <f t="shared" si="161"/>
        <v>653268.80625236686</v>
      </c>
      <c r="X1445" s="1" t="s">
        <v>39</v>
      </c>
      <c r="Y1445" s="1" t="s">
        <v>40</v>
      </c>
      <c r="Z1445" s="8">
        <v>46907</v>
      </c>
      <c r="AA1445" s="8" t="str">
        <f>TEXT(Table2[[#This Row],[Application_Date]],"yyy")</f>
        <v>2028</v>
      </c>
      <c r="AB1445" s="8" t="str">
        <f>TEXT(Table2[[#This Row],[Application_Date]],"mmmm")</f>
        <v>June</v>
      </c>
      <c r="AC1445" s="1" t="s">
        <v>61</v>
      </c>
      <c r="AD1445" s="1" t="s">
        <v>42</v>
      </c>
      <c r="AE1445" s="1" t="s">
        <v>66</v>
      </c>
    </row>
    <row r="1446" spans="1:31" x14ac:dyDescent="0.25">
      <c r="A1446" s="1" t="s">
        <v>3032</v>
      </c>
      <c r="B1446" s="1" t="str">
        <f>IF(COUNTIF($A$2:A1446,A1446)&gt;1,"Duplicate","Unique")</f>
        <v>Unique</v>
      </c>
      <c r="C1446" s="1" t="s">
        <v>3033</v>
      </c>
      <c r="D1446" s="1" t="s">
        <v>118</v>
      </c>
      <c r="E1446" s="1" t="str">
        <f t="shared" si="155"/>
        <v>Submitted</v>
      </c>
      <c r="F1446" s="1" t="s">
        <v>35</v>
      </c>
      <c r="G1446" s="1">
        <v>54</v>
      </c>
      <c r="H1446" s="1" t="s">
        <v>24</v>
      </c>
      <c r="I1446" s="1" t="s">
        <v>48</v>
      </c>
      <c r="J1446" s="1" t="s">
        <v>26</v>
      </c>
      <c r="K1446" s="4">
        <v>517828</v>
      </c>
      <c r="L1446" s="4" t="str">
        <f t="shared" si="156"/>
        <v>Submitted</v>
      </c>
      <c r="M1446" s="1">
        <v>697</v>
      </c>
      <c r="N1446" s="1" t="str">
        <f t="shared" si="157"/>
        <v>low_risk</v>
      </c>
      <c r="O1446" s="1" t="str">
        <f t="shared" si="158"/>
        <v>Excellent</v>
      </c>
      <c r="P1446" s="1" t="str">
        <f t="shared" si="159"/>
        <v>Submitted</v>
      </c>
      <c r="Q1446" s="1" t="str">
        <f t="shared" si="160"/>
        <v>Valid</v>
      </c>
      <c r="R1446" s="1" t="s">
        <v>6</v>
      </c>
      <c r="S1446" s="4">
        <v>2354542</v>
      </c>
      <c r="T1446" s="1">
        <v>8.0500000000000007</v>
      </c>
      <c r="U1446" s="1">
        <v>120</v>
      </c>
      <c r="V1446" s="1">
        <v>19621.18</v>
      </c>
      <c r="W1446" s="4">
        <f t="shared" si="161"/>
        <v>1579505.2583333335</v>
      </c>
      <c r="X1446" s="1" t="s">
        <v>105</v>
      </c>
      <c r="Y1446" s="1" t="s">
        <v>106</v>
      </c>
      <c r="Z1446" s="8">
        <v>46908</v>
      </c>
      <c r="AA1446" s="8" t="str">
        <f>TEXT(Table2[[#This Row],[Application_Date]],"yyy")</f>
        <v>2028</v>
      </c>
      <c r="AB1446" s="8" t="str">
        <f>TEXT(Table2[[#This Row],[Application_Date]],"mmmm")</f>
        <v>June</v>
      </c>
      <c r="AC1446" s="1" t="s">
        <v>61</v>
      </c>
      <c r="AD1446" s="1" t="s">
        <v>42</v>
      </c>
      <c r="AE1446" s="1" t="s">
        <v>43</v>
      </c>
    </row>
    <row r="1447" spans="1:31" x14ac:dyDescent="0.25">
      <c r="A1447" s="1" t="s">
        <v>3034</v>
      </c>
      <c r="B1447" s="1" t="str">
        <f>IF(COUNTIF($A$2:A1447,A1447)&gt;1,"Duplicate","Unique")</f>
        <v>Unique</v>
      </c>
      <c r="C1447" s="1" t="s">
        <v>3035</v>
      </c>
      <c r="D1447" s="1" t="s">
        <v>373</v>
      </c>
      <c r="E1447" s="1" t="str">
        <f t="shared" si="155"/>
        <v>Submitted</v>
      </c>
      <c r="F1447" s="1" t="s">
        <v>47</v>
      </c>
      <c r="G1447" s="1">
        <v>19</v>
      </c>
      <c r="H1447" s="1" t="s">
        <v>36</v>
      </c>
      <c r="I1447" s="1" t="s">
        <v>25</v>
      </c>
      <c r="J1447" s="1" t="s">
        <v>37</v>
      </c>
      <c r="K1447" s="4">
        <v>488397</v>
      </c>
      <c r="L1447" s="4" t="str">
        <f t="shared" si="156"/>
        <v>Submitted</v>
      </c>
      <c r="M1447" s="1">
        <v>452</v>
      </c>
      <c r="N1447" s="1" t="str">
        <f t="shared" si="157"/>
        <v>High_risk</v>
      </c>
      <c r="O1447" s="1" t="str">
        <f t="shared" si="158"/>
        <v>Excellent</v>
      </c>
      <c r="P1447" s="1" t="str">
        <f t="shared" si="159"/>
        <v>Submitted</v>
      </c>
      <c r="Q1447" s="1" t="str">
        <f t="shared" si="160"/>
        <v>Valid</v>
      </c>
      <c r="R1447" s="1" t="s">
        <v>27</v>
      </c>
      <c r="S1447" s="4">
        <v>2010780</v>
      </c>
      <c r="T1447" s="1">
        <v>14.27</v>
      </c>
      <c r="U1447" s="1">
        <v>36</v>
      </c>
      <c r="V1447" s="1">
        <v>55855</v>
      </c>
      <c r="W1447" s="4">
        <f t="shared" si="161"/>
        <v>2391152.5500013446</v>
      </c>
      <c r="X1447" s="1" t="s">
        <v>85</v>
      </c>
      <c r="Y1447" s="1" t="s">
        <v>86</v>
      </c>
      <c r="Z1447" s="8">
        <v>46909</v>
      </c>
      <c r="AA1447" s="8" t="str">
        <f>TEXT(Table2[[#This Row],[Application_Date]],"yyy")</f>
        <v>2028</v>
      </c>
      <c r="AB1447" s="8" t="str">
        <f>TEXT(Table2[[#This Row],[Application_Date]],"mmmm")</f>
        <v>June</v>
      </c>
      <c r="AC1447" s="1" t="s">
        <v>41</v>
      </c>
      <c r="AD1447" s="1" t="s">
        <v>30</v>
      </c>
      <c r="AE1447" s="1" t="s">
        <v>62</v>
      </c>
    </row>
    <row r="1448" spans="1:31" x14ac:dyDescent="0.25">
      <c r="A1448" s="1" t="s">
        <v>3036</v>
      </c>
      <c r="B1448" s="1" t="str">
        <f>IF(COUNTIF($A$2:A1448,A1448)&gt;1,"Duplicate","Unique")</f>
        <v>Unique</v>
      </c>
      <c r="C1448" s="1" t="s">
        <v>3037</v>
      </c>
      <c r="D1448" s="1" t="s">
        <v>242</v>
      </c>
      <c r="E1448" s="1" t="str">
        <f t="shared" si="155"/>
        <v>Submitted</v>
      </c>
      <c r="F1448" s="1" t="s">
        <v>35</v>
      </c>
      <c r="G1448" s="1">
        <v>65</v>
      </c>
      <c r="H1448" s="1" t="s">
        <v>36</v>
      </c>
      <c r="I1448" s="1" t="s">
        <v>48</v>
      </c>
      <c r="J1448" s="1" t="s">
        <v>70</v>
      </c>
      <c r="K1448" s="4">
        <v>706576</v>
      </c>
      <c r="L1448" s="4" t="str">
        <f t="shared" si="156"/>
        <v>Submitted</v>
      </c>
      <c r="M1448" s="1">
        <v>341</v>
      </c>
      <c r="N1448" s="1" t="str">
        <f t="shared" si="157"/>
        <v>High_risk</v>
      </c>
      <c r="O1448" s="1" t="str">
        <f t="shared" si="158"/>
        <v>Excellent</v>
      </c>
      <c r="P1448" s="1" t="str">
        <f t="shared" si="159"/>
        <v>Submitted</v>
      </c>
      <c r="Q1448" s="1" t="str">
        <f t="shared" si="160"/>
        <v>Valid</v>
      </c>
      <c r="R1448" s="1" t="s">
        <v>6</v>
      </c>
      <c r="S1448" s="4">
        <v>2127220</v>
      </c>
      <c r="T1448" s="1">
        <v>17.489999999999998</v>
      </c>
      <c r="U1448" s="1">
        <v>36</v>
      </c>
      <c r="V1448" s="1">
        <v>59089.440000000002</v>
      </c>
      <c r="W1448" s="4">
        <f t="shared" si="161"/>
        <v>3100423.1500000269</v>
      </c>
      <c r="X1448" s="1" t="s">
        <v>28</v>
      </c>
      <c r="Y1448" s="1" t="s">
        <v>29</v>
      </c>
      <c r="Z1448" s="8">
        <v>46910</v>
      </c>
      <c r="AA1448" s="8" t="str">
        <f>TEXT(Table2[[#This Row],[Application_Date]],"yyy")</f>
        <v>2028</v>
      </c>
      <c r="AB1448" s="8" t="str">
        <f>TEXT(Table2[[#This Row],[Application_Date]],"mmmm")</f>
        <v>June</v>
      </c>
      <c r="AC1448" s="1" t="s">
        <v>41</v>
      </c>
      <c r="AD1448" s="1" t="s">
        <v>30</v>
      </c>
      <c r="AE1448" s="1" t="s">
        <v>66</v>
      </c>
    </row>
    <row r="1449" spans="1:31" x14ac:dyDescent="0.25">
      <c r="A1449" s="1" t="s">
        <v>3038</v>
      </c>
      <c r="B1449" s="1" t="str">
        <f>IF(COUNTIF($A$2:A1449,A1449)&gt;1,"Duplicate","Unique")</f>
        <v>Unique</v>
      </c>
      <c r="C1449" s="1" t="s">
        <v>3039</v>
      </c>
      <c r="D1449" s="1" t="s">
        <v>102</v>
      </c>
      <c r="E1449" s="1" t="str">
        <f t="shared" si="155"/>
        <v>Submitted</v>
      </c>
      <c r="F1449" s="1" t="s">
        <v>47</v>
      </c>
      <c r="G1449" s="1">
        <v>57</v>
      </c>
      <c r="H1449" s="1" t="s">
        <v>36</v>
      </c>
      <c r="I1449" s="1" t="s">
        <v>48</v>
      </c>
      <c r="J1449" s="1" t="s">
        <v>26</v>
      </c>
      <c r="K1449" s="4">
        <v>1706880</v>
      </c>
      <c r="L1449" s="4" t="str">
        <f t="shared" si="156"/>
        <v>Submitted</v>
      </c>
      <c r="M1449" s="1">
        <v>535</v>
      </c>
      <c r="N1449" s="1" t="str">
        <f t="shared" si="157"/>
        <v>High_risk</v>
      </c>
      <c r="O1449" s="1" t="str">
        <f t="shared" si="158"/>
        <v>Excellent</v>
      </c>
      <c r="P1449" s="1" t="str">
        <f t="shared" si="159"/>
        <v>Submitted</v>
      </c>
      <c r="Q1449" s="1" t="str">
        <f t="shared" si="160"/>
        <v>Valid</v>
      </c>
      <c r="R1449" s="1" t="s">
        <v>6</v>
      </c>
      <c r="S1449" s="4">
        <v>1151641</v>
      </c>
      <c r="T1449" s="1">
        <v>17.239999999999998</v>
      </c>
      <c r="U1449" s="1">
        <v>120</v>
      </c>
      <c r="V1449" s="1">
        <v>9597.01</v>
      </c>
      <c r="W1449" s="4">
        <f t="shared" si="161"/>
        <v>1654524.2366666666</v>
      </c>
      <c r="X1449" s="1" t="s">
        <v>105</v>
      </c>
      <c r="Y1449" s="1" t="s">
        <v>106</v>
      </c>
      <c r="Z1449" s="8">
        <v>46911</v>
      </c>
      <c r="AA1449" s="8" t="str">
        <f>TEXT(Table2[[#This Row],[Application_Date]],"yyy")</f>
        <v>2028</v>
      </c>
      <c r="AB1449" s="8" t="str">
        <f>TEXT(Table2[[#This Row],[Application_Date]],"mmmm")</f>
        <v>June</v>
      </c>
      <c r="AC1449" s="1" t="s">
        <v>61</v>
      </c>
      <c r="AD1449" s="1" t="s">
        <v>30</v>
      </c>
      <c r="AE1449" s="1" t="s">
        <v>43</v>
      </c>
    </row>
    <row r="1450" spans="1:31" x14ac:dyDescent="0.25">
      <c r="A1450" s="1" t="s">
        <v>3040</v>
      </c>
      <c r="B1450" s="1" t="str">
        <f>IF(COUNTIF($A$2:A1450,A1450)&gt;1,"Duplicate","Unique")</f>
        <v>Unique</v>
      </c>
      <c r="C1450" s="1" t="s">
        <v>3041</v>
      </c>
      <c r="D1450" s="1" t="s">
        <v>575</v>
      </c>
      <c r="E1450" s="1" t="str">
        <f t="shared" si="155"/>
        <v>Submitted</v>
      </c>
      <c r="F1450" s="1" t="s">
        <v>47</v>
      </c>
      <c r="G1450" s="1">
        <v>32</v>
      </c>
      <c r="H1450" s="1" t="s">
        <v>24</v>
      </c>
      <c r="I1450" s="1" t="s">
        <v>25</v>
      </c>
      <c r="J1450" s="1" t="s">
        <v>37</v>
      </c>
      <c r="K1450" s="4">
        <v>2203860</v>
      </c>
      <c r="L1450" s="4" t="str">
        <f t="shared" si="156"/>
        <v>Submitted</v>
      </c>
      <c r="M1450" s="1">
        <v>881</v>
      </c>
      <c r="N1450" s="1" t="str">
        <f t="shared" si="157"/>
        <v>medium_risk</v>
      </c>
      <c r="O1450" s="1" t="str">
        <f t="shared" si="158"/>
        <v>Excellent</v>
      </c>
      <c r="P1450" s="1" t="str">
        <f t="shared" si="159"/>
        <v>Submitted</v>
      </c>
      <c r="Q1450" s="1" t="str">
        <f t="shared" si="160"/>
        <v>Valid</v>
      </c>
      <c r="R1450" s="1" t="s">
        <v>82</v>
      </c>
      <c r="S1450" s="4">
        <v>369447</v>
      </c>
      <c r="T1450" s="1">
        <v>8.93</v>
      </c>
      <c r="U1450" s="1">
        <v>36</v>
      </c>
      <c r="V1450" s="1">
        <v>10262.42</v>
      </c>
      <c r="W1450" s="4">
        <f t="shared" si="161"/>
        <v>274930.14305214735</v>
      </c>
      <c r="X1450" s="1" t="s">
        <v>39</v>
      </c>
      <c r="Y1450" s="1" t="s">
        <v>40</v>
      </c>
      <c r="Z1450" s="8">
        <v>46912</v>
      </c>
      <c r="AA1450" s="8" t="str">
        <f>TEXT(Table2[[#This Row],[Application_Date]],"yyy")</f>
        <v>2028</v>
      </c>
      <c r="AB1450" s="8" t="str">
        <f>TEXT(Table2[[#This Row],[Application_Date]],"mmmm")</f>
        <v>June</v>
      </c>
      <c r="AC1450" s="1" t="s">
        <v>52</v>
      </c>
      <c r="AD1450" s="1" t="s">
        <v>42</v>
      </c>
      <c r="AE1450" s="1" t="s">
        <v>43</v>
      </c>
    </row>
    <row r="1451" spans="1:31" x14ac:dyDescent="0.25">
      <c r="A1451" s="1" t="s">
        <v>3042</v>
      </c>
      <c r="B1451" s="1" t="str">
        <f>IF(COUNTIF($A$2:A1451,A1451)&gt;1,"Duplicate","Unique")</f>
        <v>Unique</v>
      </c>
      <c r="C1451" s="1" t="s">
        <v>3043</v>
      </c>
      <c r="D1451" s="1" t="s">
        <v>65</v>
      </c>
      <c r="E1451" s="1" t="str">
        <f t="shared" si="155"/>
        <v>Submitted</v>
      </c>
      <c r="F1451" s="1" t="s">
        <v>35</v>
      </c>
      <c r="G1451" s="1">
        <v>26</v>
      </c>
      <c r="H1451" s="1" t="s">
        <v>24</v>
      </c>
      <c r="I1451" s="1" t="s">
        <v>48</v>
      </c>
      <c r="J1451" s="1" t="s">
        <v>49</v>
      </c>
      <c r="K1451" s="4">
        <v>2228854</v>
      </c>
      <c r="L1451" s="4" t="str">
        <f t="shared" si="156"/>
        <v>Submitted</v>
      </c>
      <c r="M1451" s="1">
        <v>878</v>
      </c>
      <c r="N1451" s="1" t="str">
        <f t="shared" si="157"/>
        <v>medium_risk</v>
      </c>
      <c r="O1451" s="1" t="str">
        <f t="shared" si="158"/>
        <v>Excellent</v>
      </c>
      <c r="P1451" s="1" t="str">
        <f t="shared" si="159"/>
        <v>Submitted</v>
      </c>
      <c r="Q1451" s="1" t="str">
        <f t="shared" si="160"/>
        <v>Valid</v>
      </c>
      <c r="R1451" s="1" t="s">
        <v>27</v>
      </c>
      <c r="S1451" s="4">
        <v>0</v>
      </c>
      <c r="T1451" s="1">
        <v>18.87</v>
      </c>
      <c r="U1451" s="1">
        <v>60</v>
      </c>
      <c r="V1451" s="1">
        <v>4166.67</v>
      </c>
      <c r="W1451" s="4">
        <f t="shared" si="161"/>
        <v>0</v>
      </c>
      <c r="X1451" s="1" t="s">
        <v>85</v>
      </c>
      <c r="Y1451" s="1" t="s">
        <v>86</v>
      </c>
      <c r="Z1451" s="8">
        <v>46913</v>
      </c>
      <c r="AA1451" s="8" t="str">
        <f>TEXT(Table2[[#This Row],[Application_Date]],"yyy")</f>
        <v>2028</v>
      </c>
      <c r="AB1451" s="8" t="str">
        <f>TEXT(Table2[[#This Row],[Application_Date]],"mmmm")</f>
        <v>June</v>
      </c>
      <c r="AC1451" s="1" t="s">
        <v>52</v>
      </c>
      <c r="AD1451" s="1" t="s">
        <v>42</v>
      </c>
      <c r="AE1451" s="1" t="s">
        <v>66</v>
      </c>
    </row>
    <row r="1452" spans="1:31" x14ac:dyDescent="0.25">
      <c r="A1452" s="1" t="s">
        <v>3044</v>
      </c>
      <c r="B1452" s="1" t="str">
        <f>IF(COUNTIF($A$2:A1452,A1452)&gt;1,"Duplicate","Unique")</f>
        <v>Unique</v>
      </c>
      <c r="C1452" s="1" t="s">
        <v>3045</v>
      </c>
      <c r="D1452" s="1" t="s">
        <v>118</v>
      </c>
      <c r="E1452" s="1" t="str">
        <f t="shared" si="155"/>
        <v>Submitted</v>
      </c>
      <c r="F1452" s="1" t="s">
        <v>47</v>
      </c>
      <c r="G1452" s="1">
        <v>38</v>
      </c>
      <c r="H1452" s="1" t="s">
        <v>36</v>
      </c>
      <c r="I1452" s="1" t="s">
        <v>48</v>
      </c>
      <c r="J1452" s="1" t="s">
        <v>49</v>
      </c>
      <c r="K1452" s="4">
        <v>471123</v>
      </c>
      <c r="L1452" s="4" t="str">
        <f t="shared" si="156"/>
        <v>Submitted</v>
      </c>
      <c r="M1452" s="1">
        <v>708</v>
      </c>
      <c r="N1452" s="1" t="str">
        <f t="shared" si="157"/>
        <v>low_risk</v>
      </c>
      <c r="O1452" s="1" t="str">
        <f t="shared" si="158"/>
        <v>Excellent</v>
      </c>
      <c r="P1452" s="1" t="str">
        <f t="shared" si="159"/>
        <v>Submitted</v>
      </c>
      <c r="Q1452" s="1" t="str">
        <f t="shared" si="160"/>
        <v>Valid</v>
      </c>
      <c r="R1452" s="1" t="s">
        <v>38</v>
      </c>
      <c r="S1452" s="4">
        <v>3248199</v>
      </c>
      <c r="T1452" s="1">
        <v>8.19</v>
      </c>
      <c r="U1452" s="1">
        <v>120</v>
      </c>
      <c r="V1452" s="1">
        <v>27068.33</v>
      </c>
      <c r="W1452" s="4">
        <f t="shared" si="161"/>
        <v>2216895.8174999999</v>
      </c>
      <c r="X1452" s="1" t="s">
        <v>105</v>
      </c>
      <c r="Y1452" s="1" t="s">
        <v>106</v>
      </c>
      <c r="Z1452" s="8">
        <v>46914</v>
      </c>
      <c r="AA1452" s="8" t="str">
        <f>TEXT(Table2[[#This Row],[Application_Date]],"yyy")</f>
        <v>2028</v>
      </c>
      <c r="AB1452" s="8" t="str">
        <f>TEXT(Table2[[#This Row],[Application_Date]],"mmmm")</f>
        <v>June</v>
      </c>
      <c r="AC1452" s="1" t="s">
        <v>61</v>
      </c>
      <c r="AD1452" s="1" t="s">
        <v>42</v>
      </c>
      <c r="AE1452" s="1" t="s">
        <v>43</v>
      </c>
    </row>
    <row r="1453" spans="1:31" x14ac:dyDescent="0.25">
      <c r="A1453" s="1" t="s">
        <v>3046</v>
      </c>
      <c r="B1453" s="1" t="str">
        <f>IF(COUNTIF($A$2:A1453,A1453)&gt;1,"Duplicate","Unique")</f>
        <v>Unique</v>
      </c>
      <c r="C1453" s="1" t="s">
        <v>3047</v>
      </c>
      <c r="D1453" s="1" t="s">
        <v>284</v>
      </c>
      <c r="E1453" s="1" t="str">
        <f t="shared" si="155"/>
        <v>Submitted</v>
      </c>
      <c r="F1453" s="1" t="s">
        <v>35</v>
      </c>
      <c r="G1453" s="1">
        <v>23</v>
      </c>
      <c r="H1453" s="1" t="s">
        <v>36</v>
      </c>
      <c r="I1453" s="1" t="s">
        <v>48</v>
      </c>
      <c r="J1453" s="1" t="s">
        <v>37</v>
      </c>
      <c r="K1453" s="4">
        <v>2370398</v>
      </c>
      <c r="L1453" s="4" t="str">
        <f t="shared" si="156"/>
        <v>Submitted</v>
      </c>
      <c r="M1453" s="1">
        <v>767</v>
      </c>
      <c r="N1453" s="1" t="str">
        <f t="shared" si="157"/>
        <v>medium_risk</v>
      </c>
      <c r="O1453" s="1" t="str">
        <f t="shared" si="158"/>
        <v>Excellent</v>
      </c>
      <c r="P1453" s="1" t="str">
        <f t="shared" si="159"/>
        <v>Submitted</v>
      </c>
      <c r="Q1453" s="1" t="str">
        <f t="shared" si="160"/>
        <v>Valid</v>
      </c>
      <c r="R1453" s="1" t="s">
        <v>27</v>
      </c>
      <c r="S1453" s="4">
        <v>3103129</v>
      </c>
      <c r="T1453" s="1">
        <v>13.02</v>
      </c>
      <c r="U1453" s="1">
        <v>180</v>
      </c>
      <c r="V1453" s="1">
        <v>17239.61</v>
      </c>
      <c r="W1453" s="4">
        <f t="shared" si="161"/>
        <v>3366894.9649999999</v>
      </c>
      <c r="X1453" s="1" t="s">
        <v>59</v>
      </c>
      <c r="Y1453" s="1" t="s">
        <v>60</v>
      </c>
      <c r="Z1453" s="8">
        <v>46915</v>
      </c>
      <c r="AA1453" s="8" t="str">
        <f>TEXT(Table2[[#This Row],[Application_Date]],"yyy")</f>
        <v>2028</v>
      </c>
      <c r="AB1453" s="8" t="str">
        <f>TEXT(Table2[[#This Row],[Application_Date]],"mmmm")</f>
        <v>June</v>
      </c>
      <c r="AC1453" s="1" t="s">
        <v>41</v>
      </c>
      <c r="AD1453" s="1" t="s">
        <v>42</v>
      </c>
      <c r="AE1453" s="1" t="s">
        <v>66</v>
      </c>
    </row>
    <row r="1454" spans="1:31" x14ac:dyDescent="0.25">
      <c r="A1454" s="1" t="s">
        <v>3048</v>
      </c>
      <c r="B1454" s="1" t="str">
        <f>IF(COUNTIF($A$2:A1454,A1454)&gt;1,"Duplicate","Unique")</f>
        <v>Unique</v>
      </c>
      <c r="C1454" s="1" t="s">
        <v>3049</v>
      </c>
      <c r="D1454" s="1" t="s">
        <v>284</v>
      </c>
      <c r="E1454" s="1" t="str">
        <f t="shared" si="155"/>
        <v>Submitted</v>
      </c>
      <c r="F1454" s="1" t="s">
        <v>47</v>
      </c>
      <c r="G1454" s="1">
        <v>40</v>
      </c>
      <c r="H1454" s="1" t="s">
        <v>24</v>
      </c>
      <c r="I1454" s="1" t="s">
        <v>48</v>
      </c>
      <c r="J1454" s="1" t="s">
        <v>70</v>
      </c>
      <c r="K1454" s="4">
        <v>415431</v>
      </c>
      <c r="L1454" s="4" t="str">
        <f t="shared" si="156"/>
        <v>Submitted</v>
      </c>
      <c r="M1454" s="1">
        <v>576</v>
      </c>
      <c r="N1454" s="1" t="str">
        <f t="shared" si="157"/>
        <v>High_risk</v>
      </c>
      <c r="O1454" s="1" t="str">
        <f t="shared" si="158"/>
        <v>Excellent</v>
      </c>
      <c r="P1454" s="1" t="str">
        <f t="shared" si="159"/>
        <v>Submitted</v>
      </c>
      <c r="Q1454" s="1" t="str">
        <f t="shared" si="160"/>
        <v>Valid</v>
      </c>
      <c r="R1454" s="1" t="s">
        <v>27</v>
      </c>
      <c r="S1454" s="4">
        <v>4949620</v>
      </c>
      <c r="T1454" s="1">
        <v>10.19</v>
      </c>
      <c r="U1454" s="1">
        <v>120</v>
      </c>
      <c r="V1454" s="1">
        <v>41246.83</v>
      </c>
      <c r="W1454" s="4">
        <f t="shared" si="161"/>
        <v>4203052.3166666664</v>
      </c>
      <c r="X1454" s="1" t="s">
        <v>105</v>
      </c>
      <c r="Y1454" s="1" t="s">
        <v>106</v>
      </c>
      <c r="Z1454" s="8">
        <v>46916</v>
      </c>
      <c r="AA1454" s="8" t="str">
        <f>TEXT(Table2[[#This Row],[Application_Date]],"yyy")</f>
        <v>2028</v>
      </c>
      <c r="AB1454" s="8" t="str">
        <f>TEXT(Table2[[#This Row],[Application_Date]],"mmmm")</f>
        <v>June</v>
      </c>
      <c r="AC1454" s="1" t="s">
        <v>61</v>
      </c>
      <c r="AD1454" s="1" t="s">
        <v>42</v>
      </c>
      <c r="AE1454" s="1" t="s">
        <v>43</v>
      </c>
    </row>
    <row r="1455" spans="1:31" x14ac:dyDescent="0.25">
      <c r="A1455" s="1" t="s">
        <v>3050</v>
      </c>
      <c r="B1455" s="1" t="str">
        <f>IF(COUNTIF($A$2:A1455,A1455)&gt;1,"Duplicate","Unique")</f>
        <v>Unique</v>
      </c>
      <c r="C1455" s="1" t="s">
        <v>3051</v>
      </c>
      <c r="D1455" s="1" t="s">
        <v>172</v>
      </c>
      <c r="E1455" s="1" t="str">
        <f t="shared" si="155"/>
        <v>Submitted</v>
      </c>
      <c r="F1455" s="1" t="s">
        <v>47</v>
      </c>
      <c r="G1455" s="1">
        <v>40</v>
      </c>
      <c r="H1455" s="1" t="s">
        <v>36</v>
      </c>
      <c r="I1455" s="1" t="s">
        <v>48</v>
      </c>
      <c r="J1455" s="1" t="s">
        <v>37</v>
      </c>
      <c r="K1455" s="4">
        <v>1234296</v>
      </c>
      <c r="L1455" s="4" t="str">
        <f t="shared" si="156"/>
        <v>Submitted</v>
      </c>
      <c r="M1455" s="1">
        <v>522</v>
      </c>
      <c r="N1455" s="1" t="str">
        <f t="shared" si="157"/>
        <v>High_risk</v>
      </c>
      <c r="O1455" s="1" t="str">
        <f t="shared" si="158"/>
        <v>Excellent</v>
      </c>
      <c r="P1455" s="1" t="str">
        <f t="shared" si="159"/>
        <v>Submitted</v>
      </c>
      <c r="Q1455" s="1" t="str">
        <f t="shared" si="160"/>
        <v>Valid</v>
      </c>
      <c r="R1455" s="1" t="s">
        <v>82</v>
      </c>
      <c r="S1455" s="4">
        <v>1456120</v>
      </c>
      <c r="T1455" s="1">
        <v>13.16</v>
      </c>
      <c r="U1455" s="1">
        <v>12</v>
      </c>
      <c r="V1455" s="1">
        <v>121343.33</v>
      </c>
      <c r="W1455" s="4">
        <f t="shared" si="161"/>
        <v>1597099.565590943</v>
      </c>
      <c r="X1455" s="1" t="s">
        <v>95</v>
      </c>
      <c r="Y1455" s="1" t="s">
        <v>96</v>
      </c>
      <c r="Z1455" s="8">
        <v>46917</v>
      </c>
      <c r="AA1455" s="8" t="str">
        <f>TEXT(Table2[[#This Row],[Application_Date]],"yyy")</f>
        <v>2028</v>
      </c>
      <c r="AB1455" s="8" t="str">
        <f>TEXT(Table2[[#This Row],[Application_Date]],"mmmm")</f>
        <v>June</v>
      </c>
      <c r="AC1455" s="1" t="s">
        <v>61</v>
      </c>
      <c r="AD1455" s="1" t="s">
        <v>42</v>
      </c>
      <c r="AE1455" s="1" t="s">
        <v>43</v>
      </c>
    </row>
    <row r="1456" spans="1:31" x14ac:dyDescent="0.25">
      <c r="A1456" s="1" t="s">
        <v>3052</v>
      </c>
      <c r="B1456" s="1" t="str">
        <f>IF(COUNTIF($A$2:A1456,A1456)&gt;1,"Duplicate","Unique")</f>
        <v>Unique</v>
      </c>
      <c r="C1456" s="1" t="s">
        <v>3053</v>
      </c>
      <c r="D1456" s="1" t="s">
        <v>81</v>
      </c>
      <c r="E1456" s="1" t="str">
        <f t="shared" si="155"/>
        <v>Submitted</v>
      </c>
      <c r="F1456" s="1" t="s">
        <v>47</v>
      </c>
      <c r="G1456" s="1">
        <v>61</v>
      </c>
      <c r="H1456" s="1" t="s">
        <v>36</v>
      </c>
      <c r="I1456" s="1" t="s">
        <v>25</v>
      </c>
      <c r="J1456" s="1" t="s">
        <v>70</v>
      </c>
      <c r="K1456" s="4">
        <v>1041352</v>
      </c>
      <c r="L1456" s="4" t="str">
        <f t="shared" si="156"/>
        <v>Submitted</v>
      </c>
      <c r="M1456" s="1">
        <v>471</v>
      </c>
      <c r="N1456" s="1" t="str">
        <f t="shared" si="157"/>
        <v>High_risk</v>
      </c>
      <c r="O1456" s="1" t="str">
        <f t="shared" si="158"/>
        <v>Excellent</v>
      </c>
      <c r="P1456" s="1" t="str">
        <f t="shared" si="159"/>
        <v>Submitted</v>
      </c>
      <c r="Q1456" s="1" t="str">
        <f t="shared" si="160"/>
        <v>Valid</v>
      </c>
      <c r="R1456" s="1" t="s">
        <v>27</v>
      </c>
      <c r="S1456" s="4">
        <v>1599206</v>
      </c>
      <c r="T1456" s="1">
        <v>9.65</v>
      </c>
      <c r="U1456" s="1">
        <v>12</v>
      </c>
      <c r="V1456" s="1">
        <v>133267.17000000001</v>
      </c>
      <c r="W1456" s="4">
        <f t="shared" si="161"/>
        <v>1287110.3294041355</v>
      </c>
      <c r="X1456" s="1" t="s">
        <v>28</v>
      </c>
      <c r="Y1456" s="1" t="s">
        <v>29</v>
      </c>
      <c r="Z1456" s="8">
        <v>46918</v>
      </c>
      <c r="AA1456" s="8" t="str">
        <f>TEXT(Table2[[#This Row],[Application_Date]],"yyy")</f>
        <v>2028</v>
      </c>
      <c r="AB1456" s="8" t="str">
        <f>TEXT(Table2[[#This Row],[Application_Date]],"mmmm")</f>
        <v>June</v>
      </c>
      <c r="AC1456" s="1" t="s">
        <v>41</v>
      </c>
      <c r="AD1456" s="1" t="s">
        <v>42</v>
      </c>
      <c r="AE1456" s="1" t="s">
        <v>43</v>
      </c>
    </row>
    <row r="1457" spans="1:31" x14ac:dyDescent="0.25">
      <c r="A1457" s="1" t="s">
        <v>3054</v>
      </c>
      <c r="B1457" s="1" t="str">
        <f>IF(COUNTIF($A$2:A1457,A1457)&gt;1,"Duplicate","Unique")</f>
        <v>Unique</v>
      </c>
      <c r="C1457" s="1" t="s">
        <v>3055</v>
      </c>
      <c r="D1457" s="1" t="s">
        <v>214</v>
      </c>
      <c r="E1457" s="1" t="str">
        <f t="shared" si="155"/>
        <v>Submitted</v>
      </c>
      <c r="F1457" s="1" t="s">
        <v>47</v>
      </c>
      <c r="G1457" s="1">
        <v>35</v>
      </c>
      <c r="H1457" s="1" t="s">
        <v>24</v>
      </c>
      <c r="I1457" s="1" t="s">
        <v>25</v>
      </c>
      <c r="J1457" s="1" t="s">
        <v>49</v>
      </c>
      <c r="K1457" s="4">
        <v>2016262</v>
      </c>
      <c r="L1457" s="4" t="str">
        <f t="shared" si="156"/>
        <v>Submitted</v>
      </c>
      <c r="M1457" s="1">
        <v>786</v>
      </c>
      <c r="N1457" s="1" t="str">
        <f t="shared" si="157"/>
        <v>medium_risk</v>
      </c>
      <c r="O1457" s="1" t="str">
        <f t="shared" si="158"/>
        <v>Excellent</v>
      </c>
      <c r="P1457" s="1" t="str">
        <f t="shared" si="159"/>
        <v>Submitted</v>
      </c>
      <c r="Q1457" s="1" t="str">
        <f t="shared" si="160"/>
        <v>Valid</v>
      </c>
      <c r="R1457" s="1" t="s">
        <v>6</v>
      </c>
      <c r="S1457" s="4">
        <v>3586594</v>
      </c>
      <c r="T1457" s="1">
        <v>7.55</v>
      </c>
      <c r="U1457" s="1">
        <v>120</v>
      </c>
      <c r="V1457" s="1">
        <v>29888.28</v>
      </c>
      <c r="W1457" s="4">
        <f t="shared" si="161"/>
        <v>2256565.3916666666</v>
      </c>
      <c r="X1457" s="1" t="s">
        <v>28</v>
      </c>
      <c r="Y1457" s="1" t="s">
        <v>29</v>
      </c>
      <c r="Z1457" s="8">
        <v>46919</v>
      </c>
      <c r="AA1457" s="8" t="str">
        <f>TEXT(Table2[[#This Row],[Application_Date]],"yyy")</f>
        <v>2028</v>
      </c>
      <c r="AB1457" s="8" t="str">
        <f>TEXT(Table2[[#This Row],[Application_Date]],"mmmm")</f>
        <v>June</v>
      </c>
      <c r="AC1457" s="1" t="s">
        <v>61</v>
      </c>
      <c r="AD1457" s="1" t="s">
        <v>30</v>
      </c>
      <c r="AE1457" s="1" t="s">
        <v>62</v>
      </c>
    </row>
    <row r="1458" spans="1:31" x14ac:dyDescent="0.25">
      <c r="A1458" s="1" t="s">
        <v>3056</v>
      </c>
      <c r="B1458" s="1" t="str">
        <f>IF(COUNTIF($A$2:A1458,A1458)&gt;1,"Duplicate","Unique")</f>
        <v>Unique</v>
      </c>
      <c r="C1458" s="1" t="s">
        <v>3057</v>
      </c>
      <c r="D1458" s="1" t="s">
        <v>214</v>
      </c>
      <c r="E1458" s="1" t="str">
        <f t="shared" si="155"/>
        <v>Submitted</v>
      </c>
      <c r="F1458" s="1" t="s">
        <v>47</v>
      </c>
      <c r="G1458" s="1">
        <v>60</v>
      </c>
      <c r="H1458" s="1" t="s">
        <v>24</v>
      </c>
      <c r="I1458" s="1" t="s">
        <v>48</v>
      </c>
      <c r="J1458" s="1" t="s">
        <v>26</v>
      </c>
      <c r="K1458" s="4">
        <v>1296308</v>
      </c>
      <c r="L1458" s="4" t="str">
        <f t="shared" si="156"/>
        <v>Submitted</v>
      </c>
      <c r="M1458" s="1">
        <v>324</v>
      </c>
      <c r="N1458" s="1" t="str">
        <f t="shared" si="157"/>
        <v>High_risk</v>
      </c>
      <c r="O1458" s="1" t="str">
        <f t="shared" si="158"/>
        <v>Excellent</v>
      </c>
      <c r="P1458" s="1" t="str">
        <f t="shared" si="159"/>
        <v>Submitted</v>
      </c>
      <c r="Q1458" s="1" t="str">
        <f t="shared" si="160"/>
        <v>Valid</v>
      </c>
      <c r="R1458" s="1" t="s">
        <v>82</v>
      </c>
      <c r="S1458" s="4">
        <v>1232563</v>
      </c>
      <c r="T1458" s="1">
        <v>7.1</v>
      </c>
      <c r="U1458" s="1">
        <v>36</v>
      </c>
      <c r="V1458" s="1">
        <v>34237.86</v>
      </c>
      <c r="W1458" s="4">
        <f t="shared" si="161"/>
        <v>729266.48113146517</v>
      </c>
      <c r="X1458" s="1" t="s">
        <v>50</v>
      </c>
      <c r="Y1458" s="1" t="s">
        <v>51</v>
      </c>
      <c r="Z1458" s="8">
        <v>46920</v>
      </c>
      <c r="AA1458" s="8" t="str">
        <f>TEXT(Table2[[#This Row],[Application_Date]],"yyy")</f>
        <v>2028</v>
      </c>
      <c r="AB1458" s="8" t="str">
        <f>TEXT(Table2[[#This Row],[Application_Date]],"mmmm")</f>
        <v>June</v>
      </c>
      <c r="AC1458" s="1" t="s">
        <v>61</v>
      </c>
      <c r="AD1458" s="1" t="s">
        <v>42</v>
      </c>
      <c r="AE1458" s="1" t="s">
        <v>62</v>
      </c>
    </row>
    <row r="1459" spans="1:31" x14ac:dyDescent="0.25">
      <c r="A1459" s="1" t="s">
        <v>3058</v>
      </c>
      <c r="B1459" s="1" t="str">
        <f>IF(COUNTIF($A$2:A1459,A1459)&gt;1,"Duplicate","Unique")</f>
        <v>Unique</v>
      </c>
      <c r="C1459" s="1" t="s">
        <v>3059</v>
      </c>
      <c r="D1459" s="1" t="s">
        <v>199</v>
      </c>
      <c r="E1459" s="1" t="str">
        <f t="shared" si="155"/>
        <v>Submitted</v>
      </c>
      <c r="F1459" s="1" t="s">
        <v>35</v>
      </c>
      <c r="G1459" s="1">
        <v>51</v>
      </c>
      <c r="H1459" s="1" t="s">
        <v>36</v>
      </c>
      <c r="I1459" s="1" t="s">
        <v>48</v>
      </c>
      <c r="J1459" s="1" t="s">
        <v>49</v>
      </c>
      <c r="K1459" s="4">
        <v>1754014</v>
      </c>
      <c r="L1459" s="4" t="str">
        <f t="shared" si="156"/>
        <v>Submitted</v>
      </c>
      <c r="M1459" s="1">
        <v>571</v>
      </c>
      <c r="N1459" s="1" t="str">
        <f t="shared" si="157"/>
        <v>High_risk</v>
      </c>
      <c r="O1459" s="1" t="str">
        <f t="shared" si="158"/>
        <v>Excellent</v>
      </c>
      <c r="P1459" s="1" t="str">
        <f t="shared" si="159"/>
        <v>Submitted</v>
      </c>
      <c r="Q1459" s="1" t="str">
        <f t="shared" si="160"/>
        <v>Valid</v>
      </c>
      <c r="R1459" s="1" t="s">
        <v>70</v>
      </c>
      <c r="S1459" s="4">
        <v>98558</v>
      </c>
      <c r="T1459" s="1">
        <v>7.91</v>
      </c>
      <c r="U1459" s="1">
        <v>36</v>
      </c>
      <c r="V1459" s="1">
        <v>2737.72</v>
      </c>
      <c r="W1459" s="4">
        <f t="shared" si="161"/>
        <v>64966.149121551825</v>
      </c>
      <c r="X1459" s="1" t="s">
        <v>59</v>
      </c>
      <c r="Y1459" s="1" t="s">
        <v>60</v>
      </c>
      <c r="Z1459" s="8">
        <v>46921</v>
      </c>
      <c r="AA1459" s="8" t="str">
        <f>TEXT(Table2[[#This Row],[Application_Date]],"yyy")</f>
        <v>2028</v>
      </c>
      <c r="AB1459" s="8" t="str">
        <f>TEXT(Table2[[#This Row],[Application_Date]],"mmmm")</f>
        <v>June</v>
      </c>
      <c r="AC1459" s="1" t="s">
        <v>61</v>
      </c>
      <c r="AD1459" s="1" t="s">
        <v>30</v>
      </c>
      <c r="AE1459" s="1" t="s">
        <v>31</v>
      </c>
    </row>
    <row r="1460" spans="1:31" x14ac:dyDescent="0.25">
      <c r="A1460" s="1" t="s">
        <v>3060</v>
      </c>
      <c r="B1460" s="1" t="str">
        <f>IF(COUNTIF($A$2:A1460,A1460)&gt;1,"Duplicate","Unique")</f>
        <v>Unique</v>
      </c>
      <c r="C1460" s="1" t="s">
        <v>3061</v>
      </c>
      <c r="D1460" s="1" t="s">
        <v>659</v>
      </c>
      <c r="E1460" s="1" t="str">
        <f t="shared" si="155"/>
        <v>Submitted</v>
      </c>
      <c r="F1460" s="1" t="s">
        <v>47</v>
      </c>
      <c r="G1460" s="1">
        <v>58</v>
      </c>
      <c r="H1460" s="1" t="s">
        <v>24</v>
      </c>
      <c r="I1460" s="1" t="s">
        <v>48</v>
      </c>
      <c r="J1460" s="1" t="s">
        <v>26</v>
      </c>
      <c r="K1460" s="4">
        <v>1903699</v>
      </c>
      <c r="L1460" s="4" t="str">
        <f t="shared" si="156"/>
        <v>Submitted</v>
      </c>
      <c r="M1460" s="1">
        <v>302</v>
      </c>
      <c r="N1460" s="1" t="str">
        <f t="shared" si="157"/>
        <v>High_risk</v>
      </c>
      <c r="O1460" s="1" t="str">
        <f t="shared" si="158"/>
        <v>Excellent</v>
      </c>
      <c r="P1460" s="1" t="str">
        <f t="shared" si="159"/>
        <v>Submitted</v>
      </c>
      <c r="Q1460" s="1" t="str">
        <f t="shared" si="160"/>
        <v>Valid</v>
      </c>
      <c r="R1460" s="1" t="s">
        <v>38</v>
      </c>
      <c r="S1460" s="4">
        <v>1384250</v>
      </c>
      <c r="T1460" s="1">
        <v>14.34</v>
      </c>
      <c r="U1460" s="1">
        <v>180</v>
      </c>
      <c r="V1460" s="1">
        <v>7690.28</v>
      </c>
      <c r="W1460" s="4">
        <f t="shared" si="161"/>
        <v>1654178.75</v>
      </c>
      <c r="X1460" s="1" t="s">
        <v>59</v>
      </c>
      <c r="Y1460" s="1" t="s">
        <v>60</v>
      </c>
      <c r="Z1460" s="8">
        <v>46922</v>
      </c>
      <c r="AA1460" s="8" t="str">
        <f>TEXT(Table2[[#This Row],[Application_Date]],"yyy")</f>
        <v>2028</v>
      </c>
      <c r="AB1460" s="8" t="str">
        <f>TEXT(Table2[[#This Row],[Application_Date]],"mmmm")</f>
        <v>June</v>
      </c>
      <c r="AC1460" s="1" t="s">
        <v>61</v>
      </c>
      <c r="AD1460" s="1" t="s">
        <v>42</v>
      </c>
      <c r="AE1460" s="1" t="s">
        <v>31</v>
      </c>
    </row>
    <row r="1461" spans="1:31" x14ac:dyDescent="0.25">
      <c r="A1461" s="1" t="s">
        <v>3062</v>
      </c>
      <c r="B1461" s="1" t="str">
        <f>IF(COUNTIF($A$2:A1461,A1461)&gt;1,"Duplicate","Unique")</f>
        <v>Unique</v>
      </c>
      <c r="C1461" s="1" t="s">
        <v>3063</v>
      </c>
      <c r="D1461" s="1" t="s">
        <v>196</v>
      </c>
      <c r="E1461" s="1" t="str">
        <f t="shared" si="155"/>
        <v>Submitted</v>
      </c>
      <c r="F1461" s="1" t="s">
        <v>35</v>
      </c>
      <c r="G1461" s="1">
        <v>22</v>
      </c>
      <c r="H1461" s="1" t="s">
        <v>24</v>
      </c>
      <c r="I1461" s="1" t="s">
        <v>25</v>
      </c>
      <c r="J1461" s="1" t="s">
        <v>70</v>
      </c>
      <c r="K1461" s="4">
        <v>2341155</v>
      </c>
      <c r="L1461" s="4" t="str">
        <f t="shared" si="156"/>
        <v>Submitted</v>
      </c>
      <c r="M1461" s="1">
        <v>844</v>
      </c>
      <c r="N1461" s="1" t="str">
        <f t="shared" si="157"/>
        <v>medium_risk</v>
      </c>
      <c r="O1461" s="1" t="str">
        <f t="shared" si="158"/>
        <v>Excellent</v>
      </c>
      <c r="P1461" s="1" t="str">
        <f t="shared" si="159"/>
        <v>Submitted</v>
      </c>
      <c r="Q1461" s="1" t="str">
        <f t="shared" si="160"/>
        <v>Valid</v>
      </c>
      <c r="R1461" s="1" t="s">
        <v>27</v>
      </c>
      <c r="S1461" s="4">
        <v>4264226</v>
      </c>
      <c r="T1461" s="1">
        <v>13.04</v>
      </c>
      <c r="U1461" s="1">
        <v>120</v>
      </c>
      <c r="V1461" s="1">
        <v>35535.22</v>
      </c>
      <c r="W1461" s="4">
        <f t="shared" si="161"/>
        <v>4633792.2533333329</v>
      </c>
      <c r="X1461" s="1" t="s">
        <v>105</v>
      </c>
      <c r="Y1461" s="1" t="s">
        <v>106</v>
      </c>
      <c r="Z1461" s="8">
        <v>46923</v>
      </c>
      <c r="AA1461" s="8" t="str">
        <f>TEXT(Table2[[#This Row],[Application_Date]],"yyy")</f>
        <v>2028</v>
      </c>
      <c r="AB1461" s="8" t="str">
        <f>TEXT(Table2[[#This Row],[Application_Date]],"mmmm")</f>
        <v>June</v>
      </c>
      <c r="AC1461" s="1" t="s">
        <v>61</v>
      </c>
      <c r="AD1461" s="1" t="s">
        <v>42</v>
      </c>
      <c r="AE1461" s="1" t="s">
        <v>43</v>
      </c>
    </row>
    <row r="1462" spans="1:31" x14ac:dyDescent="0.25">
      <c r="A1462" s="1" t="s">
        <v>3064</v>
      </c>
      <c r="B1462" s="1" t="str">
        <f>IF(COUNTIF($A$2:A1462,A1462)&gt;1,"Duplicate","Unique")</f>
        <v>Unique</v>
      </c>
      <c r="C1462" s="1" t="s">
        <v>3065</v>
      </c>
      <c r="D1462" s="1" t="s">
        <v>659</v>
      </c>
      <c r="E1462" s="1" t="str">
        <f t="shared" si="155"/>
        <v>Submitted</v>
      </c>
      <c r="F1462" s="1" t="s">
        <v>35</v>
      </c>
      <c r="G1462" s="1">
        <v>45</v>
      </c>
      <c r="H1462" s="1" t="s">
        <v>24</v>
      </c>
      <c r="I1462" s="1" t="s">
        <v>48</v>
      </c>
      <c r="J1462" s="1" t="s">
        <v>70</v>
      </c>
      <c r="K1462" s="4">
        <v>1072356</v>
      </c>
      <c r="L1462" s="4" t="str">
        <f t="shared" si="156"/>
        <v>Submitted</v>
      </c>
      <c r="M1462" s="1">
        <v>752</v>
      </c>
      <c r="N1462" s="1" t="str">
        <f t="shared" si="157"/>
        <v>medium_risk</v>
      </c>
      <c r="O1462" s="1" t="str">
        <f t="shared" si="158"/>
        <v>Excellent</v>
      </c>
      <c r="P1462" s="1" t="str">
        <f t="shared" si="159"/>
        <v>Submitted</v>
      </c>
      <c r="Q1462" s="1" t="str">
        <f t="shared" si="160"/>
        <v>Valid</v>
      </c>
      <c r="R1462" s="1" t="s">
        <v>6</v>
      </c>
      <c r="S1462" s="4">
        <v>2979755</v>
      </c>
      <c r="T1462" s="1">
        <v>18.96</v>
      </c>
      <c r="U1462" s="1">
        <v>180</v>
      </c>
      <c r="V1462" s="1">
        <v>16554.189999999999</v>
      </c>
      <c r="W1462" s="4">
        <f t="shared" si="161"/>
        <v>4708012.9000000004</v>
      </c>
      <c r="X1462" s="1" t="s">
        <v>59</v>
      </c>
      <c r="Y1462" s="1" t="s">
        <v>60</v>
      </c>
      <c r="Z1462" s="8">
        <v>46924</v>
      </c>
      <c r="AA1462" s="8" t="str">
        <f>TEXT(Table2[[#This Row],[Application_Date]],"yyy")</f>
        <v>2028</v>
      </c>
      <c r="AB1462" s="8" t="str">
        <f>TEXT(Table2[[#This Row],[Application_Date]],"mmmm")</f>
        <v>June</v>
      </c>
      <c r="AC1462" s="1" t="s">
        <v>52</v>
      </c>
      <c r="AD1462" s="1" t="s">
        <v>42</v>
      </c>
      <c r="AE1462" s="1" t="s">
        <v>31</v>
      </c>
    </row>
    <row r="1463" spans="1:31" x14ac:dyDescent="0.25">
      <c r="A1463" s="1" t="s">
        <v>3066</v>
      </c>
      <c r="B1463" s="1" t="str">
        <f>IF(COUNTIF($A$2:A1463,A1463)&gt;1,"Duplicate","Unique")</f>
        <v>Unique</v>
      </c>
      <c r="C1463" s="1" t="s">
        <v>3067</v>
      </c>
      <c r="D1463" s="1" t="s">
        <v>180</v>
      </c>
      <c r="E1463" s="1" t="str">
        <f t="shared" si="155"/>
        <v>Submitted</v>
      </c>
      <c r="F1463" s="1" t="s">
        <v>35</v>
      </c>
      <c r="G1463" s="1">
        <v>31</v>
      </c>
      <c r="H1463" s="1" t="s">
        <v>24</v>
      </c>
      <c r="I1463" s="1" t="s">
        <v>25</v>
      </c>
      <c r="J1463" s="1" t="s">
        <v>70</v>
      </c>
      <c r="K1463" s="4">
        <v>424679</v>
      </c>
      <c r="L1463" s="4" t="str">
        <f t="shared" si="156"/>
        <v>Submitted</v>
      </c>
      <c r="M1463" s="1">
        <v>553</v>
      </c>
      <c r="N1463" s="1" t="str">
        <f t="shared" si="157"/>
        <v>High_risk</v>
      </c>
      <c r="O1463" s="1" t="str">
        <f t="shared" si="158"/>
        <v>Excellent</v>
      </c>
      <c r="P1463" s="1" t="str">
        <f t="shared" si="159"/>
        <v>Submitted</v>
      </c>
      <c r="Q1463" s="1" t="str">
        <f t="shared" si="160"/>
        <v>Valid</v>
      </c>
      <c r="R1463" s="1" t="s">
        <v>38</v>
      </c>
      <c r="S1463" s="4">
        <v>3716862</v>
      </c>
      <c r="T1463" s="1">
        <v>15.09</v>
      </c>
      <c r="U1463" s="1">
        <v>24</v>
      </c>
      <c r="V1463" s="1">
        <v>154869.25</v>
      </c>
      <c r="W1463" s="4">
        <f t="shared" si="161"/>
        <v>4673953.9802271361</v>
      </c>
      <c r="X1463" s="1" t="s">
        <v>59</v>
      </c>
      <c r="Y1463" s="1" t="s">
        <v>60</v>
      </c>
      <c r="Z1463" s="8">
        <v>46925</v>
      </c>
      <c r="AA1463" s="8" t="str">
        <f>TEXT(Table2[[#This Row],[Application_Date]],"yyy")</f>
        <v>2028</v>
      </c>
      <c r="AB1463" s="8" t="str">
        <f>TEXT(Table2[[#This Row],[Application_Date]],"mmmm")</f>
        <v>June</v>
      </c>
      <c r="AC1463" s="1" t="s">
        <v>41</v>
      </c>
      <c r="AD1463" s="1" t="s">
        <v>42</v>
      </c>
      <c r="AE1463" s="1" t="s">
        <v>62</v>
      </c>
    </row>
    <row r="1464" spans="1:31" x14ac:dyDescent="0.25">
      <c r="A1464" s="1" t="s">
        <v>3068</v>
      </c>
      <c r="B1464" s="1" t="str">
        <f>IF(COUNTIF($A$2:A1464,A1464)&gt;1,"Duplicate","Unique")</f>
        <v>Unique</v>
      </c>
      <c r="C1464" s="1" t="s">
        <v>3069</v>
      </c>
      <c r="D1464" s="1" t="s">
        <v>638</v>
      </c>
      <c r="E1464" s="1" t="str">
        <f t="shared" si="155"/>
        <v>Submitted</v>
      </c>
      <c r="F1464" s="1" t="s">
        <v>35</v>
      </c>
      <c r="G1464" s="1">
        <v>63</v>
      </c>
      <c r="H1464" s="1" t="s">
        <v>36</v>
      </c>
      <c r="I1464" s="1" t="s">
        <v>25</v>
      </c>
      <c r="J1464" s="1" t="s">
        <v>70</v>
      </c>
      <c r="K1464" s="4">
        <v>302178</v>
      </c>
      <c r="L1464" s="4" t="str">
        <f t="shared" si="156"/>
        <v>Submitted</v>
      </c>
      <c r="M1464" s="1">
        <v>709</v>
      </c>
      <c r="N1464" s="1" t="str">
        <f t="shared" si="157"/>
        <v>low_risk</v>
      </c>
      <c r="O1464" s="1" t="str">
        <f t="shared" si="158"/>
        <v>Excellent</v>
      </c>
      <c r="P1464" s="1" t="str">
        <f t="shared" si="159"/>
        <v>Submitted</v>
      </c>
      <c r="Q1464" s="1" t="str">
        <f t="shared" si="160"/>
        <v>Valid</v>
      </c>
      <c r="R1464" s="1" t="s">
        <v>70</v>
      </c>
      <c r="S1464" s="4">
        <v>654248</v>
      </c>
      <c r="T1464" s="1">
        <v>13.1</v>
      </c>
      <c r="U1464" s="1">
        <v>180</v>
      </c>
      <c r="V1464" s="1">
        <v>3634.71</v>
      </c>
      <c r="W1464" s="4">
        <f t="shared" si="161"/>
        <v>714220.73333333328</v>
      </c>
      <c r="X1464" s="1" t="s">
        <v>95</v>
      </c>
      <c r="Y1464" s="1" t="s">
        <v>96</v>
      </c>
      <c r="Z1464" s="8">
        <v>46926</v>
      </c>
      <c r="AA1464" s="8" t="str">
        <f>TEXT(Table2[[#This Row],[Application_Date]],"yyy")</f>
        <v>2028</v>
      </c>
      <c r="AB1464" s="8" t="str">
        <f>TEXT(Table2[[#This Row],[Application_Date]],"mmmm")</f>
        <v>June</v>
      </c>
      <c r="AC1464" s="1" t="s">
        <v>61</v>
      </c>
      <c r="AD1464" s="1" t="s">
        <v>42</v>
      </c>
      <c r="AE1464" s="1" t="s">
        <v>62</v>
      </c>
    </row>
    <row r="1465" spans="1:31" x14ac:dyDescent="0.25">
      <c r="A1465" s="1" t="s">
        <v>3070</v>
      </c>
      <c r="B1465" s="1" t="str">
        <f>IF(COUNTIF($A$2:A1465,A1465)&gt;1,"Duplicate","Unique")</f>
        <v>Unique</v>
      </c>
      <c r="C1465" s="1" t="s">
        <v>3071</v>
      </c>
      <c r="D1465" s="1" t="s">
        <v>229</v>
      </c>
      <c r="E1465" s="1" t="str">
        <f t="shared" si="155"/>
        <v>Submitted</v>
      </c>
      <c r="F1465" s="1" t="s">
        <v>47</v>
      </c>
      <c r="G1465" s="1">
        <v>44</v>
      </c>
      <c r="H1465" s="1" t="s">
        <v>24</v>
      </c>
      <c r="I1465" s="1" t="s">
        <v>25</v>
      </c>
      <c r="J1465" s="1" t="s">
        <v>70</v>
      </c>
      <c r="K1465" s="4">
        <v>1635626</v>
      </c>
      <c r="L1465" s="4" t="str">
        <f t="shared" si="156"/>
        <v>Submitted</v>
      </c>
      <c r="M1465" s="1">
        <v>357</v>
      </c>
      <c r="N1465" s="1" t="str">
        <f t="shared" si="157"/>
        <v>High_risk</v>
      </c>
      <c r="O1465" s="1" t="str">
        <f t="shared" si="158"/>
        <v>Excellent</v>
      </c>
      <c r="P1465" s="1" t="str">
        <f t="shared" si="159"/>
        <v>Submitted</v>
      </c>
      <c r="Q1465" s="1" t="str">
        <f t="shared" si="160"/>
        <v>Valid</v>
      </c>
      <c r="R1465" s="1" t="s">
        <v>70</v>
      </c>
      <c r="S1465" s="4">
        <v>3507296</v>
      </c>
      <c r="T1465" s="1">
        <v>17.21</v>
      </c>
      <c r="U1465" s="1">
        <v>12</v>
      </c>
      <c r="V1465" s="1">
        <v>292274.67</v>
      </c>
      <c r="W1465" s="4">
        <f t="shared" si="161"/>
        <v>5030163.2594221551</v>
      </c>
      <c r="X1465" s="1" t="s">
        <v>39</v>
      </c>
      <c r="Y1465" s="1" t="s">
        <v>40</v>
      </c>
      <c r="Z1465" s="8">
        <v>46927</v>
      </c>
      <c r="AA1465" s="8" t="str">
        <f>TEXT(Table2[[#This Row],[Application_Date]],"yyy")</f>
        <v>2028</v>
      </c>
      <c r="AB1465" s="8" t="str">
        <f>TEXT(Table2[[#This Row],[Application_Date]],"mmmm")</f>
        <v>June</v>
      </c>
      <c r="AC1465" s="1" t="s">
        <v>61</v>
      </c>
      <c r="AD1465" s="1" t="s">
        <v>30</v>
      </c>
      <c r="AE1465" s="1" t="s">
        <v>43</v>
      </c>
    </row>
    <row r="1466" spans="1:31" x14ac:dyDescent="0.25">
      <c r="A1466" s="1" t="s">
        <v>3072</v>
      </c>
      <c r="B1466" s="1" t="str">
        <f>IF(COUNTIF($A$2:A1466,A1466)&gt;1,"Duplicate","Unique")</f>
        <v>Unique</v>
      </c>
      <c r="C1466" s="1" t="s">
        <v>3073</v>
      </c>
      <c r="D1466" s="1" t="s">
        <v>99</v>
      </c>
      <c r="E1466" s="1" t="str">
        <f t="shared" si="155"/>
        <v>Submitted</v>
      </c>
      <c r="F1466" s="1" t="s">
        <v>35</v>
      </c>
      <c r="G1466" s="1">
        <v>26</v>
      </c>
      <c r="H1466" s="1" t="s">
        <v>36</v>
      </c>
      <c r="I1466" s="1" t="s">
        <v>48</v>
      </c>
      <c r="J1466" s="1" t="s">
        <v>37</v>
      </c>
      <c r="K1466" s="4">
        <v>307488</v>
      </c>
      <c r="L1466" s="4" t="str">
        <f t="shared" si="156"/>
        <v>Submitted</v>
      </c>
      <c r="M1466" s="1">
        <v>513</v>
      </c>
      <c r="N1466" s="1" t="str">
        <f t="shared" si="157"/>
        <v>High_risk</v>
      </c>
      <c r="O1466" s="1" t="str">
        <f t="shared" si="158"/>
        <v>Excellent</v>
      </c>
      <c r="P1466" s="1" t="str">
        <f t="shared" si="159"/>
        <v>Submitted</v>
      </c>
      <c r="Q1466" s="1" t="str">
        <f t="shared" si="160"/>
        <v>Valid</v>
      </c>
      <c r="R1466" s="1" t="s">
        <v>27</v>
      </c>
      <c r="S1466" s="4">
        <v>4442081</v>
      </c>
      <c r="T1466" s="1">
        <v>11.45</v>
      </c>
      <c r="U1466" s="1">
        <v>24</v>
      </c>
      <c r="V1466" s="1">
        <v>185086.71</v>
      </c>
      <c r="W1466" s="4">
        <f t="shared" si="161"/>
        <v>4238486.0615224596</v>
      </c>
      <c r="X1466" s="1" t="s">
        <v>59</v>
      </c>
      <c r="Y1466" s="1" t="s">
        <v>60</v>
      </c>
      <c r="Z1466" s="8">
        <v>46928</v>
      </c>
      <c r="AA1466" s="8" t="str">
        <f>TEXT(Table2[[#This Row],[Application_Date]],"yyy")</f>
        <v>2028</v>
      </c>
      <c r="AB1466" s="8" t="str">
        <f>TEXT(Table2[[#This Row],[Application_Date]],"mmmm")</f>
        <v>June</v>
      </c>
      <c r="AC1466" s="1" t="s">
        <v>52</v>
      </c>
      <c r="AD1466" s="1" t="s">
        <v>42</v>
      </c>
      <c r="AE1466" s="1" t="s">
        <v>62</v>
      </c>
    </row>
    <row r="1467" spans="1:31" x14ac:dyDescent="0.25">
      <c r="A1467" s="1" t="s">
        <v>3074</v>
      </c>
      <c r="B1467" s="1" t="str">
        <f>IF(COUNTIF($A$2:A1467,A1467)&gt;1,"Duplicate","Unique")</f>
        <v>Unique</v>
      </c>
      <c r="C1467" s="1" t="s">
        <v>3075</v>
      </c>
      <c r="D1467" s="1" t="s">
        <v>142</v>
      </c>
      <c r="E1467" s="1" t="str">
        <f t="shared" si="155"/>
        <v>Submitted</v>
      </c>
      <c r="F1467" s="1" t="s">
        <v>47</v>
      </c>
      <c r="G1467" s="1">
        <v>19</v>
      </c>
      <c r="H1467" s="1" t="s">
        <v>24</v>
      </c>
      <c r="I1467" s="1" t="s">
        <v>25</v>
      </c>
      <c r="J1467" s="1" t="s">
        <v>49</v>
      </c>
      <c r="K1467" s="4">
        <v>2220132</v>
      </c>
      <c r="L1467" s="4" t="str">
        <f t="shared" si="156"/>
        <v>Submitted</v>
      </c>
      <c r="M1467" s="1">
        <v>430</v>
      </c>
      <c r="N1467" s="1" t="str">
        <f t="shared" si="157"/>
        <v>High_risk</v>
      </c>
      <c r="O1467" s="1" t="str">
        <f t="shared" si="158"/>
        <v>Excellent</v>
      </c>
      <c r="P1467" s="1" t="str">
        <f t="shared" si="159"/>
        <v>Submitted</v>
      </c>
      <c r="Q1467" s="1" t="str">
        <f t="shared" si="160"/>
        <v>Valid</v>
      </c>
      <c r="R1467" s="1" t="s">
        <v>6</v>
      </c>
      <c r="S1467" s="4">
        <v>279334</v>
      </c>
      <c r="T1467" s="1">
        <v>8.25</v>
      </c>
      <c r="U1467" s="1">
        <v>24</v>
      </c>
      <c r="V1467" s="1">
        <v>11638.92</v>
      </c>
      <c r="W1467" s="4">
        <f t="shared" si="161"/>
        <v>192042.80037856687</v>
      </c>
      <c r="X1467" s="1" t="s">
        <v>39</v>
      </c>
      <c r="Y1467" s="1" t="s">
        <v>40</v>
      </c>
      <c r="Z1467" s="8">
        <v>46929</v>
      </c>
      <c r="AA1467" s="8" t="str">
        <f>TEXT(Table2[[#This Row],[Application_Date]],"yyy")</f>
        <v>2028</v>
      </c>
      <c r="AB1467" s="8" t="str">
        <f>TEXT(Table2[[#This Row],[Application_Date]],"mmmm")</f>
        <v>June</v>
      </c>
      <c r="AC1467" s="1" t="s">
        <v>41</v>
      </c>
      <c r="AD1467" s="1" t="s">
        <v>30</v>
      </c>
      <c r="AE1467" s="1" t="s">
        <v>43</v>
      </c>
    </row>
    <row r="1468" spans="1:31" x14ac:dyDescent="0.25">
      <c r="A1468" s="1" t="s">
        <v>3076</v>
      </c>
      <c r="B1468" s="1" t="str">
        <f>IF(COUNTIF($A$2:A1468,A1468)&gt;1,"Duplicate","Unique")</f>
        <v>Unique</v>
      </c>
      <c r="C1468" s="1" t="s">
        <v>3077</v>
      </c>
      <c r="D1468" s="1" t="s">
        <v>204</v>
      </c>
      <c r="E1468" s="1" t="str">
        <f t="shared" si="155"/>
        <v>Submitted</v>
      </c>
      <c r="F1468" s="1" t="s">
        <v>47</v>
      </c>
      <c r="G1468" s="1">
        <v>32</v>
      </c>
      <c r="H1468" s="1" t="s">
        <v>24</v>
      </c>
      <c r="I1468" s="1" t="s">
        <v>48</v>
      </c>
      <c r="J1468" s="1" t="s">
        <v>26</v>
      </c>
      <c r="K1468" s="4">
        <v>1084770</v>
      </c>
      <c r="L1468" s="4" t="str">
        <f t="shared" si="156"/>
        <v>Submitted</v>
      </c>
      <c r="M1468" s="1">
        <v>888</v>
      </c>
      <c r="N1468" s="1" t="str">
        <f t="shared" si="157"/>
        <v>medium_risk</v>
      </c>
      <c r="O1468" s="1" t="str">
        <f t="shared" si="158"/>
        <v>Excellent</v>
      </c>
      <c r="P1468" s="1" t="str">
        <f t="shared" si="159"/>
        <v>Submitted</v>
      </c>
      <c r="Q1468" s="1" t="str">
        <f t="shared" si="160"/>
        <v>Valid</v>
      </c>
      <c r="R1468" s="1" t="s">
        <v>6</v>
      </c>
      <c r="S1468" s="4">
        <v>1551664</v>
      </c>
      <c r="T1468" s="1">
        <v>17.329999999999998</v>
      </c>
      <c r="U1468" s="1">
        <v>180</v>
      </c>
      <c r="V1468" s="1">
        <v>8620.36</v>
      </c>
      <c r="W1468" s="4">
        <f t="shared" si="161"/>
        <v>2240861.4266666668</v>
      </c>
      <c r="X1468" s="1" t="s">
        <v>59</v>
      </c>
      <c r="Y1468" s="1" t="s">
        <v>60</v>
      </c>
      <c r="Z1468" s="8">
        <v>46930</v>
      </c>
      <c r="AA1468" s="8" t="str">
        <f>TEXT(Table2[[#This Row],[Application_Date]],"yyy")</f>
        <v>2028</v>
      </c>
      <c r="AB1468" s="8" t="str">
        <f>TEXT(Table2[[#This Row],[Application_Date]],"mmmm")</f>
        <v>June</v>
      </c>
      <c r="AC1468" s="1" t="s">
        <v>41</v>
      </c>
      <c r="AD1468" s="1" t="s">
        <v>30</v>
      </c>
      <c r="AE1468" s="1" t="s">
        <v>31</v>
      </c>
    </row>
    <row r="1469" spans="1:31" x14ac:dyDescent="0.25">
      <c r="A1469" s="1" t="s">
        <v>3078</v>
      </c>
      <c r="B1469" s="1" t="str">
        <f>IF(COUNTIF($A$2:A1469,A1469)&gt;1,"Duplicate","Unique")</f>
        <v>Unique</v>
      </c>
      <c r="C1469" s="1" t="s">
        <v>3079</v>
      </c>
      <c r="D1469" s="1" t="s">
        <v>468</v>
      </c>
      <c r="E1469" s="1" t="str">
        <f t="shared" si="155"/>
        <v>Submitted</v>
      </c>
      <c r="F1469" s="1" t="s">
        <v>35</v>
      </c>
      <c r="G1469" s="1">
        <v>56</v>
      </c>
      <c r="H1469" s="1" t="s">
        <v>24</v>
      </c>
      <c r="I1469" s="1" t="s">
        <v>25</v>
      </c>
      <c r="J1469" s="1" t="s">
        <v>70</v>
      </c>
      <c r="K1469" s="4">
        <v>2257837</v>
      </c>
      <c r="L1469" s="4" t="str">
        <f t="shared" si="156"/>
        <v>Submitted</v>
      </c>
      <c r="M1469" s="1">
        <v>390</v>
      </c>
      <c r="N1469" s="1" t="str">
        <f t="shared" si="157"/>
        <v>High_risk</v>
      </c>
      <c r="O1469" s="1" t="str">
        <f t="shared" si="158"/>
        <v>Excellent</v>
      </c>
      <c r="P1469" s="1" t="str">
        <f t="shared" si="159"/>
        <v>Submitted</v>
      </c>
      <c r="Q1469" s="1" t="str">
        <f t="shared" si="160"/>
        <v>Valid</v>
      </c>
      <c r="R1469" s="1" t="s">
        <v>6</v>
      </c>
      <c r="S1469" s="4">
        <v>1865060</v>
      </c>
      <c r="T1469" s="1">
        <v>15.34</v>
      </c>
      <c r="U1469" s="1">
        <v>120</v>
      </c>
      <c r="V1469" s="1">
        <v>15542.17</v>
      </c>
      <c r="W1469" s="4">
        <f t="shared" si="161"/>
        <v>2384168.3666666667</v>
      </c>
      <c r="X1469" s="1" t="s">
        <v>39</v>
      </c>
      <c r="Y1469" s="1" t="s">
        <v>40</v>
      </c>
      <c r="Z1469" s="8">
        <v>46931</v>
      </c>
      <c r="AA1469" s="8" t="str">
        <f>TEXT(Table2[[#This Row],[Application_Date]],"yyy")</f>
        <v>2028</v>
      </c>
      <c r="AB1469" s="8" t="str">
        <f>TEXT(Table2[[#This Row],[Application_Date]],"mmmm")</f>
        <v>June</v>
      </c>
      <c r="AC1469" s="1" t="s">
        <v>41</v>
      </c>
      <c r="AD1469" s="1" t="s">
        <v>42</v>
      </c>
      <c r="AE1469" s="1" t="s">
        <v>43</v>
      </c>
    </row>
    <row r="1470" spans="1:31" x14ac:dyDescent="0.25">
      <c r="A1470" s="1" t="s">
        <v>3080</v>
      </c>
      <c r="B1470" s="1" t="str">
        <f>IF(COUNTIF($A$2:A1470,A1470)&gt;1,"Duplicate","Unique")</f>
        <v>Unique</v>
      </c>
      <c r="C1470" s="1" t="s">
        <v>3081</v>
      </c>
      <c r="D1470" s="1" t="s">
        <v>234</v>
      </c>
      <c r="E1470" s="1" t="str">
        <f t="shared" si="155"/>
        <v>Submitted</v>
      </c>
      <c r="F1470" s="1" t="s">
        <v>47</v>
      </c>
      <c r="G1470" s="1">
        <v>47</v>
      </c>
      <c r="H1470" s="1" t="s">
        <v>36</v>
      </c>
      <c r="I1470" s="1" t="s">
        <v>25</v>
      </c>
      <c r="J1470" s="1" t="s">
        <v>70</v>
      </c>
      <c r="K1470" s="4">
        <v>544416</v>
      </c>
      <c r="L1470" s="4" t="str">
        <f t="shared" si="156"/>
        <v>Submitted</v>
      </c>
      <c r="M1470" s="1">
        <v>950</v>
      </c>
      <c r="N1470" s="1" t="str">
        <f t="shared" si="157"/>
        <v>medium_risk</v>
      </c>
      <c r="O1470" s="1" t="str">
        <f t="shared" si="158"/>
        <v>Excellent</v>
      </c>
      <c r="P1470" s="1" t="str">
        <f t="shared" si="159"/>
        <v>Submitted</v>
      </c>
      <c r="Q1470" s="1" t="str">
        <f t="shared" si="160"/>
        <v>Invalid</v>
      </c>
      <c r="R1470" s="1" t="s">
        <v>38</v>
      </c>
      <c r="S1470" s="4">
        <v>3523714</v>
      </c>
      <c r="T1470" s="1">
        <v>14.92</v>
      </c>
      <c r="U1470" s="1">
        <v>36</v>
      </c>
      <c r="V1470" s="1">
        <v>97880.94</v>
      </c>
      <c r="W1470" s="4">
        <f t="shared" si="161"/>
        <v>4381151.0733343558</v>
      </c>
      <c r="X1470" s="1" t="s">
        <v>59</v>
      </c>
      <c r="Y1470" s="1" t="s">
        <v>60</v>
      </c>
      <c r="Z1470" s="8">
        <v>46932</v>
      </c>
      <c r="AA1470" s="8" t="str">
        <f>TEXT(Table2[[#This Row],[Application_Date]],"yyy")</f>
        <v>2028</v>
      </c>
      <c r="AB1470" s="8" t="str">
        <f>TEXT(Table2[[#This Row],[Application_Date]],"mmmm")</f>
        <v>June</v>
      </c>
      <c r="AC1470" s="1" t="s">
        <v>61</v>
      </c>
      <c r="AD1470" s="1" t="s">
        <v>30</v>
      </c>
      <c r="AE1470" s="1" t="s">
        <v>66</v>
      </c>
    </row>
    <row r="1471" spans="1:31" x14ac:dyDescent="0.25">
      <c r="A1471" s="1" t="s">
        <v>3082</v>
      </c>
      <c r="B1471" s="1" t="str">
        <f>IF(COUNTIF($A$2:A1471,A1471)&gt;1,"Duplicate","Unique")</f>
        <v>Unique</v>
      </c>
      <c r="C1471" s="1" t="s">
        <v>3083</v>
      </c>
      <c r="D1471" s="1" t="s">
        <v>75</v>
      </c>
      <c r="E1471" s="1" t="str">
        <f t="shared" si="155"/>
        <v>Submitted</v>
      </c>
      <c r="F1471" s="1" t="s">
        <v>47</v>
      </c>
      <c r="G1471" s="1">
        <v>28</v>
      </c>
      <c r="H1471" s="1" t="s">
        <v>24</v>
      </c>
      <c r="I1471" s="1" t="s">
        <v>48</v>
      </c>
      <c r="J1471" s="1" t="s">
        <v>49</v>
      </c>
      <c r="K1471" s="4">
        <v>969095</v>
      </c>
      <c r="L1471" s="4" t="str">
        <f t="shared" si="156"/>
        <v>Submitted</v>
      </c>
      <c r="M1471" s="1">
        <v>327</v>
      </c>
      <c r="N1471" s="1" t="str">
        <f t="shared" si="157"/>
        <v>High_risk</v>
      </c>
      <c r="O1471" s="1" t="str">
        <f t="shared" si="158"/>
        <v>Excellent</v>
      </c>
      <c r="P1471" s="1" t="str">
        <f t="shared" si="159"/>
        <v>Submitted</v>
      </c>
      <c r="Q1471" s="1" t="str">
        <f t="shared" si="160"/>
        <v>Valid</v>
      </c>
      <c r="R1471" s="1" t="s">
        <v>27</v>
      </c>
      <c r="S1471" s="4">
        <v>2227478</v>
      </c>
      <c r="T1471" s="1">
        <v>10.42</v>
      </c>
      <c r="U1471" s="1">
        <v>36</v>
      </c>
      <c r="V1471" s="1">
        <v>61874.39</v>
      </c>
      <c r="W1471" s="4">
        <f t="shared" si="161"/>
        <v>1934193.3969933621</v>
      </c>
      <c r="X1471" s="1" t="s">
        <v>39</v>
      </c>
      <c r="Y1471" s="1" t="s">
        <v>40</v>
      </c>
      <c r="Z1471" s="8">
        <v>46933</v>
      </c>
      <c r="AA1471" s="8" t="str">
        <f>TEXT(Table2[[#This Row],[Application_Date]],"yyy")</f>
        <v>2028</v>
      </c>
      <c r="AB1471" s="8" t="str">
        <f>TEXT(Table2[[#This Row],[Application_Date]],"mmmm")</f>
        <v>June</v>
      </c>
      <c r="AC1471" s="1" t="s">
        <v>61</v>
      </c>
      <c r="AD1471" s="1" t="s">
        <v>42</v>
      </c>
      <c r="AE1471" s="1" t="s">
        <v>43</v>
      </c>
    </row>
    <row r="1472" spans="1:31" x14ac:dyDescent="0.25">
      <c r="A1472" s="1" t="s">
        <v>3084</v>
      </c>
      <c r="B1472" s="1" t="str">
        <f>IF(COUNTIF($A$2:A1472,A1472)&gt;1,"Duplicate","Unique")</f>
        <v>Unique</v>
      </c>
      <c r="C1472" s="1" t="s">
        <v>3085</v>
      </c>
      <c r="D1472" s="1" t="s">
        <v>94</v>
      </c>
      <c r="E1472" s="1" t="str">
        <f t="shared" si="155"/>
        <v>Submitted</v>
      </c>
      <c r="F1472" s="1" t="s">
        <v>47</v>
      </c>
      <c r="G1472" s="1">
        <v>22</v>
      </c>
      <c r="H1472" s="1" t="s">
        <v>24</v>
      </c>
      <c r="I1472" s="1" t="s">
        <v>48</v>
      </c>
      <c r="J1472" s="1" t="s">
        <v>70</v>
      </c>
      <c r="K1472" s="4">
        <v>415335</v>
      </c>
      <c r="L1472" s="4" t="str">
        <f t="shared" si="156"/>
        <v>Submitted</v>
      </c>
      <c r="M1472" s="1">
        <v>715</v>
      </c>
      <c r="N1472" s="1" t="str">
        <f t="shared" si="157"/>
        <v>low_risk</v>
      </c>
      <c r="O1472" s="1" t="str">
        <f t="shared" si="158"/>
        <v>Excellent</v>
      </c>
      <c r="P1472" s="1" t="str">
        <f t="shared" si="159"/>
        <v>Submitted</v>
      </c>
      <c r="Q1472" s="1" t="str">
        <f t="shared" si="160"/>
        <v>Valid</v>
      </c>
      <c r="R1472" s="1" t="s">
        <v>82</v>
      </c>
      <c r="S1472" s="4">
        <v>977353</v>
      </c>
      <c r="T1472" s="1">
        <v>18.66</v>
      </c>
      <c r="U1472" s="1">
        <v>12</v>
      </c>
      <c r="V1472" s="1">
        <v>81446.080000000002</v>
      </c>
      <c r="W1472" s="4">
        <f t="shared" si="161"/>
        <v>1519803.5529704327</v>
      </c>
      <c r="X1472" s="1" t="s">
        <v>105</v>
      </c>
      <c r="Y1472" s="1" t="s">
        <v>106</v>
      </c>
      <c r="Z1472" s="8">
        <v>46934</v>
      </c>
      <c r="AA1472" s="8" t="str">
        <f>TEXT(Table2[[#This Row],[Application_Date]],"yyy")</f>
        <v>2028</v>
      </c>
      <c r="AB1472" s="8" t="str">
        <f>TEXT(Table2[[#This Row],[Application_Date]],"mmmm")</f>
        <v>June</v>
      </c>
      <c r="AC1472" s="1" t="s">
        <v>41</v>
      </c>
      <c r="AD1472" s="1" t="s">
        <v>30</v>
      </c>
      <c r="AE1472" s="1" t="s">
        <v>66</v>
      </c>
    </row>
    <row r="1473" spans="1:31" x14ac:dyDescent="0.25">
      <c r="A1473" s="1" t="s">
        <v>3086</v>
      </c>
      <c r="B1473" s="1" t="str">
        <f>IF(COUNTIF($A$2:A1473,A1473)&gt;1,"Duplicate","Unique")</f>
        <v>Unique</v>
      </c>
      <c r="C1473" s="1" t="s">
        <v>3087</v>
      </c>
      <c r="D1473" s="1" t="s">
        <v>433</v>
      </c>
      <c r="E1473" s="1" t="str">
        <f t="shared" si="155"/>
        <v>Submitted</v>
      </c>
      <c r="F1473" s="1" t="s">
        <v>47</v>
      </c>
      <c r="G1473" s="1">
        <v>63</v>
      </c>
      <c r="H1473" s="1" t="s">
        <v>24</v>
      </c>
      <c r="I1473" s="1" t="s">
        <v>48</v>
      </c>
      <c r="J1473" s="1" t="s">
        <v>26</v>
      </c>
      <c r="K1473" s="4">
        <v>683667</v>
      </c>
      <c r="L1473" s="4" t="str">
        <f t="shared" si="156"/>
        <v>Submitted</v>
      </c>
      <c r="M1473" s="1">
        <v>887</v>
      </c>
      <c r="N1473" s="1" t="str">
        <f t="shared" si="157"/>
        <v>medium_risk</v>
      </c>
      <c r="O1473" s="1" t="str">
        <f t="shared" si="158"/>
        <v>Excellent</v>
      </c>
      <c r="P1473" s="1" t="str">
        <f t="shared" si="159"/>
        <v>Submitted</v>
      </c>
      <c r="Q1473" s="1" t="str">
        <f t="shared" si="160"/>
        <v>Valid</v>
      </c>
      <c r="R1473" s="1" t="s">
        <v>27</v>
      </c>
      <c r="S1473" s="4">
        <v>4940822</v>
      </c>
      <c r="T1473" s="1">
        <v>7.51</v>
      </c>
      <c r="U1473" s="1">
        <v>36</v>
      </c>
      <c r="V1473" s="1">
        <v>137245.06</v>
      </c>
      <c r="W1473" s="4">
        <f t="shared" si="161"/>
        <v>3092131.1795637272</v>
      </c>
      <c r="X1473" s="1" t="s">
        <v>59</v>
      </c>
      <c r="Y1473" s="1" t="s">
        <v>60</v>
      </c>
      <c r="Z1473" s="8">
        <v>46935</v>
      </c>
      <c r="AA1473" s="8" t="str">
        <f>TEXT(Table2[[#This Row],[Application_Date]],"yyy")</f>
        <v>2028</v>
      </c>
      <c r="AB1473" s="8" t="str">
        <f>TEXT(Table2[[#This Row],[Application_Date]],"mmmm")</f>
        <v>July</v>
      </c>
      <c r="AC1473" s="1" t="s">
        <v>61</v>
      </c>
      <c r="AD1473" s="1" t="s">
        <v>30</v>
      </c>
      <c r="AE1473" s="1" t="s">
        <v>62</v>
      </c>
    </row>
    <row r="1474" spans="1:31" x14ac:dyDescent="0.25">
      <c r="A1474" s="1" t="s">
        <v>3088</v>
      </c>
      <c r="B1474" s="1" t="str">
        <f>IF(COUNTIF($A$2:A1474,A1474)&gt;1,"Duplicate","Unique")</f>
        <v>Unique</v>
      </c>
      <c r="C1474" s="1" t="s">
        <v>3089</v>
      </c>
      <c r="D1474" s="1" t="s">
        <v>587</v>
      </c>
      <c r="E1474" s="1" t="str">
        <f t="shared" ref="E1474:E1537" si="162">IF(C1474="","Missing","Submitted")</f>
        <v>Submitted</v>
      </c>
      <c r="F1474" s="1" t="s">
        <v>35</v>
      </c>
      <c r="G1474" s="1">
        <v>20</v>
      </c>
      <c r="H1474" s="1" t="s">
        <v>24</v>
      </c>
      <c r="I1474" s="1" t="s">
        <v>48</v>
      </c>
      <c r="J1474" s="1" t="s">
        <v>70</v>
      </c>
      <c r="K1474" s="4">
        <v>1773009</v>
      </c>
      <c r="L1474" s="4" t="str">
        <f t="shared" ref="L1474:L1537" si="163">IF(K1474="","Missing","Submitted")</f>
        <v>Submitted</v>
      </c>
      <c r="M1474" s="1">
        <v>835</v>
      </c>
      <c r="N1474" s="1" t="str">
        <f t="shared" ref="N1474:N1537" si="164">IF(M1474&lt;600,"High_risk",IF(M1474&gt;=750,"medium_risk","low_risk"))</f>
        <v>medium_risk</v>
      </c>
      <c r="O1474" s="1" t="str">
        <f t="shared" ref="O1474:O1537" si="165">IF(J1475&lt;503,"Poor",IF(J1475&lt;=550,"Fair",IF(J1475&lt;=750,"Good","Excellent")))</f>
        <v>Excellent</v>
      </c>
      <c r="P1474" s="1" t="str">
        <f t="shared" ref="P1474:P1537" si="166">IF(S1474="","Missing","Submitted")</f>
        <v>Submitted</v>
      </c>
      <c r="Q1474" s="1" t="str">
        <f t="shared" ref="Q1474:Q1537" si="167">IF(AND(M1474&gt;=300,M1474&lt;=900),"Valid","Invalid")</f>
        <v>Valid</v>
      </c>
      <c r="R1474" s="1" t="s">
        <v>82</v>
      </c>
      <c r="S1474" s="4">
        <v>1643485</v>
      </c>
      <c r="T1474" s="1">
        <v>15</v>
      </c>
      <c r="U1474" s="1">
        <v>12</v>
      </c>
      <c r="V1474" s="1">
        <v>136957.07999999999</v>
      </c>
      <c r="W1474" s="4">
        <f t="shared" ref="W1474:W1537" si="168">PMT(T1474/12,U1474,-S1474)</f>
        <v>2054478.292568604</v>
      </c>
      <c r="X1474" s="1" t="s">
        <v>85</v>
      </c>
      <c r="Y1474" s="1" t="s">
        <v>86</v>
      </c>
      <c r="Z1474" s="8">
        <v>46936</v>
      </c>
      <c r="AA1474" s="8" t="str">
        <f>TEXT(Table2[[#This Row],[Application_Date]],"yyy")</f>
        <v>2028</v>
      </c>
      <c r="AB1474" s="8" t="str">
        <f>TEXT(Table2[[#This Row],[Application_Date]],"mmmm")</f>
        <v>July</v>
      </c>
      <c r="AC1474" s="1" t="s">
        <v>61</v>
      </c>
      <c r="AD1474" s="1" t="s">
        <v>30</v>
      </c>
      <c r="AE1474" s="1" t="s">
        <v>31</v>
      </c>
    </row>
    <row r="1475" spans="1:31" x14ac:dyDescent="0.25">
      <c r="A1475" s="1" t="s">
        <v>3090</v>
      </c>
      <c r="B1475" s="1" t="str">
        <f>IF(COUNTIF($A$2:A1475,A1475)&gt;1,"Duplicate","Unique")</f>
        <v>Unique</v>
      </c>
      <c r="C1475" s="1" t="s">
        <v>3091</v>
      </c>
      <c r="D1475" s="1" t="s">
        <v>461</v>
      </c>
      <c r="E1475" s="1" t="str">
        <f t="shared" si="162"/>
        <v>Submitted</v>
      </c>
      <c r="F1475" s="1" t="s">
        <v>47</v>
      </c>
      <c r="G1475" s="1">
        <v>27</v>
      </c>
      <c r="H1475" s="1" t="s">
        <v>24</v>
      </c>
      <c r="I1475" s="1" t="s">
        <v>48</v>
      </c>
      <c r="J1475" s="1" t="s">
        <v>26</v>
      </c>
      <c r="K1475" s="4">
        <v>1681307</v>
      </c>
      <c r="L1475" s="4" t="str">
        <f t="shared" si="163"/>
        <v>Submitted</v>
      </c>
      <c r="M1475" s="1">
        <v>440</v>
      </c>
      <c r="N1475" s="1" t="str">
        <f t="shared" si="164"/>
        <v>High_risk</v>
      </c>
      <c r="O1475" s="1" t="str">
        <f t="shared" si="165"/>
        <v>Excellent</v>
      </c>
      <c r="P1475" s="1" t="str">
        <f t="shared" si="166"/>
        <v>Submitted</v>
      </c>
      <c r="Q1475" s="1" t="str">
        <f t="shared" si="167"/>
        <v>Valid</v>
      </c>
      <c r="R1475" s="1" t="s">
        <v>38</v>
      </c>
      <c r="S1475" s="4">
        <v>249544</v>
      </c>
      <c r="T1475" s="1">
        <v>11.41</v>
      </c>
      <c r="U1475" s="1">
        <v>180</v>
      </c>
      <c r="V1475" s="1">
        <v>1386.36</v>
      </c>
      <c r="W1475" s="4">
        <f t="shared" si="168"/>
        <v>237274.75333333333</v>
      </c>
      <c r="X1475" s="1" t="s">
        <v>85</v>
      </c>
      <c r="Y1475" s="1" t="s">
        <v>86</v>
      </c>
      <c r="Z1475" s="8">
        <v>46937</v>
      </c>
      <c r="AA1475" s="8" t="str">
        <f>TEXT(Table2[[#This Row],[Application_Date]],"yyy")</f>
        <v>2028</v>
      </c>
      <c r="AB1475" s="8" t="str">
        <f>TEXT(Table2[[#This Row],[Application_Date]],"mmmm")</f>
        <v>July</v>
      </c>
      <c r="AC1475" s="1" t="s">
        <v>61</v>
      </c>
      <c r="AD1475" s="1" t="s">
        <v>42</v>
      </c>
      <c r="AE1475" s="1" t="s">
        <v>43</v>
      </c>
    </row>
    <row r="1476" spans="1:31" x14ac:dyDescent="0.25">
      <c r="A1476" s="1" t="s">
        <v>3092</v>
      </c>
      <c r="B1476" s="1" t="str">
        <f>IF(COUNTIF($A$2:A1476,A1476)&gt;1,"Duplicate","Unique")</f>
        <v>Unique</v>
      </c>
      <c r="C1476" s="1" t="s">
        <v>3093</v>
      </c>
      <c r="D1476" s="1" t="s">
        <v>296</v>
      </c>
      <c r="E1476" s="1" t="str">
        <f t="shared" si="162"/>
        <v>Submitted</v>
      </c>
      <c r="F1476" s="1" t="s">
        <v>47</v>
      </c>
      <c r="G1476" s="1">
        <v>59</v>
      </c>
      <c r="H1476" s="1" t="s">
        <v>24</v>
      </c>
      <c r="I1476" s="1" t="s">
        <v>48</v>
      </c>
      <c r="J1476" s="1" t="s">
        <v>49</v>
      </c>
      <c r="K1476" s="4">
        <v>2286359</v>
      </c>
      <c r="L1476" s="4" t="str">
        <f t="shared" si="163"/>
        <v>Submitted</v>
      </c>
      <c r="M1476" s="1">
        <v>687</v>
      </c>
      <c r="N1476" s="1" t="str">
        <f t="shared" si="164"/>
        <v>low_risk</v>
      </c>
      <c r="O1476" s="1" t="str">
        <f t="shared" si="165"/>
        <v>Excellent</v>
      </c>
      <c r="P1476" s="1" t="str">
        <f t="shared" si="166"/>
        <v>Submitted</v>
      </c>
      <c r="Q1476" s="1" t="str">
        <f t="shared" si="167"/>
        <v>Valid</v>
      </c>
      <c r="R1476" s="1" t="s">
        <v>82</v>
      </c>
      <c r="S1476" s="4">
        <v>403366</v>
      </c>
      <c r="T1476" s="1">
        <v>8.1999999999999993</v>
      </c>
      <c r="U1476" s="1">
        <v>180</v>
      </c>
      <c r="V1476" s="1">
        <v>2240.92</v>
      </c>
      <c r="W1476" s="4">
        <f t="shared" si="168"/>
        <v>275633.43333333329</v>
      </c>
      <c r="X1476" s="1" t="s">
        <v>85</v>
      </c>
      <c r="Y1476" s="1" t="s">
        <v>86</v>
      </c>
      <c r="Z1476" s="8">
        <v>46938</v>
      </c>
      <c r="AA1476" s="8" t="str">
        <f>TEXT(Table2[[#This Row],[Application_Date]],"yyy")</f>
        <v>2028</v>
      </c>
      <c r="AB1476" s="8" t="str">
        <f>TEXT(Table2[[#This Row],[Application_Date]],"mmmm")</f>
        <v>July</v>
      </c>
      <c r="AC1476" s="1" t="s">
        <v>61</v>
      </c>
      <c r="AD1476" s="1" t="s">
        <v>30</v>
      </c>
      <c r="AE1476" s="1" t="s">
        <v>43</v>
      </c>
    </row>
    <row r="1477" spans="1:31" x14ac:dyDescent="0.25">
      <c r="A1477" s="1" t="s">
        <v>3094</v>
      </c>
      <c r="B1477" s="1" t="str">
        <f>IF(COUNTIF($A$2:A1477,A1477)&gt;1,"Duplicate","Unique")</f>
        <v>Unique</v>
      </c>
      <c r="C1477" s="1" t="s">
        <v>3095</v>
      </c>
      <c r="D1477" s="1" t="s">
        <v>234</v>
      </c>
      <c r="E1477" s="1" t="str">
        <f t="shared" si="162"/>
        <v>Submitted</v>
      </c>
      <c r="F1477" s="1" t="s">
        <v>35</v>
      </c>
      <c r="G1477" s="1">
        <v>32</v>
      </c>
      <c r="H1477" s="1" t="s">
        <v>24</v>
      </c>
      <c r="I1477" s="1" t="s">
        <v>25</v>
      </c>
      <c r="J1477" s="1" t="s">
        <v>49</v>
      </c>
      <c r="K1477" s="4">
        <v>1162705</v>
      </c>
      <c r="L1477" s="4" t="str">
        <f t="shared" si="163"/>
        <v>Submitted</v>
      </c>
      <c r="M1477" s="1">
        <v>810</v>
      </c>
      <c r="N1477" s="1" t="str">
        <f t="shared" si="164"/>
        <v>medium_risk</v>
      </c>
      <c r="O1477" s="1" t="str">
        <f t="shared" si="165"/>
        <v>Excellent</v>
      </c>
      <c r="P1477" s="1" t="str">
        <f t="shared" si="166"/>
        <v>Submitted</v>
      </c>
      <c r="Q1477" s="1" t="str">
        <f t="shared" si="167"/>
        <v>Valid</v>
      </c>
      <c r="R1477" s="1" t="s">
        <v>82</v>
      </c>
      <c r="S1477" s="4">
        <v>1325305</v>
      </c>
      <c r="T1477" s="1">
        <v>11.99</v>
      </c>
      <c r="U1477" s="1">
        <v>180</v>
      </c>
      <c r="V1477" s="1">
        <v>7362.81</v>
      </c>
      <c r="W1477" s="4">
        <f t="shared" si="168"/>
        <v>1324200.5791666666</v>
      </c>
      <c r="X1477" s="1" t="s">
        <v>28</v>
      </c>
      <c r="Y1477" s="1" t="s">
        <v>29</v>
      </c>
      <c r="Z1477" s="8">
        <v>46939</v>
      </c>
      <c r="AA1477" s="8" t="str">
        <f>TEXT(Table2[[#This Row],[Application_Date]],"yyy")</f>
        <v>2028</v>
      </c>
      <c r="AB1477" s="8" t="str">
        <f>TEXT(Table2[[#This Row],[Application_Date]],"mmmm")</f>
        <v>July</v>
      </c>
      <c r="AC1477" s="1" t="s">
        <v>41</v>
      </c>
      <c r="AD1477" s="1" t="s">
        <v>42</v>
      </c>
      <c r="AE1477" s="1" t="s">
        <v>43</v>
      </c>
    </row>
    <row r="1478" spans="1:31" x14ac:dyDescent="0.25">
      <c r="A1478" s="1" t="s">
        <v>3096</v>
      </c>
      <c r="B1478" s="1" t="str">
        <f>IF(COUNTIF($A$2:A1478,A1478)&gt;1,"Duplicate","Unique")</f>
        <v>Unique</v>
      </c>
      <c r="C1478" s="1" t="s">
        <v>3097</v>
      </c>
      <c r="D1478" s="1" t="s">
        <v>265</v>
      </c>
      <c r="E1478" s="1" t="str">
        <f t="shared" si="162"/>
        <v>Submitted</v>
      </c>
      <c r="F1478" s="1" t="s">
        <v>47</v>
      </c>
      <c r="G1478" s="1">
        <v>32</v>
      </c>
      <c r="H1478" s="1" t="s">
        <v>36</v>
      </c>
      <c r="I1478" s="1" t="s">
        <v>48</v>
      </c>
      <c r="J1478" s="1" t="s">
        <v>26</v>
      </c>
      <c r="K1478" s="4">
        <v>477976</v>
      </c>
      <c r="L1478" s="4" t="str">
        <f t="shared" si="163"/>
        <v>Submitted</v>
      </c>
      <c r="M1478" s="1">
        <v>743</v>
      </c>
      <c r="N1478" s="1" t="str">
        <f t="shared" si="164"/>
        <v>low_risk</v>
      </c>
      <c r="O1478" s="1" t="str">
        <f t="shared" si="165"/>
        <v>Excellent</v>
      </c>
      <c r="P1478" s="1" t="str">
        <f t="shared" si="166"/>
        <v>Submitted</v>
      </c>
      <c r="Q1478" s="1" t="str">
        <f t="shared" si="167"/>
        <v>Valid</v>
      </c>
      <c r="R1478" s="1" t="s">
        <v>70</v>
      </c>
      <c r="S1478" s="4">
        <v>1391668</v>
      </c>
      <c r="T1478" s="1">
        <v>16.29</v>
      </c>
      <c r="U1478" s="1">
        <v>120</v>
      </c>
      <c r="V1478" s="1">
        <v>11597.23</v>
      </c>
      <c r="W1478" s="4">
        <f t="shared" si="168"/>
        <v>1889189.3099999998</v>
      </c>
      <c r="X1478" s="1" t="s">
        <v>95</v>
      </c>
      <c r="Y1478" s="1" t="s">
        <v>96</v>
      </c>
      <c r="Z1478" s="8">
        <v>46940</v>
      </c>
      <c r="AA1478" s="8" t="str">
        <f>TEXT(Table2[[#This Row],[Application_Date]],"yyy")</f>
        <v>2028</v>
      </c>
      <c r="AB1478" s="8" t="str">
        <f>TEXT(Table2[[#This Row],[Application_Date]],"mmmm")</f>
        <v>July</v>
      </c>
      <c r="AC1478" s="1" t="s">
        <v>52</v>
      </c>
      <c r="AD1478" s="1" t="s">
        <v>30</v>
      </c>
      <c r="AE1478" s="1" t="s">
        <v>62</v>
      </c>
    </row>
    <row r="1479" spans="1:31" x14ac:dyDescent="0.25">
      <c r="A1479" s="1" t="s">
        <v>3098</v>
      </c>
      <c r="B1479" s="1" t="str">
        <f>IF(COUNTIF($A$2:A1479,A1479)&gt;1,"Duplicate","Unique")</f>
        <v>Unique</v>
      </c>
      <c r="C1479" s="1" t="s">
        <v>3099</v>
      </c>
      <c r="D1479" s="1" t="s">
        <v>55</v>
      </c>
      <c r="E1479" s="1" t="str">
        <f t="shared" si="162"/>
        <v>Submitted</v>
      </c>
      <c r="F1479" s="1" t="s">
        <v>47</v>
      </c>
      <c r="G1479" s="1">
        <v>34</v>
      </c>
      <c r="H1479" s="1" t="s">
        <v>36</v>
      </c>
      <c r="I1479" s="1" t="s">
        <v>25</v>
      </c>
      <c r="J1479" s="1" t="s">
        <v>49</v>
      </c>
      <c r="K1479" s="4">
        <v>2412432</v>
      </c>
      <c r="L1479" s="4" t="str">
        <f t="shared" si="163"/>
        <v>Submitted</v>
      </c>
      <c r="M1479" s="1">
        <v>316</v>
      </c>
      <c r="N1479" s="1" t="str">
        <f t="shared" si="164"/>
        <v>High_risk</v>
      </c>
      <c r="O1479" s="1" t="str">
        <f t="shared" si="165"/>
        <v>Excellent</v>
      </c>
      <c r="P1479" s="1" t="str">
        <f t="shared" si="166"/>
        <v>Submitted</v>
      </c>
      <c r="Q1479" s="1" t="str">
        <f t="shared" si="167"/>
        <v>Valid</v>
      </c>
      <c r="R1479" s="1" t="s">
        <v>70</v>
      </c>
      <c r="S1479" s="4">
        <v>4079678</v>
      </c>
      <c r="T1479" s="1">
        <v>9.9600000000000009</v>
      </c>
      <c r="U1479" s="1">
        <v>12</v>
      </c>
      <c r="V1479" s="1">
        <v>339973.17</v>
      </c>
      <c r="W1479" s="4">
        <f t="shared" si="168"/>
        <v>3388534.8831471186</v>
      </c>
      <c r="X1479" s="1" t="s">
        <v>28</v>
      </c>
      <c r="Y1479" s="1" t="s">
        <v>29</v>
      </c>
      <c r="Z1479" s="8">
        <v>46941</v>
      </c>
      <c r="AA1479" s="8" t="str">
        <f>TEXT(Table2[[#This Row],[Application_Date]],"yyy")</f>
        <v>2028</v>
      </c>
      <c r="AB1479" s="8" t="str">
        <f>TEXT(Table2[[#This Row],[Application_Date]],"mmmm")</f>
        <v>July</v>
      </c>
      <c r="AC1479" s="1" t="s">
        <v>61</v>
      </c>
      <c r="AD1479" s="1" t="s">
        <v>30</v>
      </c>
      <c r="AE1479" s="1" t="s">
        <v>62</v>
      </c>
    </row>
    <row r="1480" spans="1:31" x14ac:dyDescent="0.25">
      <c r="A1480" s="1" t="s">
        <v>3100</v>
      </c>
      <c r="B1480" s="1" t="str">
        <f>IF(COUNTIF($A$2:A1480,A1480)&gt;1,"Duplicate","Unique")</f>
        <v>Unique</v>
      </c>
      <c r="C1480" s="1" t="s">
        <v>3101</v>
      </c>
      <c r="D1480" s="1" t="s">
        <v>157</v>
      </c>
      <c r="E1480" s="1" t="str">
        <f t="shared" si="162"/>
        <v>Submitted</v>
      </c>
      <c r="F1480" s="1" t="s">
        <v>35</v>
      </c>
      <c r="G1480" s="1">
        <v>53</v>
      </c>
      <c r="H1480" s="1" t="s">
        <v>24</v>
      </c>
      <c r="I1480" s="1" t="s">
        <v>25</v>
      </c>
      <c r="J1480" s="1" t="s">
        <v>37</v>
      </c>
      <c r="K1480" s="4">
        <v>2350157</v>
      </c>
      <c r="L1480" s="4" t="str">
        <f t="shared" si="163"/>
        <v>Submitted</v>
      </c>
      <c r="M1480" s="1">
        <v>861</v>
      </c>
      <c r="N1480" s="1" t="str">
        <f t="shared" si="164"/>
        <v>medium_risk</v>
      </c>
      <c r="O1480" s="1" t="str">
        <f t="shared" si="165"/>
        <v>Excellent</v>
      </c>
      <c r="P1480" s="1" t="str">
        <f t="shared" si="166"/>
        <v>Submitted</v>
      </c>
      <c r="Q1480" s="1" t="str">
        <f t="shared" si="167"/>
        <v>Valid</v>
      </c>
      <c r="R1480" s="1" t="s">
        <v>38</v>
      </c>
      <c r="S1480" s="4">
        <v>2474728</v>
      </c>
      <c r="T1480" s="1">
        <v>10.84</v>
      </c>
      <c r="U1480" s="1">
        <v>12</v>
      </c>
      <c r="V1480" s="1">
        <v>206227.33</v>
      </c>
      <c r="W1480" s="4">
        <f t="shared" si="168"/>
        <v>2236493.7332871431</v>
      </c>
      <c r="X1480" s="1" t="s">
        <v>59</v>
      </c>
      <c r="Y1480" s="1" t="s">
        <v>60</v>
      </c>
      <c r="Z1480" s="8">
        <v>46942</v>
      </c>
      <c r="AA1480" s="8" t="str">
        <f>TEXT(Table2[[#This Row],[Application_Date]],"yyy")</f>
        <v>2028</v>
      </c>
      <c r="AB1480" s="8" t="str">
        <f>TEXT(Table2[[#This Row],[Application_Date]],"mmmm")</f>
        <v>July</v>
      </c>
      <c r="AC1480" s="1" t="s">
        <v>61</v>
      </c>
      <c r="AD1480" s="1" t="s">
        <v>30</v>
      </c>
      <c r="AE1480" s="1" t="s">
        <v>43</v>
      </c>
    </row>
    <row r="1481" spans="1:31" x14ac:dyDescent="0.25">
      <c r="A1481" s="1" t="s">
        <v>3102</v>
      </c>
      <c r="B1481" s="1" t="str">
        <f>IF(COUNTIF($A$2:A1481,A1481)&gt;1,"Duplicate","Unique")</f>
        <v>Unique</v>
      </c>
      <c r="C1481" s="1" t="s">
        <v>3103</v>
      </c>
      <c r="D1481" s="1" t="s">
        <v>314</v>
      </c>
      <c r="E1481" s="1" t="str">
        <f t="shared" si="162"/>
        <v>Submitted</v>
      </c>
      <c r="F1481" s="1" t="s">
        <v>35</v>
      </c>
      <c r="G1481" s="1">
        <v>26</v>
      </c>
      <c r="H1481" s="1" t="s">
        <v>36</v>
      </c>
      <c r="I1481" s="1" t="s">
        <v>25</v>
      </c>
      <c r="J1481" s="1" t="s">
        <v>70</v>
      </c>
      <c r="K1481" s="4">
        <v>685883</v>
      </c>
      <c r="L1481" s="4" t="str">
        <f t="shared" si="163"/>
        <v>Submitted</v>
      </c>
      <c r="M1481" s="1">
        <v>747</v>
      </c>
      <c r="N1481" s="1" t="str">
        <f t="shared" si="164"/>
        <v>low_risk</v>
      </c>
      <c r="O1481" s="1" t="str">
        <f t="shared" si="165"/>
        <v>Excellent</v>
      </c>
      <c r="P1481" s="1" t="str">
        <f t="shared" si="166"/>
        <v>Submitted</v>
      </c>
      <c r="Q1481" s="1" t="str">
        <f t="shared" si="167"/>
        <v>Valid</v>
      </c>
      <c r="R1481" s="1" t="s">
        <v>27</v>
      </c>
      <c r="S1481" s="4">
        <v>729323</v>
      </c>
      <c r="T1481" s="1">
        <v>14.48</v>
      </c>
      <c r="U1481" s="1">
        <v>120</v>
      </c>
      <c r="V1481" s="1">
        <v>6077.69</v>
      </c>
      <c r="W1481" s="4">
        <f t="shared" si="168"/>
        <v>880049.75333333341</v>
      </c>
      <c r="X1481" s="1" t="s">
        <v>39</v>
      </c>
      <c r="Y1481" s="1" t="s">
        <v>40</v>
      </c>
      <c r="Z1481" s="8">
        <v>46943</v>
      </c>
      <c r="AA1481" s="8" t="str">
        <f>TEXT(Table2[[#This Row],[Application_Date]],"yyy")</f>
        <v>2028</v>
      </c>
      <c r="AB1481" s="8" t="str">
        <f>TEXT(Table2[[#This Row],[Application_Date]],"mmmm")</f>
        <v>July</v>
      </c>
      <c r="AC1481" s="1" t="s">
        <v>61</v>
      </c>
      <c r="AD1481" s="1" t="s">
        <v>30</v>
      </c>
      <c r="AE1481" s="1" t="s">
        <v>31</v>
      </c>
    </row>
    <row r="1482" spans="1:31" x14ac:dyDescent="0.25">
      <c r="A1482" s="1" t="s">
        <v>3104</v>
      </c>
      <c r="B1482" s="1" t="str">
        <f>IF(COUNTIF($A$2:A1482,A1482)&gt;1,"Duplicate","Unique")</f>
        <v>Unique</v>
      </c>
      <c r="C1482" s="1" t="s">
        <v>3105</v>
      </c>
      <c r="D1482" s="1" t="s">
        <v>242</v>
      </c>
      <c r="E1482" s="1" t="str">
        <f t="shared" si="162"/>
        <v>Submitted</v>
      </c>
      <c r="F1482" s="1" t="s">
        <v>47</v>
      </c>
      <c r="G1482" s="1">
        <v>32</v>
      </c>
      <c r="H1482" s="1" t="s">
        <v>24</v>
      </c>
      <c r="I1482" s="1" t="s">
        <v>48</v>
      </c>
      <c r="J1482" s="1" t="s">
        <v>37</v>
      </c>
      <c r="K1482" s="4">
        <v>2243072</v>
      </c>
      <c r="L1482" s="4" t="str">
        <f t="shared" si="163"/>
        <v>Submitted</v>
      </c>
      <c r="M1482" s="1">
        <v>950</v>
      </c>
      <c r="N1482" s="1" t="str">
        <f t="shared" si="164"/>
        <v>medium_risk</v>
      </c>
      <c r="O1482" s="1" t="str">
        <f t="shared" si="165"/>
        <v>Excellent</v>
      </c>
      <c r="P1482" s="1" t="str">
        <f t="shared" si="166"/>
        <v>Submitted</v>
      </c>
      <c r="Q1482" s="1" t="str">
        <f t="shared" si="167"/>
        <v>Invalid</v>
      </c>
      <c r="R1482" s="1" t="s">
        <v>82</v>
      </c>
      <c r="S1482" s="4">
        <v>4452541</v>
      </c>
      <c r="T1482" s="1">
        <v>8.66</v>
      </c>
      <c r="U1482" s="1">
        <v>24</v>
      </c>
      <c r="V1482" s="1">
        <v>185522.54</v>
      </c>
      <c r="W1482" s="4">
        <f t="shared" si="168"/>
        <v>3213257.4066891768</v>
      </c>
      <c r="X1482" s="1" t="s">
        <v>39</v>
      </c>
      <c r="Y1482" s="1" t="s">
        <v>40</v>
      </c>
      <c r="Z1482" s="8">
        <v>46944</v>
      </c>
      <c r="AA1482" s="8" t="str">
        <f>TEXT(Table2[[#This Row],[Application_Date]],"yyy")</f>
        <v>2028</v>
      </c>
      <c r="AB1482" s="8" t="str">
        <f>TEXT(Table2[[#This Row],[Application_Date]],"mmmm")</f>
        <v>July</v>
      </c>
      <c r="AC1482" s="1" t="s">
        <v>61</v>
      </c>
      <c r="AD1482" s="1" t="s">
        <v>42</v>
      </c>
      <c r="AE1482" s="1" t="s">
        <v>43</v>
      </c>
    </row>
    <row r="1483" spans="1:31" x14ac:dyDescent="0.25">
      <c r="A1483" s="1" t="s">
        <v>3106</v>
      </c>
      <c r="B1483" s="1" t="str">
        <f>IF(COUNTIF($A$2:A1483,A1483)&gt;1,"Duplicate","Unique")</f>
        <v>Unique</v>
      </c>
      <c r="C1483" s="1" t="s">
        <v>3107</v>
      </c>
      <c r="D1483" s="1" t="s">
        <v>81</v>
      </c>
      <c r="E1483" s="1" t="str">
        <f t="shared" si="162"/>
        <v>Submitted</v>
      </c>
      <c r="F1483" s="1" t="s">
        <v>35</v>
      </c>
      <c r="G1483" s="1">
        <v>51</v>
      </c>
      <c r="H1483" s="1" t="s">
        <v>36</v>
      </c>
      <c r="I1483" s="1" t="s">
        <v>48</v>
      </c>
      <c r="J1483" s="1" t="s">
        <v>26</v>
      </c>
      <c r="K1483" s="4">
        <v>1019320</v>
      </c>
      <c r="L1483" s="4" t="str">
        <f t="shared" si="163"/>
        <v>Submitted</v>
      </c>
      <c r="M1483" s="1">
        <v>950</v>
      </c>
      <c r="N1483" s="1" t="str">
        <f t="shared" si="164"/>
        <v>medium_risk</v>
      </c>
      <c r="O1483" s="1" t="str">
        <f t="shared" si="165"/>
        <v>Excellent</v>
      </c>
      <c r="P1483" s="1" t="str">
        <f t="shared" si="166"/>
        <v>Submitted</v>
      </c>
      <c r="Q1483" s="1" t="str">
        <f t="shared" si="167"/>
        <v>Invalid</v>
      </c>
      <c r="R1483" s="1" t="s">
        <v>27</v>
      </c>
      <c r="S1483" s="4">
        <v>4595474</v>
      </c>
      <c r="T1483" s="1">
        <v>10.58</v>
      </c>
      <c r="U1483" s="1">
        <v>12</v>
      </c>
      <c r="V1483" s="1">
        <v>382956.17</v>
      </c>
      <c r="W1483" s="4">
        <f t="shared" si="168"/>
        <v>4053733.7579213944</v>
      </c>
      <c r="X1483" s="1" t="s">
        <v>28</v>
      </c>
      <c r="Y1483" s="1" t="s">
        <v>29</v>
      </c>
      <c r="Z1483" s="8">
        <v>46945</v>
      </c>
      <c r="AA1483" s="8" t="str">
        <f>TEXT(Table2[[#This Row],[Application_Date]],"yyy")</f>
        <v>2028</v>
      </c>
      <c r="AB1483" s="8" t="str">
        <f>TEXT(Table2[[#This Row],[Application_Date]],"mmmm")</f>
        <v>July</v>
      </c>
      <c r="AC1483" s="1" t="s">
        <v>61</v>
      </c>
      <c r="AD1483" s="1" t="s">
        <v>30</v>
      </c>
      <c r="AE1483" s="1" t="s">
        <v>66</v>
      </c>
    </row>
    <row r="1484" spans="1:31" x14ac:dyDescent="0.25">
      <c r="A1484" s="1" t="s">
        <v>3108</v>
      </c>
      <c r="B1484" s="1" t="str">
        <f>IF(COUNTIF($A$2:A1484,A1484)&gt;1,"Duplicate","Unique")</f>
        <v>Unique</v>
      </c>
      <c r="C1484" s="1" t="s">
        <v>3109</v>
      </c>
      <c r="D1484" s="1" t="s">
        <v>124</v>
      </c>
      <c r="E1484" s="1" t="str">
        <f t="shared" si="162"/>
        <v>Submitted</v>
      </c>
      <c r="F1484" s="1" t="s">
        <v>35</v>
      </c>
      <c r="G1484" s="1">
        <v>28</v>
      </c>
      <c r="H1484" s="1" t="s">
        <v>36</v>
      </c>
      <c r="I1484" s="1" t="s">
        <v>25</v>
      </c>
      <c r="J1484" s="1" t="s">
        <v>37</v>
      </c>
      <c r="K1484" s="4">
        <v>814313</v>
      </c>
      <c r="L1484" s="4" t="str">
        <f t="shared" si="163"/>
        <v>Submitted</v>
      </c>
      <c r="M1484" s="1">
        <v>378</v>
      </c>
      <c r="N1484" s="1" t="str">
        <f t="shared" si="164"/>
        <v>High_risk</v>
      </c>
      <c r="O1484" s="1" t="str">
        <f t="shared" si="165"/>
        <v>Excellent</v>
      </c>
      <c r="P1484" s="1" t="str">
        <f t="shared" si="166"/>
        <v>Submitted</v>
      </c>
      <c r="Q1484" s="1" t="str">
        <f t="shared" si="167"/>
        <v>Valid</v>
      </c>
      <c r="R1484" s="1" t="s">
        <v>38</v>
      </c>
      <c r="S1484" s="4">
        <v>2625223</v>
      </c>
      <c r="T1484" s="1">
        <v>9.81</v>
      </c>
      <c r="U1484" s="1">
        <v>24</v>
      </c>
      <c r="V1484" s="1">
        <v>109384.29</v>
      </c>
      <c r="W1484" s="4">
        <f t="shared" si="168"/>
        <v>2146121.0738588497</v>
      </c>
      <c r="X1484" s="1" t="s">
        <v>59</v>
      </c>
      <c r="Y1484" s="1" t="s">
        <v>60</v>
      </c>
      <c r="Z1484" s="8">
        <v>46946</v>
      </c>
      <c r="AA1484" s="8" t="str">
        <f>TEXT(Table2[[#This Row],[Application_Date]],"yyy")</f>
        <v>2028</v>
      </c>
      <c r="AB1484" s="8" t="str">
        <f>TEXT(Table2[[#This Row],[Application_Date]],"mmmm")</f>
        <v>July</v>
      </c>
      <c r="AC1484" s="1" t="s">
        <v>41</v>
      </c>
      <c r="AD1484" s="1" t="s">
        <v>30</v>
      </c>
      <c r="AE1484" s="1" t="s">
        <v>62</v>
      </c>
    </row>
    <row r="1485" spans="1:31" x14ac:dyDescent="0.25">
      <c r="A1485" s="1" t="s">
        <v>3110</v>
      </c>
      <c r="B1485" s="1" t="str">
        <f>IF(COUNTIF($A$2:A1485,A1485)&gt;1,"Duplicate","Unique")</f>
        <v>Unique</v>
      </c>
      <c r="C1485" s="1" t="s">
        <v>3111</v>
      </c>
      <c r="D1485" s="1" t="s">
        <v>214</v>
      </c>
      <c r="E1485" s="1" t="str">
        <f t="shared" si="162"/>
        <v>Submitted</v>
      </c>
      <c r="F1485" s="1" t="s">
        <v>47</v>
      </c>
      <c r="G1485" s="1">
        <v>46</v>
      </c>
      <c r="H1485" s="1" t="s">
        <v>24</v>
      </c>
      <c r="I1485" s="1" t="s">
        <v>48</v>
      </c>
      <c r="J1485" s="1" t="s">
        <v>37</v>
      </c>
      <c r="K1485" s="4">
        <v>768130</v>
      </c>
      <c r="L1485" s="4" t="str">
        <f t="shared" si="163"/>
        <v>Submitted</v>
      </c>
      <c r="M1485" s="1">
        <v>430</v>
      </c>
      <c r="N1485" s="1" t="str">
        <f t="shared" si="164"/>
        <v>High_risk</v>
      </c>
      <c r="O1485" s="1" t="str">
        <f t="shared" si="165"/>
        <v>Excellent</v>
      </c>
      <c r="P1485" s="1" t="str">
        <f t="shared" si="166"/>
        <v>Submitted</v>
      </c>
      <c r="Q1485" s="1" t="str">
        <f t="shared" si="167"/>
        <v>Valid</v>
      </c>
      <c r="R1485" s="1" t="s">
        <v>82</v>
      </c>
      <c r="S1485" s="4">
        <v>4663690</v>
      </c>
      <c r="T1485" s="1">
        <v>12.19</v>
      </c>
      <c r="U1485" s="1">
        <v>36</v>
      </c>
      <c r="V1485" s="1">
        <v>129546.94</v>
      </c>
      <c r="W1485" s="4">
        <f t="shared" si="168"/>
        <v>4737531.7583852354</v>
      </c>
      <c r="X1485" s="1" t="s">
        <v>50</v>
      </c>
      <c r="Y1485" s="1" t="s">
        <v>51</v>
      </c>
      <c r="Z1485" s="8">
        <v>46947</v>
      </c>
      <c r="AA1485" s="8" t="str">
        <f>TEXT(Table2[[#This Row],[Application_Date]],"yyy")</f>
        <v>2028</v>
      </c>
      <c r="AB1485" s="8" t="str">
        <f>TEXT(Table2[[#This Row],[Application_Date]],"mmmm")</f>
        <v>July</v>
      </c>
      <c r="AC1485" s="1" t="s">
        <v>61</v>
      </c>
      <c r="AD1485" s="1" t="s">
        <v>30</v>
      </c>
      <c r="AE1485" s="1" t="s">
        <v>43</v>
      </c>
    </row>
    <row r="1486" spans="1:31" x14ac:dyDescent="0.25">
      <c r="A1486" s="1" t="s">
        <v>3112</v>
      </c>
      <c r="B1486" s="1" t="str">
        <f>IF(COUNTIF($A$2:A1486,A1486)&gt;1,"Duplicate","Unique")</f>
        <v>Unique</v>
      </c>
      <c r="C1486" s="1" t="s">
        <v>3113</v>
      </c>
      <c r="D1486" s="1" t="s">
        <v>361</v>
      </c>
      <c r="E1486" s="1" t="str">
        <f t="shared" si="162"/>
        <v>Submitted</v>
      </c>
      <c r="F1486" s="1" t="s">
        <v>47</v>
      </c>
      <c r="G1486" s="1">
        <v>29</v>
      </c>
      <c r="H1486" s="1" t="s">
        <v>36</v>
      </c>
      <c r="I1486" s="1" t="s">
        <v>48</v>
      </c>
      <c r="J1486" s="1" t="s">
        <v>37</v>
      </c>
      <c r="K1486" s="4">
        <v>1012729</v>
      </c>
      <c r="L1486" s="4" t="str">
        <f t="shared" si="163"/>
        <v>Submitted</v>
      </c>
      <c r="M1486" s="1">
        <v>867</v>
      </c>
      <c r="N1486" s="1" t="str">
        <f t="shared" si="164"/>
        <v>medium_risk</v>
      </c>
      <c r="O1486" s="1" t="str">
        <f t="shared" si="165"/>
        <v>Excellent</v>
      </c>
      <c r="P1486" s="1" t="str">
        <f t="shared" si="166"/>
        <v>Submitted</v>
      </c>
      <c r="Q1486" s="1" t="str">
        <f t="shared" si="167"/>
        <v>Valid</v>
      </c>
      <c r="R1486" s="1" t="s">
        <v>27</v>
      </c>
      <c r="S1486" s="4">
        <v>1103308</v>
      </c>
      <c r="T1486" s="1">
        <v>18.63</v>
      </c>
      <c r="U1486" s="1">
        <v>12</v>
      </c>
      <c r="V1486" s="1">
        <v>91942.33</v>
      </c>
      <c r="W1486" s="4">
        <f t="shared" si="168"/>
        <v>1712908.0646894807</v>
      </c>
      <c r="X1486" s="1" t="s">
        <v>85</v>
      </c>
      <c r="Y1486" s="1" t="s">
        <v>86</v>
      </c>
      <c r="Z1486" s="8">
        <v>46948</v>
      </c>
      <c r="AA1486" s="8" t="str">
        <f>TEXT(Table2[[#This Row],[Application_Date]],"yyy")</f>
        <v>2028</v>
      </c>
      <c r="AB1486" s="8" t="str">
        <f>TEXT(Table2[[#This Row],[Application_Date]],"mmmm")</f>
        <v>July</v>
      </c>
      <c r="AC1486" s="1" t="s">
        <v>61</v>
      </c>
      <c r="AD1486" s="1" t="s">
        <v>42</v>
      </c>
      <c r="AE1486" s="1" t="s">
        <v>31</v>
      </c>
    </row>
    <row r="1487" spans="1:31" x14ac:dyDescent="0.25">
      <c r="A1487" s="1" t="s">
        <v>3114</v>
      </c>
      <c r="B1487" s="1" t="str">
        <f>IF(COUNTIF($A$2:A1487,A1487)&gt;1,"Duplicate","Unique")</f>
        <v>Unique</v>
      </c>
      <c r="C1487" s="1" t="s">
        <v>3115</v>
      </c>
      <c r="D1487" s="1" t="s">
        <v>373</v>
      </c>
      <c r="E1487" s="1" t="str">
        <f t="shared" si="162"/>
        <v>Submitted</v>
      </c>
      <c r="F1487" s="1" t="s">
        <v>35</v>
      </c>
      <c r="G1487" s="1">
        <v>46</v>
      </c>
      <c r="H1487" s="1" t="s">
        <v>36</v>
      </c>
      <c r="I1487" s="1" t="s">
        <v>25</v>
      </c>
      <c r="J1487" s="1" t="s">
        <v>37</v>
      </c>
      <c r="K1487" s="4">
        <v>1199519</v>
      </c>
      <c r="L1487" s="4" t="str">
        <f t="shared" si="163"/>
        <v>Submitted</v>
      </c>
      <c r="M1487" s="1">
        <v>751</v>
      </c>
      <c r="N1487" s="1" t="str">
        <f t="shared" si="164"/>
        <v>medium_risk</v>
      </c>
      <c r="O1487" s="1" t="str">
        <f t="shared" si="165"/>
        <v>Excellent</v>
      </c>
      <c r="P1487" s="1" t="str">
        <f t="shared" si="166"/>
        <v>Submitted</v>
      </c>
      <c r="Q1487" s="1" t="str">
        <f t="shared" si="167"/>
        <v>Valid</v>
      </c>
      <c r="R1487" s="1" t="s">
        <v>70</v>
      </c>
      <c r="S1487" s="4">
        <v>2740184</v>
      </c>
      <c r="T1487" s="1">
        <v>9.6999999999999993</v>
      </c>
      <c r="U1487" s="1">
        <v>12</v>
      </c>
      <c r="V1487" s="1">
        <v>228348.67</v>
      </c>
      <c r="W1487" s="4">
        <f t="shared" si="168"/>
        <v>2216795.0077100387</v>
      </c>
      <c r="X1487" s="1" t="s">
        <v>59</v>
      </c>
      <c r="Y1487" s="1" t="s">
        <v>60</v>
      </c>
      <c r="Z1487" s="8">
        <v>46949</v>
      </c>
      <c r="AA1487" s="8" t="str">
        <f>TEXT(Table2[[#This Row],[Application_Date]],"yyy")</f>
        <v>2028</v>
      </c>
      <c r="AB1487" s="8" t="str">
        <f>TEXT(Table2[[#This Row],[Application_Date]],"mmmm")</f>
        <v>July</v>
      </c>
      <c r="AC1487" s="1" t="s">
        <v>41</v>
      </c>
      <c r="AD1487" s="1" t="s">
        <v>42</v>
      </c>
      <c r="AE1487" s="1" t="s">
        <v>62</v>
      </c>
    </row>
    <row r="1488" spans="1:31" x14ac:dyDescent="0.25">
      <c r="A1488" s="1" t="s">
        <v>3116</v>
      </c>
      <c r="B1488" s="1" t="str">
        <f>IF(COUNTIF($A$2:A1488,A1488)&gt;1,"Duplicate","Unique")</f>
        <v>Unique</v>
      </c>
      <c r="C1488" s="1" t="s">
        <v>3117</v>
      </c>
      <c r="D1488" s="1" t="s">
        <v>130</v>
      </c>
      <c r="E1488" s="1" t="str">
        <f t="shared" si="162"/>
        <v>Submitted</v>
      </c>
      <c r="F1488" s="1" t="s">
        <v>35</v>
      </c>
      <c r="G1488" s="1">
        <v>58</v>
      </c>
      <c r="H1488" s="1" t="s">
        <v>24</v>
      </c>
      <c r="I1488" s="1" t="s">
        <v>25</v>
      </c>
      <c r="J1488" s="1" t="s">
        <v>70</v>
      </c>
      <c r="K1488" s="4">
        <v>2456310</v>
      </c>
      <c r="L1488" s="4" t="str">
        <f t="shared" si="163"/>
        <v>Submitted</v>
      </c>
      <c r="M1488" s="1">
        <v>702</v>
      </c>
      <c r="N1488" s="1" t="str">
        <f t="shared" si="164"/>
        <v>low_risk</v>
      </c>
      <c r="O1488" s="1" t="str">
        <f t="shared" si="165"/>
        <v>Excellent</v>
      </c>
      <c r="P1488" s="1" t="str">
        <f t="shared" si="166"/>
        <v>Submitted</v>
      </c>
      <c r="Q1488" s="1" t="str">
        <f t="shared" si="167"/>
        <v>Valid</v>
      </c>
      <c r="R1488" s="1" t="s">
        <v>82</v>
      </c>
      <c r="S1488" s="4">
        <v>4373391</v>
      </c>
      <c r="T1488" s="1">
        <v>7.03</v>
      </c>
      <c r="U1488" s="1">
        <v>12</v>
      </c>
      <c r="V1488" s="1">
        <v>364449.25</v>
      </c>
      <c r="W1488" s="4">
        <f t="shared" si="168"/>
        <v>2572245.9100508331</v>
      </c>
      <c r="X1488" s="1" t="s">
        <v>85</v>
      </c>
      <c r="Y1488" s="1" t="s">
        <v>86</v>
      </c>
      <c r="Z1488" s="8">
        <v>46950</v>
      </c>
      <c r="AA1488" s="8" t="str">
        <f>TEXT(Table2[[#This Row],[Application_Date]],"yyy")</f>
        <v>2028</v>
      </c>
      <c r="AB1488" s="8" t="str">
        <f>TEXT(Table2[[#This Row],[Application_Date]],"mmmm")</f>
        <v>July</v>
      </c>
      <c r="AC1488" s="1" t="s">
        <v>61</v>
      </c>
      <c r="AD1488" s="1" t="s">
        <v>42</v>
      </c>
      <c r="AE1488" s="1" t="s">
        <v>62</v>
      </c>
    </row>
    <row r="1489" spans="1:31" x14ac:dyDescent="0.25">
      <c r="A1489" s="1" t="s">
        <v>3118</v>
      </c>
      <c r="B1489" s="1" t="str">
        <f>IF(COUNTIF($A$2:A1489,A1489)&gt;1,"Duplicate","Unique")</f>
        <v>Unique</v>
      </c>
      <c r="C1489" s="1" t="s">
        <v>3119</v>
      </c>
      <c r="D1489" s="1" t="s">
        <v>229</v>
      </c>
      <c r="E1489" s="1" t="str">
        <f t="shared" si="162"/>
        <v>Submitted</v>
      </c>
      <c r="F1489" s="1" t="s">
        <v>35</v>
      </c>
      <c r="G1489" s="1">
        <v>65</v>
      </c>
      <c r="H1489" s="1" t="s">
        <v>24</v>
      </c>
      <c r="I1489" s="1" t="s">
        <v>25</v>
      </c>
      <c r="J1489" s="1" t="s">
        <v>49</v>
      </c>
      <c r="K1489" s="4">
        <v>480296</v>
      </c>
      <c r="L1489" s="4" t="str">
        <f t="shared" si="163"/>
        <v>Submitted</v>
      </c>
      <c r="M1489" s="1">
        <v>540</v>
      </c>
      <c r="N1489" s="1" t="str">
        <f t="shared" si="164"/>
        <v>High_risk</v>
      </c>
      <c r="O1489" s="1" t="str">
        <f t="shared" si="165"/>
        <v>Excellent</v>
      </c>
      <c r="P1489" s="1" t="str">
        <f t="shared" si="166"/>
        <v>Submitted</v>
      </c>
      <c r="Q1489" s="1" t="str">
        <f t="shared" si="167"/>
        <v>Valid</v>
      </c>
      <c r="R1489" s="1" t="s">
        <v>70</v>
      </c>
      <c r="S1489" s="4">
        <v>2115095</v>
      </c>
      <c r="T1489" s="1">
        <v>14.67</v>
      </c>
      <c r="U1489" s="1">
        <v>180</v>
      </c>
      <c r="V1489" s="1">
        <v>11750.53</v>
      </c>
      <c r="W1489" s="4">
        <f t="shared" si="168"/>
        <v>2585703.6374999997</v>
      </c>
      <c r="X1489" s="1" t="s">
        <v>105</v>
      </c>
      <c r="Y1489" s="1" t="s">
        <v>106</v>
      </c>
      <c r="Z1489" s="8">
        <v>46951</v>
      </c>
      <c r="AA1489" s="8" t="str">
        <f>TEXT(Table2[[#This Row],[Application_Date]],"yyy")</f>
        <v>2028</v>
      </c>
      <c r="AB1489" s="8" t="str">
        <f>TEXT(Table2[[#This Row],[Application_Date]],"mmmm")</f>
        <v>July</v>
      </c>
      <c r="AC1489" s="1" t="s">
        <v>61</v>
      </c>
      <c r="AD1489" s="1" t="s">
        <v>42</v>
      </c>
      <c r="AE1489" s="1" t="s">
        <v>62</v>
      </c>
    </row>
    <row r="1490" spans="1:31" x14ac:dyDescent="0.25">
      <c r="A1490" s="1" t="s">
        <v>3120</v>
      </c>
      <c r="B1490" s="1" t="str">
        <f>IF(COUNTIF($A$2:A1490,A1490)&gt;1,"Duplicate","Unique")</f>
        <v>Unique</v>
      </c>
      <c r="C1490" s="1" t="s">
        <v>3121</v>
      </c>
      <c r="D1490" s="1" t="s">
        <v>333</v>
      </c>
      <c r="E1490" s="1" t="str">
        <f t="shared" si="162"/>
        <v>Submitted</v>
      </c>
      <c r="F1490" s="1" t="s">
        <v>47</v>
      </c>
      <c r="G1490" s="1">
        <v>29</v>
      </c>
      <c r="H1490" s="1" t="s">
        <v>24</v>
      </c>
      <c r="I1490" s="1" t="s">
        <v>48</v>
      </c>
      <c r="J1490" s="1" t="s">
        <v>49</v>
      </c>
      <c r="K1490" s="4">
        <v>0</v>
      </c>
      <c r="L1490" s="4" t="str">
        <f t="shared" si="163"/>
        <v>Submitted</v>
      </c>
      <c r="M1490" s="1">
        <v>622</v>
      </c>
      <c r="N1490" s="1" t="str">
        <f t="shared" si="164"/>
        <v>low_risk</v>
      </c>
      <c r="O1490" s="1" t="str">
        <f t="shared" si="165"/>
        <v>Excellent</v>
      </c>
      <c r="P1490" s="1" t="str">
        <f t="shared" si="166"/>
        <v>Submitted</v>
      </c>
      <c r="Q1490" s="1" t="str">
        <f t="shared" si="167"/>
        <v>Valid</v>
      </c>
      <c r="R1490" s="1" t="s">
        <v>6</v>
      </c>
      <c r="S1490" s="4">
        <v>2856297</v>
      </c>
      <c r="T1490" s="1">
        <v>14.29</v>
      </c>
      <c r="U1490" s="1">
        <v>12</v>
      </c>
      <c r="V1490" s="1">
        <v>238024.75</v>
      </c>
      <c r="W1490" s="4">
        <f t="shared" si="168"/>
        <v>3401651.8907356462</v>
      </c>
      <c r="X1490" s="1" t="s">
        <v>95</v>
      </c>
      <c r="Y1490" s="1" t="s">
        <v>96</v>
      </c>
      <c r="Z1490" s="8">
        <v>46952</v>
      </c>
      <c r="AA1490" s="8" t="str">
        <f>TEXT(Table2[[#This Row],[Application_Date]],"yyy")</f>
        <v>2028</v>
      </c>
      <c r="AB1490" s="8" t="str">
        <f>TEXT(Table2[[#This Row],[Application_Date]],"mmmm")</f>
        <v>July</v>
      </c>
      <c r="AC1490" s="1" t="s">
        <v>52</v>
      </c>
      <c r="AD1490" s="1" t="s">
        <v>30</v>
      </c>
      <c r="AE1490" s="1" t="s">
        <v>43</v>
      </c>
    </row>
    <row r="1491" spans="1:31" x14ac:dyDescent="0.25">
      <c r="A1491" s="1" t="s">
        <v>3122</v>
      </c>
      <c r="B1491" s="1" t="str">
        <f>IF(COUNTIF($A$2:A1491,A1491)&gt;1,"Duplicate","Unique")</f>
        <v>Unique</v>
      </c>
      <c r="C1491" s="1" t="s">
        <v>3123</v>
      </c>
      <c r="D1491" s="1" t="s">
        <v>199</v>
      </c>
      <c r="E1491" s="1" t="str">
        <f t="shared" si="162"/>
        <v>Submitted</v>
      </c>
      <c r="F1491" s="1" t="s">
        <v>47</v>
      </c>
      <c r="G1491" s="1">
        <v>52</v>
      </c>
      <c r="H1491" s="1" t="s">
        <v>36</v>
      </c>
      <c r="I1491" s="1" t="s">
        <v>48</v>
      </c>
      <c r="J1491" s="1" t="s">
        <v>70</v>
      </c>
      <c r="K1491" s="4">
        <v>1565551</v>
      </c>
      <c r="L1491" s="4" t="str">
        <f t="shared" si="163"/>
        <v>Submitted</v>
      </c>
      <c r="M1491" s="1">
        <v>731</v>
      </c>
      <c r="N1491" s="1" t="str">
        <f t="shared" si="164"/>
        <v>low_risk</v>
      </c>
      <c r="O1491" s="1" t="str">
        <f t="shared" si="165"/>
        <v>Excellent</v>
      </c>
      <c r="P1491" s="1" t="str">
        <f t="shared" si="166"/>
        <v>Submitted</v>
      </c>
      <c r="Q1491" s="1" t="str">
        <f t="shared" si="167"/>
        <v>Valid</v>
      </c>
      <c r="R1491" s="1" t="s">
        <v>38</v>
      </c>
      <c r="S1491" s="4">
        <v>2600645</v>
      </c>
      <c r="T1491" s="1">
        <v>15.75</v>
      </c>
      <c r="U1491" s="1">
        <v>24</v>
      </c>
      <c r="V1491" s="1">
        <v>108360.21</v>
      </c>
      <c r="W1491" s="4">
        <f t="shared" si="168"/>
        <v>3413346.568740489</v>
      </c>
      <c r="X1491" s="1" t="s">
        <v>95</v>
      </c>
      <c r="Y1491" s="1" t="s">
        <v>96</v>
      </c>
      <c r="Z1491" s="8">
        <v>46953</v>
      </c>
      <c r="AA1491" s="8" t="str">
        <f>TEXT(Table2[[#This Row],[Application_Date]],"yyy")</f>
        <v>2028</v>
      </c>
      <c r="AB1491" s="8" t="str">
        <f>TEXT(Table2[[#This Row],[Application_Date]],"mmmm")</f>
        <v>July</v>
      </c>
      <c r="AC1491" s="1" t="s">
        <v>61</v>
      </c>
      <c r="AD1491" s="1" t="s">
        <v>30</v>
      </c>
      <c r="AE1491" s="1" t="s">
        <v>66</v>
      </c>
    </row>
    <row r="1492" spans="1:31" x14ac:dyDescent="0.25">
      <c r="A1492" s="1" t="s">
        <v>3124</v>
      </c>
      <c r="B1492" s="1" t="str">
        <f>IF(COUNTIF($A$2:A1492,A1492)&gt;1,"Duplicate","Unique")</f>
        <v>Unique</v>
      </c>
      <c r="C1492" s="1" t="s">
        <v>3125</v>
      </c>
      <c r="D1492" s="1" t="s">
        <v>766</v>
      </c>
      <c r="E1492" s="1" t="str">
        <f t="shared" si="162"/>
        <v>Submitted</v>
      </c>
      <c r="F1492" s="1" t="s">
        <v>35</v>
      </c>
      <c r="G1492" s="1">
        <v>56</v>
      </c>
      <c r="H1492" s="1" t="s">
        <v>24</v>
      </c>
      <c r="I1492" s="1" t="s">
        <v>25</v>
      </c>
      <c r="J1492" s="1" t="s">
        <v>37</v>
      </c>
      <c r="K1492" s="4">
        <v>1556704</v>
      </c>
      <c r="L1492" s="4" t="str">
        <f t="shared" si="163"/>
        <v>Submitted</v>
      </c>
      <c r="M1492" s="1">
        <v>722</v>
      </c>
      <c r="N1492" s="1" t="str">
        <f t="shared" si="164"/>
        <v>low_risk</v>
      </c>
      <c r="O1492" s="1" t="str">
        <f t="shared" si="165"/>
        <v>Excellent</v>
      </c>
      <c r="P1492" s="1" t="str">
        <f t="shared" si="166"/>
        <v>Submitted</v>
      </c>
      <c r="Q1492" s="1" t="str">
        <f t="shared" si="167"/>
        <v>Valid</v>
      </c>
      <c r="R1492" s="1" t="s">
        <v>6</v>
      </c>
      <c r="S1492" s="4">
        <v>1627899</v>
      </c>
      <c r="T1492" s="1">
        <v>18.97</v>
      </c>
      <c r="U1492" s="1">
        <v>24</v>
      </c>
      <c r="V1492" s="1">
        <v>67829.119999999995</v>
      </c>
      <c r="W1492" s="4">
        <f t="shared" si="168"/>
        <v>2573437.0028375005</v>
      </c>
      <c r="X1492" s="1" t="s">
        <v>50</v>
      </c>
      <c r="Y1492" s="1" t="s">
        <v>51</v>
      </c>
      <c r="Z1492" s="8">
        <v>46954</v>
      </c>
      <c r="AA1492" s="8" t="str">
        <f>TEXT(Table2[[#This Row],[Application_Date]],"yyy")</f>
        <v>2028</v>
      </c>
      <c r="AB1492" s="8" t="str">
        <f>TEXT(Table2[[#This Row],[Application_Date]],"mmmm")</f>
        <v>July</v>
      </c>
      <c r="AC1492" s="1" t="s">
        <v>61</v>
      </c>
      <c r="AD1492" s="1" t="s">
        <v>30</v>
      </c>
      <c r="AE1492" s="1" t="s">
        <v>43</v>
      </c>
    </row>
    <row r="1493" spans="1:31" x14ac:dyDescent="0.25">
      <c r="A1493" s="1" t="s">
        <v>3126</v>
      </c>
      <c r="B1493" s="1" t="str">
        <f>IF(COUNTIF($A$2:A1493,A1493)&gt;1,"Duplicate","Unique")</f>
        <v>Unique</v>
      </c>
      <c r="C1493" s="1" t="s">
        <v>3127</v>
      </c>
      <c r="D1493" s="1" t="s">
        <v>157</v>
      </c>
      <c r="E1493" s="1" t="str">
        <f t="shared" si="162"/>
        <v>Submitted</v>
      </c>
      <c r="F1493" s="1" t="s">
        <v>35</v>
      </c>
      <c r="G1493" s="1">
        <v>34</v>
      </c>
      <c r="H1493" s="1" t="s">
        <v>36</v>
      </c>
      <c r="I1493" s="1" t="s">
        <v>48</v>
      </c>
      <c r="J1493" s="1" t="s">
        <v>70</v>
      </c>
      <c r="K1493" s="4">
        <v>1574952</v>
      </c>
      <c r="L1493" s="4" t="str">
        <f t="shared" si="163"/>
        <v>Submitted</v>
      </c>
      <c r="M1493" s="1">
        <v>382</v>
      </c>
      <c r="N1493" s="1" t="str">
        <f t="shared" si="164"/>
        <v>High_risk</v>
      </c>
      <c r="O1493" s="1" t="str">
        <f t="shared" si="165"/>
        <v>Excellent</v>
      </c>
      <c r="P1493" s="1" t="str">
        <f t="shared" si="166"/>
        <v>Submitted</v>
      </c>
      <c r="Q1493" s="1" t="str">
        <f t="shared" si="167"/>
        <v>Valid</v>
      </c>
      <c r="R1493" s="1" t="s">
        <v>6</v>
      </c>
      <c r="S1493" s="4">
        <v>3993800</v>
      </c>
      <c r="T1493" s="1">
        <v>14.23</v>
      </c>
      <c r="U1493" s="1">
        <v>120</v>
      </c>
      <c r="V1493" s="1">
        <v>33281.67</v>
      </c>
      <c r="W1493" s="4">
        <f t="shared" si="168"/>
        <v>4735981.166666667</v>
      </c>
      <c r="X1493" s="1" t="s">
        <v>95</v>
      </c>
      <c r="Y1493" s="1" t="s">
        <v>96</v>
      </c>
      <c r="Z1493" s="8">
        <v>46955</v>
      </c>
      <c r="AA1493" s="8" t="str">
        <f>TEXT(Table2[[#This Row],[Application_Date]],"yyy")</f>
        <v>2028</v>
      </c>
      <c r="AB1493" s="8" t="str">
        <f>TEXT(Table2[[#This Row],[Application_Date]],"mmmm")</f>
        <v>July</v>
      </c>
      <c r="AC1493" s="1" t="s">
        <v>52</v>
      </c>
      <c r="AD1493" s="1" t="s">
        <v>42</v>
      </c>
      <c r="AE1493" s="1" t="s">
        <v>62</v>
      </c>
    </row>
    <row r="1494" spans="1:31" x14ac:dyDescent="0.25">
      <c r="A1494" s="1" t="s">
        <v>3128</v>
      </c>
      <c r="B1494" s="1" t="str">
        <f>IF(COUNTIF($A$2:A1494,A1494)&gt;1,"Duplicate","Unique")</f>
        <v>Unique</v>
      </c>
      <c r="C1494" s="1" t="s">
        <v>3129</v>
      </c>
      <c r="D1494" s="1" t="s">
        <v>296</v>
      </c>
      <c r="E1494" s="1" t="str">
        <f t="shared" si="162"/>
        <v>Submitted</v>
      </c>
      <c r="F1494" s="1" t="s">
        <v>35</v>
      </c>
      <c r="G1494" s="1">
        <v>24</v>
      </c>
      <c r="H1494" s="1" t="s">
        <v>36</v>
      </c>
      <c r="I1494" s="1" t="s">
        <v>48</v>
      </c>
      <c r="J1494" s="1" t="s">
        <v>37</v>
      </c>
      <c r="K1494" s="4">
        <v>452363</v>
      </c>
      <c r="L1494" s="4" t="str">
        <f t="shared" si="163"/>
        <v>Submitted</v>
      </c>
      <c r="M1494" s="1">
        <v>684</v>
      </c>
      <c r="N1494" s="1" t="str">
        <f t="shared" si="164"/>
        <v>low_risk</v>
      </c>
      <c r="O1494" s="1" t="str">
        <f t="shared" si="165"/>
        <v>Excellent</v>
      </c>
      <c r="P1494" s="1" t="str">
        <f t="shared" si="166"/>
        <v>Submitted</v>
      </c>
      <c r="Q1494" s="1" t="str">
        <f t="shared" si="167"/>
        <v>Valid</v>
      </c>
      <c r="R1494" s="1" t="s">
        <v>6</v>
      </c>
      <c r="S1494" s="4">
        <v>3683303</v>
      </c>
      <c r="T1494" s="1">
        <v>7.76</v>
      </c>
      <c r="U1494" s="1">
        <v>12</v>
      </c>
      <c r="V1494" s="1">
        <v>306941.92</v>
      </c>
      <c r="W1494" s="4">
        <f t="shared" si="168"/>
        <v>2387877.4640009655</v>
      </c>
      <c r="X1494" s="1" t="s">
        <v>85</v>
      </c>
      <c r="Y1494" s="1" t="s">
        <v>86</v>
      </c>
      <c r="Z1494" s="8">
        <v>46956</v>
      </c>
      <c r="AA1494" s="8" t="str">
        <f>TEXT(Table2[[#This Row],[Application_Date]],"yyy")</f>
        <v>2028</v>
      </c>
      <c r="AB1494" s="8" t="str">
        <f>TEXT(Table2[[#This Row],[Application_Date]],"mmmm")</f>
        <v>July</v>
      </c>
      <c r="AC1494" s="1" t="s">
        <v>61</v>
      </c>
      <c r="AD1494" s="1" t="s">
        <v>30</v>
      </c>
      <c r="AE1494" s="1" t="s">
        <v>62</v>
      </c>
    </row>
    <row r="1495" spans="1:31" x14ac:dyDescent="0.25">
      <c r="A1495" s="1" t="s">
        <v>3130</v>
      </c>
      <c r="B1495" s="1" t="str">
        <f>IF(COUNTIF($A$2:A1495,A1495)&gt;1,"Duplicate","Unique")</f>
        <v>Unique</v>
      </c>
      <c r="C1495" s="1" t="s">
        <v>3131</v>
      </c>
      <c r="D1495" s="1" t="s">
        <v>587</v>
      </c>
      <c r="E1495" s="1" t="str">
        <f t="shared" si="162"/>
        <v>Submitted</v>
      </c>
      <c r="F1495" s="1" t="s">
        <v>47</v>
      </c>
      <c r="G1495" s="1">
        <v>47</v>
      </c>
      <c r="H1495" s="1" t="s">
        <v>36</v>
      </c>
      <c r="I1495" s="1" t="s">
        <v>25</v>
      </c>
      <c r="J1495" s="1" t="s">
        <v>49</v>
      </c>
      <c r="K1495" s="4">
        <v>2114339</v>
      </c>
      <c r="L1495" s="4" t="str">
        <f t="shared" si="163"/>
        <v>Submitted</v>
      </c>
      <c r="M1495" s="1">
        <v>799</v>
      </c>
      <c r="N1495" s="1" t="str">
        <f t="shared" si="164"/>
        <v>medium_risk</v>
      </c>
      <c r="O1495" s="1" t="str">
        <f t="shared" si="165"/>
        <v>Excellent</v>
      </c>
      <c r="P1495" s="1" t="str">
        <f t="shared" si="166"/>
        <v>Submitted</v>
      </c>
      <c r="Q1495" s="1" t="str">
        <f t="shared" si="167"/>
        <v>Valid</v>
      </c>
      <c r="R1495" s="1" t="s">
        <v>27</v>
      </c>
      <c r="S1495" s="4">
        <v>2347361</v>
      </c>
      <c r="T1495" s="1">
        <v>13.59</v>
      </c>
      <c r="U1495" s="1">
        <v>120</v>
      </c>
      <c r="V1495" s="1">
        <v>19561.34</v>
      </c>
      <c r="W1495" s="4">
        <f t="shared" si="168"/>
        <v>2658386.3325</v>
      </c>
      <c r="X1495" s="1" t="s">
        <v>50</v>
      </c>
      <c r="Y1495" s="1" t="s">
        <v>51</v>
      </c>
      <c r="Z1495" s="8">
        <v>46957</v>
      </c>
      <c r="AA1495" s="8" t="str">
        <f>TEXT(Table2[[#This Row],[Application_Date]],"yyy")</f>
        <v>2028</v>
      </c>
      <c r="AB1495" s="8" t="str">
        <f>TEXT(Table2[[#This Row],[Application_Date]],"mmmm")</f>
        <v>July</v>
      </c>
      <c r="AC1495" s="1" t="s">
        <v>61</v>
      </c>
      <c r="AD1495" s="1" t="s">
        <v>30</v>
      </c>
      <c r="AE1495" s="1" t="s">
        <v>62</v>
      </c>
    </row>
    <row r="1496" spans="1:31" x14ac:dyDescent="0.25">
      <c r="A1496" s="1" t="s">
        <v>3132</v>
      </c>
      <c r="B1496" s="1" t="str">
        <f>IF(COUNTIF($A$2:A1496,A1496)&gt;1,"Duplicate","Unique")</f>
        <v>Unique</v>
      </c>
      <c r="C1496" s="1" t="s">
        <v>3133</v>
      </c>
      <c r="D1496" s="1" t="s">
        <v>23</v>
      </c>
      <c r="E1496" s="1" t="str">
        <f t="shared" si="162"/>
        <v>Submitted</v>
      </c>
      <c r="F1496" s="1" t="s">
        <v>35</v>
      </c>
      <c r="G1496" s="1">
        <v>27</v>
      </c>
      <c r="H1496" s="1" t="s">
        <v>24</v>
      </c>
      <c r="I1496" s="1" t="s">
        <v>25</v>
      </c>
      <c r="J1496" s="1" t="s">
        <v>37</v>
      </c>
      <c r="K1496" s="4">
        <v>401519</v>
      </c>
      <c r="L1496" s="4" t="str">
        <f t="shared" si="163"/>
        <v>Submitted</v>
      </c>
      <c r="M1496" s="1">
        <v>699</v>
      </c>
      <c r="N1496" s="1" t="str">
        <f t="shared" si="164"/>
        <v>low_risk</v>
      </c>
      <c r="O1496" s="1" t="str">
        <f t="shared" si="165"/>
        <v>Excellent</v>
      </c>
      <c r="P1496" s="1" t="str">
        <f t="shared" si="166"/>
        <v>Submitted</v>
      </c>
      <c r="Q1496" s="1" t="str">
        <f t="shared" si="167"/>
        <v>Valid</v>
      </c>
      <c r="R1496" s="1" t="s">
        <v>82</v>
      </c>
      <c r="S1496" s="4">
        <v>778983</v>
      </c>
      <c r="T1496" s="1">
        <v>7.92</v>
      </c>
      <c r="U1496" s="1">
        <v>24</v>
      </c>
      <c r="V1496" s="1">
        <v>32457.62</v>
      </c>
      <c r="W1496" s="4">
        <f t="shared" si="168"/>
        <v>514131.46213150956</v>
      </c>
      <c r="X1496" s="1" t="s">
        <v>105</v>
      </c>
      <c r="Y1496" s="1" t="s">
        <v>106</v>
      </c>
      <c r="Z1496" s="8">
        <v>46958</v>
      </c>
      <c r="AA1496" s="8" t="str">
        <f>TEXT(Table2[[#This Row],[Application_Date]],"yyy")</f>
        <v>2028</v>
      </c>
      <c r="AB1496" s="8" t="str">
        <f>TEXT(Table2[[#This Row],[Application_Date]],"mmmm")</f>
        <v>July</v>
      </c>
      <c r="AC1496" s="1" t="s">
        <v>41</v>
      </c>
      <c r="AD1496" s="1" t="s">
        <v>42</v>
      </c>
      <c r="AE1496" s="1" t="s">
        <v>31</v>
      </c>
    </row>
    <row r="1497" spans="1:31" x14ac:dyDescent="0.25">
      <c r="A1497" s="1" t="s">
        <v>3134</v>
      </c>
      <c r="B1497" s="1" t="str">
        <f>IF(COUNTIF($A$2:A1497,A1497)&gt;1,"Duplicate","Unique")</f>
        <v>Unique</v>
      </c>
      <c r="C1497" s="1" t="s">
        <v>3135</v>
      </c>
      <c r="D1497" s="1" t="s">
        <v>121</v>
      </c>
      <c r="E1497" s="1" t="str">
        <f t="shared" si="162"/>
        <v>Submitted</v>
      </c>
      <c r="F1497" s="1" t="s">
        <v>35</v>
      </c>
      <c r="G1497" s="1">
        <v>43</v>
      </c>
      <c r="H1497" s="1" t="s">
        <v>24</v>
      </c>
      <c r="I1497" s="1" t="s">
        <v>25</v>
      </c>
      <c r="J1497" s="1" t="s">
        <v>37</v>
      </c>
      <c r="K1497" s="4">
        <v>1188960</v>
      </c>
      <c r="L1497" s="4" t="str">
        <f t="shared" si="163"/>
        <v>Submitted</v>
      </c>
      <c r="M1497" s="1">
        <v>876</v>
      </c>
      <c r="N1497" s="1" t="str">
        <f t="shared" si="164"/>
        <v>medium_risk</v>
      </c>
      <c r="O1497" s="1" t="str">
        <f t="shared" si="165"/>
        <v>Excellent</v>
      </c>
      <c r="P1497" s="1" t="str">
        <f t="shared" si="166"/>
        <v>Submitted</v>
      </c>
      <c r="Q1497" s="1" t="str">
        <f t="shared" si="167"/>
        <v>Valid</v>
      </c>
      <c r="R1497" s="1" t="s">
        <v>82</v>
      </c>
      <c r="S1497" s="4">
        <v>4466534</v>
      </c>
      <c r="T1497" s="1">
        <v>15.7</v>
      </c>
      <c r="U1497" s="1">
        <v>180</v>
      </c>
      <c r="V1497" s="1">
        <v>24814.080000000002</v>
      </c>
      <c r="W1497" s="4">
        <f t="shared" si="168"/>
        <v>5843715.3166666664</v>
      </c>
      <c r="X1497" s="1" t="s">
        <v>50</v>
      </c>
      <c r="Y1497" s="1" t="s">
        <v>51</v>
      </c>
      <c r="Z1497" s="8">
        <v>46959</v>
      </c>
      <c r="AA1497" s="8" t="str">
        <f>TEXT(Table2[[#This Row],[Application_Date]],"yyy")</f>
        <v>2028</v>
      </c>
      <c r="AB1497" s="8" t="str">
        <f>TEXT(Table2[[#This Row],[Application_Date]],"mmmm")</f>
        <v>July</v>
      </c>
      <c r="AC1497" s="1" t="s">
        <v>52</v>
      </c>
      <c r="AD1497" s="1" t="s">
        <v>30</v>
      </c>
      <c r="AE1497" s="1" t="s">
        <v>43</v>
      </c>
    </row>
    <row r="1498" spans="1:31" x14ac:dyDescent="0.25">
      <c r="A1498" s="1" t="s">
        <v>3136</v>
      </c>
      <c r="B1498" s="1" t="str">
        <f>IF(COUNTIF($A$2:A1498,A1498)&gt;1,"Duplicate","Unique")</f>
        <v>Unique</v>
      </c>
      <c r="C1498" s="1" t="s">
        <v>3137</v>
      </c>
      <c r="D1498" s="1" t="s">
        <v>392</v>
      </c>
      <c r="E1498" s="1" t="str">
        <f t="shared" si="162"/>
        <v>Submitted</v>
      </c>
      <c r="F1498" s="1" t="s">
        <v>35</v>
      </c>
      <c r="G1498" s="1">
        <v>33</v>
      </c>
      <c r="H1498" s="1" t="s">
        <v>24</v>
      </c>
      <c r="I1498" s="1" t="s">
        <v>48</v>
      </c>
      <c r="J1498" s="1" t="s">
        <v>26</v>
      </c>
      <c r="K1498" s="4">
        <v>1782746</v>
      </c>
      <c r="L1498" s="4" t="str">
        <f t="shared" si="163"/>
        <v>Submitted</v>
      </c>
      <c r="M1498" s="1">
        <v>400</v>
      </c>
      <c r="N1498" s="1" t="str">
        <f t="shared" si="164"/>
        <v>High_risk</v>
      </c>
      <c r="O1498" s="1" t="str">
        <f t="shared" si="165"/>
        <v>Excellent</v>
      </c>
      <c r="P1498" s="1" t="str">
        <f t="shared" si="166"/>
        <v>Submitted</v>
      </c>
      <c r="Q1498" s="1" t="str">
        <f t="shared" si="167"/>
        <v>Valid</v>
      </c>
      <c r="R1498" s="1" t="s">
        <v>38</v>
      </c>
      <c r="S1498" s="4">
        <v>1728304</v>
      </c>
      <c r="T1498" s="1">
        <v>15.63</v>
      </c>
      <c r="U1498" s="1">
        <v>24</v>
      </c>
      <c r="V1498" s="1">
        <v>72012.67</v>
      </c>
      <c r="W1498" s="4">
        <f t="shared" si="168"/>
        <v>2251115.9645667425</v>
      </c>
      <c r="X1498" s="1" t="s">
        <v>28</v>
      </c>
      <c r="Y1498" s="1" t="s">
        <v>29</v>
      </c>
      <c r="Z1498" s="8">
        <v>46960</v>
      </c>
      <c r="AA1498" s="8" t="str">
        <f>TEXT(Table2[[#This Row],[Application_Date]],"yyy")</f>
        <v>2028</v>
      </c>
      <c r="AB1498" s="8" t="str">
        <f>TEXT(Table2[[#This Row],[Application_Date]],"mmmm")</f>
        <v>July</v>
      </c>
      <c r="AC1498" s="1" t="s">
        <v>61</v>
      </c>
      <c r="AD1498" s="1" t="s">
        <v>42</v>
      </c>
      <c r="AE1498" s="1" t="s">
        <v>31</v>
      </c>
    </row>
    <row r="1499" spans="1:31" x14ac:dyDescent="0.25">
      <c r="A1499" s="1" t="s">
        <v>3138</v>
      </c>
      <c r="B1499" s="1" t="str">
        <f>IF(COUNTIF($A$2:A1499,A1499)&gt;1,"Duplicate","Unique")</f>
        <v>Unique</v>
      </c>
      <c r="C1499" s="1" t="s">
        <v>3139</v>
      </c>
      <c r="D1499" s="1" t="s">
        <v>99</v>
      </c>
      <c r="E1499" s="1" t="str">
        <f t="shared" si="162"/>
        <v>Submitted</v>
      </c>
      <c r="F1499" s="1" t="s">
        <v>47</v>
      </c>
      <c r="G1499" s="1">
        <v>58</v>
      </c>
      <c r="H1499" s="1" t="s">
        <v>24</v>
      </c>
      <c r="I1499" s="1" t="s">
        <v>48</v>
      </c>
      <c r="J1499" s="1" t="s">
        <v>26</v>
      </c>
      <c r="K1499" s="4">
        <v>2247916</v>
      </c>
      <c r="L1499" s="4" t="str">
        <f t="shared" si="163"/>
        <v>Submitted</v>
      </c>
      <c r="M1499" s="1">
        <v>812</v>
      </c>
      <c r="N1499" s="1" t="str">
        <f t="shared" si="164"/>
        <v>medium_risk</v>
      </c>
      <c r="O1499" s="1" t="str">
        <f t="shared" si="165"/>
        <v>Excellent</v>
      </c>
      <c r="P1499" s="1" t="str">
        <f t="shared" si="166"/>
        <v>Submitted</v>
      </c>
      <c r="Q1499" s="1" t="str">
        <f t="shared" si="167"/>
        <v>Valid</v>
      </c>
      <c r="R1499" s="1" t="s">
        <v>70</v>
      </c>
      <c r="S1499" s="4">
        <v>3580586</v>
      </c>
      <c r="T1499" s="1">
        <v>14.79</v>
      </c>
      <c r="U1499" s="1">
        <v>24</v>
      </c>
      <c r="V1499" s="1">
        <v>149191.07999999999</v>
      </c>
      <c r="W1499" s="4">
        <f t="shared" si="168"/>
        <v>4413072.2637821725</v>
      </c>
      <c r="X1499" s="1" t="s">
        <v>105</v>
      </c>
      <c r="Y1499" s="1" t="s">
        <v>106</v>
      </c>
      <c r="Z1499" s="8">
        <v>46961</v>
      </c>
      <c r="AA1499" s="8" t="str">
        <f>TEXT(Table2[[#This Row],[Application_Date]],"yyy")</f>
        <v>2028</v>
      </c>
      <c r="AB1499" s="8" t="str">
        <f>TEXT(Table2[[#This Row],[Application_Date]],"mmmm")</f>
        <v>July</v>
      </c>
      <c r="AC1499" s="1" t="s">
        <v>52</v>
      </c>
      <c r="AD1499" s="1" t="s">
        <v>42</v>
      </c>
      <c r="AE1499" s="1" t="s">
        <v>43</v>
      </c>
    </row>
    <row r="1500" spans="1:31" x14ac:dyDescent="0.25">
      <c r="A1500" s="1" t="s">
        <v>3140</v>
      </c>
      <c r="B1500" s="1" t="str">
        <f>IF(COUNTIF($A$2:A1500,A1500)&gt;1,"Duplicate","Unique")</f>
        <v>Unique</v>
      </c>
      <c r="C1500" s="1" t="s">
        <v>3141</v>
      </c>
      <c r="D1500" s="1" t="s">
        <v>638</v>
      </c>
      <c r="E1500" s="1" t="str">
        <f t="shared" si="162"/>
        <v>Submitted</v>
      </c>
      <c r="F1500" s="1" t="s">
        <v>35</v>
      </c>
      <c r="G1500" s="1">
        <v>46</v>
      </c>
      <c r="H1500" s="1" t="s">
        <v>36</v>
      </c>
      <c r="I1500" s="1" t="s">
        <v>25</v>
      </c>
      <c r="J1500" s="1" t="s">
        <v>26</v>
      </c>
      <c r="K1500" s="4">
        <v>2009518</v>
      </c>
      <c r="L1500" s="4" t="str">
        <f t="shared" si="163"/>
        <v>Submitted</v>
      </c>
      <c r="M1500" s="1">
        <v>743</v>
      </c>
      <c r="N1500" s="1" t="str">
        <f t="shared" si="164"/>
        <v>low_risk</v>
      </c>
      <c r="O1500" s="1" t="str">
        <f t="shared" si="165"/>
        <v>Excellent</v>
      </c>
      <c r="P1500" s="1" t="str">
        <f t="shared" si="166"/>
        <v>Submitted</v>
      </c>
      <c r="Q1500" s="1" t="str">
        <f t="shared" si="167"/>
        <v>Valid</v>
      </c>
      <c r="R1500" s="1" t="s">
        <v>82</v>
      </c>
      <c r="S1500" s="4">
        <v>2639025</v>
      </c>
      <c r="T1500" s="1">
        <v>11.38</v>
      </c>
      <c r="U1500" s="1">
        <v>36</v>
      </c>
      <c r="V1500" s="1">
        <v>73306.25</v>
      </c>
      <c r="W1500" s="4">
        <f t="shared" si="168"/>
        <v>2502675.3750934391</v>
      </c>
      <c r="X1500" s="1" t="s">
        <v>28</v>
      </c>
      <c r="Y1500" s="1" t="s">
        <v>29</v>
      </c>
      <c r="Z1500" s="8">
        <v>46962</v>
      </c>
      <c r="AA1500" s="8" t="str">
        <f>TEXT(Table2[[#This Row],[Application_Date]],"yyy")</f>
        <v>2028</v>
      </c>
      <c r="AB1500" s="8" t="str">
        <f>TEXT(Table2[[#This Row],[Application_Date]],"mmmm")</f>
        <v>July</v>
      </c>
      <c r="AC1500" s="1" t="s">
        <v>41</v>
      </c>
      <c r="AD1500" s="1" t="s">
        <v>30</v>
      </c>
      <c r="AE1500" s="1" t="s">
        <v>62</v>
      </c>
    </row>
    <row r="1501" spans="1:31" x14ac:dyDescent="0.25">
      <c r="A1501" s="1" t="s">
        <v>3142</v>
      </c>
      <c r="B1501" s="1" t="str">
        <f>IF(COUNTIF($A$2:A1501,A1501)&gt;1,"Duplicate","Unique")</f>
        <v>Unique</v>
      </c>
      <c r="C1501" s="1" t="s">
        <v>3143</v>
      </c>
      <c r="D1501" s="1" t="s">
        <v>199</v>
      </c>
      <c r="E1501" s="1" t="str">
        <f t="shared" si="162"/>
        <v>Submitted</v>
      </c>
      <c r="F1501" s="1" t="s">
        <v>47</v>
      </c>
      <c r="G1501" s="1">
        <v>25</v>
      </c>
      <c r="H1501" s="1" t="s">
        <v>36</v>
      </c>
      <c r="I1501" s="1" t="s">
        <v>25</v>
      </c>
      <c r="J1501" s="1" t="s">
        <v>37</v>
      </c>
      <c r="K1501" s="4">
        <v>2174116</v>
      </c>
      <c r="L1501" s="4" t="str">
        <f t="shared" si="163"/>
        <v>Submitted</v>
      </c>
      <c r="M1501" s="1">
        <v>365</v>
      </c>
      <c r="N1501" s="1" t="str">
        <f t="shared" si="164"/>
        <v>High_risk</v>
      </c>
      <c r="O1501" s="1" t="str">
        <f t="shared" si="165"/>
        <v>Excellent</v>
      </c>
      <c r="P1501" s="1" t="str">
        <f t="shared" si="166"/>
        <v>Submitted</v>
      </c>
      <c r="Q1501" s="1" t="str">
        <f t="shared" si="167"/>
        <v>Valid</v>
      </c>
      <c r="R1501" s="1" t="s">
        <v>6</v>
      </c>
      <c r="S1501" s="4">
        <v>2323561</v>
      </c>
      <c r="T1501" s="1">
        <v>15.53</v>
      </c>
      <c r="U1501" s="1">
        <v>180</v>
      </c>
      <c r="V1501" s="1">
        <v>12908.67</v>
      </c>
      <c r="W1501" s="4">
        <f t="shared" si="168"/>
        <v>3007075.1941666668</v>
      </c>
      <c r="X1501" s="1" t="s">
        <v>59</v>
      </c>
      <c r="Y1501" s="1" t="s">
        <v>60</v>
      </c>
      <c r="Z1501" s="8">
        <v>46963</v>
      </c>
      <c r="AA1501" s="8" t="str">
        <f>TEXT(Table2[[#This Row],[Application_Date]],"yyy")</f>
        <v>2028</v>
      </c>
      <c r="AB1501" s="8" t="str">
        <f>TEXT(Table2[[#This Row],[Application_Date]],"mmmm")</f>
        <v>July</v>
      </c>
      <c r="AC1501" s="1" t="s">
        <v>61</v>
      </c>
      <c r="AD1501" s="1" t="s">
        <v>30</v>
      </c>
      <c r="AE1501" s="1" t="s">
        <v>43</v>
      </c>
    </row>
    <row r="1502" spans="1:31" x14ac:dyDescent="0.25">
      <c r="A1502" s="1" t="s">
        <v>3144</v>
      </c>
      <c r="B1502" s="1" t="str">
        <f>IF(COUNTIF($A$2:A1502,A1502)&gt;1,"Duplicate","Unique")</f>
        <v>Unique</v>
      </c>
      <c r="C1502" s="1" t="s">
        <v>3145</v>
      </c>
      <c r="D1502" s="1" t="s">
        <v>55</v>
      </c>
      <c r="E1502" s="1" t="str">
        <f t="shared" si="162"/>
        <v>Submitted</v>
      </c>
      <c r="F1502" s="1" t="s">
        <v>47</v>
      </c>
      <c r="G1502" s="1">
        <v>58</v>
      </c>
      <c r="H1502" s="1" t="s">
        <v>24</v>
      </c>
      <c r="I1502" s="1" t="s">
        <v>48</v>
      </c>
      <c r="J1502" s="1" t="s">
        <v>49</v>
      </c>
      <c r="K1502" s="4">
        <v>392435</v>
      </c>
      <c r="L1502" s="4" t="str">
        <f t="shared" si="163"/>
        <v>Submitted</v>
      </c>
      <c r="M1502" s="1">
        <v>336</v>
      </c>
      <c r="N1502" s="1" t="str">
        <f t="shared" si="164"/>
        <v>High_risk</v>
      </c>
      <c r="O1502" s="1" t="str">
        <f t="shared" si="165"/>
        <v>Excellent</v>
      </c>
      <c r="P1502" s="1" t="str">
        <f t="shared" si="166"/>
        <v>Submitted</v>
      </c>
      <c r="Q1502" s="1" t="str">
        <f t="shared" si="167"/>
        <v>Valid</v>
      </c>
      <c r="R1502" s="1" t="s">
        <v>82</v>
      </c>
      <c r="S1502" s="4">
        <v>4181346</v>
      </c>
      <c r="T1502" s="1">
        <v>12.07</v>
      </c>
      <c r="U1502" s="1">
        <v>120</v>
      </c>
      <c r="V1502" s="1">
        <v>34844.550000000003</v>
      </c>
      <c r="W1502" s="4">
        <f t="shared" si="168"/>
        <v>4205737.1850000005</v>
      </c>
      <c r="X1502" s="1" t="s">
        <v>59</v>
      </c>
      <c r="Y1502" s="1" t="s">
        <v>60</v>
      </c>
      <c r="Z1502" s="8">
        <v>46964</v>
      </c>
      <c r="AA1502" s="8" t="str">
        <f>TEXT(Table2[[#This Row],[Application_Date]],"yyy")</f>
        <v>2028</v>
      </c>
      <c r="AB1502" s="8" t="str">
        <f>TEXT(Table2[[#This Row],[Application_Date]],"mmmm")</f>
        <v>July</v>
      </c>
      <c r="AC1502" s="1" t="s">
        <v>61</v>
      </c>
      <c r="AD1502" s="1" t="s">
        <v>30</v>
      </c>
      <c r="AE1502" s="1" t="s">
        <v>62</v>
      </c>
    </row>
    <row r="1503" spans="1:31" x14ac:dyDescent="0.25">
      <c r="A1503" s="1" t="s">
        <v>3146</v>
      </c>
      <c r="B1503" s="1" t="str">
        <f>IF(COUNTIF($A$2:A1503,A1503)&gt;1,"Duplicate","Unique")</f>
        <v>Unique</v>
      </c>
      <c r="C1503" s="1" t="s">
        <v>3147</v>
      </c>
      <c r="D1503" s="1" t="s">
        <v>133</v>
      </c>
      <c r="E1503" s="1" t="str">
        <f t="shared" si="162"/>
        <v>Submitted</v>
      </c>
      <c r="F1503" s="1" t="s">
        <v>35</v>
      </c>
      <c r="G1503" s="1">
        <v>54</v>
      </c>
      <c r="H1503" s="1" t="s">
        <v>36</v>
      </c>
      <c r="I1503" s="1" t="s">
        <v>48</v>
      </c>
      <c r="J1503" s="1" t="s">
        <v>26</v>
      </c>
      <c r="K1503" s="4">
        <v>268076</v>
      </c>
      <c r="L1503" s="4" t="str">
        <f t="shared" si="163"/>
        <v>Submitted</v>
      </c>
      <c r="M1503" s="1">
        <v>772</v>
      </c>
      <c r="N1503" s="1" t="str">
        <f t="shared" si="164"/>
        <v>medium_risk</v>
      </c>
      <c r="O1503" s="1" t="str">
        <f t="shared" si="165"/>
        <v>Excellent</v>
      </c>
      <c r="P1503" s="1" t="str">
        <f t="shared" si="166"/>
        <v>Submitted</v>
      </c>
      <c r="Q1503" s="1" t="str">
        <f t="shared" si="167"/>
        <v>Valid</v>
      </c>
      <c r="R1503" s="1" t="s">
        <v>82</v>
      </c>
      <c r="S1503" s="4">
        <v>1746705</v>
      </c>
      <c r="T1503" s="1">
        <v>14.93</v>
      </c>
      <c r="U1503" s="1">
        <v>180</v>
      </c>
      <c r="V1503" s="1">
        <v>9703.92</v>
      </c>
      <c r="W1503" s="4">
        <f t="shared" si="168"/>
        <v>2173192.1375000002</v>
      </c>
      <c r="X1503" s="1" t="s">
        <v>85</v>
      </c>
      <c r="Y1503" s="1" t="s">
        <v>86</v>
      </c>
      <c r="Z1503" s="8">
        <v>46965</v>
      </c>
      <c r="AA1503" s="8" t="str">
        <f>TEXT(Table2[[#This Row],[Application_Date]],"yyy")</f>
        <v>2028</v>
      </c>
      <c r="AB1503" s="8" t="str">
        <f>TEXT(Table2[[#This Row],[Application_Date]],"mmmm")</f>
        <v>July</v>
      </c>
      <c r="AC1503" s="1" t="s">
        <v>41</v>
      </c>
      <c r="AD1503" s="1" t="s">
        <v>30</v>
      </c>
      <c r="AE1503" s="1" t="s">
        <v>31</v>
      </c>
    </row>
    <row r="1504" spans="1:31" x14ac:dyDescent="0.25">
      <c r="A1504" s="1" t="s">
        <v>3148</v>
      </c>
      <c r="B1504" s="1" t="str">
        <f>IF(COUNTIF($A$2:A1504,A1504)&gt;1,"Duplicate","Unique")</f>
        <v>Unique</v>
      </c>
      <c r="C1504" s="1" t="s">
        <v>3149</v>
      </c>
      <c r="D1504" s="1" t="s">
        <v>489</v>
      </c>
      <c r="E1504" s="1" t="str">
        <f t="shared" si="162"/>
        <v>Submitted</v>
      </c>
      <c r="F1504" s="1" t="s">
        <v>47</v>
      </c>
      <c r="G1504" s="1">
        <v>22</v>
      </c>
      <c r="H1504" s="1" t="s">
        <v>36</v>
      </c>
      <c r="I1504" s="1" t="s">
        <v>25</v>
      </c>
      <c r="J1504" s="1" t="s">
        <v>37</v>
      </c>
      <c r="K1504" s="4">
        <v>1807496</v>
      </c>
      <c r="L1504" s="4" t="str">
        <f t="shared" si="163"/>
        <v>Submitted</v>
      </c>
      <c r="M1504" s="1">
        <v>711</v>
      </c>
      <c r="N1504" s="1" t="str">
        <f t="shared" si="164"/>
        <v>low_risk</v>
      </c>
      <c r="O1504" s="1" t="str">
        <f t="shared" si="165"/>
        <v>Excellent</v>
      </c>
      <c r="P1504" s="1" t="str">
        <f t="shared" si="166"/>
        <v>Submitted</v>
      </c>
      <c r="Q1504" s="1" t="str">
        <f t="shared" si="167"/>
        <v>Valid</v>
      </c>
      <c r="R1504" s="1" t="s">
        <v>27</v>
      </c>
      <c r="S1504" s="4">
        <v>4153826</v>
      </c>
      <c r="T1504" s="1">
        <v>12.5</v>
      </c>
      <c r="U1504" s="1">
        <v>120</v>
      </c>
      <c r="V1504" s="1">
        <v>34615.22</v>
      </c>
      <c r="W1504" s="4">
        <f t="shared" si="168"/>
        <v>4326902.083333334</v>
      </c>
      <c r="X1504" s="1" t="s">
        <v>50</v>
      </c>
      <c r="Y1504" s="1" t="s">
        <v>51</v>
      </c>
      <c r="Z1504" s="8">
        <v>46966</v>
      </c>
      <c r="AA1504" s="8" t="str">
        <f>TEXT(Table2[[#This Row],[Application_Date]],"yyy")</f>
        <v>2028</v>
      </c>
      <c r="AB1504" s="8" t="str">
        <f>TEXT(Table2[[#This Row],[Application_Date]],"mmmm")</f>
        <v>August</v>
      </c>
      <c r="AC1504" s="1" t="s">
        <v>61</v>
      </c>
      <c r="AD1504" s="1" t="s">
        <v>30</v>
      </c>
      <c r="AE1504" s="1" t="s">
        <v>62</v>
      </c>
    </row>
    <row r="1505" spans="1:31" x14ac:dyDescent="0.25">
      <c r="A1505" s="1" t="s">
        <v>3150</v>
      </c>
      <c r="B1505" s="1" t="str">
        <f>IF(COUNTIF($A$2:A1505,A1505)&gt;1,"Duplicate","Unique")</f>
        <v>Unique</v>
      </c>
      <c r="C1505" s="1" t="s">
        <v>3151</v>
      </c>
      <c r="D1505" s="1" t="s">
        <v>99</v>
      </c>
      <c r="E1505" s="1" t="str">
        <f t="shared" si="162"/>
        <v>Submitted</v>
      </c>
      <c r="F1505" s="1" t="s">
        <v>35</v>
      </c>
      <c r="G1505" s="1">
        <v>65</v>
      </c>
      <c r="H1505" s="1" t="s">
        <v>36</v>
      </c>
      <c r="I1505" s="1" t="s">
        <v>25</v>
      </c>
      <c r="J1505" s="1" t="s">
        <v>70</v>
      </c>
      <c r="K1505" s="4">
        <v>573225</v>
      </c>
      <c r="L1505" s="4" t="str">
        <f t="shared" si="163"/>
        <v>Submitted</v>
      </c>
      <c r="M1505" s="1">
        <v>672</v>
      </c>
      <c r="N1505" s="1" t="str">
        <f t="shared" si="164"/>
        <v>low_risk</v>
      </c>
      <c r="O1505" s="1" t="str">
        <f t="shared" si="165"/>
        <v>Excellent</v>
      </c>
      <c r="P1505" s="1" t="str">
        <f t="shared" si="166"/>
        <v>Submitted</v>
      </c>
      <c r="Q1505" s="1" t="str">
        <f t="shared" si="167"/>
        <v>Valid</v>
      </c>
      <c r="R1505" s="1" t="s">
        <v>27</v>
      </c>
      <c r="S1505" s="4">
        <v>2119274</v>
      </c>
      <c r="T1505" s="1">
        <v>14.54</v>
      </c>
      <c r="U1505" s="1">
        <v>36</v>
      </c>
      <c r="V1505" s="1">
        <v>58868.72</v>
      </c>
      <c r="W1505" s="4">
        <f t="shared" si="168"/>
        <v>2567853.6633343324</v>
      </c>
      <c r="X1505" s="1" t="s">
        <v>39</v>
      </c>
      <c r="Y1505" s="1" t="s">
        <v>40</v>
      </c>
      <c r="Z1505" s="8">
        <v>46967</v>
      </c>
      <c r="AA1505" s="8" t="str">
        <f>TEXT(Table2[[#This Row],[Application_Date]],"yyy")</f>
        <v>2028</v>
      </c>
      <c r="AB1505" s="8" t="str">
        <f>TEXT(Table2[[#This Row],[Application_Date]],"mmmm")</f>
        <v>August</v>
      </c>
      <c r="AC1505" s="1" t="s">
        <v>52</v>
      </c>
      <c r="AD1505" s="1" t="s">
        <v>42</v>
      </c>
      <c r="AE1505" s="1" t="s">
        <v>43</v>
      </c>
    </row>
    <row r="1506" spans="1:31" x14ac:dyDescent="0.25">
      <c r="A1506" s="1" t="s">
        <v>3152</v>
      </c>
      <c r="B1506" s="1" t="str">
        <f>IF(COUNTIF($A$2:A1506,A1506)&gt;1,"Duplicate","Unique")</f>
        <v>Unique</v>
      </c>
      <c r="C1506" s="1" t="s">
        <v>3153</v>
      </c>
      <c r="D1506" s="1" t="s">
        <v>309</v>
      </c>
      <c r="E1506" s="1" t="str">
        <f t="shared" si="162"/>
        <v>Submitted</v>
      </c>
      <c r="F1506" s="1" t="s">
        <v>47</v>
      </c>
      <c r="G1506" s="1">
        <v>48</v>
      </c>
      <c r="H1506" s="1" t="s">
        <v>24</v>
      </c>
      <c r="I1506" s="1" t="s">
        <v>48</v>
      </c>
      <c r="J1506" s="1" t="s">
        <v>70</v>
      </c>
      <c r="K1506" s="4">
        <v>706608</v>
      </c>
      <c r="L1506" s="4" t="str">
        <f t="shared" si="163"/>
        <v>Submitted</v>
      </c>
      <c r="M1506" s="1">
        <v>709</v>
      </c>
      <c r="N1506" s="1" t="str">
        <f t="shared" si="164"/>
        <v>low_risk</v>
      </c>
      <c r="O1506" s="1" t="str">
        <f t="shared" si="165"/>
        <v>Excellent</v>
      </c>
      <c r="P1506" s="1" t="str">
        <f t="shared" si="166"/>
        <v>Submitted</v>
      </c>
      <c r="Q1506" s="1" t="str">
        <f t="shared" si="167"/>
        <v>Valid</v>
      </c>
      <c r="R1506" s="1" t="s">
        <v>70</v>
      </c>
      <c r="S1506" s="4">
        <v>4004989</v>
      </c>
      <c r="T1506" s="1">
        <v>18.059999999999999</v>
      </c>
      <c r="U1506" s="1">
        <v>120</v>
      </c>
      <c r="V1506" s="1">
        <v>33374.910000000003</v>
      </c>
      <c r="W1506" s="4">
        <f t="shared" si="168"/>
        <v>6027508.4449999994</v>
      </c>
      <c r="X1506" s="1" t="s">
        <v>39</v>
      </c>
      <c r="Y1506" s="1" t="s">
        <v>40</v>
      </c>
      <c r="Z1506" s="8">
        <v>46968</v>
      </c>
      <c r="AA1506" s="8" t="str">
        <f>TEXT(Table2[[#This Row],[Application_Date]],"yyy")</f>
        <v>2028</v>
      </c>
      <c r="AB1506" s="8" t="str">
        <f>TEXT(Table2[[#This Row],[Application_Date]],"mmmm")</f>
        <v>August</v>
      </c>
      <c r="AC1506" s="1" t="s">
        <v>41</v>
      </c>
      <c r="AD1506" s="1" t="s">
        <v>30</v>
      </c>
      <c r="AE1506" s="1" t="s">
        <v>31</v>
      </c>
    </row>
    <row r="1507" spans="1:31" x14ac:dyDescent="0.25">
      <c r="A1507" s="1" t="s">
        <v>3154</v>
      </c>
      <c r="B1507" s="1" t="str">
        <f>IF(COUNTIF($A$2:A1507,A1507)&gt;1,"Duplicate","Unique")</f>
        <v>Unique</v>
      </c>
      <c r="C1507" s="1" t="s">
        <v>3155</v>
      </c>
      <c r="D1507" s="1" t="s">
        <v>489</v>
      </c>
      <c r="E1507" s="1" t="str">
        <f t="shared" si="162"/>
        <v>Submitted</v>
      </c>
      <c r="F1507" s="1" t="s">
        <v>35</v>
      </c>
      <c r="G1507" s="1">
        <v>38</v>
      </c>
      <c r="H1507" s="1" t="s">
        <v>36</v>
      </c>
      <c r="I1507" s="1" t="s">
        <v>25</v>
      </c>
      <c r="J1507" s="1" t="s">
        <v>26</v>
      </c>
      <c r="K1507" s="4">
        <v>907720</v>
      </c>
      <c r="L1507" s="4" t="str">
        <f t="shared" si="163"/>
        <v>Submitted</v>
      </c>
      <c r="M1507" s="1">
        <v>730</v>
      </c>
      <c r="N1507" s="1" t="str">
        <f t="shared" si="164"/>
        <v>low_risk</v>
      </c>
      <c r="O1507" s="1" t="str">
        <f t="shared" si="165"/>
        <v>Excellent</v>
      </c>
      <c r="P1507" s="1" t="str">
        <f t="shared" si="166"/>
        <v>Submitted</v>
      </c>
      <c r="Q1507" s="1" t="str">
        <f t="shared" si="167"/>
        <v>Valid</v>
      </c>
      <c r="R1507" s="1" t="s">
        <v>82</v>
      </c>
      <c r="S1507" s="4">
        <v>2126410</v>
      </c>
      <c r="T1507" s="1">
        <v>10.36</v>
      </c>
      <c r="U1507" s="1">
        <v>24</v>
      </c>
      <c r="V1507" s="1">
        <v>88600.42</v>
      </c>
      <c r="W1507" s="4">
        <f t="shared" si="168"/>
        <v>1835801.2315415593</v>
      </c>
      <c r="X1507" s="1" t="s">
        <v>95</v>
      </c>
      <c r="Y1507" s="1" t="s">
        <v>96</v>
      </c>
      <c r="Z1507" s="8">
        <v>46969</v>
      </c>
      <c r="AA1507" s="8" t="str">
        <f>TEXT(Table2[[#This Row],[Application_Date]],"yyy")</f>
        <v>2028</v>
      </c>
      <c r="AB1507" s="8" t="str">
        <f>TEXT(Table2[[#This Row],[Application_Date]],"mmmm")</f>
        <v>August</v>
      </c>
      <c r="AC1507" s="1" t="s">
        <v>61</v>
      </c>
      <c r="AD1507" s="1" t="s">
        <v>30</v>
      </c>
      <c r="AE1507" s="1" t="s">
        <v>62</v>
      </c>
    </row>
    <row r="1508" spans="1:31" x14ac:dyDescent="0.25">
      <c r="A1508" s="1" t="s">
        <v>3156</v>
      </c>
      <c r="B1508" s="1" t="str">
        <f>IF(COUNTIF($A$2:A1508,A1508)&gt;1,"Duplicate","Unique")</f>
        <v>Unique</v>
      </c>
      <c r="C1508" s="1" t="s">
        <v>3157</v>
      </c>
      <c r="D1508" s="1" t="s">
        <v>89</v>
      </c>
      <c r="E1508" s="1" t="str">
        <f t="shared" si="162"/>
        <v>Submitted</v>
      </c>
      <c r="F1508" s="1" t="s">
        <v>35</v>
      </c>
      <c r="G1508" s="1">
        <v>36</v>
      </c>
      <c r="H1508" s="1" t="s">
        <v>36</v>
      </c>
      <c r="I1508" s="1" t="s">
        <v>25</v>
      </c>
      <c r="J1508" s="1" t="s">
        <v>37</v>
      </c>
      <c r="K1508" s="4">
        <v>707122</v>
      </c>
      <c r="L1508" s="4" t="str">
        <f t="shared" si="163"/>
        <v>Submitted</v>
      </c>
      <c r="M1508" s="1">
        <v>511</v>
      </c>
      <c r="N1508" s="1" t="str">
        <f t="shared" si="164"/>
        <v>High_risk</v>
      </c>
      <c r="O1508" s="1" t="str">
        <f t="shared" si="165"/>
        <v>Excellent</v>
      </c>
      <c r="P1508" s="1" t="str">
        <f t="shared" si="166"/>
        <v>Submitted</v>
      </c>
      <c r="Q1508" s="1" t="str">
        <f t="shared" si="167"/>
        <v>Valid</v>
      </c>
      <c r="R1508" s="1" t="s">
        <v>6</v>
      </c>
      <c r="S1508" s="4">
        <v>2062363</v>
      </c>
      <c r="T1508" s="1">
        <v>10.87</v>
      </c>
      <c r="U1508" s="1">
        <v>120</v>
      </c>
      <c r="V1508" s="1">
        <v>17186.36</v>
      </c>
      <c r="W1508" s="4">
        <f t="shared" si="168"/>
        <v>1868157.1508333331</v>
      </c>
      <c r="X1508" s="1" t="s">
        <v>39</v>
      </c>
      <c r="Y1508" s="1" t="s">
        <v>40</v>
      </c>
      <c r="Z1508" s="8">
        <v>46970</v>
      </c>
      <c r="AA1508" s="8" t="str">
        <f>TEXT(Table2[[#This Row],[Application_Date]],"yyy")</f>
        <v>2028</v>
      </c>
      <c r="AB1508" s="8" t="str">
        <f>TEXT(Table2[[#This Row],[Application_Date]],"mmmm")</f>
        <v>August</v>
      </c>
      <c r="AC1508" s="1" t="s">
        <v>61</v>
      </c>
      <c r="AD1508" s="1" t="s">
        <v>42</v>
      </c>
      <c r="AE1508" s="1" t="s">
        <v>62</v>
      </c>
    </row>
    <row r="1509" spans="1:31" x14ac:dyDescent="0.25">
      <c r="A1509" s="1" t="s">
        <v>3158</v>
      </c>
      <c r="B1509" s="1" t="str">
        <f>IF(COUNTIF($A$2:A1509,A1509)&gt;1,"Duplicate","Unique")</f>
        <v>Unique</v>
      </c>
      <c r="C1509" s="1" t="s">
        <v>3159</v>
      </c>
      <c r="D1509" s="1" t="s">
        <v>160</v>
      </c>
      <c r="E1509" s="1" t="str">
        <f t="shared" si="162"/>
        <v>Submitted</v>
      </c>
      <c r="F1509" s="1" t="s">
        <v>35</v>
      </c>
      <c r="G1509" s="1">
        <v>43</v>
      </c>
      <c r="H1509" s="1" t="s">
        <v>24</v>
      </c>
      <c r="I1509" s="1" t="s">
        <v>48</v>
      </c>
      <c r="J1509" s="1" t="s">
        <v>49</v>
      </c>
      <c r="K1509" s="4">
        <v>1317847</v>
      </c>
      <c r="L1509" s="4" t="str">
        <f t="shared" si="163"/>
        <v>Submitted</v>
      </c>
      <c r="M1509" s="1">
        <v>659</v>
      </c>
      <c r="N1509" s="1" t="str">
        <f t="shared" si="164"/>
        <v>low_risk</v>
      </c>
      <c r="O1509" s="1" t="str">
        <f t="shared" si="165"/>
        <v>Excellent</v>
      </c>
      <c r="P1509" s="1" t="str">
        <f t="shared" si="166"/>
        <v>Submitted</v>
      </c>
      <c r="Q1509" s="1" t="str">
        <f t="shared" si="167"/>
        <v>Valid</v>
      </c>
      <c r="R1509" s="1" t="s">
        <v>6</v>
      </c>
      <c r="S1509" s="4">
        <v>4884402</v>
      </c>
      <c r="T1509" s="1">
        <v>9.7200000000000006</v>
      </c>
      <c r="U1509" s="1">
        <v>60</v>
      </c>
      <c r="V1509" s="1">
        <v>81406.7</v>
      </c>
      <c r="W1509" s="4">
        <f t="shared" si="168"/>
        <v>3956365.620000002</v>
      </c>
      <c r="X1509" s="1" t="s">
        <v>105</v>
      </c>
      <c r="Y1509" s="1" t="s">
        <v>106</v>
      </c>
      <c r="Z1509" s="8">
        <v>46971</v>
      </c>
      <c r="AA1509" s="8" t="str">
        <f>TEXT(Table2[[#This Row],[Application_Date]],"yyy")</f>
        <v>2028</v>
      </c>
      <c r="AB1509" s="8" t="str">
        <f>TEXT(Table2[[#This Row],[Application_Date]],"mmmm")</f>
        <v>August</v>
      </c>
      <c r="AC1509" s="1" t="s">
        <v>52</v>
      </c>
      <c r="AD1509" s="1" t="s">
        <v>42</v>
      </c>
      <c r="AE1509" s="1" t="s">
        <v>66</v>
      </c>
    </row>
    <row r="1510" spans="1:31" x14ac:dyDescent="0.25">
      <c r="A1510" s="1" t="s">
        <v>3160</v>
      </c>
      <c r="B1510" s="1" t="str">
        <f>IF(COUNTIF($A$2:A1510,A1510)&gt;1,"Duplicate","Unique")</f>
        <v>Unique</v>
      </c>
      <c r="C1510" s="1" t="s">
        <v>3161</v>
      </c>
      <c r="D1510" s="1" t="s">
        <v>392</v>
      </c>
      <c r="E1510" s="1" t="str">
        <f t="shared" si="162"/>
        <v>Submitted</v>
      </c>
      <c r="F1510" s="1" t="s">
        <v>35</v>
      </c>
      <c r="G1510" s="1">
        <v>49</v>
      </c>
      <c r="H1510" s="1" t="s">
        <v>36</v>
      </c>
      <c r="I1510" s="1" t="s">
        <v>25</v>
      </c>
      <c r="J1510" s="1" t="s">
        <v>37</v>
      </c>
      <c r="K1510" s="4">
        <v>1731561</v>
      </c>
      <c r="L1510" s="4" t="str">
        <f t="shared" si="163"/>
        <v>Submitted</v>
      </c>
      <c r="M1510" s="1">
        <v>684</v>
      </c>
      <c r="N1510" s="1" t="str">
        <f t="shared" si="164"/>
        <v>low_risk</v>
      </c>
      <c r="O1510" s="1" t="str">
        <f t="shared" si="165"/>
        <v>Excellent</v>
      </c>
      <c r="P1510" s="1" t="str">
        <f t="shared" si="166"/>
        <v>Submitted</v>
      </c>
      <c r="Q1510" s="1" t="str">
        <f t="shared" si="167"/>
        <v>Valid</v>
      </c>
      <c r="R1510" s="1" t="s">
        <v>82</v>
      </c>
      <c r="S1510" s="4">
        <v>1737110</v>
      </c>
      <c r="T1510" s="1">
        <v>14.38</v>
      </c>
      <c r="U1510" s="1">
        <v>36</v>
      </c>
      <c r="V1510" s="1">
        <v>48253.06</v>
      </c>
      <c r="W1510" s="4">
        <f t="shared" si="168"/>
        <v>2081636.8166676739</v>
      </c>
      <c r="X1510" s="1" t="s">
        <v>95</v>
      </c>
      <c r="Y1510" s="1" t="s">
        <v>96</v>
      </c>
      <c r="Z1510" s="8">
        <v>46972</v>
      </c>
      <c r="AA1510" s="8" t="str">
        <f>TEXT(Table2[[#This Row],[Application_Date]],"yyy")</f>
        <v>2028</v>
      </c>
      <c r="AB1510" s="8" t="str">
        <f>TEXT(Table2[[#This Row],[Application_Date]],"mmmm")</f>
        <v>August</v>
      </c>
      <c r="AC1510" s="1" t="s">
        <v>52</v>
      </c>
      <c r="AD1510" s="1" t="s">
        <v>30</v>
      </c>
      <c r="AE1510" s="1" t="s">
        <v>31</v>
      </c>
    </row>
    <row r="1511" spans="1:31" x14ac:dyDescent="0.25">
      <c r="A1511" s="1" t="s">
        <v>3162</v>
      </c>
      <c r="B1511" s="1" t="str">
        <f>IF(COUNTIF($A$2:A1511,A1511)&gt;1,"Duplicate","Unique")</f>
        <v>Unique</v>
      </c>
      <c r="C1511" s="1" t="s">
        <v>3163</v>
      </c>
      <c r="D1511" s="1" t="s">
        <v>333</v>
      </c>
      <c r="E1511" s="1" t="str">
        <f t="shared" si="162"/>
        <v>Submitted</v>
      </c>
      <c r="F1511" s="1" t="s">
        <v>47</v>
      </c>
      <c r="G1511" s="1">
        <v>54</v>
      </c>
      <c r="H1511" s="1" t="s">
        <v>36</v>
      </c>
      <c r="I1511" s="1" t="s">
        <v>48</v>
      </c>
      <c r="J1511" s="1" t="s">
        <v>49</v>
      </c>
      <c r="K1511" s="4">
        <v>2470260</v>
      </c>
      <c r="L1511" s="4" t="str">
        <f t="shared" si="163"/>
        <v>Submitted</v>
      </c>
      <c r="M1511" s="1">
        <v>301</v>
      </c>
      <c r="N1511" s="1" t="str">
        <f t="shared" si="164"/>
        <v>High_risk</v>
      </c>
      <c r="O1511" s="1" t="str">
        <f t="shared" si="165"/>
        <v>Excellent</v>
      </c>
      <c r="P1511" s="1" t="str">
        <f t="shared" si="166"/>
        <v>Submitted</v>
      </c>
      <c r="Q1511" s="1" t="str">
        <f t="shared" si="167"/>
        <v>Valid</v>
      </c>
      <c r="R1511" s="1" t="s">
        <v>82</v>
      </c>
      <c r="S1511" s="4">
        <v>3179123</v>
      </c>
      <c r="T1511" s="1">
        <v>11.03</v>
      </c>
      <c r="U1511" s="1">
        <v>180</v>
      </c>
      <c r="V1511" s="1">
        <v>17661.79</v>
      </c>
      <c r="W1511" s="4">
        <f t="shared" si="168"/>
        <v>2922143.8908333331</v>
      </c>
      <c r="X1511" s="1" t="s">
        <v>28</v>
      </c>
      <c r="Y1511" s="1" t="s">
        <v>29</v>
      </c>
      <c r="Z1511" s="8">
        <v>46973</v>
      </c>
      <c r="AA1511" s="8" t="str">
        <f>TEXT(Table2[[#This Row],[Application_Date]],"yyy")</f>
        <v>2028</v>
      </c>
      <c r="AB1511" s="8" t="str">
        <f>TEXT(Table2[[#This Row],[Application_Date]],"mmmm")</f>
        <v>August</v>
      </c>
      <c r="AC1511" s="1" t="s">
        <v>52</v>
      </c>
      <c r="AD1511" s="1" t="s">
        <v>30</v>
      </c>
      <c r="AE1511" s="1" t="s">
        <v>66</v>
      </c>
    </row>
    <row r="1512" spans="1:31" x14ac:dyDescent="0.25">
      <c r="A1512" s="1" t="s">
        <v>3164</v>
      </c>
      <c r="B1512" s="1" t="str">
        <f>IF(COUNTIF($A$2:A1512,A1512)&gt;1,"Duplicate","Unique")</f>
        <v>Unique</v>
      </c>
      <c r="C1512" s="1" t="s">
        <v>3165</v>
      </c>
      <c r="D1512" s="1" t="s">
        <v>226</v>
      </c>
      <c r="E1512" s="1" t="str">
        <f t="shared" si="162"/>
        <v>Submitted</v>
      </c>
      <c r="F1512" s="1" t="s">
        <v>47</v>
      </c>
      <c r="G1512" s="1">
        <v>61</v>
      </c>
      <c r="H1512" s="1" t="s">
        <v>24</v>
      </c>
      <c r="I1512" s="1" t="s">
        <v>25</v>
      </c>
      <c r="J1512" s="1" t="s">
        <v>26</v>
      </c>
      <c r="K1512" s="4">
        <v>2244503</v>
      </c>
      <c r="L1512" s="4" t="str">
        <f t="shared" si="163"/>
        <v>Submitted</v>
      </c>
      <c r="M1512" s="1">
        <v>324</v>
      </c>
      <c r="N1512" s="1" t="str">
        <f t="shared" si="164"/>
        <v>High_risk</v>
      </c>
      <c r="O1512" s="1" t="str">
        <f t="shared" si="165"/>
        <v>Excellent</v>
      </c>
      <c r="P1512" s="1" t="str">
        <f t="shared" si="166"/>
        <v>Submitted</v>
      </c>
      <c r="Q1512" s="1" t="str">
        <f t="shared" si="167"/>
        <v>Valid</v>
      </c>
      <c r="R1512" s="1" t="s">
        <v>70</v>
      </c>
      <c r="S1512" s="4">
        <v>2337218</v>
      </c>
      <c r="T1512" s="1">
        <v>10.54</v>
      </c>
      <c r="U1512" s="1">
        <v>24</v>
      </c>
      <c r="V1512" s="1">
        <v>97384.08</v>
      </c>
      <c r="W1512" s="4">
        <f t="shared" si="168"/>
        <v>2052857.0285086376</v>
      </c>
      <c r="X1512" s="1" t="s">
        <v>105</v>
      </c>
      <c r="Y1512" s="1" t="s">
        <v>106</v>
      </c>
      <c r="Z1512" s="8">
        <v>46974</v>
      </c>
      <c r="AA1512" s="8" t="str">
        <f>TEXT(Table2[[#This Row],[Application_Date]],"yyy")</f>
        <v>2028</v>
      </c>
      <c r="AB1512" s="8" t="str">
        <f>TEXT(Table2[[#This Row],[Application_Date]],"mmmm")</f>
        <v>August</v>
      </c>
      <c r="AC1512" s="1" t="s">
        <v>61</v>
      </c>
      <c r="AD1512" s="1" t="s">
        <v>30</v>
      </c>
      <c r="AE1512" s="1" t="s">
        <v>31</v>
      </c>
    </row>
    <row r="1513" spans="1:31" x14ac:dyDescent="0.25">
      <c r="A1513" s="1" t="s">
        <v>3166</v>
      </c>
      <c r="B1513" s="1" t="str">
        <f>IF(COUNTIF($A$2:A1513,A1513)&gt;1,"Duplicate","Unique")</f>
        <v>Unique</v>
      </c>
      <c r="C1513" s="1" t="s">
        <v>3167</v>
      </c>
      <c r="D1513" s="1" t="s">
        <v>262</v>
      </c>
      <c r="E1513" s="1" t="str">
        <f t="shared" si="162"/>
        <v>Submitted</v>
      </c>
      <c r="F1513" s="1" t="s">
        <v>47</v>
      </c>
      <c r="G1513" s="1">
        <v>34</v>
      </c>
      <c r="H1513" s="1" t="s">
        <v>36</v>
      </c>
      <c r="I1513" s="1" t="s">
        <v>25</v>
      </c>
      <c r="J1513" s="1" t="s">
        <v>37</v>
      </c>
      <c r="K1513" s="4">
        <v>2015434</v>
      </c>
      <c r="L1513" s="4" t="str">
        <f t="shared" si="163"/>
        <v>Submitted</v>
      </c>
      <c r="M1513" s="1">
        <v>499</v>
      </c>
      <c r="N1513" s="1" t="str">
        <f t="shared" si="164"/>
        <v>High_risk</v>
      </c>
      <c r="O1513" s="1" t="str">
        <f t="shared" si="165"/>
        <v>Excellent</v>
      </c>
      <c r="P1513" s="1" t="str">
        <f t="shared" si="166"/>
        <v>Submitted</v>
      </c>
      <c r="Q1513" s="1" t="str">
        <f t="shared" si="167"/>
        <v>Valid</v>
      </c>
      <c r="R1513" s="1" t="s">
        <v>27</v>
      </c>
      <c r="S1513" s="4">
        <v>1126521</v>
      </c>
      <c r="T1513" s="1">
        <v>8.31</v>
      </c>
      <c r="U1513" s="1">
        <v>24</v>
      </c>
      <c r="V1513" s="1">
        <v>46938.38</v>
      </c>
      <c r="W1513" s="4">
        <f t="shared" si="168"/>
        <v>780118.34797852568</v>
      </c>
      <c r="X1513" s="1" t="s">
        <v>50</v>
      </c>
      <c r="Y1513" s="1" t="s">
        <v>51</v>
      </c>
      <c r="Z1513" s="8">
        <v>46975</v>
      </c>
      <c r="AA1513" s="8" t="str">
        <f>TEXT(Table2[[#This Row],[Application_Date]],"yyy")</f>
        <v>2028</v>
      </c>
      <c r="AB1513" s="8" t="str">
        <f>TEXT(Table2[[#This Row],[Application_Date]],"mmmm")</f>
        <v>August</v>
      </c>
      <c r="AC1513" s="1" t="s">
        <v>61</v>
      </c>
      <c r="AD1513" s="1" t="s">
        <v>42</v>
      </c>
      <c r="AE1513" s="1" t="s">
        <v>43</v>
      </c>
    </row>
    <row r="1514" spans="1:31" x14ac:dyDescent="0.25">
      <c r="A1514" s="1" t="s">
        <v>3168</v>
      </c>
      <c r="B1514" s="1" t="str">
        <f>IF(COUNTIF($A$2:A1514,A1514)&gt;1,"Duplicate","Unique")</f>
        <v>Unique</v>
      </c>
      <c r="C1514" s="1" t="s">
        <v>3169</v>
      </c>
      <c r="D1514" s="1" t="s">
        <v>204</v>
      </c>
      <c r="E1514" s="1" t="str">
        <f t="shared" si="162"/>
        <v>Submitted</v>
      </c>
      <c r="F1514" s="1" t="s">
        <v>47</v>
      </c>
      <c r="G1514" s="1">
        <v>57</v>
      </c>
      <c r="H1514" s="1" t="s">
        <v>24</v>
      </c>
      <c r="I1514" s="1" t="s">
        <v>48</v>
      </c>
      <c r="J1514" s="1" t="s">
        <v>37</v>
      </c>
      <c r="K1514" s="4">
        <v>1591452</v>
      </c>
      <c r="L1514" s="4" t="str">
        <f t="shared" si="163"/>
        <v>Submitted</v>
      </c>
      <c r="M1514" s="1">
        <v>377</v>
      </c>
      <c r="N1514" s="1" t="str">
        <f t="shared" si="164"/>
        <v>High_risk</v>
      </c>
      <c r="O1514" s="1" t="str">
        <f t="shared" si="165"/>
        <v>Excellent</v>
      </c>
      <c r="P1514" s="1" t="str">
        <f t="shared" si="166"/>
        <v>Submitted</v>
      </c>
      <c r="Q1514" s="1" t="str">
        <f t="shared" si="167"/>
        <v>Valid</v>
      </c>
      <c r="R1514" s="1" t="s">
        <v>70</v>
      </c>
      <c r="S1514" s="4">
        <v>2366718</v>
      </c>
      <c r="T1514" s="1">
        <v>9.2200000000000006</v>
      </c>
      <c r="U1514" s="1">
        <v>120</v>
      </c>
      <c r="V1514" s="1">
        <v>19722.650000000001</v>
      </c>
      <c r="W1514" s="4">
        <f t="shared" si="168"/>
        <v>1818428.3300000003</v>
      </c>
      <c r="X1514" s="1" t="s">
        <v>39</v>
      </c>
      <c r="Y1514" s="1" t="s">
        <v>40</v>
      </c>
      <c r="Z1514" s="8">
        <v>46976</v>
      </c>
      <c r="AA1514" s="8" t="str">
        <f>TEXT(Table2[[#This Row],[Application_Date]],"yyy")</f>
        <v>2028</v>
      </c>
      <c r="AB1514" s="8" t="str">
        <f>TEXT(Table2[[#This Row],[Application_Date]],"mmmm")</f>
        <v>August</v>
      </c>
      <c r="AC1514" s="1" t="s">
        <v>61</v>
      </c>
      <c r="AD1514" s="1" t="s">
        <v>42</v>
      </c>
      <c r="AE1514" s="1" t="s">
        <v>43</v>
      </c>
    </row>
    <row r="1515" spans="1:31" x14ac:dyDescent="0.25">
      <c r="A1515" s="1" t="s">
        <v>3170</v>
      </c>
      <c r="B1515" s="1" t="str">
        <f>IF(COUNTIF($A$2:A1515,A1515)&gt;1,"Duplicate","Unique")</f>
        <v>Unique</v>
      </c>
      <c r="C1515" s="1" t="s">
        <v>3171</v>
      </c>
      <c r="D1515" s="1" t="s">
        <v>102</v>
      </c>
      <c r="E1515" s="1" t="str">
        <f t="shared" si="162"/>
        <v>Submitted</v>
      </c>
      <c r="F1515" s="1" t="s">
        <v>47</v>
      </c>
      <c r="G1515" s="1">
        <v>62</v>
      </c>
      <c r="H1515" s="1" t="s">
        <v>36</v>
      </c>
      <c r="I1515" s="1" t="s">
        <v>48</v>
      </c>
      <c r="J1515" s="1" t="s">
        <v>37</v>
      </c>
      <c r="K1515" s="4">
        <v>1531505</v>
      </c>
      <c r="L1515" s="4" t="str">
        <f t="shared" si="163"/>
        <v>Submitted</v>
      </c>
      <c r="M1515" s="1">
        <v>496</v>
      </c>
      <c r="N1515" s="1" t="str">
        <f t="shared" si="164"/>
        <v>High_risk</v>
      </c>
      <c r="O1515" s="1" t="str">
        <f t="shared" si="165"/>
        <v>Excellent</v>
      </c>
      <c r="P1515" s="1" t="str">
        <f t="shared" si="166"/>
        <v>Submitted</v>
      </c>
      <c r="Q1515" s="1" t="str">
        <f t="shared" si="167"/>
        <v>Valid</v>
      </c>
      <c r="R1515" s="1" t="s">
        <v>38</v>
      </c>
      <c r="S1515" s="4">
        <v>3768529</v>
      </c>
      <c r="T1515" s="1">
        <v>17.29</v>
      </c>
      <c r="U1515" s="1">
        <v>36</v>
      </c>
      <c r="V1515" s="1">
        <v>104681.36</v>
      </c>
      <c r="W1515" s="4">
        <f t="shared" si="168"/>
        <v>5429822.2008333942</v>
      </c>
      <c r="X1515" s="1" t="s">
        <v>28</v>
      </c>
      <c r="Y1515" s="1" t="s">
        <v>29</v>
      </c>
      <c r="Z1515" s="8">
        <v>46977</v>
      </c>
      <c r="AA1515" s="8" t="str">
        <f>TEXT(Table2[[#This Row],[Application_Date]],"yyy")</f>
        <v>2028</v>
      </c>
      <c r="AB1515" s="8" t="str">
        <f>TEXT(Table2[[#This Row],[Application_Date]],"mmmm")</f>
        <v>August</v>
      </c>
      <c r="AC1515" s="1" t="s">
        <v>61</v>
      </c>
      <c r="AD1515" s="1" t="s">
        <v>42</v>
      </c>
      <c r="AE1515" s="1" t="s">
        <v>43</v>
      </c>
    </row>
    <row r="1516" spans="1:31" x14ac:dyDescent="0.25">
      <c r="A1516" s="1" t="s">
        <v>3172</v>
      </c>
      <c r="B1516" s="1" t="str">
        <f>IF(COUNTIF($A$2:A1516,A1516)&gt;1,"Duplicate","Unique")</f>
        <v>Unique</v>
      </c>
      <c r="C1516" s="1" t="s">
        <v>3173</v>
      </c>
      <c r="D1516" s="1" t="s">
        <v>1280</v>
      </c>
      <c r="E1516" s="1" t="str">
        <f t="shared" si="162"/>
        <v>Submitted</v>
      </c>
      <c r="F1516" s="1" t="s">
        <v>47</v>
      </c>
      <c r="G1516" s="1">
        <v>35</v>
      </c>
      <c r="H1516" s="1" t="s">
        <v>24</v>
      </c>
      <c r="I1516" s="1" t="s">
        <v>48</v>
      </c>
      <c r="J1516" s="1" t="s">
        <v>26</v>
      </c>
      <c r="K1516" s="4">
        <v>1156166</v>
      </c>
      <c r="L1516" s="4" t="str">
        <f t="shared" si="163"/>
        <v>Submitted</v>
      </c>
      <c r="M1516" s="1">
        <v>711</v>
      </c>
      <c r="N1516" s="1" t="str">
        <f t="shared" si="164"/>
        <v>low_risk</v>
      </c>
      <c r="O1516" s="1" t="str">
        <f t="shared" si="165"/>
        <v>Excellent</v>
      </c>
      <c r="P1516" s="1" t="str">
        <f t="shared" si="166"/>
        <v>Submitted</v>
      </c>
      <c r="Q1516" s="1" t="str">
        <f t="shared" si="167"/>
        <v>Valid</v>
      </c>
      <c r="R1516" s="1" t="s">
        <v>27</v>
      </c>
      <c r="S1516" s="4">
        <v>356893</v>
      </c>
      <c r="T1516" s="1">
        <v>7.08</v>
      </c>
      <c r="U1516" s="1">
        <v>24</v>
      </c>
      <c r="V1516" s="1">
        <v>14870.54</v>
      </c>
      <c r="W1516" s="4">
        <f t="shared" si="168"/>
        <v>210569.95933802234</v>
      </c>
      <c r="X1516" s="1" t="s">
        <v>39</v>
      </c>
      <c r="Y1516" s="1" t="s">
        <v>40</v>
      </c>
      <c r="Z1516" s="8">
        <v>46978</v>
      </c>
      <c r="AA1516" s="8" t="str">
        <f>TEXT(Table2[[#This Row],[Application_Date]],"yyy")</f>
        <v>2028</v>
      </c>
      <c r="AB1516" s="8" t="str">
        <f>TEXT(Table2[[#This Row],[Application_Date]],"mmmm")</f>
        <v>August</v>
      </c>
      <c r="AC1516" s="1" t="s">
        <v>41</v>
      </c>
      <c r="AD1516" s="1" t="s">
        <v>42</v>
      </c>
      <c r="AE1516" s="1" t="s">
        <v>62</v>
      </c>
    </row>
    <row r="1517" spans="1:31" x14ac:dyDescent="0.25">
      <c r="A1517" s="1" t="s">
        <v>3174</v>
      </c>
      <c r="B1517" s="1" t="str">
        <f>IF(COUNTIF($A$2:A1517,A1517)&gt;1,"Duplicate","Unique")</f>
        <v>Unique</v>
      </c>
      <c r="C1517" s="1" t="s">
        <v>3175</v>
      </c>
      <c r="D1517" s="1" t="s">
        <v>204</v>
      </c>
      <c r="E1517" s="1" t="str">
        <f t="shared" si="162"/>
        <v>Submitted</v>
      </c>
      <c r="F1517" s="1" t="s">
        <v>47</v>
      </c>
      <c r="G1517" s="1">
        <v>32</v>
      </c>
      <c r="H1517" s="1" t="s">
        <v>24</v>
      </c>
      <c r="I1517" s="1" t="s">
        <v>25</v>
      </c>
      <c r="J1517" s="1" t="s">
        <v>26</v>
      </c>
      <c r="K1517" s="4">
        <v>1307886</v>
      </c>
      <c r="L1517" s="4" t="str">
        <f t="shared" si="163"/>
        <v>Submitted</v>
      </c>
      <c r="M1517" s="1">
        <v>739</v>
      </c>
      <c r="N1517" s="1" t="str">
        <f t="shared" si="164"/>
        <v>low_risk</v>
      </c>
      <c r="O1517" s="1" t="str">
        <f t="shared" si="165"/>
        <v>Excellent</v>
      </c>
      <c r="P1517" s="1" t="str">
        <f t="shared" si="166"/>
        <v>Submitted</v>
      </c>
      <c r="Q1517" s="1" t="str">
        <f t="shared" si="167"/>
        <v>Valid</v>
      </c>
      <c r="R1517" s="1" t="s">
        <v>27</v>
      </c>
      <c r="S1517" s="4">
        <v>4759296</v>
      </c>
      <c r="T1517" s="1">
        <v>11.14</v>
      </c>
      <c r="U1517" s="1">
        <v>120</v>
      </c>
      <c r="V1517" s="1">
        <v>39660.800000000003</v>
      </c>
      <c r="W1517" s="4">
        <f t="shared" si="168"/>
        <v>4418213.12</v>
      </c>
      <c r="X1517" s="1" t="s">
        <v>28</v>
      </c>
      <c r="Y1517" s="1" t="s">
        <v>29</v>
      </c>
      <c r="Z1517" s="8">
        <v>46979</v>
      </c>
      <c r="AA1517" s="8" t="str">
        <f>TEXT(Table2[[#This Row],[Application_Date]],"yyy")</f>
        <v>2028</v>
      </c>
      <c r="AB1517" s="8" t="str">
        <f>TEXT(Table2[[#This Row],[Application_Date]],"mmmm")</f>
        <v>August</v>
      </c>
      <c r="AC1517" s="1" t="s">
        <v>61</v>
      </c>
      <c r="AD1517" s="1" t="s">
        <v>42</v>
      </c>
      <c r="AE1517" s="1" t="s">
        <v>62</v>
      </c>
    </row>
    <row r="1518" spans="1:31" x14ac:dyDescent="0.25">
      <c r="A1518" s="1" t="s">
        <v>3176</v>
      </c>
      <c r="B1518" s="1" t="str">
        <f>IF(COUNTIF($A$2:A1518,A1518)&gt;1,"Duplicate","Unique")</f>
        <v>Unique</v>
      </c>
      <c r="C1518" s="1" t="s">
        <v>3177</v>
      </c>
      <c r="D1518" s="1" t="s">
        <v>145</v>
      </c>
      <c r="E1518" s="1" t="str">
        <f t="shared" si="162"/>
        <v>Submitted</v>
      </c>
      <c r="F1518" s="1" t="s">
        <v>47</v>
      </c>
      <c r="G1518" s="1">
        <v>61</v>
      </c>
      <c r="H1518" s="1" t="s">
        <v>36</v>
      </c>
      <c r="I1518" s="1" t="s">
        <v>25</v>
      </c>
      <c r="J1518" s="1" t="s">
        <v>37</v>
      </c>
      <c r="K1518" s="4">
        <v>2326161</v>
      </c>
      <c r="L1518" s="4" t="str">
        <f t="shared" si="163"/>
        <v>Submitted</v>
      </c>
      <c r="M1518" s="1">
        <v>584</v>
      </c>
      <c r="N1518" s="1" t="str">
        <f t="shared" si="164"/>
        <v>High_risk</v>
      </c>
      <c r="O1518" s="1" t="str">
        <f t="shared" si="165"/>
        <v>Excellent</v>
      </c>
      <c r="P1518" s="1" t="str">
        <f t="shared" si="166"/>
        <v>Submitted</v>
      </c>
      <c r="Q1518" s="1" t="str">
        <f t="shared" si="167"/>
        <v>Valid</v>
      </c>
      <c r="R1518" s="1" t="s">
        <v>27</v>
      </c>
      <c r="S1518" s="4">
        <v>3167625</v>
      </c>
      <c r="T1518" s="1">
        <v>17.57</v>
      </c>
      <c r="U1518" s="1">
        <v>12</v>
      </c>
      <c r="V1518" s="1">
        <v>263968.75</v>
      </c>
      <c r="W1518" s="4">
        <f t="shared" si="168"/>
        <v>4638023.4695108719</v>
      </c>
      <c r="X1518" s="1" t="s">
        <v>28</v>
      </c>
      <c r="Y1518" s="1" t="s">
        <v>29</v>
      </c>
      <c r="Z1518" s="8">
        <v>46980</v>
      </c>
      <c r="AA1518" s="8" t="str">
        <f>TEXT(Table2[[#This Row],[Application_Date]],"yyy")</f>
        <v>2028</v>
      </c>
      <c r="AB1518" s="8" t="str">
        <f>TEXT(Table2[[#This Row],[Application_Date]],"mmmm")</f>
        <v>August</v>
      </c>
      <c r="AC1518" s="1" t="s">
        <v>41</v>
      </c>
      <c r="AD1518" s="1" t="s">
        <v>30</v>
      </c>
      <c r="AE1518" s="1" t="s">
        <v>66</v>
      </c>
    </row>
    <row r="1519" spans="1:31" x14ac:dyDescent="0.25">
      <c r="A1519" s="1" t="s">
        <v>3178</v>
      </c>
      <c r="B1519" s="1" t="str">
        <f>IF(COUNTIF($A$2:A1519,A1519)&gt;1,"Duplicate","Unique")</f>
        <v>Unique</v>
      </c>
      <c r="C1519" s="1" t="s">
        <v>3179</v>
      </c>
      <c r="D1519" s="1" t="s">
        <v>296</v>
      </c>
      <c r="E1519" s="1" t="str">
        <f t="shared" si="162"/>
        <v>Submitted</v>
      </c>
      <c r="F1519" s="1" t="s">
        <v>47</v>
      </c>
      <c r="G1519" s="1">
        <v>38</v>
      </c>
      <c r="H1519" s="1" t="s">
        <v>36</v>
      </c>
      <c r="I1519" s="1" t="s">
        <v>48</v>
      </c>
      <c r="J1519" s="1" t="s">
        <v>49</v>
      </c>
      <c r="K1519" s="4">
        <v>2098209</v>
      </c>
      <c r="L1519" s="4" t="str">
        <f t="shared" si="163"/>
        <v>Submitted</v>
      </c>
      <c r="M1519" s="1">
        <v>476</v>
      </c>
      <c r="N1519" s="1" t="str">
        <f t="shared" si="164"/>
        <v>High_risk</v>
      </c>
      <c r="O1519" s="1" t="str">
        <f t="shared" si="165"/>
        <v>Excellent</v>
      </c>
      <c r="P1519" s="1" t="str">
        <f t="shared" si="166"/>
        <v>Submitted</v>
      </c>
      <c r="Q1519" s="1" t="str">
        <f t="shared" si="167"/>
        <v>Valid</v>
      </c>
      <c r="R1519" s="1" t="s">
        <v>27</v>
      </c>
      <c r="S1519" s="4">
        <v>1020346</v>
      </c>
      <c r="T1519" s="1">
        <v>7.56</v>
      </c>
      <c r="U1519" s="1">
        <v>60</v>
      </c>
      <c r="V1519" s="1">
        <v>17005.77</v>
      </c>
      <c r="W1519" s="4">
        <f t="shared" si="168"/>
        <v>642817.98000011931</v>
      </c>
      <c r="X1519" s="1" t="s">
        <v>50</v>
      </c>
      <c r="Y1519" s="1" t="s">
        <v>51</v>
      </c>
      <c r="Z1519" s="8">
        <v>46981</v>
      </c>
      <c r="AA1519" s="8" t="str">
        <f>TEXT(Table2[[#This Row],[Application_Date]],"yyy")</f>
        <v>2028</v>
      </c>
      <c r="AB1519" s="8" t="str">
        <f>TEXT(Table2[[#This Row],[Application_Date]],"mmmm")</f>
        <v>August</v>
      </c>
      <c r="AC1519" s="1" t="s">
        <v>61</v>
      </c>
      <c r="AD1519" s="1" t="s">
        <v>42</v>
      </c>
      <c r="AE1519" s="1" t="s">
        <v>66</v>
      </c>
    </row>
    <row r="1520" spans="1:31" x14ac:dyDescent="0.25">
      <c r="A1520" s="1" t="s">
        <v>3180</v>
      </c>
      <c r="B1520" s="1" t="str">
        <f>IF(COUNTIF($A$2:A1520,A1520)&gt;1,"Duplicate","Unique")</f>
        <v>Unique</v>
      </c>
      <c r="C1520" s="1" t="s">
        <v>3181</v>
      </c>
      <c r="D1520" s="1" t="s">
        <v>109</v>
      </c>
      <c r="E1520" s="1" t="str">
        <f t="shared" si="162"/>
        <v>Submitted</v>
      </c>
      <c r="F1520" s="1" t="s">
        <v>47</v>
      </c>
      <c r="G1520" s="1">
        <v>27</v>
      </c>
      <c r="H1520" s="1" t="s">
        <v>36</v>
      </c>
      <c r="I1520" s="1" t="s">
        <v>25</v>
      </c>
      <c r="J1520" s="1" t="s">
        <v>26</v>
      </c>
      <c r="K1520" s="4">
        <v>1656961</v>
      </c>
      <c r="L1520" s="4" t="str">
        <f t="shared" si="163"/>
        <v>Submitted</v>
      </c>
      <c r="M1520" s="1">
        <v>795</v>
      </c>
      <c r="N1520" s="1" t="str">
        <f t="shared" si="164"/>
        <v>medium_risk</v>
      </c>
      <c r="O1520" s="1" t="str">
        <f t="shared" si="165"/>
        <v>Excellent</v>
      </c>
      <c r="P1520" s="1" t="str">
        <f t="shared" si="166"/>
        <v>Submitted</v>
      </c>
      <c r="Q1520" s="1" t="str">
        <f t="shared" si="167"/>
        <v>Valid</v>
      </c>
      <c r="R1520" s="1" t="s">
        <v>70</v>
      </c>
      <c r="S1520" s="4">
        <v>822491</v>
      </c>
      <c r="T1520" s="1">
        <v>7.27</v>
      </c>
      <c r="U1520" s="1">
        <v>12</v>
      </c>
      <c r="V1520" s="1">
        <v>68540.92</v>
      </c>
      <c r="W1520" s="4">
        <f t="shared" si="168"/>
        <v>499992.89200784138</v>
      </c>
      <c r="X1520" s="1" t="s">
        <v>85</v>
      </c>
      <c r="Y1520" s="1" t="s">
        <v>86</v>
      </c>
      <c r="Z1520" s="8">
        <v>46982</v>
      </c>
      <c r="AA1520" s="8" t="str">
        <f>TEXT(Table2[[#This Row],[Application_Date]],"yyy")</f>
        <v>2028</v>
      </c>
      <c r="AB1520" s="8" t="str">
        <f>TEXT(Table2[[#This Row],[Application_Date]],"mmmm")</f>
        <v>August</v>
      </c>
      <c r="AC1520" s="1" t="s">
        <v>41</v>
      </c>
      <c r="AD1520" s="1" t="s">
        <v>42</v>
      </c>
      <c r="AE1520" s="1" t="s">
        <v>43</v>
      </c>
    </row>
    <row r="1521" spans="1:31" x14ac:dyDescent="0.25">
      <c r="A1521" s="1" t="s">
        <v>3182</v>
      </c>
      <c r="B1521" s="1" t="str">
        <f>IF(COUNTIF($A$2:A1521,A1521)&gt;1,"Duplicate","Unique")</f>
        <v>Unique</v>
      </c>
      <c r="C1521" s="1" t="s">
        <v>3183</v>
      </c>
      <c r="D1521" s="1" t="s">
        <v>23</v>
      </c>
      <c r="E1521" s="1" t="str">
        <f t="shared" si="162"/>
        <v>Submitted</v>
      </c>
      <c r="F1521" s="1" t="s">
        <v>47</v>
      </c>
      <c r="G1521" s="1">
        <v>51</v>
      </c>
      <c r="H1521" s="1" t="s">
        <v>36</v>
      </c>
      <c r="I1521" s="1" t="s">
        <v>48</v>
      </c>
      <c r="J1521" s="1" t="s">
        <v>37</v>
      </c>
      <c r="K1521" s="4">
        <v>443236</v>
      </c>
      <c r="L1521" s="4" t="str">
        <f t="shared" si="163"/>
        <v>Submitted</v>
      </c>
      <c r="M1521" s="1">
        <v>728</v>
      </c>
      <c r="N1521" s="1" t="str">
        <f t="shared" si="164"/>
        <v>low_risk</v>
      </c>
      <c r="O1521" s="1" t="str">
        <f t="shared" si="165"/>
        <v>Excellent</v>
      </c>
      <c r="P1521" s="1" t="str">
        <f t="shared" si="166"/>
        <v>Submitted</v>
      </c>
      <c r="Q1521" s="1" t="str">
        <f t="shared" si="167"/>
        <v>Valid</v>
      </c>
      <c r="R1521" s="1" t="s">
        <v>38</v>
      </c>
      <c r="S1521" s="4">
        <v>1436573</v>
      </c>
      <c r="T1521" s="1">
        <v>7.9</v>
      </c>
      <c r="U1521" s="1">
        <v>60</v>
      </c>
      <c r="V1521" s="1">
        <v>23942.880000000001</v>
      </c>
      <c r="W1521" s="4">
        <f t="shared" si="168"/>
        <v>945743.89166672924</v>
      </c>
      <c r="X1521" s="1" t="s">
        <v>95</v>
      </c>
      <c r="Y1521" s="1" t="s">
        <v>96</v>
      </c>
      <c r="Z1521" s="8">
        <v>46983</v>
      </c>
      <c r="AA1521" s="8" t="str">
        <f>TEXT(Table2[[#This Row],[Application_Date]],"yyy")</f>
        <v>2028</v>
      </c>
      <c r="AB1521" s="8" t="str">
        <f>TEXT(Table2[[#This Row],[Application_Date]],"mmmm")</f>
        <v>August</v>
      </c>
      <c r="AC1521" s="1" t="s">
        <v>61</v>
      </c>
      <c r="AD1521" s="1" t="s">
        <v>30</v>
      </c>
      <c r="AE1521" s="1" t="s">
        <v>31</v>
      </c>
    </row>
    <row r="1522" spans="1:31" x14ac:dyDescent="0.25">
      <c r="A1522" s="1" t="s">
        <v>3184</v>
      </c>
      <c r="B1522" s="1" t="str">
        <f>IF(COUNTIF($A$2:A1522,A1522)&gt;1,"Duplicate","Unique")</f>
        <v>Unique</v>
      </c>
      <c r="C1522" s="1" t="s">
        <v>3185</v>
      </c>
      <c r="D1522" s="1" t="s">
        <v>207</v>
      </c>
      <c r="E1522" s="1" t="str">
        <f t="shared" si="162"/>
        <v>Submitted</v>
      </c>
      <c r="F1522" s="1" t="s">
        <v>35</v>
      </c>
      <c r="G1522" s="1">
        <v>54</v>
      </c>
      <c r="H1522" s="1" t="s">
        <v>36</v>
      </c>
      <c r="I1522" s="1" t="s">
        <v>48</v>
      </c>
      <c r="J1522" s="1" t="s">
        <v>70</v>
      </c>
      <c r="K1522" s="4">
        <v>2338029</v>
      </c>
      <c r="L1522" s="4" t="str">
        <f t="shared" si="163"/>
        <v>Submitted</v>
      </c>
      <c r="M1522" s="1">
        <v>355</v>
      </c>
      <c r="N1522" s="1" t="str">
        <f t="shared" si="164"/>
        <v>High_risk</v>
      </c>
      <c r="O1522" s="1" t="str">
        <f t="shared" si="165"/>
        <v>Excellent</v>
      </c>
      <c r="P1522" s="1" t="str">
        <f t="shared" si="166"/>
        <v>Submitted</v>
      </c>
      <c r="Q1522" s="1" t="str">
        <f t="shared" si="167"/>
        <v>Valid</v>
      </c>
      <c r="R1522" s="1" t="s">
        <v>82</v>
      </c>
      <c r="S1522" s="4">
        <v>2258937</v>
      </c>
      <c r="T1522" s="1">
        <v>16.87</v>
      </c>
      <c r="U1522" s="1">
        <v>120</v>
      </c>
      <c r="V1522" s="1">
        <v>18824.47</v>
      </c>
      <c r="W1522" s="4">
        <f t="shared" si="168"/>
        <v>3175688.9325000006</v>
      </c>
      <c r="X1522" s="1" t="s">
        <v>95</v>
      </c>
      <c r="Y1522" s="1" t="s">
        <v>96</v>
      </c>
      <c r="Z1522" s="8">
        <v>46984</v>
      </c>
      <c r="AA1522" s="8" t="str">
        <f>TEXT(Table2[[#This Row],[Application_Date]],"yyy")</f>
        <v>2028</v>
      </c>
      <c r="AB1522" s="8" t="str">
        <f>TEXT(Table2[[#This Row],[Application_Date]],"mmmm")</f>
        <v>August</v>
      </c>
      <c r="AC1522" s="1" t="s">
        <v>41</v>
      </c>
      <c r="AD1522" s="1" t="s">
        <v>30</v>
      </c>
      <c r="AE1522" s="1" t="s">
        <v>62</v>
      </c>
    </row>
    <row r="1523" spans="1:31" x14ac:dyDescent="0.25">
      <c r="A1523" s="1" t="s">
        <v>3186</v>
      </c>
      <c r="B1523" s="1" t="str">
        <f>IF(COUNTIF($A$2:A1523,A1523)&gt;1,"Duplicate","Unique")</f>
        <v>Unique</v>
      </c>
      <c r="C1523" s="1" t="s">
        <v>3187</v>
      </c>
      <c r="D1523" s="1" t="s">
        <v>160</v>
      </c>
      <c r="E1523" s="1" t="str">
        <f t="shared" si="162"/>
        <v>Submitted</v>
      </c>
      <c r="F1523" s="1" t="s">
        <v>35</v>
      </c>
      <c r="G1523" s="1">
        <v>18</v>
      </c>
      <c r="H1523" s="1" t="s">
        <v>24</v>
      </c>
      <c r="I1523" s="1" t="s">
        <v>48</v>
      </c>
      <c r="J1523" s="1" t="s">
        <v>26</v>
      </c>
      <c r="K1523" s="4">
        <v>1950814</v>
      </c>
      <c r="L1523" s="4" t="str">
        <f t="shared" si="163"/>
        <v>Submitted</v>
      </c>
      <c r="M1523" s="1">
        <v>545</v>
      </c>
      <c r="N1523" s="1" t="str">
        <f t="shared" si="164"/>
        <v>High_risk</v>
      </c>
      <c r="O1523" s="1" t="str">
        <f t="shared" si="165"/>
        <v>Excellent</v>
      </c>
      <c r="P1523" s="1" t="str">
        <f t="shared" si="166"/>
        <v>Submitted</v>
      </c>
      <c r="Q1523" s="1" t="str">
        <f t="shared" si="167"/>
        <v>Valid</v>
      </c>
      <c r="R1523" s="1" t="s">
        <v>27</v>
      </c>
      <c r="S1523" s="4">
        <v>2041290</v>
      </c>
      <c r="T1523" s="1">
        <v>18.91</v>
      </c>
      <c r="U1523" s="1">
        <v>60</v>
      </c>
      <c r="V1523" s="1">
        <v>34021.5</v>
      </c>
      <c r="W1523" s="4">
        <f t="shared" si="168"/>
        <v>3216732.8250000002</v>
      </c>
      <c r="X1523" s="1" t="s">
        <v>105</v>
      </c>
      <c r="Y1523" s="1" t="s">
        <v>106</v>
      </c>
      <c r="Z1523" s="8">
        <v>46985</v>
      </c>
      <c r="AA1523" s="8" t="str">
        <f>TEXT(Table2[[#This Row],[Application_Date]],"yyy")</f>
        <v>2028</v>
      </c>
      <c r="AB1523" s="8" t="str">
        <f>TEXT(Table2[[#This Row],[Application_Date]],"mmmm")</f>
        <v>August</v>
      </c>
      <c r="AC1523" s="1" t="s">
        <v>61</v>
      </c>
      <c r="AD1523" s="1" t="s">
        <v>30</v>
      </c>
      <c r="AE1523" s="1" t="s">
        <v>43</v>
      </c>
    </row>
    <row r="1524" spans="1:31" x14ac:dyDescent="0.25">
      <c r="A1524" s="1" t="s">
        <v>3188</v>
      </c>
      <c r="B1524" s="1" t="str">
        <f>IF(COUNTIF($A$2:A1524,A1524)&gt;1,"Duplicate","Unique")</f>
        <v>Unique</v>
      </c>
      <c r="C1524" s="1" t="s">
        <v>3189</v>
      </c>
      <c r="D1524" s="1" t="s">
        <v>638</v>
      </c>
      <c r="E1524" s="1" t="str">
        <f t="shared" si="162"/>
        <v>Submitted</v>
      </c>
      <c r="F1524" s="1" t="s">
        <v>35</v>
      </c>
      <c r="G1524" s="1">
        <v>53</v>
      </c>
      <c r="H1524" s="1" t="s">
        <v>24</v>
      </c>
      <c r="I1524" s="1" t="s">
        <v>25</v>
      </c>
      <c r="J1524" s="1" t="s">
        <v>26</v>
      </c>
      <c r="K1524" s="4">
        <v>254517</v>
      </c>
      <c r="L1524" s="4" t="str">
        <f t="shared" si="163"/>
        <v>Submitted</v>
      </c>
      <c r="M1524" s="1">
        <v>723</v>
      </c>
      <c r="N1524" s="1" t="str">
        <f t="shared" si="164"/>
        <v>low_risk</v>
      </c>
      <c r="O1524" s="1" t="str">
        <f t="shared" si="165"/>
        <v>Excellent</v>
      </c>
      <c r="P1524" s="1" t="str">
        <f t="shared" si="166"/>
        <v>Submitted</v>
      </c>
      <c r="Q1524" s="1" t="str">
        <f t="shared" si="167"/>
        <v>Valid</v>
      </c>
      <c r="R1524" s="1" t="s">
        <v>27</v>
      </c>
      <c r="S1524" s="4">
        <v>1711347</v>
      </c>
      <c r="T1524" s="1">
        <v>9.8800000000000008</v>
      </c>
      <c r="U1524" s="1">
        <v>60</v>
      </c>
      <c r="V1524" s="1">
        <v>28522.45</v>
      </c>
      <c r="W1524" s="4">
        <f t="shared" si="168"/>
        <v>1409009.0300000005</v>
      </c>
      <c r="X1524" s="1" t="s">
        <v>50</v>
      </c>
      <c r="Y1524" s="1" t="s">
        <v>51</v>
      </c>
      <c r="Z1524" s="8">
        <v>46986</v>
      </c>
      <c r="AA1524" s="8" t="str">
        <f>TEXT(Table2[[#This Row],[Application_Date]],"yyy")</f>
        <v>2028</v>
      </c>
      <c r="AB1524" s="8" t="str">
        <f>TEXT(Table2[[#This Row],[Application_Date]],"mmmm")</f>
        <v>August</v>
      </c>
      <c r="AC1524" s="1" t="s">
        <v>41</v>
      </c>
      <c r="AD1524" s="1" t="s">
        <v>30</v>
      </c>
      <c r="AE1524" s="1" t="s">
        <v>43</v>
      </c>
    </row>
    <row r="1525" spans="1:31" x14ac:dyDescent="0.25">
      <c r="A1525" s="1" t="s">
        <v>3190</v>
      </c>
      <c r="B1525" s="1" t="str">
        <f>IF(COUNTIF($A$2:A1525,A1525)&gt;1,"Duplicate","Unique")</f>
        <v>Unique</v>
      </c>
      <c r="C1525" s="1" t="s">
        <v>3191</v>
      </c>
      <c r="D1525" s="1" t="s">
        <v>392</v>
      </c>
      <c r="E1525" s="1" t="str">
        <f t="shared" si="162"/>
        <v>Submitted</v>
      </c>
      <c r="F1525" s="1" t="s">
        <v>35</v>
      </c>
      <c r="G1525" s="1">
        <v>40</v>
      </c>
      <c r="H1525" s="1" t="s">
        <v>24</v>
      </c>
      <c r="I1525" s="1" t="s">
        <v>25</v>
      </c>
      <c r="J1525" s="1" t="s">
        <v>70</v>
      </c>
      <c r="K1525" s="4">
        <v>967437</v>
      </c>
      <c r="L1525" s="4" t="str">
        <f t="shared" si="163"/>
        <v>Submitted</v>
      </c>
      <c r="M1525" s="1">
        <v>755</v>
      </c>
      <c r="N1525" s="1" t="str">
        <f t="shared" si="164"/>
        <v>medium_risk</v>
      </c>
      <c r="O1525" s="1" t="str">
        <f t="shared" si="165"/>
        <v>Excellent</v>
      </c>
      <c r="P1525" s="1" t="str">
        <f t="shared" si="166"/>
        <v>Submitted</v>
      </c>
      <c r="Q1525" s="1" t="str">
        <f t="shared" si="167"/>
        <v>Valid</v>
      </c>
      <c r="R1525" s="1" t="s">
        <v>38</v>
      </c>
      <c r="S1525" s="4">
        <v>1709659</v>
      </c>
      <c r="T1525" s="1">
        <v>12.61</v>
      </c>
      <c r="U1525" s="1">
        <v>24</v>
      </c>
      <c r="V1525" s="1">
        <v>71235.789999999994</v>
      </c>
      <c r="W1525" s="4">
        <f t="shared" si="168"/>
        <v>1796566.7244626088</v>
      </c>
      <c r="X1525" s="1" t="s">
        <v>28</v>
      </c>
      <c r="Y1525" s="1" t="s">
        <v>29</v>
      </c>
      <c r="Z1525" s="8">
        <v>46987</v>
      </c>
      <c r="AA1525" s="8" t="str">
        <f>TEXT(Table2[[#This Row],[Application_Date]],"yyy")</f>
        <v>2028</v>
      </c>
      <c r="AB1525" s="8" t="str">
        <f>TEXT(Table2[[#This Row],[Application_Date]],"mmmm")</f>
        <v>August</v>
      </c>
      <c r="AC1525" s="1" t="s">
        <v>61</v>
      </c>
      <c r="AD1525" s="1" t="s">
        <v>42</v>
      </c>
      <c r="AE1525" s="1" t="s">
        <v>43</v>
      </c>
    </row>
    <row r="1526" spans="1:31" x14ac:dyDescent="0.25">
      <c r="A1526" s="1" t="s">
        <v>3192</v>
      </c>
      <c r="B1526" s="1" t="str">
        <f>IF(COUNTIF($A$2:A1526,A1526)&gt;1,"Duplicate","Unique")</f>
        <v>Unique</v>
      </c>
      <c r="C1526" s="1" t="s">
        <v>3193</v>
      </c>
      <c r="D1526" s="1" t="s">
        <v>180</v>
      </c>
      <c r="E1526" s="1" t="str">
        <f t="shared" si="162"/>
        <v>Submitted</v>
      </c>
      <c r="F1526" s="1" t="s">
        <v>47</v>
      </c>
      <c r="G1526" s="1">
        <v>35</v>
      </c>
      <c r="H1526" s="1" t="s">
        <v>24</v>
      </c>
      <c r="I1526" s="1" t="s">
        <v>25</v>
      </c>
      <c r="J1526" s="1" t="s">
        <v>37</v>
      </c>
      <c r="K1526" s="4">
        <v>422843</v>
      </c>
      <c r="L1526" s="4" t="str">
        <f t="shared" si="163"/>
        <v>Submitted</v>
      </c>
      <c r="M1526" s="1">
        <v>740</v>
      </c>
      <c r="N1526" s="1" t="str">
        <f t="shared" si="164"/>
        <v>low_risk</v>
      </c>
      <c r="O1526" s="1" t="str">
        <f t="shared" si="165"/>
        <v>Excellent</v>
      </c>
      <c r="P1526" s="1" t="str">
        <f t="shared" si="166"/>
        <v>Submitted</v>
      </c>
      <c r="Q1526" s="1" t="str">
        <f t="shared" si="167"/>
        <v>Valid</v>
      </c>
      <c r="R1526" s="1" t="s">
        <v>82</v>
      </c>
      <c r="S1526" s="4">
        <v>633077</v>
      </c>
      <c r="T1526" s="1">
        <v>11.93</v>
      </c>
      <c r="U1526" s="1">
        <v>36</v>
      </c>
      <c r="V1526" s="1">
        <v>17585.47</v>
      </c>
      <c r="W1526" s="4">
        <f t="shared" si="168"/>
        <v>629384.05084350752</v>
      </c>
      <c r="X1526" s="1" t="s">
        <v>50</v>
      </c>
      <c r="Y1526" s="1" t="s">
        <v>51</v>
      </c>
      <c r="Z1526" s="8">
        <v>46988</v>
      </c>
      <c r="AA1526" s="8" t="str">
        <f>TEXT(Table2[[#This Row],[Application_Date]],"yyy")</f>
        <v>2028</v>
      </c>
      <c r="AB1526" s="8" t="str">
        <f>TEXT(Table2[[#This Row],[Application_Date]],"mmmm")</f>
        <v>August</v>
      </c>
      <c r="AC1526" s="1" t="s">
        <v>41</v>
      </c>
      <c r="AD1526" s="1" t="s">
        <v>42</v>
      </c>
      <c r="AE1526" s="1" t="s">
        <v>43</v>
      </c>
    </row>
    <row r="1527" spans="1:31" x14ac:dyDescent="0.25">
      <c r="A1527" s="1" t="s">
        <v>3194</v>
      </c>
      <c r="B1527" s="1" t="str">
        <f>IF(COUNTIF($A$2:A1527,A1527)&gt;1,"Duplicate","Unique")</f>
        <v>Unique</v>
      </c>
      <c r="C1527" s="1" t="s">
        <v>3195</v>
      </c>
      <c r="D1527" s="1" t="s">
        <v>121</v>
      </c>
      <c r="E1527" s="1" t="str">
        <f t="shared" si="162"/>
        <v>Submitted</v>
      </c>
      <c r="F1527" s="1" t="s">
        <v>47</v>
      </c>
      <c r="G1527" s="1">
        <v>44</v>
      </c>
      <c r="H1527" s="1" t="s">
        <v>36</v>
      </c>
      <c r="I1527" s="1" t="s">
        <v>25</v>
      </c>
      <c r="J1527" s="1" t="s">
        <v>37</v>
      </c>
      <c r="K1527" s="4">
        <v>661780</v>
      </c>
      <c r="L1527" s="4" t="str">
        <f t="shared" si="163"/>
        <v>Submitted</v>
      </c>
      <c r="M1527" s="1">
        <v>840</v>
      </c>
      <c r="N1527" s="1" t="str">
        <f t="shared" si="164"/>
        <v>medium_risk</v>
      </c>
      <c r="O1527" s="1" t="str">
        <f t="shared" si="165"/>
        <v>Excellent</v>
      </c>
      <c r="P1527" s="1" t="str">
        <f t="shared" si="166"/>
        <v>Submitted</v>
      </c>
      <c r="Q1527" s="1" t="str">
        <f t="shared" si="167"/>
        <v>Valid</v>
      </c>
      <c r="R1527" s="1" t="s">
        <v>6</v>
      </c>
      <c r="S1527" s="4">
        <v>1714755</v>
      </c>
      <c r="T1527" s="1">
        <v>7.62</v>
      </c>
      <c r="U1527" s="1">
        <v>12</v>
      </c>
      <c r="V1527" s="1">
        <v>142896.25</v>
      </c>
      <c r="W1527" s="4">
        <f t="shared" si="168"/>
        <v>1091861.3756040623</v>
      </c>
      <c r="X1527" s="1" t="s">
        <v>59</v>
      </c>
      <c r="Y1527" s="1" t="s">
        <v>60</v>
      </c>
      <c r="Z1527" s="8">
        <v>46989</v>
      </c>
      <c r="AA1527" s="8" t="str">
        <f>TEXT(Table2[[#This Row],[Application_Date]],"yyy")</f>
        <v>2028</v>
      </c>
      <c r="AB1527" s="8" t="str">
        <f>TEXT(Table2[[#This Row],[Application_Date]],"mmmm")</f>
        <v>August</v>
      </c>
      <c r="AC1527" s="1" t="s">
        <v>61</v>
      </c>
      <c r="AD1527" s="1" t="s">
        <v>42</v>
      </c>
      <c r="AE1527" s="1" t="s">
        <v>31</v>
      </c>
    </row>
    <row r="1528" spans="1:31" x14ac:dyDescent="0.25">
      <c r="A1528" s="1" t="s">
        <v>3196</v>
      </c>
      <c r="B1528" s="1" t="str">
        <f>IF(COUNTIF($A$2:A1528,A1528)&gt;1,"Duplicate","Unique")</f>
        <v>Unique</v>
      </c>
      <c r="C1528" s="1" t="s">
        <v>3197</v>
      </c>
      <c r="D1528" s="1" t="s">
        <v>204</v>
      </c>
      <c r="E1528" s="1" t="str">
        <f t="shared" si="162"/>
        <v>Submitted</v>
      </c>
      <c r="F1528" s="1" t="s">
        <v>35</v>
      </c>
      <c r="G1528" s="1">
        <v>32</v>
      </c>
      <c r="H1528" s="1" t="s">
        <v>36</v>
      </c>
      <c r="I1528" s="1" t="s">
        <v>25</v>
      </c>
      <c r="J1528" s="1" t="s">
        <v>26</v>
      </c>
      <c r="K1528" s="4">
        <v>1842365</v>
      </c>
      <c r="L1528" s="4" t="str">
        <f t="shared" si="163"/>
        <v>Submitted</v>
      </c>
      <c r="M1528" s="1">
        <v>310</v>
      </c>
      <c r="N1528" s="1" t="str">
        <f t="shared" si="164"/>
        <v>High_risk</v>
      </c>
      <c r="O1528" s="1" t="str">
        <f t="shared" si="165"/>
        <v>Excellent</v>
      </c>
      <c r="P1528" s="1" t="str">
        <f t="shared" si="166"/>
        <v>Submitted</v>
      </c>
      <c r="Q1528" s="1" t="str">
        <f t="shared" si="167"/>
        <v>Valid</v>
      </c>
      <c r="R1528" s="1" t="s">
        <v>27</v>
      </c>
      <c r="S1528" s="4">
        <v>3640684</v>
      </c>
      <c r="T1528" s="1">
        <v>18.600000000000001</v>
      </c>
      <c r="U1528" s="1">
        <v>60</v>
      </c>
      <c r="V1528" s="1">
        <v>60678.07</v>
      </c>
      <c r="W1528" s="4">
        <f t="shared" si="168"/>
        <v>5643060.2000000002</v>
      </c>
      <c r="X1528" s="1" t="s">
        <v>28</v>
      </c>
      <c r="Y1528" s="1" t="s">
        <v>29</v>
      </c>
      <c r="Z1528" s="8">
        <v>46990</v>
      </c>
      <c r="AA1528" s="8" t="str">
        <f>TEXT(Table2[[#This Row],[Application_Date]],"yyy")</f>
        <v>2028</v>
      </c>
      <c r="AB1528" s="8" t="str">
        <f>TEXT(Table2[[#This Row],[Application_Date]],"mmmm")</f>
        <v>August</v>
      </c>
      <c r="AC1528" s="1" t="s">
        <v>61</v>
      </c>
      <c r="AD1528" s="1" t="s">
        <v>42</v>
      </c>
      <c r="AE1528" s="1" t="s">
        <v>62</v>
      </c>
    </row>
    <row r="1529" spans="1:31" x14ac:dyDescent="0.25">
      <c r="A1529" s="1" t="s">
        <v>3198</v>
      </c>
      <c r="B1529" s="1" t="str">
        <f>IF(COUNTIF($A$2:A1529,A1529)&gt;1,"Duplicate","Unique")</f>
        <v>Unique</v>
      </c>
      <c r="C1529" s="1" t="s">
        <v>3199</v>
      </c>
      <c r="D1529" s="1" t="s">
        <v>468</v>
      </c>
      <c r="E1529" s="1" t="str">
        <f t="shared" si="162"/>
        <v>Submitted</v>
      </c>
      <c r="F1529" s="1" t="s">
        <v>35</v>
      </c>
      <c r="G1529" s="1">
        <v>45</v>
      </c>
      <c r="H1529" s="1" t="s">
        <v>24</v>
      </c>
      <c r="I1529" s="1" t="s">
        <v>48</v>
      </c>
      <c r="J1529" s="1" t="s">
        <v>37</v>
      </c>
      <c r="K1529" s="4">
        <v>1702502</v>
      </c>
      <c r="L1529" s="4" t="str">
        <f t="shared" si="163"/>
        <v>Submitted</v>
      </c>
      <c r="M1529" s="1">
        <v>547</v>
      </c>
      <c r="N1529" s="1" t="str">
        <f t="shared" si="164"/>
        <v>High_risk</v>
      </c>
      <c r="O1529" s="1" t="str">
        <f t="shared" si="165"/>
        <v>Excellent</v>
      </c>
      <c r="P1529" s="1" t="str">
        <f t="shared" si="166"/>
        <v>Submitted</v>
      </c>
      <c r="Q1529" s="1" t="str">
        <f t="shared" si="167"/>
        <v>Valid</v>
      </c>
      <c r="R1529" s="1" t="s">
        <v>38</v>
      </c>
      <c r="S1529" s="4">
        <v>315561</v>
      </c>
      <c r="T1529" s="1">
        <v>9.2200000000000006</v>
      </c>
      <c r="U1529" s="1">
        <v>36</v>
      </c>
      <c r="V1529" s="1">
        <v>8765.58</v>
      </c>
      <c r="W1529" s="4">
        <f t="shared" si="168"/>
        <v>242456.03529670459</v>
      </c>
      <c r="X1529" s="1" t="s">
        <v>50</v>
      </c>
      <c r="Y1529" s="1" t="s">
        <v>51</v>
      </c>
      <c r="Z1529" s="8">
        <v>46991</v>
      </c>
      <c r="AA1529" s="8" t="str">
        <f>TEXT(Table2[[#This Row],[Application_Date]],"yyy")</f>
        <v>2028</v>
      </c>
      <c r="AB1529" s="8" t="str">
        <f>TEXT(Table2[[#This Row],[Application_Date]],"mmmm")</f>
        <v>August</v>
      </c>
      <c r="AC1529" s="1" t="s">
        <v>61</v>
      </c>
      <c r="AD1529" s="1" t="s">
        <v>42</v>
      </c>
      <c r="AE1529" s="1" t="s">
        <v>66</v>
      </c>
    </row>
    <row r="1530" spans="1:31" x14ac:dyDescent="0.25">
      <c r="A1530" s="1" t="s">
        <v>3200</v>
      </c>
      <c r="B1530" s="1" t="str">
        <f>IF(COUNTIF($A$2:A1530,A1530)&gt;1,"Duplicate","Unique")</f>
        <v>Unique</v>
      </c>
      <c r="C1530" s="1" t="s">
        <v>3201</v>
      </c>
      <c r="D1530" s="1" t="s">
        <v>183</v>
      </c>
      <c r="E1530" s="1" t="str">
        <f t="shared" si="162"/>
        <v>Submitted</v>
      </c>
      <c r="F1530" s="1" t="s">
        <v>35</v>
      </c>
      <c r="G1530" s="1">
        <v>40</v>
      </c>
      <c r="H1530" s="1" t="s">
        <v>24</v>
      </c>
      <c r="I1530" s="1" t="s">
        <v>48</v>
      </c>
      <c r="J1530" s="1" t="s">
        <v>26</v>
      </c>
      <c r="K1530" s="4">
        <v>1742700</v>
      </c>
      <c r="L1530" s="4" t="str">
        <f t="shared" si="163"/>
        <v>Submitted</v>
      </c>
      <c r="M1530" s="1">
        <v>851</v>
      </c>
      <c r="N1530" s="1" t="str">
        <f t="shared" si="164"/>
        <v>medium_risk</v>
      </c>
      <c r="O1530" s="1" t="str">
        <f t="shared" si="165"/>
        <v>Excellent</v>
      </c>
      <c r="P1530" s="1" t="str">
        <f t="shared" si="166"/>
        <v>Submitted</v>
      </c>
      <c r="Q1530" s="1" t="str">
        <f t="shared" si="167"/>
        <v>Valid</v>
      </c>
      <c r="R1530" s="1" t="s">
        <v>70</v>
      </c>
      <c r="S1530" s="4">
        <v>4028782</v>
      </c>
      <c r="T1530" s="1">
        <v>15.76</v>
      </c>
      <c r="U1530" s="1">
        <v>24</v>
      </c>
      <c r="V1530" s="1">
        <v>167865.92</v>
      </c>
      <c r="W1530" s="4">
        <f t="shared" si="168"/>
        <v>5291133.7029236183</v>
      </c>
      <c r="X1530" s="1" t="s">
        <v>50</v>
      </c>
      <c r="Y1530" s="1" t="s">
        <v>51</v>
      </c>
      <c r="Z1530" s="8">
        <v>46992</v>
      </c>
      <c r="AA1530" s="8" t="str">
        <f>TEXT(Table2[[#This Row],[Application_Date]],"yyy")</f>
        <v>2028</v>
      </c>
      <c r="AB1530" s="8" t="str">
        <f>TEXT(Table2[[#This Row],[Application_Date]],"mmmm")</f>
        <v>August</v>
      </c>
      <c r="AC1530" s="1" t="s">
        <v>61</v>
      </c>
      <c r="AD1530" s="1" t="s">
        <v>30</v>
      </c>
      <c r="AE1530" s="1" t="s">
        <v>62</v>
      </c>
    </row>
    <row r="1531" spans="1:31" x14ac:dyDescent="0.25">
      <c r="A1531" s="1" t="s">
        <v>3202</v>
      </c>
      <c r="B1531" s="1" t="str">
        <f>IF(COUNTIF($A$2:A1531,A1531)&gt;1,"Duplicate","Unique")</f>
        <v>Unique</v>
      </c>
      <c r="C1531" s="1" t="s">
        <v>3203</v>
      </c>
      <c r="D1531" s="1" t="s">
        <v>296</v>
      </c>
      <c r="E1531" s="1" t="str">
        <f t="shared" si="162"/>
        <v>Submitted</v>
      </c>
      <c r="F1531" s="1" t="s">
        <v>35</v>
      </c>
      <c r="G1531" s="1">
        <v>53</v>
      </c>
      <c r="H1531" s="1" t="s">
        <v>24</v>
      </c>
      <c r="I1531" s="1" t="s">
        <v>25</v>
      </c>
      <c r="J1531" s="1" t="s">
        <v>49</v>
      </c>
      <c r="K1531" s="4">
        <v>1147718</v>
      </c>
      <c r="L1531" s="4" t="str">
        <f t="shared" si="163"/>
        <v>Submitted</v>
      </c>
      <c r="M1531" s="1">
        <v>763</v>
      </c>
      <c r="N1531" s="1" t="str">
        <f t="shared" si="164"/>
        <v>medium_risk</v>
      </c>
      <c r="O1531" s="1" t="str">
        <f t="shared" si="165"/>
        <v>Excellent</v>
      </c>
      <c r="P1531" s="1" t="str">
        <f t="shared" si="166"/>
        <v>Submitted</v>
      </c>
      <c r="Q1531" s="1" t="str">
        <f t="shared" si="167"/>
        <v>Valid</v>
      </c>
      <c r="R1531" s="1" t="s">
        <v>27</v>
      </c>
      <c r="S1531" s="4">
        <v>451123</v>
      </c>
      <c r="T1531" s="1">
        <v>17.48</v>
      </c>
      <c r="U1531" s="1">
        <v>24</v>
      </c>
      <c r="V1531" s="1">
        <v>18796.79</v>
      </c>
      <c r="W1531" s="4">
        <f t="shared" si="168"/>
        <v>657135.83694808057</v>
      </c>
      <c r="X1531" s="1" t="s">
        <v>50</v>
      </c>
      <c r="Y1531" s="1" t="s">
        <v>51</v>
      </c>
      <c r="Z1531" s="8">
        <v>46993</v>
      </c>
      <c r="AA1531" s="8" t="str">
        <f>TEXT(Table2[[#This Row],[Application_Date]],"yyy")</f>
        <v>2028</v>
      </c>
      <c r="AB1531" s="8" t="str">
        <f>TEXT(Table2[[#This Row],[Application_Date]],"mmmm")</f>
        <v>August</v>
      </c>
      <c r="AC1531" s="1" t="s">
        <v>41</v>
      </c>
      <c r="AD1531" s="1" t="s">
        <v>30</v>
      </c>
      <c r="AE1531" s="1" t="s">
        <v>43</v>
      </c>
    </row>
    <row r="1532" spans="1:31" x14ac:dyDescent="0.25">
      <c r="A1532" s="1" t="s">
        <v>3204</v>
      </c>
      <c r="B1532" s="1" t="str">
        <f>IF(COUNTIF($A$2:A1532,A1532)&gt;1,"Duplicate","Unique")</f>
        <v>Unique</v>
      </c>
      <c r="C1532" s="1" t="s">
        <v>3205</v>
      </c>
      <c r="D1532" s="1" t="s">
        <v>309</v>
      </c>
      <c r="E1532" s="1" t="str">
        <f t="shared" si="162"/>
        <v>Submitted</v>
      </c>
      <c r="F1532" s="1" t="s">
        <v>47</v>
      </c>
      <c r="G1532" s="1">
        <v>42</v>
      </c>
      <c r="H1532" s="1" t="s">
        <v>36</v>
      </c>
      <c r="I1532" s="1" t="s">
        <v>25</v>
      </c>
      <c r="J1532" s="1" t="s">
        <v>70</v>
      </c>
      <c r="K1532" s="4">
        <v>1393250</v>
      </c>
      <c r="L1532" s="4" t="str">
        <f t="shared" si="163"/>
        <v>Submitted</v>
      </c>
      <c r="M1532" s="1">
        <v>578</v>
      </c>
      <c r="N1532" s="1" t="str">
        <f t="shared" si="164"/>
        <v>High_risk</v>
      </c>
      <c r="O1532" s="1" t="str">
        <f t="shared" si="165"/>
        <v>Excellent</v>
      </c>
      <c r="P1532" s="1" t="str">
        <f t="shared" si="166"/>
        <v>Submitted</v>
      </c>
      <c r="Q1532" s="1" t="str">
        <f t="shared" si="167"/>
        <v>Valid</v>
      </c>
      <c r="R1532" s="1" t="s">
        <v>70</v>
      </c>
      <c r="S1532" s="4">
        <v>937753</v>
      </c>
      <c r="T1532" s="1">
        <v>11.09</v>
      </c>
      <c r="U1532" s="1">
        <v>12</v>
      </c>
      <c r="V1532" s="1">
        <v>78146.080000000002</v>
      </c>
      <c r="W1532" s="4">
        <f t="shared" si="168"/>
        <v>866976.64947714063</v>
      </c>
      <c r="X1532" s="1" t="s">
        <v>95</v>
      </c>
      <c r="Y1532" s="1" t="s">
        <v>96</v>
      </c>
      <c r="Z1532" s="8">
        <v>46994</v>
      </c>
      <c r="AA1532" s="8" t="str">
        <f>TEXT(Table2[[#This Row],[Application_Date]],"yyy")</f>
        <v>2028</v>
      </c>
      <c r="AB1532" s="8" t="str">
        <f>TEXT(Table2[[#This Row],[Application_Date]],"mmmm")</f>
        <v>August</v>
      </c>
      <c r="AC1532" s="1" t="s">
        <v>41</v>
      </c>
      <c r="AD1532" s="1" t="s">
        <v>30</v>
      </c>
      <c r="AE1532" s="1" t="s">
        <v>62</v>
      </c>
    </row>
    <row r="1533" spans="1:31" x14ac:dyDescent="0.25">
      <c r="A1533" s="1" t="s">
        <v>3206</v>
      </c>
      <c r="B1533" s="1" t="str">
        <f>IF(COUNTIF($A$2:A1533,A1533)&gt;1,"Duplicate","Unique")</f>
        <v>Unique</v>
      </c>
      <c r="C1533" s="1" t="s">
        <v>3207</v>
      </c>
      <c r="D1533" s="1" t="s">
        <v>284</v>
      </c>
      <c r="E1533" s="1" t="str">
        <f t="shared" si="162"/>
        <v>Submitted</v>
      </c>
      <c r="F1533" s="1" t="s">
        <v>47</v>
      </c>
      <c r="G1533" s="1">
        <v>40</v>
      </c>
      <c r="H1533" s="1" t="s">
        <v>24</v>
      </c>
      <c r="I1533" s="1" t="s">
        <v>25</v>
      </c>
      <c r="J1533" s="1" t="s">
        <v>49</v>
      </c>
      <c r="K1533" s="4">
        <v>2136388</v>
      </c>
      <c r="L1533" s="4" t="str">
        <f t="shared" si="163"/>
        <v>Submitted</v>
      </c>
      <c r="M1533" s="1">
        <v>893</v>
      </c>
      <c r="N1533" s="1" t="str">
        <f t="shared" si="164"/>
        <v>medium_risk</v>
      </c>
      <c r="O1533" s="1" t="str">
        <f t="shared" si="165"/>
        <v>Excellent</v>
      </c>
      <c r="P1533" s="1" t="str">
        <f t="shared" si="166"/>
        <v>Submitted</v>
      </c>
      <c r="Q1533" s="1" t="str">
        <f t="shared" si="167"/>
        <v>Valid</v>
      </c>
      <c r="R1533" s="1" t="s">
        <v>27</v>
      </c>
      <c r="S1533" s="4">
        <v>1886072</v>
      </c>
      <c r="T1533" s="1">
        <v>15.97</v>
      </c>
      <c r="U1533" s="1">
        <v>60</v>
      </c>
      <c r="V1533" s="1">
        <v>31434.53</v>
      </c>
      <c r="W1533" s="4">
        <f t="shared" si="168"/>
        <v>2510047.4866666668</v>
      </c>
      <c r="X1533" s="1" t="s">
        <v>50</v>
      </c>
      <c r="Y1533" s="1" t="s">
        <v>51</v>
      </c>
      <c r="Z1533" s="8">
        <v>46995</v>
      </c>
      <c r="AA1533" s="8" t="str">
        <f>TEXT(Table2[[#This Row],[Application_Date]],"yyy")</f>
        <v>2028</v>
      </c>
      <c r="AB1533" s="8" t="str">
        <f>TEXT(Table2[[#This Row],[Application_Date]],"mmmm")</f>
        <v>August</v>
      </c>
      <c r="AC1533" s="1" t="s">
        <v>61</v>
      </c>
      <c r="AD1533" s="1" t="s">
        <v>30</v>
      </c>
      <c r="AE1533" s="1" t="s">
        <v>43</v>
      </c>
    </row>
    <row r="1534" spans="1:31" x14ac:dyDescent="0.25">
      <c r="A1534" s="1" t="s">
        <v>3208</v>
      </c>
      <c r="B1534" s="1" t="str">
        <f>IF(COUNTIF($A$2:A1534,A1534)&gt;1,"Duplicate","Unique")</f>
        <v>Unique</v>
      </c>
      <c r="C1534" s="1" t="s">
        <v>3209</v>
      </c>
      <c r="D1534" s="1" t="s">
        <v>296</v>
      </c>
      <c r="E1534" s="1" t="str">
        <f t="shared" si="162"/>
        <v>Submitted</v>
      </c>
      <c r="F1534" s="1" t="s">
        <v>47</v>
      </c>
      <c r="G1534" s="1">
        <v>32</v>
      </c>
      <c r="H1534" s="1" t="s">
        <v>24</v>
      </c>
      <c r="I1534" s="1" t="s">
        <v>48</v>
      </c>
      <c r="J1534" s="1" t="s">
        <v>26</v>
      </c>
      <c r="K1534" s="4">
        <v>1607147</v>
      </c>
      <c r="L1534" s="4" t="str">
        <f t="shared" si="163"/>
        <v>Submitted</v>
      </c>
      <c r="M1534" s="1">
        <v>315</v>
      </c>
      <c r="N1534" s="1" t="str">
        <f t="shared" si="164"/>
        <v>High_risk</v>
      </c>
      <c r="O1534" s="1" t="str">
        <f t="shared" si="165"/>
        <v>Excellent</v>
      </c>
      <c r="P1534" s="1" t="str">
        <f t="shared" si="166"/>
        <v>Submitted</v>
      </c>
      <c r="Q1534" s="1" t="str">
        <f t="shared" si="167"/>
        <v>Valid</v>
      </c>
      <c r="R1534" s="1" t="s">
        <v>82</v>
      </c>
      <c r="S1534" s="4">
        <v>2068703</v>
      </c>
      <c r="T1534" s="1">
        <v>18.920000000000002</v>
      </c>
      <c r="U1534" s="1">
        <v>60</v>
      </c>
      <c r="V1534" s="1">
        <v>34478.379999999997</v>
      </c>
      <c r="W1534" s="4">
        <f t="shared" si="168"/>
        <v>3261655.0633333339</v>
      </c>
      <c r="X1534" s="1" t="s">
        <v>50</v>
      </c>
      <c r="Y1534" s="1" t="s">
        <v>51</v>
      </c>
      <c r="Z1534" s="8">
        <v>46996</v>
      </c>
      <c r="AA1534" s="8" t="str">
        <f>TEXT(Table2[[#This Row],[Application_Date]],"yyy")</f>
        <v>2028</v>
      </c>
      <c r="AB1534" s="8" t="str">
        <f>TEXT(Table2[[#This Row],[Application_Date]],"mmmm")</f>
        <v>August</v>
      </c>
      <c r="AC1534" s="1" t="s">
        <v>52</v>
      </c>
      <c r="AD1534" s="1" t="s">
        <v>42</v>
      </c>
      <c r="AE1534" s="1" t="s">
        <v>62</v>
      </c>
    </row>
    <row r="1535" spans="1:31" x14ac:dyDescent="0.25">
      <c r="A1535" s="1" t="s">
        <v>3210</v>
      </c>
      <c r="B1535" s="1" t="str">
        <f>IF(COUNTIF($A$2:A1535,A1535)&gt;1,"Duplicate","Unique")</f>
        <v>Unique</v>
      </c>
      <c r="C1535" s="1" t="s">
        <v>3211</v>
      </c>
      <c r="D1535" s="1" t="s">
        <v>249</v>
      </c>
      <c r="E1535" s="1" t="str">
        <f t="shared" si="162"/>
        <v>Submitted</v>
      </c>
      <c r="F1535" s="1" t="s">
        <v>47</v>
      </c>
      <c r="G1535" s="1">
        <v>44</v>
      </c>
      <c r="H1535" s="1" t="s">
        <v>24</v>
      </c>
      <c r="I1535" s="1" t="s">
        <v>48</v>
      </c>
      <c r="J1535" s="1" t="s">
        <v>26</v>
      </c>
      <c r="K1535" s="4">
        <v>0</v>
      </c>
      <c r="L1535" s="4" t="str">
        <f t="shared" si="163"/>
        <v>Submitted</v>
      </c>
      <c r="M1535" s="1">
        <v>447</v>
      </c>
      <c r="N1535" s="1" t="str">
        <f t="shared" si="164"/>
        <v>High_risk</v>
      </c>
      <c r="O1535" s="1" t="str">
        <f t="shared" si="165"/>
        <v>Excellent</v>
      </c>
      <c r="P1535" s="1" t="str">
        <f t="shared" si="166"/>
        <v>Submitted</v>
      </c>
      <c r="Q1535" s="1" t="str">
        <f t="shared" si="167"/>
        <v>Valid</v>
      </c>
      <c r="R1535" s="1" t="s">
        <v>6</v>
      </c>
      <c r="S1535" s="4">
        <v>1426721</v>
      </c>
      <c r="T1535" s="1">
        <v>13.59</v>
      </c>
      <c r="U1535" s="1">
        <v>12</v>
      </c>
      <c r="V1535" s="1">
        <v>118893.42</v>
      </c>
      <c r="W1535" s="4">
        <f t="shared" si="168"/>
        <v>1615944.240638539</v>
      </c>
      <c r="X1535" s="1" t="s">
        <v>59</v>
      </c>
      <c r="Y1535" s="1" t="s">
        <v>60</v>
      </c>
      <c r="Z1535" s="8">
        <v>46997</v>
      </c>
      <c r="AA1535" s="8" t="str">
        <f>TEXT(Table2[[#This Row],[Application_Date]],"yyy")</f>
        <v>2028</v>
      </c>
      <c r="AB1535" s="8" t="str">
        <f>TEXT(Table2[[#This Row],[Application_Date]],"mmmm")</f>
        <v>September</v>
      </c>
      <c r="AC1535" s="1" t="s">
        <v>61</v>
      </c>
      <c r="AD1535" s="1" t="s">
        <v>30</v>
      </c>
      <c r="AE1535" s="1" t="s">
        <v>43</v>
      </c>
    </row>
    <row r="1536" spans="1:31" x14ac:dyDescent="0.25">
      <c r="A1536" s="1" t="s">
        <v>3212</v>
      </c>
      <c r="B1536" s="1" t="str">
        <f>IF(COUNTIF($A$2:A1536,A1536)&gt;1,"Duplicate","Unique")</f>
        <v>Unique</v>
      </c>
      <c r="C1536" s="1" t="s">
        <v>3213</v>
      </c>
      <c r="D1536" s="1" t="s">
        <v>333</v>
      </c>
      <c r="E1536" s="1" t="str">
        <f t="shared" si="162"/>
        <v>Submitted</v>
      </c>
      <c r="F1536" s="1" t="s">
        <v>47</v>
      </c>
      <c r="G1536" s="1">
        <v>29</v>
      </c>
      <c r="H1536" s="1" t="s">
        <v>24</v>
      </c>
      <c r="I1536" s="1" t="s">
        <v>25</v>
      </c>
      <c r="J1536" s="1" t="s">
        <v>37</v>
      </c>
      <c r="K1536" s="4">
        <v>1816333</v>
      </c>
      <c r="L1536" s="4" t="str">
        <f t="shared" si="163"/>
        <v>Submitted</v>
      </c>
      <c r="M1536" s="1">
        <v>812</v>
      </c>
      <c r="N1536" s="1" t="str">
        <f t="shared" si="164"/>
        <v>medium_risk</v>
      </c>
      <c r="O1536" s="1" t="str">
        <f t="shared" si="165"/>
        <v>Excellent</v>
      </c>
      <c r="P1536" s="1" t="str">
        <f t="shared" si="166"/>
        <v>Submitted</v>
      </c>
      <c r="Q1536" s="1" t="str">
        <f t="shared" si="167"/>
        <v>Valid</v>
      </c>
      <c r="R1536" s="1" t="s">
        <v>6</v>
      </c>
      <c r="S1536" s="4">
        <v>1422895</v>
      </c>
      <c r="T1536" s="1">
        <v>17.05</v>
      </c>
      <c r="U1536" s="1">
        <v>180</v>
      </c>
      <c r="V1536" s="1">
        <v>7904.97</v>
      </c>
      <c r="W1536" s="4">
        <f t="shared" si="168"/>
        <v>2021696.6458333335</v>
      </c>
      <c r="X1536" s="1" t="s">
        <v>39</v>
      </c>
      <c r="Y1536" s="1" t="s">
        <v>40</v>
      </c>
      <c r="Z1536" s="8">
        <v>46998</v>
      </c>
      <c r="AA1536" s="8" t="str">
        <f>TEXT(Table2[[#This Row],[Application_Date]],"yyy")</f>
        <v>2028</v>
      </c>
      <c r="AB1536" s="8" t="str">
        <f>TEXT(Table2[[#This Row],[Application_Date]],"mmmm")</f>
        <v>September</v>
      </c>
      <c r="AC1536" s="1" t="s">
        <v>52</v>
      </c>
      <c r="AD1536" s="1" t="s">
        <v>30</v>
      </c>
      <c r="AE1536" s="1" t="s">
        <v>43</v>
      </c>
    </row>
    <row r="1537" spans="1:31" x14ac:dyDescent="0.25">
      <c r="A1537" s="1" t="s">
        <v>3214</v>
      </c>
      <c r="B1537" s="1" t="str">
        <f>IF(COUNTIF($A$2:A1537,A1537)&gt;1,"Duplicate","Unique")</f>
        <v>Unique</v>
      </c>
      <c r="C1537" s="1" t="s">
        <v>3215</v>
      </c>
      <c r="D1537" s="1" t="s">
        <v>325</v>
      </c>
      <c r="E1537" s="1" t="str">
        <f t="shared" si="162"/>
        <v>Submitted</v>
      </c>
      <c r="F1537" s="1" t="s">
        <v>47</v>
      </c>
      <c r="G1537" s="1">
        <v>32</v>
      </c>
      <c r="H1537" s="1" t="s">
        <v>36</v>
      </c>
      <c r="I1537" s="1" t="s">
        <v>48</v>
      </c>
      <c r="J1537" s="1" t="s">
        <v>49</v>
      </c>
      <c r="K1537" s="4">
        <v>934179</v>
      </c>
      <c r="L1537" s="4" t="str">
        <f t="shared" si="163"/>
        <v>Submitted</v>
      </c>
      <c r="M1537" s="1">
        <v>492</v>
      </c>
      <c r="N1537" s="1" t="str">
        <f t="shared" si="164"/>
        <v>High_risk</v>
      </c>
      <c r="O1537" s="1" t="str">
        <f t="shared" si="165"/>
        <v>Excellent</v>
      </c>
      <c r="P1537" s="1" t="str">
        <f t="shared" si="166"/>
        <v>Submitted</v>
      </c>
      <c r="Q1537" s="1" t="str">
        <f t="shared" si="167"/>
        <v>Valid</v>
      </c>
      <c r="R1537" s="1" t="s">
        <v>70</v>
      </c>
      <c r="S1537" s="4">
        <v>4081451</v>
      </c>
      <c r="T1537" s="1">
        <v>17.97</v>
      </c>
      <c r="U1537" s="1">
        <v>24</v>
      </c>
      <c r="V1537" s="1">
        <v>170060.46</v>
      </c>
      <c r="W1537" s="4">
        <f t="shared" si="168"/>
        <v>6111972.8742621765</v>
      </c>
      <c r="X1537" s="1" t="s">
        <v>39</v>
      </c>
      <c r="Y1537" s="1" t="s">
        <v>40</v>
      </c>
      <c r="Z1537" s="8">
        <v>46999</v>
      </c>
      <c r="AA1537" s="8" t="str">
        <f>TEXT(Table2[[#This Row],[Application_Date]],"yyy")</f>
        <v>2028</v>
      </c>
      <c r="AB1537" s="8" t="str">
        <f>TEXT(Table2[[#This Row],[Application_Date]],"mmmm")</f>
        <v>September</v>
      </c>
      <c r="AC1537" s="1" t="s">
        <v>61</v>
      </c>
      <c r="AD1537" s="1" t="s">
        <v>42</v>
      </c>
      <c r="AE1537" s="1" t="s">
        <v>62</v>
      </c>
    </row>
    <row r="1538" spans="1:31" x14ac:dyDescent="0.25">
      <c r="A1538" s="1" t="s">
        <v>3216</v>
      </c>
      <c r="B1538" s="1" t="str">
        <f>IF(COUNTIF($A$2:A1538,A1538)&gt;1,"Duplicate","Unique")</f>
        <v>Unique</v>
      </c>
      <c r="C1538" s="1" t="s">
        <v>3217</v>
      </c>
      <c r="D1538" s="1" t="s">
        <v>65</v>
      </c>
      <c r="E1538" s="1" t="str">
        <f t="shared" ref="E1538:E1601" si="169">IF(C1538="","Missing","Submitted")</f>
        <v>Submitted</v>
      </c>
      <c r="F1538" s="1" t="s">
        <v>35</v>
      </c>
      <c r="G1538" s="1">
        <v>34</v>
      </c>
      <c r="H1538" s="1" t="s">
        <v>36</v>
      </c>
      <c r="I1538" s="1" t="s">
        <v>25</v>
      </c>
      <c r="J1538" s="1" t="s">
        <v>37</v>
      </c>
      <c r="K1538" s="4">
        <v>1631605</v>
      </c>
      <c r="L1538" s="4" t="str">
        <f t="shared" ref="L1538:L1601" si="170">IF(K1538="","Missing","Submitted")</f>
        <v>Submitted</v>
      </c>
      <c r="M1538" s="1">
        <v>496</v>
      </c>
      <c r="N1538" s="1" t="str">
        <f t="shared" ref="N1538:N1601" si="171">IF(M1538&lt;600,"High_risk",IF(M1538&gt;=750,"medium_risk","low_risk"))</f>
        <v>High_risk</v>
      </c>
      <c r="O1538" s="1" t="str">
        <f t="shared" ref="O1538:O1601" si="172">IF(J1539&lt;503,"Poor",IF(J1539&lt;=550,"Fair",IF(J1539&lt;=750,"Good","Excellent")))</f>
        <v>Excellent</v>
      </c>
      <c r="P1538" s="1" t="str">
        <f t="shared" ref="P1538:P1601" si="173">IF(S1538="","Missing","Submitted")</f>
        <v>Submitted</v>
      </c>
      <c r="Q1538" s="1" t="str">
        <f t="shared" ref="Q1538:Q1601" si="174">IF(AND(M1538&gt;=300,M1538&lt;=900),"Valid","Invalid")</f>
        <v>Valid</v>
      </c>
      <c r="R1538" s="1" t="s">
        <v>82</v>
      </c>
      <c r="S1538" s="4">
        <v>2642332</v>
      </c>
      <c r="T1538" s="1">
        <v>12.91</v>
      </c>
      <c r="U1538" s="1">
        <v>120</v>
      </c>
      <c r="V1538" s="1">
        <v>22019.43</v>
      </c>
      <c r="W1538" s="4">
        <f t="shared" ref="W1538:W1601" si="175">PMT(T1538/12,U1538,-S1538)</f>
        <v>2842708.8433333337</v>
      </c>
      <c r="X1538" s="1" t="s">
        <v>50</v>
      </c>
      <c r="Y1538" s="1" t="s">
        <v>51</v>
      </c>
      <c r="Z1538" s="8">
        <v>47000</v>
      </c>
      <c r="AA1538" s="8" t="str">
        <f>TEXT(Table2[[#This Row],[Application_Date]],"yyy")</f>
        <v>2028</v>
      </c>
      <c r="AB1538" s="8" t="str">
        <f>TEXT(Table2[[#This Row],[Application_Date]],"mmmm")</f>
        <v>September</v>
      </c>
      <c r="AC1538" s="1" t="s">
        <v>41</v>
      </c>
      <c r="AD1538" s="1" t="s">
        <v>42</v>
      </c>
      <c r="AE1538" s="1" t="s">
        <v>31</v>
      </c>
    </row>
    <row r="1539" spans="1:31" x14ac:dyDescent="0.25">
      <c r="A1539" s="1" t="s">
        <v>3218</v>
      </c>
      <c r="B1539" s="1" t="str">
        <f>IF(COUNTIF($A$2:A1539,A1539)&gt;1,"Duplicate","Unique")</f>
        <v>Unique</v>
      </c>
      <c r="C1539" s="1" t="s">
        <v>3219</v>
      </c>
      <c r="D1539" s="1" t="s">
        <v>361</v>
      </c>
      <c r="E1539" s="1" t="str">
        <f t="shared" si="169"/>
        <v>Submitted</v>
      </c>
      <c r="F1539" s="1" t="s">
        <v>47</v>
      </c>
      <c r="G1539" s="1">
        <v>55</v>
      </c>
      <c r="H1539" s="1" t="s">
        <v>24</v>
      </c>
      <c r="I1539" s="1" t="s">
        <v>25</v>
      </c>
      <c r="J1539" s="1" t="s">
        <v>49</v>
      </c>
      <c r="K1539" s="4">
        <v>1216266</v>
      </c>
      <c r="L1539" s="4" t="str">
        <f t="shared" si="170"/>
        <v>Submitted</v>
      </c>
      <c r="M1539" s="1">
        <v>486</v>
      </c>
      <c r="N1539" s="1" t="str">
        <f t="shared" si="171"/>
        <v>High_risk</v>
      </c>
      <c r="O1539" s="1" t="str">
        <f t="shared" si="172"/>
        <v>Excellent</v>
      </c>
      <c r="P1539" s="1" t="str">
        <f t="shared" si="173"/>
        <v>Submitted</v>
      </c>
      <c r="Q1539" s="1" t="str">
        <f t="shared" si="174"/>
        <v>Valid</v>
      </c>
      <c r="R1539" s="1" t="s">
        <v>82</v>
      </c>
      <c r="S1539" s="4">
        <v>1338568</v>
      </c>
      <c r="T1539" s="1">
        <v>12.65</v>
      </c>
      <c r="U1539" s="1">
        <v>180</v>
      </c>
      <c r="V1539" s="1">
        <v>7436.49</v>
      </c>
      <c r="W1539" s="4">
        <f t="shared" si="175"/>
        <v>1411073.7666666666</v>
      </c>
      <c r="X1539" s="1" t="s">
        <v>85</v>
      </c>
      <c r="Y1539" s="1" t="s">
        <v>86</v>
      </c>
      <c r="Z1539" s="8">
        <v>47001</v>
      </c>
      <c r="AA1539" s="8" t="str">
        <f>TEXT(Table2[[#This Row],[Application_Date]],"yyy")</f>
        <v>2028</v>
      </c>
      <c r="AB1539" s="8" t="str">
        <f>TEXT(Table2[[#This Row],[Application_Date]],"mmmm")</f>
        <v>September</v>
      </c>
      <c r="AC1539" s="1" t="s">
        <v>61</v>
      </c>
      <c r="AD1539" s="1" t="s">
        <v>42</v>
      </c>
      <c r="AE1539" s="1" t="s">
        <v>66</v>
      </c>
    </row>
    <row r="1540" spans="1:31" x14ac:dyDescent="0.25">
      <c r="A1540" s="1" t="s">
        <v>3220</v>
      </c>
      <c r="B1540" s="1" t="str">
        <f>IF(COUNTIF($A$2:A1540,A1540)&gt;1,"Duplicate","Unique")</f>
        <v>Unique</v>
      </c>
      <c r="C1540" s="1" t="s">
        <v>3221</v>
      </c>
      <c r="D1540" s="1" t="s">
        <v>279</v>
      </c>
      <c r="E1540" s="1" t="str">
        <f t="shared" si="169"/>
        <v>Submitted</v>
      </c>
      <c r="F1540" s="1" t="s">
        <v>47</v>
      </c>
      <c r="G1540" s="1">
        <v>46</v>
      </c>
      <c r="H1540" s="1" t="s">
        <v>24</v>
      </c>
      <c r="I1540" s="1" t="s">
        <v>48</v>
      </c>
      <c r="J1540" s="1" t="s">
        <v>49</v>
      </c>
      <c r="K1540" s="4">
        <v>1370233</v>
      </c>
      <c r="L1540" s="4" t="str">
        <f t="shared" si="170"/>
        <v>Submitted</v>
      </c>
      <c r="M1540" s="1">
        <v>814</v>
      </c>
      <c r="N1540" s="1" t="str">
        <f t="shared" si="171"/>
        <v>medium_risk</v>
      </c>
      <c r="O1540" s="1" t="str">
        <f t="shared" si="172"/>
        <v>Excellent</v>
      </c>
      <c r="P1540" s="1" t="str">
        <f t="shared" si="173"/>
        <v>Submitted</v>
      </c>
      <c r="Q1540" s="1" t="str">
        <f t="shared" si="174"/>
        <v>Valid</v>
      </c>
      <c r="R1540" s="1" t="s">
        <v>70</v>
      </c>
      <c r="S1540" s="4">
        <v>2156999</v>
      </c>
      <c r="T1540" s="1">
        <v>9.2899999999999991</v>
      </c>
      <c r="U1540" s="1">
        <v>60</v>
      </c>
      <c r="V1540" s="1">
        <v>35949.980000000003</v>
      </c>
      <c r="W1540" s="4">
        <f t="shared" si="175"/>
        <v>1669876.725833335</v>
      </c>
      <c r="X1540" s="1" t="s">
        <v>28</v>
      </c>
      <c r="Y1540" s="1" t="s">
        <v>29</v>
      </c>
      <c r="Z1540" s="8">
        <v>47002</v>
      </c>
      <c r="AA1540" s="8" t="str">
        <f>TEXT(Table2[[#This Row],[Application_Date]],"yyy")</f>
        <v>2028</v>
      </c>
      <c r="AB1540" s="8" t="str">
        <f>TEXT(Table2[[#This Row],[Application_Date]],"mmmm")</f>
        <v>September</v>
      </c>
      <c r="AC1540" s="1" t="s">
        <v>61</v>
      </c>
      <c r="AD1540" s="1" t="s">
        <v>30</v>
      </c>
      <c r="AE1540" s="1" t="s">
        <v>66</v>
      </c>
    </row>
    <row r="1541" spans="1:31" x14ac:dyDescent="0.25">
      <c r="A1541" s="1" t="s">
        <v>3222</v>
      </c>
      <c r="B1541" s="1" t="str">
        <f>IF(COUNTIF($A$2:A1541,A1541)&gt;1,"Duplicate","Unique")</f>
        <v>Unique</v>
      </c>
      <c r="C1541" s="1" t="s">
        <v>3223</v>
      </c>
      <c r="D1541" s="1" t="s">
        <v>151</v>
      </c>
      <c r="E1541" s="1" t="str">
        <f t="shared" si="169"/>
        <v>Submitted</v>
      </c>
      <c r="F1541" s="1" t="s">
        <v>35</v>
      </c>
      <c r="G1541" s="1">
        <v>58</v>
      </c>
      <c r="H1541" s="1" t="s">
        <v>24</v>
      </c>
      <c r="I1541" s="1" t="s">
        <v>48</v>
      </c>
      <c r="J1541" s="1" t="s">
        <v>37</v>
      </c>
      <c r="K1541" s="4">
        <v>694216</v>
      </c>
      <c r="L1541" s="4" t="str">
        <f t="shared" si="170"/>
        <v>Submitted</v>
      </c>
      <c r="M1541" s="1">
        <v>503</v>
      </c>
      <c r="N1541" s="1" t="str">
        <f t="shared" si="171"/>
        <v>High_risk</v>
      </c>
      <c r="O1541" s="1" t="str">
        <f t="shared" si="172"/>
        <v>Excellent</v>
      </c>
      <c r="P1541" s="1" t="str">
        <f t="shared" si="173"/>
        <v>Submitted</v>
      </c>
      <c r="Q1541" s="1" t="str">
        <f t="shared" si="174"/>
        <v>Valid</v>
      </c>
      <c r="R1541" s="1" t="s">
        <v>70</v>
      </c>
      <c r="S1541" s="4">
        <v>490043</v>
      </c>
      <c r="T1541" s="1">
        <v>11.34</v>
      </c>
      <c r="U1541" s="1">
        <v>36</v>
      </c>
      <c r="V1541" s="1">
        <v>13612.31</v>
      </c>
      <c r="W1541" s="4">
        <f t="shared" si="175"/>
        <v>463090.63501838903</v>
      </c>
      <c r="X1541" s="1" t="s">
        <v>28</v>
      </c>
      <c r="Y1541" s="1" t="s">
        <v>29</v>
      </c>
      <c r="Z1541" s="8">
        <v>47003</v>
      </c>
      <c r="AA1541" s="8" t="str">
        <f>TEXT(Table2[[#This Row],[Application_Date]],"yyy")</f>
        <v>2028</v>
      </c>
      <c r="AB1541" s="8" t="str">
        <f>TEXT(Table2[[#This Row],[Application_Date]],"mmmm")</f>
        <v>September</v>
      </c>
      <c r="AC1541" s="1" t="s">
        <v>61</v>
      </c>
      <c r="AD1541" s="1" t="s">
        <v>30</v>
      </c>
      <c r="AE1541" s="1" t="s">
        <v>43</v>
      </c>
    </row>
    <row r="1542" spans="1:31" x14ac:dyDescent="0.25">
      <c r="A1542" s="1" t="s">
        <v>3224</v>
      </c>
      <c r="B1542" s="1" t="str">
        <f>IF(COUNTIF($A$2:A1542,A1542)&gt;1,"Duplicate","Unique")</f>
        <v>Unique</v>
      </c>
      <c r="C1542" s="1" t="s">
        <v>3225</v>
      </c>
      <c r="D1542" s="1" t="s">
        <v>196</v>
      </c>
      <c r="E1542" s="1" t="str">
        <f t="shared" si="169"/>
        <v>Submitted</v>
      </c>
      <c r="F1542" s="1" t="s">
        <v>35</v>
      </c>
      <c r="G1542" s="1">
        <v>39</v>
      </c>
      <c r="H1542" s="1" t="s">
        <v>24</v>
      </c>
      <c r="I1542" s="1" t="s">
        <v>48</v>
      </c>
      <c r="J1542" s="1" t="s">
        <v>70</v>
      </c>
      <c r="K1542" s="4">
        <v>1523124</v>
      </c>
      <c r="L1542" s="4" t="str">
        <f t="shared" si="170"/>
        <v>Submitted</v>
      </c>
      <c r="M1542" s="1">
        <v>568</v>
      </c>
      <c r="N1542" s="1" t="str">
        <f t="shared" si="171"/>
        <v>High_risk</v>
      </c>
      <c r="O1542" s="1" t="str">
        <f t="shared" si="172"/>
        <v>Excellent</v>
      </c>
      <c r="P1542" s="1" t="str">
        <f t="shared" si="173"/>
        <v>Submitted</v>
      </c>
      <c r="Q1542" s="1" t="str">
        <f t="shared" si="174"/>
        <v>Valid</v>
      </c>
      <c r="R1542" s="1" t="s">
        <v>27</v>
      </c>
      <c r="S1542" s="4">
        <v>582764</v>
      </c>
      <c r="T1542" s="1">
        <v>18.309999999999999</v>
      </c>
      <c r="U1542" s="1">
        <v>60</v>
      </c>
      <c r="V1542" s="1">
        <v>9712.73</v>
      </c>
      <c r="W1542" s="4">
        <f t="shared" si="175"/>
        <v>889200.73666666658</v>
      </c>
      <c r="X1542" s="1" t="s">
        <v>50</v>
      </c>
      <c r="Y1542" s="1" t="s">
        <v>51</v>
      </c>
      <c r="Z1542" s="8">
        <v>47004</v>
      </c>
      <c r="AA1542" s="8" t="str">
        <f>TEXT(Table2[[#This Row],[Application_Date]],"yyy")</f>
        <v>2028</v>
      </c>
      <c r="AB1542" s="8" t="str">
        <f>TEXT(Table2[[#This Row],[Application_Date]],"mmmm")</f>
        <v>September</v>
      </c>
      <c r="AC1542" s="1" t="s">
        <v>61</v>
      </c>
      <c r="AD1542" s="1" t="s">
        <v>42</v>
      </c>
      <c r="AE1542" s="1" t="s">
        <v>62</v>
      </c>
    </row>
    <row r="1543" spans="1:31" x14ac:dyDescent="0.25">
      <c r="A1543" s="1" t="s">
        <v>3226</v>
      </c>
      <c r="B1543" s="1" t="str">
        <f>IF(COUNTIF($A$2:A1543,A1543)&gt;1,"Duplicate","Unique")</f>
        <v>Unique</v>
      </c>
      <c r="C1543" s="1" t="s">
        <v>3227</v>
      </c>
      <c r="D1543" s="1" t="s">
        <v>81</v>
      </c>
      <c r="E1543" s="1" t="str">
        <f t="shared" si="169"/>
        <v>Submitted</v>
      </c>
      <c r="F1543" s="1" t="s">
        <v>47</v>
      </c>
      <c r="G1543" s="1">
        <v>45</v>
      </c>
      <c r="H1543" s="1" t="s">
        <v>24</v>
      </c>
      <c r="I1543" s="1" t="s">
        <v>25</v>
      </c>
      <c r="J1543" s="1" t="s">
        <v>70</v>
      </c>
      <c r="K1543" s="4">
        <v>1842986</v>
      </c>
      <c r="L1543" s="4" t="str">
        <f t="shared" si="170"/>
        <v>Submitted</v>
      </c>
      <c r="M1543" s="1">
        <v>649</v>
      </c>
      <c r="N1543" s="1" t="str">
        <f t="shared" si="171"/>
        <v>low_risk</v>
      </c>
      <c r="O1543" s="1" t="str">
        <f t="shared" si="172"/>
        <v>Excellent</v>
      </c>
      <c r="P1543" s="1" t="str">
        <f t="shared" si="173"/>
        <v>Submitted</v>
      </c>
      <c r="Q1543" s="1" t="str">
        <f t="shared" si="174"/>
        <v>Valid</v>
      </c>
      <c r="R1543" s="1" t="s">
        <v>82</v>
      </c>
      <c r="S1543" s="4">
        <v>4824235</v>
      </c>
      <c r="T1543" s="1">
        <v>14.13</v>
      </c>
      <c r="U1543" s="1">
        <v>60</v>
      </c>
      <c r="V1543" s="1">
        <v>80403.92</v>
      </c>
      <c r="W1543" s="4">
        <f t="shared" si="175"/>
        <v>5680536.7125000004</v>
      </c>
      <c r="X1543" s="1" t="s">
        <v>39</v>
      </c>
      <c r="Y1543" s="1" t="s">
        <v>40</v>
      </c>
      <c r="Z1543" s="8">
        <v>47005</v>
      </c>
      <c r="AA1543" s="8" t="str">
        <f>TEXT(Table2[[#This Row],[Application_Date]],"yyy")</f>
        <v>2028</v>
      </c>
      <c r="AB1543" s="8" t="str">
        <f>TEXT(Table2[[#This Row],[Application_Date]],"mmmm")</f>
        <v>September</v>
      </c>
      <c r="AC1543" s="1" t="s">
        <v>61</v>
      </c>
      <c r="AD1543" s="1" t="s">
        <v>42</v>
      </c>
      <c r="AE1543" s="1" t="s">
        <v>31</v>
      </c>
    </row>
    <row r="1544" spans="1:31" x14ac:dyDescent="0.25">
      <c r="A1544" s="1" t="s">
        <v>3228</v>
      </c>
      <c r="B1544" s="1" t="str">
        <f>IF(COUNTIF($A$2:A1544,A1544)&gt;1,"Duplicate","Unique")</f>
        <v>Unique</v>
      </c>
      <c r="C1544" s="1" t="s">
        <v>3229</v>
      </c>
      <c r="D1544" s="1" t="s">
        <v>333</v>
      </c>
      <c r="E1544" s="1" t="str">
        <f t="shared" si="169"/>
        <v>Submitted</v>
      </c>
      <c r="F1544" s="1" t="s">
        <v>47</v>
      </c>
      <c r="G1544" s="1">
        <v>34</v>
      </c>
      <c r="H1544" s="1" t="s">
        <v>36</v>
      </c>
      <c r="I1544" s="1" t="s">
        <v>25</v>
      </c>
      <c r="J1544" s="1" t="s">
        <v>49</v>
      </c>
      <c r="K1544" s="4">
        <v>0</v>
      </c>
      <c r="L1544" s="4" t="str">
        <f t="shared" si="170"/>
        <v>Submitted</v>
      </c>
      <c r="M1544" s="1">
        <v>781</v>
      </c>
      <c r="N1544" s="1" t="str">
        <f t="shared" si="171"/>
        <v>medium_risk</v>
      </c>
      <c r="O1544" s="1" t="str">
        <f t="shared" si="172"/>
        <v>Excellent</v>
      </c>
      <c r="P1544" s="1" t="str">
        <f t="shared" si="173"/>
        <v>Submitted</v>
      </c>
      <c r="Q1544" s="1" t="str">
        <f t="shared" si="174"/>
        <v>Valid</v>
      </c>
      <c r="R1544" s="1" t="s">
        <v>82</v>
      </c>
      <c r="S1544" s="4">
        <v>436070</v>
      </c>
      <c r="T1544" s="1">
        <v>18.36</v>
      </c>
      <c r="U1544" s="1">
        <v>180</v>
      </c>
      <c r="V1544" s="1">
        <v>2422.61</v>
      </c>
      <c r="W1544" s="4">
        <f t="shared" si="175"/>
        <v>667187.1</v>
      </c>
      <c r="X1544" s="1" t="s">
        <v>28</v>
      </c>
      <c r="Y1544" s="1" t="s">
        <v>29</v>
      </c>
      <c r="Z1544" s="8">
        <v>47006</v>
      </c>
      <c r="AA1544" s="8" t="str">
        <f>TEXT(Table2[[#This Row],[Application_Date]],"yyy")</f>
        <v>2028</v>
      </c>
      <c r="AB1544" s="8" t="str">
        <f>TEXT(Table2[[#This Row],[Application_Date]],"mmmm")</f>
        <v>September</v>
      </c>
      <c r="AC1544" s="1" t="s">
        <v>52</v>
      </c>
      <c r="AD1544" s="1" t="s">
        <v>30</v>
      </c>
      <c r="AE1544" s="1" t="s">
        <v>31</v>
      </c>
    </row>
    <row r="1545" spans="1:31" x14ac:dyDescent="0.25">
      <c r="A1545" s="1" t="s">
        <v>3230</v>
      </c>
      <c r="B1545" s="1" t="str">
        <f>IF(COUNTIF($A$2:A1545,A1545)&gt;1,"Duplicate","Unique")</f>
        <v>Unique</v>
      </c>
      <c r="C1545" s="1" t="s">
        <v>3231</v>
      </c>
      <c r="D1545" s="1" t="s">
        <v>262</v>
      </c>
      <c r="E1545" s="1" t="str">
        <f t="shared" si="169"/>
        <v>Submitted</v>
      </c>
      <c r="F1545" s="1" t="s">
        <v>47</v>
      </c>
      <c r="G1545" s="1">
        <v>24</v>
      </c>
      <c r="H1545" s="1" t="s">
        <v>36</v>
      </c>
      <c r="I1545" s="1" t="s">
        <v>48</v>
      </c>
      <c r="J1545" s="1" t="s">
        <v>49</v>
      </c>
      <c r="K1545" s="4">
        <v>534424</v>
      </c>
      <c r="L1545" s="4" t="str">
        <f t="shared" si="170"/>
        <v>Submitted</v>
      </c>
      <c r="M1545" s="1">
        <v>367</v>
      </c>
      <c r="N1545" s="1" t="str">
        <f t="shared" si="171"/>
        <v>High_risk</v>
      </c>
      <c r="O1545" s="1" t="str">
        <f t="shared" si="172"/>
        <v>Excellent</v>
      </c>
      <c r="P1545" s="1" t="str">
        <f t="shared" si="173"/>
        <v>Submitted</v>
      </c>
      <c r="Q1545" s="1" t="str">
        <f t="shared" si="174"/>
        <v>Valid</v>
      </c>
      <c r="R1545" s="1" t="s">
        <v>70</v>
      </c>
      <c r="S1545" s="4">
        <v>1816211</v>
      </c>
      <c r="T1545" s="1">
        <v>7.91</v>
      </c>
      <c r="U1545" s="1">
        <v>120</v>
      </c>
      <c r="V1545" s="1">
        <v>15135.09</v>
      </c>
      <c r="W1545" s="4">
        <f t="shared" si="175"/>
        <v>1197185.7508333335</v>
      </c>
      <c r="X1545" s="1" t="s">
        <v>95</v>
      </c>
      <c r="Y1545" s="1" t="s">
        <v>96</v>
      </c>
      <c r="Z1545" s="8">
        <v>47007</v>
      </c>
      <c r="AA1545" s="8" t="str">
        <f>TEXT(Table2[[#This Row],[Application_Date]],"yyy")</f>
        <v>2028</v>
      </c>
      <c r="AB1545" s="8" t="str">
        <f>TEXT(Table2[[#This Row],[Application_Date]],"mmmm")</f>
        <v>September</v>
      </c>
      <c r="AC1545" s="1" t="s">
        <v>61</v>
      </c>
      <c r="AD1545" s="1" t="s">
        <v>30</v>
      </c>
      <c r="AE1545" s="1" t="s">
        <v>62</v>
      </c>
    </row>
    <row r="1546" spans="1:31" x14ac:dyDescent="0.25">
      <c r="A1546" s="1" t="s">
        <v>3232</v>
      </c>
      <c r="B1546" s="1" t="str">
        <f>IF(COUNTIF($A$2:A1546,A1546)&gt;1,"Duplicate","Unique")</f>
        <v>Unique</v>
      </c>
      <c r="C1546" s="1" t="s">
        <v>3233</v>
      </c>
      <c r="D1546" s="1" t="s">
        <v>133</v>
      </c>
      <c r="E1546" s="1" t="str">
        <f t="shared" si="169"/>
        <v>Submitted</v>
      </c>
      <c r="F1546" s="1" t="s">
        <v>47</v>
      </c>
      <c r="G1546" s="1">
        <v>54</v>
      </c>
      <c r="H1546" s="1" t="s">
        <v>24</v>
      </c>
      <c r="I1546" s="1" t="s">
        <v>25</v>
      </c>
      <c r="J1546" s="1" t="s">
        <v>37</v>
      </c>
      <c r="K1546" s="4">
        <v>1765672</v>
      </c>
      <c r="L1546" s="4" t="str">
        <f t="shared" si="170"/>
        <v>Submitted</v>
      </c>
      <c r="M1546" s="1">
        <v>587</v>
      </c>
      <c r="N1546" s="1" t="str">
        <f t="shared" si="171"/>
        <v>High_risk</v>
      </c>
      <c r="O1546" s="1" t="str">
        <f t="shared" si="172"/>
        <v>Excellent</v>
      </c>
      <c r="P1546" s="1" t="str">
        <f t="shared" si="173"/>
        <v>Submitted</v>
      </c>
      <c r="Q1546" s="1" t="str">
        <f t="shared" si="174"/>
        <v>Valid</v>
      </c>
      <c r="R1546" s="1" t="s">
        <v>38</v>
      </c>
      <c r="S1546" s="4">
        <v>3227302</v>
      </c>
      <c r="T1546" s="1">
        <v>17.27</v>
      </c>
      <c r="U1546" s="1">
        <v>36</v>
      </c>
      <c r="V1546" s="1">
        <v>89647.28</v>
      </c>
      <c r="W1546" s="4">
        <f t="shared" si="175"/>
        <v>4644625.46166672</v>
      </c>
      <c r="X1546" s="1" t="s">
        <v>85</v>
      </c>
      <c r="Y1546" s="1" t="s">
        <v>86</v>
      </c>
      <c r="Z1546" s="8">
        <v>47008</v>
      </c>
      <c r="AA1546" s="8" t="str">
        <f>TEXT(Table2[[#This Row],[Application_Date]],"yyy")</f>
        <v>2028</v>
      </c>
      <c r="AB1546" s="8" t="str">
        <f>TEXT(Table2[[#This Row],[Application_Date]],"mmmm")</f>
        <v>September</v>
      </c>
      <c r="AC1546" s="1" t="s">
        <v>61</v>
      </c>
      <c r="AD1546" s="1" t="s">
        <v>42</v>
      </c>
      <c r="AE1546" s="1" t="s">
        <v>43</v>
      </c>
    </row>
    <row r="1547" spans="1:31" x14ac:dyDescent="0.25">
      <c r="A1547" s="1" t="s">
        <v>3234</v>
      </c>
      <c r="B1547" s="1" t="str">
        <f>IF(COUNTIF($A$2:A1547,A1547)&gt;1,"Duplicate","Unique")</f>
        <v>Unique</v>
      </c>
      <c r="C1547" s="1" t="s">
        <v>3235</v>
      </c>
      <c r="D1547" s="1" t="s">
        <v>115</v>
      </c>
      <c r="E1547" s="1" t="str">
        <f t="shared" si="169"/>
        <v>Submitted</v>
      </c>
      <c r="F1547" s="1" t="s">
        <v>35</v>
      </c>
      <c r="G1547" s="1">
        <v>65</v>
      </c>
      <c r="H1547" s="1" t="s">
        <v>36</v>
      </c>
      <c r="I1547" s="1" t="s">
        <v>48</v>
      </c>
      <c r="J1547" s="1" t="s">
        <v>49</v>
      </c>
      <c r="K1547" s="4">
        <v>566959</v>
      </c>
      <c r="L1547" s="4" t="str">
        <f t="shared" si="170"/>
        <v>Submitted</v>
      </c>
      <c r="M1547" s="1">
        <v>387</v>
      </c>
      <c r="N1547" s="1" t="str">
        <f t="shared" si="171"/>
        <v>High_risk</v>
      </c>
      <c r="O1547" s="1" t="str">
        <f t="shared" si="172"/>
        <v>Excellent</v>
      </c>
      <c r="P1547" s="1" t="str">
        <f t="shared" si="173"/>
        <v>Submitted</v>
      </c>
      <c r="Q1547" s="1" t="str">
        <f t="shared" si="174"/>
        <v>Valid</v>
      </c>
      <c r="R1547" s="1" t="s">
        <v>82</v>
      </c>
      <c r="S1547" s="4">
        <v>4421988</v>
      </c>
      <c r="T1547" s="1">
        <v>7.74</v>
      </c>
      <c r="U1547" s="1">
        <v>24</v>
      </c>
      <c r="V1547" s="1">
        <v>184249.5</v>
      </c>
      <c r="W1547" s="4">
        <f t="shared" si="175"/>
        <v>2852200.7611377449</v>
      </c>
      <c r="X1547" s="1" t="s">
        <v>59</v>
      </c>
      <c r="Y1547" s="1" t="s">
        <v>60</v>
      </c>
      <c r="Z1547" s="8">
        <v>47009</v>
      </c>
      <c r="AA1547" s="8" t="str">
        <f>TEXT(Table2[[#This Row],[Application_Date]],"yyy")</f>
        <v>2028</v>
      </c>
      <c r="AB1547" s="8" t="str">
        <f>TEXT(Table2[[#This Row],[Application_Date]],"mmmm")</f>
        <v>September</v>
      </c>
      <c r="AC1547" s="1" t="s">
        <v>61</v>
      </c>
      <c r="AD1547" s="1" t="s">
        <v>30</v>
      </c>
      <c r="AE1547" s="1" t="s">
        <v>66</v>
      </c>
    </row>
    <row r="1548" spans="1:31" x14ac:dyDescent="0.25">
      <c r="A1548" s="1" t="s">
        <v>3236</v>
      </c>
      <c r="B1548" s="1" t="str">
        <f>IF(COUNTIF($A$2:A1548,A1548)&gt;1,"Duplicate","Unique")</f>
        <v>Unique</v>
      </c>
      <c r="C1548" s="1" t="s">
        <v>3237</v>
      </c>
      <c r="D1548" s="1" t="s">
        <v>229</v>
      </c>
      <c r="E1548" s="1" t="str">
        <f t="shared" si="169"/>
        <v>Submitted</v>
      </c>
      <c r="F1548" s="1" t="s">
        <v>47</v>
      </c>
      <c r="G1548" s="1">
        <v>31</v>
      </c>
      <c r="H1548" s="1" t="s">
        <v>24</v>
      </c>
      <c r="I1548" s="1" t="s">
        <v>48</v>
      </c>
      <c r="J1548" s="1" t="s">
        <v>70</v>
      </c>
      <c r="K1548" s="4">
        <v>1191236</v>
      </c>
      <c r="L1548" s="4" t="str">
        <f t="shared" si="170"/>
        <v>Submitted</v>
      </c>
      <c r="M1548" s="1">
        <v>549</v>
      </c>
      <c r="N1548" s="1" t="str">
        <f t="shared" si="171"/>
        <v>High_risk</v>
      </c>
      <c r="O1548" s="1" t="str">
        <f t="shared" si="172"/>
        <v>Excellent</v>
      </c>
      <c r="P1548" s="1" t="str">
        <f t="shared" si="173"/>
        <v>Submitted</v>
      </c>
      <c r="Q1548" s="1" t="str">
        <f t="shared" si="174"/>
        <v>Valid</v>
      </c>
      <c r="R1548" s="1" t="s">
        <v>27</v>
      </c>
      <c r="S1548" s="4">
        <v>4315398</v>
      </c>
      <c r="T1548" s="1">
        <v>13.98</v>
      </c>
      <c r="U1548" s="1">
        <v>60</v>
      </c>
      <c r="V1548" s="1">
        <v>71923.3</v>
      </c>
      <c r="W1548" s="4">
        <f t="shared" si="175"/>
        <v>5027438.67</v>
      </c>
      <c r="X1548" s="1" t="s">
        <v>59</v>
      </c>
      <c r="Y1548" s="1" t="s">
        <v>60</v>
      </c>
      <c r="Z1548" s="8">
        <v>47010</v>
      </c>
      <c r="AA1548" s="8" t="str">
        <f>TEXT(Table2[[#This Row],[Application_Date]],"yyy")</f>
        <v>2028</v>
      </c>
      <c r="AB1548" s="8" t="str">
        <f>TEXT(Table2[[#This Row],[Application_Date]],"mmmm")</f>
        <v>September</v>
      </c>
      <c r="AC1548" s="1" t="s">
        <v>52</v>
      </c>
      <c r="AD1548" s="1" t="s">
        <v>30</v>
      </c>
      <c r="AE1548" s="1" t="s">
        <v>31</v>
      </c>
    </row>
    <row r="1549" spans="1:31" x14ac:dyDescent="0.25">
      <c r="A1549" s="1" t="s">
        <v>3238</v>
      </c>
      <c r="B1549" s="1" t="str">
        <f>IF(COUNTIF($A$2:A1549,A1549)&gt;1,"Duplicate","Unique")</f>
        <v>Unique</v>
      </c>
      <c r="C1549" s="1" t="s">
        <v>3239</v>
      </c>
      <c r="D1549" s="1" t="s">
        <v>217</v>
      </c>
      <c r="E1549" s="1" t="str">
        <f t="shared" si="169"/>
        <v>Submitted</v>
      </c>
      <c r="F1549" s="1" t="s">
        <v>35</v>
      </c>
      <c r="G1549" s="1">
        <v>58</v>
      </c>
      <c r="H1549" s="1" t="s">
        <v>24</v>
      </c>
      <c r="I1549" s="1" t="s">
        <v>48</v>
      </c>
      <c r="J1549" s="1" t="s">
        <v>26</v>
      </c>
      <c r="K1549" s="4">
        <v>557355</v>
      </c>
      <c r="L1549" s="4" t="str">
        <f t="shared" si="170"/>
        <v>Submitted</v>
      </c>
      <c r="M1549" s="1">
        <v>597</v>
      </c>
      <c r="N1549" s="1" t="str">
        <f t="shared" si="171"/>
        <v>High_risk</v>
      </c>
      <c r="O1549" s="1" t="str">
        <f t="shared" si="172"/>
        <v>Excellent</v>
      </c>
      <c r="P1549" s="1" t="str">
        <f t="shared" si="173"/>
        <v>Submitted</v>
      </c>
      <c r="Q1549" s="1" t="str">
        <f t="shared" si="174"/>
        <v>Valid</v>
      </c>
      <c r="R1549" s="1" t="s">
        <v>27</v>
      </c>
      <c r="S1549" s="4">
        <v>4476420</v>
      </c>
      <c r="T1549" s="1">
        <v>16.239999999999998</v>
      </c>
      <c r="U1549" s="1">
        <v>36</v>
      </c>
      <c r="V1549" s="1">
        <v>124345</v>
      </c>
      <c r="W1549" s="4">
        <f t="shared" si="175"/>
        <v>6058088.4000002518</v>
      </c>
      <c r="X1549" s="1" t="s">
        <v>1384</v>
      </c>
      <c r="Y1549" s="1" t="s">
        <v>51</v>
      </c>
      <c r="Z1549" s="8">
        <v>47011</v>
      </c>
      <c r="AA1549" s="8" t="str">
        <f>TEXT(Table2[[#This Row],[Application_Date]],"yyy")</f>
        <v>2028</v>
      </c>
      <c r="AB1549" s="8" t="str">
        <f>TEXT(Table2[[#This Row],[Application_Date]],"mmmm")</f>
        <v>September</v>
      </c>
      <c r="AC1549" s="1" t="s">
        <v>41</v>
      </c>
      <c r="AD1549" s="1" t="s">
        <v>42</v>
      </c>
      <c r="AE1549" s="1" t="s">
        <v>31</v>
      </c>
    </row>
    <row r="1550" spans="1:31" x14ac:dyDescent="0.25">
      <c r="A1550" s="1" t="s">
        <v>3240</v>
      </c>
      <c r="B1550" s="1" t="str">
        <f>IF(COUNTIF($A$2:A1550,A1550)&gt;1,"Duplicate","Unique")</f>
        <v>Unique</v>
      </c>
      <c r="C1550" s="1" t="s">
        <v>3241</v>
      </c>
      <c r="D1550" s="1" t="s">
        <v>242</v>
      </c>
      <c r="E1550" s="1" t="str">
        <f t="shared" si="169"/>
        <v>Submitted</v>
      </c>
      <c r="F1550" s="1" t="s">
        <v>47</v>
      </c>
      <c r="G1550" s="1">
        <v>34</v>
      </c>
      <c r="H1550" s="1" t="s">
        <v>24</v>
      </c>
      <c r="I1550" s="1" t="s">
        <v>48</v>
      </c>
      <c r="J1550" s="1" t="s">
        <v>49</v>
      </c>
      <c r="K1550" s="4">
        <v>1321512</v>
      </c>
      <c r="L1550" s="4" t="str">
        <f t="shared" si="170"/>
        <v>Submitted</v>
      </c>
      <c r="M1550" s="1">
        <v>875</v>
      </c>
      <c r="N1550" s="1" t="str">
        <f t="shared" si="171"/>
        <v>medium_risk</v>
      </c>
      <c r="O1550" s="1" t="str">
        <f t="shared" si="172"/>
        <v>Excellent</v>
      </c>
      <c r="P1550" s="1" t="str">
        <f t="shared" si="173"/>
        <v>Submitted</v>
      </c>
      <c r="Q1550" s="1" t="str">
        <f t="shared" si="174"/>
        <v>Valid</v>
      </c>
      <c r="R1550" s="1" t="s">
        <v>70</v>
      </c>
      <c r="S1550" s="4">
        <v>2675035</v>
      </c>
      <c r="T1550" s="1">
        <v>8.8000000000000007</v>
      </c>
      <c r="U1550" s="1">
        <v>36</v>
      </c>
      <c r="V1550" s="1">
        <v>74306.53</v>
      </c>
      <c r="W1550" s="4">
        <f t="shared" si="175"/>
        <v>1961692.33826366</v>
      </c>
      <c r="X1550" s="1" t="s">
        <v>50</v>
      </c>
      <c r="Y1550" s="1" t="s">
        <v>51</v>
      </c>
      <c r="Z1550" s="8">
        <v>47012</v>
      </c>
      <c r="AA1550" s="8" t="str">
        <f>TEXT(Table2[[#This Row],[Application_Date]],"yyy")</f>
        <v>2028</v>
      </c>
      <c r="AB1550" s="8" t="str">
        <f>TEXT(Table2[[#This Row],[Application_Date]],"mmmm")</f>
        <v>September</v>
      </c>
      <c r="AC1550" s="1" t="s">
        <v>52</v>
      </c>
      <c r="AD1550" s="1" t="s">
        <v>30</v>
      </c>
      <c r="AE1550" s="1" t="s">
        <v>31</v>
      </c>
    </row>
    <row r="1551" spans="1:31" x14ac:dyDescent="0.25">
      <c r="A1551" s="1" t="s">
        <v>3242</v>
      </c>
      <c r="B1551" s="1" t="str">
        <f>IF(COUNTIF($A$2:A1551,A1551)&gt;1,"Duplicate","Unique")</f>
        <v>Unique</v>
      </c>
      <c r="C1551" s="1" t="s">
        <v>3243</v>
      </c>
      <c r="D1551" s="1" t="s">
        <v>46</v>
      </c>
      <c r="E1551" s="1" t="str">
        <f t="shared" si="169"/>
        <v>Submitted</v>
      </c>
      <c r="F1551" s="1" t="s">
        <v>35</v>
      </c>
      <c r="G1551" s="1">
        <v>60</v>
      </c>
      <c r="H1551" s="1" t="s">
        <v>24</v>
      </c>
      <c r="I1551" s="1" t="s">
        <v>48</v>
      </c>
      <c r="J1551" s="1" t="s">
        <v>37</v>
      </c>
      <c r="K1551" s="4">
        <v>1444125</v>
      </c>
      <c r="L1551" s="4" t="str">
        <f t="shared" si="170"/>
        <v>Submitted</v>
      </c>
      <c r="M1551" s="1">
        <v>582</v>
      </c>
      <c r="N1551" s="1" t="str">
        <f t="shared" si="171"/>
        <v>High_risk</v>
      </c>
      <c r="O1551" s="1" t="str">
        <f t="shared" si="172"/>
        <v>Excellent</v>
      </c>
      <c r="P1551" s="1" t="str">
        <f t="shared" si="173"/>
        <v>Submitted</v>
      </c>
      <c r="Q1551" s="1" t="str">
        <f t="shared" si="174"/>
        <v>Valid</v>
      </c>
      <c r="R1551" s="1" t="s">
        <v>38</v>
      </c>
      <c r="S1551" s="4">
        <v>3242825</v>
      </c>
      <c r="T1551" s="1">
        <v>14.69</v>
      </c>
      <c r="U1551" s="1">
        <v>120</v>
      </c>
      <c r="V1551" s="1">
        <v>27023.54</v>
      </c>
      <c r="W1551" s="4">
        <f t="shared" si="175"/>
        <v>3969758.270833333</v>
      </c>
      <c r="X1551" s="1" t="s">
        <v>59</v>
      </c>
      <c r="Y1551" s="1" t="s">
        <v>60</v>
      </c>
      <c r="Z1551" s="8">
        <v>47013</v>
      </c>
      <c r="AA1551" s="8" t="str">
        <f>TEXT(Table2[[#This Row],[Application_Date]],"yyy")</f>
        <v>2028</v>
      </c>
      <c r="AB1551" s="8" t="str">
        <f>TEXT(Table2[[#This Row],[Application_Date]],"mmmm")</f>
        <v>September</v>
      </c>
      <c r="AC1551" s="1" t="s">
        <v>61</v>
      </c>
      <c r="AD1551" s="1" t="s">
        <v>42</v>
      </c>
      <c r="AE1551" s="1" t="s">
        <v>31</v>
      </c>
    </row>
    <row r="1552" spans="1:31" x14ac:dyDescent="0.25">
      <c r="A1552" s="1" t="s">
        <v>3244</v>
      </c>
      <c r="B1552" s="1" t="str">
        <f>IF(COUNTIF($A$2:A1552,A1552)&gt;1,"Duplicate","Unique")</f>
        <v>Unique</v>
      </c>
      <c r="C1552" s="1" t="s">
        <v>3245</v>
      </c>
      <c r="D1552" s="1" t="s">
        <v>112</v>
      </c>
      <c r="E1552" s="1" t="str">
        <f t="shared" si="169"/>
        <v>Submitted</v>
      </c>
      <c r="F1552" s="1" t="s">
        <v>47</v>
      </c>
      <c r="G1552" s="1">
        <v>20</v>
      </c>
      <c r="H1552" s="1" t="s">
        <v>24</v>
      </c>
      <c r="I1552" s="1" t="s">
        <v>25</v>
      </c>
      <c r="J1552" s="1" t="s">
        <v>37</v>
      </c>
      <c r="K1552" s="4">
        <v>2120191</v>
      </c>
      <c r="L1552" s="4" t="str">
        <f t="shared" si="170"/>
        <v>Submitted</v>
      </c>
      <c r="M1552" s="1">
        <v>680</v>
      </c>
      <c r="N1552" s="1" t="str">
        <f t="shared" si="171"/>
        <v>low_risk</v>
      </c>
      <c r="O1552" s="1" t="str">
        <f t="shared" si="172"/>
        <v>Excellent</v>
      </c>
      <c r="P1552" s="1" t="str">
        <f t="shared" si="173"/>
        <v>Submitted</v>
      </c>
      <c r="Q1552" s="1" t="str">
        <f t="shared" si="174"/>
        <v>Valid</v>
      </c>
      <c r="R1552" s="1" t="s">
        <v>70</v>
      </c>
      <c r="S1552" s="4">
        <v>1068228</v>
      </c>
      <c r="T1552" s="1">
        <v>8.9700000000000006</v>
      </c>
      <c r="U1552" s="1">
        <v>60</v>
      </c>
      <c r="V1552" s="1">
        <v>17803.8</v>
      </c>
      <c r="W1552" s="4">
        <f t="shared" si="175"/>
        <v>798500.43000000226</v>
      </c>
      <c r="X1552" s="1" t="s">
        <v>50</v>
      </c>
      <c r="Y1552" s="1" t="s">
        <v>51</v>
      </c>
      <c r="Z1552" s="8">
        <v>47014</v>
      </c>
      <c r="AA1552" s="8" t="str">
        <f>TEXT(Table2[[#This Row],[Application_Date]],"yyy")</f>
        <v>2028</v>
      </c>
      <c r="AB1552" s="8" t="str">
        <f>TEXT(Table2[[#This Row],[Application_Date]],"mmmm")</f>
        <v>September</v>
      </c>
      <c r="AC1552" s="1" t="s">
        <v>52</v>
      </c>
      <c r="AD1552" s="1" t="s">
        <v>30</v>
      </c>
      <c r="AE1552" s="1" t="s">
        <v>62</v>
      </c>
    </row>
    <row r="1553" spans="1:31" x14ac:dyDescent="0.25">
      <c r="A1553" s="1" t="s">
        <v>3246</v>
      </c>
      <c r="B1553" s="1" t="str">
        <f>IF(COUNTIF($A$2:A1553,A1553)&gt;1,"Duplicate","Unique")</f>
        <v>Unique</v>
      </c>
      <c r="C1553" s="1" t="s">
        <v>3247</v>
      </c>
      <c r="D1553" s="1" t="s">
        <v>115</v>
      </c>
      <c r="E1553" s="1" t="str">
        <f t="shared" si="169"/>
        <v>Submitted</v>
      </c>
      <c r="F1553" s="1" t="s">
        <v>35</v>
      </c>
      <c r="G1553" s="1">
        <v>24</v>
      </c>
      <c r="H1553" s="1" t="s">
        <v>36</v>
      </c>
      <c r="I1553" s="1" t="s">
        <v>48</v>
      </c>
      <c r="J1553" s="1" t="s">
        <v>26</v>
      </c>
      <c r="K1553" s="4">
        <v>833348</v>
      </c>
      <c r="L1553" s="4" t="str">
        <f t="shared" si="170"/>
        <v>Submitted</v>
      </c>
      <c r="M1553" s="1">
        <v>423</v>
      </c>
      <c r="N1553" s="1" t="str">
        <f t="shared" si="171"/>
        <v>High_risk</v>
      </c>
      <c r="O1553" s="1" t="str">
        <f t="shared" si="172"/>
        <v>Excellent</v>
      </c>
      <c r="P1553" s="1" t="str">
        <f t="shared" si="173"/>
        <v>Submitted</v>
      </c>
      <c r="Q1553" s="1" t="str">
        <f t="shared" si="174"/>
        <v>Valid</v>
      </c>
      <c r="R1553" s="1" t="s">
        <v>82</v>
      </c>
      <c r="S1553" s="4">
        <v>695902</v>
      </c>
      <c r="T1553" s="1">
        <v>14.18</v>
      </c>
      <c r="U1553" s="1">
        <v>12</v>
      </c>
      <c r="V1553" s="1">
        <v>57991.83</v>
      </c>
      <c r="W1553" s="4">
        <f t="shared" si="175"/>
        <v>822394.92927442549</v>
      </c>
      <c r="X1553" s="1" t="s">
        <v>105</v>
      </c>
      <c r="Y1553" s="1" t="s">
        <v>106</v>
      </c>
      <c r="Z1553" s="8">
        <v>47015</v>
      </c>
      <c r="AA1553" s="8" t="str">
        <f>TEXT(Table2[[#This Row],[Application_Date]],"yyy")</f>
        <v>2028</v>
      </c>
      <c r="AB1553" s="8" t="str">
        <f>TEXT(Table2[[#This Row],[Application_Date]],"mmmm")</f>
        <v>September</v>
      </c>
      <c r="AC1553" s="1" t="s">
        <v>61</v>
      </c>
      <c r="AD1553" s="1" t="s">
        <v>42</v>
      </c>
      <c r="AE1553" s="1" t="s">
        <v>31</v>
      </c>
    </row>
    <row r="1554" spans="1:31" x14ac:dyDescent="0.25">
      <c r="A1554" s="1" t="s">
        <v>3248</v>
      </c>
      <c r="B1554" s="1" t="str">
        <f>IF(COUNTIF($A$2:A1554,A1554)&gt;1,"Duplicate","Unique")</f>
        <v>Unique</v>
      </c>
      <c r="C1554" s="1" t="s">
        <v>3249</v>
      </c>
      <c r="D1554" s="1" t="s">
        <v>180</v>
      </c>
      <c r="E1554" s="1" t="str">
        <f t="shared" si="169"/>
        <v>Submitted</v>
      </c>
      <c r="F1554" s="1" t="s">
        <v>47</v>
      </c>
      <c r="G1554" s="1">
        <v>54</v>
      </c>
      <c r="H1554" s="1" t="s">
        <v>36</v>
      </c>
      <c r="I1554" s="1" t="s">
        <v>48</v>
      </c>
      <c r="J1554" s="1" t="s">
        <v>70</v>
      </c>
      <c r="K1554" s="4">
        <v>602009</v>
      </c>
      <c r="L1554" s="4" t="str">
        <f t="shared" si="170"/>
        <v>Submitted</v>
      </c>
      <c r="M1554" s="1">
        <v>773</v>
      </c>
      <c r="N1554" s="1" t="str">
        <f t="shared" si="171"/>
        <v>medium_risk</v>
      </c>
      <c r="O1554" s="1" t="str">
        <f t="shared" si="172"/>
        <v>Excellent</v>
      </c>
      <c r="P1554" s="1" t="str">
        <f t="shared" si="173"/>
        <v>Submitted</v>
      </c>
      <c r="Q1554" s="1" t="str">
        <f t="shared" si="174"/>
        <v>Valid</v>
      </c>
      <c r="R1554" s="1" t="s">
        <v>38</v>
      </c>
      <c r="S1554" s="4">
        <v>4563971</v>
      </c>
      <c r="T1554" s="1">
        <v>11.39</v>
      </c>
      <c r="U1554" s="1">
        <v>60</v>
      </c>
      <c r="V1554" s="1">
        <v>76066.179999999993</v>
      </c>
      <c r="W1554" s="4">
        <f t="shared" si="175"/>
        <v>4331969.1408333331</v>
      </c>
      <c r="X1554" s="1" t="s">
        <v>105</v>
      </c>
      <c r="Y1554" s="1" t="s">
        <v>106</v>
      </c>
      <c r="Z1554" s="8">
        <v>47016</v>
      </c>
      <c r="AA1554" s="8" t="str">
        <f>TEXT(Table2[[#This Row],[Application_Date]],"yyy")</f>
        <v>2028</v>
      </c>
      <c r="AB1554" s="8" t="str">
        <f>TEXT(Table2[[#This Row],[Application_Date]],"mmmm")</f>
        <v>September</v>
      </c>
      <c r="AC1554" s="1" t="s">
        <v>41</v>
      </c>
      <c r="AD1554" s="1" t="s">
        <v>30</v>
      </c>
      <c r="AE1554" s="1" t="s">
        <v>62</v>
      </c>
    </row>
    <row r="1555" spans="1:31" x14ac:dyDescent="0.25">
      <c r="A1555" s="1" t="s">
        <v>3250</v>
      </c>
      <c r="B1555" s="1" t="str">
        <f>IF(COUNTIF($A$2:A1555,A1555)&gt;1,"Duplicate","Unique")</f>
        <v>Unique</v>
      </c>
      <c r="C1555" s="1" t="s">
        <v>3251</v>
      </c>
      <c r="D1555" s="1" t="s">
        <v>55</v>
      </c>
      <c r="E1555" s="1" t="str">
        <f t="shared" si="169"/>
        <v>Submitted</v>
      </c>
      <c r="F1555" s="1" t="s">
        <v>47</v>
      </c>
      <c r="G1555" s="1">
        <v>61</v>
      </c>
      <c r="H1555" s="1" t="s">
        <v>36</v>
      </c>
      <c r="I1555" s="1" t="s">
        <v>25</v>
      </c>
      <c r="J1555" s="1" t="s">
        <v>49</v>
      </c>
      <c r="K1555" s="4">
        <v>881749</v>
      </c>
      <c r="L1555" s="4" t="str">
        <f t="shared" si="170"/>
        <v>Submitted</v>
      </c>
      <c r="M1555" s="1">
        <v>539</v>
      </c>
      <c r="N1555" s="1" t="str">
        <f t="shared" si="171"/>
        <v>High_risk</v>
      </c>
      <c r="O1555" s="1" t="str">
        <f t="shared" si="172"/>
        <v>Excellent</v>
      </c>
      <c r="P1555" s="1" t="str">
        <f t="shared" si="173"/>
        <v>Submitted</v>
      </c>
      <c r="Q1555" s="1" t="str">
        <f t="shared" si="174"/>
        <v>Valid</v>
      </c>
      <c r="R1555" s="1" t="s">
        <v>70</v>
      </c>
      <c r="S1555" s="4">
        <v>4220203</v>
      </c>
      <c r="T1555" s="1">
        <v>17.260000000000002</v>
      </c>
      <c r="U1555" s="1">
        <v>180</v>
      </c>
      <c r="V1555" s="1">
        <v>23445.57</v>
      </c>
      <c r="W1555" s="4">
        <f t="shared" si="175"/>
        <v>6070058.6483333334</v>
      </c>
      <c r="X1555" s="1" t="s">
        <v>28</v>
      </c>
      <c r="Y1555" s="1" t="s">
        <v>29</v>
      </c>
      <c r="Z1555" s="8">
        <v>47017</v>
      </c>
      <c r="AA1555" s="8" t="str">
        <f>TEXT(Table2[[#This Row],[Application_Date]],"yyy")</f>
        <v>2028</v>
      </c>
      <c r="AB1555" s="8" t="str">
        <f>TEXT(Table2[[#This Row],[Application_Date]],"mmmm")</f>
        <v>September</v>
      </c>
      <c r="AC1555" s="1" t="s">
        <v>61</v>
      </c>
      <c r="AD1555" s="1" t="s">
        <v>30</v>
      </c>
      <c r="AE1555" s="1" t="s">
        <v>62</v>
      </c>
    </row>
    <row r="1556" spans="1:31" x14ac:dyDescent="0.25">
      <c r="A1556" s="1" t="s">
        <v>3252</v>
      </c>
      <c r="B1556" s="1" t="str">
        <f>IF(COUNTIF($A$2:A1556,A1556)&gt;1,"Duplicate","Unique")</f>
        <v>Unique</v>
      </c>
      <c r="C1556" s="1" t="s">
        <v>3253</v>
      </c>
      <c r="D1556" s="1" t="s">
        <v>199</v>
      </c>
      <c r="E1556" s="1" t="str">
        <f t="shared" si="169"/>
        <v>Submitted</v>
      </c>
      <c r="F1556" s="1" t="s">
        <v>47</v>
      </c>
      <c r="G1556" s="1">
        <v>65</v>
      </c>
      <c r="H1556" s="1" t="s">
        <v>24</v>
      </c>
      <c r="I1556" s="1" t="s">
        <v>25</v>
      </c>
      <c r="J1556" s="1" t="s">
        <v>37</v>
      </c>
      <c r="K1556" s="4">
        <v>2279593</v>
      </c>
      <c r="L1556" s="4" t="str">
        <f t="shared" si="170"/>
        <v>Submitted</v>
      </c>
      <c r="M1556" s="1">
        <v>850</v>
      </c>
      <c r="N1556" s="1" t="str">
        <f t="shared" si="171"/>
        <v>medium_risk</v>
      </c>
      <c r="O1556" s="1" t="str">
        <f t="shared" si="172"/>
        <v>Excellent</v>
      </c>
      <c r="P1556" s="1" t="str">
        <f t="shared" si="173"/>
        <v>Submitted</v>
      </c>
      <c r="Q1556" s="1" t="str">
        <f t="shared" si="174"/>
        <v>Valid</v>
      </c>
      <c r="R1556" s="1" t="s">
        <v>70</v>
      </c>
      <c r="S1556" s="4">
        <v>2309472</v>
      </c>
      <c r="T1556" s="1">
        <v>8.91</v>
      </c>
      <c r="U1556" s="1">
        <v>120</v>
      </c>
      <c r="V1556" s="1">
        <v>19245.599999999999</v>
      </c>
      <c r="W1556" s="4">
        <f t="shared" si="175"/>
        <v>1714782.9600000002</v>
      </c>
      <c r="X1556" s="1" t="s">
        <v>28</v>
      </c>
      <c r="Y1556" s="1" t="s">
        <v>29</v>
      </c>
      <c r="Z1556" s="8">
        <v>47018</v>
      </c>
      <c r="AA1556" s="8" t="str">
        <f>TEXT(Table2[[#This Row],[Application_Date]],"yyy")</f>
        <v>2028</v>
      </c>
      <c r="AB1556" s="8" t="str">
        <f>TEXT(Table2[[#This Row],[Application_Date]],"mmmm")</f>
        <v>September</v>
      </c>
      <c r="AC1556" s="1" t="s">
        <v>41</v>
      </c>
      <c r="AD1556" s="1" t="s">
        <v>42</v>
      </c>
      <c r="AE1556" s="1" t="s">
        <v>62</v>
      </c>
    </row>
    <row r="1557" spans="1:31" x14ac:dyDescent="0.25">
      <c r="A1557" s="1" t="s">
        <v>3254</v>
      </c>
      <c r="B1557" s="1" t="str">
        <f>IF(COUNTIF($A$2:A1557,A1557)&gt;1,"Duplicate","Unique")</f>
        <v>Unique</v>
      </c>
      <c r="C1557" s="1" t="s">
        <v>3255</v>
      </c>
      <c r="D1557" s="1" t="s">
        <v>249</v>
      </c>
      <c r="E1557" s="1" t="str">
        <f t="shared" si="169"/>
        <v>Submitted</v>
      </c>
      <c r="F1557" s="1" t="s">
        <v>47</v>
      </c>
      <c r="G1557" s="1">
        <v>38</v>
      </c>
      <c r="H1557" s="1" t="s">
        <v>24</v>
      </c>
      <c r="I1557" s="1" t="s">
        <v>48</v>
      </c>
      <c r="J1557" s="1" t="s">
        <v>70</v>
      </c>
      <c r="K1557" s="4">
        <v>1262717</v>
      </c>
      <c r="L1557" s="4" t="str">
        <f t="shared" si="170"/>
        <v>Submitted</v>
      </c>
      <c r="M1557" s="1">
        <v>680</v>
      </c>
      <c r="N1557" s="1" t="str">
        <f t="shared" si="171"/>
        <v>low_risk</v>
      </c>
      <c r="O1557" s="1" t="str">
        <f t="shared" si="172"/>
        <v>Excellent</v>
      </c>
      <c r="P1557" s="1" t="str">
        <f t="shared" si="173"/>
        <v>Submitted</v>
      </c>
      <c r="Q1557" s="1" t="str">
        <f t="shared" si="174"/>
        <v>Valid</v>
      </c>
      <c r="R1557" s="1" t="s">
        <v>70</v>
      </c>
      <c r="S1557" s="4">
        <v>866902</v>
      </c>
      <c r="T1557" s="1">
        <v>7.93</v>
      </c>
      <c r="U1557" s="1">
        <v>180</v>
      </c>
      <c r="V1557" s="1">
        <v>4816.12</v>
      </c>
      <c r="W1557" s="4">
        <f t="shared" si="175"/>
        <v>572877.73833333328</v>
      </c>
      <c r="X1557" s="1" t="s">
        <v>59</v>
      </c>
      <c r="Y1557" s="1" t="s">
        <v>60</v>
      </c>
      <c r="Z1557" s="8">
        <v>47019</v>
      </c>
      <c r="AA1557" s="8" t="str">
        <f>TEXT(Table2[[#This Row],[Application_Date]],"yyy")</f>
        <v>2028</v>
      </c>
      <c r="AB1557" s="8" t="str">
        <f>TEXT(Table2[[#This Row],[Application_Date]],"mmmm")</f>
        <v>September</v>
      </c>
      <c r="AC1557" s="1" t="s">
        <v>61</v>
      </c>
      <c r="AD1557" s="1" t="s">
        <v>42</v>
      </c>
      <c r="AE1557" s="1" t="s">
        <v>31</v>
      </c>
    </row>
    <row r="1558" spans="1:31" x14ac:dyDescent="0.25">
      <c r="A1558" s="1" t="s">
        <v>3256</v>
      </c>
      <c r="B1558" s="1" t="str">
        <f>IF(COUNTIF($A$2:A1558,A1558)&gt;1,"Duplicate","Unique")</f>
        <v>Unique</v>
      </c>
      <c r="C1558" s="1" t="s">
        <v>3257</v>
      </c>
      <c r="D1558" s="1" t="s">
        <v>151</v>
      </c>
      <c r="E1558" s="1" t="str">
        <f t="shared" si="169"/>
        <v>Submitted</v>
      </c>
      <c r="F1558" s="1" t="s">
        <v>47</v>
      </c>
      <c r="G1558" s="1">
        <v>28</v>
      </c>
      <c r="H1558" s="1" t="s">
        <v>36</v>
      </c>
      <c r="I1558" s="1" t="s">
        <v>48</v>
      </c>
      <c r="J1558" s="1" t="s">
        <v>26</v>
      </c>
      <c r="K1558" s="4">
        <v>1403438</v>
      </c>
      <c r="L1558" s="4" t="str">
        <f t="shared" si="170"/>
        <v>Submitted</v>
      </c>
      <c r="M1558" s="1">
        <v>722</v>
      </c>
      <c r="N1558" s="1" t="str">
        <f t="shared" si="171"/>
        <v>low_risk</v>
      </c>
      <c r="O1558" s="1" t="str">
        <f t="shared" si="172"/>
        <v>Excellent</v>
      </c>
      <c r="P1558" s="1" t="str">
        <f t="shared" si="173"/>
        <v>Submitted</v>
      </c>
      <c r="Q1558" s="1" t="str">
        <f t="shared" si="174"/>
        <v>Valid</v>
      </c>
      <c r="R1558" s="1" t="s">
        <v>6</v>
      </c>
      <c r="S1558" s="4">
        <v>3469406</v>
      </c>
      <c r="T1558" s="1">
        <v>17.91</v>
      </c>
      <c r="U1558" s="1">
        <v>12</v>
      </c>
      <c r="V1558" s="1">
        <v>289117.17</v>
      </c>
      <c r="W1558" s="4">
        <f t="shared" si="175"/>
        <v>5178178.5197846694</v>
      </c>
      <c r="X1558" s="1" t="s">
        <v>105</v>
      </c>
      <c r="Y1558" s="1" t="s">
        <v>106</v>
      </c>
      <c r="Z1558" s="8">
        <v>47020</v>
      </c>
      <c r="AA1558" s="8" t="str">
        <f>TEXT(Table2[[#This Row],[Application_Date]],"yyy")</f>
        <v>2028</v>
      </c>
      <c r="AB1558" s="8" t="str">
        <f>TEXT(Table2[[#This Row],[Application_Date]],"mmmm")</f>
        <v>September</v>
      </c>
      <c r="AC1558" s="1" t="s">
        <v>61</v>
      </c>
      <c r="AD1558" s="1" t="s">
        <v>30</v>
      </c>
      <c r="AE1558" s="1" t="s">
        <v>62</v>
      </c>
    </row>
    <row r="1559" spans="1:31" x14ac:dyDescent="0.25">
      <c r="A1559" s="1" t="s">
        <v>3258</v>
      </c>
      <c r="B1559" s="1" t="str">
        <f>IF(COUNTIF($A$2:A1559,A1559)&gt;1,"Duplicate","Unique")</f>
        <v>Unique</v>
      </c>
      <c r="C1559" s="1" t="s">
        <v>3259</v>
      </c>
      <c r="D1559" s="1" t="s">
        <v>94</v>
      </c>
      <c r="E1559" s="1" t="str">
        <f t="shared" si="169"/>
        <v>Submitted</v>
      </c>
      <c r="F1559" s="1" t="s">
        <v>35</v>
      </c>
      <c r="G1559" s="1">
        <v>45</v>
      </c>
      <c r="H1559" s="1" t="s">
        <v>36</v>
      </c>
      <c r="I1559" s="1" t="s">
        <v>25</v>
      </c>
      <c r="J1559" s="1" t="s">
        <v>70</v>
      </c>
      <c r="K1559" s="4">
        <v>2482431</v>
      </c>
      <c r="L1559" s="4" t="str">
        <f t="shared" si="170"/>
        <v>Submitted</v>
      </c>
      <c r="M1559" s="1">
        <v>545</v>
      </c>
      <c r="N1559" s="1" t="str">
        <f t="shared" si="171"/>
        <v>High_risk</v>
      </c>
      <c r="O1559" s="1" t="str">
        <f t="shared" si="172"/>
        <v>Excellent</v>
      </c>
      <c r="P1559" s="1" t="str">
        <f t="shared" si="173"/>
        <v>Submitted</v>
      </c>
      <c r="Q1559" s="1" t="str">
        <f t="shared" si="174"/>
        <v>Valid</v>
      </c>
      <c r="R1559" s="1" t="s">
        <v>27</v>
      </c>
      <c r="S1559" s="4">
        <v>3849000</v>
      </c>
      <c r="T1559" s="1">
        <v>12.78</v>
      </c>
      <c r="U1559" s="1">
        <v>36</v>
      </c>
      <c r="V1559" s="1">
        <v>106916.67</v>
      </c>
      <c r="W1559" s="4">
        <f t="shared" si="175"/>
        <v>4099185.0000188616</v>
      </c>
      <c r="X1559" s="1" t="s">
        <v>59</v>
      </c>
      <c r="Y1559" s="1" t="s">
        <v>60</v>
      </c>
      <c r="Z1559" s="8">
        <v>47021</v>
      </c>
      <c r="AA1559" s="8" t="str">
        <f>TEXT(Table2[[#This Row],[Application_Date]],"yyy")</f>
        <v>2028</v>
      </c>
      <c r="AB1559" s="8" t="str">
        <f>TEXT(Table2[[#This Row],[Application_Date]],"mmmm")</f>
        <v>September</v>
      </c>
      <c r="AC1559" s="1" t="s">
        <v>61</v>
      </c>
      <c r="AD1559" s="1" t="s">
        <v>30</v>
      </c>
      <c r="AE1559" s="1" t="s">
        <v>62</v>
      </c>
    </row>
    <row r="1560" spans="1:31" x14ac:dyDescent="0.25">
      <c r="A1560" s="1" t="s">
        <v>3260</v>
      </c>
      <c r="B1560" s="1" t="str">
        <f>IF(COUNTIF($A$2:A1560,A1560)&gt;1,"Duplicate","Unique")</f>
        <v>Unique</v>
      </c>
      <c r="C1560" s="1" t="s">
        <v>3261</v>
      </c>
      <c r="D1560" s="1" t="s">
        <v>454</v>
      </c>
      <c r="E1560" s="1" t="str">
        <f t="shared" si="169"/>
        <v>Submitted</v>
      </c>
      <c r="F1560" s="1" t="s">
        <v>47</v>
      </c>
      <c r="G1560" s="1">
        <v>39</v>
      </c>
      <c r="H1560" s="1" t="s">
        <v>24</v>
      </c>
      <c r="I1560" s="1" t="s">
        <v>25</v>
      </c>
      <c r="J1560" s="1" t="s">
        <v>37</v>
      </c>
      <c r="K1560" s="4">
        <v>2089489</v>
      </c>
      <c r="L1560" s="4" t="str">
        <f t="shared" si="170"/>
        <v>Submitted</v>
      </c>
      <c r="M1560" s="1">
        <v>823</v>
      </c>
      <c r="N1560" s="1" t="str">
        <f t="shared" si="171"/>
        <v>medium_risk</v>
      </c>
      <c r="O1560" s="1" t="str">
        <f t="shared" si="172"/>
        <v>Excellent</v>
      </c>
      <c r="P1560" s="1" t="str">
        <f t="shared" si="173"/>
        <v>Submitted</v>
      </c>
      <c r="Q1560" s="1" t="str">
        <f t="shared" si="174"/>
        <v>Valid</v>
      </c>
      <c r="R1560" s="1" t="s">
        <v>82</v>
      </c>
      <c r="S1560" s="4">
        <v>1994812</v>
      </c>
      <c r="T1560" s="1">
        <v>15.9</v>
      </c>
      <c r="U1560" s="1">
        <v>180</v>
      </c>
      <c r="V1560" s="1">
        <v>11082.29</v>
      </c>
      <c r="W1560" s="4">
        <f t="shared" si="175"/>
        <v>2643125.9</v>
      </c>
      <c r="X1560" s="1" t="s">
        <v>28</v>
      </c>
      <c r="Y1560" s="1" t="s">
        <v>29</v>
      </c>
      <c r="Z1560" s="8">
        <v>47022</v>
      </c>
      <c r="AA1560" s="8" t="str">
        <f>TEXT(Table2[[#This Row],[Application_Date]],"yyy")</f>
        <v>2028</v>
      </c>
      <c r="AB1560" s="8" t="str">
        <f>TEXT(Table2[[#This Row],[Application_Date]],"mmmm")</f>
        <v>September</v>
      </c>
      <c r="AC1560" s="1" t="s">
        <v>41</v>
      </c>
      <c r="AD1560" s="1" t="s">
        <v>30</v>
      </c>
      <c r="AE1560" s="1" t="s">
        <v>31</v>
      </c>
    </row>
    <row r="1561" spans="1:31" x14ac:dyDescent="0.25">
      <c r="A1561" s="1" t="s">
        <v>3262</v>
      </c>
      <c r="B1561" s="1" t="str">
        <f>IF(COUNTIF($A$2:A1561,A1561)&gt;1,"Duplicate","Unique")</f>
        <v>Unique</v>
      </c>
      <c r="C1561" s="1" t="s">
        <v>3263</v>
      </c>
      <c r="D1561" s="1" t="s">
        <v>160</v>
      </c>
      <c r="E1561" s="1" t="str">
        <f t="shared" si="169"/>
        <v>Submitted</v>
      </c>
      <c r="F1561" s="1" t="s">
        <v>35</v>
      </c>
      <c r="G1561" s="1">
        <v>34</v>
      </c>
      <c r="H1561" s="1" t="s">
        <v>36</v>
      </c>
      <c r="I1561" s="1" t="s">
        <v>48</v>
      </c>
      <c r="J1561" s="1" t="s">
        <v>70</v>
      </c>
      <c r="K1561" s="4">
        <v>858759</v>
      </c>
      <c r="L1561" s="4" t="str">
        <f t="shared" si="170"/>
        <v>Submitted</v>
      </c>
      <c r="M1561" s="1">
        <v>814</v>
      </c>
      <c r="N1561" s="1" t="str">
        <f t="shared" si="171"/>
        <v>medium_risk</v>
      </c>
      <c r="O1561" s="1" t="str">
        <f t="shared" si="172"/>
        <v>Excellent</v>
      </c>
      <c r="P1561" s="1" t="str">
        <f t="shared" si="173"/>
        <v>Submitted</v>
      </c>
      <c r="Q1561" s="1" t="str">
        <f t="shared" si="174"/>
        <v>Valid</v>
      </c>
      <c r="R1561" s="1" t="s">
        <v>27</v>
      </c>
      <c r="S1561" s="4">
        <v>3482180</v>
      </c>
      <c r="T1561" s="1">
        <v>10.38</v>
      </c>
      <c r="U1561" s="1">
        <v>12</v>
      </c>
      <c r="V1561" s="1">
        <v>290181.67</v>
      </c>
      <c r="W1561" s="4">
        <f t="shared" si="175"/>
        <v>3013787.7277098806</v>
      </c>
      <c r="X1561" s="1" t="s">
        <v>85</v>
      </c>
      <c r="Y1561" s="1" t="s">
        <v>86</v>
      </c>
      <c r="Z1561" s="8">
        <v>47023</v>
      </c>
      <c r="AA1561" s="8" t="str">
        <f>TEXT(Table2[[#This Row],[Application_Date]],"yyy")</f>
        <v>2028</v>
      </c>
      <c r="AB1561" s="8" t="str">
        <f>TEXT(Table2[[#This Row],[Application_Date]],"mmmm")</f>
        <v>September</v>
      </c>
      <c r="AC1561" s="1" t="s">
        <v>61</v>
      </c>
      <c r="AD1561" s="1" t="s">
        <v>42</v>
      </c>
      <c r="AE1561" s="1" t="s">
        <v>43</v>
      </c>
    </row>
    <row r="1562" spans="1:31" x14ac:dyDescent="0.25">
      <c r="A1562" s="1" t="s">
        <v>3264</v>
      </c>
      <c r="B1562" s="1" t="str">
        <f>IF(COUNTIF($A$2:A1562,A1562)&gt;1,"Duplicate","Unique")</f>
        <v>Unique</v>
      </c>
      <c r="C1562" s="1" t="s">
        <v>3265</v>
      </c>
      <c r="D1562" s="1" t="s">
        <v>638</v>
      </c>
      <c r="E1562" s="1" t="str">
        <f t="shared" si="169"/>
        <v>Submitted</v>
      </c>
      <c r="F1562" s="1" t="s">
        <v>47</v>
      </c>
      <c r="G1562" s="1">
        <v>63</v>
      </c>
      <c r="H1562" s="1" t="s">
        <v>24</v>
      </c>
      <c r="I1562" s="1" t="s">
        <v>25</v>
      </c>
      <c r="J1562" s="1" t="s">
        <v>37</v>
      </c>
      <c r="K1562" s="4">
        <v>1444486</v>
      </c>
      <c r="L1562" s="4" t="str">
        <f t="shared" si="170"/>
        <v>Submitted</v>
      </c>
      <c r="M1562" s="1">
        <v>694</v>
      </c>
      <c r="N1562" s="1" t="str">
        <f t="shared" si="171"/>
        <v>low_risk</v>
      </c>
      <c r="O1562" s="1" t="str">
        <f t="shared" si="172"/>
        <v>Excellent</v>
      </c>
      <c r="P1562" s="1" t="str">
        <f t="shared" si="173"/>
        <v>Submitted</v>
      </c>
      <c r="Q1562" s="1" t="str">
        <f t="shared" si="174"/>
        <v>Valid</v>
      </c>
      <c r="R1562" s="1" t="s">
        <v>38</v>
      </c>
      <c r="S1562" s="4">
        <v>3463492</v>
      </c>
      <c r="T1562" s="1">
        <v>17.7</v>
      </c>
      <c r="U1562" s="1">
        <v>24</v>
      </c>
      <c r="V1562" s="1">
        <v>144312.17000000001</v>
      </c>
      <c r="W1562" s="4">
        <f t="shared" si="175"/>
        <v>5108650.7018302111</v>
      </c>
      <c r="X1562" s="1" t="s">
        <v>39</v>
      </c>
      <c r="Y1562" s="1" t="s">
        <v>40</v>
      </c>
      <c r="Z1562" s="8">
        <v>47024</v>
      </c>
      <c r="AA1562" s="8" t="str">
        <f>TEXT(Table2[[#This Row],[Application_Date]],"yyy")</f>
        <v>2028</v>
      </c>
      <c r="AB1562" s="8" t="str">
        <f>TEXT(Table2[[#This Row],[Application_Date]],"mmmm")</f>
        <v>September</v>
      </c>
      <c r="AC1562" s="1" t="s">
        <v>41</v>
      </c>
      <c r="AD1562" s="1" t="s">
        <v>42</v>
      </c>
      <c r="AE1562" s="1" t="s">
        <v>31</v>
      </c>
    </row>
    <row r="1563" spans="1:31" x14ac:dyDescent="0.25">
      <c r="A1563" s="1" t="s">
        <v>3266</v>
      </c>
      <c r="B1563" s="1" t="str">
        <f>IF(COUNTIF($A$2:A1563,A1563)&gt;1,"Duplicate","Unique")</f>
        <v>Unique</v>
      </c>
      <c r="C1563" s="1" t="s">
        <v>3267</v>
      </c>
      <c r="D1563" s="1" t="s">
        <v>46</v>
      </c>
      <c r="E1563" s="1" t="str">
        <f t="shared" si="169"/>
        <v>Submitted</v>
      </c>
      <c r="F1563" s="1" t="s">
        <v>35</v>
      </c>
      <c r="G1563" s="1">
        <v>42</v>
      </c>
      <c r="H1563" s="1" t="s">
        <v>24</v>
      </c>
      <c r="I1563" s="1" t="s">
        <v>48</v>
      </c>
      <c r="J1563" s="1" t="s">
        <v>49</v>
      </c>
      <c r="K1563" s="4">
        <v>2062955</v>
      </c>
      <c r="L1563" s="4" t="str">
        <f t="shared" si="170"/>
        <v>Submitted</v>
      </c>
      <c r="M1563" s="1">
        <v>406</v>
      </c>
      <c r="N1563" s="1" t="str">
        <f t="shared" si="171"/>
        <v>High_risk</v>
      </c>
      <c r="O1563" s="1" t="str">
        <f t="shared" si="172"/>
        <v>Excellent</v>
      </c>
      <c r="P1563" s="1" t="str">
        <f t="shared" si="173"/>
        <v>Submitted</v>
      </c>
      <c r="Q1563" s="1" t="str">
        <f t="shared" si="174"/>
        <v>Valid</v>
      </c>
      <c r="R1563" s="1" t="s">
        <v>38</v>
      </c>
      <c r="S1563" s="4">
        <v>3129547</v>
      </c>
      <c r="T1563" s="1">
        <v>16</v>
      </c>
      <c r="U1563" s="1">
        <v>60</v>
      </c>
      <c r="V1563" s="1">
        <v>52159.12</v>
      </c>
      <c r="W1563" s="4">
        <f t="shared" si="175"/>
        <v>4172729.333333333</v>
      </c>
      <c r="X1563" s="1" t="s">
        <v>105</v>
      </c>
      <c r="Y1563" s="1" t="s">
        <v>106</v>
      </c>
      <c r="Z1563" s="8">
        <v>47025</v>
      </c>
      <c r="AA1563" s="8" t="str">
        <f>TEXT(Table2[[#This Row],[Application_Date]],"yyy")</f>
        <v>2028</v>
      </c>
      <c r="AB1563" s="8" t="str">
        <f>TEXT(Table2[[#This Row],[Application_Date]],"mmmm")</f>
        <v>September</v>
      </c>
      <c r="AC1563" s="1" t="s">
        <v>41</v>
      </c>
      <c r="AD1563" s="1" t="s">
        <v>30</v>
      </c>
      <c r="AE1563" s="1" t="s">
        <v>43</v>
      </c>
    </row>
    <row r="1564" spans="1:31" x14ac:dyDescent="0.25">
      <c r="A1564" s="1" t="s">
        <v>3268</v>
      </c>
      <c r="B1564" s="1" t="str">
        <f>IF(COUNTIF($A$2:A1564,A1564)&gt;1,"Duplicate","Unique")</f>
        <v>Unique</v>
      </c>
      <c r="C1564" s="1" t="s">
        <v>3269</v>
      </c>
      <c r="D1564" s="1" t="s">
        <v>121</v>
      </c>
      <c r="E1564" s="1" t="str">
        <f t="shared" si="169"/>
        <v>Submitted</v>
      </c>
      <c r="F1564" s="1" t="s">
        <v>47</v>
      </c>
      <c r="G1564" s="1">
        <v>29</v>
      </c>
      <c r="H1564" s="1" t="s">
        <v>36</v>
      </c>
      <c r="I1564" s="1" t="s">
        <v>25</v>
      </c>
      <c r="J1564" s="1" t="s">
        <v>37</v>
      </c>
      <c r="K1564" s="4">
        <v>2079649</v>
      </c>
      <c r="L1564" s="4" t="str">
        <f t="shared" si="170"/>
        <v>Submitted</v>
      </c>
      <c r="M1564" s="1">
        <v>615</v>
      </c>
      <c r="N1564" s="1" t="str">
        <f t="shared" si="171"/>
        <v>low_risk</v>
      </c>
      <c r="O1564" s="1" t="str">
        <f t="shared" si="172"/>
        <v>Excellent</v>
      </c>
      <c r="P1564" s="1" t="str">
        <f t="shared" si="173"/>
        <v>Submitted</v>
      </c>
      <c r="Q1564" s="1" t="str">
        <f t="shared" si="174"/>
        <v>Valid</v>
      </c>
      <c r="R1564" s="1" t="s">
        <v>82</v>
      </c>
      <c r="S1564" s="4">
        <v>3402933</v>
      </c>
      <c r="T1564" s="1">
        <v>7.21</v>
      </c>
      <c r="U1564" s="1">
        <v>12</v>
      </c>
      <c r="V1564" s="1">
        <v>283577.75</v>
      </c>
      <c r="W1564" s="4">
        <f t="shared" si="175"/>
        <v>2051839.7705899689</v>
      </c>
      <c r="X1564" s="1" t="s">
        <v>95</v>
      </c>
      <c r="Y1564" s="1" t="s">
        <v>96</v>
      </c>
      <c r="Z1564" s="8">
        <v>47026</v>
      </c>
      <c r="AA1564" s="8" t="str">
        <f>TEXT(Table2[[#This Row],[Application_Date]],"yyy")</f>
        <v>2028</v>
      </c>
      <c r="AB1564" s="8" t="str">
        <f>TEXT(Table2[[#This Row],[Application_Date]],"mmmm")</f>
        <v>September</v>
      </c>
      <c r="AC1564" s="1" t="s">
        <v>61</v>
      </c>
      <c r="AD1564" s="1" t="s">
        <v>30</v>
      </c>
      <c r="AE1564" s="1" t="s">
        <v>66</v>
      </c>
    </row>
    <row r="1565" spans="1:31" x14ac:dyDescent="0.25">
      <c r="A1565" s="1" t="s">
        <v>3270</v>
      </c>
      <c r="B1565" s="1" t="str">
        <f>IF(COUNTIF($A$2:A1565,A1565)&gt;1,"Duplicate","Unique")</f>
        <v>Unique</v>
      </c>
      <c r="C1565" s="1" t="s">
        <v>3271</v>
      </c>
      <c r="D1565" s="1" t="s">
        <v>239</v>
      </c>
      <c r="E1565" s="1" t="str">
        <f t="shared" si="169"/>
        <v>Submitted</v>
      </c>
      <c r="F1565" s="1" t="s">
        <v>35</v>
      </c>
      <c r="G1565" s="1">
        <v>39</v>
      </c>
      <c r="H1565" s="1" t="s">
        <v>24</v>
      </c>
      <c r="I1565" s="1" t="s">
        <v>48</v>
      </c>
      <c r="J1565" s="1" t="s">
        <v>70</v>
      </c>
      <c r="K1565" s="4">
        <v>1107224</v>
      </c>
      <c r="L1565" s="4" t="str">
        <f t="shared" si="170"/>
        <v>Submitted</v>
      </c>
      <c r="M1565" s="1">
        <v>630</v>
      </c>
      <c r="N1565" s="1" t="str">
        <f t="shared" si="171"/>
        <v>low_risk</v>
      </c>
      <c r="O1565" s="1" t="str">
        <f t="shared" si="172"/>
        <v>Excellent</v>
      </c>
      <c r="P1565" s="1" t="str">
        <f t="shared" si="173"/>
        <v>Submitted</v>
      </c>
      <c r="Q1565" s="1" t="str">
        <f t="shared" si="174"/>
        <v>Valid</v>
      </c>
      <c r="R1565" s="1" t="s">
        <v>70</v>
      </c>
      <c r="S1565" s="4">
        <v>4169195</v>
      </c>
      <c r="T1565" s="1">
        <v>13.07</v>
      </c>
      <c r="U1565" s="1">
        <v>180</v>
      </c>
      <c r="V1565" s="1">
        <v>23162.19</v>
      </c>
      <c r="W1565" s="4">
        <f t="shared" si="175"/>
        <v>4540948.2208333332</v>
      </c>
      <c r="X1565" s="1" t="s">
        <v>85</v>
      </c>
      <c r="Y1565" s="1" t="s">
        <v>86</v>
      </c>
      <c r="Z1565" s="8">
        <v>47027</v>
      </c>
      <c r="AA1565" s="8" t="str">
        <f>TEXT(Table2[[#This Row],[Application_Date]],"yyy")</f>
        <v>2028</v>
      </c>
      <c r="AB1565" s="8" t="str">
        <f>TEXT(Table2[[#This Row],[Application_Date]],"mmmm")</f>
        <v>October</v>
      </c>
      <c r="AC1565" s="1" t="s">
        <v>41</v>
      </c>
      <c r="AD1565" s="1" t="s">
        <v>30</v>
      </c>
      <c r="AE1565" s="1" t="s">
        <v>31</v>
      </c>
    </row>
    <row r="1566" spans="1:31" x14ac:dyDescent="0.25">
      <c r="A1566" s="1" t="s">
        <v>3272</v>
      </c>
      <c r="B1566" s="1" t="str">
        <f>IF(COUNTIF($A$2:A1566,A1566)&gt;1,"Duplicate","Unique")</f>
        <v>Unique</v>
      </c>
      <c r="C1566" s="1" t="s">
        <v>3273</v>
      </c>
      <c r="D1566" s="1" t="s">
        <v>587</v>
      </c>
      <c r="E1566" s="1" t="str">
        <f t="shared" si="169"/>
        <v>Submitted</v>
      </c>
      <c r="F1566" s="1" t="s">
        <v>47</v>
      </c>
      <c r="G1566" s="1">
        <v>50</v>
      </c>
      <c r="H1566" s="1" t="s">
        <v>36</v>
      </c>
      <c r="I1566" s="1" t="s">
        <v>25</v>
      </c>
      <c r="J1566" s="1" t="s">
        <v>70</v>
      </c>
      <c r="K1566" s="4">
        <v>1275459</v>
      </c>
      <c r="L1566" s="4" t="str">
        <f t="shared" si="170"/>
        <v>Submitted</v>
      </c>
      <c r="M1566" s="1">
        <v>419</v>
      </c>
      <c r="N1566" s="1" t="str">
        <f t="shared" si="171"/>
        <v>High_risk</v>
      </c>
      <c r="O1566" s="1" t="str">
        <f t="shared" si="172"/>
        <v>Excellent</v>
      </c>
      <c r="P1566" s="1" t="str">
        <f t="shared" si="173"/>
        <v>Submitted</v>
      </c>
      <c r="Q1566" s="1" t="str">
        <f t="shared" si="174"/>
        <v>Valid</v>
      </c>
      <c r="R1566" s="1" t="s">
        <v>70</v>
      </c>
      <c r="S1566" s="4">
        <v>1790910</v>
      </c>
      <c r="T1566" s="1">
        <v>13.56</v>
      </c>
      <c r="U1566" s="1">
        <v>36</v>
      </c>
      <c r="V1566" s="1">
        <v>49747.5</v>
      </c>
      <c r="W1566" s="4">
        <f t="shared" si="175"/>
        <v>2023728.3000030515</v>
      </c>
      <c r="X1566" s="1" t="s">
        <v>50</v>
      </c>
      <c r="Y1566" s="1" t="s">
        <v>51</v>
      </c>
      <c r="Z1566" s="8">
        <v>47028</v>
      </c>
      <c r="AA1566" s="8" t="str">
        <f>TEXT(Table2[[#This Row],[Application_Date]],"yyy")</f>
        <v>2028</v>
      </c>
      <c r="AB1566" s="8" t="str">
        <f>TEXT(Table2[[#This Row],[Application_Date]],"mmmm")</f>
        <v>October</v>
      </c>
      <c r="AC1566" s="1" t="s">
        <v>61</v>
      </c>
      <c r="AD1566" s="1" t="s">
        <v>30</v>
      </c>
      <c r="AE1566" s="1" t="s">
        <v>62</v>
      </c>
    </row>
    <row r="1567" spans="1:31" x14ac:dyDescent="0.25">
      <c r="A1567" s="1" t="s">
        <v>3274</v>
      </c>
      <c r="B1567" s="1" t="str">
        <f>IF(COUNTIF($A$2:A1567,A1567)&gt;1,"Duplicate","Unique")</f>
        <v>Unique</v>
      </c>
      <c r="C1567" s="1" t="s">
        <v>3275</v>
      </c>
      <c r="D1567" s="1" t="s">
        <v>454</v>
      </c>
      <c r="E1567" s="1" t="str">
        <f t="shared" si="169"/>
        <v>Submitted</v>
      </c>
      <c r="F1567" s="1" t="s">
        <v>35</v>
      </c>
      <c r="G1567" s="1">
        <v>37</v>
      </c>
      <c r="H1567" s="1" t="s">
        <v>24</v>
      </c>
      <c r="I1567" s="1" t="s">
        <v>25</v>
      </c>
      <c r="J1567" s="1" t="s">
        <v>70</v>
      </c>
      <c r="K1567" s="4">
        <v>1774267</v>
      </c>
      <c r="L1567" s="4" t="str">
        <f t="shared" si="170"/>
        <v>Submitted</v>
      </c>
      <c r="M1567" s="1">
        <v>669</v>
      </c>
      <c r="N1567" s="1" t="str">
        <f t="shared" si="171"/>
        <v>low_risk</v>
      </c>
      <c r="O1567" s="1" t="str">
        <f t="shared" si="172"/>
        <v>Excellent</v>
      </c>
      <c r="P1567" s="1" t="str">
        <f t="shared" si="173"/>
        <v>Submitted</v>
      </c>
      <c r="Q1567" s="1" t="str">
        <f t="shared" si="174"/>
        <v>Valid</v>
      </c>
      <c r="R1567" s="1" t="s">
        <v>27</v>
      </c>
      <c r="S1567" s="4">
        <v>2999044</v>
      </c>
      <c r="T1567" s="1">
        <v>11.06</v>
      </c>
      <c r="U1567" s="1">
        <v>60</v>
      </c>
      <c r="V1567" s="1">
        <v>49984.07</v>
      </c>
      <c r="W1567" s="4">
        <f t="shared" si="175"/>
        <v>2764118.8866666667</v>
      </c>
      <c r="X1567" s="1" t="s">
        <v>85</v>
      </c>
      <c r="Y1567" s="1" t="s">
        <v>86</v>
      </c>
      <c r="Z1567" s="8">
        <v>47029</v>
      </c>
      <c r="AA1567" s="8" t="str">
        <f>TEXT(Table2[[#This Row],[Application_Date]],"yyy")</f>
        <v>2028</v>
      </c>
      <c r="AB1567" s="8" t="str">
        <f>TEXT(Table2[[#This Row],[Application_Date]],"mmmm")</f>
        <v>October</v>
      </c>
      <c r="AC1567" s="1" t="s">
        <v>61</v>
      </c>
      <c r="AD1567" s="1" t="s">
        <v>42</v>
      </c>
      <c r="AE1567" s="1" t="s">
        <v>62</v>
      </c>
    </row>
    <row r="1568" spans="1:31" x14ac:dyDescent="0.25">
      <c r="A1568" s="1" t="s">
        <v>3276</v>
      </c>
      <c r="B1568" s="1" t="str">
        <f>IF(COUNTIF($A$2:A1568,A1568)&gt;1,"Duplicate","Unique")</f>
        <v>Unique</v>
      </c>
      <c r="C1568" s="1" t="s">
        <v>3277</v>
      </c>
      <c r="D1568" s="1" t="s">
        <v>454</v>
      </c>
      <c r="E1568" s="1" t="str">
        <f t="shared" si="169"/>
        <v>Submitted</v>
      </c>
      <c r="F1568" s="1" t="s">
        <v>47</v>
      </c>
      <c r="G1568" s="1">
        <v>35</v>
      </c>
      <c r="H1568" s="1" t="s">
        <v>24</v>
      </c>
      <c r="I1568" s="1" t="s">
        <v>25</v>
      </c>
      <c r="J1568" s="1" t="s">
        <v>26</v>
      </c>
      <c r="K1568" s="4">
        <v>914924</v>
      </c>
      <c r="L1568" s="4" t="str">
        <f t="shared" si="170"/>
        <v>Submitted</v>
      </c>
      <c r="M1568" s="1">
        <v>367</v>
      </c>
      <c r="N1568" s="1" t="str">
        <f t="shared" si="171"/>
        <v>High_risk</v>
      </c>
      <c r="O1568" s="1" t="str">
        <f t="shared" si="172"/>
        <v>Excellent</v>
      </c>
      <c r="P1568" s="1" t="str">
        <f t="shared" si="173"/>
        <v>Submitted</v>
      </c>
      <c r="Q1568" s="1" t="str">
        <f t="shared" si="174"/>
        <v>Valid</v>
      </c>
      <c r="R1568" s="1" t="s">
        <v>82</v>
      </c>
      <c r="S1568" s="4">
        <v>3685891</v>
      </c>
      <c r="T1568" s="1">
        <v>7.81</v>
      </c>
      <c r="U1568" s="1">
        <v>12</v>
      </c>
      <c r="V1568" s="1">
        <v>307157.58</v>
      </c>
      <c r="W1568" s="4">
        <f t="shared" si="175"/>
        <v>2404770.6827646107</v>
      </c>
      <c r="X1568" s="1" t="s">
        <v>105</v>
      </c>
      <c r="Y1568" s="1" t="s">
        <v>106</v>
      </c>
      <c r="Z1568" s="8">
        <v>47030</v>
      </c>
      <c r="AA1568" s="8" t="str">
        <f>TEXT(Table2[[#This Row],[Application_Date]],"yyy")</f>
        <v>2028</v>
      </c>
      <c r="AB1568" s="8" t="str">
        <f>TEXT(Table2[[#This Row],[Application_Date]],"mmmm")</f>
        <v>October</v>
      </c>
      <c r="AC1568" s="1" t="s">
        <v>41</v>
      </c>
      <c r="AD1568" s="1" t="s">
        <v>42</v>
      </c>
      <c r="AE1568" s="1" t="s">
        <v>31</v>
      </c>
    </row>
    <row r="1569" spans="1:31" x14ac:dyDescent="0.25">
      <c r="A1569" s="1" t="s">
        <v>3278</v>
      </c>
      <c r="B1569" s="1" t="str">
        <f>IF(COUNTIF($A$2:A1569,A1569)&gt;1,"Duplicate","Unique")</f>
        <v>Unique</v>
      </c>
      <c r="C1569" s="1" t="s">
        <v>3279</v>
      </c>
      <c r="D1569" s="1" t="s">
        <v>180</v>
      </c>
      <c r="E1569" s="1" t="str">
        <f t="shared" si="169"/>
        <v>Submitted</v>
      </c>
      <c r="F1569" s="1" t="s">
        <v>47</v>
      </c>
      <c r="G1569" s="1">
        <v>30</v>
      </c>
      <c r="H1569" s="1" t="s">
        <v>24</v>
      </c>
      <c r="I1569" s="1" t="s">
        <v>25</v>
      </c>
      <c r="J1569" s="1" t="s">
        <v>70</v>
      </c>
      <c r="K1569" s="4">
        <v>2119008</v>
      </c>
      <c r="L1569" s="4" t="str">
        <f t="shared" si="170"/>
        <v>Submitted</v>
      </c>
      <c r="M1569" s="1">
        <v>406</v>
      </c>
      <c r="N1569" s="1" t="str">
        <f t="shared" si="171"/>
        <v>High_risk</v>
      </c>
      <c r="O1569" s="1" t="str">
        <f t="shared" si="172"/>
        <v>Excellent</v>
      </c>
      <c r="P1569" s="1" t="str">
        <f t="shared" si="173"/>
        <v>Submitted</v>
      </c>
      <c r="Q1569" s="1" t="str">
        <f t="shared" si="174"/>
        <v>Valid</v>
      </c>
      <c r="R1569" s="1" t="s">
        <v>82</v>
      </c>
      <c r="S1569" s="4">
        <v>2085572</v>
      </c>
      <c r="T1569" s="1">
        <v>15.7</v>
      </c>
      <c r="U1569" s="1">
        <v>120</v>
      </c>
      <c r="V1569" s="1">
        <v>17379.77</v>
      </c>
      <c r="W1569" s="4">
        <f t="shared" si="175"/>
        <v>2728623.3666666667</v>
      </c>
      <c r="X1569" s="1" t="s">
        <v>85</v>
      </c>
      <c r="Y1569" s="1" t="s">
        <v>86</v>
      </c>
      <c r="Z1569" s="8">
        <v>47031</v>
      </c>
      <c r="AA1569" s="8" t="str">
        <f>TEXT(Table2[[#This Row],[Application_Date]],"yyy")</f>
        <v>2028</v>
      </c>
      <c r="AB1569" s="8" t="str">
        <f>TEXT(Table2[[#This Row],[Application_Date]],"mmmm")</f>
        <v>October</v>
      </c>
      <c r="AC1569" s="1" t="s">
        <v>61</v>
      </c>
      <c r="AD1569" s="1" t="s">
        <v>30</v>
      </c>
      <c r="AE1569" s="1" t="s">
        <v>66</v>
      </c>
    </row>
    <row r="1570" spans="1:31" x14ac:dyDescent="0.25">
      <c r="A1570" s="1" t="s">
        <v>3280</v>
      </c>
      <c r="B1570" s="1" t="str">
        <f>IF(COUNTIF($A$2:A1570,A1570)&gt;1,"Duplicate","Unique")</f>
        <v>Unique</v>
      </c>
      <c r="C1570" s="1" t="s">
        <v>3281</v>
      </c>
      <c r="D1570" s="1" t="s">
        <v>34</v>
      </c>
      <c r="E1570" s="1" t="str">
        <f t="shared" si="169"/>
        <v>Submitted</v>
      </c>
      <c r="F1570" s="1" t="s">
        <v>35</v>
      </c>
      <c r="G1570" s="1">
        <v>22</v>
      </c>
      <c r="H1570" s="1" t="s">
        <v>36</v>
      </c>
      <c r="I1570" s="1" t="s">
        <v>25</v>
      </c>
      <c r="J1570" s="1" t="s">
        <v>49</v>
      </c>
      <c r="K1570" s="4">
        <v>1363296</v>
      </c>
      <c r="L1570" s="4" t="str">
        <f t="shared" si="170"/>
        <v>Submitted</v>
      </c>
      <c r="M1570" s="1">
        <v>468</v>
      </c>
      <c r="N1570" s="1" t="str">
        <f t="shared" si="171"/>
        <v>High_risk</v>
      </c>
      <c r="O1570" s="1" t="str">
        <f t="shared" si="172"/>
        <v>Excellent</v>
      </c>
      <c r="P1570" s="1" t="str">
        <f t="shared" si="173"/>
        <v>Submitted</v>
      </c>
      <c r="Q1570" s="1" t="str">
        <f t="shared" si="174"/>
        <v>Valid</v>
      </c>
      <c r="R1570" s="1" t="s">
        <v>82</v>
      </c>
      <c r="S1570" s="4">
        <v>3496407</v>
      </c>
      <c r="T1570" s="1">
        <v>8.44</v>
      </c>
      <c r="U1570" s="1">
        <v>60</v>
      </c>
      <c r="V1570" s="1">
        <v>58273.45</v>
      </c>
      <c r="W1570" s="4">
        <f t="shared" si="175"/>
        <v>2459139.590000032</v>
      </c>
      <c r="X1570" s="1" t="s">
        <v>59</v>
      </c>
      <c r="Y1570" s="1" t="s">
        <v>60</v>
      </c>
      <c r="Z1570" s="8">
        <v>47032</v>
      </c>
      <c r="AA1570" s="8" t="str">
        <f>TEXT(Table2[[#This Row],[Application_Date]],"yyy")</f>
        <v>2028</v>
      </c>
      <c r="AB1570" s="8" t="str">
        <f>TEXT(Table2[[#This Row],[Application_Date]],"mmmm")</f>
        <v>October</v>
      </c>
      <c r="AC1570" s="1" t="s">
        <v>61</v>
      </c>
      <c r="AD1570" s="1" t="s">
        <v>42</v>
      </c>
      <c r="AE1570" s="1" t="s">
        <v>62</v>
      </c>
    </row>
    <row r="1571" spans="1:31" x14ac:dyDescent="0.25">
      <c r="A1571" s="1" t="s">
        <v>3282</v>
      </c>
      <c r="B1571" s="1" t="str">
        <f>IF(COUNTIF($A$2:A1571,A1571)&gt;1,"Duplicate","Unique")</f>
        <v>Unique</v>
      </c>
      <c r="C1571" s="1" t="s">
        <v>3283</v>
      </c>
      <c r="D1571" s="1" t="s">
        <v>461</v>
      </c>
      <c r="E1571" s="1" t="str">
        <f t="shared" si="169"/>
        <v>Submitted</v>
      </c>
      <c r="F1571" s="1" t="s">
        <v>35</v>
      </c>
      <c r="G1571" s="1">
        <v>44</v>
      </c>
      <c r="H1571" s="1" t="s">
        <v>24</v>
      </c>
      <c r="I1571" s="1" t="s">
        <v>25</v>
      </c>
      <c r="J1571" s="1" t="s">
        <v>70</v>
      </c>
      <c r="K1571" s="4">
        <v>318034</v>
      </c>
      <c r="L1571" s="4" t="str">
        <f t="shared" si="170"/>
        <v>Submitted</v>
      </c>
      <c r="M1571" s="1">
        <v>950</v>
      </c>
      <c r="N1571" s="1" t="str">
        <f t="shared" si="171"/>
        <v>medium_risk</v>
      </c>
      <c r="O1571" s="1" t="str">
        <f t="shared" si="172"/>
        <v>Excellent</v>
      </c>
      <c r="P1571" s="1" t="str">
        <f t="shared" si="173"/>
        <v>Submitted</v>
      </c>
      <c r="Q1571" s="1" t="str">
        <f t="shared" si="174"/>
        <v>Invalid</v>
      </c>
      <c r="R1571" s="1" t="s">
        <v>6</v>
      </c>
      <c r="S1571" s="4">
        <v>696102</v>
      </c>
      <c r="T1571" s="1">
        <v>18.989999999999998</v>
      </c>
      <c r="U1571" s="1">
        <v>120</v>
      </c>
      <c r="V1571" s="1">
        <v>5800.85</v>
      </c>
      <c r="W1571" s="4">
        <f t="shared" si="175"/>
        <v>1101581.4149999998</v>
      </c>
      <c r="X1571" s="1" t="s">
        <v>39</v>
      </c>
      <c r="Y1571" s="1" t="s">
        <v>40</v>
      </c>
      <c r="Z1571" s="8">
        <v>47033</v>
      </c>
      <c r="AA1571" s="8" t="str">
        <f>TEXT(Table2[[#This Row],[Application_Date]],"yyy")</f>
        <v>2028</v>
      </c>
      <c r="AB1571" s="8" t="str">
        <f>TEXT(Table2[[#This Row],[Application_Date]],"mmmm")</f>
        <v>October</v>
      </c>
      <c r="AC1571" s="1" t="s">
        <v>52</v>
      </c>
      <c r="AD1571" s="1" t="s">
        <v>30</v>
      </c>
      <c r="AE1571" s="1" t="s">
        <v>62</v>
      </c>
    </row>
    <row r="1572" spans="1:31" x14ac:dyDescent="0.25">
      <c r="A1572" s="1" t="s">
        <v>3284</v>
      </c>
      <c r="B1572" s="1" t="str">
        <f>IF(COUNTIF($A$2:A1572,A1572)&gt;1,"Duplicate","Unique")</f>
        <v>Unique</v>
      </c>
      <c r="C1572" s="1" t="s">
        <v>3285</v>
      </c>
      <c r="D1572" s="1" t="s">
        <v>133</v>
      </c>
      <c r="E1572" s="1" t="str">
        <f t="shared" si="169"/>
        <v>Submitted</v>
      </c>
      <c r="F1572" s="1" t="s">
        <v>47</v>
      </c>
      <c r="G1572" s="1">
        <v>45</v>
      </c>
      <c r="H1572" s="1" t="s">
        <v>36</v>
      </c>
      <c r="I1572" s="1" t="s">
        <v>25</v>
      </c>
      <c r="J1572" s="1" t="s">
        <v>37</v>
      </c>
      <c r="K1572" s="4">
        <v>677023</v>
      </c>
      <c r="L1572" s="4" t="str">
        <f t="shared" si="170"/>
        <v>Submitted</v>
      </c>
      <c r="M1572" s="1">
        <v>325</v>
      </c>
      <c r="N1572" s="1" t="str">
        <f t="shared" si="171"/>
        <v>High_risk</v>
      </c>
      <c r="O1572" s="1" t="str">
        <f t="shared" si="172"/>
        <v>Excellent</v>
      </c>
      <c r="P1572" s="1" t="str">
        <f t="shared" si="173"/>
        <v>Submitted</v>
      </c>
      <c r="Q1572" s="1" t="str">
        <f t="shared" si="174"/>
        <v>Valid</v>
      </c>
      <c r="R1572" s="1" t="s">
        <v>70</v>
      </c>
      <c r="S1572" s="4">
        <v>481650</v>
      </c>
      <c r="T1572" s="1">
        <v>8.65</v>
      </c>
      <c r="U1572" s="1">
        <v>180</v>
      </c>
      <c r="V1572" s="1">
        <v>2675.83</v>
      </c>
      <c r="W1572" s="4">
        <f t="shared" si="175"/>
        <v>347189.375</v>
      </c>
      <c r="X1572" s="1" t="s">
        <v>28</v>
      </c>
      <c r="Y1572" s="1" t="s">
        <v>29</v>
      </c>
      <c r="Z1572" s="8">
        <v>47034</v>
      </c>
      <c r="AA1572" s="8" t="str">
        <f>TEXT(Table2[[#This Row],[Application_Date]],"yyy")</f>
        <v>2028</v>
      </c>
      <c r="AB1572" s="8" t="str">
        <f>TEXT(Table2[[#This Row],[Application_Date]],"mmmm")</f>
        <v>October</v>
      </c>
      <c r="AC1572" s="1" t="s">
        <v>52</v>
      </c>
      <c r="AD1572" s="1" t="s">
        <v>30</v>
      </c>
      <c r="AE1572" s="1" t="s">
        <v>43</v>
      </c>
    </row>
    <row r="1573" spans="1:31" x14ac:dyDescent="0.25">
      <c r="A1573" s="1" t="s">
        <v>3286</v>
      </c>
      <c r="B1573" s="1" t="str">
        <f>IF(COUNTIF($A$2:A1573,A1573)&gt;1,"Duplicate","Unique")</f>
        <v>Unique</v>
      </c>
      <c r="C1573" s="1" t="s">
        <v>3287</v>
      </c>
      <c r="D1573" s="1" t="s">
        <v>214</v>
      </c>
      <c r="E1573" s="1" t="str">
        <f t="shared" si="169"/>
        <v>Submitted</v>
      </c>
      <c r="F1573" s="1" t="s">
        <v>35</v>
      </c>
      <c r="G1573" s="1">
        <v>54</v>
      </c>
      <c r="H1573" s="1" t="s">
        <v>36</v>
      </c>
      <c r="I1573" s="1" t="s">
        <v>25</v>
      </c>
      <c r="J1573" s="1" t="s">
        <v>49</v>
      </c>
      <c r="K1573" s="4">
        <v>2450260</v>
      </c>
      <c r="L1573" s="4" t="str">
        <f t="shared" si="170"/>
        <v>Submitted</v>
      </c>
      <c r="M1573" s="1">
        <v>765</v>
      </c>
      <c r="N1573" s="1" t="str">
        <f t="shared" si="171"/>
        <v>medium_risk</v>
      </c>
      <c r="O1573" s="1" t="str">
        <f t="shared" si="172"/>
        <v>Excellent</v>
      </c>
      <c r="P1573" s="1" t="str">
        <f t="shared" si="173"/>
        <v>Submitted</v>
      </c>
      <c r="Q1573" s="1" t="str">
        <f t="shared" si="174"/>
        <v>Valid</v>
      </c>
      <c r="R1573" s="1" t="s">
        <v>27</v>
      </c>
      <c r="S1573" s="4">
        <v>1888467</v>
      </c>
      <c r="T1573" s="1">
        <v>12.52</v>
      </c>
      <c r="U1573" s="1">
        <v>12</v>
      </c>
      <c r="V1573" s="1">
        <v>157372.25</v>
      </c>
      <c r="W1573" s="4">
        <f t="shared" si="175"/>
        <v>1970672.5707660585</v>
      </c>
      <c r="X1573" s="1" t="s">
        <v>59</v>
      </c>
      <c r="Y1573" s="1" t="s">
        <v>60</v>
      </c>
      <c r="Z1573" s="8">
        <v>47035</v>
      </c>
      <c r="AA1573" s="8" t="str">
        <f>TEXT(Table2[[#This Row],[Application_Date]],"yyy")</f>
        <v>2028</v>
      </c>
      <c r="AB1573" s="8" t="str">
        <f>TEXT(Table2[[#This Row],[Application_Date]],"mmmm")</f>
        <v>October</v>
      </c>
      <c r="AC1573" s="1" t="s">
        <v>52</v>
      </c>
      <c r="AD1573" s="1" t="s">
        <v>30</v>
      </c>
      <c r="AE1573" s="1" t="s">
        <v>31</v>
      </c>
    </row>
    <row r="1574" spans="1:31" x14ac:dyDescent="0.25">
      <c r="A1574" s="1" t="s">
        <v>3288</v>
      </c>
      <c r="B1574" s="1" t="str">
        <f>IF(COUNTIF($A$2:A1574,A1574)&gt;1,"Duplicate","Unique")</f>
        <v>Unique</v>
      </c>
      <c r="C1574" s="1" t="s">
        <v>3289</v>
      </c>
      <c r="D1574" s="1" t="s">
        <v>177</v>
      </c>
      <c r="E1574" s="1" t="str">
        <f t="shared" si="169"/>
        <v>Submitted</v>
      </c>
      <c r="F1574" s="1" t="s">
        <v>47</v>
      </c>
      <c r="G1574" s="1">
        <v>46</v>
      </c>
      <c r="H1574" s="1" t="s">
        <v>36</v>
      </c>
      <c r="I1574" s="1" t="s">
        <v>25</v>
      </c>
      <c r="J1574" s="1" t="s">
        <v>26</v>
      </c>
      <c r="K1574" s="4">
        <v>1061673</v>
      </c>
      <c r="L1574" s="4" t="str">
        <f t="shared" si="170"/>
        <v>Submitted</v>
      </c>
      <c r="M1574" s="1">
        <v>458</v>
      </c>
      <c r="N1574" s="1" t="str">
        <f t="shared" si="171"/>
        <v>High_risk</v>
      </c>
      <c r="O1574" s="1" t="str">
        <f t="shared" si="172"/>
        <v>Excellent</v>
      </c>
      <c r="P1574" s="1" t="str">
        <f t="shared" si="173"/>
        <v>Submitted</v>
      </c>
      <c r="Q1574" s="1" t="str">
        <f t="shared" si="174"/>
        <v>Valid</v>
      </c>
      <c r="R1574" s="1" t="s">
        <v>38</v>
      </c>
      <c r="S1574" s="4">
        <v>2251311</v>
      </c>
      <c r="T1574" s="1">
        <v>10.66</v>
      </c>
      <c r="U1574" s="1">
        <v>12</v>
      </c>
      <c r="V1574" s="1">
        <v>187609.25</v>
      </c>
      <c r="W1574" s="4">
        <f t="shared" si="175"/>
        <v>2000887.9770262113</v>
      </c>
      <c r="X1574" s="1" t="s">
        <v>28</v>
      </c>
      <c r="Y1574" s="1" t="s">
        <v>29</v>
      </c>
      <c r="Z1574" s="8">
        <v>47036</v>
      </c>
      <c r="AA1574" s="8" t="str">
        <f>TEXT(Table2[[#This Row],[Application_Date]],"yyy")</f>
        <v>2028</v>
      </c>
      <c r="AB1574" s="8" t="str">
        <f>TEXT(Table2[[#This Row],[Application_Date]],"mmmm")</f>
        <v>October</v>
      </c>
      <c r="AC1574" s="1" t="s">
        <v>61</v>
      </c>
      <c r="AD1574" s="1" t="s">
        <v>42</v>
      </c>
      <c r="AE1574" s="1" t="s">
        <v>66</v>
      </c>
    </row>
    <row r="1575" spans="1:31" x14ac:dyDescent="0.25">
      <c r="A1575" s="1" t="s">
        <v>3290</v>
      </c>
      <c r="B1575" s="1" t="str">
        <f>IF(COUNTIF($A$2:A1575,A1575)&gt;1,"Duplicate","Unique")</f>
        <v>Unique</v>
      </c>
      <c r="C1575" s="1" t="s">
        <v>3291</v>
      </c>
      <c r="D1575" s="1" t="s">
        <v>172</v>
      </c>
      <c r="E1575" s="1" t="str">
        <f t="shared" si="169"/>
        <v>Submitted</v>
      </c>
      <c r="F1575" s="1" t="s">
        <v>47</v>
      </c>
      <c r="G1575" s="1">
        <v>29</v>
      </c>
      <c r="H1575" s="1" t="s">
        <v>36</v>
      </c>
      <c r="I1575" s="1" t="s">
        <v>25</v>
      </c>
      <c r="J1575" s="1" t="s">
        <v>26</v>
      </c>
      <c r="K1575" s="4">
        <v>412689</v>
      </c>
      <c r="L1575" s="4" t="str">
        <f t="shared" si="170"/>
        <v>Submitted</v>
      </c>
      <c r="M1575" s="1">
        <v>480</v>
      </c>
      <c r="N1575" s="1" t="str">
        <f t="shared" si="171"/>
        <v>High_risk</v>
      </c>
      <c r="O1575" s="1" t="str">
        <f t="shared" si="172"/>
        <v>Excellent</v>
      </c>
      <c r="P1575" s="1" t="str">
        <f t="shared" si="173"/>
        <v>Submitted</v>
      </c>
      <c r="Q1575" s="1" t="str">
        <f t="shared" si="174"/>
        <v>Valid</v>
      </c>
      <c r="R1575" s="1" t="s">
        <v>82</v>
      </c>
      <c r="S1575" s="4">
        <v>3533973</v>
      </c>
      <c r="T1575" s="1">
        <v>11.32</v>
      </c>
      <c r="U1575" s="1">
        <v>60</v>
      </c>
      <c r="V1575" s="1">
        <v>58899.55</v>
      </c>
      <c r="W1575" s="4">
        <f t="shared" si="175"/>
        <v>3333714.5300000003</v>
      </c>
      <c r="X1575" s="1" t="s">
        <v>39</v>
      </c>
      <c r="Y1575" s="1" t="s">
        <v>40</v>
      </c>
      <c r="Z1575" s="8">
        <v>47037</v>
      </c>
      <c r="AA1575" s="8" t="str">
        <f>TEXT(Table2[[#This Row],[Application_Date]],"yyy")</f>
        <v>2028</v>
      </c>
      <c r="AB1575" s="8" t="str">
        <f>TEXT(Table2[[#This Row],[Application_Date]],"mmmm")</f>
        <v>October</v>
      </c>
      <c r="AC1575" s="1" t="s">
        <v>41</v>
      </c>
      <c r="AD1575" s="1" t="s">
        <v>30</v>
      </c>
      <c r="AE1575" s="1" t="s">
        <v>62</v>
      </c>
    </row>
    <row r="1576" spans="1:31" x14ac:dyDescent="0.25">
      <c r="A1576" s="1" t="s">
        <v>3292</v>
      </c>
      <c r="B1576" s="1" t="str">
        <f>IF(COUNTIF($A$2:A1576,A1576)&gt;1,"Duplicate","Unique")</f>
        <v>Unique</v>
      </c>
      <c r="C1576" s="1" t="s">
        <v>3293</v>
      </c>
      <c r="D1576" s="1" t="s">
        <v>309</v>
      </c>
      <c r="E1576" s="1" t="str">
        <f t="shared" si="169"/>
        <v>Submitted</v>
      </c>
      <c r="F1576" s="1" t="s">
        <v>35</v>
      </c>
      <c r="G1576" s="1">
        <v>26</v>
      </c>
      <c r="H1576" s="1" t="s">
        <v>36</v>
      </c>
      <c r="I1576" s="1" t="s">
        <v>25</v>
      </c>
      <c r="J1576" s="1" t="s">
        <v>37</v>
      </c>
      <c r="K1576" s="4">
        <v>1775177</v>
      </c>
      <c r="L1576" s="4" t="str">
        <f t="shared" si="170"/>
        <v>Submitted</v>
      </c>
      <c r="M1576" s="1">
        <v>875</v>
      </c>
      <c r="N1576" s="1" t="str">
        <f t="shared" si="171"/>
        <v>medium_risk</v>
      </c>
      <c r="O1576" s="1" t="str">
        <f t="shared" si="172"/>
        <v>Excellent</v>
      </c>
      <c r="P1576" s="1" t="str">
        <f t="shared" si="173"/>
        <v>Submitted</v>
      </c>
      <c r="Q1576" s="1" t="str">
        <f t="shared" si="174"/>
        <v>Valid</v>
      </c>
      <c r="R1576" s="1" t="s">
        <v>38</v>
      </c>
      <c r="S1576" s="4">
        <v>900159</v>
      </c>
      <c r="T1576" s="1">
        <v>11.82</v>
      </c>
      <c r="U1576" s="1">
        <v>36</v>
      </c>
      <c r="V1576" s="1">
        <v>25004.42</v>
      </c>
      <c r="W1576" s="4">
        <f t="shared" si="175"/>
        <v>886656.6150169191</v>
      </c>
      <c r="X1576" s="1" t="s">
        <v>105</v>
      </c>
      <c r="Y1576" s="1" t="s">
        <v>106</v>
      </c>
      <c r="Z1576" s="8">
        <v>47038</v>
      </c>
      <c r="AA1576" s="8" t="str">
        <f>TEXT(Table2[[#This Row],[Application_Date]],"yyy")</f>
        <v>2028</v>
      </c>
      <c r="AB1576" s="8" t="str">
        <f>TEXT(Table2[[#This Row],[Application_Date]],"mmmm")</f>
        <v>October</v>
      </c>
      <c r="AC1576" s="1" t="s">
        <v>61</v>
      </c>
      <c r="AD1576" s="1" t="s">
        <v>42</v>
      </c>
      <c r="AE1576" s="1" t="s">
        <v>31</v>
      </c>
    </row>
    <row r="1577" spans="1:31" x14ac:dyDescent="0.25">
      <c r="A1577" s="1" t="s">
        <v>3294</v>
      </c>
      <c r="B1577" s="1" t="str">
        <f>IF(COUNTIF($A$2:A1577,A1577)&gt;1,"Duplicate","Unique")</f>
        <v>Unique</v>
      </c>
      <c r="C1577" s="1" t="s">
        <v>3295</v>
      </c>
      <c r="D1577" s="1" t="s">
        <v>163</v>
      </c>
      <c r="E1577" s="1" t="str">
        <f t="shared" si="169"/>
        <v>Submitted</v>
      </c>
      <c r="F1577" s="1" t="s">
        <v>35</v>
      </c>
      <c r="G1577" s="1">
        <v>37</v>
      </c>
      <c r="H1577" s="1" t="s">
        <v>36</v>
      </c>
      <c r="I1577" s="1" t="s">
        <v>25</v>
      </c>
      <c r="J1577" s="1" t="s">
        <v>70</v>
      </c>
      <c r="K1577" s="4">
        <v>991032</v>
      </c>
      <c r="L1577" s="4" t="str">
        <f t="shared" si="170"/>
        <v>Submitted</v>
      </c>
      <c r="M1577" s="1">
        <v>673</v>
      </c>
      <c r="N1577" s="1" t="str">
        <f t="shared" si="171"/>
        <v>low_risk</v>
      </c>
      <c r="O1577" s="1" t="str">
        <f t="shared" si="172"/>
        <v>Excellent</v>
      </c>
      <c r="P1577" s="1" t="str">
        <f t="shared" si="173"/>
        <v>Submitted</v>
      </c>
      <c r="Q1577" s="1" t="str">
        <f t="shared" si="174"/>
        <v>Valid</v>
      </c>
      <c r="R1577" s="1" t="s">
        <v>82</v>
      </c>
      <c r="S1577" s="4">
        <v>4063241</v>
      </c>
      <c r="T1577" s="1">
        <v>12.25</v>
      </c>
      <c r="U1577" s="1">
        <v>120</v>
      </c>
      <c r="V1577" s="1">
        <v>33860.339999999997</v>
      </c>
      <c r="W1577" s="4">
        <f t="shared" si="175"/>
        <v>4147891.8541666665</v>
      </c>
      <c r="X1577" s="1" t="s">
        <v>85</v>
      </c>
      <c r="Y1577" s="1" t="s">
        <v>86</v>
      </c>
      <c r="Z1577" s="8">
        <v>47039</v>
      </c>
      <c r="AA1577" s="8" t="str">
        <f>TEXT(Table2[[#This Row],[Application_Date]],"yyy")</f>
        <v>2028</v>
      </c>
      <c r="AB1577" s="8" t="str">
        <f>TEXT(Table2[[#This Row],[Application_Date]],"mmmm")</f>
        <v>October</v>
      </c>
      <c r="AC1577" s="1" t="s">
        <v>61</v>
      </c>
      <c r="AD1577" s="1" t="s">
        <v>42</v>
      </c>
      <c r="AE1577" s="1" t="s">
        <v>66</v>
      </c>
    </row>
    <row r="1578" spans="1:31" x14ac:dyDescent="0.25">
      <c r="A1578" s="1" t="s">
        <v>3296</v>
      </c>
      <c r="B1578" s="1" t="str">
        <f>IF(COUNTIF($A$2:A1578,A1578)&gt;1,"Duplicate","Unique")</f>
        <v>Unique</v>
      </c>
      <c r="C1578" s="1" t="s">
        <v>3297</v>
      </c>
      <c r="D1578" s="1" t="s">
        <v>239</v>
      </c>
      <c r="E1578" s="1" t="str">
        <f t="shared" si="169"/>
        <v>Submitted</v>
      </c>
      <c r="F1578" s="1" t="s">
        <v>35</v>
      </c>
      <c r="G1578" s="1">
        <v>51</v>
      </c>
      <c r="H1578" s="1" t="s">
        <v>36</v>
      </c>
      <c r="I1578" s="1" t="s">
        <v>48</v>
      </c>
      <c r="J1578" s="1" t="s">
        <v>26</v>
      </c>
      <c r="K1578" s="4">
        <v>1043208</v>
      </c>
      <c r="L1578" s="4" t="str">
        <f t="shared" si="170"/>
        <v>Submitted</v>
      </c>
      <c r="M1578" s="1">
        <v>873</v>
      </c>
      <c r="N1578" s="1" t="str">
        <f t="shared" si="171"/>
        <v>medium_risk</v>
      </c>
      <c r="O1578" s="1" t="str">
        <f t="shared" si="172"/>
        <v>Excellent</v>
      </c>
      <c r="P1578" s="1" t="str">
        <f t="shared" si="173"/>
        <v>Submitted</v>
      </c>
      <c r="Q1578" s="1" t="str">
        <f t="shared" si="174"/>
        <v>Valid</v>
      </c>
      <c r="R1578" s="1" t="s">
        <v>82</v>
      </c>
      <c r="S1578" s="4">
        <v>490775</v>
      </c>
      <c r="T1578" s="1">
        <v>12.74</v>
      </c>
      <c r="U1578" s="1">
        <v>180</v>
      </c>
      <c r="V1578" s="1">
        <v>2726.53</v>
      </c>
      <c r="W1578" s="4">
        <f t="shared" si="175"/>
        <v>521039.45833333337</v>
      </c>
      <c r="X1578" s="1" t="s">
        <v>85</v>
      </c>
      <c r="Y1578" s="1" t="s">
        <v>86</v>
      </c>
      <c r="Z1578" s="8">
        <v>47040</v>
      </c>
      <c r="AA1578" s="8" t="str">
        <f>TEXT(Table2[[#This Row],[Application_Date]],"yyy")</f>
        <v>2028</v>
      </c>
      <c r="AB1578" s="8" t="str">
        <f>TEXT(Table2[[#This Row],[Application_Date]],"mmmm")</f>
        <v>October</v>
      </c>
      <c r="AC1578" s="1" t="s">
        <v>52</v>
      </c>
      <c r="AD1578" s="1" t="s">
        <v>30</v>
      </c>
      <c r="AE1578" s="1" t="s">
        <v>66</v>
      </c>
    </row>
    <row r="1579" spans="1:31" x14ac:dyDescent="0.25">
      <c r="A1579" s="1" t="s">
        <v>3298</v>
      </c>
      <c r="B1579" s="1" t="str">
        <f>IF(COUNTIF($A$2:A1579,A1579)&gt;1,"Duplicate","Unique")</f>
        <v>Unique</v>
      </c>
      <c r="C1579" s="1" t="s">
        <v>3299</v>
      </c>
      <c r="D1579" s="1" t="s">
        <v>207</v>
      </c>
      <c r="E1579" s="1" t="str">
        <f t="shared" si="169"/>
        <v>Submitted</v>
      </c>
      <c r="F1579" s="1" t="s">
        <v>47</v>
      </c>
      <c r="G1579" s="1">
        <v>20</v>
      </c>
      <c r="H1579" s="1" t="s">
        <v>24</v>
      </c>
      <c r="I1579" s="1" t="s">
        <v>25</v>
      </c>
      <c r="J1579" s="1" t="s">
        <v>37</v>
      </c>
      <c r="K1579" s="4">
        <v>1908362</v>
      </c>
      <c r="L1579" s="4" t="str">
        <f t="shared" si="170"/>
        <v>Submitted</v>
      </c>
      <c r="M1579" s="1">
        <v>634</v>
      </c>
      <c r="N1579" s="1" t="str">
        <f t="shared" si="171"/>
        <v>low_risk</v>
      </c>
      <c r="O1579" s="1" t="str">
        <f t="shared" si="172"/>
        <v>Excellent</v>
      </c>
      <c r="P1579" s="1" t="str">
        <f t="shared" si="173"/>
        <v>Submitted</v>
      </c>
      <c r="Q1579" s="1" t="str">
        <f t="shared" si="174"/>
        <v>Valid</v>
      </c>
      <c r="R1579" s="1" t="s">
        <v>38</v>
      </c>
      <c r="S1579" s="4">
        <v>4633586</v>
      </c>
      <c r="T1579" s="1">
        <v>10.029999999999999</v>
      </c>
      <c r="U1579" s="1">
        <v>24</v>
      </c>
      <c r="V1579" s="1">
        <v>193066.08</v>
      </c>
      <c r="W1579" s="4">
        <f t="shared" si="175"/>
        <v>3872907.4348467039</v>
      </c>
      <c r="X1579" s="1" t="s">
        <v>105</v>
      </c>
      <c r="Y1579" s="1" t="s">
        <v>106</v>
      </c>
      <c r="Z1579" s="8">
        <v>47041</v>
      </c>
      <c r="AA1579" s="8" t="str">
        <f>TEXT(Table2[[#This Row],[Application_Date]],"yyy")</f>
        <v>2028</v>
      </c>
      <c r="AB1579" s="8" t="str">
        <f>TEXT(Table2[[#This Row],[Application_Date]],"mmmm")</f>
        <v>October</v>
      </c>
      <c r="AC1579" s="1" t="s">
        <v>61</v>
      </c>
      <c r="AD1579" s="1" t="s">
        <v>30</v>
      </c>
      <c r="AE1579" s="1" t="s">
        <v>31</v>
      </c>
    </row>
    <row r="1580" spans="1:31" x14ac:dyDescent="0.25">
      <c r="A1580" s="1" t="s">
        <v>3300</v>
      </c>
      <c r="B1580" s="1" t="str">
        <f>IF(COUNTIF($A$2:A1580,A1580)&gt;1,"Duplicate","Unique")</f>
        <v>Unique</v>
      </c>
      <c r="C1580" s="1" t="s">
        <v>3301</v>
      </c>
      <c r="D1580" s="1" t="s">
        <v>454</v>
      </c>
      <c r="E1580" s="1" t="str">
        <f t="shared" si="169"/>
        <v>Submitted</v>
      </c>
      <c r="F1580" s="1" t="s">
        <v>47</v>
      </c>
      <c r="G1580" s="1">
        <v>31</v>
      </c>
      <c r="H1580" s="1" t="s">
        <v>24</v>
      </c>
      <c r="I1580" s="1" t="s">
        <v>25</v>
      </c>
      <c r="J1580" s="1" t="s">
        <v>70</v>
      </c>
      <c r="K1580" s="4">
        <v>1557209</v>
      </c>
      <c r="L1580" s="4" t="str">
        <f t="shared" si="170"/>
        <v>Submitted</v>
      </c>
      <c r="M1580" s="1">
        <v>506</v>
      </c>
      <c r="N1580" s="1" t="str">
        <f t="shared" si="171"/>
        <v>High_risk</v>
      </c>
      <c r="O1580" s="1" t="str">
        <f t="shared" si="172"/>
        <v>Excellent</v>
      </c>
      <c r="P1580" s="1" t="str">
        <f t="shared" si="173"/>
        <v>Submitted</v>
      </c>
      <c r="Q1580" s="1" t="str">
        <f t="shared" si="174"/>
        <v>Valid</v>
      </c>
      <c r="R1580" s="1" t="s">
        <v>27</v>
      </c>
      <c r="S1580" s="4">
        <v>1130176</v>
      </c>
      <c r="T1580" s="1">
        <v>9.82</v>
      </c>
      <c r="U1580" s="1">
        <v>12</v>
      </c>
      <c r="V1580" s="1">
        <v>94181.33</v>
      </c>
      <c r="W1580" s="4">
        <f t="shared" si="175"/>
        <v>925569.17216507788</v>
      </c>
      <c r="X1580" s="1" t="s">
        <v>95</v>
      </c>
      <c r="Y1580" s="1" t="s">
        <v>96</v>
      </c>
      <c r="Z1580" s="8">
        <v>47042</v>
      </c>
      <c r="AA1580" s="8" t="str">
        <f>TEXT(Table2[[#This Row],[Application_Date]],"yyy")</f>
        <v>2028</v>
      </c>
      <c r="AB1580" s="8" t="str">
        <f>TEXT(Table2[[#This Row],[Application_Date]],"mmmm")</f>
        <v>October</v>
      </c>
      <c r="AC1580" s="1" t="s">
        <v>52</v>
      </c>
      <c r="AD1580" s="1" t="s">
        <v>42</v>
      </c>
      <c r="AE1580" s="1" t="s">
        <v>62</v>
      </c>
    </row>
    <row r="1581" spans="1:31" x14ac:dyDescent="0.25">
      <c r="A1581" s="1" t="s">
        <v>3302</v>
      </c>
      <c r="B1581" s="1" t="str">
        <f>IF(COUNTIF($A$2:A1581,A1581)&gt;1,"Duplicate","Unique")</f>
        <v>Unique</v>
      </c>
      <c r="C1581" s="1" t="s">
        <v>3303</v>
      </c>
      <c r="D1581" s="1" t="s">
        <v>78</v>
      </c>
      <c r="E1581" s="1" t="str">
        <f t="shared" si="169"/>
        <v>Submitted</v>
      </c>
      <c r="F1581" s="1" t="s">
        <v>35</v>
      </c>
      <c r="G1581" s="1">
        <v>59</v>
      </c>
      <c r="H1581" s="1" t="s">
        <v>36</v>
      </c>
      <c r="I1581" s="1" t="s">
        <v>25</v>
      </c>
      <c r="J1581" s="1" t="s">
        <v>37</v>
      </c>
      <c r="K1581" s="4">
        <v>0</v>
      </c>
      <c r="L1581" s="4" t="str">
        <f t="shared" si="170"/>
        <v>Submitted</v>
      </c>
      <c r="M1581" s="1">
        <v>354</v>
      </c>
      <c r="N1581" s="1" t="str">
        <f t="shared" si="171"/>
        <v>High_risk</v>
      </c>
      <c r="O1581" s="1" t="str">
        <f t="shared" si="172"/>
        <v>Excellent</v>
      </c>
      <c r="P1581" s="1" t="str">
        <f t="shared" si="173"/>
        <v>Submitted</v>
      </c>
      <c r="Q1581" s="1" t="str">
        <f t="shared" si="174"/>
        <v>Valid</v>
      </c>
      <c r="R1581" s="1" t="s">
        <v>82</v>
      </c>
      <c r="S1581" s="4">
        <v>1722687</v>
      </c>
      <c r="T1581" s="1">
        <v>12.32</v>
      </c>
      <c r="U1581" s="1">
        <v>12</v>
      </c>
      <c r="V1581" s="1">
        <v>143557.25</v>
      </c>
      <c r="W1581" s="4">
        <f t="shared" si="175"/>
        <v>1768993.7359299646</v>
      </c>
      <c r="X1581" s="1" t="s">
        <v>28</v>
      </c>
      <c r="Y1581" s="1" t="s">
        <v>29</v>
      </c>
      <c r="Z1581" s="8">
        <v>47043</v>
      </c>
      <c r="AA1581" s="8" t="str">
        <f>TEXT(Table2[[#This Row],[Application_Date]],"yyy")</f>
        <v>2028</v>
      </c>
      <c r="AB1581" s="8" t="str">
        <f>TEXT(Table2[[#This Row],[Application_Date]],"mmmm")</f>
        <v>October</v>
      </c>
      <c r="AC1581" s="1" t="s">
        <v>61</v>
      </c>
      <c r="AD1581" s="1" t="s">
        <v>42</v>
      </c>
      <c r="AE1581" s="1" t="s">
        <v>66</v>
      </c>
    </row>
    <row r="1582" spans="1:31" x14ac:dyDescent="0.25">
      <c r="A1582" s="1" t="s">
        <v>3304</v>
      </c>
      <c r="B1582" s="1" t="str">
        <f>IF(COUNTIF($A$2:A1582,A1582)&gt;1,"Duplicate","Unique")</f>
        <v>Unique</v>
      </c>
      <c r="C1582" s="1" t="s">
        <v>3305</v>
      </c>
      <c r="D1582" s="1" t="s">
        <v>196</v>
      </c>
      <c r="E1582" s="1" t="str">
        <f t="shared" si="169"/>
        <v>Submitted</v>
      </c>
      <c r="F1582" s="1" t="s">
        <v>47</v>
      </c>
      <c r="G1582" s="1">
        <v>51</v>
      </c>
      <c r="H1582" s="1" t="s">
        <v>36</v>
      </c>
      <c r="I1582" s="1" t="s">
        <v>48</v>
      </c>
      <c r="J1582" s="1" t="s">
        <v>49</v>
      </c>
      <c r="K1582" s="4">
        <v>2030811</v>
      </c>
      <c r="L1582" s="4" t="str">
        <f t="shared" si="170"/>
        <v>Submitted</v>
      </c>
      <c r="M1582" s="1">
        <v>826</v>
      </c>
      <c r="N1582" s="1" t="str">
        <f t="shared" si="171"/>
        <v>medium_risk</v>
      </c>
      <c r="O1582" s="1" t="str">
        <f t="shared" si="172"/>
        <v>Excellent</v>
      </c>
      <c r="P1582" s="1" t="str">
        <f t="shared" si="173"/>
        <v>Submitted</v>
      </c>
      <c r="Q1582" s="1" t="str">
        <f t="shared" si="174"/>
        <v>Valid</v>
      </c>
      <c r="R1582" s="1" t="s">
        <v>82</v>
      </c>
      <c r="S1582" s="4">
        <v>3464988</v>
      </c>
      <c r="T1582" s="1">
        <v>10.56</v>
      </c>
      <c r="U1582" s="1">
        <v>36</v>
      </c>
      <c r="V1582" s="1">
        <v>96249.67</v>
      </c>
      <c r="W1582" s="4">
        <f t="shared" si="175"/>
        <v>3049189.440411625</v>
      </c>
      <c r="X1582" s="1" t="s">
        <v>105</v>
      </c>
      <c r="Y1582" s="1" t="s">
        <v>106</v>
      </c>
      <c r="Z1582" s="8">
        <v>47044</v>
      </c>
      <c r="AA1582" s="8" t="str">
        <f>TEXT(Table2[[#This Row],[Application_Date]],"yyy")</f>
        <v>2028</v>
      </c>
      <c r="AB1582" s="8" t="str">
        <f>TEXT(Table2[[#This Row],[Application_Date]],"mmmm")</f>
        <v>October</v>
      </c>
      <c r="AC1582" s="1" t="s">
        <v>41</v>
      </c>
      <c r="AD1582" s="1" t="s">
        <v>30</v>
      </c>
      <c r="AE1582" s="1" t="s">
        <v>43</v>
      </c>
    </row>
    <row r="1583" spans="1:31" x14ac:dyDescent="0.25">
      <c r="A1583" s="1" t="s">
        <v>3306</v>
      </c>
      <c r="B1583" s="1" t="str">
        <f>IF(COUNTIF($A$2:A1583,A1583)&gt;1,"Duplicate","Unique")</f>
        <v>Unique</v>
      </c>
      <c r="C1583" s="1" t="s">
        <v>3307</v>
      </c>
      <c r="D1583" s="1" t="s">
        <v>325</v>
      </c>
      <c r="E1583" s="1" t="str">
        <f t="shared" si="169"/>
        <v>Submitted</v>
      </c>
      <c r="F1583" s="1" t="s">
        <v>47</v>
      </c>
      <c r="G1583" s="1">
        <v>62</v>
      </c>
      <c r="H1583" s="1" t="s">
        <v>36</v>
      </c>
      <c r="I1583" s="1" t="s">
        <v>25</v>
      </c>
      <c r="J1583" s="1" t="s">
        <v>26</v>
      </c>
      <c r="K1583" s="4">
        <v>945676</v>
      </c>
      <c r="L1583" s="4" t="str">
        <f t="shared" si="170"/>
        <v>Submitted</v>
      </c>
      <c r="M1583" s="1">
        <v>459</v>
      </c>
      <c r="N1583" s="1" t="str">
        <f t="shared" si="171"/>
        <v>High_risk</v>
      </c>
      <c r="O1583" s="1" t="str">
        <f t="shared" si="172"/>
        <v>Excellent</v>
      </c>
      <c r="P1583" s="1" t="str">
        <f t="shared" si="173"/>
        <v>Submitted</v>
      </c>
      <c r="Q1583" s="1" t="str">
        <f t="shared" si="174"/>
        <v>Valid</v>
      </c>
      <c r="R1583" s="1" t="s">
        <v>27</v>
      </c>
      <c r="S1583" s="4">
        <v>4819928</v>
      </c>
      <c r="T1583" s="1">
        <v>14.92</v>
      </c>
      <c r="U1583" s="1">
        <v>36</v>
      </c>
      <c r="V1583" s="1">
        <v>133886.89000000001</v>
      </c>
      <c r="W1583" s="4">
        <f t="shared" si="175"/>
        <v>5992777.1466680644</v>
      </c>
      <c r="X1583" s="1" t="s">
        <v>95</v>
      </c>
      <c r="Y1583" s="1" t="s">
        <v>96</v>
      </c>
      <c r="Z1583" s="8">
        <v>47045</v>
      </c>
      <c r="AA1583" s="8" t="str">
        <f>TEXT(Table2[[#This Row],[Application_Date]],"yyy")</f>
        <v>2028</v>
      </c>
      <c r="AB1583" s="8" t="str">
        <f>TEXT(Table2[[#This Row],[Application_Date]],"mmmm")</f>
        <v>October</v>
      </c>
      <c r="AC1583" s="1" t="s">
        <v>41</v>
      </c>
      <c r="AD1583" s="1" t="s">
        <v>30</v>
      </c>
      <c r="AE1583" s="1" t="s">
        <v>62</v>
      </c>
    </row>
    <row r="1584" spans="1:31" x14ac:dyDescent="0.25">
      <c r="A1584" s="1" t="s">
        <v>3308</v>
      </c>
      <c r="B1584" s="1" t="str">
        <f>IF(COUNTIF($A$2:A1584,A1584)&gt;1,"Duplicate","Unique")</f>
        <v>Unique</v>
      </c>
      <c r="C1584" s="1" t="s">
        <v>3309</v>
      </c>
      <c r="D1584" s="1" t="s">
        <v>309</v>
      </c>
      <c r="E1584" s="1" t="str">
        <f t="shared" si="169"/>
        <v>Submitted</v>
      </c>
      <c r="F1584" s="1" t="s">
        <v>47</v>
      </c>
      <c r="G1584" s="1">
        <v>60</v>
      </c>
      <c r="H1584" s="1" t="s">
        <v>24</v>
      </c>
      <c r="I1584" s="1" t="s">
        <v>48</v>
      </c>
      <c r="J1584" s="1" t="s">
        <v>26</v>
      </c>
      <c r="K1584" s="4">
        <v>912250</v>
      </c>
      <c r="L1584" s="4" t="str">
        <f t="shared" si="170"/>
        <v>Submitted</v>
      </c>
      <c r="M1584" s="1">
        <v>861</v>
      </c>
      <c r="N1584" s="1" t="str">
        <f t="shared" si="171"/>
        <v>medium_risk</v>
      </c>
      <c r="O1584" s="1" t="str">
        <f t="shared" si="172"/>
        <v>Excellent</v>
      </c>
      <c r="P1584" s="1" t="str">
        <f t="shared" si="173"/>
        <v>Submitted</v>
      </c>
      <c r="Q1584" s="1" t="str">
        <f t="shared" si="174"/>
        <v>Valid</v>
      </c>
      <c r="R1584" s="1" t="s">
        <v>82</v>
      </c>
      <c r="S1584" s="4">
        <v>3280534</v>
      </c>
      <c r="T1584" s="1">
        <v>9.02</v>
      </c>
      <c r="U1584" s="1">
        <v>60</v>
      </c>
      <c r="V1584" s="1">
        <v>54675.57</v>
      </c>
      <c r="W1584" s="4">
        <f t="shared" si="175"/>
        <v>2465868.0566666722</v>
      </c>
      <c r="X1584" s="1" t="s">
        <v>28</v>
      </c>
      <c r="Y1584" s="1" t="s">
        <v>29</v>
      </c>
      <c r="Z1584" s="8">
        <v>47046</v>
      </c>
      <c r="AA1584" s="8" t="str">
        <f>TEXT(Table2[[#This Row],[Application_Date]],"yyy")</f>
        <v>2028</v>
      </c>
      <c r="AB1584" s="8" t="str">
        <f>TEXT(Table2[[#This Row],[Application_Date]],"mmmm")</f>
        <v>October</v>
      </c>
      <c r="AC1584" s="1" t="s">
        <v>41</v>
      </c>
      <c r="AD1584" s="1" t="s">
        <v>42</v>
      </c>
      <c r="AE1584" s="1" t="s">
        <v>62</v>
      </c>
    </row>
    <row r="1585" spans="1:31" x14ac:dyDescent="0.25">
      <c r="A1585" s="1" t="s">
        <v>3310</v>
      </c>
      <c r="B1585" s="1" t="str">
        <f>IF(COUNTIF($A$2:A1585,A1585)&gt;1,"Duplicate","Unique")</f>
        <v>Unique</v>
      </c>
      <c r="C1585" s="1" t="s">
        <v>3311</v>
      </c>
      <c r="D1585" s="1" t="s">
        <v>69</v>
      </c>
      <c r="E1585" s="1" t="str">
        <f t="shared" si="169"/>
        <v>Submitted</v>
      </c>
      <c r="F1585" s="1" t="s">
        <v>35</v>
      </c>
      <c r="G1585" s="1">
        <v>29</v>
      </c>
      <c r="H1585" s="1" t="s">
        <v>24</v>
      </c>
      <c r="I1585" s="1" t="s">
        <v>48</v>
      </c>
      <c r="J1585" s="1" t="s">
        <v>70</v>
      </c>
      <c r="K1585" s="4">
        <v>2161093</v>
      </c>
      <c r="L1585" s="4" t="str">
        <f t="shared" si="170"/>
        <v>Submitted</v>
      </c>
      <c r="M1585" s="1">
        <v>817</v>
      </c>
      <c r="N1585" s="1" t="str">
        <f t="shared" si="171"/>
        <v>medium_risk</v>
      </c>
      <c r="O1585" s="1" t="str">
        <f t="shared" si="172"/>
        <v>Excellent</v>
      </c>
      <c r="P1585" s="1" t="str">
        <f t="shared" si="173"/>
        <v>Submitted</v>
      </c>
      <c r="Q1585" s="1" t="str">
        <f t="shared" si="174"/>
        <v>Valid</v>
      </c>
      <c r="R1585" s="1" t="s">
        <v>82</v>
      </c>
      <c r="S1585" s="4">
        <v>4660092</v>
      </c>
      <c r="T1585" s="1">
        <v>13.08</v>
      </c>
      <c r="U1585" s="1">
        <v>36</v>
      </c>
      <c r="V1585" s="1">
        <v>129447</v>
      </c>
      <c r="W1585" s="4">
        <f t="shared" si="175"/>
        <v>5079500.2800151557</v>
      </c>
      <c r="X1585" s="1" t="s">
        <v>85</v>
      </c>
      <c r="Y1585" s="1" t="s">
        <v>86</v>
      </c>
      <c r="Z1585" s="8">
        <v>47047</v>
      </c>
      <c r="AA1585" s="8" t="str">
        <f>TEXT(Table2[[#This Row],[Application_Date]],"yyy")</f>
        <v>2028</v>
      </c>
      <c r="AB1585" s="8" t="str">
        <f>TEXT(Table2[[#This Row],[Application_Date]],"mmmm")</f>
        <v>October</v>
      </c>
      <c r="AC1585" s="1" t="s">
        <v>61</v>
      </c>
      <c r="AD1585" s="1" t="s">
        <v>30</v>
      </c>
      <c r="AE1585" s="1" t="s">
        <v>66</v>
      </c>
    </row>
    <row r="1586" spans="1:31" x14ac:dyDescent="0.25">
      <c r="A1586" s="1" t="s">
        <v>3312</v>
      </c>
      <c r="B1586" s="1" t="str">
        <f>IF(COUNTIF($A$2:A1586,A1586)&gt;1,"Duplicate","Unique")</f>
        <v>Unique</v>
      </c>
      <c r="C1586" s="1" t="s">
        <v>3313</v>
      </c>
      <c r="D1586" s="1" t="s">
        <v>75</v>
      </c>
      <c r="E1586" s="1" t="str">
        <f t="shared" si="169"/>
        <v>Submitted</v>
      </c>
      <c r="F1586" s="1" t="s">
        <v>35</v>
      </c>
      <c r="G1586" s="1">
        <v>27</v>
      </c>
      <c r="H1586" s="1" t="s">
        <v>36</v>
      </c>
      <c r="I1586" s="1" t="s">
        <v>25</v>
      </c>
      <c r="J1586" s="1" t="s">
        <v>49</v>
      </c>
      <c r="K1586" s="4">
        <v>1445863</v>
      </c>
      <c r="L1586" s="4" t="str">
        <f t="shared" si="170"/>
        <v>Submitted</v>
      </c>
      <c r="M1586" s="1">
        <v>869</v>
      </c>
      <c r="N1586" s="1" t="str">
        <f t="shared" si="171"/>
        <v>medium_risk</v>
      </c>
      <c r="O1586" s="1" t="str">
        <f t="shared" si="172"/>
        <v>Excellent</v>
      </c>
      <c r="P1586" s="1" t="str">
        <f t="shared" si="173"/>
        <v>Submitted</v>
      </c>
      <c r="Q1586" s="1" t="str">
        <f t="shared" si="174"/>
        <v>Valid</v>
      </c>
      <c r="R1586" s="1" t="s">
        <v>27</v>
      </c>
      <c r="S1586" s="4">
        <v>4422118</v>
      </c>
      <c r="T1586" s="1">
        <v>12.02</v>
      </c>
      <c r="U1586" s="1">
        <v>60</v>
      </c>
      <c r="V1586" s="1">
        <v>73701.97</v>
      </c>
      <c r="W1586" s="4">
        <f t="shared" si="175"/>
        <v>4429488.1966666672</v>
      </c>
      <c r="X1586" s="1" t="s">
        <v>39</v>
      </c>
      <c r="Y1586" s="1" t="s">
        <v>40</v>
      </c>
      <c r="Z1586" s="8">
        <v>47048</v>
      </c>
      <c r="AA1586" s="8" t="str">
        <f>TEXT(Table2[[#This Row],[Application_Date]],"yyy")</f>
        <v>2028</v>
      </c>
      <c r="AB1586" s="8" t="str">
        <f>TEXT(Table2[[#This Row],[Application_Date]],"mmmm")</f>
        <v>October</v>
      </c>
      <c r="AC1586" s="1" t="s">
        <v>61</v>
      </c>
      <c r="AD1586" s="1" t="s">
        <v>30</v>
      </c>
      <c r="AE1586" s="1" t="s">
        <v>43</v>
      </c>
    </row>
    <row r="1587" spans="1:31" x14ac:dyDescent="0.25">
      <c r="A1587" s="1" t="s">
        <v>3314</v>
      </c>
      <c r="B1587" s="1" t="str">
        <f>IF(COUNTIF($A$2:A1587,A1587)&gt;1,"Duplicate","Unique")</f>
        <v>Unique</v>
      </c>
      <c r="C1587" s="1" t="s">
        <v>3315</v>
      </c>
      <c r="D1587" s="1" t="s">
        <v>65</v>
      </c>
      <c r="E1587" s="1" t="str">
        <f t="shared" si="169"/>
        <v>Submitted</v>
      </c>
      <c r="F1587" s="1" t="s">
        <v>47</v>
      </c>
      <c r="G1587" s="1">
        <v>21</v>
      </c>
      <c r="H1587" s="1" t="s">
        <v>24</v>
      </c>
      <c r="I1587" s="1" t="s">
        <v>48</v>
      </c>
      <c r="J1587" s="1" t="s">
        <v>70</v>
      </c>
      <c r="K1587" s="4">
        <v>822642</v>
      </c>
      <c r="L1587" s="4" t="str">
        <f t="shared" si="170"/>
        <v>Submitted</v>
      </c>
      <c r="M1587" s="1">
        <v>412</v>
      </c>
      <c r="N1587" s="1" t="str">
        <f t="shared" si="171"/>
        <v>High_risk</v>
      </c>
      <c r="O1587" s="1" t="str">
        <f t="shared" si="172"/>
        <v>Excellent</v>
      </c>
      <c r="P1587" s="1" t="str">
        <f t="shared" si="173"/>
        <v>Submitted</v>
      </c>
      <c r="Q1587" s="1" t="str">
        <f t="shared" si="174"/>
        <v>Valid</v>
      </c>
      <c r="R1587" s="1" t="s">
        <v>82</v>
      </c>
      <c r="S1587" s="4">
        <v>3469610</v>
      </c>
      <c r="T1587" s="1">
        <v>15.49</v>
      </c>
      <c r="U1587" s="1">
        <v>36</v>
      </c>
      <c r="V1587" s="1">
        <v>96378.06</v>
      </c>
      <c r="W1587" s="4">
        <f t="shared" si="175"/>
        <v>4478688.241667158</v>
      </c>
      <c r="X1587" s="1" t="s">
        <v>95</v>
      </c>
      <c r="Y1587" s="1" t="s">
        <v>96</v>
      </c>
      <c r="Z1587" s="8">
        <v>47049</v>
      </c>
      <c r="AA1587" s="8" t="str">
        <f>TEXT(Table2[[#This Row],[Application_Date]],"yyy")</f>
        <v>2028</v>
      </c>
      <c r="AB1587" s="8" t="str">
        <f>TEXT(Table2[[#This Row],[Application_Date]],"mmmm")</f>
        <v>October</v>
      </c>
      <c r="AC1587" s="1" t="s">
        <v>61</v>
      </c>
      <c r="AD1587" s="1" t="s">
        <v>30</v>
      </c>
      <c r="AE1587" s="1" t="s">
        <v>43</v>
      </c>
    </row>
    <row r="1588" spans="1:31" x14ac:dyDescent="0.25">
      <c r="A1588" s="1" t="s">
        <v>3316</v>
      </c>
      <c r="B1588" s="1" t="str">
        <f>IF(COUNTIF($A$2:A1588,A1588)&gt;1,"Duplicate","Unique")</f>
        <v>Unique</v>
      </c>
      <c r="C1588" s="1" t="s">
        <v>3317</v>
      </c>
      <c r="D1588" s="1" t="s">
        <v>199</v>
      </c>
      <c r="E1588" s="1" t="str">
        <f t="shared" si="169"/>
        <v>Submitted</v>
      </c>
      <c r="F1588" s="1" t="s">
        <v>35</v>
      </c>
      <c r="G1588" s="1">
        <v>18</v>
      </c>
      <c r="H1588" s="1" t="s">
        <v>36</v>
      </c>
      <c r="I1588" s="1" t="s">
        <v>25</v>
      </c>
      <c r="J1588" s="1" t="s">
        <v>26</v>
      </c>
      <c r="K1588" s="4">
        <v>1691890</v>
      </c>
      <c r="L1588" s="4" t="str">
        <f t="shared" si="170"/>
        <v>Submitted</v>
      </c>
      <c r="M1588" s="1">
        <v>314</v>
      </c>
      <c r="N1588" s="1" t="str">
        <f t="shared" si="171"/>
        <v>High_risk</v>
      </c>
      <c r="O1588" s="1" t="str">
        <f t="shared" si="172"/>
        <v>Excellent</v>
      </c>
      <c r="P1588" s="1" t="str">
        <f t="shared" si="173"/>
        <v>Submitted</v>
      </c>
      <c r="Q1588" s="1" t="str">
        <f t="shared" si="174"/>
        <v>Valid</v>
      </c>
      <c r="R1588" s="1" t="s">
        <v>6</v>
      </c>
      <c r="S1588" s="4">
        <v>2843509</v>
      </c>
      <c r="T1588" s="1">
        <v>12.16</v>
      </c>
      <c r="U1588" s="1">
        <v>180</v>
      </c>
      <c r="V1588" s="1">
        <v>15797.27</v>
      </c>
      <c r="W1588" s="4">
        <f t="shared" si="175"/>
        <v>2881422.4533333336</v>
      </c>
      <c r="X1588" s="1" t="s">
        <v>59</v>
      </c>
      <c r="Y1588" s="1" t="s">
        <v>60</v>
      </c>
      <c r="Z1588" s="8">
        <v>47050</v>
      </c>
      <c r="AA1588" s="8" t="str">
        <f>TEXT(Table2[[#This Row],[Application_Date]],"yyy")</f>
        <v>2028</v>
      </c>
      <c r="AB1588" s="8" t="str">
        <f>TEXT(Table2[[#This Row],[Application_Date]],"mmmm")</f>
        <v>October</v>
      </c>
      <c r="AC1588" s="1" t="s">
        <v>61</v>
      </c>
      <c r="AD1588" s="1" t="s">
        <v>30</v>
      </c>
      <c r="AE1588" s="1" t="s">
        <v>43</v>
      </c>
    </row>
    <row r="1589" spans="1:31" x14ac:dyDescent="0.25">
      <c r="A1589" s="1" t="s">
        <v>3318</v>
      </c>
      <c r="B1589" s="1" t="str">
        <f>IF(COUNTIF($A$2:A1589,A1589)&gt;1,"Duplicate","Unique")</f>
        <v>Unique</v>
      </c>
      <c r="C1589" s="1" t="s">
        <v>3319</v>
      </c>
      <c r="D1589" s="1" t="s">
        <v>196</v>
      </c>
      <c r="E1589" s="1" t="str">
        <f t="shared" si="169"/>
        <v>Submitted</v>
      </c>
      <c r="F1589" s="1" t="s">
        <v>47</v>
      </c>
      <c r="G1589" s="1">
        <v>43</v>
      </c>
      <c r="H1589" s="1" t="s">
        <v>36</v>
      </c>
      <c r="I1589" s="1" t="s">
        <v>25</v>
      </c>
      <c r="J1589" s="1" t="s">
        <v>70</v>
      </c>
      <c r="K1589" s="4">
        <v>2147325</v>
      </c>
      <c r="L1589" s="4" t="str">
        <f t="shared" si="170"/>
        <v>Submitted</v>
      </c>
      <c r="M1589" s="1">
        <v>431</v>
      </c>
      <c r="N1589" s="1" t="str">
        <f t="shared" si="171"/>
        <v>High_risk</v>
      </c>
      <c r="O1589" s="1" t="str">
        <f t="shared" si="172"/>
        <v>Excellent</v>
      </c>
      <c r="P1589" s="1" t="str">
        <f t="shared" si="173"/>
        <v>Submitted</v>
      </c>
      <c r="Q1589" s="1" t="str">
        <f t="shared" si="174"/>
        <v>Valid</v>
      </c>
      <c r="R1589" s="1" t="s">
        <v>38</v>
      </c>
      <c r="S1589" s="4">
        <v>3046417</v>
      </c>
      <c r="T1589" s="1">
        <v>15.72</v>
      </c>
      <c r="U1589" s="1">
        <v>180</v>
      </c>
      <c r="V1589" s="1">
        <v>16924.54</v>
      </c>
      <c r="W1589" s="4">
        <f t="shared" si="175"/>
        <v>3990806.27</v>
      </c>
      <c r="X1589" s="1" t="s">
        <v>50</v>
      </c>
      <c r="Y1589" s="1" t="s">
        <v>51</v>
      </c>
      <c r="Z1589" s="8">
        <v>47051</v>
      </c>
      <c r="AA1589" s="8" t="str">
        <f>TEXT(Table2[[#This Row],[Application_Date]],"yyy")</f>
        <v>2028</v>
      </c>
      <c r="AB1589" s="8" t="str">
        <f>TEXT(Table2[[#This Row],[Application_Date]],"mmmm")</f>
        <v>October</v>
      </c>
      <c r="AC1589" s="1" t="s">
        <v>61</v>
      </c>
      <c r="AD1589" s="1" t="s">
        <v>42</v>
      </c>
      <c r="AE1589" s="1" t="s">
        <v>43</v>
      </c>
    </row>
    <row r="1590" spans="1:31" x14ac:dyDescent="0.25">
      <c r="A1590" s="1" t="s">
        <v>3320</v>
      </c>
      <c r="B1590" s="1" t="str">
        <f>IF(COUNTIF($A$2:A1590,A1590)&gt;1,"Duplicate","Unique")</f>
        <v>Unique</v>
      </c>
      <c r="C1590" s="1" t="s">
        <v>3321</v>
      </c>
      <c r="D1590" s="1" t="s">
        <v>55</v>
      </c>
      <c r="E1590" s="1" t="str">
        <f t="shared" si="169"/>
        <v>Submitted</v>
      </c>
      <c r="F1590" s="1" t="s">
        <v>47</v>
      </c>
      <c r="G1590" s="1">
        <v>42</v>
      </c>
      <c r="H1590" s="1" t="s">
        <v>36</v>
      </c>
      <c r="I1590" s="1" t="s">
        <v>25</v>
      </c>
      <c r="J1590" s="1" t="s">
        <v>70</v>
      </c>
      <c r="K1590" s="4">
        <v>2293320</v>
      </c>
      <c r="L1590" s="4" t="str">
        <f t="shared" si="170"/>
        <v>Submitted</v>
      </c>
      <c r="M1590" s="1">
        <v>881</v>
      </c>
      <c r="N1590" s="1" t="str">
        <f t="shared" si="171"/>
        <v>medium_risk</v>
      </c>
      <c r="O1590" s="1" t="str">
        <f t="shared" si="172"/>
        <v>Excellent</v>
      </c>
      <c r="P1590" s="1" t="str">
        <f t="shared" si="173"/>
        <v>Submitted</v>
      </c>
      <c r="Q1590" s="1" t="str">
        <f t="shared" si="174"/>
        <v>Valid</v>
      </c>
      <c r="R1590" s="1" t="s">
        <v>70</v>
      </c>
      <c r="S1590" s="4">
        <v>2242875</v>
      </c>
      <c r="T1590" s="1">
        <v>8.3800000000000008</v>
      </c>
      <c r="U1590" s="1">
        <v>36</v>
      </c>
      <c r="V1590" s="1">
        <v>62302.080000000002</v>
      </c>
      <c r="W1590" s="4">
        <f t="shared" si="175"/>
        <v>1566274.3832043135</v>
      </c>
      <c r="X1590" s="1" t="s">
        <v>39</v>
      </c>
      <c r="Y1590" s="1" t="s">
        <v>40</v>
      </c>
      <c r="Z1590" s="8">
        <v>47052</v>
      </c>
      <c r="AA1590" s="8" t="str">
        <f>TEXT(Table2[[#This Row],[Application_Date]],"yyy")</f>
        <v>2028</v>
      </c>
      <c r="AB1590" s="8" t="str">
        <f>TEXT(Table2[[#This Row],[Application_Date]],"mmmm")</f>
        <v>October</v>
      </c>
      <c r="AC1590" s="1" t="s">
        <v>52</v>
      </c>
      <c r="AD1590" s="1" t="s">
        <v>30</v>
      </c>
      <c r="AE1590" s="1" t="s">
        <v>31</v>
      </c>
    </row>
    <row r="1591" spans="1:31" x14ac:dyDescent="0.25">
      <c r="A1591" s="1" t="s">
        <v>3322</v>
      </c>
      <c r="B1591" s="1" t="str">
        <f>IF(COUNTIF($A$2:A1591,A1591)&gt;1,"Duplicate","Unique")</f>
        <v>Unique</v>
      </c>
      <c r="C1591" s="1" t="s">
        <v>3323</v>
      </c>
      <c r="D1591" s="1" t="s">
        <v>1280</v>
      </c>
      <c r="E1591" s="1" t="str">
        <f t="shared" si="169"/>
        <v>Submitted</v>
      </c>
      <c r="F1591" s="1" t="s">
        <v>47</v>
      </c>
      <c r="G1591" s="1">
        <v>44</v>
      </c>
      <c r="H1591" s="1" t="s">
        <v>36</v>
      </c>
      <c r="I1591" s="1" t="s">
        <v>25</v>
      </c>
      <c r="J1591" s="1" t="s">
        <v>37</v>
      </c>
      <c r="K1591" s="4">
        <v>1904115</v>
      </c>
      <c r="L1591" s="4" t="str">
        <f t="shared" si="170"/>
        <v>Submitted</v>
      </c>
      <c r="M1591" s="1">
        <v>658</v>
      </c>
      <c r="N1591" s="1" t="str">
        <f t="shared" si="171"/>
        <v>low_risk</v>
      </c>
      <c r="O1591" s="1" t="str">
        <f t="shared" si="172"/>
        <v>Excellent</v>
      </c>
      <c r="P1591" s="1" t="str">
        <f t="shared" si="173"/>
        <v>Submitted</v>
      </c>
      <c r="Q1591" s="1" t="str">
        <f t="shared" si="174"/>
        <v>Valid</v>
      </c>
      <c r="R1591" s="1" t="s">
        <v>38</v>
      </c>
      <c r="S1591" s="4">
        <v>4916295</v>
      </c>
      <c r="T1591" s="1">
        <v>7.81</v>
      </c>
      <c r="U1591" s="1">
        <v>120</v>
      </c>
      <c r="V1591" s="1">
        <v>40969.120000000003</v>
      </c>
      <c r="W1591" s="4">
        <f t="shared" si="175"/>
        <v>3199688.6624999996</v>
      </c>
      <c r="X1591" s="1" t="s">
        <v>85</v>
      </c>
      <c r="Y1591" s="1" t="s">
        <v>86</v>
      </c>
      <c r="Z1591" s="8">
        <v>47053</v>
      </c>
      <c r="AA1591" s="8" t="str">
        <f>TEXT(Table2[[#This Row],[Application_Date]],"yyy")</f>
        <v>2028</v>
      </c>
      <c r="AB1591" s="8" t="str">
        <f>TEXT(Table2[[#This Row],[Application_Date]],"mmmm")</f>
        <v>October</v>
      </c>
      <c r="AC1591" s="1" t="s">
        <v>61</v>
      </c>
      <c r="AD1591" s="1" t="s">
        <v>30</v>
      </c>
      <c r="AE1591" s="1" t="s">
        <v>66</v>
      </c>
    </row>
    <row r="1592" spans="1:31" x14ac:dyDescent="0.25">
      <c r="A1592" s="1" t="s">
        <v>3324</v>
      </c>
      <c r="B1592" s="1" t="str">
        <f>IF(COUNTIF($A$2:A1592,A1592)&gt;1,"Duplicate","Unique")</f>
        <v>Unique</v>
      </c>
      <c r="C1592" s="1" t="s">
        <v>3325</v>
      </c>
      <c r="D1592" s="1" t="s">
        <v>112</v>
      </c>
      <c r="E1592" s="1" t="str">
        <f t="shared" si="169"/>
        <v>Submitted</v>
      </c>
      <c r="F1592" s="1" t="s">
        <v>35</v>
      </c>
      <c r="G1592" s="1">
        <v>55</v>
      </c>
      <c r="H1592" s="1" t="s">
        <v>24</v>
      </c>
      <c r="I1592" s="1" t="s">
        <v>25</v>
      </c>
      <c r="J1592" s="1" t="s">
        <v>26</v>
      </c>
      <c r="K1592" s="4">
        <v>1594738</v>
      </c>
      <c r="L1592" s="4" t="str">
        <f t="shared" si="170"/>
        <v>Submitted</v>
      </c>
      <c r="M1592" s="1">
        <v>758</v>
      </c>
      <c r="N1592" s="1" t="str">
        <f t="shared" si="171"/>
        <v>medium_risk</v>
      </c>
      <c r="O1592" s="1" t="str">
        <f t="shared" si="172"/>
        <v>Excellent</v>
      </c>
      <c r="P1592" s="1" t="str">
        <f t="shared" si="173"/>
        <v>Submitted</v>
      </c>
      <c r="Q1592" s="1" t="str">
        <f t="shared" si="174"/>
        <v>Valid</v>
      </c>
      <c r="R1592" s="1" t="s">
        <v>27</v>
      </c>
      <c r="S1592" s="4">
        <v>832117</v>
      </c>
      <c r="T1592" s="1">
        <v>9.6199999999999992</v>
      </c>
      <c r="U1592" s="1">
        <v>60</v>
      </c>
      <c r="V1592" s="1">
        <v>13868.62</v>
      </c>
      <c r="W1592" s="4">
        <f t="shared" si="175"/>
        <v>667080.4616666669</v>
      </c>
      <c r="X1592" s="1" t="s">
        <v>28</v>
      </c>
      <c r="Y1592" s="1" t="s">
        <v>29</v>
      </c>
      <c r="Z1592" s="8">
        <v>47054</v>
      </c>
      <c r="AA1592" s="8" t="str">
        <f>TEXT(Table2[[#This Row],[Application_Date]],"yyy")</f>
        <v>2028</v>
      </c>
      <c r="AB1592" s="8" t="str">
        <f>TEXT(Table2[[#This Row],[Application_Date]],"mmmm")</f>
        <v>October</v>
      </c>
      <c r="AC1592" s="1" t="s">
        <v>61</v>
      </c>
      <c r="AD1592" s="1" t="s">
        <v>42</v>
      </c>
      <c r="AE1592" s="1" t="s">
        <v>66</v>
      </c>
    </row>
    <row r="1593" spans="1:31" x14ac:dyDescent="0.25">
      <c r="A1593" s="1" t="s">
        <v>3326</v>
      </c>
      <c r="B1593" s="1" t="str">
        <f>IF(COUNTIF($A$2:A1593,A1593)&gt;1,"Duplicate","Unique")</f>
        <v>Unique</v>
      </c>
      <c r="C1593" s="1" t="s">
        <v>3327</v>
      </c>
      <c r="D1593" s="1" t="s">
        <v>65</v>
      </c>
      <c r="E1593" s="1" t="str">
        <f t="shared" si="169"/>
        <v>Submitted</v>
      </c>
      <c r="F1593" s="1" t="s">
        <v>35</v>
      </c>
      <c r="G1593" s="1">
        <v>36</v>
      </c>
      <c r="H1593" s="1" t="s">
        <v>24</v>
      </c>
      <c r="I1593" s="1" t="s">
        <v>48</v>
      </c>
      <c r="J1593" s="1" t="s">
        <v>37</v>
      </c>
      <c r="K1593" s="4">
        <v>1539877</v>
      </c>
      <c r="L1593" s="4" t="str">
        <f t="shared" si="170"/>
        <v>Submitted</v>
      </c>
      <c r="M1593" s="1">
        <v>731</v>
      </c>
      <c r="N1593" s="1" t="str">
        <f t="shared" si="171"/>
        <v>low_risk</v>
      </c>
      <c r="O1593" s="1" t="str">
        <f t="shared" si="172"/>
        <v>Excellent</v>
      </c>
      <c r="P1593" s="1" t="str">
        <f t="shared" si="173"/>
        <v>Submitted</v>
      </c>
      <c r="Q1593" s="1" t="str">
        <f t="shared" si="174"/>
        <v>Valid</v>
      </c>
      <c r="R1593" s="1" t="s">
        <v>27</v>
      </c>
      <c r="S1593" s="4">
        <v>1050778</v>
      </c>
      <c r="T1593" s="1">
        <v>18.8</v>
      </c>
      <c r="U1593" s="1">
        <v>180</v>
      </c>
      <c r="V1593" s="1">
        <v>5837.66</v>
      </c>
      <c r="W1593" s="4">
        <f t="shared" si="175"/>
        <v>1646218.8666666667</v>
      </c>
      <c r="X1593" s="1" t="s">
        <v>85</v>
      </c>
      <c r="Y1593" s="1" t="s">
        <v>86</v>
      </c>
      <c r="Z1593" s="8">
        <v>47055</v>
      </c>
      <c r="AA1593" s="8" t="str">
        <f>TEXT(Table2[[#This Row],[Application_Date]],"yyy")</f>
        <v>2028</v>
      </c>
      <c r="AB1593" s="8" t="str">
        <f>TEXT(Table2[[#This Row],[Application_Date]],"mmmm")</f>
        <v>October</v>
      </c>
      <c r="AC1593" s="1" t="s">
        <v>61</v>
      </c>
      <c r="AD1593" s="1" t="s">
        <v>30</v>
      </c>
      <c r="AE1593" s="1" t="s">
        <v>31</v>
      </c>
    </row>
    <row r="1594" spans="1:31" x14ac:dyDescent="0.25">
      <c r="A1594" s="1" t="s">
        <v>3328</v>
      </c>
      <c r="B1594" s="1" t="str">
        <f>IF(COUNTIF($A$2:A1594,A1594)&gt;1,"Duplicate","Unique")</f>
        <v>Unique</v>
      </c>
      <c r="C1594" s="1" t="s">
        <v>3329</v>
      </c>
      <c r="D1594" s="1" t="s">
        <v>204</v>
      </c>
      <c r="E1594" s="1" t="str">
        <f t="shared" si="169"/>
        <v>Submitted</v>
      </c>
      <c r="F1594" s="1" t="s">
        <v>47</v>
      </c>
      <c r="G1594" s="1">
        <v>41</v>
      </c>
      <c r="H1594" s="1" t="s">
        <v>24</v>
      </c>
      <c r="I1594" s="1" t="s">
        <v>25</v>
      </c>
      <c r="J1594" s="1" t="s">
        <v>26</v>
      </c>
      <c r="K1594" s="4">
        <v>1279059</v>
      </c>
      <c r="L1594" s="4" t="str">
        <f t="shared" si="170"/>
        <v>Submitted</v>
      </c>
      <c r="M1594" s="1">
        <v>717</v>
      </c>
      <c r="N1594" s="1" t="str">
        <f t="shared" si="171"/>
        <v>low_risk</v>
      </c>
      <c r="O1594" s="1" t="str">
        <f t="shared" si="172"/>
        <v>Excellent</v>
      </c>
      <c r="P1594" s="1" t="str">
        <f t="shared" si="173"/>
        <v>Submitted</v>
      </c>
      <c r="Q1594" s="1" t="str">
        <f t="shared" si="174"/>
        <v>Valid</v>
      </c>
      <c r="R1594" s="1" t="s">
        <v>6</v>
      </c>
      <c r="S1594" s="4">
        <v>4815131</v>
      </c>
      <c r="T1594" s="1">
        <v>13.33</v>
      </c>
      <c r="U1594" s="1">
        <v>60</v>
      </c>
      <c r="V1594" s="1">
        <v>80252.179999999993</v>
      </c>
      <c r="W1594" s="4">
        <f t="shared" si="175"/>
        <v>5348808.019166667</v>
      </c>
      <c r="X1594" s="1" t="s">
        <v>50</v>
      </c>
      <c r="Y1594" s="1" t="s">
        <v>51</v>
      </c>
      <c r="Z1594" s="8">
        <v>47056</v>
      </c>
      <c r="AA1594" s="8" t="str">
        <f>TEXT(Table2[[#This Row],[Application_Date]],"yyy")</f>
        <v>2028</v>
      </c>
      <c r="AB1594" s="8" t="str">
        <f>TEXT(Table2[[#This Row],[Application_Date]],"mmmm")</f>
        <v>October</v>
      </c>
      <c r="AC1594" s="1" t="s">
        <v>61</v>
      </c>
      <c r="AD1594" s="1" t="s">
        <v>30</v>
      </c>
      <c r="AE1594" s="1" t="s">
        <v>62</v>
      </c>
    </row>
    <row r="1595" spans="1:31" x14ac:dyDescent="0.25">
      <c r="A1595" s="1" t="s">
        <v>3330</v>
      </c>
      <c r="B1595" s="1" t="str">
        <f>IF(COUNTIF($A$2:A1595,A1595)&gt;1,"Duplicate","Unique")</f>
        <v>Unique</v>
      </c>
      <c r="C1595" s="1" t="s">
        <v>3331</v>
      </c>
      <c r="D1595" s="1" t="s">
        <v>46</v>
      </c>
      <c r="E1595" s="1" t="str">
        <f t="shared" si="169"/>
        <v>Submitted</v>
      </c>
      <c r="F1595" s="1" t="s">
        <v>47</v>
      </c>
      <c r="G1595" s="1">
        <v>51</v>
      </c>
      <c r="H1595" s="1" t="s">
        <v>24</v>
      </c>
      <c r="I1595" s="1" t="s">
        <v>48</v>
      </c>
      <c r="J1595" s="1" t="s">
        <v>49</v>
      </c>
      <c r="K1595" s="4">
        <v>2067298</v>
      </c>
      <c r="L1595" s="4" t="str">
        <f t="shared" si="170"/>
        <v>Submitted</v>
      </c>
      <c r="M1595" s="1">
        <v>360</v>
      </c>
      <c r="N1595" s="1" t="str">
        <f t="shared" si="171"/>
        <v>High_risk</v>
      </c>
      <c r="O1595" s="1" t="str">
        <f t="shared" si="172"/>
        <v>Excellent</v>
      </c>
      <c r="P1595" s="1" t="str">
        <f t="shared" si="173"/>
        <v>Submitted</v>
      </c>
      <c r="Q1595" s="1" t="str">
        <f t="shared" si="174"/>
        <v>Valid</v>
      </c>
      <c r="R1595" s="1" t="s">
        <v>82</v>
      </c>
      <c r="S1595" s="4">
        <v>4653908</v>
      </c>
      <c r="T1595" s="1">
        <v>9.9700000000000006</v>
      </c>
      <c r="U1595" s="1">
        <v>12</v>
      </c>
      <c r="V1595" s="1">
        <v>387825.67</v>
      </c>
      <c r="W1595" s="4">
        <f t="shared" si="175"/>
        <v>3869349.946371601</v>
      </c>
      <c r="X1595" s="1" t="s">
        <v>59</v>
      </c>
      <c r="Y1595" s="1" t="s">
        <v>60</v>
      </c>
      <c r="Z1595" s="8">
        <v>47057</v>
      </c>
      <c r="AA1595" s="8" t="str">
        <f>TEXT(Table2[[#This Row],[Application_Date]],"yyy")</f>
        <v>2028</v>
      </c>
      <c r="AB1595" s="8" t="str">
        <f>TEXT(Table2[[#This Row],[Application_Date]],"mmmm")</f>
        <v>October</v>
      </c>
      <c r="AC1595" s="1" t="s">
        <v>61</v>
      </c>
      <c r="AD1595" s="1" t="s">
        <v>42</v>
      </c>
      <c r="AE1595" s="1" t="s">
        <v>66</v>
      </c>
    </row>
    <row r="1596" spans="1:31" x14ac:dyDescent="0.25">
      <c r="A1596" s="1" t="s">
        <v>3332</v>
      </c>
      <c r="B1596" s="1" t="str">
        <f>IF(COUNTIF($A$2:A1596,A1596)&gt;1,"Duplicate","Unique")</f>
        <v>Unique</v>
      </c>
      <c r="C1596" s="1" t="s">
        <v>3333</v>
      </c>
      <c r="D1596" s="1" t="s">
        <v>229</v>
      </c>
      <c r="E1596" s="1" t="str">
        <f t="shared" si="169"/>
        <v>Submitted</v>
      </c>
      <c r="F1596" s="1" t="s">
        <v>35</v>
      </c>
      <c r="G1596" s="1">
        <v>34</v>
      </c>
      <c r="H1596" s="1" t="s">
        <v>24</v>
      </c>
      <c r="I1596" s="1" t="s">
        <v>25</v>
      </c>
      <c r="J1596" s="1" t="s">
        <v>37</v>
      </c>
      <c r="K1596" s="4">
        <v>1183798</v>
      </c>
      <c r="L1596" s="4" t="str">
        <f t="shared" si="170"/>
        <v>Submitted</v>
      </c>
      <c r="M1596" s="1">
        <v>632</v>
      </c>
      <c r="N1596" s="1" t="str">
        <f t="shared" si="171"/>
        <v>low_risk</v>
      </c>
      <c r="O1596" s="1" t="str">
        <f t="shared" si="172"/>
        <v>Excellent</v>
      </c>
      <c r="P1596" s="1" t="str">
        <f t="shared" si="173"/>
        <v>Submitted</v>
      </c>
      <c r="Q1596" s="1" t="str">
        <f t="shared" si="174"/>
        <v>Valid</v>
      </c>
      <c r="R1596" s="1" t="s">
        <v>27</v>
      </c>
      <c r="S1596" s="4">
        <v>541637</v>
      </c>
      <c r="T1596" s="1">
        <v>12.75</v>
      </c>
      <c r="U1596" s="1">
        <v>12</v>
      </c>
      <c r="V1596" s="1">
        <v>45136.42</v>
      </c>
      <c r="W1596" s="4">
        <f t="shared" si="175"/>
        <v>575586.44913939608</v>
      </c>
      <c r="X1596" s="1" t="s">
        <v>105</v>
      </c>
      <c r="Y1596" s="1" t="s">
        <v>106</v>
      </c>
      <c r="Z1596" s="8">
        <v>47058</v>
      </c>
      <c r="AA1596" s="8" t="str">
        <f>TEXT(Table2[[#This Row],[Application_Date]],"yyy")</f>
        <v>2028</v>
      </c>
      <c r="AB1596" s="8" t="str">
        <f>TEXT(Table2[[#This Row],[Application_Date]],"mmmm")</f>
        <v>November</v>
      </c>
      <c r="AC1596" s="1" t="s">
        <v>61</v>
      </c>
      <c r="AD1596" s="1" t="s">
        <v>42</v>
      </c>
      <c r="AE1596" s="1" t="s">
        <v>31</v>
      </c>
    </row>
    <row r="1597" spans="1:31" x14ac:dyDescent="0.25">
      <c r="A1597" s="1" t="s">
        <v>3334</v>
      </c>
      <c r="B1597" s="1" t="str">
        <f>IF(COUNTIF($A$2:A1597,A1597)&gt;1,"Duplicate","Unique")</f>
        <v>Unique</v>
      </c>
      <c r="C1597" s="1" t="s">
        <v>3335</v>
      </c>
      <c r="D1597" s="1" t="s">
        <v>183</v>
      </c>
      <c r="E1597" s="1" t="str">
        <f t="shared" si="169"/>
        <v>Submitted</v>
      </c>
      <c r="F1597" s="1" t="s">
        <v>47</v>
      </c>
      <c r="G1597" s="1">
        <v>51</v>
      </c>
      <c r="H1597" s="1" t="s">
        <v>36</v>
      </c>
      <c r="I1597" s="1" t="s">
        <v>25</v>
      </c>
      <c r="J1597" s="1" t="s">
        <v>37</v>
      </c>
      <c r="K1597" s="4">
        <v>1605648</v>
      </c>
      <c r="L1597" s="4" t="str">
        <f t="shared" si="170"/>
        <v>Submitted</v>
      </c>
      <c r="M1597" s="1">
        <v>635</v>
      </c>
      <c r="N1597" s="1" t="str">
        <f t="shared" si="171"/>
        <v>low_risk</v>
      </c>
      <c r="O1597" s="1" t="str">
        <f t="shared" si="172"/>
        <v>Excellent</v>
      </c>
      <c r="P1597" s="1" t="str">
        <f t="shared" si="173"/>
        <v>Submitted</v>
      </c>
      <c r="Q1597" s="1" t="str">
        <f t="shared" si="174"/>
        <v>Valid</v>
      </c>
      <c r="R1597" s="1" t="s">
        <v>27</v>
      </c>
      <c r="S1597" s="4">
        <v>2230714</v>
      </c>
      <c r="T1597" s="1">
        <v>15.82</v>
      </c>
      <c r="U1597" s="1">
        <v>60</v>
      </c>
      <c r="V1597" s="1">
        <v>37178.57</v>
      </c>
      <c r="W1597" s="4">
        <f t="shared" si="175"/>
        <v>2940824.6233333335</v>
      </c>
      <c r="X1597" s="1" t="s">
        <v>28</v>
      </c>
      <c r="Y1597" s="1" t="s">
        <v>29</v>
      </c>
      <c r="Z1597" s="8">
        <v>47059</v>
      </c>
      <c r="AA1597" s="8" t="str">
        <f>TEXT(Table2[[#This Row],[Application_Date]],"yyy")</f>
        <v>2028</v>
      </c>
      <c r="AB1597" s="8" t="str">
        <f>TEXT(Table2[[#This Row],[Application_Date]],"mmmm")</f>
        <v>November</v>
      </c>
      <c r="AC1597" s="1" t="s">
        <v>61</v>
      </c>
      <c r="AD1597" s="1" t="s">
        <v>30</v>
      </c>
      <c r="AE1597" s="1" t="s">
        <v>31</v>
      </c>
    </row>
    <row r="1598" spans="1:31" x14ac:dyDescent="0.25">
      <c r="A1598" s="1" t="s">
        <v>3336</v>
      </c>
      <c r="B1598" s="1" t="str">
        <f>IF(COUNTIF($A$2:A1598,A1598)&gt;1,"Duplicate","Unique")</f>
        <v>Unique</v>
      </c>
      <c r="C1598" s="1" t="s">
        <v>3337</v>
      </c>
      <c r="D1598" s="1" t="s">
        <v>142</v>
      </c>
      <c r="E1598" s="1" t="str">
        <f t="shared" si="169"/>
        <v>Submitted</v>
      </c>
      <c r="F1598" s="1" t="s">
        <v>35</v>
      </c>
      <c r="G1598" s="1">
        <v>59</v>
      </c>
      <c r="H1598" s="1" t="s">
        <v>24</v>
      </c>
      <c r="I1598" s="1" t="s">
        <v>48</v>
      </c>
      <c r="J1598" s="1" t="s">
        <v>26</v>
      </c>
      <c r="K1598" s="4">
        <v>1284754</v>
      </c>
      <c r="L1598" s="4" t="str">
        <f t="shared" si="170"/>
        <v>Submitted</v>
      </c>
      <c r="M1598" s="1">
        <v>807</v>
      </c>
      <c r="N1598" s="1" t="str">
        <f t="shared" si="171"/>
        <v>medium_risk</v>
      </c>
      <c r="O1598" s="1" t="str">
        <f t="shared" si="172"/>
        <v>Excellent</v>
      </c>
      <c r="P1598" s="1" t="str">
        <f t="shared" si="173"/>
        <v>Submitted</v>
      </c>
      <c r="Q1598" s="1" t="str">
        <f t="shared" si="174"/>
        <v>Valid</v>
      </c>
      <c r="R1598" s="1" t="s">
        <v>27</v>
      </c>
      <c r="S1598" s="4">
        <v>4767237</v>
      </c>
      <c r="T1598" s="1">
        <v>9.3000000000000007</v>
      </c>
      <c r="U1598" s="1">
        <v>120</v>
      </c>
      <c r="V1598" s="1">
        <v>39726.97</v>
      </c>
      <c r="W1598" s="4">
        <f t="shared" si="175"/>
        <v>3694608.6750000003</v>
      </c>
      <c r="X1598" s="1" t="s">
        <v>95</v>
      </c>
      <c r="Y1598" s="1" t="s">
        <v>96</v>
      </c>
      <c r="Z1598" s="8">
        <v>47060</v>
      </c>
      <c r="AA1598" s="8" t="str">
        <f>TEXT(Table2[[#This Row],[Application_Date]],"yyy")</f>
        <v>2028</v>
      </c>
      <c r="AB1598" s="8" t="str">
        <f>TEXT(Table2[[#This Row],[Application_Date]],"mmmm")</f>
        <v>November</v>
      </c>
      <c r="AC1598" s="1" t="s">
        <v>41</v>
      </c>
      <c r="AD1598" s="1" t="s">
        <v>42</v>
      </c>
      <c r="AE1598" s="1" t="s">
        <v>43</v>
      </c>
    </row>
    <row r="1599" spans="1:31" x14ac:dyDescent="0.25">
      <c r="A1599" s="1" t="s">
        <v>3338</v>
      </c>
      <c r="B1599" s="1" t="str">
        <f>IF(COUNTIF($A$2:A1599,A1599)&gt;1,"Duplicate","Unique")</f>
        <v>Unique</v>
      </c>
      <c r="C1599" s="1" t="s">
        <v>3339</v>
      </c>
      <c r="D1599" s="1" t="s">
        <v>65</v>
      </c>
      <c r="E1599" s="1" t="str">
        <f t="shared" si="169"/>
        <v>Submitted</v>
      </c>
      <c r="F1599" s="1" t="s">
        <v>47</v>
      </c>
      <c r="G1599" s="1">
        <v>41</v>
      </c>
      <c r="H1599" s="1" t="s">
        <v>24</v>
      </c>
      <c r="I1599" s="1" t="s">
        <v>25</v>
      </c>
      <c r="J1599" s="1" t="s">
        <v>26</v>
      </c>
      <c r="K1599" s="4">
        <v>305448</v>
      </c>
      <c r="L1599" s="4" t="str">
        <f t="shared" si="170"/>
        <v>Submitted</v>
      </c>
      <c r="M1599" s="1">
        <v>813</v>
      </c>
      <c r="N1599" s="1" t="str">
        <f t="shared" si="171"/>
        <v>medium_risk</v>
      </c>
      <c r="O1599" s="1" t="str">
        <f t="shared" si="172"/>
        <v>Excellent</v>
      </c>
      <c r="P1599" s="1" t="str">
        <f t="shared" si="173"/>
        <v>Submitted</v>
      </c>
      <c r="Q1599" s="1" t="str">
        <f t="shared" si="174"/>
        <v>Valid</v>
      </c>
      <c r="R1599" s="1" t="s">
        <v>27</v>
      </c>
      <c r="S1599" s="4">
        <v>4537324</v>
      </c>
      <c r="T1599" s="1">
        <v>12</v>
      </c>
      <c r="U1599" s="1">
        <v>180</v>
      </c>
      <c r="V1599" s="1">
        <v>25207.360000000001</v>
      </c>
      <c r="W1599" s="4">
        <f t="shared" si="175"/>
        <v>4537324</v>
      </c>
      <c r="X1599" s="1" t="s">
        <v>105</v>
      </c>
      <c r="Y1599" s="1" t="s">
        <v>106</v>
      </c>
      <c r="Z1599" s="8">
        <v>47061</v>
      </c>
      <c r="AA1599" s="8" t="str">
        <f>TEXT(Table2[[#This Row],[Application_Date]],"yyy")</f>
        <v>2028</v>
      </c>
      <c r="AB1599" s="8" t="str">
        <f>TEXT(Table2[[#This Row],[Application_Date]],"mmmm")</f>
        <v>November</v>
      </c>
      <c r="AC1599" s="1" t="s">
        <v>41</v>
      </c>
      <c r="AD1599" s="1" t="s">
        <v>42</v>
      </c>
      <c r="AE1599" s="1" t="s">
        <v>31</v>
      </c>
    </row>
    <row r="1600" spans="1:31" x14ac:dyDescent="0.25">
      <c r="A1600" s="1" t="s">
        <v>3340</v>
      </c>
      <c r="B1600" s="1" t="str">
        <f>IF(COUNTIF($A$2:A1600,A1600)&gt;1,"Duplicate","Unique")</f>
        <v>Unique</v>
      </c>
      <c r="C1600" s="1" t="s">
        <v>3341</v>
      </c>
      <c r="D1600" s="1" t="s">
        <v>177</v>
      </c>
      <c r="E1600" s="1" t="str">
        <f t="shared" si="169"/>
        <v>Submitted</v>
      </c>
      <c r="F1600" s="1" t="s">
        <v>35</v>
      </c>
      <c r="G1600" s="1">
        <v>60</v>
      </c>
      <c r="H1600" s="1" t="s">
        <v>36</v>
      </c>
      <c r="I1600" s="1" t="s">
        <v>48</v>
      </c>
      <c r="J1600" s="1" t="s">
        <v>70</v>
      </c>
      <c r="K1600" s="4">
        <v>635282</v>
      </c>
      <c r="L1600" s="4" t="str">
        <f t="shared" si="170"/>
        <v>Submitted</v>
      </c>
      <c r="M1600" s="1">
        <v>329</v>
      </c>
      <c r="N1600" s="1" t="str">
        <f t="shared" si="171"/>
        <v>High_risk</v>
      </c>
      <c r="O1600" s="1" t="str">
        <f t="shared" si="172"/>
        <v>Excellent</v>
      </c>
      <c r="P1600" s="1" t="str">
        <f t="shared" si="173"/>
        <v>Submitted</v>
      </c>
      <c r="Q1600" s="1" t="str">
        <f t="shared" si="174"/>
        <v>Valid</v>
      </c>
      <c r="R1600" s="1" t="s">
        <v>6</v>
      </c>
      <c r="S1600" s="4">
        <v>503766</v>
      </c>
      <c r="T1600" s="1">
        <v>17.03</v>
      </c>
      <c r="U1600" s="1">
        <v>36</v>
      </c>
      <c r="V1600" s="1">
        <v>13993.5</v>
      </c>
      <c r="W1600" s="4">
        <f t="shared" si="175"/>
        <v>714927.9150000111</v>
      </c>
      <c r="X1600" s="1" t="s">
        <v>28</v>
      </c>
      <c r="Y1600" s="1" t="s">
        <v>29</v>
      </c>
      <c r="Z1600" s="8">
        <v>47062</v>
      </c>
      <c r="AA1600" s="8" t="str">
        <f>TEXT(Table2[[#This Row],[Application_Date]],"yyy")</f>
        <v>2028</v>
      </c>
      <c r="AB1600" s="8" t="str">
        <f>TEXT(Table2[[#This Row],[Application_Date]],"mmmm")</f>
        <v>November</v>
      </c>
      <c r="AC1600" s="1" t="s">
        <v>61</v>
      </c>
      <c r="AD1600" s="1" t="s">
        <v>42</v>
      </c>
      <c r="AE1600" s="1" t="s">
        <v>66</v>
      </c>
    </row>
    <row r="1601" spans="1:31" x14ac:dyDescent="0.25">
      <c r="A1601" s="1" t="s">
        <v>3342</v>
      </c>
      <c r="B1601" s="1" t="str">
        <f>IF(COUNTIF($A$2:A1601,A1601)&gt;1,"Duplicate","Unique")</f>
        <v>Unique</v>
      </c>
      <c r="C1601" s="1" t="s">
        <v>3343</v>
      </c>
      <c r="D1601" s="1" t="s">
        <v>112</v>
      </c>
      <c r="E1601" s="1" t="str">
        <f t="shared" si="169"/>
        <v>Submitted</v>
      </c>
      <c r="F1601" s="1" t="s">
        <v>47</v>
      </c>
      <c r="G1601" s="1">
        <v>29</v>
      </c>
      <c r="H1601" s="1" t="s">
        <v>24</v>
      </c>
      <c r="I1601" s="1" t="s">
        <v>48</v>
      </c>
      <c r="J1601" s="1" t="s">
        <v>70</v>
      </c>
      <c r="K1601" s="4">
        <v>2193510</v>
      </c>
      <c r="L1601" s="4" t="str">
        <f t="shared" si="170"/>
        <v>Submitted</v>
      </c>
      <c r="M1601" s="1">
        <v>509</v>
      </c>
      <c r="N1601" s="1" t="str">
        <f t="shared" si="171"/>
        <v>High_risk</v>
      </c>
      <c r="O1601" s="1" t="str">
        <f t="shared" si="172"/>
        <v>Excellent</v>
      </c>
      <c r="P1601" s="1" t="str">
        <f t="shared" si="173"/>
        <v>Submitted</v>
      </c>
      <c r="Q1601" s="1" t="str">
        <f t="shared" si="174"/>
        <v>Valid</v>
      </c>
      <c r="R1601" s="1" t="s">
        <v>27</v>
      </c>
      <c r="S1601" s="4">
        <v>2619349</v>
      </c>
      <c r="T1601" s="1">
        <v>17.059999999999999</v>
      </c>
      <c r="U1601" s="1">
        <v>60</v>
      </c>
      <c r="V1601" s="1">
        <v>43655.82</v>
      </c>
      <c r="W1601" s="4">
        <f t="shared" si="175"/>
        <v>3723841.1616666666</v>
      </c>
      <c r="X1601" s="1" t="s">
        <v>105</v>
      </c>
      <c r="Y1601" s="1" t="s">
        <v>106</v>
      </c>
      <c r="Z1601" s="8">
        <v>47063</v>
      </c>
      <c r="AA1601" s="8" t="str">
        <f>TEXT(Table2[[#This Row],[Application_Date]],"yyy")</f>
        <v>2028</v>
      </c>
      <c r="AB1601" s="8" t="str">
        <f>TEXT(Table2[[#This Row],[Application_Date]],"mmmm")</f>
        <v>November</v>
      </c>
      <c r="AC1601" s="1" t="s">
        <v>41</v>
      </c>
      <c r="AD1601" s="1" t="s">
        <v>42</v>
      </c>
      <c r="AE1601" s="1" t="s">
        <v>62</v>
      </c>
    </row>
    <row r="1602" spans="1:31" x14ac:dyDescent="0.25">
      <c r="A1602" s="1" t="s">
        <v>3344</v>
      </c>
      <c r="B1602" s="1" t="str">
        <f>IF(COUNTIF($A$2:A1602,A1602)&gt;1,"Duplicate","Unique")</f>
        <v>Unique</v>
      </c>
      <c r="C1602" s="1" t="s">
        <v>3345</v>
      </c>
      <c r="D1602" s="1" t="s">
        <v>69</v>
      </c>
      <c r="E1602" s="1" t="str">
        <f t="shared" ref="E1602:E1665" si="176">IF(C1602="","Missing","Submitted")</f>
        <v>Submitted</v>
      </c>
      <c r="F1602" s="1" t="s">
        <v>35</v>
      </c>
      <c r="G1602" s="1">
        <v>28</v>
      </c>
      <c r="H1602" s="1" t="s">
        <v>36</v>
      </c>
      <c r="I1602" s="1" t="s">
        <v>25</v>
      </c>
      <c r="J1602" s="1" t="s">
        <v>37</v>
      </c>
      <c r="K1602" s="4">
        <v>1387604</v>
      </c>
      <c r="L1602" s="4" t="str">
        <f t="shared" ref="L1602:L1665" si="177">IF(K1602="","Missing","Submitted")</f>
        <v>Submitted</v>
      </c>
      <c r="M1602" s="1">
        <v>579</v>
      </c>
      <c r="N1602" s="1" t="str">
        <f t="shared" ref="N1602:N1665" si="178">IF(M1602&lt;600,"High_risk",IF(M1602&gt;=750,"medium_risk","low_risk"))</f>
        <v>High_risk</v>
      </c>
      <c r="O1602" s="1" t="str">
        <f t="shared" ref="O1602:O1665" si="179">IF(J1603&lt;503,"Poor",IF(J1603&lt;=550,"Fair",IF(J1603&lt;=750,"Good","Excellent")))</f>
        <v>Excellent</v>
      </c>
      <c r="P1602" s="1" t="str">
        <f t="shared" ref="P1602:P1665" si="180">IF(S1602="","Missing","Submitted")</f>
        <v>Submitted</v>
      </c>
      <c r="Q1602" s="1" t="str">
        <f t="shared" ref="Q1602:Q1665" si="181">IF(AND(M1602&gt;=300,M1602&lt;=900),"Valid","Invalid")</f>
        <v>Valid</v>
      </c>
      <c r="R1602" s="1" t="s">
        <v>38</v>
      </c>
      <c r="S1602" s="4">
        <v>3898895</v>
      </c>
      <c r="T1602" s="1">
        <v>13.06</v>
      </c>
      <c r="U1602" s="1">
        <v>24</v>
      </c>
      <c r="V1602" s="1">
        <v>162453.96</v>
      </c>
      <c r="W1602" s="4">
        <f t="shared" ref="W1602:W1665" si="182">PMT(T1602/12,U1602,-S1602)</f>
        <v>4243297.4813078921</v>
      </c>
      <c r="X1602" s="1" t="s">
        <v>39</v>
      </c>
      <c r="Y1602" s="1" t="s">
        <v>40</v>
      </c>
      <c r="Z1602" s="8">
        <v>47064</v>
      </c>
      <c r="AA1602" s="8" t="str">
        <f>TEXT(Table2[[#This Row],[Application_Date]],"yyy")</f>
        <v>2028</v>
      </c>
      <c r="AB1602" s="8" t="str">
        <f>TEXT(Table2[[#This Row],[Application_Date]],"mmmm")</f>
        <v>November</v>
      </c>
      <c r="AC1602" s="1" t="s">
        <v>41</v>
      </c>
      <c r="AD1602" s="1" t="s">
        <v>42</v>
      </c>
      <c r="AE1602" s="1" t="s">
        <v>31</v>
      </c>
    </row>
    <row r="1603" spans="1:31" x14ac:dyDescent="0.25">
      <c r="A1603" s="1" t="s">
        <v>3346</v>
      </c>
      <c r="B1603" s="1" t="str">
        <f>IF(COUNTIF($A$2:A1603,A1603)&gt;1,"Duplicate","Unique")</f>
        <v>Unique</v>
      </c>
      <c r="C1603" s="1" t="s">
        <v>3347</v>
      </c>
      <c r="D1603" s="1" t="s">
        <v>361</v>
      </c>
      <c r="E1603" s="1" t="str">
        <f t="shared" si="176"/>
        <v>Submitted</v>
      </c>
      <c r="F1603" s="1" t="s">
        <v>47</v>
      </c>
      <c r="G1603" s="1">
        <v>53</v>
      </c>
      <c r="H1603" s="1" t="s">
        <v>24</v>
      </c>
      <c r="I1603" s="1" t="s">
        <v>25</v>
      </c>
      <c r="J1603" s="1" t="s">
        <v>70</v>
      </c>
      <c r="K1603" s="4">
        <v>2214370</v>
      </c>
      <c r="L1603" s="4" t="str">
        <f t="shared" si="177"/>
        <v>Submitted</v>
      </c>
      <c r="M1603" s="1">
        <v>713</v>
      </c>
      <c r="N1603" s="1" t="str">
        <f t="shared" si="178"/>
        <v>low_risk</v>
      </c>
      <c r="O1603" s="1" t="str">
        <f t="shared" si="179"/>
        <v>Excellent</v>
      </c>
      <c r="P1603" s="1" t="str">
        <f t="shared" si="180"/>
        <v>Submitted</v>
      </c>
      <c r="Q1603" s="1" t="str">
        <f t="shared" si="181"/>
        <v>Valid</v>
      </c>
      <c r="R1603" s="1" t="s">
        <v>38</v>
      </c>
      <c r="S1603" s="4">
        <v>4848434</v>
      </c>
      <c r="T1603" s="1">
        <v>16.760000000000002</v>
      </c>
      <c r="U1603" s="1">
        <v>24</v>
      </c>
      <c r="V1603" s="1">
        <v>202018.08</v>
      </c>
      <c r="W1603" s="4">
        <f t="shared" si="182"/>
        <v>6771646.1585827498</v>
      </c>
      <c r="X1603" s="1" t="s">
        <v>28</v>
      </c>
      <c r="Y1603" s="1" t="s">
        <v>29</v>
      </c>
      <c r="Z1603" s="8">
        <v>47065</v>
      </c>
      <c r="AA1603" s="8" t="str">
        <f>TEXT(Table2[[#This Row],[Application_Date]],"yyy")</f>
        <v>2028</v>
      </c>
      <c r="AB1603" s="8" t="str">
        <f>TEXT(Table2[[#This Row],[Application_Date]],"mmmm")</f>
        <v>November</v>
      </c>
      <c r="AC1603" s="1" t="s">
        <v>61</v>
      </c>
      <c r="AD1603" s="1" t="s">
        <v>30</v>
      </c>
      <c r="AE1603" s="1" t="s">
        <v>43</v>
      </c>
    </row>
    <row r="1604" spans="1:31" x14ac:dyDescent="0.25">
      <c r="A1604" s="1" t="s">
        <v>3348</v>
      </c>
      <c r="B1604" s="1" t="str">
        <f>IF(COUNTIF($A$2:A1604,A1604)&gt;1,"Duplicate","Unique")</f>
        <v>Unique</v>
      </c>
      <c r="C1604" s="1" t="s">
        <v>3349</v>
      </c>
      <c r="D1604" s="1" t="s">
        <v>328</v>
      </c>
      <c r="E1604" s="1" t="str">
        <f t="shared" si="176"/>
        <v>Submitted</v>
      </c>
      <c r="F1604" s="1" t="s">
        <v>47</v>
      </c>
      <c r="G1604" s="1">
        <v>32</v>
      </c>
      <c r="H1604" s="1" t="s">
        <v>36</v>
      </c>
      <c r="I1604" s="1" t="s">
        <v>48</v>
      </c>
      <c r="J1604" s="1" t="s">
        <v>37</v>
      </c>
      <c r="K1604" s="4">
        <v>891006</v>
      </c>
      <c r="L1604" s="4" t="str">
        <f t="shared" si="177"/>
        <v>Submitted</v>
      </c>
      <c r="M1604" s="1">
        <v>707</v>
      </c>
      <c r="N1604" s="1" t="str">
        <f t="shared" si="178"/>
        <v>low_risk</v>
      </c>
      <c r="O1604" s="1" t="str">
        <f t="shared" si="179"/>
        <v>Excellent</v>
      </c>
      <c r="P1604" s="1" t="str">
        <f t="shared" si="180"/>
        <v>Submitted</v>
      </c>
      <c r="Q1604" s="1" t="str">
        <f t="shared" si="181"/>
        <v>Valid</v>
      </c>
      <c r="R1604" s="1" t="s">
        <v>82</v>
      </c>
      <c r="S1604" s="4">
        <v>3015522</v>
      </c>
      <c r="T1604" s="1">
        <v>7.03</v>
      </c>
      <c r="U1604" s="1">
        <v>24</v>
      </c>
      <c r="V1604" s="1">
        <v>125646.75</v>
      </c>
      <c r="W1604" s="4">
        <f t="shared" si="182"/>
        <v>1766620.9083856069</v>
      </c>
      <c r="X1604" s="1" t="s">
        <v>28</v>
      </c>
      <c r="Y1604" s="1" t="s">
        <v>29</v>
      </c>
      <c r="Z1604" s="8">
        <v>47066</v>
      </c>
      <c r="AA1604" s="8" t="str">
        <f>TEXT(Table2[[#This Row],[Application_Date]],"yyy")</f>
        <v>2028</v>
      </c>
      <c r="AB1604" s="8" t="str">
        <f>TEXT(Table2[[#This Row],[Application_Date]],"mmmm")</f>
        <v>November</v>
      </c>
      <c r="AC1604" s="1" t="s">
        <v>61</v>
      </c>
      <c r="AD1604" s="1" t="s">
        <v>30</v>
      </c>
      <c r="AE1604" s="1" t="s">
        <v>62</v>
      </c>
    </row>
    <row r="1605" spans="1:31" x14ac:dyDescent="0.25">
      <c r="A1605" s="1" t="s">
        <v>3350</v>
      </c>
      <c r="B1605" s="1" t="str">
        <f>IF(COUNTIF($A$2:A1605,A1605)&gt;1,"Duplicate","Unique")</f>
        <v>Unique</v>
      </c>
      <c r="C1605" s="1" t="s">
        <v>3351</v>
      </c>
      <c r="D1605" s="1" t="s">
        <v>392</v>
      </c>
      <c r="E1605" s="1" t="str">
        <f t="shared" si="176"/>
        <v>Submitted</v>
      </c>
      <c r="F1605" s="1" t="s">
        <v>47</v>
      </c>
      <c r="G1605" s="1">
        <v>19</v>
      </c>
      <c r="H1605" s="1" t="s">
        <v>24</v>
      </c>
      <c r="I1605" s="1" t="s">
        <v>48</v>
      </c>
      <c r="J1605" s="1" t="s">
        <v>70</v>
      </c>
      <c r="K1605" s="4">
        <v>2034114</v>
      </c>
      <c r="L1605" s="4" t="str">
        <f t="shared" si="177"/>
        <v>Submitted</v>
      </c>
      <c r="M1605" s="1">
        <v>514</v>
      </c>
      <c r="N1605" s="1" t="str">
        <f t="shared" si="178"/>
        <v>High_risk</v>
      </c>
      <c r="O1605" s="1" t="str">
        <f t="shared" si="179"/>
        <v>Excellent</v>
      </c>
      <c r="P1605" s="1" t="str">
        <f t="shared" si="180"/>
        <v>Submitted</v>
      </c>
      <c r="Q1605" s="1" t="str">
        <f t="shared" si="181"/>
        <v>Valid</v>
      </c>
      <c r="R1605" s="1" t="s">
        <v>82</v>
      </c>
      <c r="S1605" s="4">
        <v>3257294</v>
      </c>
      <c r="T1605" s="1">
        <v>14.29</v>
      </c>
      <c r="U1605" s="1">
        <v>180</v>
      </c>
      <c r="V1605" s="1">
        <v>18096.080000000002</v>
      </c>
      <c r="W1605" s="4">
        <f t="shared" si="182"/>
        <v>3878894.271666666</v>
      </c>
      <c r="X1605" s="1" t="s">
        <v>95</v>
      </c>
      <c r="Y1605" s="1" t="s">
        <v>96</v>
      </c>
      <c r="Z1605" s="8">
        <v>47067</v>
      </c>
      <c r="AA1605" s="8" t="str">
        <f>TEXT(Table2[[#This Row],[Application_Date]],"yyy")</f>
        <v>2028</v>
      </c>
      <c r="AB1605" s="8" t="str">
        <f>TEXT(Table2[[#This Row],[Application_Date]],"mmmm")</f>
        <v>November</v>
      </c>
      <c r="AC1605" s="1" t="s">
        <v>61</v>
      </c>
      <c r="AD1605" s="1" t="s">
        <v>42</v>
      </c>
      <c r="AE1605" s="1" t="s">
        <v>31</v>
      </c>
    </row>
    <row r="1606" spans="1:31" x14ac:dyDescent="0.25">
      <c r="A1606" s="1" t="s">
        <v>3352</v>
      </c>
      <c r="B1606" s="1" t="str">
        <f>IF(COUNTIF($A$2:A1606,A1606)&gt;1,"Duplicate","Unique")</f>
        <v>Unique</v>
      </c>
      <c r="C1606" s="1" t="s">
        <v>3353</v>
      </c>
      <c r="D1606" s="1" t="s">
        <v>23</v>
      </c>
      <c r="E1606" s="1" t="str">
        <f t="shared" si="176"/>
        <v>Submitted</v>
      </c>
      <c r="F1606" s="1" t="s">
        <v>47</v>
      </c>
      <c r="G1606" s="1">
        <v>18</v>
      </c>
      <c r="H1606" s="1" t="s">
        <v>24</v>
      </c>
      <c r="I1606" s="1" t="s">
        <v>25</v>
      </c>
      <c r="J1606" s="1" t="s">
        <v>49</v>
      </c>
      <c r="K1606" s="4">
        <v>809686</v>
      </c>
      <c r="L1606" s="4" t="str">
        <f t="shared" si="177"/>
        <v>Submitted</v>
      </c>
      <c r="M1606" s="1">
        <v>442</v>
      </c>
      <c r="N1606" s="1" t="str">
        <f t="shared" si="178"/>
        <v>High_risk</v>
      </c>
      <c r="O1606" s="1" t="str">
        <f t="shared" si="179"/>
        <v>Excellent</v>
      </c>
      <c r="P1606" s="1" t="str">
        <f t="shared" si="180"/>
        <v>Submitted</v>
      </c>
      <c r="Q1606" s="1" t="str">
        <f t="shared" si="181"/>
        <v>Valid</v>
      </c>
      <c r="R1606" s="1" t="s">
        <v>27</v>
      </c>
      <c r="S1606" s="4">
        <v>472055</v>
      </c>
      <c r="T1606" s="1">
        <v>15.64</v>
      </c>
      <c r="U1606" s="1">
        <v>60</v>
      </c>
      <c r="V1606" s="1">
        <v>7867.58</v>
      </c>
      <c r="W1606" s="4">
        <f t="shared" si="182"/>
        <v>615245.01666666672</v>
      </c>
      <c r="X1606" s="1" t="s">
        <v>39</v>
      </c>
      <c r="Y1606" s="1" t="s">
        <v>40</v>
      </c>
      <c r="Z1606" s="8">
        <v>47068</v>
      </c>
      <c r="AA1606" s="8" t="str">
        <f>TEXT(Table2[[#This Row],[Application_Date]],"yyy")</f>
        <v>2028</v>
      </c>
      <c r="AB1606" s="8" t="str">
        <f>TEXT(Table2[[#This Row],[Application_Date]],"mmmm")</f>
        <v>November</v>
      </c>
      <c r="AC1606" s="1" t="s">
        <v>61</v>
      </c>
      <c r="AD1606" s="1" t="s">
        <v>42</v>
      </c>
      <c r="AE1606" s="1" t="s">
        <v>43</v>
      </c>
    </row>
    <row r="1607" spans="1:31" x14ac:dyDescent="0.25">
      <c r="A1607" s="1" t="s">
        <v>3354</v>
      </c>
      <c r="B1607" s="1" t="str">
        <f>IF(COUNTIF($A$2:A1607,A1607)&gt;1,"Duplicate","Unique")</f>
        <v>Unique</v>
      </c>
      <c r="C1607" s="1" t="s">
        <v>3355</v>
      </c>
      <c r="D1607" s="1" t="s">
        <v>163</v>
      </c>
      <c r="E1607" s="1" t="str">
        <f t="shared" si="176"/>
        <v>Submitted</v>
      </c>
      <c r="F1607" s="1" t="s">
        <v>35</v>
      </c>
      <c r="G1607" s="1">
        <v>30</v>
      </c>
      <c r="H1607" s="1" t="s">
        <v>24</v>
      </c>
      <c r="I1607" s="1" t="s">
        <v>25</v>
      </c>
      <c r="J1607" s="1" t="s">
        <v>37</v>
      </c>
      <c r="K1607" s="4">
        <v>768352</v>
      </c>
      <c r="L1607" s="4" t="str">
        <f t="shared" si="177"/>
        <v>Submitted</v>
      </c>
      <c r="M1607" s="1">
        <v>513</v>
      </c>
      <c r="N1607" s="1" t="str">
        <f t="shared" si="178"/>
        <v>High_risk</v>
      </c>
      <c r="O1607" s="1" t="str">
        <f t="shared" si="179"/>
        <v>Excellent</v>
      </c>
      <c r="P1607" s="1" t="str">
        <f t="shared" si="180"/>
        <v>Submitted</v>
      </c>
      <c r="Q1607" s="1" t="str">
        <f t="shared" si="181"/>
        <v>Valid</v>
      </c>
      <c r="R1607" s="1" t="s">
        <v>38</v>
      </c>
      <c r="S1607" s="4">
        <v>4123095</v>
      </c>
      <c r="T1607" s="1">
        <v>16.55</v>
      </c>
      <c r="U1607" s="1">
        <v>24</v>
      </c>
      <c r="V1607" s="1">
        <v>171795.62</v>
      </c>
      <c r="W1607" s="4">
        <f t="shared" si="182"/>
        <v>5686435.1927558538</v>
      </c>
      <c r="X1607" s="1" t="s">
        <v>95</v>
      </c>
      <c r="Y1607" s="1" t="s">
        <v>96</v>
      </c>
      <c r="Z1607" s="8">
        <v>47069</v>
      </c>
      <c r="AA1607" s="8" t="str">
        <f>TEXT(Table2[[#This Row],[Application_Date]],"yyy")</f>
        <v>2028</v>
      </c>
      <c r="AB1607" s="8" t="str">
        <f>TEXT(Table2[[#This Row],[Application_Date]],"mmmm")</f>
        <v>November</v>
      </c>
      <c r="AC1607" s="1" t="s">
        <v>61</v>
      </c>
      <c r="AD1607" s="1" t="s">
        <v>30</v>
      </c>
      <c r="AE1607" s="1" t="s">
        <v>43</v>
      </c>
    </row>
    <row r="1608" spans="1:31" x14ac:dyDescent="0.25">
      <c r="A1608" s="1" t="s">
        <v>3356</v>
      </c>
      <c r="B1608" s="1" t="str">
        <f>IF(COUNTIF($A$2:A1608,A1608)&gt;1,"Duplicate","Unique")</f>
        <v>Unique</v>
      </c>
      <c r="C1608" s="1" t="s">
        <v>3357</v>
      </c>
      <c r="D1608" s="1" t="s">
        <v>217</v>
      </c>
      <c r="E1608" s="1" t="str">
        <f t="shared" si="176"/>
        <v>Submitted</v>
      </c>
      <c r="F1608" s="1" t="s">
        <v>47</v>
      </c>
      <c r="G1608" s="1">
        <v>49</v>
      </c>
      <c r="H1608" s="1" t="s">
        <v>36</v>
      </c>
      <c r="I1608" s="1" t="s">
        <v>48</v>
      </c>
      <c r="J1608" s="1" t="s">
        <v>37</v>
      </c>
      <c r="K1608" s="4">
        <v>1121216</v>
      </c>
      <c r="L1608" s="4" t="str">
        <f t="shared" si="177"/>
        <v>Submitted</v>
      </c>
      <c r="M1608" s="1">
        <v>709</v>
      </c>
      <c r="N1608" s="1" t="str">
        <f t="shared" si="178"/>
        <v>low_risk</v>
      </c>
      <c r="O1608" s="1" t="str">
        <f t="shared" si="179"/>
        <v>Excellent</v>
      </c>
      <c r="P1608" s="1" t="str">
        <f t="shared" si="180"/>
        <v>Submitted</v>
      </c>
      <c r="Q1608" s="1" t="str">
        <f t="shared" si="181"/>
        <v>Valid</v>
      </c>
      <c r="R1608" s="1" t="s">
        <v>6</v>
      </c>
      <c r="S1608" s="4">
        <v>2484712</v>
      </c>
      <c r="T1608" s="1">
        <v>9.0500000000000007</v>
      </c>
      <c r="U1608" s="1">
        <v>12</v>
      </c>
      <c r="V1608" s="1">
        <v>207059.33</v>
      </c>
      <c r="W1608" s="4">
        <f t="shared" si="182"/>
        <v>1876097.0316664872</v>
      </c>
      <c r="X1608" s="1" t="s">
        <v>105</v>
      </c>
      <c r="Y1608" s="1" t="s">
        <v>106</v>
      </c>
      <c r="Z1608" s="8">
        <v>47070</v>
      </c>
      <c r="AA1608" s="8" t="str">
        <f>TEXT(Table2[[#This Row],[Application_Date]],"yyy")</f>
        <v>2028</v>
      </c>
      <c r="AB1608" s="8" t="str">
        <f>TEXT(Table2[[#This Row],[Application_Date]],"mmmm")</f>
        <v>November</v>
      </c>
      <c r="AC1608" s="1" t="s">
        <v>52</v>
      </c>
      <c r="AD1608" s="1" t="s">
        <v>42</v>
      </c>
      <c r="AE1608" s="1" t="s">
        <v>43</v>
      </c>
    </row>
    <row r="1609" spans="1:31" x14ac:dyDescent="0.25">
      <c r="A1609" s="1" t="s">
        <v>3358</v>
      </c>
      <c r="B1609" s="1" t="str">
        <f>IF(COUNTIF($A$2:A1609,A1609)&gt;1,"Duplicate","Unique")</f>
        <v>Unique</v>
      </c>
      <c r="C1609" s="1" t="s">
        <v>3359</v>
      </c>
      <c r="D1609" s="1" t="s">
        <v>157</v>
      </c>
      <c r="E1609" s="1" t="str">
        <f t="shared" si="176"/>
        <v>Submitted</v>
      </c>
      <c r="F1609" s="1" t="s">
        <v>35</v>
      </c>
      <c r="G1609" s="1">
        <v>24</v>
      </c>
      <c r="H1609" s="1" t="s">
        <v>36</v>
      </c>
      <c r="I1609" s="1" t="s">
        <v>25</v>
      </c>
      <c r="J1609" s="1" t="s">
        <v>70</v>
      </c>
      <c r="K1609" s="4">
        <v>1810171</v>
      </c>
      <c r="L1609" s="4" t="str">
        <f t="shared" si="177"/>
        <v>Submitted</v>
      </c>
      <c r="M1609" s="1">
        <v>375</v>
      </c>
      <c r="N1609" s="1" t="str">
        <f t="shared" si="178"/>
        <v>High_risk</v>
      </c>
      <c r="O1609" s="1" t="str">
        <f t="shared" si="179"/>
        <v>Excellent</v>
      </c>
      <c r="P1609" s="1" t="str">
        <f t="shared" si="180"/>
        <v>Submitted</v>
      </c>
      <c r="Q1609" s="1" t="str">
        <f t="shared" si="181"/>
        <v>Valid</v>
      </c>
      <c r="R1609" s="1" t="s">
        <v>27</v>
      </c>
      <c r="S1609" s="4">
        <v>648322</v>
      </c>
      <c r="T1609" s="1">
        <v>10.93</v>
      </c>
      <c r="U1609" s="1">
        <v>36</v>
      </c>
      <c r="V1609" s="1">
        <v>18008.939999999999</v>
      </c>
      <c r="W1609" s="4">
        <f t="shared" si="182"/>
        <v>590513.28837771551</v>
      </c>
      <c r="X1609" s="1" t="s">
        <v>39</v>
      </c>
      <c r="Y1609" s="1" t="s">
        <v>40</v>
      </c>
      <c r="Z1609" s="8">
        <v>47071</v>
      </c>
      <c r="AA1609" s="8" t="str">
        <f>TEXT(Table2[[#This Row],[Application_Date]],"yyy")</f>
        <v>2028</v>
      </c>
      <c r="AB1609" s="8" t="str">
        <f>TEXT(Table2[[#This Row],[Application_Date]],"mmmm")</f>
        <v>November</v>
      </c>
      <c r="AC1609" s="1" t="s">
        <v>52</v>
      </c>
      <c r="AD1609" s="1" t="s">
        <v>42</v>
      </c>
      <c r="AE1609" s="1" t="s">
        <v>31</v>
      </c>
    </row>
    <row r="1610" spans="1:31" x14ac:dyDescent="0.25">
      <c r="A1610" s="1" t="s">
        <v>3360</v>
      </c>
      <c r="B1610" s="1" t="str">
        <f>IF(COUNTIF($A$2:A1610,A1610)&gt;1,"Duplicate","Unique")</f>
        <v>Unique</v>
      </c>
      <c r="C1610" s="1" t="s">
        <v>3361</v>
      </c>
      <c r="D1610" s="1" t="s">
        <v>124</v>
      </c>
      <c r="E1610" s="1" t="str">
        <f t="shared" si="176"/>
        <v>Submitted</v>
      </c>
      <c r="F1610" s="1" t="s">
        <v>47</v>
      </c>
      <c r="G1610" s="1">
        <v>60</v>
      </c>
      <c r="H1610" s="1" t="s">
        <v>24</v>
      </c>
      <c r="I1610" s="1" t="s">
        <v>48</v>
      </c>
      <c r="J1610" s="1" t="s">
        <v>49</v>
      </c>
      <c r="K1610" s="4">
        <v>709922</v>
      </c>
      <c r="L1610" s="4" t="str">
        <f t="shared" si="177"/>
        <v>Submitted</v>
      </c>
      <c r="M1610" s="1">
        <v>564</v>
      </c>
      <c r="N1610" s="1" t="str">
        <f t="shared" si="178"/>
        <v>High_risk</v>
      </c>
      <c r="O1610" s="1" t="str">
        <f t="shared" si="179"/>
        <v>Excellent</v>
      </c>
      <c r="P1610" s="1" t="str">
        <f t="shared" si="180"/>
        <v>Submitted</v>
      </c>
      <c r="Q1610" s="1" t="str">
        <f t="shared" si="181"/>
        <v>Valid</v>
      </c>
      <c r="R1610" s="1" t="s">
        <v>82</v>
      </c>
      <c r="S1610" s="4">
        <v>4297721</v>
      </c>
      <c r="T1610" s="1">
        <v>8.3699999999999992</v>
      </c>
      <c r="U1610" s="1">
        <v>12</v>
      </c>
      <c r="V1610" s="1">
        <v>358143.42</v>
      </c>
      <c r="W1610" s="4">
        <f t="shared" si="182"/>
        <v>3002906.3504714975</v>
      </c>
      <c r="X1610" s="1" t="s">
        <v>59</v>
      </c>
      <c r="Y1610" s="1" t="s">
        <v>60</v>
      </c>
      <c r="Z1610" s="8">
        <v>47072</v>
      </c>
      <c r="AA1610" s="8" t="str">
        <f>TEXT(Table2[[#This Row],[Application_Date]],"yyy")</f>
        <v>2028</v>
      </c>
      <c r="AB1610" s="8" t="str">
        <f>TEXT(Table2[[#This Row],[Application_Date]],"mmmm")</f>
        <v>November</v>
      </c>
      <c r="AC1610" s="1" t="s">
        <v>61</v>
      </c>
      <c r="AD1610" s="1" t="s">
        <v>42</v>
      </c>
      <c r="AE1610" s="1" t="s">
        <v>31</v>
      </c>
    </row>
    <row r="1611" spans="1:31" x14ac:dyDescent="0.25">
      <c r="A1611" s="1" t="s">
        <v>3362</v>
      </c>
      <c r="B1611" s="1" t="str">
        <f>IF(COUNTIF($A$2:A1611,A1611)&gt;1,"Duplicate","Unique")</f>
        <v>Unique</v>
      </c>
      <c r="C1611" s="1" t="s">
        <v>3363</v>
      </c>
      <c r="D1611" s="1" t="s">
        <v>81</v>
      </c>
      <c r="E1611" s="1" t="str">
        <f t="shared" si="176"/>
        <v>Submitted</v>
      </c>
      <c r="F1611" s="1" t="s">
        <v>35</v>
      </c>
      <c r="G1611" s="1">
        <v>44</v>
      </c>
      <c r="H1611" s="1" t="s">
        <v>24</v>
      </c>
      <c r="I1611" s="1" t="s">
        <v>25</v>
      </c>
      <c r="J1611" s="1" t="s">
        <v>49</v>
      </c>
      <c r="K1611" s="4">
        <v>1271716</v>
      </c>
      <c r="L1611" s="4" t="str">
        <f t="shared" si="177"/>
        <v>Submitted</v>
      </c>
      <c r="M1611" s="1">
        <v>430</v>
      </c>
      <c r="N1611" s="1" t="str">
        <f t="shared" si="178"/>
        <v>High_risk</v>
      </c>
      <c r="O1611" s="1" t="str">
        <f t="shared" si="179"/>
        <v>Excellent</v>
      </c>
      <c r="P1611" s="1" t="str">
        <f t="shared" si="180"/>
        <v>Submitted</v>
      </c>
      <c r="Q1611" s="1" t="str">
        <f t="shared" si="181"/>
        <v>Valid</v>
      </c>
      <c r="R1611" s="1" t="s">
        <v>70</v>
      </c>
      <c r="S1611" s="4">
        <v>4385690</v>
      </c>
      <c r="T1611" s="1">
        <v>7.26</v>
      </c>
      <c r="U1611" s="1">
        <v>120</v>
      </c>
      <c r="V1611" s="1">
        <v>36547.42</v>
      </c>
      <c r="W1611" s="4">
        <f t="shared" si="182"/>
        <v>2653342.4499999997</v>
      </c>
      <c r="X1611" s="1" t="s">
        <v>105</v>
      </c>
      <c r="Y1611" s="1" t="s">
        <v>106</v>
      </c>
      <c r="Z1611" s="8">
        <v>47073</v>
      </c>
      <c r="AA1611" s="8" t="str">
        <f>TEXT(Table2[[#This Row],[Application_Date]],"yyy")</f>
        <v>2028</v>
      </c>
      <c r="AB1611" s="8" t="str">
        <f>TEXT(Table2[[#This Row],[Application_Date]],"mmmm")</f>
        <v>November</v>
      </c>
      <c r="AC1611" s="1" t="s">
        <v>61</v>
      </c>
      <c r="AD1611" s="1" t="s">
        <v>42</v>
      </c>
      <c r="AE1611" s="1" t="s">
        <v>62</v>
      </c>
    </row>
    <row r="1612" spans="1:31" x14ac:dyDescent="0.25">
      <c r="A1612" s="1" t="s">
        <v>3364</v>
      </c>
      <c r="B1612" s="1" t="str">
        <f>IF(COUNTIF($A$2:A1612,A1612)&gt;1,"Duplicate","Unique")</f>
        <v>Unique</v>
      </c>
      <c r="C1612" s="1" t="s">
        <v>3365</v>
      </c>
      <c r="D1612" s="1" t="s">
        <v>284</v>
      </c>
      <c r="E1612" s="1" t="str">
        <f t="shared" si="176"/>
        <v>Submitted</v>
      </c>
      <c r="F1612" s="1" t="s">
        <v>47</v>
      </c>
      <c r="G1612" s="1">
        <v>59</v>
      </c>
      <c r="H1612" s="1" t="s">
        <v>24</v>
      </c>
      <c r="I1612" s="1" t="s">
        <v>25</v>
      </c>
      <c r="J1612" s="1" t="s">
        <v>49</v>
      </c>
      <c r="K1612" s="4">
        <v>1641218</v>
      </c>
      <c r="L1612" s="4" t="str">
        <f t="shared" si="177"/>
        <v>Submitted</v>
      </c>
      <c r="M1612" s="1">
        <v>518</v>
      </c>
      <c r="N1612" s="1" t="str">
        <f t="shared" si="178"/>
        <v>High_risk</v>
      </c>
      <c r="O1612" s="1" t="str">
        <f t="shared" si="179"/>
        <v>Excellent</v>
      </c>
      <c r="P1612" s="1" t="str">
        <f t="shared" si="180"/>
        <v>Submitted</v>
      </c>
      <c r="Q1612" s="1" t="str">
        <f t="shared" si="181"/>
        <v>Valid</v>
      </c>
      <c r="R1612" s="1" t="s">
        <v>6</v>
      </c>
      <c r="S1612" s="4">
        <v>4859195</v>
      </c>
      <c r="T1612" s="1">
        <v>8.32</v>
      </c>
      <c r="U1612" s="1">
        <v>12</v>
      </c>
      <c r="V1612" s="1">
        <v>404932.92</v>
      </c>
      <c r="W1612" s="4">
        <f t="shared" si="182"/>
        <v>3375114.527467587</v>
      </c>
      <c r="X1612" s="1" t="s">
        <v>50</v>
      </c>
      <c r="Y1612" s="1" t="s">
        <v>51</v>
      </c>
      <c r="Z1612" s="8">
        <v>47074</v>
      </c>
      <c r="AA1612" s="8" t="str">
        <f>TEXT(Table2[[#This Row],[Application_Date]],"yyy")</f>
        <v>2028</v>
      </c>
      <c r="AB1612" s="8" t="str">
        <f>TEXT(Table2[[#This Row],[Application_Date]],"mmmm")</f>
        <v>November</v>
      </c>
      <c r="AC1612" s="1" t="s">
        <v>52</v>
      </c>
      <c r="AD1612" s="1" t="s">
        <v>42</v>
      </c>
      <c r="AE1612" s="1" t="s">
        <v>31</v>
      </c>
    </row>
    <row r="1613" spans="1:31" x14ac:dyDescent="0.25">
      <c r="A1613" s="1" t="s">
        <v>3366</v>
      </c>
      <c r="B1613" s="1" t="str">
        <f>IF(COUNTIF($A$2:A1613,A1613)&gt;1,"Duplicate","Unique")</f>
        <v>Unique</v>
      </c>
      <c r="C1613" s="1" t="s">
        <v>3367</v>
      </c>
      <c r="D1613" s="1" t="s">
        <v>309</v>
      </c>
      <c r="E1613" s="1" t="str">
        <f t="shared" si="176"/>
        <v>Submitted</v>
      </c>
      <c r="F1613" s="1" t="s">
        <v>47</v>
      </c>
      <c r="G1613" s="1">
        <v>29</v>
      </c>
      <c r="H1613" s="1" t="s">
        <v>36</v>
      </c>
      <c r="I1613" s="1" t="s">
        <v>25</v>
      </c>
      <c r="J1613" s="1" t="s">
        <v>26</v>
      </c>
      <c r="K1613" s="4">
        <v>2072473</v>
      </c>
      <c r="L1613" s="4" t="str">
        <f t="shared" si="177"/>
        <v>Submitted</v>
      </c>
      <c r="M1613" s="1">
        <v>318</v>
      </c>
      <c r="N1613" s="1" t="str">
        <f t="shared" si="178"/>
        <v>High_risk</v>
      </c>
      <c r="O1613" s="1" t="str">
        <f t="shared" si="179"/>
        <v>Excellent</v>
      </c>
      <c r="P1613" s="1" t="str">
        <f t="shared" si="180"/>
        <v>Submitted</v>
      </c>
      <c r="Q1613" s="1" t="str">
        <f t="shared" si="181"/>
        <v>Valid</v>
      </c>
      <c r="R1613" s="1" t="s">
        <v>27</v>
      </c>
      <c r="S1613" s="4">
        <v>1948499</v>
      </c>
      <c r="T1613" s="1">
        <v>10.16</v>
      </c>
      <c r="U1613" s="1">
        <v>24</v>
      </c>
      <c r="V1613" s="1">
        <v>81187.460000000006</v>
      </c>
      <c r="W1613" s="4">
        <f t="shared" si="182"/>
        <v>1649729.8202761272</v>
      </c>
      <c r="X1613" s="1" t="s">
        <v>59</v>
      </c>
      <c r="Y1613" s="1" t="s">
        <v>60</v>
      </c>
      <c r="Z1613" s="8">
        <v>47075</v>
      </c>
      <c r="AA1613" s="8" t="str">
        <f>TEXT(Table2[[#This Row],[Application_Date]],"yyy")</f>
        <v>2028</v>
      </c>
      <c r="AB1613" s="8" t="str">
        <f>TEXT(Table2[[#This Row],[Application_Date]],"mmmm")</f>
        <v>November</v>
      </c>
      <c r="AC1613" s="1" t="s">
        <v>52</v>
      </c>
      <c r="AD1613" s="1" t="s">
        <v>42</v>
      </c>
      <c r="AE1613" s="1" t="s">
        <v>62</v>
      </c>
    </row>
    <row r="1614" spans="1:31" x14ac:dyDescent="0.25">
      <c r="A1614" s="1" t="s">
        <v>3368</v>
      </c>
      <c r="B1614" s="1" t="str">
        <f>IF(COUNTIF($A$2:A1614,A1614)&gt;1,"Duplicate","Unique")</f>
        <v>Unique</v>
      </c>
      <c r="C1614" s="1" t="s">
        <v>3369</v>
      </c>
      <c r="D1614" s="1" t="s">
        <v>284</v>
      </c>
      <c r="E1614" s="1" t="str">
        <f t="shared" si="176"/>
        <v>Submitted</v>
      </c>
      <c r="F1614" s="1" t="s">
        <v>47</v>
      </c>
      <c r="G1614" s="1">
        <v>42</v>
      </c>
      <c r="H1614" s="1" t="s">
        <v>24</v>
      </c>
      <c r="I1614" s="1" t="s">
        <v>48</v>
      </c>
      <c r="J1614" s="1" t="s">
        <v>37</v>
      </c>
      <c r="K1614" s="4">
        <v>2436019</v>
      </c>
      <c r="L1614" s="4" t="str">
        <f t="shared" si="177"/>
        <v>Submitted</v>
      </c>
      <c r="M1614" s="1">
        <v>788</v>
      </c>
      <c r="N1614" s="1" t="str">
        <f t="shared" si="178"/>
        <v>medium_risk</v>
      </c>
      <c r="O1614" s="1" t="str">
        <f t="shared" si="179"/>
        <v>Excellent</v>
      </c>
      <c r="P1614" s="1" t="str">
        <f t="shared" si="180"/>
        <v>Submitted</v>
      </c>
      <c r="Q1614" s="1" t="str">
        <f t="shared" si="181"/>
        <v>Valid</v>
      </c>
      <c r="R1614" s="1" t="s">
        <v>70</v>
      </c>
      <c r="S1614" s="4">
        <v>3161194</v>
      </c>
      <c r="T1614" s="1">
        <v>12.92</v>
      </c>
      <c r="U1614" s="1">
        <v>60</v>
      </c>
      <c r="V1614" s="1">
        <v>52686.57</v>
      </c>
      <c r="W1614" s="4">
        <f t="shared" si="182"/>
        <v>3403552.2066666665</v>
      </c>
      <c r="X1614" s="1" t="s">
        <v>105</v>
      </c>
      <c r="Y1614" s="1" t="s">
        <v>106</v>
      </c>
      <c r="Z1614" s="8">
        <v>47076</v>
      </c>
      <c r="AA1614" s="8" t="str">
        <f>TEXT(Table2[[#This Row],[Application_Date]],"yyy")</f>
        <v>2028</v>
      </c>
      <c r="AB1614" s="8" t="str">
        <f>TEXT(Table2[[#This Row],[Application_Date]],"mmmm")</f>
        <v>November</v>
      </c>
      <c r="AC1614" s="1" t="s">
        <v>61</v>
      </c>
      <c r="AD1614" s="1" t="s">
        <v>42</v>
      </c>
      <c r="AE1614" s="1" t="s">
        <v>62</v>
      </c>
    </row>
    <row r="1615" spans="1:31" x14ac:dyDescent="0.25">
      <c r="A1615" s="1" t="s">
        <v>3370</v>
      </c>
      <c r="B1615" s="1" t="str">
        <f>IF(COUNTIF($A$2:A1615,A1615)&gt;1,"Duplicate","Unique")</f>
        <v>Unique</v>
      </c>
      <c r="C1615" s="1" t="s">
        <v>3371</v>
      </c>
      <c r="D1615" s="1" t="s">
        <v>217</v>
      </c>
      <c r="E1615" s="1" t="str">
        <f t="shared" si="176"/>
        <v>Submitted</v>
      </c>
      <c r="F1615" s="1" t="s">
        <v>47</v>
      </c>
      <c r="G1615" s="1">
        <v>56</v>
      </c>
      <c r="H1615" s="1" t="s">
        <v>24</v>
      </c>
      <c r="I1615" s="1" t="s">
        <v>48</v>
      </c>
      <c r="J1615" s="1" t="s">
        <v>70</v>
      </c>
      <c r="K1615" s="4">
        <v>2026254</v>
      </c>
      <c r="L1615" s="4" t="str">
        <f t="shared" si="177"/>
        <v>Submitted</v>
      </c>
      <c r="M1615" s="1">
        <v>714</v>
      </c>
      <c r="N1615" s="1" t="str">
        <f t="shared" si="178"/>
        <v>low_risk</v>
      </c>
      <c r="O1615" s="1" t="str">
        <f t="shared" si="179"/>
        <v>Excellent</v>
      </c>
      <c r="P1615" s="1" t="str">
        <f t="shared" si="180"/>
        <v>Submitted</v>
      </c>
      <c r="Q1615" s="1" t="str">
        <f t="shared" si="181"/>
        <v>Valid</v>
      </c>
      <c r="R1615" s="1" t="s">
        <v>70</v>
      </c>
      <c r="S1615" s="4">
        <v>4933416</v>
      </c>
      <c r="T1615" s="1">
        <v>13.13</v>
      </c>
      <c r="U1615" s="1">
        <v>180</v>
      </c>
      <c r="V1615" s="1">
        <v>27407.87</v>
      </c>
      <c r="W1615" s="4">
        <f t="shared" si="182"/>
        <v>5397979.3400000008</v>
      </c>
      <c r="X1615" s="1" t="s">
        <v>28</v>
      </c>
      <c r="Y1615" s="1" t="s">
        <v>29</v>
      </c>
      <c r="Z1615" s="8">
        <v>47077</v>
      </c>
      <c r="AA1615" s="8" t="str">
        <f>TEXT(Table2[[#This Row],[Application_Date]],"yyy")</f>
        <v>2028</v>
      </c>
      <c r="AB1615" s="8" t="str">
        <f>TEXT(Table2[[#This Row],[Application_Date]],"mmmm")</f>
        <v>November</v>
      </c>
      <c r="AC1615" s="1" t="s">
        <v>52</v>
      </c>
      <c r="AD1615" s="1" t="s">
        <v>30</v>
      </c>
      <c r="AE1615" s="1" t="s">
        <v>43</v>
      </c>
    </row>
    <row r="1616" spans="1:31" x14ac:dyDescent="0.25">
      <c r="A1616" s="1" t="s">
        <v>3372</v>
      </c>
      <c r="B1616" s="1" t="str">
        <f>IF(COUNTIF($A$2:A1616,A1616)&gt;1,"Duplicate","Unique")</f>
        <v>Unique</v>
      </c>
      <c r="C1616" s="1" t="s">
        <v>3373</v>
      </c>
      <c r="D1616" s="1" t="s">
        <v>468</v>
      </c>
      <c r="E1616" s="1" t="str">
        <f t="shared" si="176"/>
        <v>Submitted</v>
      </c>
      <c r="F1616" s="1" t="s">
        <v>35</v>
      </c>
      <c r="G1616" s="1">
        <v>26</v>
      </c>
      <c r="H1616" s="1" t="s">
        <v>36</v>
      </c>
      <c r="I1616" s="1" t="s">
        <v>25</v>
      </c>
      <c r="J1616" s="1" t="s">
        <v>26</v>
      </c>
      <c r="K1616" s="4">
        <v>2383733</v>
      </c>
      <c r="L1616" s="4" t="str">
        <f t="shared" si="177"/>
        <v>Submitted</v>
      </c>
      <c r="M1616" s="1">
        <v>636</v>
      </c>
      <c r="N1616" s="1" t="str">
        <f t="shared" si="178"/>
        <v>low_risk</v>
      </c>
      <c r="O1616" s="1" t="str">
        <f t="shared" si="179"/>
        <v>Excellent</v>
      </c>
      <c r="P1616" s="1" t="str">
        <f t="shared" si="180"/>
        <v>Submitted</v>
      </c>
      <c r="Q1616" s="1" t="str">
        <f t="shared" si="181"/>
        <v>Valid</v>
      </c>
      <c r="R1616" s="1" t="s">
        <v>70</v>
      </c>
      <c r="S1616" s="4">
        <v>3296755</v>
      </c>
      <c r="T1616" s="1">
        <v>13.45</v>
      </c>
      <c r="U1616" s="1">
        <v>180</v>
      </c>
      <c r="V1616" s="1">
        <v>18315.310000000001</v>
      </c>
      <c r="W1616" s="4">
        <f t="shared" si="182"/>
        <v>3695112.8958333335</v>
      </c>
      <c r="X1616" s="1" t="s">
        <v>85</v>
      </c>
      <c r="Y1616" s="1" t="s">
        <v>86</v>
      </c>
      <c r="Z1616" s="8">
        <v>47078</v>
      </c>
      <c r="AA1616" s="8" t="str">
        <f>TEXT(Table2[[#This Row],[Application_Date]],"yyy")</f>
        <v>2028</v>
      </c>
      <c r="AB1616" s="8" t="str">
        <f>TEXT(Table2[[#This Row],[Application_Date]],"mmmm")</f>
        <v>November</v>
      </c>
      <c r="AC1616" s="1" t="s">
        <v>61</v>
      </c>
      <c r="AD1616" s="1" t="s">
        <v>42</v>
      </c>
      <c r="AE1616" s="1" t="s">
        <v>43</v>
      </c>
    </row>
    <row r="1617" spans="1:31" x14ac:dyDescent="0.25">
      <c r="A1617" s="1" t="s">
        <v>3374</v>
      </c>
      <c r="B1617" s="1" t="str">
        <f>IF(COUNTIF($A$2:A1617,A1617)&gt;1,"Duplicate","Unique")</f>
        <v>Unique</v>
      </c>
      <c r="C1617" s="1" t="s">
        <v>3375</v>
      </c>
      <c r="D1617" s="1" t="s">
        <v>489</v>
      </c>
      <c r="E1617" s="1" t="str">
        <f t="shared" si="176"/>
        <v>Submitted</v>
      </c>
      <c r="F1617" s="1" t="s">
        <v>47</v>
      </c>
      <c r="G1617" s="1">
        <v>25</v>
      </c>
      <c r="H1617" s="1" t="s">
        <v>36</v>
      </c>
      <c r="I1617" s="1" t="s">
        <v>48</v>
      </c>
      <c r="J1617" s="1" t="s">
        <v>49</v>
      </c>
      <c r="K1617" s="4">
        <v>-50000</v>
      </c>
      <c r="L1617" s="4" t="str">
        <f t="shared" si="177"/>
        <v>Submitted</v>
      </c>
      <c r="M1617" s="1">
        <v>549</v>
      </c>
      <c r="N1617" s="1" t="str">
        <f t="shared" si="178"/>
        <v>High_risk</v>
      </c>
      <c r="O1617" s="1" t="str">
        <f t="shared" si="179"/>
        <v>Excellent</v>
      </c>
      <c r="P1617" s="1" t="str">
        <f t="shared" si="180"/>
        <v>Submitted</v>
      </c>
      <c r="Q1617" s="1" t="str">
        <f t="shared" si="181"/>
        <v>Valid</v>
      </c>
      <c r="R1617" s="1" t="s">
        <v>70</v>
      </c>
      <c r="S1617" s="4">
        <v>4192438</v>
      </c>
      <c r="T1617" s="1">
        <v>18.87</v>
      </c>
      <c r="U1617" s="1">
        <v>24</v>
      </c>
      <c r="V1617" s="1">
        <v>174684.92</v>
      </c>
      <c r="W1617" s="4">
        <f t="shared" si="182"/>
        <v>6592608.7559343902</v>
      </c>
      <c r="X1617" s="1" t="s">
        <v>28</v>
      </c>
      <c r="Y1617" s="1" t="s">
        <v>29</v>
      </c>
      <c r="Z1617" s="8">
        <v>47079</v>
      </c>
      <c r="AA1617" s="8" t="str">
        <f>TEXT(Table2[[#This Row],[Application_Date]],"yyy")</f>
        <v>2028</v>
      </c>
      <c r="AB1617" s="8" t="str">
        <f>TEXT(Table2[[#This Row],[Application_Date]],"mmmm")</f>
        <v>November</v>
      </c>
      <c r="AC1617" s="1" t="s">
        <v>52</v>
      </c>
      <c r="AD1617" s="1" t="s">
        <v>42</v>
      </c>
      <c r="AE1617" s="1" t="s">
        <v>43</v>
      </c>
    </row>
    <row r="1618" spans="1:31" x14ac:dyDescent="0.25">
      <c r="A1618" s="1" t="s">
        <v>3376</v>
      </c>
      <c r="B1618" s="1" t="str">
        <f>IF(COUNTIF($A$2:A1618,A1618)&gt;1,"Duplicate","Unique")</f>
        <v>Unique</v>
      </c>
      <c r="C1618" s="1" t="s">
        <v>3377</v>
      </c>
      <c r="D1618" s="1" t="s">
        <v>58</v>
      </c>
      <c r="E1618" s="1" t="str">
        <f t="shared" si="176"/>
        <v>Submitted</v>
      </c>
      <c r="F1618" s="1" t="s">
        <v>47</v>
      </c>
      <c r="G1618" s="1">
        <v>45</v>
      </c>
      <c r="H1618" s="1" t="s">
        <v>36</v>
      </c>
      <c r="I1618" s="1" t="s">
        <v>25</v>
      </c>
      <c r="J1618" s="1" t="s">
        <v>49</v>
      </c>
      <c r="K1618" s="4">
        <v>1749458</v>
      </c>
      <c r="L1618" s="4" t="str">
        <f t="shared" si="177"/>
        <v>Submitted</v>
      </c>
      <c r="M1618" s="1">
        <v>950</v>
      </c>
      <c r="N1618" s="1" t="str">
        <f t="shared" si="178"/>
        <v>medium_risk</v>
      </c>
      <c r="O1618" s="1" t="str">
        <f t="shared" si="179"/>
        <v>Excellent</v>
      </c>
      <c r="P1618" s="1" t="str">
        <f t="shared" si="180"/>
        <v>Submitted</v>
      </c>
      <c r="Q1618" s="1" t="str">
        <f t="shared" si="181"/>
        <v>Invalid</v>
      </c>
      <c r="R1618" s="1" t="s">
        <v>82</v>
      </c>
      <c r="S1618" s="4">
        <v>0</v>
      </c>
      <c r="T1618" s="1">
        <v>13.42</v>
      </c>
      <c r="U1618" s="1">
        <v>180</v>
      </c>
      <c r="V1618" s="1">
        <v>1388.89</v>
      </c>
      <c r="W1618" s="4">
        <f t="shared" si="182"/>
        <v>0</v>
      </c>
      <c r="X1618" s="1" t="s">
        <v>85</v>
      </c>
      <c r="Y1618" s="1" t="s">
        <v>86</v>
      </c>
      <c r="Z1618" s="8">
        <v>47080</v>
      </c>
      <c r="AA1618" s="8" t="str">
        <f>TEXT(Table2[[#This Row],[Application_Date]],"yyy")</f>
        <v>2028</v>
      </c>
      <c r="AB1618" s="8" t="str">
        <f>TEXT(Table2[[#This Row],[Application_Date]],"mmmm")</f>
        <v>November</v>
      </c>
      <c r="AC1618" s="1" t="s">
        <v>61</v>
      </c>
      <c r="AD1618" s="1" t="s">
        <v>30</v>
      </c>
      <c r="AE1618" s="1" t="s">
        <v>31</v>
      </c>
    </row>
    <row r="1619" spans="1:31" x14ac:dyDescent="0.25">
      <c r="A1619" s="1" t="s">
        <v>3378</v>
      </c>
      <c r="B1619" s="1" t="str">
        <f>IF(COUNTIF($A$2:A1619,A1619)&gt;1,"Duplicate","Unique")</f>
        <v>Unique</v>
      </c>
      <c r="C1619" s="1" t="s">
        <v>3379</v>
      </c>
      <c r="D1619" s="1" t="s">
        <v>102</v>
      </c>
      <c r="E1619" s="1" t="str">
        <f t="shared" si="176"/>
        <v>Submitted</v>
      </c>
      <c r="F1619" s="1" t="s">
        <v>47</v>
      </c>
      <c r="G1619" s="1">
        <v>37</v>
      </c>
      <c r="H1619" s="1" t="s">
        <v>36</v>
      </c>
      <c r="I1619" s="1" t="s">
        <v>48</v>
      </c>
      <c r="J1619" s="1" t="s">
        <v>37</v>
      </c>
      <c r="K1619" s="4">
        <v>532423</v>
      </c>
      <c r="L1619" s="4" t="str">
        <f t="shared" si="177"/>
        <v>Submitted</v>
      </c>
      <c r="M1619" s="1">
        <v>665</v>
      </c>
      <c r="N1619" s="1" t="str">
        <f t="shared" si="178"/>
        <v>low_risk</v>
      </c>
      <c r="O1619" s="1" t="str">
        <f t="shared" si="179"/>
        <v>Excellent</v>
      </c>
      <c r="P1619" s="1" t="str">
        <f t="shared" si="180"/>
        <v>Submitted</v>
      </c>
      <c r="Q1619" s="1" t="str">
        <f t="shared" si="181"/>
        <v>Valid</v>
      </c>
      <c r="R1619" s="1" t="s">
        <v>82</v>
      </c>
      <c r="S1619" s="4">
        <v>2755726</v>
      </c>
      <c r="T1619" s="1">
        <v>13.3</v>
      </c>
      <c r="U1619" s="1">
        <v>120</v>
      </c>
      <c r="V1619" s="1">
        <v>22964.38</v>
      </c>
      <c r="W1619" s="4">
        <f t="shared" si="182"/>
        <v>3054262.9833333334</v>
      </c>
      <c r="X1619" s="1" t="s">
        <v>85</v>
      </c>
      <c r="Y1619" s="1" t="s">
        <v>86</v>
      </c>
      <c r="Z1619" s="8">
        <v>47081</v>
      </c>
      <c r="AA1619" s="8" t="str">
        <f>TEXT(Table2[[#This Row],[Application_Date]],"yyy")</f>
        <v>2028</v>
      </c>
      <c r="AB1619" s="8" t="str">
        <f>TEXT(Table2[[#This Row],[Application_Date]],"mmmm")</f>
        <v>November</v>
      </c>
      <c r="AC1619" s="1" t="s">
        <v>52</v>
      </c>
      <c r="AD1619" s="1" t="s">
        <v>30</v>
      </c>
      <c r="AE1619" s="1" t="s">
        <v>43</v>
      </c>
    </row>
    <row r="1620" spans="1:31" x14ac:dyDescent="0.25">
      <c r="A1620" s="1" t="s">
        <v>3380</v>
      </c>
      <c r="B1620" s="1" t="str">
        <f>IF(COUNTIF($A$2:A1620,A1620)&gt;1,"Duplicate","Unique")</f>
        <v>Unique</v>
      </c>
      <c r="C1620" s="1" t="s">
        <v>3381</v>
      </c>
      <c r="D1620" s="1" t="s">
        <v>139</v>
      </c>
      <c r="E1620" s="1" t="str">
        <f t="shared" si="176"/>
        <v>Submitted</v>
      </c>
      <c r="F1620" s="1" t="s">
        <v>47</v>
      </c>
      <c r="G1620" s="1">
        <v>19</v>
      </c>
      <c r="H1620" s="1" t="s">
        <v>36</v>
      </c>
      <c r="I1620" s="1" t="s">
        <v>25</v>
      </c>
      <c r="J1620" s="1" t="s">
        <v>26</v>
      </c>
      <c r="K1620" s="4">
        <v>571468</v>
      </c>
      <c r="L1620" s="4" t="str">
        <f t="shared" si="177"/>
        <v>Submitted</v>
      </c>
      <c r="M1620" s="1">
        <v>659</v>
      </c>
      <c r="N1620" s="1" t="str">
        <f t="shared" si="178"/>
        <v>low_risk</v>
      </c>
      <c r="O1620" s="1" t="str">
        <f t="shared" si="179"/>
        <v>Excellent</v>
      </c>
      <c r="P1620" s="1" t="str">
        <f t="shared" si="180"/>
        <v>Submitted</v>
      </c>
      <c r="Q1620" s="1" t="str">
        <f t="shared" si="181"/>
        <v>Valid</v>
      </c>
      <c r="R1620" s="1" t="s">
        <v>6</v>
      </c>
      <c r="S1620" s="4">
        <v>672883</v>
      </c>
      <c r="T1620" s="1">
        <v>11.46</v>
      </c>
      <c r="U1620" s="1">
        <v>60</v>
      </c>
      <c r="V1620" s="1">
        <v>11214.72</v>
      </c>
      <c r="W1620" s="4">
        <f t="shared" si="182"/>
        <v>642603.26500000001</v>
      </c>
      <c r="X1620" s="1" t="s">
        <v>39</v>
      </c>
      <c r="Y1620" s="1" t="s">
        <v>40</v>
      </c>
      <c r="Z1620" s="8">
        <v>47082</v>
      </c>
      <c r="AA1620" s="8" t="str">
        <f>TEXT(Table2[[#This Row],[Application_Date]],"yyy")</f>
        <v>2028</v>
      </c>
      <c r="AB1620" s="8" t="str">
        <f>TEXT(Table2[[#This Row],[Application_Date]],"mmmm")</f>
        <v>November</v>
      </c>
      <c r="AC1620" s="1" t="s">
        <v>41</v>
      </c>
      <c r="AD1620" s="1" t="s">
        <v>42</v>
      </c>
      <c r="AE1620" s="1" t="s">
        <v>31</v>
      </c>
    </row>
    <row r="1621" spans="1:31" x14ac:dyDescent="0.25">
      <c r="A1621" s="1" t="s">
        <v>3382</v>
      </c>
      <c r="B1621" s="1" t="str">
        <f>IF(COUNTIF($A$2:A1621,A1621)&gt;1,"Duplicate","Unique")</f>
        <v>Unique</v>
      </c>
      <c r="C1621" s="1" t="s">
        <v>3383</v>
      </c>
      <c r="D1621" s="1" t="s">
        <v>78</v>
      </c>
      <c r="E1621" s="1" t="str">
        <f t="shared" si="176"/>
        <v>Submitted</v>
      </c>
      <c r="F1621" s="1" t="s">
        <v>47</v>
      </c>
      <c r="G1621" s="1">
        <v>64</v>
      </c>
      <c r="H1621" s="1" t="s">
        <v>24</v>
      </c>
      <c r="I1621" s="1" t="s">
        <v>25</v>
      </c>
      <c r="J1621" s="1" t="s">
        <v>49</v>
      </c>
      <c r="K1621" s="4">
        <v>-50000</v>
      </c>
      <c r="L1621" s="4" t="str">
        <f t="shared" si="177"/>
        <v>Submitted</v>
      </c>
      <c r="M1621" s="1">
        <v>872</v>
      </c>
      <c r="N1621" s="1" t="str">
        <f t="shared" si="178"/>
        <v>medium_risk</v>
      </c>
      <c r="O1621" s="1" t="str">
        <f t="shared" si="179"/>
        <v>Excellent</v>
      </c>
      <c r="P1621" s="1" t="str">
        <f t="shared" si="180"/>
        <v>Submitted</v>
      </c>
      <c r="Q1621" s="1" t="str">
        <f t="shared" si="181"/>
        <v>Valid</v>
      </c>
      <c r="R1621" s="1" t="s">
        <v>38</v>
      </c>
      <c r="S1621" s="4">
        <v>985796</v>
      </c>
      <c r="T1621" s="1">
        <v>8.2100000000000009</v>
      </c>
      <c r="U1621" s="1">
        <v>24</v>
      </c>
      <c r="V1621" s="1">
        <v>41074.83</v>
      </c>
      <c r="W1621" s="4">
        <f t="shared" si="182"/>
        <v>674451.25052323099</v>
      </c>
      <c r="X1621" s="1" t="s">
        <v>85</v>
      </c>
      <c r="Y1621" s="1" t="s">
        <v>86</v>
      </c>
      <c r="Z1621" s="8">
        <v>47083</v>
      </c>
      <c r="AA1621" s="8" t="str">
        <f>TEXT(Table2[[#This Row],[Application_Date]],"yyy")</f>
        <v>2028</v>
      </c>
      <c r="AB1621" s="8" t="str">
        <f>TEXT(Table2[[#This Row],[Application_Date]],"mmmm")</f>
        <v>November</v>
      </c>
      <c r="AC1621" s="1" t="s">
        <v>61</v>
      </c>
      <c r="AD1621" s="1" t="s">
        <v>30</v>
      </c>
      <c r="AE1621" s="1" t="s">
        <v>66</v>
      </c>
    </row>
    <row r="1622" spans="1:31" x14ac:dyDescent="0.25">
      <c r="A1622" s="1" t="s">
        <v>3384</v>
      </c>
      <c r="B1622" s="1" t="str">
        <f>IF(COUNTIF($A$2:A1622,A1622)&gt;1,"Duplicate","Unique")</f>
        <v>Unique</v>
      </c>
      <c r="C1622" s="1" t="s">
        <v>3385</v>
      </c>
      <c r="D1622" s="1" t="s">
        <v>180</v>
      </c>
      <c r="E1622" s="1" t="str">
        <f t="shared" si="176"/>
        <v>Submitted</v>
      </c>
      <c r="F1622" s="1" t="s">
        <v>35</v>
      </c>
      <c r="G1622" s="1">
        <v>55</v>
      </c>
      <c r="H1622" s="1" t="s">
        <v>36</v>
      </c>
      <c r="I1622" s="1" t="s">
        <v>48</v>
      </c>
      <c r="J1622" s="1" t="s">
        <v>70</v>
      </c>
      <c r="K1622" s="4">
        <v>561449</v>
      </c>
      <c r="L1622" s="4" t="str">
        <f t="shared" si="177"/>
        <v>Submitted</v>
      </c>
      <c r="M1622" s="1">
        <v>398</v>
      </c>
      <c r="N1622" s="1" t="str">
        <f t="shared" si="178"/>
        <v>High_risk</v>
      </c>
      <c r="O1622" s="1" t="str">
        <f t="shared" si="179"/>
        <v>Excellent</v>
      </c>
      <c r="P1622" s="1" t="str">
        <f t="shared" si="180"/>
        <v>Submitted</v>
      </c>
      <c r="Q1622" s="1" t="str">
        <f t="shared" si="181"/>
        <v>Valid</v>
      </c>
      <c r="R1622" s="1" t="s">
        <v>82</v>
      </c>
      <c r="S1622" s="4">
        <v>1371341</v>
      </c>
      <c r="T1622" s="1">
        <v>18.739999999999998</v>
      </c>
      <c r="U1622" s="1">
        <v>180</v>
      </c>
      <c r="V1622" s="1">
        <v>7618.56</v>
      </c>
      <c r="W1622" s="4">
        <f t="shared" si="182"/>
        <v>2141577.5283333333</v>
      </c>
      <c r="X1622" s="1" t="s">
        <v>85</v>
      </c>
      <c r="Y1622" s="1" t="s">
        <v>86</v>
      </c>
      <c r="Z1622" s="8">
        <v>47084</v>
      </c>
      <c r="AA1622" s="8" t="str">
        <f>TEXT(Table2[[#This Row],[Application_Date]],"yyy")</f>
        <v>2028</v>
      </c>
      <c r="AB1622" s="8" t="str">
        <f>TEXT(Table2[[#This Row],[Application_Date]],"mmmm")</f>
        <v>November</v>
      </c>
      <c r="AC1622" s="1" t="s">
        <v>61</v>
      </c>
      <c r="AD1622" s="1" t="s">
        <v>42</v>
      </c>
      <c r="AE1622" s="1" t="s">
        <v>66</v>
      </c>
    </row>
    <row r="1623" spans="1:31" x14ac:dyDescent="0.25">
      <c r="A1623" s="1" t="s">
        <v>3386</v>
      </c>
      <c r="B1623" s="1" t="str">
        <f>IF(COUNTIF($A$2:A1623,A1623)&gt;1,"Duplicate","Unique")</f>
        <v>Unique</v>
      </c>
      <c r="C1623" s="1" t="s">
        <v>3387</v>
      </c>
      <c r="D1623" s="1" t="s">
        <v>638</v>
      </c>
      <c r="E1623" s="1" t="str">
        <f t="shared" si="176"/>
        <v>Submitted</v>
      </c>
      <c r="F1623" s="1" t="s">
        <v>35</v>
      </c>
      <c r="G1623" s="1">
        <v>28</v>
      </c>
      <c r="H1623" s="1" t="s">
        <v>36</v>
      </c>
      <c r="I1623" s="1" t="s">
        <v>25</v>
      </c>
      <c r="J1623" s="1" t="s">
        <v>37</v>
      </c>
      <c r="K1623" s="4">
        <v>1205051</v>
      </c>
      <c r="L1623" s="4" t="str">
        <f t="shared" si="177"/>
        <v>Submitted</v>
      </c>
      <c r="M1623" s="1">
        <v>505</v>
      </c>
      <c r="N1623" s="1" t="str">
        <f t="shared" si="178"/>
        <v>High_risk</v>
      </c>
      <c r="O1623" s="1" t="str">
        <f t="shared" si="179"/>
        <v>Excellent</v>
      </c>
      <c r="P1623" s="1" t="str">
        <f t="shared" si="180"/>
        <v>Submitted</v>
      </c>
      <c r="Q1623" s="1" t="str">
        <f t="shared" si="181"/>
        <v>Valid</v>
      </c>
      <c r="R1623" s="1" t="s">
        <v>27</v>
      </c>
      <c r="S1623" s="4">
        <v>2278562</v>
      </c>
      <c r="T1623" s="1">
        <v>17.48</v>
      </c>
      <c r="U1623" s="1">
        <v>60</v>
      </c>
      <c r="V1623" s="1">
        <v>37976.03</v>
      </c>
      <c r="W1623" s="4">
        <f t="shared" si="182"/>
        <v>3319105.3133333335</v>
      </c>
      <c r="X1623" s="1" t="s">
        <v>50</v>
      </c>
      <c r="Y1623" s="1" t="s">
        <v>51</v>
      </c>
      <c r="Z1623" s="8">
        <v>47085</v>
      </c>
      <c r="AA1623" s="8" t="str">
        <f>TEXT(Table2[[#This Row],[Application_Date]],"yyy")</f>
        <v>2028</v>
      </c>
      <c r="AB1623" s="8" t="str">
        <f>TEXT(Table2[[#This Row],[Application_Date]],"mmmm")</f>
        <v>November</v>
      </c>
      <c r="AC1623" s="1" t="s">
        <v>61</v>
      </c>
      <c r="AD1623" s="1" t="s">
        <v>30</v>
      </c>
      <c r="AE1623" s="1" t="s">
        <v>43</v>
      </c>
    </row>
    <row r="1624" spans="1:31" x14ac:dyDescent="0.25">
      <c r="A1624" s="1" t="s">
        <v>3388</v>
      </c>
      <c r="B1624" s="1" t="str">
        <f>IF(COUNTIF($A$2:A1624,A1624)&gt;1,"Duplicate","Unique")</f>
        <v>Unique</v>
      </c>
      <c r="C1624" s="1" t="s">
        <v>3389</v>
      </c>
      <c r="D1624" s="1" t="s">
        <v>157</v>
      </c>
      <c r="E1624" s="1" t="str">
        <f t="shared" si="176"/>
        <v>Submitted</v>
      </c>
      <c r="F1624" s="1" t="s">
        <v>47</v>
      </c>
      <c r="G1624" s="1">
        <v>37</v>
      </c>
      <c r="H1624" s="1" t="s">
        <v>36</v>
      </c>
      <c r="I1624" s="1" t="s">
        <v>48</v>
      </c>
      <c r="J1624" s="1" t="s">
        <v>49</v>
      </c>
      <c r="K1624" s="4">
        <v>1738012</v>
      </c>
      <c r="L1624" s="4" t="str">
        <f t="shared" si="177"/>
        <v>Submitted</v>
      </c>
      <c r="M1624" s="1">
        <v>950</v>
      </c>
      <c r="N1624" s="1" t="str">
        <f t="shared" si="178"/>
        <v>medium_risk</v>
      </c>
      <c r="O1624" s="1" t="str">
        <f t="shared" si="179"/>
        <v>Excellent</v>
      </c>
      <c r="P1624" s="1" t="str">
        <f t="shared" si="180"/>
        <v>Submitted</v>
      </c>
      <c r="Q1624" s="1" t="str">
        <f t="shared" si="181"/>
        <v>Invalid</v>
      </c>
      <c r="R1624" s="1" t="s">
        <v>70</v>
      </c>
      <c r="S1624" s="4">
        <v>4750436</v>
      </c>
      <c r="T1624" s="1">
        <v>16.46</v>
      </c>
      <c r="U1624" s="1">
        <v>12</v>
      </c>
      <c r="V1624" s="1">
        <v>395869.67</v>
      </c>
      <c r="W1624" s="4">
        <f t="shared" si="182"/>
        <v>6516220.4690798316</v>
      </c>
      <c r="X1624" s="1" t="s">
        <v>85</v>
      </c>
      <c r="Y1624" s="1" t="s">
        <v>86</v>
      </c>
      <c r="Z1624" s="8">
        <v>47086</v>
      </c>
      <c r="AA1624" s="8" t="str">
        <f>TEXT(Table2[[#This Row],[Application_Date]],"yyy")</f>
        <v>2028</v>
      </c>
      <c r="AB1624" s="8" t="str">
        <f>TEXT(Table2[[#This Row],[Application_Date]],"mmmm")</f>
        <v>November</v>
      </c>
      <c r="AC1624" s="1" t="s">
        <v>61</v>
      </c>
      <c r="AD1624" s="1" t="s">
        <v>42</v>
      </c>
      <c r="AE1624" s="1" t="s">
        <v>66</v>
      </c>
    </row>
    <row r="1625" spans="1:31" x14ac:dyDescent="0.25">
      <c r="A1625" s="1" t="s">
        <v>3390</v>
      </c>
      <c r="B1625" s="1" t="str">
        <f>IF(COUNTIF($A$2:A1625,A1625)&gt;1,"Duplicate","Unique")</f>
        <v>Unique</v>
      </c>
      <c r="C1625" s="1" t="s">
        <v>3391</v>
      </c>
      <c r="D1625" s="1" t="s">
        <v>587</v>
      </c>
      <c r="E1625" s="1" t="str">
        <f t="shared" si="176"/>
        <v>Submitted</v>
      </c>
      <c r="F1625" s="1" t="s">
        <v>47</v>
      </c>
      <c r="G1625" s="1">
        <v>37</v>
      </c>
      <c r="H1625" s="1" t="s">
        <v>36</v>
      </c>
      <c r="I1625" s="1" t="s">
        <v>48</v>
      </c>
      <c r="J1625" s="1" t="s">
        <v>37</v>
      </c>
      <c r="K1625" s="4">
        <v>903156</v>
      </c>
      <c r="L1625" s="4" t="str">
        <f t="shared" si="177"/>
        <v>Submitted</v>
      </c>
      <c r="M1625" s="1">
        <v>697</v>
      </c>
      <c r="N1625" s="1" t="str">
        <f t="shared" si="178"/>
        <v>low_risk</v>
      </c>
      <c r="O1625" s="1" t="str">
        <f t="shared" si="179"/>
        <v>Excellent</v>
      </c>
      <c r="P1625" s="1" t="str">
        <f t="shared" si="180"/>
        <v>Submitted</v>
      </c>
      <c r="Q1625" s="1" t="str">
        <f t="shared" si="181"/>
        <v>Valid</v>
      </c>
      <c r="R1625" s="1" t="s">
        <v>6</v>
      </c>
      <c r="S1625" s="4">
        <v>451404</v>
      </c>
      <c r="T1625" s="1">
        <v>17.63</v>
      </c>
      <c r="U1625" s="1">
        <v>12</v>
      </c>
      <c r="V1625" s="1">
        <v>37617</v>
      </c>
      <c r="W1625" s="4">
        <f t="shared" si="182"/>
        <v>663200.62338384881</v>
      </c>
      <c r="X1625" s="1" t="s">
        <v>1287</v>
      </c>
      <c r="Y1625" s="1" t="s">
        <v>106</v>
      </c>
      <c r="Z1625" s="8">
        <v>47087</v>
      </c>
      <c r="AA1625" s="8" t="str">
        <f>TEXT(Table2[[#This Row],[Application_Date]],"yyy")</f>
        <v>2028</v>
      </c>
      <c r="AB1625" s="8" t="str">
        <f>TEXT(Table2[[#This Row],[Application_Date]],"mmmm")</f>
        <v>November</v>
      </c>
      <c r="AC1625" s="1" t="s">
        <v>61</v>
      </c>
      <c r="AD1625" s="1" t="s">
        <v>30</v>
      </c>
      <c r="AE1625" s="1" t="s">
        <v>62</v>
      </c>
    </row>
    <row r="1626" spans="1:31" x14ac:dyDescent="0.25">
      <c r="A1626" s="1" t="s">
        <v>3392</v>
      </c>
      <c r="B1626" s="1" t="str">
        <f>IF(COUNTIF($A$2:A1626,A1626)&gt;1,"Duplicate","Unique")</f>
        <v>Unique</v>
      </c>
      <c r="C1626" s="1" t="s">
        <v>3393</v>
      </c>
      <c r="D1626" s="1" t="s">
        <v>328</v>
      </c>
      <c r="E1626" s="1" t="str">
        <f t="shared" si="176"/>
        <v>Submitted</v>
      </c>
      <c r="F1626" s="1" t="s">
        <v>47</v>
      </c>
      <c r="G1626" s="1">
        <v>60</v>
      </c>
      <c r="H1626" s="1" t="s">
        <v>36</v>
      </c>
      <c r="I1626" s="1" t="s">
        <v>25</v>
      </c>
      <c r="J1626" s="1" t="s">
        <v>37</v>
      </c>
      <c r="K1626" s="4">
        <v>2245142</v>
      </c>
      <c r="L1626" s="4" t="str">
        <f t="shared" si="177"/>
        <v>Submitted</v>
      </c>
      <c r="M1626" s="1">
        <v>692</v>
      </c>
      <c r="N1626" s="1" t="str">
        <f t="shared" si="178"/>
        <v>low_risk</v>
      </c>
      <c r="O1626" s="1" t="str">
        <f t="shared" si="179"/>
        <v>Excellent</v>
      </c>
      <c r="P1626" s="1" t="str">
        <f t="shared" si="180"/>
        <v>Submitted</v>
      </c>
      <c r="Q1626" s="1" t="str">
        <f t="shared" si="181"/>
        <v>Valid</v>
      </c>
      <c r="R1626" s="1" t="s">
        <v>82</v>
      </c>
      <c r="S1626" s="4">
        <v>3888608</v>
      </c>
      <c r="T1626" s="1">
        <v>18.03</v>
      </c>
      <c r="U1626" s="1">
        <v>180</v>
      </c>
      <c r="V1626" s="1">
        <v>21603.38</v>
      </c>
      <c r="W1626" s="4">
        <f t="shared" si="182"/>
        <v>5842633.5200000005</v>
      </c>
      <c r="X1626" s="1" t="s">
        <v>105</v>
      </c>
      <c r="Y1626" s="1" t="s">
        <v>106</v>
      </c>
      <c r="Z1626" s="8">
        <v>47088</v>
      </c>
      <c r="AA1626" s="8" t="str">
        <f>TEXT(Table2[[#This Row],[Application_Date]],"yyy")</f>
        <v>2028</v>
      </c>
      <c r="AB1626" s="8" t="str">
        <f>TEXT(Table2[[#This Row],[Application_Date]],"mmmm")</f>
        <v>December</v>
      </c>
      <c r="AC1626" s="1" t="s">
        <v>41</v>
      </c>
      <c r="AD1626" s="1" t="s">
        <v>30</v>
      </c>
      <c r="AE1626" s="1" t="s">
        <v>43</v>
      </c>
    </row>
    <row r="1627" spans="1:31" x14ac:dyDescent="0.25">
      <c r="A1627" s="1" t="s">
        <v>3394</v>
      </c>
      <c r="B1627" s="1" t="str">
        <f>IF(COUNTIF($A$2:A1627,A1627)&gt;1,"Duplicate","Unique")</f>
        <v>Unique</v>
      </c>
      <c r="C1627" s="1" t="s">
        <v>3395</v>
      </c>
      <c r="D1627" s="1" t="s">
        <v>270</v>
      </c>
      <c r="E1627" s="1" t="str">
        <f t="shared" si="176"/>
        <v>Submitted</v>
      </c>
      <c r="F1627" s="1" t="s">
        <v>47</v>
      </c>
      <c r="G1627" s="1">
        <v>35</v>
      </c>
      <c r="H1627" s="1" t="s">
        <v>36</v>
      </c>
      <c r="I1627" s="1" t="s">
        <v>48</v>
      </c>
      <c r="J1627" s="1" t="s">
        <v>70</v>
      </c>
      <c r="K1627" s="4">
        <v>837583</v>
      </c>
      <c r="L1627" s="4" t="str">
        <f t="shared" si="177"/>
        <v>Submitted</v>
      </c>
      <c r="M1627" s="1">
        <v>467</v>
      </c>
      <c r="N1627" s="1" t="str">
        <f t="shared" si="178"/>
        <v>High_risk</v>
      </c>
      <c r="O1627" s="1" t="str">
        <f t="shared" si="179"/>
        <v>Excellent</v>
      </c>
      <c r="P1627" s="1" t="str">
        <f t="shared" si="180"/>
        <v>Submitted</v>
      </c>
      <c r="Q1627" s="1" t="str">
        <f t="shared" si="181"/>
        <v>Valid</v>
      </c>
      <c r="R1627" s="1" t="s">
        <v>38</v>
      </c>
      <c r="S1627" s="4">
        <v>2555969</v>
      </c>
      <c r="T1627" s="1">
        <v>18.63</v>
      </c>
      <c r="U1627" s="1">
        <v>12</v>
      </c>
      <c r="V1627" s="1">
        <v>212997.42</v>
      </c>
      <c r="W1627" s="4">
        <f t="shared" si="182"/>
        <v>3968193.7529649995</v>
      </c>
      <c r="X1627" s="1" t="s">
        <v>59</v>
      </c>
      <c r="Y1627" s="1" t="s">
        <v>60</v>
      </c>
      <c r="Z1627" s="8">
        <v>47089</v>
      </c>
      <c r="AA1627" s="8" t="str">
        <f>TEXT(Table2[[#This Row],[Application_Date]],"yyy")</f>
        <v>2028</v>
      </c>
      <c r="AB1627" s="8" t="str">
        <f>TEXT(Table2[[#This Row],[Application_Date]],"mmmm")</f>
        <v>December</v>
      </c>
      <c r="AC1627" s="1" t="s">
        <v>61</v>
      </c>
      <c r="AD1627" s="1" t="s">
        <v>42</v>
      </c>
      <c r="AE1627" s="1" t="s">
        <v>43</v>
      </c>
    </row>
    <row r="1628" spans="1:31" x14ac:dyDescent="0.25">
      <c r="A1628" s="1" t="s">
        <v>3396</v>
      </c>
      <c r="B1628" s="1" t="str">
        <f>IF(COUNTIF($A$2:A1628,A1628)&gt;1,"Duplicate","Unique")</f>
        <v>Unique</v>
      </c>
      <c r="C1628" s="1" t="s">
        <v>3397</v>
      </c>
      <c r="D1628" s="1" t="s">
        <v>217</v>
      </c>
      <c r="E1628" s="1" t="str">
        <f t="shared" si="176"/>
        <v>Submitted</v>
      </c>
      <c r="F1628" s="1" t="s">
        <v>35</v>
      </c>
      <c r="G1628" s="1">
        <v>23</v>
      </c>
      <c r="H1628" s="1" t="s">
        <v>36</v>
      </c>
      <c r="I1628" s="1" t="s">
        <v>25</v>
      </c>
      <c r="J1628" s="1" t="s">
        <v>37</v>
      </c>
      <c r="K1628" s="4">
        <v>929063</v>
      </c>
      <c r="L1628" s="4" t="str">
        <f t="shared" si="177"/>
        <v>Submitted</v>
      </c>
      <c r="M1628" s="1">
        <v>515</v>
      </c>
      <c r="N1628" s="1" t="str">
        <f t="shared" si="178"/>
        <v>High_risk</v>
      </c>
      <c r="O1628" s="1" t="str">
        <f t="shared" si="179"/>
        <v>Excellent</v>
      </c>
      <c r="P1628" s="1" t="str">
        <f t="shared" si="180"/>
        <v>Submitted</v>
      </c>
      <c r="Q1628" s="1" t="str">
        <f t="shared" si="181"/>
        <v>Valid</v>
      </c>
      <c r="R1628" s="1" t="s">
        <v>82</v>
      </c>
      <c r="S1628" s="4">
        <v>2820119</v>
      </c>
      <c r="T1628" s="1">
        <v>16.100000000000001</v>
      </c>
      <c r="U1628" s="1">
        <v>120</v>
      </c>
      <c r="V1628" s="1">
        <v>23500.99</v>
      </c>
      <c r="W1628" s="4">
        <f t="shared" si="182"/>
        <v>3783659.6583333337</v>
      </c>
      <c r="X1628" s="1" t="s">
        <v>105</v>
      </c>
      <c r="Y1628" s="1" t="s">
        <v>106</v>
      </c>
      <c r="Z1628" s="8">
        <v>47090</v>
      </c>
      <c r="AA1628" s="8" t="str">
        <f>TEXT(Table2[[#This Row],[Application_Date]],"yyy")</f>
        <v>2028</v>
      </c>
      <c r="AB1628" s="8" t="str">
        <f>TEXT(Table2[[#This Row],[Application_Date]],"mmmm")</f>
        <v>December</v>
      </c>
      <c r="AC1628" s="1" t="s">
        <v>61</v>
      </c>
      <c r="AD1628" s="1" t="s">
        <v>30</v>
      </c>
      <c r="AE1628" s="1" t="s">
        <v>31</v>
      </c>
    </row>
    <row r="1629" spans="1:31" x14ac:dyDescent="0.25">
      <c r="A1629" s="1" t="s">
        <v>3398</v>
      </c>
      <c r="B1629" s="1" t="str">
        <f>IF(COUNTIF($A$2:A1629,A1629)&gt;1,"Duplicate","Unique")</f>
        <v>Unique</v>
      </c>
      <c r="C1629" s="1" t="s">
        <v>3399</v>
      </c>
      <c r="D1629" s="1" t="s">
        <v>166</v>
      </c>
      <c r="E1629" s="1" t="str">
        <f t="shared" si="176"/>
        <v>Submitted</v>
      </c>
      <c r="F1629" s="1" t="s">
        <v>35</v>
      </c>
      <c r="G1629" s="1">
        <v>25</v>
      </c>
      <c r="H1629" s="1" t="s">
        <v>36</v>
      </c>
      <c r="I1629" s="1" t="s">
        <v>48</v>
      </c>
      <c r="J1629" s="1" t="s">
        <v>37</v>
      </c>
      <c r="K1629" s="4">
        <v>0</v>
      </c>
      <c r="L1629" s="4" t="str">
        <f t="shared" si="177"/>
        <v>Submitted</v>
      </c>
      <c r="M1629" s="1">
        <v>840</v>
      </c>
      <c r="N1629" s="1" t="str">
        <f t="shared" si="178"/>
        <v>medium_risk</v>
      </c>
      <c r="O1629" s="1" t="str">
        <f t="shared" si="179"/>
        <v>Excellent</v>
      </c>
      <c r="P1629" s="1" t="str">
        <f t="shared" si="180"/>
        <v>Submitted</v>
      </c>
      <c r="Q1629" s="1" t="str">
        <f t="shared" si="181"/>
        <v>Valid</v>
      </c>
      <c r="R1629" s="1" t="s">
        <v>6</v>
      </c>
      <c r="S1629" s="4">
        <v>4570387</v>
      </c>
      <c r="T1629" s="1">
        <v>11.85</v>
      </c>
      <c r="U1629" s="1">
        <v>120</v>
      </c>
      <c r="V1629" s="1">
        <v>38086.559999999998</v>
      </c>
      <c r="W1629" s="4">
        <f t="shared" si="182"/>
        <v>4513257.1624999996</v>
      </c>
      <c r="X1629" s="1" t="s">
        <v>28</v>
      </c>
      <c r="Y1629" s="1" t="s">
        <v>29</v>
      </c>
      <c r="Z1629" s="8">
        <v>47091</v>
      </c>
      <c r="AA1629" s="8" t="str">
        <f>TEXT(Table2[[#This Row],[Application_Date]],"yyy")</f>
        <v>2028</v>
      </c>
      <c r="AB1629" s="8" t="str">
        <f>TEXT(Table2[[#This Row],[Application_Date]],"mmmm")</f>
        <v>December</v>
      </c>
      <c r="AC1629" s="1" t="s">
        <v>52</v>
      </c>
      <c r="AD1629" s="1" t="s">
        <v>42</v>
      </c>
      <c r="AE1629" s="1" t="s">
        <v>62</v>
      </c>
    </row>
    <row r="1630" spans="1:31" x14ac:dyDescent="0.25">
      <c r="A1630" s="1" t="s">
        <v>3400</v>
      </c>
      <c r="B1630" s="1" t="str">
        <f>IF(COUNTIF($A$2:A1630,A1630)&gt;1,"Duplicate","Unique")</f>
        <v>Unique</v>
      </c>
      <c r="C1630" s="1" t="s">
        <v>3401</v>
      </c>
      <c r="D1630" s="1" t="s">
        <v>587</v>
      </c>
      <c r="E1630" s="1" t="str">
        <f t="shared" si="176"/>
        <v>Submitted</v>
      </c>
      <c r="F1630" s="1" t="s">
        <v>47</v>
      </c>
      <c r="G1630" s="1">
        <v>40</v>
      </c>
      <c r="H1630" s="1" t="s">
        <v>24</v>
      </c>
      <c r="I1630" s="1" t="s">
        <v>48</v>
      </c>
      <c r="J1630" s="1" t="s">
        <v>37</v>
      </c>
      <c r="K1630" s="4">
        <v>1597341</v>
      </c>
      <c r="L1630" s="4" t="str">
        <f t="shared" si="177"/>
        <v>Submitted</v>
      </c>
      <c r="M1630" s="1">
        <v>550</v>
      </c>
      <c r="N1630" s="1" t="str">
        <f t="shared" si="178"/>
        <v>High_risk</v>
      </c>
      <c r="O1630" s="1" t="str">
        <f t="shared" si="179"/>
        <v>Excellent</v>
      </c>
      <c r="P1630" s="1" t="str">
        <f t="shared" si="180"/>
        <v>Submitted</v>
      </c>
      <c r="Q1630" s="1" t="str">
        <f t="shared" si="181"/>
        <v>Valid</v>
      </c>
      <c r="R1630" s="1" t="s">
        <v>27</v>
      </c>
      <c r="S1630" s="4">
        <v>3249769</v>
      </c>
      <c r="T1630" s="1">
        <v>8.77</v>
      </c>
      <c r="U1630" s="1">
        <v>36</v>
      </c>
      <c r="V1630" s="1">
        <v>90271.360000000001</v>
      </c>
      <c r="W1630" s="4">
        <f t="shared" si="182"/>
        <v>2375039.5171208885</v>
      </c>
      <c r="X1630" s="1" t="s">
        <v>39</v>
      </c>
      <c r="Y1630" s="1" t="s">
        <v>40</v>
      </c>
      <c r="Z1630" s="8">
        <v>47092</v>
      </c>
      <c r="AA1630" s="8" t="str">
        <f>TEXT(Table2[[#This Row],[Application_Date]],"yyy")</f>
        <v>2028</v>
      </c>
      <c r="AB1630" s="8" t="str">
        <f>TEXT(Table2[[#This Row],[Application_Date]],"mmmm")</f>
        <v>December</v>
      </c>
      <c r="AC1630" s="1" t="s">
        <v>61</v>
      </c>
      <c r="AD1630" s="1" t="s">
        <v>30</v>
      </c>
      <c r="AE1630" s="1" t="s">
        <v>62</v>
      </c>
    </row>
    <row r="1631" spans="1:31" x14ac:dyDescent="0.25">
      <c r="A1631" s="1" t="s">
        <v>3402</v>
      </c>
      <c r="B1631" s="1" t="str">
        <f>IF(COUNTIF($A$2:A1631,A1631)&gt;1,"Duplicate","Unique")</f>
        <v>Unique</v>
      </c>
      <c r="C1631" s="1" t="s">
        <v>3403</v>
      </c>
      <c r="D1631" s="1" t="s">
        <v>293</v>
      </c>
      <c r="E1631" s="1" t="str">
        <f t="shared" si="176"/>
        <v>Submitted</v>
      </c>
      <c r="F1631" s="1" t="s">
        <v>47</v>
      </c>
      <c r="G1631" s="1">
        <v>57</v>
      </c>
      <c r="H1631" s="1" t="s">
        <v>36</v>
      </c>
      <c r="I1631" s="1" t="s">
        <v>25</v>
      </c>
      <c r="J1631" s="1" t="s">
        <v>37</v>
      </c>
      <c r="K1631" s="4">
        <v>600133</v>
      </c>
      <c r="L1631" s="4" t="str">
        <f t="shared" si="177"/>
        <v>Submitted</v>
      </c>
      <c r="M1631" s="1">
        <v>668</v>
      </c>
      <c r="N1631" s="1" t="str">
        <f t="shared" si="178"/>
        <v>low_risk</v>
      </c>
      <c r="O1631" s="1" t="str">
        <f t="shared" si="179"/>
        <v>Excellent</v>
      </c>
      <c r="P1631" s="1" t="str">
        <f t="shared" si="180"/>
        <v>Submitted</v>
      </c>
      <c r="Q1631" s="1" t="str">
        <f t="shared" si="181"/>
        <v>Valid</v>
      </c>
      <c r="R1631" s="1" t="s">
        <v>82</v>
      </c>
      <c r="S1631" s="4">
        <v>3951633</v>
      </c>
      <c r="T1631" s="1">
        <v>18.57</v>
      </c>
      <c r="U1631" s="1">
        <v>36</v>
      </c>
      <c r="V1631" s="1">
        <v>109767.58</v>
      </c>
      <c r="W1631" s="4">
        <f t="shared" si="182"/>
        <v>6115152.0675000157</v>
      </c>
      <c r="X1631" s="1" t="s">
        <v>59</v>
      </c>
      <c r="Y1631" s="1" t="s">
        <v>60</v>
      </c>
      <c r="Z1631" s="8">
        <v>47093</v>
      </c>
      <c r="AA1631" s="8" t="str">
        <f>TEXT(Table2[[#This Row],[Application_Date]],"yyy")</f>
        <v>2028</v>
      </c>
      <c r="AB1631" s="8" t="str">
        <f>TEXT(Table2[[#This Row],[Application_Date]],"mmmm")</f>
        <v>December</v>
      </c>
      <c r="AC1631" s="1" t="s">
        <v>52</v>
      </c>
      <c r="AD1631" s="1" t="s">
        <v>42</v>
      </c>
      <c r="AE1631" s="1" t="s">
        <v>43</v>
      </c>
    </row>
    <row r="1632" spans="1:31" x14ac:dyDescent="0.25">
      <c r="A1632" s="1" t="s">
        <v>3404</v>
      </c>
      <c r="B1632" s="1" t="str">
        <f>IF(COUNTIF($A$2:A1632,A1632)&gt;1,"Duplicate","Unique")</f>
        <v>Unique</v>
      </c>
      <c r="C1632" s="1" t="s">
        <v>3405</v>
      </c>
      <c r="D1632" s="1" t="s">
        <v>333</v>
      </c>
      <c r="E1632" s="1" t="str">
        <f t="shared" si="176"/>
        <v>Submitted</v>
      </c>
      <c r="F1632" s="1" t="s">
        <v>47</v>
      </c>
      <c r="G1632" s="1">
        <v>55</v>
      </c>
      <c r="H1632" s="1" t="s">
        <v>36</v>
      </c>
      <c r="I1632" s="1" t="s">
        <v>25</v>
      </c>
      <c r="J1632" s="1" t="s">
        <v>26</v>
      </c>
      <c r="K1632" s="4">
        <v>1210271</v>
      </c>
      <c r="L1632" s="4" t="str">
        <f t="shared" si="177"/>
        <v>Submitted</v>
      </c>
      <c r="M1632" s="1">
        <v>501</v>
      </c>
      <c r="N1632" s="1" t="str">
        <f t="shared" si="178"/>
        <v>High_risk</v>
      </c>
      <c r="O1632" s="1" t="str">
        <f t="shared" si="179"/>
        <v>Excellent</v>
      </c>
      <c r="P1632" s="1" t="str">
        <f t="shared" si="180"/>
        <v>Submitted</v>
      </c>
      <c r="Q1632" s="1" t="str">
        <f t="shared" si="181"/>
        <v>Valid</v>
      </c>
      <c r="R1632" s="1" t="s">
        <v>6</v>
      </c>
      <c r="S1632" s="4">
        <v>4893299</v>
      </c>
      <c r="T1632" s="1">
        <v>9.58</v>
      </c>
      <c r="U1632" s="1">
        <v>12</v>
      </c>
      <c r="V1632" s="1">
        <v>407774.92</v>
      </c>
      <c r="W1632" s="4">
        <f t="shared" si="182"/>
        <v>3909901.3192460565</v>
      </c>
      <c r="X1632" s="1" t="s">
        <v>59</v>
      </c>
      <c r="Y1632" s="1" t="s">
        <v>60</v>
      </c>
      <c r="Z1632" s="8">
        <v>47094</v>
      </c>
      <c r="AA1632" s="8" t="str">
        <f>TEXT(Table2[[#This Row],[Application_Date]],"yyy")</f>
        <v>2028</v>
      </c>
      <c r="AB1632" s="8" t="str">
        <f>TEXT(Table2[[#This Row],[Application_Date]],"mmmm")</f>
        <v>December</v>
      </c>
      <c r="AC1632" s="1" t="s">
        <v>41</v>
      </c>
      <c r="AD1632" s="1" t="s">
        <v>42</v>
      </c>
      <c r="AE1632" s="1" t="s">
        <v>31</v>
      </c>
    </row>
    <row r="1633" spans="1:31" x14ac:dyDescent="0.25">
      <c r="A1633" s="1" t="s">
        <v>3406</v>
      </c>
      <c r="B1633" s="1" t="str">
        <f>IF(COUNTIF($A$2:A1633,A1633)&gt;1,"Duplicate","Unique")</f>
        <v>Unique</v>
      </c>
      <c r="C1633" s="1" t="s">
        <v>3407</v>
      </c>
      <c r="D1633" s="1" t="s">
        <v>265</v>
      </c>
      <c r="E1633" s="1" t="str">
        <f t="shared" si="176"/>
        <v>Submitted</v>
      </c>
      <c r="F1633" s="1" t="s">
        <v>47</v>
      </c>
      <c r="G1633" s="1">
        <v>52</v>
      </c>
      <c r="H1633" s="1" t="s">
        <v>36</v>
      </c>
      <c r="I1633" s="1" t="s">
        <v>25</v>
      </c>
      <c r="J1633" s="1" t="s">
        <v>26</v>
      </c>
      <c r="K1633" s="4">
        <v>2231365</v>
      </c>
      <c r="L1633" s="4" t="str">
        <f t="shared" si="177"/>
        <v>Submitted</v>
      </c>
      <c r="M1633" s="1">
        <v>319</v>
      </c>
      <c r="N1633" s="1" t="str">
        <f t="shared" si="178"/>
        <v>High_risk</v>
      </c>
      <c r="O1633" s="1" t="str">
        <f t="shared" si="179"/>
        <v>Excellent</v>
      </c>
      <c r="P1633" s="1" t="str">
        <f t="shared" si="180"/>
        <v>Submitted</v>
      </c>
      <c r="Q1633" s="1" t="str">
        <f t="shared" si="181"/>
        <v>Valid</v>
      </c>
      <c r="R1633" s="1" t="s">
        <v>6</v>
      </c>
      <c r="S1633" s="4">
        <v>400863</v>
      </c>
      <c r="T1633" s="1">
        <v>8.4600000000000009</v>
      </c>
      <c r="U1633" s="1">
        <v>36</v>
      </c>
      <c r="V1633" s="1">
        <v>11135.08</v>
      </c>
      <c r="W1633" s="4">
        <f t="shared" si="182"/>
        <v>282608.41628560424</v>
      </c>
      <c r="X1633" s="1" t="s">
        <v>28</v>
      </c>
      <c r="Y1633" s="1" t="s">
        <v>29</v>
      </c>
      <c r="Z1633" s="8">
        <v>47095</v>
      </c>
      <c r="AA1633" s="8" t="str">
        <f>TEXT(Table2[[#This Row],[Application_Date]],"yyy")</f>
        <v>2028</v>
      </c>
      <c r="AB1633" s="8" t="str">
        <f>TEXT(Table2[[#This Row],[Application_Date]],"mmmm")</f>
        <v>December</v>
      </c>
      <c r="AC1633" s="1" t="s">
        <v>61</v>
      </c>
      <c r="AD1633" s="1" t="s">
        <v>30</v>
      </c>
      <c r="AE1633" s="1" t="s">
        <v>31</v>
      </c>
    </row>
    <row r="1634" spans="1:31" x14ac:dyDescent="0.25">
      <c r="A1634" s="1" t="s">
        <v>3408</v>
      </c>
      <c r="B1634" s="1" t="str">
        <f>IF(COUNTIF($A$2:A1634,A1634)&gt;1,"Duplicate","Unique")</f>
        <v>Unique</v>
      </c>
      <c r="C1634" s="1" t="s">
        <v>3409</v>
      </c>
      <c r="D1634" s="1" t="s">
        <v>75</v>
      </c>
      <c r="E1634" s="1" t="str">
        <f t="shared" si="176"/>
        <v>Submitted</v>
      </c>
      <c r="F1634" s="1" t="s">
        <v>47</v>
      </c>
      <c r="G1634" s="1">
        <v>24</v>
      </c>
      <c r="H1634" s="1" t="s">
        <v>36</v>
      </c>
      <c r="I1634" s="1" t="s">
        <v>25</v>
      </c>
      <c r="J1634" s="1" t="s">
        <v>70</v>
      </c>
      <c r="K1634" s="4">
        <v>-50000</v>
      </c>
      <c r="L1634" s="4" t="str">
        <f t="shared" si="177"/>
        <v>Submitted</v>
      </c>
      <c r="M1634" s="1">
        <v>774</v>
      </c>
      <c r="N1634" s="1" t="str">
        <f t="shared" si="178"/>
        <v>medium_risk</v>
      </c>
      <c r="O1634" s="1" t="str">
        <f t="shared" si="179"/>
        <v>Excellent</v>
      </c>
      <c r="P1634" s="1" t="str">
        <f t="shared" si="180"/>
        <v>Submitted</v>
      </c>
      <c r="Q1634" s="1" t="str">
        <f t="shared" si="181"/>
        <v>Valid</v>
      </c>
      <c r="R1634" s="1" t="s">
        <v>70</v>
      </c>
      <c r="S1634" s="4">
        <v>3207444</v>
      </c>
      <c r="T1634" s="1">
        <v>13.26</v>
      </c>
      <c r="U1634" s="1">
        <v>180</v>
      </c>
      <c r="V1634" s="1">
        <v>17819.13</v>
      </c>
      <c r="W1634" s="4">
        <f t="shared" si="182"/>
        <v>3544225.62</v>
      </c>
      <c r="X1634" s="1" t="s">
        <v>59</v>
      </c>
      <c r="Y1634" s="1" t="s">
        <v>60</v>
      </c>
      <c r="Z1634" s="8">
        <v>47096</v>
      </c>
      <c r="AA1634" s="8" t="str">
        <f>TEXT(Table2[[#This Row],[Application_Date]],"yyy")</f>
        <v>2028</v>
      </c>
      <c r="AB1634" s="8" t="str">
        <f>TEXT(Table2[[#This Row],[Application_Date]],"mmmm")</f>
        <v>December</v>
      </c>
      <c r="AC1634" s="1" t="s">
        <v>61</v>
      </c>
      <c r="AD1634" s="1" t="s">
        <v>30</v>
      </c>
      <c r="AE1634" s="1" t="s">
        <v>66</v>
      </c>
    </row>
    <row r="1635" spans="1:31" x14ac:dyDescent="0.25">
      <c r="A1635" s="1" t="s">
        <v>3410</v>
      </c>
      <c r="B1635" s="1" t="str">
        <f>IF(COUNTIF($A$2:A1635,A1635)&gt;1,"Duplicate","Unique")</f>
        <v>Unique</v>
      </c>
      <c r="C1635" s="1" t="s">
        <v>3411</v>
      </c>
      <c r="D1635" s="1" t="s">
        <v>118</v>
      </c>
      <c r="E1635" s="1" t="str">
        <f t="shared" si="176"/>
        <v>Submitted</v>
      </c>
      <c r="F1635" s="1" t="s">
        <v>47</v>
      </c>
      <c r="G1635" s="1">
        <v>18</v>
      </c>
      <c r="H1635" s="1" t="s">
        <v>24</v>
      </c>
      <c r="I1635" s="1" t="s">
        <v>25</v>
      </c>
      <c r="J1635" s="1" t="s">
        <v>49</v>
      </c>
      <c r="K1635" s="4">
        <v>1373992</v>
      </c>
      <c r="L1635" s="4" t="str">
        <f t="shared" si="177"/>
        <v>Submitted</v>
      </c>
      <c r="M1635" s="1">
        <v>410</v>
      </c>
      <c r="N1635" s="1" t="str">
        <f t="shared" si="178"/>
        <v>High_risk</v>
      </c>
      <c r="O1635" s="1" t="str">
        <f t="shared" si="179"/>
        <v>Excellent</v>
      </c>
      <c r="P1635" s="1" t="str">
        <f t="shared" si="180"/>
        <v>Submitted</v>
      </c>
      <c r="Q1635" s="1" t="str">
        <f t="shared" si="181"/>
        <v>Valid</v>
      </c>
      <c r="R1635" s="1" t="s">
        <v>6</v>
      </c>
      <c r="S1635" s="4">
        <v>2106647</v>
      </c>
      <c r="T1635" s="1">
        <v>17.350000000000001</v>
      </c>
      <c r="U1635" s="1">
        <v>12</v>
      </c>
      <c r="V1635" s="1">
        <v>175553.92000000001</v>
      </c>
      <c r="W1635" s="4">
        <f t="shared" si="182"/>
        <v>3045926.9198026611</v>
      </c>
      <c r="X1635" s="1" t="s">
        <v>59</v>
      </c>
      <c r="Y1635" s="1" t="s">
        <v>60</v>
      </c>
      <c r="Z1635" s="8">
        <v>47097</v>
      </c>
      <c r="AA1635" s="8" t="str">
        <f>TEXT(Table2[[#This Row],[Application_Date]],"yyy")</f>
        <v>2028</v>
      </c>
      <c r="AB1635" s="8" t="str">
        <f>TEXT(Table2[[#This Row],[Application_Date]],"mmmm")</f>
        <v>December</v>
      </c>
      <c r="AC1635" s="1" t="s">
        <v>61</v>
      </c>
      <c r="AD1635" s="1" t="s">
        <v>30</v>
      </c>
      <c r="AE1635" s="1" t="s">
        <v>66</v>
      </c>
    </row>
    <row r="1636" spans="1:31" x14ac:dyDescent="0.25">
      <c r="A1636" s="1" t="s">
        <v>3412</v>
      </c>
      <c r="B1636" s="1" t="str">
        <f>IF(COUNTIF($A$2:A1636,A1636)&gt;1,"Duplicate","Unique")</f>
        <v>Unique</v>
      </c>
      <c r="C1636" s="1" t="s">
        <v>3413</v>
      </c>
      <c r="D1636" s="1" t="s">
        <v>572</v>
      </c>
      <c r="E1636" s="1" t="str">
        <f t="shared" si="176"/>
        <v>Submitted</v>
      </c>
      <c r="F1636" s="1" t="s">
        <v>47</v>
      </c>
      <c r="G1636" s="1">
        <v>52</v>
      </c>
      <c r="H1636" s="1" t="s">
        <v>36</v>
      </c>
      <c r="I1636" s="1" t="s">
        <v>25</v>
      </c>
      <c r="J1636" s="1" t="s">
        <v>70</v>
      </c>
      <c r="K1636" s="4">
        <v>1334615</v>
      </c>
      <c r="L1636" s="4" t="str">
        <f t="shared" si="177"/>
        <v>Submitted</v>
      </c>
      <c r="M1636" s="1">
        <v>304</v>
      </c>
      <c r="N1636" s="1" t="str">
        <f t="shared" si="178"/>
        <v>High_risk</v>
      </c>
      <c r="O1636" s="1" t="str">
        <f t="shared" si="179"/>
        <v>Excellent</v>
      </c>
      <c r="P1636" s="1" t="str">
        <f t="shared" si="180"/>
        <v>Submitted</v>
      </c>
      <c r="Q1636" s="1" t="str">
        <f t="shared" si="181"/>
        <v>Valid</v>
      </c>
      <c r="R1636" s="1" t="s">
        <v>70</v>
      </c>
      <c r="S1636" s="4">
        <v>3975662</v>
      </c>
      <c r="T1636" s="1">
        <v>7.36</v>
      </c>
      <c r="U1636" s="1">
        <v>120</v>
      </c>
      <c r="V1636" s="1">
        <v>33130.519999999997</v>
      </c>
      <c r="W1636" s="4">
        <f t="shared" si="182"/>
        <v>2438406.0266666668</v>
      </c>
      <c r="X1636" s="1" t="s">
        <v>39</v>
      </c>
      <c r="Y1636" s="1" t="s">
        <v>40</v>
      </c>
      <c r="Z1636" s="8">
        <v>47098</v>
      </c>
      <c r="AA1636" s="8" t="str">
        <f>TEXT(Table2[[#This Row],[Application_Date]],"yyy")</f>
        <v>2028</v>
      </c>
      <c r="AB1636" s="8" t="str">
        <f>TEXT(Table2[[#This Row],[Application_Date]],"mmmm")</f>
        <v>December</v>
      </c>
      <c r="AC1636" s="1" t="s">
        <v>61</v>
      </c>
      <c r="AD1636" s="1" t="s">
        <v>42</v>
      </c>
      <c r="AE1636" s="1" t="s">
        <v>62</v>
      </c>
    </row>
    <row r="1637" spans="1:31" x14ac:dyDescent="0.25">
      <c r="A1637" s="1" t="s">
        <v>3414</v>
      </c>
      <c r="B1637" s="1" t="str">
        <f>IF(COUNTIF($A$2:A1637,A1637)&gt;1,"Duplicate","Unique")</f>
        <v>Unique</v>
      </c>
      <c r="C1637" s="1" t="s">
        <v>3415</v>
      </c>
      <c r="D1637" s="1" t="s">
        <v>226</v>
      </c>
      <c r="E1637" s="1" t="str">
        <f t="shared" si="176"/>
        <v>Submitted</v>
      </c>
      <c r="F1637" s="1" t="s">
        <v>47</v>
      </c>
      <c r="G1637" s="1">
        <v>19</v>
      </c>
      <c r="H1637" s="1" t="s">
        <v>36</v>
      </c>
      <c r="I1637" s="1" t="s">
        <v>25</v>
      </c>
      <c r="J1637" s="1" t="s">
        <v>37</v>
      </c>
      <c r="K1637" s="4">
        <v>2048725</v>
      </c>
      <c r="L1637" s="4" t="str">
        <f t="shared" si="177"/>
        <v>Submitted</v>
      </c>
      <c r="M1637" s="1">
        <v>312</v>
      </c>
      <c r="N1637" s="1" t="str">
        <f t="shared" si="178"/>
        <v>High_risk</v>
      </c>
      <c r="O1637" s="1" t="str">
        <f t="shared" si="179"/>
        <v>Excellent</v>
      </c>
      <c r="P1637" s="1" t="str">
        <f t="shared" si="180"/>
        <v>Submitted</v>
      </c>
      <c r="Q1637" s="1" t="str">
        <f t="shared" si="181"/>
        <v>Valid</v>
      </c>
      <c r="R1637" s="1" t="s">
        <v>70</v>
      </c>
      <c r="S1637" s="4">
        <v>1637330</v>
      </c>
      <c r="T1637" s="1">
        <v>11.94</v>
      </c>
      <c r="U1637" s="1">
        <v>120</v>
      </c>
      <c r="V1637" s="1">
        <v>13644.42</v>
      </c>
      <c r="W1637" s="4">
        <f t="shared" si="182"/>
        <v>1629143.35</v>
      </c>
      <c r="X1637" s="1" t="s">
        <v>28</v>
      </c>
      <c r="Y1637" s="1" t="s">
        <v>29</v>
      </c>
      <c r="Z1637" s="8">
        <v>47099</v>
      </c>
      <c r="AA1637" s="8" t="str">
        <f>TEXT(Table2[[#This Row],[Application_Date]],"yyy")</f>
        <v>2028</v>
      </c>
      <c r="AB1637" s="8" t="str">
        <f>TEXT(Table2[[#This Row],[Application_Date]],"mmmm")</f>
        <v>December</v>
      </c>
      <c r="AC1637" s="1" t="s">
        <v>52</v>
      </c>
      <c r="AD1637" s="1" t="s">
        <v>42</v>
      </c>
      <c r="AE1637" s="1" t="s">
        <v>62</v>
      </c>
    </row>
    <row r="1638" spans="1:31" x14ac:dyDescent="0.25">
      <c r="A1638" s="1" t="s">
        <v>3416</v>
      </c>
      <c r="B1638" s="1" t="str">
        <f>IF(COUNTIF($A$2:A1638,A1638)&gt;1,"Duplicate","Unique")</f>
        <v>Unique</v>
      </c>
      <c r="C1638" s="1" t="s">
        <v>3417</v>
      </c>
      <c r="D1638" s="1" t="s">
        <v>587</v>
      </c>
      <c r="E1638" s="1" t="str">
        <f t="shared" si="176"/>
        <v>Submitted</v>
      </c>
      <c r="F1638" s="1" t="s">
        <v>35</v>
      </c>
      <c r="G1638" s="1">
        <v>42</v>
      </c>
      <c r="H1638" s="1" t="s">
        <v>24</v>
      </c>
      <c r="I1638" s="1" t="s">
        <v>48</v>
      </c>
      <c r="J1638" s="1" t="s">
        <v>26</v>
      </c>
      <c r="K1638" s="4">
        <v>1305618</v>
      </c>
      <c r="L1638" s="4" t="str">
        <f t="shared" si="177"/>
        <v>Submitted</v>
      </c>
      <c r="M1638" s="1">
        <v>719</v>
      </c>
      <c r="N1638" s="1" t="str">
        <f t="shared" si="178"/>
        <v>low_risk</v>
      </c>
      <c r="O1638" s="1" t="str">
        <f t="shared" si="179"/>
        <v>Excellent</v>
      </c>
      <c r="P1638" s="1" t="str">
        <f t="shared" si="180"/>
        <v>Submitted</v>
      </c>
      <c r="Q1638" s="1" t="str">
        <f t="shared" si="181"/>
        <v>Valid</v>
      </c>
      <c r="R1638" s="1" t="s">
        <v>6</v>
      </c>
      <c r="S1638" s="4">
        <v>2984883</v>
      </c>
      <c r="T1638" s="1">
        <v>9.61</v>
      </c>
      <c r="U1638" s="1">
        <v>36</v>
      </c>
      <c r="V1638" s="1">
        <v>82913.42</v>
      </c>
      <c r="W1638" s="4">
        <f t="shared" si="182"/>
        <v>2390393.8040185277</v>
      </c>
      <c r="X1638" s="1" t="s">
        <v>39</v>
      </c>
      <c r="Y1638" s="1" t="s">
        <v>40</v>
      </c>
      <c r="Z1638" s="8">
        <v>47100</v>
      </c>
      <c r="AA1638" s="8" t="str">
        <f>TEXT(Table2[[#This Row],[Application_Date]],"yyy")</f>
        <v>2028</v>
      </c>
      <c r="AB1638" s="8" t="str">
        <f>TEXT(Table2[[#This Row],[Application_Date]],"mmmm")</f>
        <v>December</v>
      </c>
      <c r="AC1638" s="1" t="s">
        <v>41</v>
      </c>
      <c r="AD1638" s="1" t="s">
        <v>30</v>
      </c>
      <c r="AE1638" s="1" t="s">
        <v>31</v>
      </c>
    </row>
    <row r="1639" spans="1:31" x14ac:dyDescent="0.25">
      <c r="A1639" s="1" t="s">
        <v>3418</v>
      </c>
      <c r="B1639" s="1" t="str">
        <f>IF(COUNTIF($A$2:A1639,A1639)&gt;1,"Duplicate","Unique")</f>
        <v>Unique</v>
      </c>
      <c r="C1639" s="1" t="s">
        <v>3419</v>
      </c>
      <c r="D1639" s="1" t="s">
        <v>403</v>
      </c>
      <c r="E1639" s="1" t="str">
        <f t="shared" si="176"/>
        <v>Submitted</v>
      </c>
      <c r="F1639" s="1" t="s">
        <v>35</v>
      </c>
      <c r="G1639" s="1">
        <v>29</v>
      </c>
      <c r="H1639" s="1" t="s">
        <v>36</v>
      </c>
      <c r="I1639" s="1" t="s">
        <v>48</v>
      </c>
      <c r="J1639" s="1" t="s">
        <v>49</v>
      </c>
      <c r="K1639" s="4">
        <v>1882804</v>
      </c>
      <c r="L1639" s="4" t="str">
        <f t="shared" si="177"/>
        <v>Submitted</v>
      </c>
      <c r="M1639" s="1">
        <v>683</v>
      </c>
      <c r="N1639" s="1" t="str">
        <f t="shared" si="178"/>
        <v>low_risk</v>
      </c>
      <c r="O1639" s="1" t="str">
        <f t="shared" si="179"/>
        <v>Excellent</v>
      </c>
      <c r="P1639" s="1" t="str">
        <f t="shared" si="180"/>
        <v>Submitted</v>
      </c>
      <c r="Q1639" s="1" t="str">
        <f t="shared" si="181"/>
        <v>Valid</v>
      </c>
      <c r="R1639" s="1" t="s">
        <v>82</v>
      </c>
      <c r="S1639" s="4">
        <v>429135</v>
      </c>
      <c r="T1639" s="1">
        <v>10.76</v>
      </c>
      <c r="U1639" s="1">
        <v>36</v>
      </c>
      <c r="V1639" s="1">
        <v>11920.42</v>
      </c>
      <c r="W1639" s="4">
        <f t="shared" si="182"/>
        <v>384791.05003780487</v>
      </c>
      <c r="X1639" s="1" t="s">
        <v>39</v>
      </c>
      <c r="Y1639" s="1" t="s">
        <v>40</v>
      </c>
      <c r="Z1639" s="8">
        <v>47101</v>
      </c>
      <c r="AA1639" s="8" t="str">
        <f>TEXT(Table2[[#This Row],[Application_Date]],"yyy")</f>
        <v>2028</v>
      </c>
      <c r="AB1639" s="8" t="str">
        <f>TEXT(Table2[[#This Row],[Application_Date]],"mmmm")</f>
        <v>December</v>
      </c>
      <c r="AC1639" s="1" t="s">
        <v>52</v>
      </c>
      <c r="AD1639" s="1" t="s">
        <v>42</v>
      </c>
      <c r="AE1639" s="1" t="s">
        <v>43</v>
      </c>
    </row>
    <row r="1640" spans="1:31" x14ac:dyDescent="0.25">
      <c r="A1640" s="1" t="s">
        <v>3420</v>
      </c>
      <c r="B1640" s="1" t="str">
        <f>IF(COUNTIF($A$2:A1640,A1640)&gt;1,"Duplicate","Unique")</f>
        <v>Unique</v>
      </c>
      <c r="C1640" s="1" t="s">
        <v>3421</v>
      </c>
      <c r="D1640" s="1" t="s">
        <v>638</v>
      </c>
      <c r="E1640" s="1" t="str">
        <f t="shared" si="176"/>
        <v>Submitted</v>
      </c>
      <c r="F1640" s="1" t="s">
        <v>35</v>
      </c>
      <c r="G1640" s="1">
        <v>25</v>
      </c>
      <c r="H1640" s="1" t="s">
        <v>24</v>
      </c>
      <c r="I1640" s="1" t="s">
        <v>25</v>
      </c>
      <c r="J1640" s="1" t="s">
        <v>26</v>
      </c>
      <c r="K1640" s="4">
        <v>389341</v>
      </c>
      <c r="L1640" s="4" t="str">
        <f t="shared" si="177"/>
        <v>Submitted</v>
      </c>
      <c r="M1640" s="1">
        <v>819</v>
      </c>
      <c r="N1640" s="1" t="str">
        <f t="shared" si="178"/>
        <v>medium_risk</v>
      </c>
      <c r="O1640" s="1" t="str">
        <f t="shared" si="179"/>
        <v>Excellent</v>
      </c>
      <c r="P1640" s="1" t="str">
        <f t="shared" si="180"/>
        <v>Submitted</v>
      </c>
      <c r="Q1640" s="1" t="str">
        <f t="shared" si="181"/>
        <v>Valid</v>
      </c>
      <c r="R1640" s="1" t="s">
        <v>6</v>
      </c>
      <c r="S1640" s="4">
        <v>1775257</v>
      </c>
      <c r="T1640" s="1">
        <v>7.02</v>
      </c>
      <c r="U1640" s="1">
        <v>60</v>
      </c>
      <c r="V1640" s="1">
        <v>29587.62</v>
      </c>
      <c r="W1640" s="4">
        <f t="shared" si="182"/>
        <v>1038525.3450010343</v>
      </c>
      <c r="X1640" s="1" t="s">
        <v>39</v>
      </c>
      <c r="Y1640" s="1" t="s">
        <v>40</v>
      </c>
      <c r="Z1640" s="8">
        <v>47102</v>
      </c>
      <c r="AA1640" s="8" t="str">
        <f>TEXT(Table2[[#This Row],[Application_Date]],"yyy")</f>
        <v>2028</v>
      </c>
      <c r="AB1640" s="8" t="str">
        <f>TEXT(Table2[[#This Row],[Application_Date]],"mmmm")</f>
        <v>December</v>
      </c>
      <c r="AC1640" s="1" t="s">
        <v>61</v>
      </c>
      <c r="AD1640" s="1" t="s">
        <v>42</v>
      </c>
      <c r="AE1640" s="1" t="s">
        <v>62</v>
      </c>
    </row>
    <row r="1641" spans="1:31" x14ac:dyDescent="0.25">
      <c r="A1641" s="1" t="s">
        <v>3422</v>
      </c>
      <c r="B1641" s="1" t="str">
        <f>IF(COUNTIF($A$2:A1641,A1641)&gt;1,"Duplicate","Unique")</f>
        <v>Unique</v>
      </c>
      <c r="C1641" s="1" t="s">
        <v>3423</v>
      </c>
      <c r="D1641" s="1" t="s">
        <v>229</v>
      </c>
      <c r="E1641" s="1" t="str">
        <f t="shared" si="176"/>
        <v>Submitted</v>
      </c>
      <c r="F1641" s="1" t="s">
        <v>35</v>
      </c>
      <c r="G1641" s="1">
        <v>56</v>
      </c>
      <c r="H1641" s="1" t="s">
        <v>36</v>
      </c>
      <c r="I1641" s="1" t="s">
        <v>25</v>
      </c>
      <c r="J1641" s="1" t="s">
        <v>26</v>
      </c>
      <c r="K1641" s="4">
        <v>969658</v>
      </c>
      <c r="L1641" s="4" t="str">
        <f t="shared" si="177"/>
        <v>Submitted</v>
      </c>
      <c r="M1641" s="1">
        <v>465</v>
      </c>
      <c r="N1641" s="1" t="str">
        <f t="shared" si="178"/>
        <v>High_risk</v>
      </c>
      <c r="O1641" s="1" t="str">
        <f t="shared" si="179"/>
        <v>Excellent</v>
      </c>
      <c r="P1641" s="1" t="str">
        <f t="shared" si="180"/>
        <v>Submitted</v>
      </c>
      <c r="Q1641" s="1" t="str">
        <f t="shared" si="181"/>
        <v>Valid</v>
      </c>
      <c r="R1641" s="1" t="s">
        <v>6</v>
      </c>
      <c r="S1641" s="4">
        <v>3774628</v>
      </c>
      <c r="T1641" s="1">
        <v>9.98</v>
      </c>
      <c r="U1641" s="1">
        <v>60</v>
      </c>
      <c r="V1641" s="1">
        <v>62910.47</v>
      </c>
      <c r="W1641" s="4">
        <f t="shared" si="182"/>
        <v>3139232.2866666676</v>
      </c>
      <c r="X1641" s="1" t="s">
        <v>59</v>
      </c>
      <c r="Y1641" s="1" t="s">
        <v>60</v>
      </c>
      <c r="Z1641" s="8">
        <v>47103</v>
      </c>
      <c r="AA1641" s="8" t="str">
        <f>TEXT(Table2[[#This Row],[Application_Date]],"yyy")</f>
        <v>2028</v>
      </c>
      <c r="AB1641" s="8" t="str">
        <f>TEXT(Table2[[#This Row],[Application_Date]],"mmmm")</f>
        <v>December</v>
      </c>
      <c r="AC1641" s="1" t="s">
        <v>61</v>
      </c>
      <c r="AD1641" s="1" t="s">
        <v>42</v>
      </c>
      <c r="AE1641" s="1" t="s">
        <v>43</v>
      </c>
    </row>
    <row r="1642" spans="1:31" x14ac:dyDescent="0.25">
      <c r="A1642" s="1" t="s">
        <v>3424</v>
      </c>
      <c r="B1642" s="1" t="str">
        <f>IF(COUNTIF($A$2:A1642,A1642)&gt;1,"Duplicate","Unique")</f>
        <v>Unique</v>
      </c>
      <c r="C1642" s="1" t="s">
        <v>3425</v>
      </c>
      <c r="D1642" s="1" t="s">
        <v>314</v>
      </c>
      <c r="E1642" s="1" t="str">
        <f t="shared" si="176"/>
        <v>Submitted</v>
      </c>
      <c r="F1642" s="1" t="s">
        <v>35</v>
      </c>
      <c r="G1642" s="1">
        <v>40</v>
      </c>
      <c r="H1642" s="1" t="s">
        <v>36</v>
      </c>
      <c r="I1642" s="1" t="s">
        <v>48</v>
      </c>
      <c r="J1642" s="1" t="s">
        <v>49</v>
      </c>
      <c r="K1642" s="4">
        <v>0</v>
      </c>
      <c r="L1642" s="4" t="str">
        <f t="shared" si="177"/>
        <v>Submitted</v>
      </c>
      <c r="M1642" s="1">
        <v>307</v>
      </c>
      <c r="N1642" s="1" t="str">
        <f t="shared" si="178"/>
        <v>High_risk</v>
      </c>
      <c r="O1642" s="1" t="str">
        <f t="shared" si="179"/>
        <v>Excellent</v>
      </c>
      <c r="P1642" s="1" t="str">
        <f t="shared" si="180"/>
        <v>Submitted</v>
      </c>
      <c r="Q1642" s="1" t="str">
        <f t="shared" si="181"/>
        <v>Valid</v>
      </c>
      <c r="R1642" s="1" t="s">
        <v>6</v>
      </c>
      <c r="S1642" s="4">
        <v>417334</v>
      </c>
      <c r="T1642" s="1">
        <v>14.94</v>
      </c>
      <c r="U1642" s="1">
        <v>24</v>
      </c>
      <c r="V1642" s="1">
        <v>17388.919999999998</v>
      </c>
      <c r="W1642" s="4">
        <f t="shared" si="182"/>
        <v>519580.83193401934</v>
      </c>
      <c r="X1642" s="1" t="s">
        <v>50</v>
      </c>
      <c r="Y1642" s="1" t="s">
        <v>51</v>
      </c>
      <c r="Z1642" s="8">
        <v>47104</v>
      </c>
      <c r="AA1642" s="8" t="str">
        <f>TEXT(Table2[[#This Row],[Application_Date]],"yyy")</f>
        <v>2028</v>
      </c>
      <c r="AB1642" s="8" t="str">
        <f>TEXT(Table2[[#This Row],[Application_Date]],"mmmm")</f>
        <v>December</v>
      </c>
      <c r="AC1642" s="1" t="s">
        <v>61</v>
      </c>
      <c r="AD1642" s="1" t="s">
        <v>30</v>
      </c>
      <c r="AE1642" s="1" t="s">
        <v>31</v>
      </c>
    </row>
    <row r="1643" spans="1:31" x14ac:dyDescent="0.25">
      <c r="A1643" s="1" t="s">
        <v>3426</v>
      </c>
      <c r="B1643" s="1" t="str">
        <f>IF(COUNTIF($A$2:A1643,A1643)&gt;1,"Duplicate","Unique")</f>
        <v>Unique</v>
      </c>
      <c r="C1643" s="1" t="s">
        <v>3427</v>
      </c>
      <c r="D1643" s="1" t="s">
        <v>148</v>
      </c>
      <c r="E1643" s="1" t="str">
        <f t="shared" si="176"/>
        <v>Submitted</v>
      </c>
      <c r="F1643" s="1" t="s">
        <v>47</v>
      </c>
      <c r="G1643" s="1">
        <v>47</v>
      </c>
      <c r="H1643" s="1" t="s">
        <v>24</v>
      </c>
      <c r="I1643" s="1" t="s">
        <v>48</v>
      </c>
      <c r="J1643" s="1" t="s">
        <v>70</v>
      </c>
      <c r="K1643" s="4">
        <v>250718</v>
      </c>
      <c r="L1643" s="4" t="str">
        <f t="shared" si="177"/>
        <v>Submitted</v>
      </c>
      <c r="M1643" s="1">
        <v>835</v>
      </c>
      <c r="N1643" s="1" t="str">
        <f t="shared" si="178"/>
        <v>medium_risk</v>
      </c>
      <c r="O1643" s="1" t="str">
        <f t="shared" si="179"/>
        <v>Excellent</v>
      </c>
      <c r="P1643" s="1" t="str">
        <f t="shared" si="180"/>
        <v>Submitted</v>
      </c>
      <c r="Q1643" s="1" t="str">
        <f t="shared" si="181"/>
        <v>Valid</v>
      </c>
      <c r="R1643" s="1" t="s">
        <v>70</v>
      </c>
      <c r="S1643" s="4">
        <v>2895314</v>
      </c>
      <c r="T1643" s="1">
        <v>13.36</v>
      </c>
      <c r="U1643" s="1">
        <v>60</v>
      </c>
      <c r="V1643" s="1">
        <v>48255.23</v>
      </c>
      <c r="W1643" s="4">
        <f t="shared" si="182"/>
        <v>3223449.5866666664</v>
      </c>
      <c r="X1643" s="1" t="s">
        <v>59</v>
      </c>
      <c r="Y1643" s="1" t="s">
        <v>60</v>
      </c>
      <c r="Z1643" s="8">
        <v>47105</v>
      </c>
      <c r="AA1643" s="8" t="str">
        <f>TEXT(Table2[[#This Row],[Application_Date]],"yyy")</f>
        <v>2028</v>
      </c>
      <c r="AB1643" s="8" t="str">
        <f>TEXT(Table2[[#This Row],[Application_Date]],"mmmm")</f>
        <v>December</v>
      </c>
      <c r="AC1643" s="1" t="s">
        <v>61</v>
      </c>
      <c r="AD1643" s="1" t="s">
        <v>30</v>
      </c>
      <c r="AE1643" s="1" t="s">
        <v>66</v>
      </c>
    </row>
    <row r="1644" spans="1:31" x14ac:dyDescent="0.25">
      <c r="A1644" s="1" t="s">
        <v>3428</v>
      </c>
      <c r="B1644" s="1" t="str">
        <f>IF(COUNTIF($A$2:A1644,A1644)&gt;1,"Duplicate","Unique")</f>
        <v>Unique</v>
      </c>
      <c r="C1644" s="1" t="s">
        <v>3429</v>
      </c>
      <c r="D1644" s="1" t="s">
        <v>766</v>
      </c>
      <c r="E1644" s="1" t="str">
        <f t="shared" si="176"/>
        <v>Submitted</v>
      </c>
      <c r="F1644" s="1" t="s">
        <v>35</v>
      </c>
      <c r="G1644" s="1">
        <v>58</v>
      </c>
      <c r="H1644" s="1" t="s">
        <v>36</v>
      </c>
      <c r="I1644" s="1" t="s">
        <v>48</v>
      </c>
      <c r="J1644" s="1" t="s">
        <v>37</v>
      </c>
      <c r="K1644" s="4">
        <v>316759</v>
      </c>
      <c r="L1644" s="4" t="str">
        <f t="shared" si="177"/>
        <v>Submitted</v>
      </c>
      <c r="M1644" s="1">
        <v>735</v>
      </c>
      <c r="N1644" s="1" t="str">
        <f t="shared" si="178"/>
        <v>low_risk</v>
      </c>
      <c r="O1644" s="1" t="str">
        <f t="shared" si="179"/>
        <v>Excellent</v>
      </c>
      <c r="P1644" s="1" t="str">
        <f t="shared" si="180"/>
        <v>Submitted</v>
      </c>
      <c r="Q1644" s="1" t="str">
        <f t="shared" si="181"/>
        <v>Valid</v>
      </c>
      <c r="R1644" s="1" t="s">
        <v>70</v>
      </c>
      <c r="S1644" s="4">
        <v>3168295</v>
      </c>
      <c r="T1644" s="1">
        <v>18.510000000000002</v>
      </c>
      <c r="U1644" s="1">
        <v>60</v>
      </c>
      <c r="V1644" s="1">
        <v>52804.92</v>
      </c>
      <c r="W1644" s="4">
        <f t="shared" si="182"/>
        <v>4887095.0375000006</v>
      </c>
      <c r="X1644" s="1" t="s">
        <v>50</v>
      </c>
      <c r="Y1644" s="1" t="s">
        <v>51</v>
      </c>
      <c r="Z1644" s="8">
        <v>47106</v>
      </c>
      <c r="AA1644" s="8" t="str">
        <f>TEXT(Table2[[#This Row],[Application_Date]],"yyy")</f>
        <v>2028</v>
      </c>
      <c r="AB1644" s="8" t="str">
        <f>TEXT(Table2[[#This Row],[Application_Date]],"mmmm")</f>
        <v>December</v>
      </c>
      <c r="AC1644" s="1" t="s">
        <v>41</v>
      </c>
      <c r="AD1644" s="1" t="s">
        <v>30</v>
      </c>
      <c r="AE1644" s="1" t="s">
        <v>31</v>
      </c>
    </row>
    <row r="1645" spans="1:31" x14ac:dyDescent="0.25">
      <c r="A1645" s="1" t="s">
        <v>3430</v>
      </c>
      <c r="B1645" s="1" t="str">
        <f>IF(COUNTIF($A$2:A1645,A1645)&gt;1,"Duplicate","Unique")</f>
        <v>Unique</v>
      </c>
      <c r="C1645" s="1" t="s">
        <v>3431</v>
      </c>
      <c r="D1645" s="1" t="s">
        <v>489</v>
      </c>
      <c r="E1645" s="1" t="str">
        <f t="shared" si="176"/>
        <v>Submitted</v>
      </c>
      <c r="F1645" s="1" t="s">
        <v>35</v>
      </c>
      <c r="G1645" s="1">
        <v>47</v>
      </c>
      <c r="H1645" s="1" t="s">
        <v>36</v>
      </c>
      <c r="I1645" s="1" t="s">
        <v>25</v>
      </c>
      <c r="J1645" s="1" t="s">
        <v>49</v>
      </c>
      <c r="K1645" s="4">
        <v>1774952</v>
      </c>
      <c r="L1645" s="4" t="str">
        <f t="shared" si="177"/>
        <v>Submitted</v>
      </c>
      <c r="M1645" s="1">
        <v>604</v>
      </c>
      <c r="N1645" s="1" t="str">
        <f t="shared" si="178"/>
        <v>low_risk</v>
      </c>
      <c r="O1645" s="1" t="str">
        <f t="shared" si="179"/>
        <v>Excellent</v>
      </c>
      <c r="P1645" s="1" t="str">
        <f t="shared" si="180"/>
        <v>Submitted</v>
      </c>
      <c r="Q1645" s="1" t="str">
        <f t="shared" si="181"/>
        <v>Valid</v>
      </c>
      <c r="R1645" s="1" t="s">
        <v>38</v>
      </c>
      <c r="S1645" s="4">
        <v>396381</v>
      </c>
      <c r="T1645" s="1">
        <v>12.17</v>
      </c>
      <c r="U1645" s="1">
        <v>120</v>
      </c>
      <c r="V1645" s="1">
        <v>3303.18</v>
      </c>
      <c r="W1645" s="4">
        <f t="shared" si="182"/>
        <v>401996.39750000002</v>
      </c>
      <c r="X1645" s="1" t="s">
        <v>50</v>
      </c>
      <c r="Y1645" s="1" t="s">
        <v>51</v>
      </c>
      <c r="Z1645" s="8">
        <v>47107</v>
      </c>
      <c r="AA1645" s="8" t="str">
        <f>TEXT(Table2[[#This Row],[Application_Date]],"yyy")</f>
        <v>2028</v>
      </c>
      <c r="AB1645" s="8" t="str">
        <f>TEXT(Table2[[#This Row],[Application_Date]],"mmmm")</f>
        <v>December</v>
      </c>
      <c r="AC1645" s="1" t="s">
        <v>52</v>
      </c>
      <c r="AD1645" s="1" t="s">
        <v>30</v>
      </c>
      <c r="AE1645" s="1" t="s">
        <v>43</v>
      </c>
    </row>
    <row r="1646" spans="1:31" x14ac:dyDescent="0.25">
      <c r="A1646" s="1" t="s">
        <v>3432</v>
      </c>
      <c r="B1646" s="1" t="str">
        <f>IF(COUNTIF($A$2:A1646,A1646)&gt;1,"Duplicate","Unique")</f>
        <v>Unique</v>
      </c>
      <c r="C1646" s="1" t="s">
        <v>3433</v>
      </c>
      <c r="D1646" s="1" t="s">
        <v>204</v>
      </c>
      <c r="E1646" s="1" t="str">
        <f t="shared" si="176"/>
        <v>Submitted</v>
      </c>
      <c r="F1646" s="1" t="s">
        <v>35</v>
      </c>
      <c r="G1646" s="1">
        <v>42</v>
      </c>
      <c r="H1646" s="1" t="s">
        <v>24</v>
      </c>
      <c r="I1646" s="1" t="s">
        <v>48</v>
      </c>
      <c r="J1646" s="1" t="s">
        <v>26</v>
      </c>
      <c r="K1646" s="4">
        <v>1681759</v>
      </c>
      <c r="L1646" s="4" t="str">
        <f t="shared" si="177"/>
        <v>Submitted</v>
      </c>
      <c r="M1646" s="1">
        <v>483</v>
      </c>
      <c r="N1646" s="1" t="str">
        <f t="shared" si="178"/>
        <v>High_risk</v>
      </c>
      <c r="O1646" s="1" t="str">
        <f t="shared" si="179"/>
        <v>Excellent</v>
      </c>
      <c r="P1646" s="1" t="str">
        <f t="shared" si="180"/>
        <v>Submitted</v>
      </c>
      <c r="Q1646" s="1" t="str">
        <f t="shared" si="181"/>
        <v>Valid</v>
      </c>
      <c r="R1646" s="1" t="s">
        <v>38</v>
      </c>
      <c r="S1646" s="4">
        <v>1419627</v>
      </c>
      <c r="T1646" s="1">
        <v>13.57</v>
      </c>
      <c r="U1646" s="1">
        <v>24</v>
      </c>
      <c r="V1646" s="1">
        <v>59151.12</v>
      </c>
      <c r="W1646" s="4">
        <f t="shared" si="182"/>
        <v>1605361.553411505</v>
      </c>
      <c r="X1646" s="1" t="s">
        <v>105</v>
      </c>
      <c r="Y1646" s="1" t="s">
        <v>106</v>
      </c>
      <c r="Z1646" s="8">
        <v>47108</v>
      </c>
      <c r="AA1646" s="8" t="str">
        <f>TEXT(Table2[[#This Row],[Application_Date]],"yyy")</f>
        <v>2028</v>
      </c>
      <c r="AB1646" s="8" t="str">
        <f>TEXT(Table2[[#This Row],[Application_Date]],"mmmm")</f>
        <v>December</v>
      </c>
      <c r="AC1646" s="1" t="s">
        <v>61</v>
      </c>
      <c r="AD1646" s="1" t="s">
        <v>42</v>
      </c>
      <c r="AE1646" s="1" t="s">
        <v>62</v>
      </c>
    </row>
    <row r="1647" spans="1:31" x14ac:dyDescent="0.25">
      <c r="A1647" s="1" t="s">
        <v>3434</v>
      </c>
      <c r="B1647" s="1" t="str">
        <f>IF(COUNTIF($A$2:A1647,A1647)&gt;1,"Duplicate","Unique")</f>
        <v>Unique</v>
      </c>
      <c r="C1647" s="1" t="s">
        <v>3435</v>
      </c>
      <c r="D1647" s="1" t="s">
        <v>461</v>
      </c>
      <c r="E1647" s="1" t="str">
        <f t="shared" si="176"/>
        <v>Submitted</v>
      </c>
      <c r="F1647" s="1" t="s">
        <v>47</v>
      </c>
      <c r="G1647" s="1">
        <v>61</v>
      </c>
      <c r="H1647" s="1" t="s">
        <v>24</v>
      </c>
      <c r="I1647" s="1" t="s">
        <v>25</v>
      </c>
      <c r="J1647" s="1" t="s">
        <v>26</v>
      </c>
      <c r="K1647" s="4">
        <v>2100231</v>
      </c>
      <c r="L1647" s="4" t="str">
        <f t="shared" si="177"/>
        <v>Submitted</v>
      </c>
      <c r="M1647" s="1">
        <v>502</v>
      </c>
      <c r="N1647" s="1" t="str">
        <f t="shared" si="178"/>
        <v>High_risk</v>
      </c>
      <c r="O1647" s="1" t="str">
        <f t="shared" si="179"/>
        <v>Excellent</v>
      </c>
      <c r="P1647" s="1" t="str">
        <f t="shared" si="180"/>
        <v>Submitted</v>
      </c>
      <c r="Q1647" s="1" t="str">
        <f t="shared" si="181"/>
        <v>Valid</v>
      </c>
      <c r="R1647" s="1" t="s">
        <v>70</v>
      </c>
      <c r="S1647" s="4">
        <v>4390258</v>
      </c>
      <c r="T1647" s="1">
        <v>7.27</v>
      </c>
      <c r="U1647" s="1">
        <v>12</v>
      </c>
      <c r="V1647" s="1">
        <v>365854.83</v>
      </c>
      <c r="W1647" s="4">
        <f t="shared" si="182"/>
        <v>2668841.1108213486</v>
      </c>
      <c r="X1647" s="1" t="s">
        <v>28</v>
      </c>
      <c r="Y1647" s="1" t="s">
        <v>29</v>
      </c>
      <c r="Z1647" s="8">
        <v>47109</v>
      </c>
      <c r="AA1647" s="8" t="str">
        <f>TEXT(Table2[[#This Row],[Application_Date]],"yyy")</f>
        <v>2028</v>
      </c>
      <c r="AB1647" s="8" t="str">
        <f>TEXT(Table2[[#This Row],[Application_Date]],"mmmm")</f>
        <v>December</v>
      </c>
      <c r="AC1647" s="1" t="s">
        <v>52</v>
      </c>
      <c r="AD1647" s="1" t="s">
        <v>42</v>
      </c>
      <c r="AE1647" s="1" t="s">
        <v>31</v>
      </c>
    </row>
    <row r="1648" spans="1:31" x14ac:dyDescent="0.25">
      <c r="A1648" s="1" t="s">
        <v>3436</v>
      </c>
      <c r="B1648" s="1" t="str">
        <f>IF(COUNTIF($A$2:A1648,A1648)&gt;1,"Duplicate","Unique")</f>
        <v>Unique</v>
      </c>
      <c r="C1648" s="1" t="s">
        <v>3437</v>
      </c>
      <c r="D1648" s="1" t="s">
        <v>124</v>
      </c>
      <c r="E1648" s="1" t="str">
        <f t="shared" si="176"/>
        <v>Submitted</v>
      </c>
      <c r="F1648" s="1" t="s">
        <v>35</v>
      </c>
      <c r="G1648" s="1">
        <v>24</v>
      </c>
      <c r="H1648" s="1" t="s">
        <v>24</v>
      </c>
      <c r="I1648" s="1" t="s">
        <v>25</v>
      </c>
      <c r="J1648" s="1" t="s">
        <v>49</v>
      </c>
      <c r="K1648" s="4">
        <v>1122783</v>
      </c>
      <c r="L1648" s="4" t="str">
        <f t="shared" si="177"/>
        <v>Submitted</v>
      </c>
      <c r="M1648" s="1">
        <v>854</v>
      </c>
      <c r="N1648" s="1" t="str">
        <f t="shared" si="178"/>
        <v>medium_risk</v>
      </c>
      <c r="O1648" s="1" t="str">
        <f t="shared" si="179"/>
        <v>Excellent</v>
      </c>
      <c r="P1648" s="1" t="str">
        <f t="shared" si="180"/>
        <v>Submitted</v>
      </c>
      <c r="Q1648" s="1" t="str">
        <f t="shared" si="181"/>
        <v>Valid</v>
      </c>
      <c r="R1648" s="1" t="s">
        <v>6</v>
      </c>
      <c r="S1648" s="4">
        <v>4559864</v>
      </c>
      <c r="T1648" s="1">
        <v>9.61</v>
      </c>
      <c r="U1648" s="1">
        <v>36</v>
      </c>
      <c r="V1648" s="1">
        <v>126662.89</v>
      </c>
      <c r="W1648" s="4">
        <f t="shared" si="182"/>
        <v>3651691.0889864485</v>
      </c>
      <c r="X1648" s="1" t="s">
        <v>59</v>
      </c>
      <c r="Y1648" s="1" t="s">
        <v>60</v>
      </c>
      <c r="Z1648" s="8">
        <v>47110</v>
      </c>
      <c r="AA1648" s="8" t="str">
        <f>TEXT(Table2[[#This Row],[Application_Date]],"yyy")</f>
        <v>2028</v>
      </c>
      <c r="AB1648" s="8" t="str">
        <f>TEXT(Table2[[#This Row],[Application_Date]],"mmmm")</f>
        <v>December</v>
      </c>
      <c r="AC1648" s="1" t="s">
        <v>61</v>
      </c>
      <c r="AD1648" s="1" t="s">
        <v>42</v>
      </c>
      <c r="AE1648" s="1" t="s">
        <v>66</v>
      </c>
    </row>
    <row r="1649" spans="1:31" x14ac:dyDescent="0.25">
      <c r="A1649" s="1" t="s">
        <v>3438</v>
      </c>
      <c r="B1649" s="1" t="str">
        <f>IF(COUNTIF($A$2:A1649,A1649)&gt;1,"Duplicate","Unique")</f>
        <v>Unique</v>
      </c>
      <c r="C1649" s="1" t="s">
        <v>3439</v>
      </c>
      <c r="D1649" s="1" t="s">
        <v>89</v>
      </c>
      <c r="E1649" s="1" t="str">
        <f t="shared" si="176"/>
        <v>Submitted</v>
      </c>
      <c r="F1649" s="1" t="s">
        <v>47</v>
      </c>
      <c r="G1649" s="1">
        <v>24</v>
      </c>
      <c r="H1649" s="1" t="s">
        <v>24</v>
      </c>
      <c r="I1649" s="1" t="s">
        <v>25</v>
      </c>
      <c r="J1649" s="1" t="s">
        <v>70</v>
      </c>
      <c r="K1649" s="4">
        <v>1874931</v>
      </c>
      <c r="L1649" s="4" t="str">
        <f t="shared" si="177"/>
        <v>Submitted</v>
      </c>
      <c r="M1649" s="1">
        <v>872</v>
      </c>
      <c r="N1649" s="1" t="str">
        <f t="shared" si="178"/>
        <v>medium_risk</v>
      </c>
      <c r="O1649" s="1" t="str">
        <f t="shared" si="179"/>
        <v>Excellent</v>
      </c>
      <c r="P1649" s="1" t="str">
        <f t="shared" si="180"/>
        <v>Submitted</v>
      </c>
      <c r="Q1649" s="1" t="str">
        <f t="shared" si="181"/>
        <v>Valid</v>
      </c>
      <c r="R1649" s="1" t="s">
        <v>27</v>
      </c>
      <c r="S1649" s="4">
        <v>398112</v>
      </c>
      <c r="T1649" s="1">
        <v>13.18</v>
      </c>
      <c r="U1649" s="1">
        <v>180</v>
      </c>
      <c r="V1649" s="1">
        <v>2211.73</v>
      </c>
      <c r="W1649" s="4">
        <f t="shared" si="182"/>
        <v>437259.68</v>
      </c>
      <c r="X1649" s="1" t="s">
        <v>39</v>
      </c>
      <c r="Y1649" s="1" t="s">
        <v>40</v>
      </c>
      <c r="Z1649" s="8">
        <v>47111</v>
      </c>
      <c r="AA1649" s="8" t="str">
        <f>TEXT(Table2[[#This Row],[Application_Date]],"yyy")</f>
        <v>2028</v>
      </c>
      <c r="AB1649" s="8" t="str">
        <f>TEXT(Table2[[#This Row],[Application_Date]],"mmmm")</f>
        <v>December</v>
      </c>
      <c r="AC1649" s="1" t="s">
        <v>61</v>
      </c>
      <c r="AD1649" s="1" t="s">
        <v>30</v>
      </c>
      <c r="AE1649" s="1" t="s">
        <v>66</v>
      </c>
    </row>
    <row r="1650" spans="1:31" x14ac:dyDescent="0.25">
      <c r="A1650" s="1" t="s">
        <v>3440</v>
      </c>
      <c r="B1650" s="1" t="str">
        <f>IF(COUNTIF($A$2:A1650,A1650)&gt;1,"Duplicate","Unique")</f>
        <v>Unique</v>
      </c>
      <c r="C1650" s="1" t="s">
        <v>3441</v>
      </c>
      <c r="D1650" s="1" t="s">
        <v>94</v>
      </c>
      <c r="E1650" s="1" t="str">
        <f t="shared" si="176"/>
        <v>Submitted</v>
      </c>
      <c r="F1650" s="1" t="s">
        <v>35</v>
      </c>
      <c r="G1650" s="1">
        <v>35</v>
      </c>
      <c r="H1650" s="1" t="s">
        <v>24</v>
      </c>
      <c r="I1650" s="1" t="s">
        <v>25</v>
      </c>
      <c r="J1650" s="1" t="s">
        <v>49</v>
      </c>
      <c r="K1650" s="4">
        <v>1173850</v>
      </c>
      <c r="L1650" s="4" t="str">
        <f t="shared" si="177"/>
        <v>Submitted</v>
      </c>
      <c r="M1650" s="1">
        <v>652</v>
      </c>
      <c r="N1650" s="1" t="str">
        <f t="shared" si="178"/>
        <v>low_risk</v>
      </c>
      <c r="O1650" s="1" t="str">
        <f t="shared" si="179"/>
        <v>Excellent</v>
      </c>
      <c r="P1650" s="1" t="str">
        <f t="shared" si="180"/>
        <v>Submitted</v>
      </c>
      <c r="Q1650" s="1" t="str">
        <f t="shared" si="181"/>
        <v>Valid</v>
      </c>
      <c r="R1650" s="1" t="s">
        <v>82</v>
      </c>
      <c r="S1650" s="4">
        <v>341389</v>
      </c>
      <c r="T1650" s="1">
        <v>10.89</v>
      </c>
      <c r="U1650" s="1">
        <v>36</v>
      </c>
      <c r="V1650" s="1">
        <v>9483.0300000000007</v>
      </c>
      <c r="W1650" s="4">
        <f t="shared" si="182"/>
        <v>309810.51752479549</v>
      </c>
      <c r="X1650" s="1" t="s">
        <v>50</v>
      </c>
      <c r="Y1650" s="1" t="s">
        <v>51</v>
      </c>
      <c r="Z1650" s="8">
        <v>47112</v>
      </c>
      <c r="AA1650" s="8" t="str">
        <f>TEXT(Table2[[#This Row],[Application_Date]],"yyy")</f>
        <v>2028</v>
      </c>
      <c r="AB1650" s="8" t="str">
        <f>TEXT(Table2[[#This Row],[Application_Date]],"mmmm")</f>
        <v>December</v>
      </c>
      <c r="AC1650" s="1" t="s">
        <v>52</v>
      </c>
      <c r="AD1650" s="1" t="s">
        <v>30</v>
      </c>
      <c r="AE1650" s="1" t="s">
        <v>66</v>
      </c>
    </row>
    <row r="1651" spans="1:31" x14ac:dyDescent="0.25">
      <c r="A1651" s="1" t="s">
        <v>3442</v>
      </c>
      <c r="B1651" s="1" t="str">
        <f>IF(COUNTIF($A$2:A1651,A1651)&gt;1,"Duplicate","Unique")</f>
        <v>Unique</v>
      </c>
      <c r="C1651" s="1" t="s">
        <v>3443</v>
      </c>
      <c r="D1651" s="1" t="s">
        <v>659</v>
      </c>
      <c r="E1651" s="1" t="str">
        <f t="shared" si="176"/>
        <v>Submitted</v>
      </c>
      <c r="F1651" s="1" t="s">
        <v>35</v>
      </c>
      <c r="G1651" s="1">
        <v>37</v>
      </c>
      <c r="H1651" s="1" t="s">
        <v>36</v>
      </c>
      <c r="I1651" s="1" t="s">
        <v>25</v>
      </c>
      <c r="J1651" s="1" t="s">
        <v>26</v>
      </c>
      <c r="K1651" s="4">
        <v>1151936</v>
      </c>
      <c r="L1651" s="4" t="str">
        <f t="shared" si="177"/>
        <v>Submitted</v>
      </c>
      <c r="M1651" s="1">
        <v>578</v>
      </c>
      <c r="N1651" s="1" t="str">
        <f t="shared" si="178"/>
        <v>High_risk</v>
      </c>
      <c r="O1651" s="1" t="str">
        <f t="shared" si="179"/>
        <v>Excellent</v>
      </c>
      <c r="P1651" s="1" t="str">
        <f t="shared" si="180"/>
        <v>Submitted</v>
      </c>
      <c r="Q1651" s="1" t="str">
        <f t="shared" si="181"/>
        <v>Valid</v>
      </c>
      <c r="R1651" s="1" t="s">
        <v>27</v>
      </c>
      <c r="S1651" s="4">
        <v>3006384</v>
      </c>
      <c r="T1651" s="1">
        <v>10.7</v>
      </c>
      <c r="U1651" s="1">
        <v>24</v>
      </c>
      <c r="V1651" s="1">
        <v>125266</v>
      </c>
      <c r="W1651" s="4">
        <f t="shared" si="182"/>
        <v>2680693.0081019755</v>
      </c>
      <c r="X1651" s="1" t="s">
        <v>59</v>
      </c>
      <c r="Y1651" s="1" t="s">
        <v>60</v>
      </c>
      <c r="Z1651" s="8">
        <v>47113</v>
      </c>
      <c r="AA1651" s="8" t="str">
        <f>TEXT(Table2[[#This Row],[Application_Date]],"yyy")</f>
        <v>2028</v>
      </c>
      <c r="AB1651" s="8" t="str">
        <f>TEXT(Table2[[#This Row],[Application_Date]],"mmmm")</f>
        <v>December</v>
      </c>
      <c r="AC1651" s="1" t="s">
        <v>41</v>
      </c>
      <c r="AD1651" s="1" t="s">
        <v>42</v>
      </c>
      <c r="AE1651" s="1" t="s">
        <v>31</v>
      </c>
    </row>
    <row r="1652" spans="1:31" x14ac:dyDescent="0.25">
      <c r="A1652" s="1" t="s">
        <v>3444</v>
      </c>
      <c r="B1652" s="1" t="str">
        <f>IF(COUNTIF($A$2:A1652,A1652)&gt;1,"Duplicate","Unique")</f>
        <v>Unique</v>
      </c>
      <c r="C1652" s="1" t="s">
        <v>3445</v>
      </c>
      <c r="D1652" s="1" t="s">
        <v>177</v>
      </c>
      <c r="E1652" s="1" t="str">
        <f t="shared" si="176"/>
        <v>Submitted</v>
      </c>
      <c r="F1652" s="1" t="s">
        <v>47</v>
      </c>
      <c r="G1652" s="1">
        <v>21</v>
      </c>
      <c r="H1652" s="1" t="s">
        <v>24</v>
      </c>
      <c r="I1652" s="1" t="s">
        <v>48</v>
      </c>
      <c r="J1652" s="1" t="s">
        <v>49</v>
      </c>
      <c r="K1652" s="4">
        <v>1863701</v>
      </c>
      <c r="L1652" s="4" t="str">
        <f t="shared" si="177"/>
        <v>Submitted</v>
      </c>
      <c r="M1652" s="1">
        <v>366</v>
      </c>
      <c r="N1652" s="1" t="str">
        <f t="shared" si="178"/>
        <v>High_risk</v>
      </c>
      <c r="O1652" s="1" t="str">
        <f t="shared" si="179"/>
        <v>Excellent</v>
      </c>
      <c r="P1652" s="1" t="str">
        <f t="shared" si="180"/>
        <v>Submitted</v>
      </c>
      <c r="Q1652" s="1" t="str">
        <f t="shared" si="181"/>
        <v>Valid</v>
      </c>
      <c r="R1652" s="1" t="s">
        <v>82</v>
      </c>
      <c r="S1652" s="4">
        <v>371300</v>
      </c>
      <c r="T1652" s="1">
        <v>12.01</v>
      </c>
      <c r="U1652" s="1">
        <v>60</v>
      </c>
      <c r="V1652" s="1">
        <v>6188.33</v>
      </c>
      <c r="W1652" s="4">
        <f t="shared" si="182"/>
        <v>371609.41666666663</v>
      </c>
      <c r="X1652" s="1" t="s">
        <v>59</v>
      </c>
      <c r="Y1652" s="1" t="s">
        <v>60</v>
      </c>
      <c r="Z1652" s="8">
        <v>47114</v>
      </c>
      <c r="AA1652" s="8" t="str">
        <f>TEXT(Table2[[#This Row],[Application_Date]],"yyy")</f>
        <v>2028</v>
      </c>
      <c r="AB1652" s="8" t="str">
        <f>TEXT(Table2[[#This Row],[Application_Date]],"mmmm")</f>
        <v>December</v>
      </c>
      <c r="AC1652" s="1" t="s">
        <v>61</v>
      </c>
      <c r="AD1652" s="1" t="s">
        <v>30</v>
      </c>
      <c r="AE1652" s="1" t="s">
        <v>62</v>
      </c>
    </row>
    <row r="1653" spans="1:31" x14ac:dyDescent="0.25">
      <c r="A1653" s="1" t="s">
        <v>3446</v>
      </c>
      <c r="B1653" s="1" t="str">
        <f>IF(COUNTIF($A$2:A1653,A1653)&gt;1,"Duplicate","Unique")</f>
        <v>Unique</v>
      </c>
      <c r="C1653" s="1" t="s">
        <v>3447</v>
      </c>
      <c r="D1653" s="1" t="s">
        <v>55</v>
      </c>
      <c r="E1653" s="1" t="str">
        <f t="shared" si="176"/>
        <v>Submitted</v>
      </c>
      <c r="F1653" s="1" t="s">
        <v>35</v>
      </c>
      <c r="G1653" s="1">
        <v>42</v>
      </c>
      <c r="H1653" s="1" t="s">
        <v>24</v>
      </c>
      <c r="I1653" s="1" t="s">
        <v>25</v>
      </c>
      <c r="J1653" s="1" t="s">
        <v>70</v>
      </c>
      <c r="K1653" s="4">
        <v>0</v>
      </c>
      <c r="L1653" s="4" t="str">
        <f t="shared" si="177"/>
        <v>Submitted</v>
      </c>
      <c r="M1653" s="1">
        <v>699</v>
      </c>
      <c r="N1653" s="1" t="str">
        <f t="shared" si="178"/>
        <v>low_risk</v>
      </c>
      <c r="O1653" s="1" t="str">
        <f t="shared" si="179"/>
        <v>Excellent</v>
      </c>
      <c r="P1653" s="1" t="str">
        <f t="shared" si="180"/>
        <v>Submitted</v>
      </c>
      <c r="Q1653" s="1" t="str">
        <f t="shared" si="181"/>
        <v>Valid</v>
      </c>
      <c r="R1653" s="1" t="s">
        <v>6</v>
      </c>
      <c r="S1653" s="4">
        <v>140353</v>
      </c>
      <c r="T1653" s="1">
        <v>8.3800000000000008</v>
      </c>
      <c r="U1653" s="1">
        <v>24</v>
      </c>
      <c r="V1653" s="1">
        <v>5848.04</v>
      </c>
      <c r="W1653" s="4">
        <f t="shared" si="182"/>
        <v>98013.473954397152</v>
      </c>
      <c r="X1653" s="1" t="s">
        <v>28</v>
      </c>
      <c r="Y1653" s="1" t="s">
        <v>29</v>
      </c>
      <c r="Z1653" s="8">
        <v>47115</v>
      </c>
      <c r="AA1653" s="8" t="str">
        <f>TEXT(Table2[[#This Row],[Application_Date]],"yyy")</f>
        <v>2028</v>
      </c>
      <c r="AB1653" s="8" t="str">
        <f>TEXT(Table2[[#This Row],[Application_Date]],"mmmm")</f>
        <v>December</v>
      </c>
      <c r="AC1653" s="1" t="s">
        <v>61</v>
      </c>
      <c r="AD1653" s="1" t="s">
        <v>42</v>
      </c>
      <c r="AE1653" s="1" t="s">
        <v>31</v>
      </c>
    </row>
    <row r="1654" spans="1:31" x14ac:dyDescent="0.25">
      <c r="A1654" s="1" t="s">
        <v>3448</v>
      </c>
      <c r="B1654" s="1" t="str">
        <f>IF(COUNTIF($A$2:A1654,A1654)&gt;1,"Duplicate","Unique")</f>
        <v>Unique</v>
      </c>
      <c r="C1654" s="1" t="s">
        <v>3449</v>
      </c>
      <c r="D1654" s="1" t="s">
        <v>69</v>
      </c>
      <c r="E1654" s="1" t="str">
        <f t="shared" si="176"/>
        <v>Submitted</v>
      </c>
      <c r="F1654" s="1" t="s">
        <v>35</v>
      </c>
      <c r="G1654" s="1">
        <v>51</v>
      </c>
      <c r="H1654" s="1" t="s">
        <v>24</v>
      </c>
      <c r="I1654" s="1" t="s">
        <v>25</v>
      </c>
      <c r="J1654" s="1" t="s">
        <v>49</v>
      </c>
      <c r="K1654" s="4">
        <v>979170</v>
      </c>
      <c r="L1654" s="4" t="str">
        <f t="shared" si="177"/>
        <v>Submitted</v>
      </c>
      <c r="M1654" s="1">
        <v>740</v>
      </c>
      <c r="N1654" s="1" t="str">
        <f t="shared" si="178"/>
        <v>low_risk</v>
      </c>
      <c r="O1654" s="1" t="str">
        <f t="shared" si="179"/>
        <v>Excellent</v>
      </c>
      <c r="P1654" s="1" t="str">
        <f t="shared" si="180"/>
        <v>Submitted</v>
      </c>
      <c r="Q1654" s="1" t="str">
        <f t="shared" si="181"/>
        <v>Valid</v>
      </c>
      <c r="R1654" s="1" t="s">
        <v>27</v>
      </c>
      <c r="S1654" s="4">
        <v>3282535</v>
      </c>
      <c r="T1654" s="1">
        <v>16.45</v>
      </c>
      <c r="U1654" s="1">
        <v>180</v>
      </c>
      <c r="V1654" s="1">
        <v>18236.310000000001</v>
      </c>
      <c r="W1654" s="4">
        <f t="shared" si="182"/>
        <v>4499808.395833333</v>
      </c>
      <c r="X1654" s="1" t="s">
        <v>95</v>
      </c>
      <c r="Y1654" s="1" t="s">
        <v>96</v>
      </c>
      <c r="Z1654" s="8">
        <v>47116</v>
      </c>
      <c r="AA1654" s="8" t="str">
        <f>TEXT(Table2[[#This Row],[Application_Date]],"yyy")</f>
        <v>2028</v>
      </c>
      <c r="AB1654" s="8" t="str">
        <f>TEXT(Table2[[#This Row],[Application_Date]],"mmmm")</f>
        <v>December</v>
      </c>
      <c r="AC1654" s="1" t="s">
        <v>61</v>
      </c>
      <c r="AD1654" s="1" t="s">
        <v>42</v>
      </c>
      <c r="AE1654" s="1" t="s">
        <v>43</v>
      </c>
    </row>
    <row r="1655" spans="1:31" x14ac:dyDescent="0.25">
      <c r="A1655" s="1" t="s">
        <v>3450</v>
      </c>
      <c r="B1655" s="1" t="str">
        <f>IF(COUNTIF($A$2:A1655,A1655)&gt;1,"Duplicate","Unique")</f>
        <v>Unique</v>
      </c>
      <c r="C1655" s="1" t="s">
        <v>3451</v>
      </c>
      <c r="D1655" s="1" t="s">
        <v>78</v>
      </c>
      <c r="E1655" s="1" t="str">
        <f t="shared" si="176"/>
        <v>Submitted</v>
      </c>
      <c r="F1655" s="1" t="s">
        <v>47</v>
      </c>
      <c r="G1655" s="1">
        <v>38</v>
      </c>
      <c r="H1655" s="1" t="s">
        <v>36</v>
      </c>
      <c r="I1655" s="1" t="s">
        <v>48</v>
      </c>
      <c r="J1655" s="1" t="s">
        <v>37</v>
      </c>
      <c r="K1655" s="4">
        <v>1777920</v>
      </c>
      <c r="L1655" s="4" t="str">
        <f t="shared" si="177"/>
        <v>Submitted</v>
      </c>
      <c r="M1655" s="1">
        <v>555</v>
      </c>
      <c r="N1655" s="1" t="str">
        <f t="shared" si="178"/>
        <v>High_risk</v>
      </c>
      <c r="O1655" s="1" t="str">
        <f t="shared" si="179"/>
        <v>Excellent</v>
      </c>
      <c r="P1655" s="1" t="str">
        <f t="shared" si="180"/>
        <v>Submitted</v>
      </c>
      <c r="Q1655" s="1" t="str">
        <f t="shared" si="181"/>
        <v>Valid</v>
      </c>
      <c r="R1655" s="1" t="s">
        <v>6</v>
      </c>
      <c r="S1655" s="4">
        <v>3326120</v>
      </c>
      <c r="T1655" s="1">
        <v>15.62</v>
      </c>
      <c r="U1655" s="1">
        <v>180</v>
      </c>
      <c r="V1655" s="1">
        <v>18478.439999999999</v>
      </c>
      <c r="W1655" s="4">
        <f t="shared" si="182"/>
        <v>4329499.5333333332</v>
      </c>
      <c r="X1655" s="1" t="s">
        <v>28</v>
      </c>
      <c r="Y1655" s="1" t="s">
        <v>29</v>
      </c>
      <c r="Z1655" s="8">
        <v>47117</v>
      </c>
      <c r="AA1655" s="8" t="str">
        <f>TEXT(Table2[[#This Row],[Application_Date]],"yyy")</f>
        <v>2028</v>
      </c>
      <c r="AB1655" s="8" t="str">
        <f>TEXT(Table2[[#This Row],[Application_Date]],"mmmm")</f>
        <v>December</v>
      </c>
      <c r="AC1655" s="1" t="s">
        <v>61</v>
      </c>
      <c r="AD1655" s="1" t="s">
        <v>42</v>
      </c>
      <c r="AE1655" s="1" t="s">
        <v>31</v>
      </c>
    </row>
    <row r="1656" spans="1:31" x14ac:dyDescent="0.25">
      <c r="A1656" s="1" t="s">
        <v>3452</v>
      </c>
      <c r="B1656" s="1" t="str">
        <f>IF(COUNTIF($A$2:A1656,A1656)&gt;1,"Duplicate","Unique")</f>
        <v>Unique</v>
      </c>
      <c r="C1656" s="1" t="s">
        <v>3453</v>
      </c>
      <c r="D1656" s="1" t="s">
        <v>112</v>
      </c>
      <c r="E1656" s="1" t="str">
        <f t="shared" si="176"/>
        <v>Submitted</v>
      </c>
      <c r="F1656" s="1" t="s">
        <v>35</v>
      </c>
      <c r="G1656" s="1">
        <v>28</v>
      </c>
      <c r="H1656" s="1" t="s">
        <v>36</v>
      </c>
      <c r="I1656" s="1" t="s">
        <v>25</v>
      </c>
      <c r="J1656" s="1" t="s">
        <v>37</v>
      </c>
      <c r="K1656" s="4">
        <v>1130633</v>
      </c>
      <c r="L1656" s="4" t="str">
        <f t="shared" si="177"/>
        <v>Submitted</v>
      </c>
      <c r="M1656" s="1">
        <v>438</v>
      </c>
      <c r="N1656" s="1" t="str">
        <f t="shared" si="178"/>
        <v>High_risk</v>
      </c>
      <c r="O1656" s="1" t="str">
        <f t="shared" si="179"/>
        <v>Excellent</v>
      </c>
      <c r="P1656" s="1" t="str">
        <f t="shared" si="180"/>
        <v>Submitted</v>
      </c>
      <c r="Q1656" s="1" t="str">
        <f t="shared" si="181"/>
        <v>Valid</v>
      </c>
      <c r="R1656" s="1" t="s">
        <v>6</v>
      </c>
      <c r="S1656" s="4">
        <v>4727215</v>
      </c>
      <c r="T1656" s="1">
        <v>13.85</v>
      </c>
      <c r="U1656" s="1">
        <v>24</v>
      </c>
      <c r="V1656" s="1">
        <v>196967.29</v>
      </c>
      <c r="W1656" s="4">
        <f t="shared" si="182"/>
        <v>5455994.0338897612</v>
      </c>
      <c r="X1656" s="1" t="s">
        <v>2121</v>
      </c>
      <c r="Y1656" s="1" t="s">
        <v>29</v>
      </c>
      <c r="Z1656" s="8">
        <v>47118</v>
      </c>
      <c r="AA1656" s="8" t="str">
        <f>TEXT(Table2[[#This Row],[Application_Date]],"yyy")</f>
        <v>2028</v>
      </c>
      <c r="AB1656" s="8" t="str">
        <f>TEXT(Table2[[#This Row],[Application_Date]],"mmmm")</f>
        <v>December</v>
      </c>
      <c r="AC1656" s="1" t="s">
        <v>52</v>
      </c>
      <c r="AD1656" s="1" t="s">
        <v>30</v>
      </c>
      <c r="AE1656" s="1" t="s">
        <v>31</v>
      </c>
    </row>
    <row r="1657" spans="1:31" x14ac:dyDescent="0.25">
      <c r="A1657" s="1" t="s">
        <v>3454</v>
      </c>
      <c r="B1657" s="1" t="str">
        <f>IF(COUNTIF($A$2:A1657,A1657)&gt;1,"Duplicate","Unique")</f>
        <v>Unique</v>
      </c>
      <c r="C1657" s="1" t="s">
        <v>3455</v>
      </c>
      <c r="D1657" s="1" t="s">
        <v>177</v>
      </c>
      <c r="E1657" s="1" t="str">
        <f t="shared" si="176"/>
        <v>Submitted</v>
      </c>
      <c r="F1657" s="1" t="s">
        <v>35</v>
      </c>
      <c r="G1657" s="1">
        <v>20</v>
      </c>
      <c r="H1657" s="1" t="s">
        <v>24</v>
      </c>
      <c r="I1657" s="1" t="s">
        <v>48</v>
      </c>
      <c r="J1657" s="1" t="s">
        <v>70</v>
      </c>
      <c r="K1657" s="4">
        <v>1167938</v>
      </c>
      <c r="L1657" s="4" t="str">
        <f t="shared" si="177"/>
        <v>Submitted</v>
      </c>
      <c r="M1657" s="1">
        <v>505</v>
      </c>
      <c r="N1657" s="1" t="str">
        <f t="shared" si="178"/>
        <v>High_risk</v>
      </c>
      <c r="O1657" s="1" t="str">
        <f t="shared" si="179"/>
        <v>Excellent</v>
      </c>
      <c r="P1657" s="1" t="str">
        <f t="shared" si="180"/>
        <v>Submitted</v>
      </c>
      <c r="Q1657" s="1" t="str">
        <f t="shared" si="181"/>
        <v>Valid</v>
      </c>
      <c r="R1657" s="1" t="s">
        <v>70</v>
      </c>
      <c r="S1657" s="4">
        <v>2839031</v>
      </c>
      <c r="T1657" s="1">
        <v>16.18</v>
      </c>
      <c r="U1657" s="1">
        <v>36</v>
      </c>
      <c r="V1657" s="1">
        <v>78861.97</v>
      </c>
      <c r="W1657" s="4">
        <f t="shared" si="182"/>
        <v>3827960.1316668387</v>
      </c>
      <c r="X1657" s="1" t="s">
        <v>50</v>
      </c>
      <c r="Y1657" s="1" t="s">
        <v>51</v>
      </c>
      <c r="Z1657" s="8">
        <v>47119</v>
      </c>
      <c r="AA1657" s="8" t="str">
        <f>TEXT(Table2[[#This Row],[Application_Date]],"yyy")</f>
        <v>2029</v>
      </c>
      <c r="AB1657" s="8" t="str">
        <f>TEXT(Table2[[#This Row],[Application_Date]],"mmmm")</f>
        <v>January</v>
      </c>
      <c r="AC1657" s="1" t="s">
        <v>61</v>
      </c>
      <c r="AD1657" s="1" t="s">
        <v>42</v>
      </c>
      <c r="AE1657" s="1" t="s">
        <v>66</v>
      </c>
    </row>
    <row r="1658" spans="1:31" x14ac:dyDescent="0.25">
      <c r="A1658" s="1" t="s">
        <v>3456</v>
      </c>
      <c r="B1658" s="1" t="str">
        <f>IF(COUNTIF($A$2:A1658,A1658)&gt;1,"Duplicate","Unique")</f>
        <v>Unique</v>
      </c>
      <c r="C1658" s="1" t="s">
        <v>3457</v>
      </c>
      <c r="D1658" s="1" t="s">
        <v>23</v>
      </c>
      <c r="E1658" s="1" t="str">
        <f t="shared" si="176"/>
        <v>Submitted</v>
      </c>
      <c r="F1658" s="1" t="s">
        <v>47</v>
      </c>
      <c r="G1658" s="1">
        <v>51</v>
      </c>
      <c r="H1658" s="1" t="s">
        <v>36</v>
      </c>
      <c r="I1658" s="1" t="s">
        <v>25</v>
      </c>
      <c r="J1658" s="1" t="s">
        <v>49</v>
      </c>
      <c r="K1658" s="4">
        <v>1950892</v>
      </c>
      <c r="L1658" s="4" t="str">
        <f t="shared" si="177"/>
        <v>Submitted</v>
      </c>
      <c r="M1658" s="1">
        <v>793</v>
      </c>
      <c r="N1658" s="1" t="str">
        <f t="shared" si="178"/>
        <v>medium_risk</v>
      </c>
      <c r="O1658" s="1" t="str">
        <f t="shared" si="179"/>
        <v>Excellent</v>
      </c>
      <c r="P1658" s="1" t="str">
        <f t="shared" si="180"/>
        <v>Submitted</v>
      </c>
      <c r="Q1658" s="1" t="str">
        <f t="shared" si="181"/>
        <v>Valid</v>
      </c>
      <c r="R1658" s="1" t="s">
        <v>27</v>
      </c>
      <c r="S1658" s="4">
        <v>286994</v>
      </c>
      <c r="T1658" s="1">
        <v>14.94</v>
      </c>
      <c r="U1658" s="1">
        <v>36</v>
      </c>
      <c r="V1658" s="1">
        <v>7972.06</v>
      </c>
      <c r="W1658" s="4">
        <f t="shared" si="182"/>
        <v>357307.53000008111</v>
      </c>
      <c r="X1658" s="1" t="s">
        <v>50</v>
      </c>
      <c r="Y1658" s="1" t="s">
        <v>51</v>
      </c>
      <c r="Z1658" s="8">
        <v>47120</v>
      </c>
      <c r="AA1658" s="8" t="str">
        <f>TEXT(Table2[[#This Row],[Application_Date]],"yyy")</f>
        <v>2029</v>
      </c>
      <c r="AB1658" s="8" t="str">
        <f>TEXT(Table2[[#This Row],[Application_Date]],"mmmm")</f>
        <v>January</v>
      </c>
      <c r="AC1658" s="1" t="s">
        <v>61</v>
      </c>
      <c r="AD1658" s="1" t="s">
        <v>42</v>
      </c>
      <c r="AE1658" s="1" t="s">
        <v>31</v>
      </c>
    </row>
    <row r="1659" spans="1:31" x14ac:dyDescent="0.25">
      <c r="A1659" s="1" t="s">
        <v>3458</v>
      </c>
      <c r="B1659" s="1" t="str">
        <f>IF(COUNTIF($A$2:A1659,A1659)&gt;1,"Duplicate","Unique")</f>
        <v>Unique</v>
      </c>
      <c r="C1659" s="1" t="s">
        <v>3459</v>
      </c>
      <c r="D1659" s="1" t="s">
        <v>333</v>
      </c>
      <c r="E1659" s="1" t="str">
        <f t="shared" si="176"/>
        <v>Submitted</v>
      </c>
      <c r="F1659" s="1" t="s">
        <v>47</v>
      </c>
      <c r="G1659" s="1">
        <v>34</v>
      </c>
      <c r="H1659" s="1" t="s">
        <v>24</v>
      </c>
      <c r="I1659" s="1" t="s">
        <v>25</v>
      </c>
      <c r="J1659" s="1" t="s">
        <v>37</v>
      </c>
      <c r="K1659" s="4">
        <v>2487676</v>
      </c>
      <c r="L1659" s="4" t="str">
        <f t="shared" si="177"/>
        <v>Submitted</v>
      </c>
      <c r="M1659" s="1">
        <v>644</v>
      </c>
      <c r="N1659" s="1" t="str">
        <f t="shared" si="178"/>
        <v>low_risk</v>
      </c>
      <c r="O1659" s="1" t="str">
        <f t="shared" si="179"/>
        <v>Excellent</v>
      </c>
      <c r="P1659" s="1" t="str">
        <f t="shared" si="180"/>
        <v>Submitted</v>
      </c>
      <c r="Q1659" s="1" t="str">
        <f t="shared" si="181"/>
        <v>Valid</v>
      </c>
      <c r="R1659" s="1" t="s">
        <v>6</v>
      </c>
      <c r="S1659" s="4">
        <v>628857</v>
      </c>
      <c r="T1659" s="1">
        <v>8.32</v>
      </c>
      <c r="U1659" s="1">
        <v>12</v>
      </c>
      <c r="V1659" s="1">
        <v>52404.75</v>
      </c>
      <c r="W1659" s="4">
        <f t="shared" si="182"/>
        <v>436793.41874522099</v>
      </c>
      <c r="X1659" s="1" t="s">
        <v>50</v>
      </c>
      <c r="Y1659" s="1" t="s">
        <v>51</v>
      </c>
      <c r="Z1659" s="8">
        <v>47121</v>
      </c>
      <c r="AA1659" s="8" t="str">
        <f>TEXT(Table2[[#This Row],[Application_Date]],"yyy")</f>
        <v>2029</v>
      </c>
      <c r="AB1659" s="8" t="str">
        <f>TEXT(Table2[[#This Row],[Application_Date]],"mmmm")</f>
        <v>January</v>
      </c>
      <c r="AC1659" s="1" t="s">
        <v>41</v>
      </c>
      <c r="AD1659" s="1" t="s">
        <v>42</v>
      </c>
      <c r="AE1659" s="1" t="s">
        <v>43</v>
      </c>
    </row>
    <row r="1660" spans="1:31" x14ac:dyDescent="0.25">
      <c r="A1660" s="1" t="s">
        <v>3460</v>
      </c>
      <c r="B1660" s="1" t="str">
        <f>IF(COUNTIF($A$2:A1660,A1660)&gt;1,"Duplicate","Unique")</f>
        <v>Unique</v>
      </c>
      <c r="C1660" s="1" t="s">
        <v>3461</v>
      </c>
      <c r="D1660" s="1" t="s">
        <v>139</v>
      </c>
      <c r="E1660" s="1" t="str">
        <f t="shared" si="176"/>
        <v>Submitted</v>
      </c>
      <c r="F1660" s="1" t="s">
        <v>47</v>
      </c>
      <c r="G1660" s="1">
        <v>31</v>
      </c>
      <c r="H1660" s="1" t="s">
        <v>36</v>
      </c>
      <c r="I1660" s="1" t="s">
        <v>25</v>
      </c>
      <c r="J1660" s="1" t="s">
        <v>49</v>
      </c>
      <c r="K1660" s="4">
        <v>1598357</v>
      </c>
      <c r="L1660" s="4" t="str">
        <f t="shared" si="177"/>
        <v>Submitted</v>
      </c>
      <c r="M1660" s="1">
        <v>520</v>
      </c>
      <c r="N1660" s="1" t="str">
        <f t="shared" si="178"/>
        <v>High_risk</v>
      </c>
      <c r="O1660" s="1" t="str">
        <f t="shared" si="179"/>
        <v>Excellent</v>
      </c>
      <c r="P1660" s="1" t="str">
        <f t="shared" si="180"/>
        <v>Submitted</v>
      </c>
      <c r="Q1660" s="1" t="str">
        <f t="shared" si="181"/>
        <v>Valid</v>
      </c>
      <c r="R1660" s="1" t="s">
        <v>6</v>
      </c>
      <c r="S1660" s="4">
        <v>2184276</v>
      </c>
      <c r="T1660" s="1">
        <v>11.69</v>
      </c>
      <c r="U1660" s="1">
        <v>36</v>
      </c>
      <c r="V1660" s="1">
        <v>60674.33</v>
      </c>
      <c r="W1660" s="4">
        <f t="shared" si="182"/>
        <v>2127848.8700494454</v>
      </c>
      <c r="X1660" s="1" t="s">
        <v>28</v>
      </c>
      <c r="Y1660" s="1" t="s">
        <v>29</v>
      </c>
      <c r="Z1660" s="8">
        <v>47122</v>
      </c>
      <c r="AA1660" s="8" t="str">
        <f>TEXT(Table2[[#This Row],[Application_Date]],"yyy")</f>
        <v>2029</v>
      </c>
      <c r="AB1660" s="8" t="str">
        <f>TEXT(Table2[[#This Row],[Application_Date]],"mmmm")</f>
        <v>January</v>
      </c>
      <c r="AC1660" s="1" t="s">
        <v>61</v>
      </c>
      <c r="AD1660" s="1" t="s">
        <v>42</v>
      </c>
      <c r="AE1660" s="1" t="s">
        <v>62</v>
      </c>
    </row>
    <row r="1661" spans="1:31" x14ac:dyDescent="0.25">
      <c r="A1661" s="1" t="s">
        <v>3462</v>
      </c>
      <c r="B1661" s="1" t="str">
        <f>IF(COUNTIF($A$2:A1661,A1661)&gt;1,"Duplicate","Unique")</f>
        <v>Unique</v>
      </c>
      <c r="C1661" s="1" t="s">
        <v>3463</v>
      </c>
      <c r="D1661" s="1" t="s">
        <v>154</v>
      </c>
      <c r="E1661" s="1" t="str">
        <f t="shared" si="176"/>
        <v>Submitted</v>
      </c>
      <c r="F1661" s="1" t="s">
        <v>47</v>
      </c>
      <c r="G1661" s="1">
        <v>53</v>
      </c>
      <c r="H1661" s="1" t="s">
        <v>36</v>
      </c>
      <c r="I1661" s="1" t="s">
        <v>48</v>
      </c>
      <c r="J1661" s="1" t="s">
        <v>26</v>
      </c>
      <c r="K1661" s="4">
        <v>1632748</v>
      </c>
      <c r="L1661" s="4" t="str">
        <f t="shared" si="177"/>
        <v>Submitted</v>
      </c>
      <c r="M1661" s="1">
        <v>845</v>
      </c>
      <c r="N1661" s="1" t="str">
        <f t="shared" si="178"/>
        <v>medium_risk</v>
      </c>
      <c r="O1661" s="1" t="str">
        <f t="shared" si="179"/>
        <v>Excellent</v>
      </c>
      <c r="P1661" s="1" t="str">
        <f t="shared" si="180"/>
        <v>Submitted</v>
      </c>
      <c r="Q1661" s="1" t="str">
        <f t="shared" si="181"/>
        <v>Valid</v>
      </c>
      <c r="R1661" s="1" t="s">
        <v>27</v>
      </c>
      <c r="S1661" s="4">
        <v>1283355</v>
      </c>
      <c r="T1661" s="1">
        <v>16.43</v>
      </c>
      <c r="U1661" s="1">
        <v>24</v>
      </c>
      <c r="V1661" s="1">
        <v>53473.120000000003</v>
      </c>
      <c r="W1661" s="4">
        <f t="shared" si="182"/>
        <v>1757126.889296836</v>
      </c>
      <c r="X1661" s="1" t="s">
        <v>59</v>
      </c>
      <c r="Y1661" s="1" t="s">
        <v>60</v>
      </c>
      <c r="Z1661" s="8">
        <v>47123</v>
      </c>
      <c r="AA1661" s="8" t="str">
        <f>TEXT(Table2[[#This Row],[Application_Date]],"yyy")</f>
        <v>2029</v>
      </c>
      <c r="AB1661" s="8" t="str">
        <f>TEXT(Table2[[#This Row],[Application_Date]],"mmmm")</f>
        <v>January</v>
      </c>
      <c r="AC1661" s="1" t="s">
        <v>61</v>
      </c>
      <c r="AD1661" s="1" t="s">
        <v>30</v>
      </c>
      <c r="AE1661" s="1" t="s">
        <v>43</v>
      </c>
    </row>
    <row r="1662" spans="1:31" x14ac:dyDescent="0.25">
      <c r="A1662" s="1" t="s">
        <v>3464</v>
      </c>
      <c r="B1662" s="1" t="str">
        <f>IF(COUNTIF($A$2:A1662,A1662)&gt;1,"Duplicate","Unique")</f>
        <v>Unique</v>
      </c>
      <c r="C1662" s="1" t="s">
        <v>3465</v>
      </c>
      <c r="D1662" s="1" t="s">
        <v>207</v>
      </c>
      <c r="E1662" s="1" t="str">
        <f t="shared" si="176"/>
        <v>Submitted</v>
      </c>
      <c r="F1662" s="1" t="s">
        <v>35</v>
      </c>
      <c r="G1662" s="1">
        <v>59</v>
      </c>
      <c r="H1662" s="1" t="s">
        <v>36</v>
      </c>
      <c r="I1662" s="1" t="s">
        <v>48</v>
      </c>
      <c r="J1662" s="1" t="s">
        <v>49</v>
      </c>
      <c r="K1662" s="4">
        <v>2060514</v>
      </c>
      <c r="L1662" s="4" t="str">
        <f t="shared" si="177"/>
        <v>Submitted</v>
      </c>
      <c r="M1662" s="1">
        <v>485</v>
      </c>
      <c r="N1662" s="1" t="str">
        <f t="shared" si="178"/>
        <v>High_risk</v>
      </c>
      <c r="O1662" s="1" t="str">
        <f t="shared" si="179"/>
        <v>Excellent</v>
      </c>
      <c r="P1662" s="1" t="str">
        <f t="shared" si="180"/>
        <v>Submitted</v>
      </c>
      <c r="Q1662" s="1" t="str">
        <f t="shared" si="181"/>
        <v>Valid</v>
      </c>
      <c r="R1662" s="1" t="s">
        <v>82</v>
      </c>
      <c r="S1662" s="4">
        <v>3050614</v>
      </c>
      <c r="T1662" s="1">
        <v>18.239999999999998</v>
      </c>
      <c r="U1662" s="1">
        <v>36</v>
      </c>
      <c r="V1662" s="1">
        <v>84739.28</v>
      </c>
      <c r="W1662" s="4">
        <f t="shared" si="182"/>
        <v>4636933.2800000161</v>
      </c>
      <c r="X1662" s="1" t="s">
        <v>59</v>
      </c>
      <c r="Y1662" s="1" t="s">
        <v>60</v>
      </c>
      <c r="Z1662" s="8">
        <v>47124</v>
      </c>
      <c r="AA1662" s="8" t="str">
        <f>TEXT(Table2[[#This Row],[Application_Date]],"yyy")</f>
        <v>2029</v>
      </c>
      <c r="AB1662" s="8" t="str">
        <f>TEXT(Table2[[#This Row],[Application_Date]],"mmmm")</f>
        <v>January</v>
      </c>
      <c r="AC1662" s="1" t="s">
        <v>61</v>
      </c>
      <c r="AD1662" s="1" t="s">
        <v>42</v>
      </c>
      <c r="AE1662" s="1" t="s">
        <v>31</v>
      </c>
    </row>
    <row r="1663" spans="1:31" x14ac:dyDescent="0.25">
      <c r="A1663" s="1" t="s">
        <v>3466</v>
      </c>
      <c r="B1663" s="1" t="str">
        <f>IF(COUNTIF($A$2:A1663,A1663)&gt;1,"Duplicate","Unique")</f>
        <v>Unique</v>
      </c>
      <c r="C1663" s="1" t="s">
        <v>3467</v>
      </c>
      <c r="D1663" s="1" t="s">
        <v>115</v>
      </c>
      <c r="E1663" s="1" t="str">
        <f t="shared" si="176"/>
        <v>Submitted</v>
      </c>
      <c r="F1663" s="1" t="s">
        <v>47</v>
      </c>
      <c r="G1663" s="1">
        <v>64</v>
      </c>
      <c r="H1663" s="1" t="s">
        <v>24</v>
      </c>
      <c r="I1663" s="1" t="s">
        <v>25</v>
      </c>
      <c r="J1663" s="1" t="s">
        <v>26</v>
      </c>
      <c r="K1663" s="4">
        <v>400273</v>
      </c>
      <c r="L1663" s="4" t="str">
        <f t="shared" si="177"/>
        <v>Submitted</v>
      </c>
      <c r="M1663" s="1">
        <v>540</v>
      </c>
      <c r="N1663" s="1" t="str">
        <f t="shared" si="178"/>
        <v>High_risk</v>
      </c>
      <c r="O1663" s="1" t="str">
        <f t="shared" si="179"/>
        <v>Excellent</v>
      </c>
      <c r="P1663" s="1" t="str">
        <f t="shared" si="180"/>
        <v>Submitted</v>
      </c>
      <c r="Q1663" s="1" t="str">
        <f t="shared" si="181"/>
        <v>Valid</v>
      </c>
      <c r="R1663" s="1" t="s">
        <v>27</v>
      </c>
      <c r="S1663" s="4">
        <v>4333010</v>
      </c>
      <c r="T1663" s="1">
        <v>11.93</v>
      </c>
      <c r="U1663" s="1">
        <v>36</v>
      </c>
      <c r="V1663" s="1">
        <v>120361.39</v>
      </c>
      <c r="W1663" s="4">
        <f t="shared" si="182"/>
        <v>4307734.1084029693</v>
      </c>
      <c r="X1663" s="1" t="s">
        <v>105</v>
      </c>
      <c r="Y1663" s="1" t="s">
        <v>106</v>
      </c>
      <c r="Z1663" s="8">
        <v>47125</v>
      </c>
      <c r="AA1663" s="8" t="str">
        <f>TEXT(Table2[[#This Row],[Application_Date]],"yyy")</f>
        <v>2029</v>
      </c>
      <c r="AB1663" s="8" t="str">
        <f>TEXT(Table2[[#This Row],[Application_Date]],"mmmm")</f>
        <v>January</v>
      </c>
      <c r="AC1663" s="1" t="s">
        <v>41</v>
      </c>
      <c r="AD1663" s="1" t="s">
        <v>30</v>
      </c>
      <c r="AE1663" s="1" t="s">
        <v>66</v>
      </c>
    </row>
    <row r="1664" spans="1:31" x14ac:dyDescent="0.25">
      <c r="A1664" s="1" t="s">
        <v>3468</v>
      </c>
      <c r="B1664" s="1" t="str">
        <f>IF(COUNTIF($A$2:A1664,A1664)&gt;1,"Duplicate","Unique")</f>
        <v>Unique</v>
      </c>
      <c r="C1664" s="1" t="s">
        <v>3469</v>
      </c>
      <c r="D1664" s="1" t="s">
        <v>659</v>
      </c>
      <c r="E1664" s="1" t="str">
        <f t="shared" si="176"/>
        <v>Submitted</v>
      </c>
      <c r="F1664" s="1" t="s">
        <v>35</v>
      </c>
      <c r="G1664" s="1">
        <v>21</v>
      </c>
      <c r="H1664" s="1" t="s">
        <v>36</v>
      </c>
      <c r="I1664" s="1" t="s">
        <v>25</v>
      </c>
      <c r="J1664" s="1" t="s">
        <v>26</v>
      </c>
      <c r="K1664" s="4">
        <v>2312653</v>
      </c>
      <c r="L1664" s="4" t="str">
        <f t="shared" si="177"/>
        <v>Submitted</v>
      </c>
      <c r="M1664" s="1">
        <v>866</v>
      </c>
      <c r="N1664" s="1" t="str">
        <f t="shared" si="178"/>
        <v>medium_risk</v>
      </c>
      <c r="O1664" s="1" t="str">
        <f t="shared" si="179"/>
        <v>Excellent</v>
      </c>
      <c r="P1664" s="1" t="str">
        <f t="shared" si="180"/>
        <v>Submitted</v>
      </c>
      <c r="Q1664" s="1" t="str">
        <f t="shared" si="181"/>
        <v>Valid</v>
      </c>
      <c r="R1664" s="1" t="s">
        <v>38</v>
      </c>
      <c r="S1664" s="4">
        <v>3445139</v>
      </c>
      <c r="T1664" s="1">
        <v>15.2</v>
      </c>
      <c r="U1664" s="1">
        <v>180</v>
      </c>
      <c r="V1664" s="1">
        <v>19139.66</v>
      </c>
      <c r="W1664" s="4">
        <f t="shared" si="182"/>
        <v>4363842.7333333334</v>
      </c>
      <c r="X1664" s="1" t="s">
        <v>39</v>
      </c>
      <c r="Y1664" s="1" t="s">
        <v>40</v>
      </c>
      <c r="Z1664" s="8">
        <v>47126</v>
      </c>
      <c r="AA1664" s="8" t="str">
        <f>TEXT(Table2[[#This Row],[Application_Date]],"yyy")</f>
        <v>2029</v>
      </c>
      <c r="AB1664" s="8" t="str">
        <f>TEXT(Table2[[#This Row],[Application_Date]],"mmmm")</f>
        <v>January</v>
      </c>
      <c r="AC1664" s="1" t="s">
        <v>52</v>
      </c>
      <c r="AD1664" s="1" t="s">
        <v>30</v>
      </c>
      <c r="AE1664" s="1" t="s">
        <v>62</v>
      </c>
    </row>
    <row r="1665" spans="1:31" x14ac:dyDescent="0.25">
      <c r="A1665" s="1" t="s">
        <v>3470</v>
      </c>
      <c r="B1665" s="1" t="str">
        <f>IF(COUNTIF($A$2:A1665,A1665)&gt;1,"Duplicate","Unique")</f>
        <v>Unique</v>
      </c>
      <c r="C1665" s="1" t="s">
        <v>3471</v>
      </c>
      <c r="D1665" s="1" t="s">
        <v>130</v>
      </c>
      <c r="E1665" s="1" t="str">
        <f t="shared" si="176"/>
        <v>Submitted</v>
      </c>
      <c r="F1665" s="1" t="s">
        <v>35</v>
      </c>
      <c r="G1665" s="1">
        <v>20</v>
      </c>
      <c r="H1665" s="1" t="s">
        <v>24</v>
      </c>
      <c r="I1665" s="1" t="s">
        <v>25</v>
      </c>
      <c r="J1665" s="1" t="s">
        <v>26</v>
      </c>
      <c r="K1665" s="4">
        <v>680139</v>
      </c>
      <c r="L1665" s="4" t="str">
        <f t="shared" si="177"/>
        <v>Submitted</v>
      </c>
      <c r="M1665" s="1">
        <v>307</v>
      </c>
      <c r="N1665" s="1" t="str">
        <f t="shared" si="178"/>
        <v>High_risk</v>
      </c>
      <c r="O1665" s="1" t="str">
        <f t="shared" si="179"/>
        <v>Excellent</v>
      </c>
      <c r="P1665" s="1" t="str">
        <f t="shared" si="180"/>
        <v>Submitted</v>
      </c>
      <c r="Q1665" s="1" t="str">
        <f t="shared" si="181"/>
        <v>Valid</v>
      </c>
      <c r="R1665" s="1" t="s">
        <v>6</v>
      </c>
      <c r="S1665" s="4">
        <v>4366607</v>
      </c>
      <c r="T1665" s="1">
        <v>7.52</v>
      </c>
      <c r="U1665" s="1">
        <v>24</v>
      </c>
      <c r="V1665" s="1">
        <v>181941.96</v>
      </c>
      <c r="W1665" s="4">
        <f t="shared" si="182"/>
        <v>2736430.2817053511</v>
      </c>
      <c r="X1665" s="1" t="s">
        <v>95</v>
      </c>
      <c r="Y1665" s="1" t="s">
        <v>96</v>
      </c>
      <c r="Z1665" s="8">
        <v>47127</v>
      </c>
      <c r="AA1665" s="8" t="str">
        <f>TEXT(Table2[[#This Row],[Application_Date]],"yyy")</f>
        <v>2029</v>
      </c>
      <c r="AB1665" s="8" t="str">
        <f>TEXT(Table2[[#This Row],[Application_Date]],"mmmm")</f>
        <v>January</v>
      </c>
      <c r="AC1665" s="1" t="s">
        <v>61</v>
      </c>
      <c r="AD1665" s="1" t="s">
        <v>30</v>
      </c>
      <c r="AE1665" s="1" t="s">
        <v>66</v>
      </c>
    </row>
    <row r="1666" spans="1:31" x14ac:dyDescent="0.25">
      <c r="A1666" s="1" t="s">
        <v>3472</v>
      </c>
      <c r="B1666" s="1" t="str">
        <f>IF(COUNTIF($A$2:A1666,A1666)&gt;1,"Duplicate","Unique")</f>
        <v>Unique</v>
      </c>
      <c r="C1666" s="1" t="s">
        <v>3473</v>
      </c>
      <c r="D1666" s="1" t="s">
        <v>58</v>
      </c>
      <c r="E1666" s="1" t="str">
        <f t="shared" ref="E1666:E1729" si="183">IF(C1666="","Missing","Submitted")</f>
        <v>Submitted</v>
      </c>
      <c r="F1666" s="1" t="s">
        <v>35</v>
      </c>
      <c r="G1666" s="1">
        <v>34</v>
      </c>
      <c r="H1666" s="1" t="s">
        <v>36</v>
      </c>
      <c r="I1666" s="1" t="s">
        <v>25</v>
      </c>
      <c r="J1666" s="1" t="s">
        <v>26</v>
      </c>
      <c r="K1666" s="4">
        <v>832704</v>
      </c>
      <c r="L1666" s="4" t="str">
        <f t="shared" ref="L1666:L1729" si="184">IF(K1666="","Missing","Submitted")</f>
        <v>Submitted</v>
      </c>
      <c r="M1666" s="1">
        <v>781</v>
      </c>
      <c r="N1666" s="1" t="str">
        <f t="shared" ref="N1666:N1729" si="185">IF(M1666&lt;600,"High_risk",IF(M1666&gt;=750,"medium_risk","low_risk"))</f>
        <v>medium_risk</v>
      </c>
      <c r="O1666" s="1" t="str">
        <f t="shared" ref="O1666:O1729" si="186">IF(J1667&lt;503,"Poor",IF(J1667&lt;=550,"Fair",IF(J1667&lt;=750,"Good","Excellent")))</f>
        <v>Excellent</v>
      </c>
      <c r="P1666" s="1" t="str">
        <f t="shared" ref="P1666:P1729" si="187">IF(S1666="","Missing","Submitted")</f>
        <v>Submitted</v>
      </c>
      <c r="Q1666" s="1" t="str">
        <f t="shared" ref="Q1666:Q1729" si="188">IF(AND(M1666&gt;=300,M1666&lt;=900),"Valid","Invalid")</f>
        <v>Valid</v>
      </c>
      <c r="R1666" s="1" t="s">
        <v>70</v>
      </c>
      <c r="S1666" s="4">
        <v>710198</v>
      </c>
      <c r="T1666" s="1">
        <v>13.75</v>
      </c>
      <c r="U1666" s="1">
        <v>24</v>
      </c>
      <c r="V1666" s="1">
        <v>29591.58</v>
      </c>
      <c r="W1666" s="4">
        <f t="shared" ref="W1666:W1729" si="189">PMT(T1666/12,U1666,-S1666)</f>
        <v>813768.55062438094</v>
      </c>
      <c r="X1666" s="1" t="s">
        <v>95</v>
      </c>
      <c r="Y1666" s="1" t="s">
        <v>96</v>
      </c>
      <c r="Z1666" s="8">
        <v>47128</v>
      </c>
      <c r="AA1666" s="8" t="str">
        <f>TEXT(Table2[[#This Row],[Application_Date]],"yyy")</f>
        <v>2029</v>
      </c>
      <c r="AB1666" s="8" t="str">
        <f>TEXT(Table2[[#This Row],[Application_Date]],"mmmm")</f>
        <v>January</v>
      </c>
      <c r="AC1666" s="1" t="s">
        <v>61</v>
      </c>
      <c r="AD1666" s="1" t="s">
        <v>42</v>
      </c>
      <c r="AE1666" s="1" t="s">
        <v>62</v>
      </c>
    </row>
    <row r="1667" spans="1:31" x14ac:dyDescent="0.25">
      <c r="A1667" s="1" t="s">
        <v>3474</v>
      </c>
      <c r="B1667" s="1" t="str">
        <f>IF(COUNTIF($A$2:A1667,A1667)&gt;1,"Duplicate","Unique")</f>
        <v>Unique</v>
      </c>
      <c r="C1667" s="1" t="s">
        <v>3475</v>
      </c>
      <c r="D1667" s="1" t="s">
        <v>109</v>
      </c>
      <c r="E1667" s="1" t="str">
        <f t="shared" si="183"/>
        <v>Submitted</v>
      </c>
      <c r="F1667" s="1" t="s">
        <v>35</v>
      </c>
      <c r="G1667" s="1">
        <v>63</v>
      </c>
      <c r="H1667" s="1" t="s">
        <v>24</v>
      </c>
      <c r="I1667" s="1" t="s">
        <v>48</v>
      </c>
      <c r="J1667" s="1" t="s">
        <v>70</v>
      </c>
      <c r="K1667" s="4">
        <v>810787</v>
      </c>
      <c r="L1667" s="4" t="str">
        <f t="shared" si="184"/>
        <v>Submitted</v>
      </c>
      <c r="M1667" s="1">
        <v>784</v>
      </c>
      <c r="N1667" s="1" t="str">
        <f t="shared" si="185"/>
        <v>medium_risk</v>
      </c>
      <c r="O1667" s="1" t="str">
        <f t="shared" si="186"/>
        <v>Excellent</v>
      </c>
      <c r="P1667" s="1" t="str">
        <f t="shared" si="187"/>
        <v>Submitted</v>
      </c>
      <c r="Q1667" s="1" t="str">
        <f t="shared" si="188"/>
        <v>Valid</v>
      </c>
      <c r="R1667" s="1" t="s">
        <v>38</v>
      </c>
      <c r="S1667" s="4">
        <v>1716111</v>
      </c>
      <c r="T1667" s="1">
        <v>17.38</v>
      </c>
      <c r="U1667" s="1">
        <v>36</v>
      </c>
      <c r="V1667" s="1">
        <v>47669.75</v>
      </c>
      <c r="W1667" s="4">
        <f t="shared" si="189"/>
        <v>2485500.7650000248</v>
      </c>
      <c r="X1667" s="1" t="s">
        <v>105</v>
      </c>
      <c r="Y1667" s="1" t="s">
        <v>106</v>
      </c>
      <c r="Z1667" s="8">
        <v>47129</v>
      </c>
      <c r="AA1667" s="8" t="str">
        <f>TEXT(Table2[[#This Row],[Application_Date]],"yyy")</f>
        <v>2029</v>
      </c>
      <c r="AB1667" s="8" t="str">
        <f>TEXT(Table2[[#This Row],[Application_Date]],"mmmm")</f>
        <v>January</v>
      </c>
      <c r="AC1667" s="1" t="s">
        <v>61</v>
      </c>
      <c r="AD1667" s="1" t="s">
        <v>42</v>
      </c>
      <c r="AE1667" s="1" t="s">
        <v>66</v>
      </c>
    </row>
    <row r="1668" spans="1:31" x14ac:dyDescent="0.25">
      <c r="A1668" s="1" t="s">
        <v>3476</v>
      </c>
      <c r="B1668" s="1" t="str">
        <f>IF(COUNTIF($A$2:A1668,A1668)&gt;1,"Duplicate","Unique")</f>
        <v>Unique</v>
      </c>
      <c r="C1668" s="1" t="s">
        <v>3477</v>
      </c>
      <c r="D1668" s="1" t="s">
        <v>133</v>
      </c>
      <c r="E1668" s="1" t="str">
        <f t="shared" si="183"/>
        <v>Submitted</v>
      </c>
      <c r="F1668" s="1" t="s">
        <v>35</v>
      </c>
      <c r="G1668" s="1">
        <v>52</v>
      </c>
      <c r="H1668" s="1" t="s">
        <v>24</v>
      </c>
      <c r="I1668" s="1" t="s">
        <v>48</v>
      </c>
      <c r="J1668" s="1" t="s">
        <v>37</v>
      </c>
      <c r="K1668" s="4">
        <v>1814496</v>
      </c>
      <c r="L1668" s="4" t="str">
        <f t="shared" si="184"/>
        <v>Submitted</v>
      </c>
      <c r="M1668" s="1">
        <v>857</v>
      </c>
      <c r="N1668" s="1" t="str">
        <f t="shared" si="185"/>
        <v>medium_risk</v>
      </c>
      <c r="O1668" s="1" t="str">
        <f t="shared" si="186"/>
        <v>Excellent</v>
      </c>
      <c r="P1668" s="1" t="str">
        <f t="shared" si="187"/>
        <v>Submitted</v>
      </c>
      <c r="Q1668" s="1" t="str">
        <f t="shared" si="188"/>
        <v>Valid</v>
      </c>
      <c r="R1668" s="1" t="s">
        <v>6</v>
      </c>
      <c r="S1668" s="4">
        <v>3752584</v>
      </c>
      <c r="T1668" s="1">
        <v>12.16</v>
      </c>
      <c r="U1668" s="1">
        <v>60</v>
      </c>
      <c r="V1668" s="1">
        <v>62543.07</v>
      </c>
      <c r="W1668" s="4">
        <f t="shared" si="189"/>
        <v>3802618.4533333336</v>
      </c>
      <c r="X1668" s="1" t="s">
        <v>85</v>
      </c>
      <c r="Y1668" s="1" t="s">
        <v>86</v>
      </c>
      <c r="Z1668" s="8">
        <v>47130</v>
      </c>
      <c r="AA1668" s="8" t="str">
        <f>TEXT(Table2[[#This Row],[Application_Date]],"yyy")</f>
        <v>2029</v>
      </c>
      <c r="AB1668" s="8" t="str">
        <f>TEXT(Table2[[#This Row],[Application_Date]],"mmmm")</f>
        <v>January</v>
      </c>
      <c r="AC1668" s="1" t="s">
        <v>61</v>
      </c>
      <c r="AD1668" s="1" t="s">
        <v>42</v>
      </c>
      <c r="AE1668" s="1" t="s">
        <v>62</v>
      </c>
    </row>
    <row r="1669" spans="1:31" x14ac:dyDescent="0.25">
      <c r="A1669" s="1" t="s">
        <v>3478</v>
      </c>
      <c r="B1669" s="1" t="str">
        <f>IF(COUNTIF($A$2:A1669,A1669)&gt;1,"Duplicate","Unique")</f>
        <v>Unique</v>
      </c>
      <c r="C1669" s="1" t="s">
        <v>3479</v>
      </c>
      <c r="D1669" s="1" t="s">
        <v>58</v>
      </c>
      <c r="E1669" s="1" t="str">
        <f t="shared" si="183"/>
        <v>Submitted</v>
      </c>
      <c r="F1669" s="1" t="s">
        <v>35</v>
      </c>
      <c r="G1669" s="1">
        <v>57</v>
      </c>
      <c r="H1669" s="1" t="s">
        <v>36</v>
      </c>
      <c r="I1669" s="1" t="s">
        <v>48</v>
      </c>
      <c r="J1669" s="1" t="s">
        <v>37</v>
      </c>
      <c r="K1669" s="4">
        <v>1332991</v>
      </c>
      <c r="L1669" s="4" t="str">
        <f t="shared" si="184"/>
        <v>Submitted</v>
      </c>
      <c r="M1669" s="1">
        <v>547</v>
      </c>
      <c r="N1669" s="1" t="str">
        <f t="shared" si="185"/>
        <v>High_risk</v>
      </c>
      <c r="O1669" s="1" t="str">
        <f t="shared" si="186"/>
        <v>Excellent</v>
      </c>
      <c r="P1669" s="1" t="str">
        <f t="shared" si="187"/>
        <v>Submitted</v>
      </c>
      <c r="Q1669" s="1" t="str">
        <f t="shared" si="188"/>
        <v>Valid</v>
      </c>
      <c r="R1669" s="1" t="s">
        <v>27</v>
      </c>
      <c r="S1669" s="4">
        <v>3770022</v>
      </c>
      <c r="T1669" s="1">
        <v>7.74</v>
      </c>
      <c r="U1669" s="1">
        <v>60</v>
      </c>
      <c r="V1669" s="1">
        <v>62833.7</v>
      </c>
      <c r="W1669" s="4">
        <f t="shared" si="189"/>
        <v>2431664.1900002602</v>
      </c>
      <c r="X1669" s="1" t="s">
        <v>59</v>
      </c>
      <c r="Y1669" s="1" t="s">
        <v>60</v>
      </c>
      <c r="Z1669" s="8">
        <v>47131</v>
      </c>
      <c r="AA1669" s="8" t="str">
        <f>TEXT(Table2[[#This Row],[Application_Date]],"yyy")</f>
        <v>2029</v>
      </c>
      <c r="AB1669" s="8" t="str">
        <f>TEXT(Table2[[#This Row],[Application_Date]],"mmmm")</f>
        <v>January</v>
      </c>
      <c r="AC1669" s="1" t="s">
        <v>61</v>
      </c>
      <c r="AD1669" s="1" t="s">
        <v>42</v>
      </c>
      <c r="AE1669" s="1" t="s">
        <v>66</v>
      </c>
    </row>
    <row r="1670" spans="1:31" x14ac:dyDescent="0.25">
      <c r="A1670" s="1" t="s">
        <v>3480</v>
      </c>
      <c r="B1670" s="1" t="str">
        <f>IF(COUNTIF($A$2:A1670,A1670)&gt;1,"Duplicate","Unique")</f>
        <v>Unique</v>
      </c>
      <c r="C1670" s="1" t="s">
        <v>3481</v>
      </c>
      <c r="D1670" s="1" t="s">
        <v>328</v>
      </c>
      <c r="E1670" s="1" t="str">
        <f t="shared" si="183"/>
        <v>Submitted</v>
      </c>
      <c r="F1670" s="1" t="s">
        <v>35</v>
      </c>
      <c r="G1670" s="1">
        <v>55</v>
      </c>
      <c r="H1670" s="1" t="s">
        <v>24</v>
      </c>
      <c r="I1670" s="1" t="s">
        <v>25</v>
      </c>
      <c r="J1670" s="1" t="s">
        <v>70</v>
      </c>
      <c r="K1670" s="4">
        <v>-50000</v>
      </c>
      <c r="L1670" s="4" t="str">
        <f t="shared" si="184"/>
        <v>Submitted</v>
      </c>
      <c r="M1670" s="1">
        <v>324</v>
      </c>
      <c r="N1670" s="1" t="str">
        <f t="shared" si="185"/>
        <v>High_risk</v>
      </c>
      <c r="O1670" s="1" t="str">
        <f t="shared" si="186"/>
        <v>Excellent</v>
      </c>
      <c r="P1670" s="1" t="str">
        <f t="shared" si="187"/>
        <v>Submitted</v>
      </c>
      <c r="Q1670" s="1" t="str">
        <f t="shared" si="188"/>
        <v>Valid</v>
      </c>
      <c r="R1670" s="1" t="s">
        <v>82</v>
      </c>
      <c r="S1670" s="4">
        <v>2630777</v>
      </c>
      <c r="T1670" s="1">
        <v>11.17</v>
      </c>
      <c r="U1670" s="1">
        <v>12</v>
      </c>
      <c r="V1670" s="1">
        <v>219231.42</v>
      </c>
      <c r="W1670" s="4">
        <f t="shared" si="189"/>
        <v>2449727.3136937506</v>
      </c>
      <c r="X1670" s="1" t="s">
        <v>28</v>
      </c>
      <c r="Y1670" s="1" t="s">
        <v>29</v>
      </c>
      <c r="Z1670" s="8">
        <v>47132</v>
      </c>
      <c r="AA1670" s="8" t="str">
        <f>TEXT(Table2[[#This Row],[Application_Date]],"yyy")</f>
        <v>2029</v>
      </c>
      <c r="AB1670" s="8" t="str">
        <f>TEXT(Table2[[#This Row],[Application_Date]],"mmmm")</f>
        <v>January</v>
      </c>
      <c r="AC1670" s="1" t="s">
        <v>52</v>
      </c>
      <c r="AD1670" s="1" t="s">
        <v>42</v>
      </c>
      <c r="AE1670" s="1" t="s">
        <v>31</v>
      </c>
    </row>
    <row r="1671" spans="1:31" x14ac:dyDescent="0.25">
      <c r="A1671" s="1" t="s">
        <v>3482</v>
      </c>
      <c r="B1671" s="1" t="str">
        <f>IF(COUNTIF($A$2:A1671,A1671)&gt;1,"Duplicate","Unique")</f>
        <v>Unique</v>
      </c>
      <c r="C1671" s="1" t="s">
        <v>3483</v>
      </c>
      <c r="D1671" s="1" t="s">
        <v>172</v>
      </c>
      <c r="E1671" s="1" t="str">
        <f t="shared" si="183"/>
        <v>Submitted</v>
      </c>
      <c r="F1671" s="1" t="s">
        <v>35</v>
      </c>
      <c r="G1671" s="1">
        <v>63</v>
      </c>
      <c r="H1671" s="1" t="s">
        <v>36</v>
      </c>
      <c r="I1671" s="1" t="s">
        <v>48</v>
      </c>
      <c r="J1671" s="1" t="s">
        <v>37</v>
      </c>
      <c r="K1671" s="4">
        <v>319985</v>
      </c>
      <c r="L1671" s="4" t="str">
        <f t="shared" si="184"/>
        <v>Submitted</v>
      </c>
      <c r="M1671" s="1">
        <v>492</v>
      </c>
      <c r="N1671" s="1" t="str">
        <f t="shared" si="185"/>
        <v>High_risk</v>
      </c>
      <c r="O1671" s="1" t="str">
        <f t="shared" si="186"/>
        <v>Excellent</v>
      </c>
      <c r="P1671" s="1" t="str">
        <f t="shared" si="187"/>
        <v>Submitted</v>
      </c>
      <c r="Q1671" s="1" t="str">
        <f t="shared" si="188"/>
        <v>Valid</v>
      </c>
      <c r="R1671" s="1" t="s">
        <v>6</v>
      </c>
      <c r="S1671" s="4">
        <v>1637056</v>
      </c>
      <c r="T1671" s="1">
        <v>7.78</v>
      </c>
      <c r="U1671" s="1">
        <v>180</v>
      </c>
      <c r="V1671" s="1">
        <v>9094.76</v>
      </c>
      <c r="W1671" s="4">
        <f t="shared" si="189"/>
        <v>1061357.9733333334</v>
      </c>
      <c r="X1671" s="1" t="s">
        <v>39</v>
      </c>
      <c r="Y1671" s="1" t="s">
        <v>40</v>
      </c>
      <c r="Z1671" s="8">
        <v>47133</v>
      </c>
      <c r="AA1671" s="8" t="str">
        <f>TEXT(Table2[[#This Row],[Application_Date]],"yyy")</f>
        <v>2029</v>
      </c>
      <c r="AB1671" s="8" t="str">
        <f>TEXT(Table2[[#This Row],[Application_Date]],"mmmm")</f>
        <v>January</v>
      </c>
      <c r="AC1671" s="1" t="s">
        <v>41</v>
      </c>
      <c r="AD1671" s="1" t="s">
        <v>42</v>
      </c>
      <c r="AE1671" s="1" t="s">
        <v>66</v>
      </c>
    </row>
    <row r="1672" spans="1:31" x14ac:dyDescent="0.25">
      <c r="A1672" s="1" t="s">
        <v>3484</v>
      </c>
      <c r="B1672" s="1" t="str">
        <f>IF(COUNTIF($A$2:A1672,A1672)&gt;1,"Duplicate","Unique")</f>
        <v>Unique</v>
      </c>
      <c r="C1672" s="1" t="s">
        <v>3485</v>
      </c>
      <c r="D1672" s="1">
        <v>0</v>
      </c>
      <c r="E1672" s="1" t="str">
        <f t="shared" si="183"/>
        <v>Submitted</v>
      </c>
      <c r="F1672" s="1" t="s">
        <v>47</v>
      </c>
      <c r="G1672" s="1">
        <v>39</v>
      </c>
      <c r="H1672" s="1" t="s">
        <v>24</v>
      </c>
      <c r="I1672" s="1" t="s">
        <v>25</v>
      </c>
      <c r="J1672" s="1" t="s">
        <v>37</v>
      </c>
      <c r="K1672" s="4">
        <v>1095328</v>
      </c>
      <c r="L1672" s="4" t="str">
        <f t="shared" si="184"/>
        <v>Submitted</v>
      </c>
      <c r="M1672" s="1">
        <v>308</v>
      </c>
      <c r="N1672" s="1" t="str">
        <f t="shared" si="185"/>
        <v>High_risk</v>
      </c>
      <c r="O1672" s="1" t="str">
        <f t="shared" si="186"/>
        <v>Excellent</v>
      </c>
      <c r="P1672" s="1" t="str">
        <f t="shared" si="187"/>
        <v>Submitted</v>
      </c>
      <c r="Q1672" s="1" t="str">
        <f t="shared" si="188"/>
        <v>Valid</v>
      </c>
      <c r="R1672" s="1" t="s">
        <v>38</v>
      </c>
      <c r="S1672" s="4">
        <v>1755854</v>
      </c>
      <c r="T1672" s="1">
        <v>16.399999999999999</v>
      </c>
      <c r="U1672" s="1">
        <v>36</v>
      </c>
      <c r="V1672" s="1">
        <v>48773.72</v>
      </c>
      <c r="W1672" s="4">
        <f t="shared" si="189"/>
        <v>2399667.1333334143</v>
      </c>
      <c r="X1672" s="1" t="s">
        <v>50</v>
      </c>
      <c r="Y1672" s="1" t="s">
        <v>51</v>
      </c>
      <c r="Z1672" s="8">
        <v>47134</v>
      </c>
      <c r="AA1672" s="8" t="str">
        <f>TEXT(Table2[[#This Row],[Application_Date]],"yyy")</f>
        <v>2029</v>
      </c>
      <c r="AB1672" s="8" t="str">
        <f>TEXT(Table2[[#This Row],[Application_Date]],"mmmm")</f>
        <v>January</v>
      </c>
      <c r="AC1672" s="1" t="s">
        <v>61</v>
      </c>
      <c r="AD1672" s="1" t="s">
        <v>42</v>
      </c>
      <c r="AE1672" s="1" t="s">
        <v>43</v>
      </c>
    </row>
    <row r="1673" spans="1:31" x14ac:dyDescent="0.25">
      <c r="A1673" s="1" t="s">
        <v>3486</v>
      </c>
      <c r="B1673" s="1" t="str">
        <f>IF(COUNTIF($A$2:A1673,A1673)&gt;1,"Duplicate","Unique")</f>
        <v>Unique</v>
      </c>
      <c r="C1673" s="1" t="s">
        <v>3487</v>
      </c>
      <c r="D1673" s="1" t="s">
        <v>392</v>
      </c>
      <c r="E1673" s="1" t="str">
        <f t="shared" si="183"/>
        <v>Submitted</v>
      </c>
      <c r="F1673" s="1" t="s">
        <v>47</v>
      </c>
      <c r="G1673" s="1">
        <v>54</v>
      </c>
      <c r="H1673" s="1" t="s">
        <v>36</v>
      </c>
      <c r="I1673" s="1" t="s">
        <v>25</v>
      </c>
      <c r="J1673" s="1" t="s">
        <v>37</v>
      </c>
      <c r="K1673" s="4">
        <v>959884</v>
      </c>
      <c r="L1673" s="4" t="str">
        <f t="shared" si="184"/>
        <v>Submitted</v>
      </c>
      <c r="M1673" s="1">
        <v>950</v>
      </c>
      <c r="N1673" s="1" t="str">
        <f t="shared" si="185"/>
        <v>medium_risk</v>
      </c>
      <c r="O1673" s="1" t="str">
        <f t="shared" si="186"/>
        <v>Excellent</v>
      </c>
      <c r="P1673" s="1" t="str">
        <f t="shared" si="187"/>
        <v>Submitted</v>
      </c>
      <c r="Q1673" s="1" t="str">
        <f t="shared" si="188"/>
        <v>Invalid</v>
      </c>
      <c r="R1673" s="1" t="s">
        <v>82</v>
      </c>
      <c r="S1673" s="4">
        <v>2117555</v>
      </c>
      <c r="T1673" s="1">
        <v>14.13</v>
      </c>
      <c r="U1673" s="1">
        <v>120</v>
      </c>
      <c r="V1673" s="1">
        <v>17646.29</v>
      </c>
      <c r="W1673" s="4">
        <f t="shared" si="189"/>
        <v>2493421.0125000002</v>
      </c>
      <c r="X1673" s="1" t="s">
        <v>28</v>
      </c>
      <c r="Y1673" s="1" t="s">
        <v>29</v>
      </c>
      <c r="Z1673" s="8">
        <v>47135</v>
      </c>
      <c r="AA1673" s="8" t="str">
        <f>TEXT(Table2[[#This Row],[Application_Date]],"yyy")</f>
        <v>2029</v>
      </c>
      <c r="AB1673" s="8" t="str">
        <f>TEXT(Table2[[#This Row],[Application_Date]],"mmmm")</f>
        <v>January</v>
      </c>
      <c r="AC1673" s="1" t="s">
        <v>61</v>
      </c>
      <c r="AD1673" s="1" t="s">
        <v>42</v>
      </c>
      <c r="AE1673" s="1" t="s">
        <v>62</v>
      </c>
    </row>
    <row r="1674" spans="1:31" x14ac:dyDescent="0.25">
      <c r="A1674" s="1" t="s">
        <v>3488</v>
      </c>
      <c r="B1674" s="1" t="str">
        <f>IF(COUNTIF($A$2:A1674,A1674)&gt;1,"Duplicate","Unique")</f>
        <v>Unique</v>
      </c>
      <c r="C1674" s="1" t="s">
        <v>3489</v>
      </c>
      <c r="D1674" s="1" t="s">
        <v>214</v>
      </c>
      <c r="E1674" s="1" t="str">
        <f t="shared" si="183"/>
        <v>Submitted</v>
      </c>
      <c r="F1674" s="1" t="s">
        <v>35</v>
      </c>
      <c r="G1674" s="1">
        <v>27</v>
      </c>
      <c r="H1674" s="1" t="s">
        <v>24</v>
      </c>
      <c r="I1674" s="1" t="s">
        <v>48</v>
      </c>
      <c r="J1674" s="1" t="s">
        <v>70</v>
      </c>
      <c r="K1674" s="4">
        <v>2237426</v>
      </c>
      <c r="L1674" s="4" t="str">
        <f t="shared" si="184"/>
        <v>Submitted</v>
      </c>
      <c r="M1674" s="1">
        <v>537</v>
      </c>
      <c r="N1674" s="1" t="str">
        <f t="shared" si="185"/>
        <v>High_risk</v>
      </c>
      <c r="O1674" s="1" t="str">
        <f t="shared" si="186"/>
        <v>Excellent</v>
      </c>
      <c r="P1674" s="1" t="str">
        <f t="shared" si="187"/>
        <v>Submitted</v>
      </c>
      <c r="Q1674" s="1" t="str">
        <f t="shared" si="188"/>
        <v>Valid</v>
      </c>
      <c r="R1674" s="1" t="s">
        <v>82</v>
      </c>
      <c r="S1674" s="4">
        <v>1130366</v>
      </c>
      <c r="T1674" s="1">
        <v>10.47</v>
      </c>
      <c r="U1674" s="1">
        <v>120</v>
      </c>
      <c r="V1674" s="1">
        <v>9419.7199999999993</v>
      </c>
      <c r="W1674" s="4">
        <f t="shared" si="189"/>
        <v>986244.33500000008</v>
      </c>
      <c r="X1674" s="1" t="s">
        <v>59</v>
      </c>
      <c r="Y1674" s="1" t="s">
        <v>60</v>
      </c>
      <c r="Z1674" s="8">
        <v>47136</v>
      </c>
      <c r="AA1674" s="8" t="str">
        <f>TEXT(Table2[[#This Row],[Application_Date]],"yyy")</f>
        <v>2029</v>
      </c>
      <c r="AB1674" s="8" t="str">
        <f>TEXT(Table2[[#This Row],[Application_Date]],"mmmm")</f>
        <v>January</v>
      </c>
      <c r="AC1674" s="1" t="s">
        <v>41</v>
      </c>
      <c r="AD1674" s="1" t="s">
        <v>42</v>
      </c>
      <c r="AE1674" s="1" t="s">
        <v>31</v>
      </c>
    </row>
    <row r="1675" spans="1:31" x14ac:dyDescent="0.25">
      <c r="A1675" s="1" t="s">
        <v>3490</v>
      </c>
      <c r="B1675" s="1" t="str">
        <f>IF(COUNTIF($A$2:A1675,A1675)&gt;1,"Duplicate","Unique")</f>
        <v>Unique</v>
      </c>
      <c r="C1675" s="1" t="s">
        <v>3491</v>
      </c>
      <c r="D1675" s="1" t="s">
        <v>177</v>
      </c>
      <c r="E1675" s="1" t="str">
        <f t="shared" si="183"/>
        <v>Submitted</v>
      </c>
      <c r="F1675" s="1" t="s">
        <v>47</v>
      </c>
      <c r="G1675" s="1">
        <v>41</v>
      </c>
      <c r="H1675" s="1" t="s">
        <v>24</v>
      </c>
      <c r="I1675" s="1" t="s">
        <v>25</v>
      </c>
      <c r="J1675" s="1" t="s">
        <v>49</v>
      </c>
      <c r="K1675" s="4">
        <v>851012</v>
      </c>
      <c r="L1675" s="4" t="str">
        <f t="shared" si="184"/>
        <v>Submitted</v>
      </c>
      <c r="M1675" s="1">
        <v>429</v>
      </c>
      <c r="N1675" s="1" t="str">
        <f t="shared" si="185"/>
        <v>High_risk</v>
      </c>
      <c r="O1675" s="1" t="str">
        <f t="shared" si="186"/>
        <v>Excellent</v>
      </c>
      <c r="P1675" s="1" t="str">
        <f t="shared" si="187"/>
        <v>Submitted</v>
      </c>
      <c r="Q1675" s="1" t="str">
        <f t="shared" si="188"/>
        <v>Valid</v>
      </c>
      <c r="R1675" s="1" t="s">
        <v>27</v>
      </c>
      <c r="S1675" s="4">
        <v>3402722</v>
      </c>
      <c r="T1675" s="1">
        <v>14.1</v>
      </c>
      <c r="U1675" s="1">
        <v>120</v>
      </c>
      <c r="V1675" s="1">
        <v>28356.02</v>
      </c>
      <c r="W1675" s="4">
        <f t="shared" si="189"/>
        <v>3998198.35</v>
      </c>
      <c r="X1675" s="1" t="s">
        <v>39</v>
      </c>
      <c r="Y1675" s="1" t="s">
        <v>40</v>
      </c>
      <c r="Z1675" s="8">
        <v>47137</v>
      </c>
      <c r="AA1675" s="8" t="str">
        <f>TEXT(Table2[[#This Row],[Application_Date]],"yyy")</f>
        <v>2029</v>
      </c>
      <c r="AB1675" s="8" t="str">
        <f>TEXT(Table2[[#This Row],[Application_Date]],"mmmm")</f>
        <v>January</v>
      </c>
      <c r="AC1675" s="1" t="s">
        <v>52</v>
      </c>
      <c r="AD1675" s="1" t="s">
        <v>42</v>
      </c>
      <c r="AE1675" s="1" t="s">
        <v>43</v>
      </c>
    </row>
    <row r="1676" spans="1:31" x14ac:dyDescent="0.25">
      <c r="A1676" s="1" t="s">
        <v>3492</v>
      </c>
      <c r="B1676" s="1" t="str">
        <f>IF(COUNTIF($A$2:A1676,A1676)&gt;1,"Duplicate","Unique")</f>
        <v>Unique</v>
      </c>
      <c r="C1676" s="1" t="s">
        <v>3493</v>
      </c>
      <c r="D1676" s="1" t="s">
        <v>433</v>
      </c>
      <c r="E1676" s="1" t="str">
        <f t="shared" si="183"/>
        <v>Submitted</v>
      </c>
      <c r="F1676" s="1" t="s">
        <v>35</v>
      </c>
      <c r="G1676" s="1">
        <v>54</v>
      </c>
      <c r="H1676" s="1" t="s">
        <v>24</v>
      </c>
      <c r="I1676" s="1" t="s">
        <v>48</v>
      </c>
      <c r="J1676" s="1" t="s">
        <v>26</v>
      </c>
      <c r="K1676" s="4">
        <v>1730351</v>
      </c>
      <c r="L1676" s="4" t="str">
        <f t="shared" si="184"/>
        <v>Submitted</v>
      </c>
      <c r="M1676" s="1">
        <v>429</v>
      </c>
      <c r="N1676" s="1" t="str">
        <f t="shared" si="185"/>
        <v>High_risk</v>
      </c>
      <c r="O1676" s="1" t="str">
        <f t="shared" si="186"/>
        <v>Excellent</v>
      </c>
      <c r="P1676" s="1" t="str">
        <f t="shared" si="187"/>
        <v>Submitted</v>
      </c>
      <c r="Q1676" s="1" t="str">
        <f t="shared" si="188"/>
        <v>Valid</v>
      </c>
      <c r="R1676" s="1" t="s">
        <v>27</v>
      </c>
      <c r="S1676" s="4">
        <v>245191</v>
      </c>
      <c r="T1676" s="1">
        <v>7.29</v>
      </c>
      <c r="U1676" s="1">
        <v>12</v>
      </c>
      <c r="V1676" s="1">
        <v>20432.580000000002</v>
      </c>
      <c r="W1676" s="4">
        <f t="shared" si="189"/>
        <v>149455.52844068818</v>
      </c>
      <c r="X1676" s="1" t="s">
        <v>95</v>
      </c>
      <c r="Y1676" s="1" t="s">
        <v>96</v>
      </c>
      <c r="Z1676" s="8">
        <v>47138</v>
      </c>
      <c r="AA1676" s="8" t="str">
        <f>TEXT(Table2[[#This Row],[Application_Date]],"yyy")</f>
        <v>2029</v>
      </c>
      <c r="AB1676" s="8" t="str">
        <f>TEXT(Table2[[#This Row],[Application_Date]],"mmmm")</f>
        <v>January</v>
      </c>
      <c r="AC1676" s="1" t="s">
        <v>61</v>
      </c>
      <c r="AD1676" s="1" t="s">
        <v>30</v>
      </c>
      <c r="AE1676" s="1" t="s">
        <v>66</v>
      </c>
    </row>
    <row r="1677" spans="1:31" x14ac:dyDescent="0.25">
      <c r="A1677" s="1" t="s">
        <v>3494</v>
      </c>
      <c r="B1677" s="1" t="str">
        <f>IF(COUNTIF($A$2:A1677,A1677)&gt;1,"Duplicate","Unique")</f>
        <v>Unique</v>
      </c>
      <c r="C1677" s="1" t="s">
        <v>3495</v>
      </c>
      <c r="D1677" s="1" t="s">
        <v>99</v>
      </c>
      <c r="E1677" s="1" t="str">
        <f t="shared" si="183"/>
        <v>Submitted</v>
      </c>
      <c r="F1677" s="1" t="s">
        <v>35</v>
      </c>
      <c r="G1677" s="1">
        <v>65</v>
      </c>
      <c r="H1677" s="1" t="s">
        <v>24</v>
      </c>
      <c r="I1677" s="1" t="s">
        <v>48</v>
      </c>
      <c r="J1677" s="1" t="s">
        <v>49</v>
      </c>
      <c r="K1677" s="4">
        <v>777204</v>
      </c>
      <c r="L1677" s="4" t="str">
        <f t="shared" si="184"/>
        <v>Submitted</v>
      </c>
      <c r="M1677" s="1">
        <v>862</v>
      </c>
      <c r="N1677" s="1" t="str">
        <f t="shared" si="185"/>
        <v>medium_risk</v>
      </c>
      <c r="O1677" s="1" t="str">
        <f t="shared" si="186"/>
        <v>Excellent</v>
      </c>
      <c r="P1677" s="1" t="str">
        <f t="shared" si="187"/>
        <v>Submitted</v>
      </c>
      <c r="Q1677" s="1" t="str">
        <f t="shared" si="188"/>
        <v>Valid</v>
      </c>
      <c r="R1677" s="1" t="s">
        <v>6</v>
      </c>
      <c r="S1677" s="4">
        <v>263117</v>
      </c>
      <c r="T1677" s="1">
        <v>18.7</v>
      </c>
      <c r="U1677" s="1">
        <v>36</v>
      </c>
      <c r="V1677" s="1">
        <v>7308.81</v>
      </c>
      <c r="W1677" s="4">
        <f t="shared" si="189"/>
        <v>410023.99166666757</v>
      </c>
      <c r="X1677" s="1" t="s">
        <v>39</v>
      </c>
      <c r="Y1677" s="1" t="s">
        <v>40</v>
      </c>
      <c r="Z1677" s="8">
        <v>47139</v>
      </c>
      <c r="AA1677" s="8" t="str">
        <f>TEXT(Table2[[#This Row],[Application_Date]],"yyy")</f>
        <v>2029</v>
      </c>
      <c r="AB1677" s="8" t="str">
        <f>TEXT(Table2[[#This Row],[Application_Date]],"mmmm")</f>
        <v>January</v>
      </c>
      <c r="AC1677" s="1" t="s">
        <v>41</v>
      </c>
      <c r="AD1677" s="1" t="s">
        <v>42</v>
      </c>
      <c r="AE1677" s="1" t="s">
        <v>66</v>
      </c>
    </row>
    <row r="1678" spans="1:31" x14ac:dyDescent="0.25">
      <c r="A1678" s="1" t="s">
        <v>3496</v>
      </c>
      <c r="B1678" s="1" t="str">
        <f>IF(COUNTIF($A$2:A1678,A1678)&gt;1,"Duplicate","Unique")</f>
        <v>Unique</v>
      </c>
      <c r="C1678" s="1" t="s">
        <v>3497</v>
      </c>
      <c r="D1678" s="1" t="s">
        <v>65</v>
      </c>
      <c r="E1678" s="1" t="str">
        <f t="shared" si="183"/>
        <v>Submitted</v>
      </c>
      <c r="F1678" s="1" t="s">
        <v>47</v>
      </c>
      <c r="G1678" s="1">
        <v>64</v>
      </c>
      <c r="H1678" s="1" t="s">
        <v>36</v>
      </c>
      <c r="I1678" s="1" t="s">
        <v>48</v>
      </c>
      <c r="J1678" s="1" t="s">
        <v>26</v>
      </c>
      <c r="K1678" s="4">
        <v>1162330</v>
      </c>
      <c r="L1678" s="4" t="str">
        <f t="shared" si="184"/>
        <v>Submitted</v>
      </c>
      <c r="M1678" s="1">
        <v>513</v>
      </c>
      <c r="N1678" s="1" t="str">
        <f t="shared" si="185"/>
        <v>High_risk</v>
      </c>
      <c r="O1678" s="1" t="str">
        <f t="shared" si="186"/>
        <v>Excellent</v>
      </c>
      <c r="P1678" s="1" t="str">
        <f t="shared" si="187"/>
        <v>Submitted</v>
      </c>
      <c r="Q1678" s="1" t="str">
        <f t="shared" si="188"/>
        <v>Valid</v>
      </c>
      <c r="R1678" s="1" t="s">
        <v>70</v>
      </c>
      <c r="S1678" s="4">
        <v>804383</v>
      </c>
      <c r="T1678" s="1">
        <v>8.43</v>
      </c>
      <c r="U1678" s="1">
        <v>12</v>
      </c>
      <c r="V1678" s="1">
        <v>67031.92</v>
      </c>
      <c r="W1678" s="4">
        <f t="shared" si="189"/>
        <v>566033.60329183505</v>
      </c>
      <c r="X1678" s="1" t="s">
        <v>85</v>
      </c>
      <c r="Y1678" s="1" t="s">
        <v>86</v>
      </c>
      <c r="Z1678" s="8">
        <v>47140</v>
      </c>
      <c r="AA1678" s="8" t="str">
        <f>TEXT(Table2[[#This Row],[Application_Date]],"yyy")</f>
        <v>2029</v>
      </c>
      <c r="AB1678" s="8" t="str">
        <f>TEXT(Table2[[#This Row],[Application_Date]],"mmmm")</f>
        <v>January</v>
      </c>
      <c r="AC1678" s="1" t="s">
        <v>52</v>
      </c>
      <c r="AD1678" s="1" t="s">
        <v>30</v>
      </c>
      <c r="AE1678" s="1" t="s">
        <v>31</v>
      </c>
    </row>
    <row r="1679" spans="1:31" x14ac:dyDescent="0.25">
      <c r="A1679" s="1" t="s">
        <v>3498</v>
      </c>
      <c r="B1679" s="1" t="str">
        <f>IF(COUNTIF($A$2:A1679,A1679)&gt;1,"Duplicate","Unique")</f>
        <v>Unique</v>
      </c>
      <c r="C1679" s="1" t="s">
        <v>3499</v>
      </c>
      <c r="D1679" s="1" t="s">
        <v>333</v>
      </c>
      <c r="E1679" s="1" t="str">
        <f t="shared" si="183"/>
        <v>Submitted</v>
      </c>
      <c r="F1679" s="1" t="s">
        <v>35</v>
      </c>
      <c r="G1679" s="1">
        <v>50</v>
      </c>
      <c r="H1679" s="1" t="s">
        <v>24</v>
      </c>
      <c r="I1679" s="1" t="s">
        <v>25</v>
      </c>
      <c r="J1679" s="1" t="s">
        <v>37</v>
      </c>
      <c r="K1679" s="4">
        <v>2325626</v>
      </c>
      <c r="L1679" s="4" t="str">
        <f t="shared" si="184"/>
        <v>Submitted</v>
      </c>
      <c r="M1679" s="1">
        <v>382</v>
      </c>
      <c r="N1679" s="1" t="str">
        <f t="shared" si="185"/>
        <v>High_risk</v>
      </c>
      <c r="O1679" s="1" t="str">
        <f t="shared" si="186"/>
        <v>Excellent</v>
      </c>
      <c r="P1679" s="1" t="str">
        <f t="shared" si="187"/>
        <v>Submitted</v>
      </c>
      <c r="Q1679" s="1" t="str">
        <f t="shared" si="188"/>
        <v>Valid</v>
      </c>
      <c r="R1679" s="1" t="s">
        <v>70</v>
      </c>
      <c r="S1679" s="4">
        <v>2719332</v>
      </c>
      <c r="T1679" s="1">
        <v>16.18</v>
      </c>
      <c r="U1679" s="1">
        <v>12</v>
      </c>
      <c r="V1679" s="1">
        <v>226611</v>
      </c>
      <c r="W1679" s="4">
        <f t="shared" si="189"/>
        <v>3666696.3441066332</v>
      </c>
      <c r="X1679" s="1" t="s">
        <v>39</v>
      </c>
      <c r="Y1679" s="1" t="s">
        <v>40</v>
      </c>
      <c r="Z1679" s="8">
        <v>47141</v>
      </c>
      <c r="AA1679" s="8" t="str">
        <f>TEXT(Table2[[#This Row],[Application_Date]],"yyy")</f>
        <v>2029</v>
      </c>
      <c r="AB1679" s="8" t="str">
        <f>TEXT(Table2[[#This Row],[Application_Date]],"mmmm")</f>
        <v>January</v>
      </c>
      <c r="AC1679" s="1" t="s">
        <v>61</v>
      </c>
      <c r="AD1679" s="1" t="s">
        <v>30</v>
      </c>
      <c r="AE1679" s="1" t="s">
        <v>66</v>
      </c>
    </row>
    <row r="1680" spans="1:31" x14ac:dyDescent="0.25">
      <c r="A1680" s="1" t="s">
        <v>3500</v>
      </c>
      <c r="B1680" s="1" t="str">
        <f>IF(COUNTIF($A$2:A1680,A1680)&gt;1,"Duplicate","Unique")</f>
        <v>Unique</v>
      </c>
      <c r="C1680" s="1" t="s">
        <v>3501</v>
      </c>
      <c r="D1680" s="1" t="s">
        <v>130</v>
      </c>
      <c r="E1680" s="1" t="str">
        <f t="shared" si="183"/>
        <v>Submitted</v>
      </c>
      <c r="F1680" s="1" t="s">
        <v>35</v>
      </c>
      <c r="G1680" s="1">
        <v>44</v>
      </c>
      <c r="H1680" s="1" t="s">
        <v>36</v>
      </c>
      <c r="I1680" s="1" t="s">
        <v>48</v>
      </c>
      <c r="J1680" s="1" t="s">
        <v>26</v>
      </c>
      <c r="K1680" s="4">
        <v>652835</v>
      </c>
      <c r="L1680" s="4" t="str">
        <f t="shared" si="184"/>
        <v>Submitted</v>
      </c>
      <c r="M1680" s="1">
        <v>657</v>
      </c>
      <c r="N1680" s="1" t="str">
        <f t="shared" si="185"/>
        <v>low_risk</v>
      </c>
      <c r="O1680" s="1" t="str">
        <f t="shared" si="186"/>
        <v>Excellent</v>
      </c>
      <c r="P1680" s="1" t="str">
        <f t="shared" si="187"/>
        <v>Submitted</v>
      </c>
      <c r="Q1680" s="1" t="str">
        <f t="shared" si="188"/>
        <v>Valid</v>
      </c>
      <c r="R1680" s="1" t="s">
        <v>6</v>
      </c>
      <c r="S1680" s="4">
        <v>1267600</v>
      </c>
      <c r="T1680" s="1">
        <v>18.38</v>
      </c>
      <c r="U1680" s="1">
        <v>60</v>
      </c>
      <c r="V1680" s="1">
        <v>21126.67</v>
      </c>
      <c r="W1680" s="4">
        <f t="shared" si="189"/>
        <v>1941540.6666666665</v>
      </c>
      <c r="X1680" s="1" t="s">
        <v>28</v>
      </c>
      <c r="Y1680" s="1" t="s">
        <v>29</v>
      </c>
      <c r="Z1680" s="8">
        <v>47142</v>
      </c>
      <c r="AA1680" s="8" t="str">
        <f>TEXT(Table2[[#This Row],[Application_Date]],"yyy")</f>
        <v>2029</v>
      </c>
      <c r="AB1680" s="8" t="str">
        <f>TEXT(Table2[[#This Row],[Application_Date]],"mmmm")</f>
        <v>January</v>
      </c>
      <c r="AC1680" s="1" t="s">
        <v>61</v>
      </c>
      <c r="AD1680" s="1" t="s">
        <v>30</v>
      </c>
      <c r="AE1680" s="1" t="s">
        <v>62</v>
      </c>
    </row>
    <row r="1681" spans="1:31" x14ac:dyDescent="0.25">
      <c r="A1681" s="1" t="s">
        <v>3502</v>
      </c>
      <c r="B1681" s="1" t="str">
        <f>IF(COUNTIF($A$2:A1681,A1681)&gt;1,"Duplicate","Unique")</f>
        <v>Unique</v>
      </c>
      <c r="C1681" s="1" t="s">
        <v>3503</v>
      </c>
      <c r="D1681" s="1" t="s">
        <v>130</v>
      </c>
      <c r="E1681" s="1" t="str">
        <f t="shared" si="183"/>
        <v>Submitted</v>
      </c>
      <c r="F1681" s="1" t="s">
        <v>47</v>
      </c>
      <c r="G1681" s="1">
        <v>29</v>
      </c>
      <c r="H1681" s="1" t="s">
        <v>24</v>
      </c>
      <c r="I1681" s="1" t="s">
        <v>48</v>
      </c>
      <c r="J1681" s="1" t="s">
        <v>37</v>
      </c>
      <c r="K1681" s="4">
        <v>669002</v>
      </c>
      <c r="L1681" s="4" t="str">
        <f t="shared" si="184"/>
        <v>Submitted</v>
      </c>
      <c r="M1681" s="1">
        <v>797</v>
      </c>
      <c r="N1681" s="1" t="str">
        <f t="shared" si="185"/>
        <v>medium_risk</v>
      </c>
      <c r="O1681" s="1" t="str">
        <f t="shared" si="186"/>
        <v>Excellent</v>
      </c>
      <c r="P1681" s="1" t="str">
        <f t="shared" si="187"/>
        <v>Submitted</v>
      </c>
      <c r="Q1681" s="1" t="str">
        <f t="shared" si="188"/>
        <v>Valid</v>
      </c>
      <c r="R1681" s="1" t="s">
        <v>82</v>
      </c>
      <c r="S1681" s="4">
        <v>1924675</v>
      </c>
      <c r="T1681" s="1">
        <v>18.52</v>
      </c>
      <c r="U1681" s="1">
        <v>36</v>
      </c>
      <c r="V1681" s="1">
        <v>53463.19</v>
      </c>
      <c r="W1681" s="4">
        <f t="shared" si="189"/>
        <v>2970415.0833333405</v>
      </c>
      <c r="X1681" s="1" t="s">
        <v>28</v>
      </c>
      <c r="Y1681" s="1" t="s">
        <v>29</v>
      </c>
      <c r="Z1681" s="8">
        <v>47143</v>
      </c>
      <c r="AA1681" s="8" t="str">
        <f>TEXT(Table2[[#This Row],[Application_Date]],"yyy")</f>
        <v>2029</v>
      </c>
      <c r="AB1681" s="8" t="str">
        <f>TEXT(Table2[[#This Row],[Application_Date]],"mmmm")</f>
        <v>January</v>
      </c>
      <c r="AC1681" s="1" t="s">
        <v>41</v>
      </c>
      <c r="AD1681" s="1" t="s">
        <v>42</v>
      </c>
      <c r="AE1681" s="1" t="s">
        <v>66</v>
      </c>
    </row>
    <row r="1682" spans="1:31" x14ac:dyDescent="0.25">
      <c r="A1682" s="1" t="s">
        <v>3504</v>
      </c>
      <c r="B1682" s="1" t="str">
        <f>IF(COUNTIF($A$2:A1682,A1682)&gt;1,"Duplicate","Unique")</f>
        <v>Unique</v>
      </c>
      <c r="C1682" s="1" t="s">
        <v>3505</v>
      </c>
      <c r="D1682" s="1" t="s">
        <v>489</v>
      </c>
      <c r="E1682" s="1" t="str">
        <f t="shared" si="183"/>
        <v>Submitted</v>
      </c>
      <c r="F1682" s="1" t="s">
        <v>35</v>
      </c>
      <c r="G1682" s="1">
        <v>46</v>
      </c>
      <c r="H1682" s="1" t="s">
        <v>36</v>
      </c>
      <c r="I1682" s="1" t="s">
        <v>48</v>
      </c>
      <c r="J1682" s="1" t="s">
        <v>49</v>
      </c>
      <c r="K1682" s="4">
        <v>1832926</v>
      </c>
      <c r="L1682" s="4" t="str">
        <f t="shared" si="184"/>
        <v>Submitted</v>
      </c>
      <c r="M1682" s="1">
        <v>677</v>
      </c>
      <c r="N1682" s="1" t="str">
        <f t="shared" si="185"/>
        <v>low_risk</v>
      </c>
      <c r="O1682" s="1" t="str">
        <f t="shared" si="186"/>
        <v>Excellent</v>
      </c>
      <c r="P1682" s="1" t="str">
        <f t="shared" si="187"/>
        <v>Submitted</v>
      </c>
      <c r="Q1682" s="1" t="str">
        <f t="shared" si="188"/>
        <v>Valid</v>
      </c>
      <c r="R1682" s="1" t="s">
        <v>6</v>
      </c>
      <c r="S1682" s="4">
        <v>4666311</v>
      </c>
      <c r="T1682" s="1">
        <v>13.01</v>
      </c>
      <c r="U1682" s="1">
        <v>24</v>
      </c>
      <c r="V1682" s="1">
        <v>194429.62</v>
      </c>
      <c r="W1682" s="4">
        <f t="shared" si="189"/>
        <v>5059058.9546220535</v>
      </c>
      <c r="X1682" s="1" t="s">
        <v>50</v>
      </c>
      <c r="Y1682" s="1" t="s">
        <v>51</v>
      </c>
      <c r="Z1682" s="8">
        <v>47144</v>
      </c>
      <c r="AA1682" s="8" t="str">
        <f>TEXT(Table2[[#This Row],[Application_Date]],"yyy")</f>
        <v>2029</v>
      </c>
      <c r="AB1682" s="8" t="str">
        <f>TEXT(Table2[[#This Row],[Application_Date]],"mmmm")</f>
        <v>January</v>
      </c>
      <c r="AC1682" s="1" t="s">
        <v>61</v>
      </c>
      <c r="AD1682" s="1" t="s">
        <v>30</v>
      </c>
      <c r="AE1682" s="1" t="s">
        <v>31</v>
      </c>
    </row>
    <row r="1683" spans="1:31" x14ac:dyDescent="0.25">
      <c r="A1683" s="1" t="s">
        <v>3506</v>
      </c>
      <c r="B1683" s="1" t="str">
        <f>IF(COUNTIF($A$2:A1683,A1683)&gt;1,"Duplicate","Unique")</f>
        <v>Unique</v>
      </c>
      <c r="C1683" s="1" t="s">
        <v>3507</v>
      </c>
      <c r="D1683" s="1" t="s">
        <v>145</v>
      </c>
      <c r="E1683" s="1" t="str">
        <f t="shared" si="183"/>
        <v>Submitted</v>
      </c>
      <c r="F1683" s="1" t="s">
        <v>35</v>
      </c>
      <c r="G1683" s="1">
        <v>61</v>
      </c>
      <c r="H1683" s="1" t="s">
        <v>24</v>
      </c>
      <c r="I1683" s="1" t="s">
        <v>25</v>
      </c>
      <c r="J1683" s="1" t="s">
        <v>26</v>
      </c>
      <c r="K1683" s="4">
        <v>1487093</v>
      </c>
      <c r="L1683" s="4" t="str">
        <f t="shared" si="184"/>
        <v>Submitted</v>
      </c>
      <c r="M1683" s="1">
        <v>685</v>
      </c>
      <c r="N1683" s="1" t="str">
        <f t="shared" si="185"/>
        <v>low_risk</v>
      </c>
      <c r="O1683" s="1" t="str">
        <f t="shared" si="186"/>
        <v>Excellent</v>
      </c>
      <c r="P1683" s="1" t="str">
        <f t="shared" si="187"/>
        <v>Submitted</v>
      </c>
      <c r="Q1683" s="1" t="str">
        <f t="shared" si="188"/>
        <v>Valid</v>
      </c>
      <c r="R1683" s="1" t="s">
        <v>38</v>
      </c>
      <c r="S1683" s="4">
        <v>1689367</v>
      </c>
      <c r="T1683" s="1">
        <v>15.67</v>
      </c>
      <c r="U1683" s="1">
        <v>180</v>
      </c>
      <c r="V1683" s="1">
        <v>9385.3700000000008</v>
      </c>
      <c r="W1683" s="4">
        <f t="shared" si="189"/>
        <v>2206031.7408333332</v>
      </c>
      <c r="X1683" s="1" t="s">
        <v>39</v>
      </c>
      <c r="Y1683" s="1" t="s">
        <v>40</v>
      </c>
      <c r="Z1683" s="8">
        <v>47145</v>
      </c>
      <c r="AA1683" s="8" t="str">
        <f>TEXT(Table2[[#This Row],[Application_Date]],"yyy")</f>
        <v>2029</v>
      </c>
      <c r="AB1683" s="8" t="str">
        <f>TEXT(Table2[[#This Row],[Application_Date]],"mmmm")</f>
        <v>January</v>
      </c>
      <c r="AC1683" s="1" t="s">
        <v>52</v>
      </c>
      <c r="AD1683" s="1" t="s">
        <v>42</v>
      </c>
      <c r="AE1683" s="1" t="s">
        <v>31</v>
      </c>
    </row>
    <row r="1684" spans="1:31" x14ac:dyDescent="0.25">
      <c r="A1684" s="1" t="s">
        <v>3508</v>
      </c>
      <c r="B1684" s="1" t="str">
        <f>IF(COUNTIF($A$2:A1684,A1684)&gt;1,"Duplicate","Unique")</f>
        <v>Unique</v>
      </c>
      <c r="C1684" s="1" t="s">
        <v>3509</v>
      </c>
      <c r="D1684" s="1" t="s">
        <v>333</v>
      </c>
      <c r="E1684" s="1" t="str">
        <f t="shared" si="183"/>
        <v>Submitted</v>
      </c>
      <c r="F1684" s="1" t="s">
        <v>47</v>
      </c>
      <c r="G1684" s="1">
        <v>24</v>
      </c>
      <c r="H1684" s="1" t="s">
        <v>36</v>
      </c>
      <c r="I1684" s="1" t="s">
        <v>48</v>
      </c>
      <c r="J1684" s="1" t="s">
        <v>37</v>
      </c>
      <c r="K1684" s="4">
        <v>1055064</v>
      </c>
      <c r="L1684" s="4" t="str">
        <f t="shared" si="184"/>
        <v>Submitted</v>
      </c>
      <c r="M1684" s="1">
        <v>321</v>
      </c>
      <c r="N1684" s="1" t="str">
        <f t="shared" si="185"/>
        <v>High_risk</v>
      </c>
      <c r="O1684" s="1" t="str">
        <f t="shared" si="186"/>
        <v>Excellent</v>
      </c>
      <c r="P1684" s="1" t="str">
        <f t="shared" si="187"/>
        <v>Submitted</v>
      </c>
      <c r="Q1684" s="1" t="str">
        <f t="shared" si="188"/>
        <v>Valid</v>
      </c>
      <c r="R1684" s="1" t="s">
        <v>27</v>
      </c>
      <c r="S1684" s="4">
        <v>2138054</v>
      </c>
      <c r="T1684" s="1">
        <v>16.98</v>
      </c>
      <c r="U1684" s="1">
        <v>24</v>
      </c>
      <c r="V1684" s="1">
        <v>89085.58</v>
      </c>
      <c r="W1684" s="4">
        <f t="shared" si="189"/>
        <v>3025346.411953277</v>
      </c>
      <c r="X1684" s="1" t="s">
        <v>59</v>
      </c>
      <c r="Y1684" s="1" t="s">
        <v>60</v>
      </c>
      <c r="Z1684" s="8">
        <v>47146</v>
      </c>
      <c r="AA1684" s="8" t="str">
        <f>TEXT(Table2[[#This Row],[Application_Date]],"yyy")</f>
        <v>2029</v>
      </c>
      <c r="AB1684" s="8" t="str">
        <f>TEXT(Table2[[#This Row],[Application_Date]],"mmmm")</f>
        <v>January</v>
      </c>
      <c r="AC1684" s="1" t="s">
        <v>61</v>
      </c>
      <c r="AD1684" s="1" t="s">
        <v>42</v>
      </c>
      <c r="AE1684" s="1" t="s">
        <v>43</v>
      </c>
    </row>
    <row r="1685" spans="1:31" x14ac:dyDescent="0.25">
      <c r="A1685" s="1" t="s">
        <v>3510</v>
      </c>
      <c r="B1685" s="1" t="str">
        <f>IF(COUNTIF($A$2:A1685,A1685)&gt;1,"Duplicate","Unique")</f>
        <v>Unique</v>
      </c>
      <c r="C1685" s="1" t="s">
        <v>3511</v>
      </c>
      <c r="D1685" s="1" t="s">
        <v>461</v>
      </c>
      <c r="E1685" s="1" t="str">
        <f t="shared" si="183"/>
        <v>Submitted</v>
      </c>
      <c r="F1685" s="1" t="s">
        <v>47</v>
      </c>
      <c r="G1685" s="1">
        <v>49</v>
      </c>
      <c r="H1685" s="1" t="s">
        <v>24</v>
      </c>
      <c r="I1685" s="1" t="s">
        <v>48</v>
      </c>
      <c r="J1685" s="1" t="s">
        <v>70</v>
      </c>
      <c r="K1685" s="4">
        <v>768977</v>
      </c>
      <c r="L1685" s="4" t="str">
        <f t="shared" si="184"/>
        <v>Submitted</v>
      </c>
      <c r="M1685" s="1">
        <v>662</v>
      </c>
      <c r="N1685" s="1" t="str">
        <f t="shared" si="185"/>
        <v>low_risk</v>
      </c>
      <c r="O1685" s="1" t="str">
        <f t="shared" si="186"/>
        <v>Excellent</v>
      </c>
      <c r="P1685" s="1" t="str">
        <f t="shared" si="187"/>
        <v>Submitted</v>
      </c>
      <c r="Q1685" s="1" t="str">
        <f t="shared" si="188"/>
        <v>Valid</v>
      </c>
      <c r="R1685" s="1" t="s">
        <v>82</v>
      </c>
      <c r="S1685" s="4">
        <v>3190032</v>
      </c>
      <c r="T1685" s="1">
        <v>12.65</v>
      </c>
      <c r="U1685" s="1">
        <v>12</v>
      </c>
      <c r="V1685" s="1">
        <v>265836</v>
      </c>
      <c r="W1685" s="4">
        <f t="shared" si="189"/>
        <v>3363421.27221592</v>
      </c>
      <c r="X1685" s="1" t="s">
        <v>105</v>
      </c>
      <c r="Y1685" s="1" t="s">
        <v>106</v>
      </c>
      <c r="Z1685" s="8">
        <v>47147</v>
      </c>
      <c r="AA1685" s="8" t="str">
        <f>TEXT(Table2[[#This Row],[Application_Date]],"yyy")</f>
        <v>2029</v>
      </c>
      <c r="AB1685" s="8" t="str">
        <f>TEXT(Table2[[#This Row],[Application_Date]],"mmmm")</f>
        <v>January</v>
      </c>
      <c r="AC1685" s="1" t="s">
        <v>52</v>
      </c>
      <c r="AD1685" s="1" t="s">
        <v>42</v>
      </c>
      <c r="AE1685" s="1" t="s">
        <v>31</v>
      </c>
    </row>
    <row r="1686" spans="1:31" x14ac:dyDescent="0.25">
      <c r="A1686" s="1" t="s">
        <v>3512</v>
      </c>
      <c r="B1686" s="1" t="str">
        <f>IF(COUNTIF($A$2:A1686,A1686)&gt;1,"Duplicate","Unique")</f>
        <v>Unique</v>
      </c>
      <c r="C1686" s="1" t="s">
        <v>3513</v>
      </c>
      <c r="D1686" s="1" t="s">
        <v>99</v>
      </c>
      <c r="E1686" s="1" t="str">
        <f t="shared" si="183"/>
        <v>Submitted</v>
      </c>
      <c r="F1686" s="1" t="s">
        <v>47</v>
      </c>
      <c r="G1686" s="1">
        <v>20</v>
      </c>
      <c r="H1686" s="1" t="s">
        <v>24</v>
      </c>
      <c r="I1686" s="1" t="s">
        <v>25</v>
      </c>
      <c r="J1686" s="1" t="s">
        <v>26</v>
      </c>
      <c r="K1686" s="4">
        <v>1522855</v>
      </c>
      <c r="L1686" s="4" t="str">
        <f t="shared" si="184"/>
        <v>Submitted</v>
      </c>
      <c r="M1686" s="1">
        <v>523</v>
      </c>
      <c r="N1686" s="1" t="str">
        <f t="shared" si="185"/>
        <v>High_risk</v>
      </c>
      <c r="O1686" s="1" t="str">
        <f t="shared" si="186"/>
        <v>Excellent</v>
      </c>
      <c r="P1686" s="1" t="str">
        <f t="shared" si="187"/>
        <v>Submitted</v>
      </c>
      <c r="Q1686" s="1" t="str">
        <f t="shared" si="188"/>
        <v>Valid</v>
      </c>
      <c r="R1686" s="1" t="s">
        <v>27</v>
      </c>
      <c r="S1686" s="4">
        <v>3544443</v>
      </c>
      <c r="T1686" s="1">
        <v>14.98</v>
      </c>
      <c r="U1686" s="1">
        <v>120</v>
      </c>
      <c r="V1686" s="1">
        <v>29537.03</v>
      </c>
      <c r="W1686" s="4">
        <f t="shared" si="189"/>
        <v>4424646.3449999997</v>
      </c>
      <c r="X1686" s="1" t="s">
        <v>28</v>
      </c>
      <c r="Y1686" s="1" t="s">
        <v>29</v>
      </c>
      <c r="Z1686" s="8">
        <v>47148</v>
      </c>
      <c r="AA1686" s="8" t="str">
        <f>TEXT(Table2[[#This Row],[Application_Date]],"yyy")</f>
        <v>2029</v>
      </c>
      <c r="AB1686" s="8" t="str">
        <f>TEXT(Table2[[#This Row],[Application_Date]],"mmmm")</f>
        <v>January</v>
      </c>
      <c r="AC1686" s="1" t="s">
        <v>52</v>
      </c>
      <c r="AD1686" s="1" t="s">
        <v>42</v>
      </c>
      <c r="AE1686" s="1" t="s">
        <v>31</v>
      </c>
    </row>
    <row r="1687" spans="1:31" x14ac:dyDescent="0.25">
      <c r="A1687" s="1" t="s">
        <v>3514</v>
      </c>
      <c r="B1687" s="1" t="str">
        <f>IF(COUNTIF($A$2:A1687,A1687)&gt;1,"Duplicate","Unique")</f>
        <v>Unique</v>
      </c>
      <c r="C1687" s="1" t="s">
        <v>3515</v>
      </c>
      <c r="D1687" s="1">
        <v>0</v>
      </c>
      <c r="E1687" s="1" t="str">
        <f t="shared" si="183"/>
        <v>Submitted</v>
      </c>
      <c r="F1687" s="1" t="s">
        <v>47</v>
      </c>
      <c r="G1687" s="1">
        <v>20</v>
      </c>
      <c r="H1687" s="1" t="s">
        <v>24</v>
      </c>
      <c r="I1687" s="1" t="s">
        <v>48</v>
      </c>
      <c r="J1687" s="1" t="s">
        <v>26</v>
      </c>
      <c r="K1687" s="4">
        <v>1515680</v>
      </c>
      <c r="L1687" s="4" t="str">
        <f t="shared" si="184"/>
        <v>Submitted</v>
      </c>
      <c r="M1687" s="1">
        <v>338</v>
      </c>
      <c r="N1687" s="1" t="str">
        <f t="shared" si="185"/>
        <v>High_risk</v>
      </c>
      <c r="O1687" s="1" t="str">
        <f t="shared" si="186"/>
        <v>Excellent</v>
      </c>
      <c r="P1687" s="1" t="str">
        <f t="shared" si="187"/>
        <v>Submitted</v>
      </c>
      <c r="Q1687" s="1" t="str">
        <f t="shared" si="188"/>
        <v>Valid</v>
      </c>
      <c r="R1687" s="1" t="s">
        <v>38</v>
      </c>
      <c r="S1687" s="4">
        <v>3942432</v>
      </c>
      <c r="T1687" s="1">
        <v>15.5</v>
      </c>
      <c r="U1687" s="1">
        <v>36</v>
      </c>
      <c r="V1687" s="1">
        <v>109512</v>
      </c>
      <c r="W1687" s="4">
        <f t="shared" si="189"/>
        <v>5092308.0000005513</v>
      </c>
      <c r="X1687" s="1" t="s">
        <v>50</v>
      </c>
      <c r="Y1687" s="1" t="s">
        <v>51</v>
      </c>
      <c r="Z1687" s="8">
        <v>47149</v>
      </c>
      <c r="AA1687" s="8" t="str">
        <f>TEXT(Table2[[#This Row],[Application_Date]],"yyy")</f>
        <v>2029</v>
      </c>
      <c r="AB1687" s="8" t="str">
        <f>TEXT(Table2[[#This Row],[Application_Date]],"mmmm")</f>
        <v>January</v>
      </c>
      <c r="AC1687" s="1" t="s">
        <v>61</v>
      </c>
      <c r="AD1687" s="1" t="s">
        <v>42</v>
      </c>
      <c r="AE1687" s="1" t="s">
        <v>43</v>
      </c>
    </row>
    <row r="1688" spans="1:31" x14ac:dyDescent="0.25">
      <c r="A1688" s="1" t="s">
        <v>3516</v>
      </c>
      <c r="B1688" s="1" t="str">
        <f>IF(COUNTIF($A$2:A1688,A1688)&gt;1,"Duplicate","Unique")</f>
        <v>Unique</v>
      </c>
      <c r="C1688" s="1" t="s">
        <v>3517</v>
      </c>
      <c r="D1688" s="1" t="s">
        <v>180</v>
      </c>
      <c r="E1688" s="1" t="str">
        <f t="shared" si="183"/>
        <v>Submitted</v>
      </c>
      <c r="F1688" s="1" t="s">
        <v>35</v>
      </c>
      <c r="G1688" s="1">
        <v>45</v>
      </c>
      <c r="H1688" s="1" t="s">
        <v>24</v>
      </c>
      <c r="I1688" s="1" t="s">
        <v>25</v>
      </c>
      <c r="J1688" s="1" t="s">
        <v>37</v>
      </c>
      <c r="K1688" s="4">
        <v>2189824</v>
      </c>
      <c r="L1688" s="4" t="str">
        <f t="shared" si="184"/>
        <v>Submitted</v>
      </c>
      <c r="M1688" s="1">
        <v>893</v>
      </c>
      <c r="N1688" s="1" t="str">
        <f t="shared" si="185"/>
        <v>medium_risk</v>
      </c>
      <c r="O1688" s="1" t="str">
        <f t="shared" si="186"/>
        <v>Excellent</v>
      </c>
      <c r="P1688" s="1" t="str">
        <f t="shared" si="187"/>
        <v>Submitted</v>
      </c>
      <c r="Q1688" s="1" t="str">
        <f t="shared" si="188"/>
        <v>Valid</v>
      </c>
      <c r="R1688" s="1" t="s">
        <v>6</v>
      </c>
      <c r="S1688" s="4">
        <v>4699520</v>
      </c>
      <c r="T1688" s="1">
        <v>18.23</v>
      </c>
      <c r="U1688" s="1">
        <v>12</v>
      </c>
      <c r="V1688" s="1">
        <v>391626.67</v>
      </c>
      <c r="W1688" s="4">
        <f t="shared" si="189"/>
        <v>7139463.4239205569</v>
      </c>
      <c r="X1688" s="1" t="s">
        <v>105</v>
      </c>
      <c r="Y1688" s="1" t="s">
        <v>106</v>
      </c>
      <c r="Z1688" s="8">
        <v>47150</v>
      </c>
      <c r="AA1688" s="8" t="str">
        <f>TEXT(Table2[[#This Row],[Application_Date]],"yyy")</f>
        <v>2029</v>
      </c>
      <c r="AB1688" s="8" t="str">
        <f>TEXT(Table2[[#This Row],[Application_Date]],"mmmm")</f>
        <v>February</v>
      </c>
      <c r="AC1688" s="1" t="s">
        <v>61</v>
      </c>
      <c r="AD1688" s="1" t="s">
        <v>30</v>
      </c>
      <c r="AE1688" s="1" t="s">
        <v>66</v>
      </c>
    </row>
    <row r="1689" spans="1:31" x14ac:dyDescent="0.25">
      <c r="A1689" s="1" t="s">
        <v>3518</v>
      </c>
      <c r="B1689" s="1" t="str">
        <f>IF(COUNTIF($A$2:A1689,A1689)&gt;1,"Duplicate","Unique")</f>
        <v>Unique</v>
      </c>
      <c r="C1689" s="1" t="s">
        <v>3519</v>
      </c>
      <c r="D1689" s="1" t="s">
        <v>489</v>
      </c>
      <c r="E1689" s="1" t="str">
        <f t="shared" si="183"/>
        <v>Submitted</v>
      </c>
      <c r="F1689" s="1" t="s">
        <v>35</v>
      </c>
      <c r="G1689" s="1">
        <v>62</v>
      </c>
      <c r="H1689" s="1" t="s">
        <v>36</v>
      </c>
      <c r="I1689" s="1" t="s">
        <v>25</v>
      </c>
      <c r="J1689" s="1" t="s">
        <v>70</v>
      </c>
      <c r="K1689" s="4">
        <v>2251318</v>
      </c>
      <c r="L1689" s="4" t="str">
        <f t="shared" si="184"/>
        <v>Submitted</v>
      </c>
      <c r="M1689" s="1">
        <v>591</v>
      </c>
      <c r="N1689" s="1" t="str">
        <f t="shared" si="185"/>
        <v>High_risk</v>
      </c>
      <c r="O1689" s="1" t="str">
        <f t="shared" si="186"/>
        <v>Excellent</v>
      </c>
      <c r="P1689" s="1" t="str">
        <f t="shared" si="187"/>
        <v>Submitted</v>
      </c>
      <c r="Q1689" s="1" t="str">
        <f t="shared" si="188"/>
        <v>Valid</v>
      </c>
      <c r="R1689" s="1" t="s">
        <v>70</v>
      </c>
      <c r="S1689" s="4">
        <v>2479452</v>
      </c>
      <c r="T1689" s="1">
        <v>17.07</v>
      </c>
      <c r="U1689" s="1">
        <v>36</v>
      </c>
      <c r="V1689" s="1">
        <v>68873.67</v>
      </c>
      <c r="W1689" s="4">
        <f t="shared" si="189"/>
        <v>3527020.4700000519</v>
      </c>
      <c r="X1689" s="1" t="s">
        <v>95</v>
      </c>
      <c r="Y1689" s="1" t="s">
        <v>96</v>
      </c>
      <c r="Z1689" s="8">
        <v>47151</v>
      </c>
      <c r="AA1689" s="8" t="str">
        <f>TEXT(Table2[[#This Row],[Application_Date]],"yyy")</f>
        <v>2029</v>
      </c>
      <c r="AB1689" s="8" t="str">
        <f>TEXT(Table2[[#This Row],[Application_Date]],"mmmm")</f>
        <v>February</v>
      </c>
      <c r="AC1689" s="1" t="s">
        <v>61</v>
      </c>
      <c r="AD1689" s="1" t="s">
        <v>30</v>
      </c>
      <c r="AE1689" s="1" t="s">
        <v>31</v>
      </c>
    </row>
    <row r="1690" spans="1:31" x14ac:dyDescent="0.25">
      <c r="A1690" s="1" t="s">
        <v>3520</v>
      </c>
      <c r="B1690" s="1" t="str">
        <f>IF(COUNTIF($A$2:A1690,A1690)&gt;1,"Duplicate","Unique")</f>
        <v>Unique</v>
      </c>
      <c r="C1690" s="1" t="s">
        <v>3521</v>
      </c>
      <c r="D1690" s="1" t="s">
        <v>124</v>
      </c>
      <c r="E1690" s="1" t="str">
        <f t="shared" si="183"/>
        <v>Submitted</v>
      </c>
      <c r="F1690" s="1" t="s">
        <v>47</v>
      </c>
      <c r="G1690" s="1">
        <v>32</v>
      </c>
      <c r="H1690" s="1" t="s">
        <v>36</v>
      </c>
      <c r="I1690" s="1" t="s">
        <v>48</v>
      </c>
      <c r="J1690" s="1" t="s">
        <v>49</v>
      </c>
      <c r="K1690" s="4">
        <v>1761852</v>
      </c>
      <c r="L1690" s="4" t="str">
        <f t="shared" si="184"/>
        <v>Submitted</v>
      </c>
      <c r="M1690" s="1">
        <v>395</v>
      </c>
      <c r="N1690" s="1" t="str">
        <f t="shared" si="185"/>
        <v>High_risk</v>
      </c>
      <c r="O1690" s="1" t="str">
        <f t="shared" si="186"/>
        <v>Excellent</v>
      </c>
      <c r="P1690" s="1" t="str">
        <f t="shared" si="187"/>
        <v>Submitted</v>
      </c>
      <c r="Q1690" s="1" t="str">
        <f t="shared" si="188"/>
        <v>Valid</v>
      </c>
      <c r="R1690" s="1" t="s">
        <v>70</v>
      </c>
      <c r="S1690" s="4">
        <v>4483342</v>
      </c>
      <c r="T1690" s="1">
        <v>14.39</v>
      </c>
      <c r="U1690" s="1">
        <v>36</v>
      </c>
      <c r="V1690" s="1">
        <v>124537.28</v>
      </c>
      <c r="W1690" s="4">
        <f t="shared" si="189"/>
        <v>5376274.2816692321</v>
      </c>
      <c r="X1690" s="1" t="s">
        <v>95</v>
      </c>
      <c r="Y1690" s="1" t="s">
        <v>96</v>
      </c>
      <c r="Z1690" s="8">
        <v>47152</v>
      </c>
      <c r="AA1690" s="8" t="str">
        <f>TEXT(Table2[[#This Row],[Application_Date]],"yyy")</f>
        <v>2029</v>
      </c>
      <c r="AB1690" s="8" t="str">
        <f>TEXT(Table2[[#This Row],[Application_Date]],"mmmm")</f>
        <v>February</v>
      </c>
      <c r="AC1690" s="1" t="s">
        <v>61</v>
      </c>
      <c r="AD1690" s="1" t="s">
        <v>42</v>
      </c>
      <c r="AE1690" s="1" t="s">
        <v>66</v>
      </c>
    </row>
    <row r="1691" spans="1:31" x14ac:dyDescent="0.25">
      <c r="A1691" s="1" t="s">
        <v>3522</v>
      </c>
      <c r="B1691" s="1" t="str">
        <f>IF(COUNTIF($A$2:A1691,A1691)&gt;1,"Duplicate","Unique")</f>
        <v>Unique</v>
      </c>
      <c r="C1691" s="1" t="s">
        <v>3523</v>
      </c>
      <c r="D1691" s="1" t="s">
        <v>461</v>
      </c>
      <c r="E1691" s="1" t="str">
        <f t="shared" si="183"/>
        <v>Submitted</v>
      </c>
      <c r="F1691" s="1" t="s">
        <v>47</v>
      </c>
      <c r="G1691" s="1">
        <v>32</v>
      </c>
      <c r="H1691" s="1" t="s">
        <v>36</v>
      </c>
      <c r="I1691" s="1" t="s">
        <v>25</v>
      </c>
      <c r="J1691" s="1" t="s">
        <v>26</v>
      </c>
      <c r="K1691" s="4">
        <v>1181613</v>
      </c>
      <c r="L1691" s="4" t="str">
        <f t="shared" si="184"/>
        <v>Submitted</v>
      </c>
      <c r="M1691" s="1">
        <v>602</v>
      </c>
      <c r="N1691" s="1" t="str">
        <f t="shared" si="185"/>
        <v>low_risk</v>
      </c>
      <c r="O1691" s="1" t="str">
        <f t="shared" si="186"/>
        <v>Excellent</v>
      </c>
      <c r="P1691" s="1" t="str">
        <f t="shared" si="187"/>
        <v>Submitted</v>
      </c>
      <c r="Q1691" s="1" t="str">
        <f t="shared" si="188"/>
        <v>Valid</v>
      </c>
      <c r="R1691" s="1" t="s">
        <v>27</v>
      </c>
      <c r="S1691" s="4">
        <v>3319153</v>
      </c>
      <c r="T1691" s="1">
        <v>11.62</v>
      </c>
      <c r="U1691" s="1">
        <v>120</v>
      </c>
      <c r="V1691" s="1">
        <v>27659.61</v>
      </c>
      <c r="W1691" s="4">
        <f t="shared" si="189"/>
        <v>3214046.4883333333</v>
      </c>
      <c r="X1691" s="1" t="s">
        <v>105</v>
      </c>
      <c r="Y1691" s="1" t="s">
        <v>106</v>
      </c>
      <c r="Z1691" s="8">
        <v>47153</v>
      </c>
      <c r="AA1691" s="8" t="str">
        <f>TEXT(Table2[[#This Row],[Application_Date]],"yyy")</f>
        <v>2029</v>
      </c>
      <c r="AB1691" s="8" t="str">
        <f>TEXT(Table2[[#This Row],[Application_Date]],"mmmm")</f>
        <v>February</v>
      </c>
      <c r="AC1691" s="1" t="s">
        <v>61</v>
      </c>
      <c r="AD1691" s="1" t="s">
        <v>30</v>
      </c>
      <c r="AE1691" s="1" t="s">
        <v>66</v>
      </c>
    </row>
    <row r="1692" spans="1:31" x14ac:dyDescent="0.25">
      <c r="A1692" s="1" t="s">
        <v>3524</v>
      </c>
      <c r="B1692" s="1" t="str">
        <f>IF(COUNTIF($A$2:A1692,A1692)&gt;1,"Duplicate","Unique")</f>
        <v>Unique</v>
      </c>
      <c r="C1692" s="1" t="s">
        <v>3525</v>
      </c>
      <c r="D1692" s="1" t="s">
        <v>284</v>
      </c>
      <c r="E1692" s="1" t="str">
        <f t="shared" si="183"/>
        <v>Submitted</v>
      </c>
      <c r="F1692" s="1" t="s">
        <v>47</v>
      </c>
      <c r="G1692" s="1">
        <v>42</v>
      </c>
      <c r="H1692" s="1" t="s">
        <v>24</v>
      </c>
      <c r="I1692" s="1" t="s">
        <v>25</v>
      </c>
      <c r="J1692" s="1" t="s">
        <v>37</v>
      </c>
      <c r="K1692" s="4">
        <v>1977132</v>
      </c>
      <c r="L1692" s="4" t="str">
        <f t="shared" si="184"/>
        <v>Submitted</v>
      </c>
      <c r="M1692" s="1">
        <v>829</v>
      </c>
      <c r="N1692" s="1" t="str">
        <f t="shared" si="185"/>
        <v>medium_risk</v>
      </c>
      <c r="O1692" s="1" t="str">
        <f t="shared" si="186"/>
        <v>Excellent</v>
      </c>
      <c r="P1692" s="1" t="str">
        <f t="shared" si="187"/>
        <v>Submitted</v>
      </c>
      <c r="Q1692" s="1" t="str">
        <f t="shared" si="188"/>
        <v>Valid</v>
      </c>
      <c r="R1692" s="1" t="s">
        <v>70</v>
      </c>
      <c r="S1692" s="4">
        <v>1262778</v>
      </c>
      <c r="T1692" s="1">
        <v>8.4499999999999993</v>
      </c>
      <c r="U1692" s="1">
        <v>120</v>
      </c>
      <c r="V1692" s="1">
        <v>10523.15</v>
      </c>
      <c r="W1692" s="4">
        <f t="shared" si="189"/>
        <v>889206.17499999993</v>
      </c>
      <c r="X1692" s="1" t="s">
        <v>105</v>
      </c>
      <c r="Y1692" s="1" t="s">
        <v>106</v>
      </c>
      <c r="Z1692" s="8">
        <v>47154</v>
      </c>
      <c r="AA1692" s="8" t="str">
        <f>TEXT(Table2[[#This Row],[Application_Date]],"yyy")</f>
        <v>2029</v>
      </c>
      <c r="AB1692" s="8" t="str">
        <f>TEXT(Table2[[#This Row],[Application_Date]],"mmmm")</f>
        <v>February</v>
      </c>
      <c r="AC1692" s="1" t="s">
        <v>52</v>
      </c>
      <c r="AD1692" s="1" t="s">
        <v>30</v>
      </c>
      <c r="AE1692" s="1" t="s">
        <v>66</v>
      </c>
    </row>
    <row r="1693" spans="1:31" x14ac:dyDescent="0.25">
      <c r="A1693" s="1" t="s">
        <v>3526</v>
      </c>
      <c r="B1693" s="1" t="str">
        <f>IF(COUNTIF($A$2:A1693,A1693)&gt;1,"Duplicate","Unique")</f>
        <v>Unique</v>
      </c>
      <c r="C1693" s="1" t="s">
        <v>3527</v>
      </c>
      <c r="D1693" s="1" t="s">
        <v>406</v>
      </c>
      <c r="E1693" s="1" t="str">
        <f t="shared" si="183"/>
        <v>Submitted</v>
      </c>
      <c r="F1693" s="1" t="s">
        <v>35</v>
      </c>
      <c r="G1693" s="1">
        <v>51</v>
      </c>
      <c r="H1693" s="1" t="s">
        <v>24</v>
      </c>
      <c r="I1693" s="1" t="s">
        <v>25</v>
      </c>
      <c r="J1693" s="1" t="s">
        <v>70</v>
      </c>
      <c r="K1693" s="4">
        <v>1520638</v>
      </c>
      <c r="L1693" s="4" t="str">
        <f t="shared" si="184"/>
        <v>Submitted</v>
      </c>
      <c r="M1693" s="1">
        <v>379</v>
      </c>
      <c r="N1693" s="1" t="str">
        <f t="shared" si="185"/>
        <v>High_risk</v>
      </c>
      <c r="O1693" s="1" t="str">
        <f t="shared" si="186"/>
        <v>Excellent</v>
      </c>
      <c r="P1693" s="1" t="str">
        <f t="shared" si="187"/>
        <v>Submitted</v>
      </c>
      <c r="Q1693" s="1" t="str">
        <f t="shared" si="188"/>
        <v>Valid</v>
      </c>
      <c r="R1693" s="1" t="s">
        <v>70</v>
      </c>
      <c r="S1693" s="4">
        <v>307684</v>
      </c>
      <c r="T1693" s="1">
        <v>18</v>
      </c>
      <c r="U1693" s="1">
        <v>120</v>
      </c>
      <c r="V1693" s="1">
        <v>2564.0300000000002</v>
      </c>
      <c r="W1693" s="4">
        <f t="shared" si="189"/>
        <v>461526</v>
      </c>
      <c r="X1693" s="1" t="s">
        <v>2121</v>
      </c>
      <c r="Y1693" s="1" t="s">
        <v>29</v>
      </c>
      <c r="Z1693" s="8">
        <v>47155</v>
      </c>
      <c r="AA1693" s="8" t="str">
        <f>TEXT(Table2[[#This Row],[Application_Date]],"yyy")</f>
        <v>2029</v>
      </c>
      <c r="AB1693" s="8" t="str">
        <f>TEXT(Table2[[#This Row],[Application_Date]],"mmmm")</f>
        <v>February</v>
      </c>
      <c r="AC1693" s="1" t="s">
        <v>61</v>
      </c>
      <c r="AD1693" s="1" t="s">
        <v>30</v>
      </c>
      <c r="AE1693" s="1" t="s">
        <v>66</v>
      </c>
    </row>
    <row r="1694" spans="1:31" x14ac:dyDescent="0.25">
      <c r="A1694" s="1" t="s">
        <v>3528</v>
      </c>
      <c r="B1694" s="1" t="str">
        <f>IF(COUNTIF($A$2:A1694,A1694)&gt;1,"Duplicate","Unique")</f>
        <v>Unique</v>
      </c>
      <c r="C1694" s="1" t="s">
        <v>3529</v>
      </c>
      <c r="D1694" s="1">
        <v>0</v>
      </c>
      <c r="E1694" s="1" t="str">
        <f t="shared" si="183"/>
        <v>Submitted</v>
      </c>
      <c r="F1694" s="1" t="s">
        <v>35</v>
      </c>
      <c r="G1694" s="1">
        <v>54</v>
      </c>
      <c r="H1694" s="1" t="s">
        <v>24</v>
      </c>
      <c r="I1694" s="1" t="s">
        <v>48</v>
      </c>
      <c r="J1694" s="1" t="s">
        <v>37</v>
      </c>
      <c r="K1694" s="4">
        <v>1511597</v>
      </c>
      <c r="L1694" s="4" t="str">
        <f t="shared" si="184"/>
        <v>Submitted</v>
      </c>
      <c r="M1694" s="1">
        <v>552</v>
      </c>
      <c r="N1694" s="1" t="str">
        <f t="shared" si="185"/>
        <v>High_risk</v>
      </c>
      <c r="O1694" s="1" t="str">
        <f t="shared" si="186"/>
        <v>Excellent</v>
      </c>
      <c r="P1694" s="1" t="str">
        <f t="shared" si="187"/>
        <v>Submitted</v>
      </c>
      <c r="Q1694" s="1" t="str">
        <f t="shared" si="188"/>
        <v>Valid</v>
      </c>
      <c r="R1694" s="1" t="s">
        <v>82</v>
      </c>
      <c r="S1694" s="4">
        <v>1740471</v>
      </c>
      <c r="T1694" s="1">
        <v>11.09</v>
      </c>
      <c r="U1694" s="1">
        <v>36</v>
      </c>
      <c r="V1694" s="1">
        <v>48346.42</v>
      </c>
      <c r="W1694" s="4">
        <f t="shared" si="189"/>
        <v>1608485.2825941197</v>
      </c>
      <c r="X1694" s="1" t="s">
        <v>50</v>
      </c>
      <c r="Y1694" s="1" t="s">
        <v>51</v>
      </c>
      <c r="Z1694" s="8">
        <v>47156</v>
      </c>
      <c r="AA1694" s="8" t="str">
        <f>TEXT(Table2[[#This Row],[Application_Date]],"yyy")</f>
        <v>2029</v>
      </c>
      <c r="AB1694" s="8" t="str">
        <f>TEXT(Table2[[#This Row],[Application_Date]],"mmmm")</f>
        <v>February</v>
      </c>
      <c r="AC1694" s="1" t="s">
        <v>52</v>
      </c>
      <c r="AD1694" s="1" t="s">
        <v>42</v>
      </c>
      <c r="AE1694" s="1" t="s">
        <v>31</v>
      </c>
    </row>
    <row r="1695" spans="1:31" x14ac:dyDescent="0.25">
      <c r="A1695" s="1" t="s">
        <v>3530</v>
      </c>
      <c r="B1695" s="1" t="str">
        <f>IF(COUNTIF($A$2:A1695,A1695)&gt;1,"Duplicate","Unique")</f>
        <v>Unique</v>
      </c>
      <c r="C1695" s="1" t="s">
        <v>3531</v>
      </c>
      <c r="D1695" s="1" t="s">
        <v>433</v>
      </c>
      <c r="E1695" s="1" t="str">
        <f t="shared" si="183"/>
        <v>Submitted</v>
      </c>
      <c r="F1695" s="1" t="s">
        <v>35</v>
      </c>
      <c r="G1695" s="1">
        <v>65</v>
      </c>
      <c r="H1695" s="1" t="s">
        <v>24</v>
      </c>
      <c r="I1695" s="1" t="s">
        <v>25</v>
      </c>
      <c r="J1695" s="1" t="s">
        <v>26</v>
      </c>
      <c r="K1695" s="4">
        <v>2128957</v>
      </c>
      <c r="L1695" s="4" t="str">
        <f t="shared" si="184"/>
        <v>Submitted</v>
      </c>
      <c r="M1695" s="1">
        <v>561</v>
      </c>
      <c r="N1695" s="1" t="str">
        <f t="shared" si="185"/>
        <v>High_risk</v>
      </c>
      <c r="O1695" s="1" t="str">
        <f t="shared" si="186"/>
        <v>Excellent</v>
      </c>
      <c r="P1695" s="1" t="str">
        <f t="shared" si="187"/>
        <v>Submitted</v>
      </c>
      <c r="Q1695" s="1" t="str">
        <f t="shared" si="188"/>
        <v>Valid</v>
      </c>
      <c r="R1695" s="1" t="s">
        <v>6</v>
      </c>
      <c r="S1695" s="4">
        <v>2453669</v>
      </c>
      <c r="T1695" s="1">
        <v>10.9</v>
      </c>
      <c r="U1695" s="1">
        <v>120</v>
      </c>
      <c r="V1695" s="1">
        <v>20447.240000000002</v>
      </c>
      <c r="W1695" s="4">
        <f t="shared" si="189"/>
        <v>2228749.3416666668</v>
      </c>
      <c r="X1695" s="1" t="s">
        <v>85</v>
      </c>
      <c r="Y1695" s="1" t="s">
        <v>86</v>
      </c>
      <c r="Z1695" s="8">
        <v>47157</v>
      </c>
      <c r="AA1695" s="8" t="str">
        <f>TEXT(Table2[[#This Row],[Application_Date]],"yyy")</f>
        <v>2029</v>
      </c>
      <c r="AB1695" s="8" t="str">
        <f>TEXT(Table2[[#This Row],[Application_Date]],"mmmm")</f>
        <v>February</v>
      </c>
      <c r="AC1695" s="1" t="s">
        <v>61</v>
      </c>
      <c r="AD1695" s="1" t="s">
        <v>42</v>
      </c>
      <c r="AE1695" s="1" t="s">
        <v>66</v>
      </c>
    </row>
    <row r="1696" spans="1:31" x14ac:dyDescent="0.25">
      <c r="A1696" s="1" t="s">
        <v>3532</v>
      </c>
      <c r="B1696" s="1" t="str">
        <f>IF(COUNTIF($A$2:A1696,A1696)&gt;1,"Duplicate","Unique")</f>
        <v>Unique</v>
      </c>
      <c r="C1696" s="1" t="s">
        <v>3533</v>
      </c>
      <c r="D1696" s="1" t="s">
        <v>333</v>
      </c>
      <c r="E1696" s="1" t="str">
        <f t="shared" si="183"/>
        <v>Submitted</v>
      </c>
      <c r="F1696" s="1" t="s">
        <v>35</v>
      </c>
      <c r="G1696" s="1">
        <v>44</v>
      </c>
      <c r="H1696" s="1" t="s">
        <v>36</v>
      </c>
      <c r="I1696" s="1" t="s">
        <v>25</v>
      </c>
      <c r="J1696" s="1" t="s">
        <v>70</v>
      </c>
      <c r="K1696" s="4">
        <v>558999</v>
      </c>
      <c r="L1696" s="4" t="str">
        <f t="shared" si="184"/>
        <v>Submitted</v>
      </c>
      <c r="M1696" s="1">
        <v>609</v>
      </c>
      <c r="N1696" s="1" t="str">
        <f t="shared" si="185"/>
        <v>low_risk</v>
      </c>
      <c r="O1696" s="1" t="str">
        <f t="shared" si="186"/>
        <v>Excellent</v>
      </c>
      <c r="P1696" s="1" t="str">
        <f t="shared" si="187"/>
        <v>Submitted</v>
      </c>
      <c r="Q1696" s="1" t="str">
        <f t="shared" si="188"/>
        <v>Valid</v>
      </c>
      <c r="R1696" s="1" t="s">
        <v>27</v>
      </c>
      <c r="S1696" s="4">
        <v>764731</v>
      </c>
      <c r="T1696" s="1">
        <v>7.54</v>
      </c>
      <c r="U1696" s="1">
        <v>36</v>
      </c>
      <c r="V1696" s="1">
        <v>21242.53</v>
      </c>
      <c r="W1696" s="4">
        <f t="shared" si="189"/>
        <v>480505.98978686775</v>
      </c>
      <c r="X1696" s="1" t="s">
        <v>28</v>
      </c>
      <c r="Y1696" s="1" t="s">
        <v>29</v>
      </c>
      <c r="Z1696" s="8">
        <v>47158</v>
      </c>
      <c r="AA1696" s="8" t="str">
        <f>TEXT(Table2[[#This Row],[Application_Date]],"yyy")</f>
        <v>2029</v>
      </c>
      <c r="AB1696" s="8" t="str">
        <f>TEXT(Table2[[#This Row],[Application_Date]],"mmmm")</f>
        <v>February</v>
      </c>
      <c r="AC1696" s="1" t="s">
        <v>61</v>
      </c>
      <c r="AD1696" s="1" t="s">
        <v>30</v>
      </c>
      <c r="AE1696" s="1" t="s">
        <v>62</v>
      </c>
    </row>
    <row r="1697" spans="1:31" x14ac:dyDescent="0.25">
      <c r="A1697" s="1" t="s">
        <v>3534</v>
      </c>
      <c r="B1697" s="1" t="str">
        <f>IF(COUNTIF($A$2:A1697,A1697)&gt;1,"Duplicate","Unique")</f>
        <v>Unique</v>
      </c>
      <c r="C1697" s="1" t="s">
        <v>3535</v>
      </c>
      <c r="D1697" s="1" t="s">
        <v>468</v>
      </c>
      <c r="E1697" s="1" t="str">
        <f t="shared" si="183"/>
        <v>Submitted</v>
      </c>
      <c r="F1697" s="1" t="s">
        <v>47</v>
      </c>
      <c r="G1697" s="1">
        <v>39</v>
      </c>
      <c r="H1697" s="1" t="s">
        <v>36</v>
      </c>
      <c r="I1697" s="1" t="s">
        <v>48</v>
      </c>
      <c r="J1697" s="1" t="s">
        <v>49</v>
      </c>
      <c r="K1697" s="4">
        <v>1642717</v>
      </c>
      <c r="L1697" s="4" t="str">
        <f t="shared" si="184"/>
        <v>Submitted</v>
      </c>
      <c r="M1697" s="1">
        <v>547</v>
      </c>
      <c r="N1697" s="1" t="str">
        <f t="shared" si="185"/>
        <v>High_risk</v>
      </c>
      <c r="O1697" s="1" t="str">
        <f t="shared" si="186"/>
        <v>Excellent</v>
      </c>
      <c r="P1697" s="1" t="str">
        <f t="shared" si="187"/>
        <v>Submitted</v>
      </c>
      <c r="Q1697" s="1" t="str">
        <f t="shared" si="188"/>
        <v>Valid</v>
      </c>
      <c r="R1697" s="1" t="s">
        <v>27</v>
      </c>
      <c r="S1697" s="4">
        <v>3460315</v>
      </c>
      <c r="T1697" s="1">
        <v>8.1</v>
      </c>
      <c r="U1697" s="1">
        <v>120</v>
      </c>
      <c r="V1697" s="1">
        <v>28835.96</v>
      </c>
      <c r="W1697" s="4">
        <f t="shared" si="189"/>
        <v>2335712.625</v>
      </c>
      <c r="X1697" s="1" t="s">
        <v>105</v>
      </c>
      <c r="Y1697" s="1" t="s">
        <v>106</v>
      </c>
      <c r="Z1697" s="8">
        <v>47159</v>
      </c>
      <c r="AA1697" s="8" t="str">
        <f>TEXT(Table2[[#This Row],[Application_Date]],"yyy")</f>
        <v>2029</v>
      </c>
      <c r="AB1697" s="8" t="str">
        <f>TEXT(Table2[[#This Row],[Application_Date]],"mmmm")</f>
        <v>February</v>
      </c>
      <c r="AC1697" s="1" t="s">
        <v>41</v>
      </c>
      <c r="AD1697" s="1" t="s">
        <v>42</v>
      </c>
      <c r="AE1697" s="1" t="s">
        <v>62</v>
      </c>
    </row>
    <row r="1698" spans="1:31" x14ac:dyDescent="0.25">
      <c r="A1698" s="1" t="s">
        <v>3536</v>
      </c>
      <c r="B1698" s="1" t="str">
        <f>IF(COUNTIF($A$2:A1698,A1698)&gt;1,"Duplicate","Unique")</f>
        <v>Unique</v>
      </c>
      <c r="C1698" s="1" t="s">
        <v>3537</v>
      </c>
      <c r="D1698" s="1" t="s">
        <v>81</v>
      </c>
      <c r="E1698" s="1" t="str">
        <f t="shared" si="183"/>
        <v>Submitted</v>
      </c>
      <c r="F1698" s="1" t="s">
        <v>35</v>
      </c>
      <c r="G1698" s="1">
        <v>38</v>
      </c>
      <c r="H1698" s="1" t="s">
        <v>36</v>
      </c>
      <c r="I1698" s="1" t="s">
        <v>48</v>
      </c>
      <c r="J1698" s="1" t="s">
        <v>26</v>
      </c>
      <c r="K1698" s="4">
        <v>1367649</v>
      </c>
      <c r="L1698" s="4" t="str">
        <f t="shared" si="184"/>
        <v>Submitted</v>
      </c>
      <c r="M1698" s="1">
        <v>687</v>
      </c>
      <c r="N1698" s="1" t="str">
        <f t="shared" si="185"/>
        <v>low_risk</v>
      </c>
      <c r="O1698" s="1" t="str">
        <f t="shared" si="186"/>
        <v>Excellent</v>
      </c>
      <c r="P1698" s="1" t="str">
        <f t="shared" si="187"/>
        <v>Submitted</v>
      </c>
      <c r="Q1698" s="1" t="str">
        <f t="shared" si="188"/>
        <v>Valid</v>
      </c>
      <c r="R1698" s="1" t="s">
        <v>27</v>
      </c>
      <c r="S1698" s="4">
        <v>3388720</v>
      </c>
      <c r="T1698" s="1">
        <v>9.84</v>
      </c>
      <c r="U1698" s="1">
        <v>36</v>
      </c>
      <c r="V1698" s="1">
        <v>94131.11</v>
      </c>
      <c r="W1698" s="4">
        <f t="shared" si="189"/>
        <v>2778750.4012058116</v>
      </c>
      <c r="X1698" s="1" t="s">
        <v>105</v>
      </c>
      <c r="Y1698" s="1" t="s">
        <v>106</v>
      </c>
      <c r="Z1698" s="8">
        <v>47160</v>
      </c>
      <c r="AA1698" s="8" t="str">
        <f>TEXT(Table2[[#This Row],[Application_Date]],"yyy")</f>
        <v>2029</v>
      </c>
      <c r="AB1698" s="8" t="str">
        <f>TEXT(Table2[[#This Row],[Application_Date]],"mmmm")</f>
        <v>February</v>
      </c>
      <c r="AC1698" s="1" t="s">
        <v>61</v>
      </c>
      <c r="AD1698" s="1" t="s">
        <v>30</v>
      </c>
      <c r="AE1698" s="1" t="s">
        <v>43</v>
      </c>
    </row>
    <row r="1699" spans="1:31" x14ac:dyDescent="0.25">
      <c r="A1699" s="1" t="s">
        <v>3538</v>
      </c>
      <c r="B1699" s="1" t="str">
        <f>IF(COUNTIF($A$2:A1699,A1699)&gt;1,"Duplicate","Unique")</f>
        <v>Unique</v>
      </c>
      <c r="C1699" s="1" t="s">
        <v>3539</v>
      </c>
      <c r="D1699" s="1" t="s">
        <v>659</v>
      </c>
      <c r="E1699" s="1" t="str">
        <f t="shared" si="183"/>
        <v>Submitted</v>
      </c>
      <c r="F1699" s="1" t="s">
        <v>47</v>
      </c>
      <c r="G1699" s="1">
        <v>50</v>
      </c>
      <c r="H1699" s="1" t="s">
        <v>36</v>
      </c>
      <c r="I1699" s="1" t="s">
        <v>25</v>
      </c>
      <c r="J1699" s="1" t="s">
        <v>26</v>
      </c>
      <c r="K1699" s="4">
        <v>1360184</v>
      </c>
      <c r="L1699" s="4" t="str">
        <f t="shared" si="184"/>
        <v>Submitted</v>
      </c>
      <c r="M1699" s="1">
        <v>436</v>
      </c>
      <c r="N1699" s="1" t="str">
        <f t="shared" si="185"/>
        <v>High_risk</v>
      </c>
      <c r="O1699" s="1" t="str">
        <f t="shared" si="186"/>
        <v>Excellent</v>
      </c>
      <c r="P1699" s="1" t="str">
        <f t="shared" si="187"/>
        <v>Submitted</v>
      </c>
      <c r="Q1699" s="1" t="str">
        <f t="shared" si="188"/>
        <v>Valid</v>
      </c>
      <c r="R1699" s="1" t="s">
        <v>38</v>
      </c>
      <c r="S1699" s="4">
        <v>1696269</v>
      </c>
      <c r="T1699" s="1">
        <v>8.4700000000000006</v>
      </c>
      <c r="U1699" s="1">
        <v>36</v>
      </c>
      <c r="V1699" s="1">
        <v>47118.58</v>
      </c>
      <c r="W1699" s="4">
        <f t="shared" si="189"/>
        <v>1197283.207851548</v>
      </c>
      <c r="X1699" s="1" t="s">
        <v>50</v>
      </c>
      <c r="Y1699" s="1" t="s">
        <v>51</v>
      </c>
      <c r="Z1699" s="8">
        <v>47161</v>
      </c>
      <c r="AA1699" s="8" t="str">
        <f>TEXT(Table2[[#This Row],[Application_Date]],"yyy")</f>
        <v>2029</v>
      </c>
      <c r="AB1699" s="8" t="str">
        <f>TEXT(Table2[[#This Row],[Application_Date]],"mmmm")</f>
        <v>February</v>
      </c>
      <c r="AC1699" s="1" t="s">
        <v>41</v>
      </c>
      <c r="AD1699" s="1" t="s">
        <v>42</v>
      </c>
      <c r="AE1699" s="1" t="s">
        <v>43</v>
      </c>
    </row>
    <row r="1700" spans="1:31" x14ac:dyDescent="0.25">
      <c r="A1700" s="1" t="s">
        <v>3540</v>
      </c>
      <c r="B1700" s="1" t="str">
        <f>IF(COUNTIF($A$2:A1700,A1700)&gt;1,"Duplicate","Unique")</f>
        <v>Unique</v>
      </c>
      <c r="C1700" s="1" t="s">
        <v>3541</v>
      </c>
      <c r="D1700" s="1" t="s">
        <v>325</v>
      </c>
      <c r="E1700" s="1" t="str">
        <f t="shared" si="183"/>
        <v>Submitted</v>
      </c>
      <c r="F1700" s="1" t="s">
        <v>47</v>
      </c>
      <c r="G1700" s="1">
        <v>34</v>
      </c>
      <c r="H1700" s="1" t="s">
        <v>24</v>
      </c>
      <c r="I1700" s="1" t="s">
        <v>25</v>
      </c>
      <c r="J1700" s="1" t="s">
        <v>70</v>
      </c>
      <c r="K1700" s="4">
        <v>2486060</v>
      </c>
      <c r="L1700" s="4" t="str">
        <f t="shared" si="184"/>
        <v>Submitted</v>
      </c>
      <c r="M1700" s="1">
        <v>357</v>
      </c>
      <c r="N1700" s="1" t="str">
        <f t="shared" si="185"/>
        <v>High_risk</v>
      </c>
      <c r="O1700" s="1" t="str">
        <f t="shared" si="186"/>
        <v>Excellent</v>
      </c>
      <c r="P1700" s="1" t="str">
        <f t="shared" si="187"/>
        <v>Submitted</v>
      </c>
      <c r="Q1700" s="1" t="str">
        <f t="shared" si="188"/>
        <v>Valid</v>
      </c>
      <c r="R1700" s="1" t="s">
        <v>82</v>
      </c>
      <c r="S1700" s="4">
        <v>4669232</v>
      </c>
      <c r="T1700" s="1">
        <v>8.74</v>
      </c>
      <c r="U1700" s="1">
        <v>120</v>
      </c>
      <c r="V1700" s="1">
        <v>38910.269999999997</v>
      </c>
      <c r="W1700" s="4">
        <f t="shared" si="189"/>
        <v>3400757.3066666671</v>
      </c>
      <c r="X1700" s="1" t="s">
        <v>28</v>
      </c>
      <c r="Y1700" s="1" t="s">
        <v>29</v>
      </c>
      <c r="Z1700" s="8">
        <v>47162</v>
      </c>
      <c r="AA1700" s="8" t="str">
        <f>TEXT(Table2[[#This Row],[Application_Date]],"yyy")</f>
        <v>2029</v>
      </c>
      <c r="AB1700" s="8" t="str">
        <f>TEXT(Table2[[#This Row],[Application_Date]],"mmmm")</f>
        <v>February</v>
      </c>
      <c r="AC1700" s="1" t="s">
        <v>52</v>
      </c>
      <c r="AD1700" s="1" t="s">
        <v>30</v>
      </c>
      <c r="AE1700" s="1" t="s">
        <v>31</v>
      </c>
    </row>
    <row r="1701" spans="1:31" x14ac:dyDescent="0.25">
      <c r="A1701" s="1" t="s">
        <v>3542</v>
      </c>
      <c r="B1701" s="1" t="str">
        <f>IF(COUNTIF($A$2:A1701,A1701)&gt;1,"Duplicate","Unique")</f>
        <v>Unique</v>
      </c>
      <c r="C1701" s="1" t="s">
        <v>3543</v>
      </c>
      <c r="D1701" s="1" t="s">
        <v>239</v>
      </c>
      <c r="E1701" s="1" t="str">
        <f t="shared" si="183"/>
        <v>Submitted</v>
      </c>
      <c r="F1701" s="1" t="s">
        <v>47</v>
      </c>
      <c r="G1701" s="1">
        <v>40</v>
      </c>
      <c r="H1701" s="1" t="s">
        <v>24</v>
      </c>
      <c r="I1701" s="1" t="s">
        <v>25</v>
      </c>
      <c r="J1701" s="1" t="s">
        <v>26</v>
      </c>
      <c r="K1701" s="4">
        <v>857120</v>
      </c>
      <c r="L1701" s="4" t="str">
        <f t="shared" si="184"/>
        <v>Submitted</v>
      </c>
      <c r="M1701" s="1">
        <v>565</v>
      </c>
      <c r="N1701" s="1" t="str">
        <f t="shared" si="185"/>
        <v>High_risk</v>
      </c>
      <c r="O1701" s="1" t="str">
        <f t="shared" si="186"/>
        <v>Excellent</v>
      </c>
      <c r="P1701" s="1" t="str">
        <f t="shared" si="187"/>
        <v>Submitted</v>
      </c>
      <c r="Q1701" s="1" t="str">
        <f t="shared" si="188"/>
        <v>Valid</v>
      </c>
      <c r="R1701" s="1" t="s">
        <v>27</v>
      </c>
      <c r="S1701" s="4">
        <v>2349682</v>
      </c>
      <c r="T1701" s="1">
        <v>16.739999999999998</v>
      </c>
      <c r="U1701" s="1">
        <v>120</v>
      </c>
      <c r="V1701" s="1">
        <v>19580.68</v>
      </c>
      <c r="W1701" s="4">
        <f t="shared" si="189"/>
        <v>3277806.3899999997</v>
      </c>
      <c r="X1701" s="1" t="s">
        <v>28</v>
      </c>
      <c r="Y1701" s="1" t="s">
        <v>29</v>
      </c>
      <c r="Z1701" s="8">
        <v>47163</v>
      </c>
      <c r="AA1701" s="8" t="str">
        <f>TEXT(Table2[[#This Row],[Application_Date]],"yyy")</f>
        <v>2029</v>
      </c>
      <c r="AB1701" s="8" t="str">
        <f>TEXT(Table2[[#This Row],[Application_Date]],"mmmm")</f>
        <v>February</v>
      </c>
      <c r="AC1701" s="1" t="s">
        <v>61</v>
      </c>
      <c r="AD1701" s="1" t="s">
        <v>30</v>
      </c>
      <c r="AE1701" s="1" t="s">
        <v>66</v>
      </c>
    </row>
    <row r="1702" spans="1:31" x14ac:dyDescent="0.25">
      <c r="A1702" s="1" t="s">
        <v>3544</v>
      </c>
      <c r="B1702" s="1" t="str">
        <f>IF(COUNTIF($A$2:A1702,A1702)&gt;1,"Duplicate","Unique")</f>
        <v>Unique</v>
      </c>
      <c r="C1702" s="1" t="s">
        <v>3545</v>
      </c>
      <c r="D1702" s="1" t="s">
        <v>270</v>
      </c>
      <c r="E1702" s="1" t="str">
        <f t="shared" si="183"/>
        <v>Submitted</v>
      </c>
      <c r="F1702" s="1" t="s">
        <v>47</v>
      </c>
      <c r="G1702" s="1">
        <v>47</v>
      </c>
      <c r="H1702" s="1" t="s">
        <v>36</v>
      </c>
      <c r="I1702" s="1" t="s">
        <v>48</v>
      </c>
      <c r="J1702" s="1" t="s">
        <v>70</v>
      </c>
      <c r="K1702" s="4">
        <v>2137436</v>
      </c>
      <c r="L1702" s="4" t="str">
        <f t="shared" si="184"/>
        <v>Submitted</v>
      </c>
      <c r="M1702" s="1">
        <v>759</v>
      </c>
      <c r="N1702" s="1" t="str">
        <f t="shared" si="185"/>
        <v>medium_risk</v>
      </c>
      <c r="O1702" s="1" t="str">
        <f t="shared" si="186"/>
        <v>Excellent</v>
      </c>
      <c r="P1702" s="1" t="str">
        <f t="shared" si="187"/>
        <v>Submitted</v>
      </c>
      <c r="Q1702" s="1" t="str">
        <f t="shared" si="188"/>
        <v>Valid</v>
      </c>
      <c r="R1702" s="1" t="s">
        <v>38</v>
      </c>
      <c r="S1702" s="4">
        <v>2722818</v>
      </c>
      <c r="T1702" s="1">
        <v>15.18</v>
      </c>
      <c r="U1702" s="1">
        <v>180</v>
      </c>
      <c r="V1702" s="1">
        <v>15126.77</v>
      </c>
      <c r="W1702" s="4">
        <f t="shared" si="189"/>
        <v>3444364.7699999996</v>
      </c>
      <c r="X1702" s="1" t="s">
        <v>50</v>
      </c>
      <c r="Y1702" s="1" t="s">
        <v>51</v>
      </c>
      <c r="Z1702" s="8">
        <v>47164</v>
      </c>
      <c r="AA1702" s="8" t="str">
        <f>TEXT(Table2[[#This Row],[Application_Date]],"yyy")</f>
        <v>2029</v>
      </c>
      <c r="AB1702" s="8" t="str">
        <f>TEXT(Table2[[#This Row],[Application_Date]],"mmmm")</f>
        <v>February</v>
      </c>
      <c r="AC1702" s="1" t="s">
        <v>61</v>
      </c>
      <c r="AD1702" s="1" t="s">
        <v>42</v>
      </c>
      <c r="AE1702" s="1" t="s">
        <v>66</v>
      </c>
    </row>
    <row r="1703" spans="1:31" x14ac:dyDescent="0.25">
      <c r="A1703" s="1" t="s">
        <v>3546</v>
      </c>
      <c r="B1703" s="1" t="str">
        <f>IF(COUNTIF($A$2:A1703,A1703)&gt;1,"Duplicate","Unique")</f>
        <v>Unique</v>
      </c>
      <c r="C1703" s="1" t="s">
        <v>3547</v>
      </c>
      <c r="D1703" s="1" t="s">
        <v>234</v>
      </c>
      <c r="E1703" s="1" t="str">
        <f t="shared" si="183"/>
        <v>Submitted</v>
      </c>
      <c r="F1703" s="1" t="s">
        <v>47</v>
      </c>
      <c r="G1703" s="1">
        <v>57</v>
      </c>
      <c r="H1703" s="1" t="s">
        <v>24</v>
      </c>
      <c r="I1703" s="1" t="s">
        <v>25</v>
      </c>
      <c r="J1703" s="1" t="s">
        <v>70</v>
      </c>
      <c r="K1703" s="4">
        <v>1810018</v>
      </c>
      <c r="L1703" s="4" t="str">
        <f t="shared" si="184"/>
        <v>Submitted</v>
      </c>
      <c r="M1703" s="1">
        <v>386</v>
      </c>
      <c r="N1703" s="1" t="str">
        <f t="shared" si="185"/>
        <v>High_risk</v>
      </c>
      <c r="O1703" s="1" t="str">
        <f t="shared" si="186"/>
        <v>Excellent</v>
      </c>
      <c r="P1703" s="1" t="str">
        <f t="shared" si="187"/>
        <v>Submitted</v>
      </c>
      <c r="Q1703" s="1" t="str">
        <f t="shared" si="188"/>
        <v>Valid</v>
      </c>
      <c r="R1703" s="1" t="s">
        <v>27</v>
      </c>
      <c r="S1703" s="4">
        <v>876746</v>
      </c>
      <c r="T1703" s="1">
        <v>18.25</v>
      </c>
      <c r="U1703" s="1">
        <v>12</v>
      </c>
      <c r="V1703" s="1">
        <v>73062.17</v>
      </c>
      <c r="W1703" s="4">
        <f t="shared" si="189"/>
        <v>1333404.792011186</v>
      </c>
      <c r="X1703" s="1" t="s">
        <v>105</v>
      </c>
      <c r="Y1703" s="1" t="s">
        <v>106</v>
      </c>
      <c r="Z1703" s="8">
        <v>47165</v>
      </c>
      <c r="AA1703" s="8" t="str">
        <f>TEXT(Table2[[#This Row],[Application_Date]],"yyy")</f>
        <v>2029</v>
      </c>
      <c r="AB1703" s="8" t="str">
        <f>TEXT(Table2[[#This Row],[Application_Date]],"mmmm")</f>
        <v>February</v>
      </c>
      <c r="AC1703" s="1" t="s">
        <v>61</v>
      </c>
      <c r="AD1703" s="1" t="s">
        <v>30</v>
      </c>
      <c r="AE1703" s="1" t="s">
        <v>31</v>
      </c>
    </row>
    <row r="1704" spans="1:31" x14ac:dyDescent="0.25">
      <c r="A1704" s="1" t="s">
        <v>3548</v>
      </c>
      <c r="B1704" s="1" t="str">
        <f>IF(COUNTIF($A$2:A1704,A1704)&gt;1,"Duplicate","Unique")</f>
        <v>Unique</v>
      </c>
      <c r="C1704" s="1" t="s">
        <v>3549</v>
      </c>
      <c r="D1704" s="1" t="s">
        <v>284</v>
      </c>
      <c r="E1704" s="1" t="str">
        <f t="shared" si="183"/>
        <v>Submitted</v>
      </c>
      <c r="F1704" s="1" t="s">
        <v>47</v>
      </c>
      <c r="G1704" s="1">
        <v>19</v>
      </c>
      <c r="H1704" s="1" t="s">
        <v>36</v>
      </c>
      <c r="I1704" s="1" t="s">
        <v>48</v>
      </c>
      <c r="J1704" s="1" t="s">
        <v>49</v>
      </c>
      <c r="K1704" s="4">
        <v>2091220</v>
      </c>
      <c r="L1704" s="4" t="str">
        <f t="shared" si="184"/>
        <v>Submitted</v>
      </c>
      <c r="M1704" s="1">
        <v>386</v>
      </c>
      <c r="N1704" s="1" t="str">
        <f t="shared" si="185"/>
        <v>High_risk</v>
      </c>
      <c r="O1704" s="1" t="str">
        <f t="shared" si="186"/>
        <v>Excellent</v>
      </c>
      <c r="P1704" s="1" t="str">
        <f t="shared" si="187"/>
        <v>Submitted</v>
      </c>
      <c r="Q1704" s="1" t="str">
        <f t="shared" si="188"/>
        <v>Valid</v>
      </c>
      <c r="R1704" s="1" t="s">
        <v>27</v>
      </c>
      <c r="S1704" s="4">
        <v>4534609</v>
      </c>
      <c r="T1704" s="1">
        <v>16.920000000000002</v>
      </c>
      <c r="U1704" s="1">
        <v>24</v>
      </c>
      <c r="V1704" s="1">
        <v>188942.04</v>
      </c>
      <c r="W1704" s="4">
        <f t="shared" si="189"/>
        <v>6393798.6943386039</v>
      </c>
      <c r="X1704" s="1" t="s">
        <v>95</v>
      </c>
      <c r="Y1704" s="1" t="s">
        <v>96</v>
      </c>
      <c r="Z1704" s="8">
        <v>47166</v>
      </c>
      <c r="AA1704" s="8" t="str">
        <f>TEXT(Table2[[#This Row],[Application_Date]],"yyy")</f>
        <v>2029</v>
      </c>
      <c r="AB1704" s="8" t="str">
        <f>TEXT(Table2[[#This Row],[Application_Date]],"mmmm")</f>
        <v>February</v>
      </c>
      <c r="AC1704" s="1" t="s">
        <v>61</v>
      </c>
      <c r="AD1704" s="1" t="s">
        <v>30</v>
      </c>
      <c r="AE1704" s="1" t="s">
        <v>66</v>
      </c>
    </row>
    <row r="1705" spans="1:31" x14ac:dyDescent="0.25">
      <c r="A1705" s="1" t="s">
        <v>3550</v>
      </c>
      <c r="B1705" s="1" t="str">
        <f>IF(COUNTIF($A$2:A1705,A1705)&gt;1,"Duplicate","Unique")</f>
        <v>Unique</v>
      </c>
      <c r="C1705" s="1" t="s">
        <v>3551</v>
      </c>
      <c r="D1705" s="1" t="s">
        <v>314</v>
      </c>
      <c r="E1705" s="1" t="str">
        <f t="shared" si="183"/>
        <v>Submitted</v>
      </c>
      <c r="F1705" s="1" t="s">
        <v>35</v>
      </c>
      <c r="G1705" s="1">
        <v>24</v>
      </c>
      <c r="H1705" s="1" t="s">
        <v>24</v>
      </c>
      <c r="I1705" s="1" t="s">
        <v>25</v>
      </c>
      <c r="J1705" s="1" t="s">
        <v>26</v>
      </c>
      <c r="K1705" s="4">
        <v>1533174</v>
      </c>
      <c r="L1705" s="4" t="str">
        <f t="shared" si="184"/>
        <v>Submitted</v>
      </c>
      <c r="M1705" s="1">
        <v>721</v>
      </c>
      <c r="N1705" s="1" t="str">
        <f t="shared" si="185"/>
        <v>low_risk</v>
      </c>
      <c r="O1705" s="1" t="str">
        <f t="shared" si="186"/>
        <v>Excellent</v>
      </c>
      <c r="P1705" s="1" t="str">
        <f t="shared" si="187"/>
        <v>Submitted</v>
      </c>
      <c r="Q1705" s="1" t="str">
        <f t="shared" si="188"/>
        <v>Valid</v>
      </c>
      <c r="R1705" s="1" t="s">
        <v>70</v>
      </c>
      <c r="S1705" s="4">
        <v>511032</v>
      </c>
      <c r="T1705" s="1">
        <v>17.989999999999998</v>
      </c>
      <c r="U1705" s="1">
        <v>120</v>
      </c>
      <c r="V1705" s="1">
        <v>4258.6000000000004</v>
      </c>
      <c r="W1705" s="4">
        <f t="shared" si="189"/>
        <v>766122.1399999999</v>
      </c>
      <c r="X1705" s="1" t="s">
        <v>95</v>
      </c>
      <c r="Y1705" s="1" t="s">
        <v>96</v>
      </c>
      <c r="Z1705" s="8">
        <v>47167</v>
      </c>
      <c r="AA1705" s="8" t="str">
        <f>TEXT(Table2[[#This Row],[Application_Date]],"yyy")</f>
        <v>2029</v>
      </c>
      <c r="AB1705" s="8" t="str">
        <f>TEXT(Table2[[#This Row],[Application_Date]],"mmmm")</f>
        <v>February</v>
      </c>
      <c r="AC1705" s="1" t="s">
        <v>52</v>
      </c>
      <c r="AD1705" s="1" t="s">
        <v>42</v>
      </c>
      <c r="AE1705" s="1" t="s">
        <v>43</v>
      </c>
    </row>
    <row r="1706" spans="1:31" x14ac:dyDescent="0.25">
      <c r="A1706" s="1" t="s">
        <v>3552</v>
      </c>
      <c r="B1706" s="1" t="str">
        <f>IF(COUNTIF($A$2:A1706,A1706)&gt;1,"Duplicate","Unique")</f>
        <v>Unique</v>
      </c>
      <c r="C1706" s="1" t="s">
        <v>3553</v>
      </c>
      <c r="D1706" s="1" t="s">
        <v>183</v>
      </c>
      <c r="E1706" s="1" t="str">
        <f t="shared" si="183"/>
        <v>Submitted</v>
      </c>
      <c r="F1706" s="1" t="s">
        <v>35</v>
      </c>
      <c r="G1706" s="1">
        <v>19</v>
      </c>
      <c r="H1706" s="1" t="s">
        <v>24</v>
      </c>
      <c r="I1706" s="1" t="s">
        <v>48</v>
      </c>
      <c r="J1706" s="1" t="s">
        <v>37</v>
      </c>
      <c r="K1706" s="4">
        <v>1321741</v>
      </c>
      <c r="L1706" s="4" t="str">
        <f t="shared" si="184"/>
        <v>Submitted</v>
      </c>
      <c r="M1706" s="1">
        <v>875</v>
      </c>
      <c r="N1706" s="1" t="str">
        <f t="shared" si="185"/>
        <v>medium_risk</v>
      </c>
      <c r="O1706" s="1" t="str">
        <f t="shared" si="186"/>
        <v>Excellent</v>
      </c>
      <c r="P1706" s="1" t="str">
        <f t="shared" si="187"/>
        <v>Submitted</v>
      </c>
      <c r="Q1706" s="1" t="str">
        <f t="shared" si="188"/>
        <v>Valid</v>
      </c>
      <c r="R1706" s="1" t="s">
        <v>6</v>
      </c>
      <c r="S1706" s="4">
        <v>2355885</v>
      </c>
      <c r="T1706" s="1">
        <v>10.33</v>
      </c>
      <c r="U1706" s="1">
        <v>180</v>
      </c>
      <c r="V1706" s="1">
        <v>13088.25</v>
      </c>
      <c r="W1706" s="4">
        <f t="shared" si="189"/>
        <v>2028024.3374999999</v>
      </c>
      <c r="X1706" s="1" t="s">
        <v>95</v>
      </c>
      <c r="Y1706" s="1" t="s">
        <v>96</v>
      </c>
      <c r="Z1706" s="8">
        <v>47168</v>
      </c>
      <c r="AA1706" s="8" t="str">
        <f>TEXT(Table2[[#This Row],[Application_Date]],"yyy")</f>
        <v>2029</v>
      </c>
      <c r="AB1706" s="8" t="str">
        <f>TEXT(Table2[[#This Row],[Application_Date]],"mmmm")</f>
        <v>February</v>
      </c>
      <c r="AC1706" s="1" t="s">
        <v>41</v>
      </c>
      <c r="AD1706" s="1" t="s">
        <v>42</v>
      </c>
      <c r="AE1706" s="1" t="s">
        <v>31</v>
      </c>
    </row>
    <row r="1707" spans="1:31" x14ac:dyDescent="0.25">
      <c r="A1707" s="1" t="s">
        <v>3554</v>
      </c>
      <c r="B1707" s="1" t="str">
        <f>IF(COUNTIF($A$2:A1707,A1707)&gt;1,"Duplicate","Unique")</f>
        <v>Unique</v>
      </c>
      <c r="C1707" s="1" t="s">
        <v>3555</v>
      </c>
      <c r="D1707" s="1" t="s">
        <v>89</v>
      </c>
      <c r="E1707" s="1" t="str">
        <f t="shared" si="183"/>
        <v>Submitted</v>
      </c>
      <c r="F1707" s="1" t="s">
        <v>47</v>
      </c>
      <c r="G1707" s="1">
        <v>42</v>
      </c>
      <c r="H1707" s="1" t="s">
        <v>24</v>
      </c>
      <c r="I1707" s="1" t="s">
        <v>48</v>
      </c>
      <c r="J1707" s="1" t="s">
        <v>26</v>
      </c>
      <c r="K1707" s="4">
        <v>983400</v>
      </c>
      <c r="L1707" s="4" t="str">
        <f t="shared" si="184"/>
        <v>Submitted</v>
      </c>
      <c r="M1707" s="1">
        <v>505</v>
      </c>
      <c r="N1707" s="1" t="str">
        <f t="shared" si="185"/>
        <v>High_risk</v>
      </c>
      <c r="O1707" s="1" t="str">
        <f t="shared" si="186"/>
        <v>Excellent</v>
      </c>
      <c r="P1707" s="1" t="str">
        <f t="shared" si="187"/>
        <v>Submitted</v>
      </c>
      <c r="Q1707" s="1" t="str">
        <f t="shared" si="188"/>
        <v>Valid</v>
      </c>
      <c r="R1707" s="1" t="s">
        <v>70</v>
      </c>
      <c r="S1707" s="4">
        <v>600033</v>
      </c>
      <c r="T1707" s="1">
        <v>11.24</v>
      </c>
      <c r="U1707" s="1">
        <v>36</v>
      </c>
      <c r="V1707" s="1">
        <v>16667.580000000002</v>
      </c>
      <c r="W1707" s="4">
        <f t="shared" si="189"/>
        <v>562030.91002604854</v>
      </c>
      <c r="X1707" s="1" t="s">
        <v>50</v>
      </c>
      <c r="Y1707" s="1" t="s">
        <v>51</v>
      </c>
      <c r="Z1707" s="8">
        <v>47169</v>
      </c>
      <c r="AA1707" s="8" t="str">
        <f>TEXT(Table2[[#This Row],[Application_Date]],"yyy")</f>
        <v>2029</v>
      </c>
      <c r="AB1707" s="8" t="str">
        <f>TEXT(Table2[[#This Row],[Application_Date]],"mmmm")</f>
        <v>February</v>
      </c>
      <c r="AC1707" s="1" t="s">
        <v>61</v>
      </c>
      <c r="AD1707" s="1" t="s">
        <v>42</v>
      </c>
      <c r="AE1707" s="1" t="s">
        <v>66</v>
      </c>
    </row>
    <row r="1708" spans="1:31" x14ac:dyDescent="0.25">
      <c r="A1708" s="1" t="s">
        <v>3556</v>
      </c>
      <c r="B1708" s="1" t="str">
        <f>IF(COUNTIF($A$2:A1708,A1708)&gt;1,"Duplicate","Unique")</f>
        <v>Unique</v>
      </c>
      <c r="C1708" s="1" t="s">
        <v>3557</v>
      </c>
      <c r="D1708" s="1" t="s">
        <v>284</v>
      </c>
      <c r="E1708" s="1" t="str">
        <f t="shared" si="183"/>
        <v>Submitted</v>
      </c>
      <c r="F1708" s="1" t="s">
        <v>47</v>
      </c>
      <c r="G1708" s="1">
        <v>57</v>
      </c>
      <c r="H1708" s="1" t="s">
        <v>36</v>
      </c>
      <c r="I1708" s="1" t="s">
        <v>25</v>
      </c>
      <c r="J1708" s="1" t="s">
        <v>26</v>
      </c>
      <c r="K1708" s="4">
        <v>-50000</v>
      </c>
      <c r="L1708" s="4" t="str">
        <f t="shared" si="184"/>
        <v>Submitted</v>
      </c>
      <c r="M1708" s="1">
        <v>880</v>
      </c>
      <c r="N1708" s="1" t="str">
        <f t="shared" si="185"/>
        <v>medium_risk</v>
      </c>
      <c r="O1708" s="1" t="str">
        <f t="shared" si="186"/>
        <v>Excellent</v>
      </c>
      <c r="P1708" s="1" t="str">
        <f t="shared" si="187"/>
        <v>Submitted</v>
      </c>
      <c r="Q1708" s="1" t="str">
        <f t="shared" si="188"/>
        <v>Valid</v>
      </c>
      <c r="R1708" s="1" t="s">
        <v>82</v>
      </c>
      <c r="S1708" s="4">
        <v>863550</v>
      </c>
      <c r="T1708" s="1">
        <v>9.24</v>
      </c>
      <c r="U1708" s="1">
        <v>60</v>
      </c>
      <c r="V1708" s="1">
        <v>14392.5</v>
      </c>
      <c r="W1708" s="4">
        <f t="shared" si="189"/>
        <v>664933.50000000093</v>
      </c>
      <c r="X1708" s="1" t="s">
        <v>39</v>
      </c>
      <c r="Y1708" s="1" t="s">
        <v>40</v>
      </c>
      <c r="Z1708" s="8">
        <v>47170</v>
      </c>
      <c r="AA1708" s="8" t="str">
        <f>TEXT(Table2[[#This Row],[Application_Date]],"yyy")</f>
        <v>2029</v>
      </c>
      <c r="AB1708" s="8" t="str">
        <f>TEXT(Table2[[#This Row],[Application_Date]],"mmmm")</f>
        <v>February</v>
      </c>
      <c r="AC1708" s="1" t="s">
        <v>61</v>
      </c>
      <c r="AD1708" s="1" t="s">
        <v>42</v>
      </c>
      <c r="AE1708" s="1" t="s">
        <v>43</v>
      </c>
    </row>
    <row r="1709" spans="1:31" x14ac:dyDescent="0.25">
      <c r="A1709" s="1" t="s">
        <v>3558</v>
      </c>
      <c r="B1709" s="1" t="str">
        <f>IF(COUNTIF($A$2:A1709,A1709)&gt;1,"Duplicate","Unique")</f>
        <v>Unique</v>
      </c>
      <c r="C1709" s="1" t="s">
        <v>3559</v>
      </c>
      <c r="D1709" s="1" t="s">
        <v>406</v>
      </c>
      <c r="E1709" s="1" t="str">
        <f t="shared" si="183"/>
        <v>Submitted</v>
      </c>
      <c r="F1709" s="1" t="s">
        <v>47</v>
      </c>
      <c r="G1709" s="1">
        <v>43</v>
      </c>
      <c r="H1709" s="1" t="s">
        <v>36</v>
      </c>
      <c r="I1709" s="1" t="s">
        <v>48</v>
      </c>
      <c r="J1709" s="1" t="s">
        <v>37</v>
      </c>
      <c r="K1709" s="4">
        <v>501369</v>
      </c>
      <c r="L1709" s="4" t="str">
        <f t="shared" si="184"/>
        <v>Submitted</v>
      </c>
      <c r="M1709" s="1">
        <v>671</v>
      </c>
      <c r="N1709" s="1" t="str">
        <f t="shared" si="185"/>
        <v>low_risk</v>
      </c>
      <c r="O1709" s="1" t="str">
        <f t="shared" si="186"/>
        <v>Excellent</v>
      </c>
      <c r="P1709" s="1" t="str">
        <f t="shared" si="187"/>
        <v>Submitted</v>
      </c>
      <c r="Q1709" s="1" t="str">
        <f t="shared" si="188"/>
        <v>Valid</v>
      </c>
      <c r="R1709" s="1" t="s">
        <v>38</v>
      </c>
      <c r="S1709" s="4">
        <v>568111</v>
      </c>
      <c r="T1709" s="1">
        <v>15.29</v>
      </c>
      <c r="U1709" s="1">
        <v>120</v>
      </c>
      <c r="V1709" s="1">
        <v>4734.26</v>
      </c>
      <c r="W1709" s="4">
        <f t="shared" si="189"/>
        <v>723868.09916666662</v>
      </c>
      <c r="X1709" s="1" t="s">
        <v>39</v>
      </c>
      <c r="Y1709" s="1" t="s">
        <v>40</v>
      </c>
      <c r="Z1709" s="8">
        <v>47171</v>
      </c>
      <c r="AA1709" s="8" t="str">
        <f>TEXT(Table2[[#This Row],[Application_Date]],"yyy")</f>
        <v>2029</v>
      </c>
      <c r="AB1709" s="8" t="str">
        <f>TEXT(Table2[[#This Row],[Application_Date]],"mmmm")</f>
        <v>February</v>
      </c>
      <c r="AC1709" s="1" t="s">
        <v>61</v>
      </c>
      <c r="AD1709" s="1" t="s">
        <v>30</v>
      </c>
      <c r="AE1709" s="1" t="s">
        <v>62</v>
      </c>
    </row>
    <row r="1710" spans="1:31" x14ac:dyDescent="0.25">
      <c r="A1710" s="1" t="s">
        <v>3560</v>
      </c>
      <c r="B1710" s="1" t="str">
        <f>IF(COUNTIF($A$2:A1710,A1710)&gt;1,"Duplicate","Unique")</f>
        <v>Unique</v>
      </c>
      <c r="C1710" s="1" t="s">
        <v>3561</v>
      </c>
      <c r="D1710" s="1" t="s">
        <v>587</v>
      </c>
      <c r="E1710" s="1" t="str">
        <f t="shared" si="183"/>
        <v>Submitted</v>
      </c>
      <c r="F1710" s="1" t="s">
        <v>35</v>
      </c>
      <c r="G1710" s="1">
        <v>54</v>
      </c>
      <c r="H1710" s="1" t="s">
        <v>36</v>
      </c>
      <c r="I1710" s="1" t="s">
        <v>48</v>
      </c>
      <c r="J1710" s="1" t="s">
        <v>26</v>
      </c>
      <c r="K1710" s="4">
        <v>856418</v>
      </c>
      <c r="L1710" s="4" t="str">
        <f t="shared" si="184"/>
        <v>Submitted</v>
      </c>
      <c r="M1710" s="1">
        <v>670</v>
      </c>
      <c r="N1710" s="1" t="str">
        <f t="shared" si="185"/>
        <v>low_risk</v>
      </c>
      <c r="O1710" s="1" t="str">
        <f t="shared" si="186"/>
        <v>Excellent</v>
      </c>
      <c r="P1710" s="1" t="str">
        <f t="shared" si="187"/>
        <v>Submitted</v>
      </c>
      <c r="Q1710" s="1" t="str">
        <f t="shared" si="188"/>
        <v>Valid</v>
      </c>
      <c r="R1710" s="1" t="s">
        <v>27</v>
      </c>
      <c r="S1710" s="4">
        <v>1066158</v>
      </c>
      <c r="T1710" s="1">
        <v>16.54</v>
      </c>
      <c r="U1710" s="1">
        <v>60</v>
      </c>
      <c r="V1710" s="1">
        <v>17769.3</v>
      </c>
      <c r="W1710" s="4">
        <f t="shared" si="189"/>
        <v>1469521.1099999999</v>
      </c>
      <c r="X1710" s="1" t="s">
        <v>39</v>
      </c>
      <c r="Y1710" s="1" t="s">
        <v>40</v>
      </c>
      <c r="Z1710" s="8">
        <v>47172</v>
      </c>
      <c r="AA1710" s="8" t="str">
        <f>TEXT(Table2[[#This Row],[Application_Date]],"yyy")</f>
        <v>2029</v>
      </c>
      <c r="AB1710" s="8" t="str">
        <f>TEXT(Table2[[#This Row],[Application_Date]],"mmmm")</f>
        <v>February</v>
      </c>
      <c r="AC1710" s="1" t="s">
        <v>41</v>
      </c>
      <c r="AD1710" s="1" t="s">
        <v>42</v>
      </c>
      <c r="AE1710" s="1" t="s">
        <v>62</v>
      </c>
    </row>
    <row r="1711" spans="1:31" x14ac:dyDescent="0.25">
      <c r="A1711" s="1" t="s">
        <v>3562</v>
      </c>
      <c r="B1711" s="1" t="str">
        <f>IF(COUNTIF($A$2:A1711,A1711)&gt;1,"Duplicate","Unique")</f>
        <v>Unique</v>
      </c>
      <c r="C1711" s="1" t="s">
        <v>3563</v>
      </c>
      <c r="D1711" s="1" t="s">
        <v>403</v>
      </c>
      <c r="E1711" s="1" t="str">
        <f t="shared" si="183"/>
        <v>Submitted</v>
      </c>
      <c r="F1711" s="1" t="s">
        <v>47</v>
      </c>
      <c r="G1711" s="1">
        <v>58</v>
      </c>
      <c r="H1711" s="1" t="s">
        <v>24</v>
      </c>
      <c r="I1711" s="1" t="s">
        <v>25</v>
      </c>
      <c r="J1711" s="1" t="s">
        <v>49</v>
      </c>
      <c r="K1711" s="4">
        <v>2491267</v>
      </c>
      <c r="L1711" s="4" t="str">
        <f t="shared" si="184"/>
        <v>Submitted</v>
      </c>
      <c r="M1711" s="1">
        <v>761</v>
      </c>
      <c r="N1711" s="1" t="str">
        <f t="shared" si="185"/>
        <v>medium_risk</v>
      </c>
      <c r="O1711" s="1" t="str">
        <f t="shared" si="186"/>
        <v>Excellent</v>
      </c>
      <c r="P1711" s="1" t="str">
        <f t="shared" si="187"/>
        <v>Submitted</v>
      </c>
      <c r="Q1711" s="1" t="str">
        <f t="shared" si="188"/>
        <v>Valid</v>
      </c>
      <c r="R1711" s="1" t="s">
        <v>6</v>
      </c>
      <c r="S1711" s="4">
        <v>1262654</v>
      </c>
      <c r="T1711" s="1">
        <v>10.88</v>
      </c>
      <c r="U1711" s="1">
        <v>120</v>
      </c>
      <c r="V1711" s="1">
        <v>10522.12</v>
      </c>
      <c r="W1711" s="4">
        <f t="shared" si="189"/>
        <v>1144806.2933333335</v>
      </c>
      <c r="X1711" s="1" t="s">
        <v>95</v>
      </c>
      <c r="Y1711" s="1" t="s">
        <v>96</v>
      </c>
      <c r="Z1711" s="8">
        <v>47173</v>
      </c>
      <c r="AA1711" s="8" t="str">
        <f>TEXT(Table2[[#This Row],[Application_Date]],"yyy")</f>
        <v>2029</v>
      </c>
      <c r="AB1711" s="8" t="str">
        <f>TEXT(Table2[[#This Row],[Application_Date]],"mmmm")</f>
        <v>February</v>
      </c>
      <c r="AC1711" s="1" t="s">
        <v>41</v>
      </c>
      <c r="AD1711" s="1" t="s">
        <v>30</v>
      </c>
      <c r="AE1711" s="1" t="s">
        <v>43</v>
      </c>
    </row>
    <row r="1712" spans="1:31" x14ac:dyDescent="0.25">
      <c r="A1712" s="1" t="s">
        <v>3564</v>
      </c>
      <c r="B1712" s="1" t="str">
        <f>IF(COUNTIF($A$2:A1712,A1712)&gt;1,"Duplicate","Unique")</f>
        <v>Unique</v>
      </c>
      <c r="C1712" s="1" t="s">
        <v>3565</v>
      </c>
      <c r="D1712" s="1" t="s">
        <v>454</v>
      </c>
      <c r="E1712" s="1" t="str">
        <f t="shared" si="183"/>
        <v>Submitted</v>
      </c>
      <c r="F1712" s="1" t="s">
        <v>47</v>
      </c>
      <c r="G1712" s="1">
        <v>19</v>
      </c>
      <c r="H1712" s="1" t="s">
        <v>24</v>
      </c>
      <c r="I1712" s="1" t="s">
        <v>25</v>
      </c>
      <c r="J1712" s="1" t="s">
        <v>49</v>
      </c>
      <c r="K1712" s="4">
        <v>1413661</v>
      </c>
      <c r="L1712" s="4" t="str">
        <f t="shared" si="184"/>
        <v>Submitted</v>
      </c>
      <c r="M1712" s="1">
        <v>388</v>
      </c>
      <c r="N1712" s="1" t="str">
        <f t="shared" si="185"/>
        <v>High_risk</v>
      </c>
      <c r="O1712" s="1" t="str">
        <f t="shared" si="186"/>
        <v>Excellent</v>
      </c>
      <c r="P1712" s="1" t="str">
        <f t="shared" si="187"/>
        <v>Submitted</v>
      </c>
      <c r="Q1712" s="1" t="str">
        <f t="shared" si="188"/>
        <v>Valid</v>
      </c>
      <c r="R1712" s="1" t="s">
        <v>38</v>
      </c>
      <c r="S1712" s="4">
        <v>4621664</v>
      </c>
      <c r="T1712" s="1">
        <v>16.79</v>
      </c>
      <c r="U1712" s="1">
        <v>180</v>
      </c>
      <c r="V1712" s="1">
        <v>25675.91</v>
      </c>
      <c r="W1712" s="4">
        <f t="shared" si="189"/>
        <v>6466478.2133333329</v>
      </c>
      <c r="X1712" s="1" t="s">
        <v>50</v>
      </c>
      <c r="Y1712" s="1" t="s">
        <v>51</v>
      </c>
      <c r="Z1712" s="8">
        <v>47174</v>
      </c>
      <c r="AA1712" s="8" t="str">
        <f>TEXT(Table2[[#This Row],[Application_Date]],"yyy")</f>
        <v>2029</v>
      </c>
      <c r="AB1712" s="8" t="str">
        <f>TEXT(Table2[[#This Row],[Application_Date]],"mmmm")</f>
        <v>February</v>
      </c>
      <c r="AC1712" s="1" t="s">
        <v>61</v>
      </c>
      <c r="AD1712" s="1" t="s">
        <v>30</v>
      </c>
      <c r="AE1712" s="1" t="s">
        <v>43</v>
      </c>
    </row>
    <row r="1713" spans="1:31" x14ac:dyDescent="0.25">
      <c r="A1713" s="1" t="s">
        <v>3566</v>
      </c>
      <c r="B1713" s="1" t="str">
        <f>IF(COUNTIF($A$2:A1713,A1713)&gt;1,"Duplicate","Unique")</f>
        <v>Unique</v>
      </c>
      <c r="C1713" s="1" t="s">
        <v>3567</v>
      </c>
      <c r="D1713" s="1" t="s">
        <v>207</v>
      </c>
      <c r="E1713" s="1" t="str">
        <f t="shared" si="183"/>
        <v>Submitted</v>
      </c>
      <c r="F1713" s="1" t="s">
        <v>35</v>
      </c>
      <c r="G1713" s="1">
        <v>21</v>
      </c>
      <c r="H1713" s="1" t="s">
        <v>36</v>
      </c>
      <c r="I1713" s="1" t="s">
        <v>25</v>
      </c>
      <c r="J1713" s="1" t="s">
        <v>26</v>
      </c>
      <c r="K1713" s="4">
        <v>1171749</v>
      </c>
      <c r="L1713" s="4" t="str">
        <f t="shared" si="184"/>
        <v>Submitted</v>
      </c>
      <c r="M1713" s="1">
        <v>643</v>
      </c>
      <c r="N1713" s="1" t="str">
        <f t="shared" si="185"/>
        <v>low_risk</v>
      </c>
      <c r="O1713" s="1" t="str">
        <f t="shared" si="186"/>
        <v>Excellent</v>
      </c>
      <c r="P1713" s="1" t="str">
        <f t="shared" si="187"/>
        <v>Submitted</v>
      </c>
      <c r="Q1713" s="1" t="str">
        <f t="shared" si="188"/>
        <v>Valid</v>
      </c>
      <c r="R1713" s="1" t="s">
        <v>82</v>
      </c>
      <c r="S1713" s="4">
        <v>0</v>
      </c>
      <c r="T1713" s="1">
        <v>10.83</v>
      </c>
      <c r="U1713" s="1">
        <v>12</v>
      </c>
      <c r="V1713" s="1">
        <v>20833.330000000002</v>
      </c>
      <c r="W1713" s="4">
        <f t="shared" si="189"/>
        <v>0</v>
      </c>
      <c r="X1713" s="1" t="s">
        <v>39</v>
      </c>
      <c r="Y1713" s="1" t="s">
        <v>40</v>
      </c>
      <c r="Z1713" s="8">
        <v>47175</v>
      </c>
      <c r="AA1713" s="8" t="str">
        <f>TEXT(Table2[[#This Row],[Application_Date]],"yyy")</f>
        <v>2029</v>
      </c>
      <c r="AB1713" s="8" t="str">
        <f>TEXT(Table2[[#This Row],[Application_Date]],"mmmm")</f>
        <v>February</v>
      </c>
      <c r="AC1713" s="1" t="s">
        <v>61</v>
      </c>
      <c r="AD1713" s="1" t="s">
        <v>42</v>
      </c>
      <c r="AE1713" s="1" t="s">
        <v>43</v>
      </c>
    </row>
    <row r="1714" spans="1:31" x14ac:dyDescent="0.25">
      <c r="A1714" s="1" t="s">
        <v>3568</v>
      </c>
      <c r="B1714" s="1" t="str">
        <f>IF(COUNTIF($A$2:A1714,A1714)&gt;1,"Duplicate","Unique")</f>
        <v>Unique</v>
      </c>
      <c r="C1714" s="1" t="s">
        <v>3569</v>
      </c>
      <c r="D1714" s="1" t="s">
        <v>69</v>
      </c>
      <c r="E1714" s="1" t="str">
        <f t="shared" si="183"/>
        <v>Submitted</v>
      </c>
      <c r="F1714" s="1" t="s">
        <v>35</v>
      </c>
      <c r="G1714" s="1">
        <v>18</v>
      </c>
      <c r="H1714" s="1" t="s">
        <v>36</v>
      </c>
      <c r="I1714" s="1" t="s">
        <v>25</v>
      </c>
      <c r="J1714" s="1" t="s">
        <v>70</v>
      </c>
      <c r="K1714" s="4">
        <v>2063455</v>
      </c>
      <c r="L1714" s="4" t="str">
        <f t="shared" si="184"/>
        <v>Submitted</v>
      </c>
      <c r="M1714" s="1">
        <v>403</v>
      </c>
      <c r="N1714" s="1" t="str">
        <f t="shared" si="185"/>
        <v>High_risk</v>
      </c>
      <c r="O1714" s="1" t="str">
        <f t="shared" si="186"/>
        <v>Excellent</v>
      </c>
      <c r="P1714" s="1" t="str">
        <f t="shared" si="187"/>
        <v>Submitted</v>
      </c>
      <c r="Q1714" s="1" t="str">
        <f t="shared" si="188"/>
        <v>Valid</v>
      </c>
      <c r="R1714" s="1" t="s">
        <v>38</v>
      </c>
      <c r="S1714" s="4">
        <v>550358</v>
      </c>
      <c r="T1714" s="1">
        <v>12.5</v>
      </c>
      <c r="U1714" s="1">
        <v>24</v>
      </c>
      <c r="V1714" s="1">
        <v>22931.58</v>
      </c>
      <c r="W1714" s="4">
        <f t="shared" si="189"/>
        <v>573289.60416566825</v>
      </c>
      <c r="X1714" s="1" t="s">
        <v>28</v>
      </c>
      <c r="Y1714" s="1" t="s">
        <v>29</v>
      </c>
      <c r="Z1714" s="8">
        <v>47176</v>
      </c>
      <c r="AA1714" s="8" t="str">
        <f>TEXT(Table2[[#This Row],[Application_Date]],"yyy")</f>
        <v>2029</v>
      </c>
      <c r="AB1714" s="8" t="str">
        <f>TEXT(Table2[[#This Row],[Application_Date]],"mmmm")</f>
        <v>February</v>
      </c>
      <c r="AC1714" s="1" t="s">
        <v>61</v>
      </c>
      <c r="AD1714" s="1" t="s">
        <v>30</v>
      </c>
      <c r="AE1714" s="1" t="s">
        <v>31</v>
      </c>
    </row>
    <row r="1715" spans="1:31" x14ac:dyDescent="0.25">
      <c r="A1715" s="1" t="s">
        <v>3570</v>
      </c>
      <c r="B1715" s="1" t="str">
        <f>IF(COUNTIF($A$2:A1715,A1715)&gt;1,"Duplicate","Unique")</f>
        <v>Unique</v>
      </c>
      <c r="C1715" s="1" t="s">
        <v>3571</v>
      </c>
      <c r="D1715" s="1" t="s">
        <v>115</v>
      </c>
      <c r="E1715" s="1" t="str">
        <f t="shared" si="183"/>
        <v>Submitted</v>
      </c>
      <c r="F1715" s="1" t="s">
        <v>35</v>
      </c>
      <c r="G1715" s="1">
        <v>21</v>
      </c>
      <c r="H1715" s="1" t="s">
        <v>24</v>
      </c>
      <c r="I1715" s="1" t="s">
        <v>25</v>
      </c>
      <c r="J1715" s="1" t="s">
        <v>70</v>
      </c>
      <c r="K1715" s="4">
        <v>1903801</v>
      </c>
      <c r="L1715" s="4" t="str">
        <f t="shared" si="184"/>
        <v>Submitted</v>
      </c>
      <c r="M1715" s="1">
        <v>420</v>
      </c>
      <c r="N1715" s="1" t="str">
        <f t="shared" si="185"/>
        <v>High_risk</v>
      </c>
      <c r="O1715" s="1" t="str">
        <f t="shared" si="186"/>
        <v>Excellent</v>
      </c>
      <c r="P1715" s="1" t="str">
        <f t="shared" si="187"/>
        <v>Submitted</v>
      </c>
      <c r="Q1715" s="1" t="str">
        <f t="shared" si="188"/>
        <v>Valid</v>
      </c>
      <c r="R1715" s="1" t="s">
        <v>27</v>
      </c>
      <c r="S1715" s="4">
        <v>1019515</v>
      </c>
      <c r="T1715" s="1">
        <v>17.45</v>
      </c>
      <c r="U1715" s="1">
        <v>12</v>
      </c>
      <c r="V1715" s="1">
        <v>84959.58</v>
      </c>
      <c r="W1715" s="4">
        <f t="shared" si="189"/>
        <v>1482575.7867934022</v>
      </c>
      <c r="X1715" s="1" t="s">
        <v>85</v>
      </c>
      <c r="Y1715" s="1" t="s">
        <v>86</v>
      </c>
      <c r="Z1715" s="8">
        <v>47177</v>
      </c>
      <c r="AA1715" s="8" t="str">
        <f>TEXT(Table2[[#This Row],[Application_Date]],"yyy")</f>
        <v>2029</v>
      </c>
      <c r="AB1715" s="8" t="str">
        <f>TEXT(Table2[[#This Row],[Application_Date]],"mmmm")</f>
        <v>February</v>
      </c>
      <c r="AC1715" s="1" t="s">
        <v>61</v>
      </c>
      <c r="AD1715" s="1" t="s">
        <v>42</v>
      </c>
      <c r="AE1715" s="1" t="s">
        <v>66</v>
      </c>
    </row>
    <row r="1716" spans="1:31" x14ac:dyDescent="0.25">
      <c r="A1716" s="1" t="s">
        <v>3572</v>
      </c>
      <c r="B1716" s="1" t="str">
        <f>IF(COUNTIF($A$2:A1716,A1716)&gt;1,"Duplicate","Unique")</f>
        <v>Unique</v>
      </c>
      <c r="C1716" s="1" t="s">
        <v>3573</v>
      </c>
      <c r="D1716" s="1" t="s">
        <v>293</v>
      </c>
      <c r="E1716" s="1" t="str">
        <f t="shared" si="183"/>
        <v>Submitted</v>
      </c>
      <c r="F1716" s="1" t="s">
        <v>35</v>
      </c>
      <c r="G1716" s="1">
        <v>23</v>
      </c>
      <c r="H1716" s="1" t="s">
        <v>36</v>
      </c>
      <c r="I1716" s="1" t="s">
        <v>25</v>
      </c>
      <c r="J1716" s="1" t="s">
        <v>70</v>
      </c>
      <c r="K1716" s="4">
        <v>1898638</v>
      </c>
      <c r="L1716" s="4" t="str">
        <f t="shared" si="184"/>
        <v>Submitted</v>
      </c>
      <c r="M1716" s="1">
        <v>817</v>
      </c>
      <c r="N1716" s="1" t="str">
        <f t="shared" si="185"/>
        <v>medium_risk</v>
      </c>
      <c r="O1716" s="1" t="str">
        <f t="shared" si="186"/>
        <v>Excellent</v>
      </c>
      <c r="P1716" s="1" t="str">
        <f t="shared" si="187"/>
        <v>Submitted</v>
      </c>
      <c r="Q1716" s="1" t="str">
        <f t="shared" si="188"/>
        <v>Valid</v>
      </c>
      <c r="R1716" s="1" t="s">
        <v>6</v>
      </c>
      <c r="S1716" s="4">
        <v>0</v>
      </c>
      <c r="T1716" s="1">
        <v>13.99</v>
      </c>
      <c r="U1716" s="1">
        <v>180</v>
      </c>
      <c r="V1716" s="1">
        <v>1388.89</v>
      </c>
      <c r="W1716" s="4">
        <f t="shared" si="189"/>
        <v>0</v>
      </c>
      <c r="X1716" s="1" t="s">
        <v>50</v>
      </c>
      <c r="Y1716" s="1" t="s">
        <v>51</v>
      </c>
      <c r="Z1716" s="8">
        <v>47178</v>
      </c>
      <c r="AA1716" s="8" t="str">
        <f>TEXT(Table2[[#This Row],[Application_Date]],"yyy")</f>
        <v>2029</v>
      </c>
      <c r="AB1716" s="8" t="str">
        <f>TEXT(Table2[[#This Row],[Application_Date]],"mmmm")</f>
        <v>March</v>
      </c>
      <c r="AC1716" s="1" t="s">
        <v>41</v>
      </c>
      <c r="AD1716" s="1" t="s">
        <v>42</v>
      </c>
      <c r="AE1716" s="1" t="s">
        <v>31</v>
      </c>
    </row>
    <row r="1717" spans="1:31" x14ac:dyDescent="0.25">
      <c r="A1717" s="1" t="s">
        <v>3574</v>
      </c>
      <c r="B1717" s="1" t="str">
        <f>IF(COUNTIF($A$2:A1717,A1717)&gt;1,"Duplicate","Unique")</f>
        <v>Unique</v>
      </c>
      <c r="C1717" s="1" t="s">
        <v>3575</v>
      </c>
      <c r="D1717" s="1" t="s">
        <v>572</v>
      </c>
      <c r="E1717" s="1" t="str">
        <f t="shared" si="183"/>
        <v>Submitted</v>
      </c>
      <c r="F1717" s="1" t="s">
        <v>35</v>
      </c>
      <c r="G1717" s="1">
        <v>58</v>
      </c>
      <c r="H1717" s="1" t="s">
        <v>36</v>
      </c>
      <c r="I1717" s="1" t="s">
        <v>25</v>
      </c>
      <c r="J1717" s="1" t="s">
        <v>26</v>
      </c>
      <c r="K1717" s="4">
        <v>1459352</v>
      </c>
      <c r="L1717" s="4" t="str">
        <f t="shared" si="184"/>
        <v>Submitted</v>
      </c>
      <c r="M1717" s="1">
        <v>313</v>
      </c>
      <c r="N1717" s="1" t="str">
        <f t="shared" si="185"/>
        <v>High_risk</v>
      </c>
      <c r="O1717" s="1" t="str">
        <f t="shared" si="186"/>
        <v>Excellent</v>
      </c>
      <c r="P1717" s="1" t="str">
        <f t="shared" si="187"/>
        <v>Submitted</v>
      </c>
      <c r="Q1717" s="1" t="str">
        <f t="shared" si="188"/>
        <v>Valid</v>
      </c>
      <c r="R1717" s="1" t="s">
        <v>82</v>
      </c>
      <c r="S1717" s="4">
        <v>4859597</v>
      </c>
      <c r="T1717" s="1">
        <v>16.899999999999999</v>
      </c>
      <c r="U1717" s="1">
        <v>60</v>
      </c>
      <c r="V1717" s="1">
        <v>80993.279999999999</v>
      </c>
      <c r="W1717" s="4">
        <f t="shared" si="189"/>
        <v>6843932.4416666664</v>
      </c>
      <c r="X1717" s="1" t="s">
        <v>59</v>
      </c>
      <c r="Y1717" s="1" t="s">
        <v>60</v>
      </c>
      <c r="Z1717" s="8">
        <v>47179</v>
      </c>
      <c r="AA1717" s="8" t="str">
        <f>TEXT(Table2[[#This Row],[Application_Date]],"yyy")</f>
        <v>2029</v>
      </c>
      <c r="AB1717" s="8" t="str">
        <f>TEXT(Table2[[#This Row],[Application_Date]],"mmmm")</f>
        <v>March</v>
      </c>
      <c r="AC1717" s="1" t="s">
        <v>61</v>
      </c>
      <c r="AD1717" s="1" t="s">
        <v>42</v>
      </c>
      <c r="AE1717" s="1" t="s">
        <v>31</v>
      </c>
    </row>
    <row r="1718" spans="1:31" x14ac:dyDescent="0.25">
      <c r="A1718" s="1" t="s">
        <v>3576</v>
      </c>
      <c r="B1718" s="1" t="str">
        <f>IF(COUNTIF($A$2:A1718,A1718)&gt;1,"Duplicate","Unique")</f>
        <v>Unique</v>
      </c>
      <c r="C1718" s="1" t="s">
        <v>3577</v>
      </c>
      <c r="D1718" s="1" t="s">
        <v>366</v>
      </c>
      <c r="E1718" s="1" t="str">
        <f t="shared" si="183"/>
        <v>Submitted</v>
      </c>
      <c r="F1718" s="1" t="s">
        <v>47</v>
      </c>
      <c r="G1718" s="1">
        <v>25</v>
      </c>
      <c r="H1718" s="1" t="s">
        <v>24</v>
      </c>
      <c r="I1718" s="1" t="s">
        <v>48</v>
      </c>
      <c r="J1718" s="1" t="s">
        <v>49</v>
      </c>
      <c r="K1718" s="4">
        <v>351740</v>
      </c>
      <c r="L1718" s="4" t="str">
        <f t="shared" si="184"/>
        <v>Submitted</v>
      </c>
      <c r="M1718" s="1">
        <v>672</v>
      </c>
      <c r="N1718" s="1" t="str">
        <f t="shared" si="185"/>
        <v>low_risk</v>
      </c>
      <c r="O1718" s="1" t="str">
        <f t="shared" si="186"/>
        <v>Excellent</v>
      </c>
      <c r="P1718" s="1" t="str">
        <f t="shared" si="187"/>
        <v>Submitted</v>
      </c>
      <c r="Q1718" s="1" t="str">
        <f t="shared" si="188"/>
        <v>Valid</v>
      </c>
      <c r="R1718" s="1" t="s">
        <v>70</v>
      </c>
      <c r="S1718" s="4">
        <v>4267964</v>
      </c>
      <c r="T1718" s="1">
        <v>10.75</v>
      </c>
      <c r="U1718" s="1">
        <v>180</v>
      </c>
      <c r="V1718" s="1">
        <v>23710.91</v>
      </c>
      <c r="W1718" s="4">
        <f t="shared" si="189"/>
        <v>3823384.416666667</v>
      </c>
      <c r="X1718" s="1" t="s">
        <v>105</v>
      </c>
      <c r="Y1718" s="1" t="s">
        <v>106</v>
      </c>
      <c r="Z1718" s="8">
        <v>47180</v>
      </c>
      <c r="AA1718" s="8" t="str">
        <f>TEXT(Table2[[#This Row],[Application_Date]],"yyy")</f>
        <v>2029</v>
      </c>
      <c r="AB1718" s="8" t="str">
        <f>TEXT(Table2[[#This Row],[Application_Date]],"mmmm")</f>
        <v>March</v>
      </c>
      <c r="AC1718" s="1" t="s">
        <v>52</v>
      </c>
      <c r="AD1718" s="1" t="s">
        <v>30</v>
      </c>
      <c r="AE1718" s="1" t="s">
        <v>62</v>
      </c>
    </row>
    <row r="1719" spans="1:31" x14ac:dyDescent="0.25">
      <c r="A1719" s="1" t="s">
        <v>3578</v>
      </c>
      <c r="B1719" s="1" t="str">
        <f>IF(COUNTIF($A$2:A1719,A1719)&gt;1,"Duplicate","Unique")</f>
        <v>Unique</v>
      </c>
      <c r="C1719" s="1" t="s">
        <v>3579</v>
      </c>
      <c r="D1719" s="1" t="s">
        <v>89</v>
      </c>
      <c r="E1719" s="1" t="str">
        <f t="shared" si="183"/>
        <v>Submitted</v>
      </c>
      <c r="F1719" s="1" t="s">
        <v>35</v>
      </c>
      <c r="G1719" s="1">
        <v>52</v>
      </c>
      <c r="H1719" s="1" t="s">
        <v>36</v>
      </c>
      <c r="I1719" s="1" t="s">
        <v>48</v>
      </c>
      <c r="J1719" s="1" t="s">
        <v>26</v>
      </c>
      <c r="K1719" s="4">
        <v>907469</v>
      </c>
      <c r="L1719" s="4" t="str">
        <f t="shared" si="184"/>
        <v>Submitted</v>
      </c>
      <c r="M1719" s="1">
        <v>630</v>
      </c>
      <c r="N1719" s="1" t="str">
        <f t="shared" si="185"/>
        <v>low_risk</v>
      </c>
      <c r="O1719" s="1" t="str">
        <f t="shared" si="186"/>
        <v>Excellent</v>
      </c>
      <c r="P1719" s="1" t="str">
        <f t="shared" si="187"/>
        <v>Submitted</v>
      </c>
      <c r="Q1719" s="1" t="str">
        <f t="shared" si="188"/>
        <v>Valid</v>
      </c>
      <c r="R1719" s="1" t="s">
        <v>6</v>
      </c>
      <c r="S1719" s="4">
        <v>1355994</v>
      </c>
      <c r="T1719" s="1">
        <v>12.89</v>
      </c>
      <c r="U1719" s="1">
        <v>36</v>
      </c>
      <c r="V1719" s="1">
        <v>37666.5</v>
      </c>
      <c r="W1719" s="4">
        <f t="shared" si="189"/>
        <v>1456563.5550057143</v>
      </c>
      <c r="X1719" s="1" t="s">
        <v>28</v>
      </c>
      <c r="Y1719" s="1" t="s">
        <v>29</v>
      </c>
      <c r="Z1719" s="8">
        <v>47181</v>
      </c>
      <c r="AA1719" s="8" t="str">
        <f>TEXT(Table2[[#This Row],[Application_Date]],"yyy")</f>
        <v>2029</v>
      </c>
      <c r="AB1719" s="8" t="str">
        <f>TEXT(Table2[[#This Row],[Application_Date]],"mmmm")</f>
        <v>March</v>
      </c>
      <c r="AC1719" s="1" t="s">
        <v>61</v>
      </c>
      <c r="AD1719" s="1" t="s">
        <v>30</v>
      </c>
      <c r="AE1719" s="1" t="s">
        <v>31</v>
      </c>
    </row>
    <row r="1720" spans="1:31" x14ac:dyDescent="0.25">
      <c r="A1720" s="1" t="s">
        <v>3580</v>
      </c>
      <c r="B1720" s="1" t="str">
        <f>IF(COUNTIF($A$2:A1720,A1720)&gt;1,"Duplicate","Unique")</f>
        <v>Unique</v>
      </c>
      <c r="C1720" s="1" t="s">
        <v>3581</v>
      </c>
      <c r="D1720" s="1" t="s">
        <v>94</v>
      </c>
      <c r="E1720" s="1" t="str">
        <f t="shared" si="183"/>
        <v>Submitted</v>
      </c>
      <c r="F1720" s="1" t="s">
        <v>47</v>
      </c>
      <c r="G1720" s="1">
        <v>64</v>
      </c>
      <c r="H1720" s="1" t="s">
        <v>24</v>
      </c>
      <c r="I1720" s="1" t="s">
        <v>48</v>
      </c>
      <c r="J1720" s="1" t="s">
        <v>26</v>
      </c>
      <c r="K1720" s="4">
        <v>1003460</v>
      </c>
      <c r="L1720" s="4" t="str">
        <f t="shared" si="184"/>
        <v>Submitted</v>
      </c>
      <c r="M1720" s="1">
        <v>950</v>
      </c>
      <c r="N1720" s="1" t="str">
        <f t="shared" si="185"/>
        <v>medium_risk</v>
      </c>
      <c r="O1720" s="1" t="str">
        <f t="shared" si="186"/>
        <v>Excellent</v>
      </c>
      <c r="P1720" s="1" t="str">
        <f t="shared" si="187"/>
        <v>Submitted</v>
      </c>
      <c r="Q1720" s="1" t="str">
        <f t="shared" si="188"/>
        <v>Invalid</v>
      </c>
      <c r="R1720" s="1" t="s">
        <v>6</v>
      </c>
      <c r="S1720" s="4">
        <v>241145</v>
      </c>
      <c r="T1720" s="1">
        <v>14.14</v>
      </c>
      <c r="U1720" s="1">
        <v>180</v>
      </c>
      <c r="V1720" s="1">
        <v>1339.69</v>
      </c>
      <c r="W1720" s="4">
        <f t="shared" si="189"/>
        <v>284149.19166666671</v>
      </c>
      <c r="X1720" s="1" t="s">
        <v>85</v>
      </c>
      <c r="Y1720" s="1" t="s">
        <v>86</v>
      </c>
      <c r="Z1720" s="8">
        <v>47182</v>
      </c>
      <c r="AA1720" s="8" t="str">
        <f>TEXT(Table2[[#This Row],[Application_Date]],"yyy")</f>
        <v>2029</v>
      </c>
      <c r="AB1720" s="8" t="str">
        <f>TEXT(Table2[[#This Row],[Application_Date]],"mmmm")</f>
        <v>March</v>
      </c>
      <c r="AC1720" s="1" t="s">
        <v>61</v>
      </c>
      <c r="AD1720" s="1" t="s">
        <v>30</v>
      </c>
      <c r="AE1720" s="1" t="s">
        <v>43</v>
      </c>
    </row>
    <row r="1721" spans="1:31" x14ac:dyDescent="0.25">
      <c r="A1721" s="1" t="s">
        <v>3582</v>
      </c>
      <c r="B1721" s="1" t="str">
        <f>IF(COUNTIF($A$2:A1721,A1721)&gt;1,"Duplicate","Unique")</f>
        <v>Unique</v>
      </c>
      <c r="C1721" s="1" t="s">
        <v>3583</v>
      </c>
      <c r="D1721" s="1" t="s">
        <v>325</v>
      </c>
      <c r="E1721" s="1" t="str">
        <f t="shared" si="183"/>
        <v>Submitted</v>
      </c>
      <c r="F1721" s="1" t="s">
        <v>35</v>
      </c>
      <c r="G1721" s="1">
        <v>43</v>
      </c>
      <c r="H1721" s="1" t="s">
        <v>36</v>
      </c>
      <c r="I1721" s="1" t="s">
        <v>25</v>
      </c>
      <c r="J1721" s="1" t="s">
        <v>70</v>
      </c>
      <c r="K1721" s="4">
        <v>722869</v>
      </c>
      <c r="L1721" s="4" t="str">
        <f t="shared" si="184"/>
        <v>Submitted</v>
      </c>
      <c r="M1721" s="1">
        <v>741</v>
      </c>
      <c r="N1721" s="1" t="str">
        <f t="shared" si="185"/>
        <v>low_risk</v>
      </c>
      <c r="O1721" s="1" t="str">
        <f t="shared" si="186"/>
        <v>Excellent</v>
      </c>
      <c r="P1721" s="1" t="str">
        <f t="shared" si="187"/>
        <v>Submitted</v>
      </c>
      <c r="Q1721" s="1" t="str">
        <f t="shared" si="188"/>
        <v>Valid</v>
      </c>
      <c r="R1721" s="1" t="s">
        <v>27</v>
      </c>
      <c r="S1721" s="4">
        <v>2581952</v>
      </c>
      <c r="T1721" s="1">
        <v>9.4700000000000006</v>
      </c>
      <c r="U1721" s="1">
        <v>24</v>
      </c>
      <c r="V1721" s="1">
        <v>107581.33</v>
      </c>
      <c r="W1721" s="4">
        <f t="shared" si="189"/>
        <v>2037592.213274342</v>
      </c>
      <c r="X1721" s="1" t="s">
        <v>50</v>
      </c>
      <c r="Y1721" s="1" t="s">
        <v>51</v>
      </c>
      <c r="Z1721" s="8">
        <v>47183</v>
      </c>
      <c r="AA1721" s="8" t="str">
        <f>TEXT(Table2[[#This Row],[Application_Date]],"yyy")</f>
        <v>2029</v>
      </c>
      <c r="AB1721" s="8" t="str">
        <f>TEXT(Table2[[#This Row],[Application_Date]],"mmmm")</f>
        <v>March</v>
      </c>
      <c r="AC1721" s="1" t="s">
        <v>52</v>
      </c>
      <c r="AD1721" s="1" t="s">
        <v>42</v>
      </c>
      <c r="AE1721" s="1" t="s">
        <v>31</v>
      </c>
    </row>
    <row r="1722" spans="1:31" x14ac:dyDescent="0.25">
      <c r="A1722" s="1" t="s">
        <v>3584</v>
      </c>
      <c r="B1722" s="1" t="str">
        <f>IF(COUNTIF($A$2:A1722,A1722)&gt;1,"Duplicate","Unique")</f>
        <v>Unique</v>
      </c>
      <c r="C1722" s="1" t="s">
        <v>3585</v>
      </c>
      <c r="D1722" s="1" t="s">
        <v>461</v>
      </c>
      <c r="E1722" s="1" t="str">
        <f t="shared" si="183"/>
        <v>Submitted</v>
      </c>
      <c r="F1722" s="1" t="s">
        <v>35</v>
      </c>
      <c r="G1722" s="1">
        <v>33</v>
      </c>
      <c r="H1722" s="1" t="s">
        <v>36</v>
      </c>
      <c r="I1722" s="1" t="s">
        <v>48</v>
      </c>
      <c r="J1722" s="1" t="s">
        <v>26</v>
      </c>
      <c r="K1722" s="4">
        <v>1822959</v>
      </c>
      <c r="L1722" s="4" t="str">
        <f t="shared" si="184"/>
        <v>Submitted</v>
      </c>
      <c r="M1722" s="1">
        <v>808</v>
      </c>
      <c r="N1722" s="1" t="str">
        <f t="shared" si="185"/>
        <v>medium_risk</v>
      </c>
      <c r="O1722" s="1" t="str">
        <f t="shared" si="186"/>
        <v>Excellent</v>
      </c>
      <c r="P1722" s="1" t="str">
        <f t="shared" si="187"/>
        <v>Submitted</v>
      </c>
      <c r="Q1722" s="1" t="str">
        <f t="shared" si="188"/>
        <v>Valid</v>
      </c>
      <c r="R1722" s="1" t="s">
        <v>70</v>
      </c>
      <c r="S1722" s="4">
        <v>3468254</v>
      </c>
      <c r="T1722" s="1">
        <v>10.3</v>
      </c>
      <c r="U1722" s="1">
        <v>36</v>
      </c>
      <c r="V1722" s="1">
        <v>96340.39</v>
      </c>
      <c r="W1722" s="4">
        <f t="shared" si="189"/>
        <v>2976918.017276648</v>
      </c>
      <c r="X1722" s="1" t="s">
        <v>39</v>
      </c>
      <c r="Y1722" s="1" t="s">
        <v>40</v>
      </c>
      <c r="Z1722" s="8">
        <v>47184</v>
      </c>
      <c r="AA1722" s="8" t="str">
        <f>TEXT(Table2[[#This Row],[Application_Date]],"yyy")</f>
        <v>2029</v>
      </c>
      <c r="AB1722" s="8" t="str">
        <f>TEXT(Table2[[#This Row],[Application_Date]],"mmmm")</f>
        <v>March</v>
      </c>
      <c r="AC1722" s="1" t="s">
        <v>61</v>
      </c>
      <c r="AD1722" s="1" t="s">
        <v>30</v>
      </c>
      <c r="AE1722" s="1" t="s">
        <v>31</v>
      </c>
    </row>
    <row r="1723" spans="1:31" x14ac:dyDescent="0.25">
      <c r="A1723" s="1" t="s">
        <v>3586</v>
      </c>
      <c r="B1723" s="1" t="str">
        <f>IF(COUNTIF($A$2:A1723,A1723)&gt;1,"Duplicate","Unique")</f>
        <v>Unique</v>
      </c>
      <c r="C1723" s="1" t="s">
        <v>3587</v>
      </c>
      <c r="D1723" s="1" t="s">
        <v>638</v>
      </c>
      <c r="E1723" s="1" t="str">
        <f t="shared" si="183"/>
        <v>Submitted</v>
      </c>
      <c r="F1723" s="1" t="s">
        <v>47</v>
      </c>
      <c r="G1723" s="1">
        <v>40</v>
      </c>
      <c r="H1723" s="1" t="s">
        <v>24</v>
      </c>
      <c r="I1723" s="1" t="s">
        <v>25</v>
      </c>
      <c r="J1723" s="1" t="s">
        <v>49</v>
      </c>
      <c r="K1723" s="4">
        <v>1079984</v>
      </c>
      <c r="L1723" s="4" t="str">
        <f t="shared" si="184"/>
        <v>Submitted</v>
      </c>
      <c r="M1723" s="1">
        <v>778</v>
      </c>
      <c r="N1723" s="1" t="str">
        <f t="shared" si="185"/>
        <v>medium_risk</v>
      </c>
      <c r="O1723" s="1" t="str">
        <f t="shared" si="186"/>
        <v>Excellent</v>
      </c>
      <c r="P1723" s="1" t="str">
        <f t="shared" si="187"/>
        <v>Submitted</v>
      </c>
      <c r="Q1723" s="1" t="str">
        <f t="shared" si="188"/>
        <v>Valid</v>
      </c>
      <c r="R1723" s="1" t="s">
        <v>6</v>
      </c>
      <c r="S1723" s="4">
        <v>1709202</v>
      </c>
      <c r="T1723" s="1">
        <v>13.04</v>
      </c>
      <c r="U1723" s="1">
        <v>180</v>
      </c>
      <c r="V1723" s="1">
        <v>9495.57</v>
      </c>
      <c r="W1723" s="4">
        <f t="shared" si="189"/>
        <v>1857332.84</v>
      </c>
      <c r="X1723" s="1" t="s">
        <v>39</v>
      </c>
      <c r="Y1723" s="1" t="s">
        <v>40</v>
      </c>
      <c r="Z1723" s="8">
        <v>47185</v>
      </c>
      <c r="AA1723" s="8" t="str">
        <f>TEXT(Table2[[#This Row],[Application_Date]],"yyy")</f>
        <v>2029</v>
      </c>
      <c r="AB1723" s="8" t="str">
        <f>TEXT(Table2[[#This Row],[Application_Date]],"mmmm")</f>
        <v>March</v>
      </c>
      <c r="AC1723" s="1" t="s">
        <v>61</v>
      </c>
      <c r="AD1723" s="1" t="s">
        <v>42</v>
      </c>
      <c r="AE1723" s="1" t="s">
        <v>31</v>
      </c>
    </row>
    <row r="1724" spans="1:31" x14ac:dyDescent="0.25">
      <c r="A1724" s="1" t="s">
        <v>3588</v>
      </c>
      <c r="B1724" s="1" t="str">
        <f>IF(COUNTIF($A$2:A1724,A1724)&gt;1,"Duplicate","Unique")</f>
        <v>Unique</v>
      </c>
      <c r="C1724" s="1" t="s">
        <v>3589</v>
      </c>
      <c r="D1724" s="1" t="s">
        <v>196</v>
      </c>
      <c r="E1724" s="1" t="str">
        <f t="shared" si="183"/>
        <v>Submitted</v>
      </c>
      <c r="F1724" s="1" t="s">
        <v>35</v>
      </c>
      <c r="G1724" s="1">
        <v>56</v>
      </c>
      <c r="H1724" s="1" t="s">
        <v>36</v>
      </c>
      <c r="I1724" s="1" t="s">
        <v>48</v>
      </c>
      <c r="J1724" s="1" t="s">
        <v>49</v>
      </c>
      <c r="K1724" s="4">
        <v>1742681</v>
      </c>
      <c r="L1724" s="4" t="str">
        <f t="shared" si="184"/>
        <v>Submitted</v>
      </c>
      <c r="M1724" s="1">
        <v>349</v>
      </c>
      <c r="N1724" s="1" t="str">
        <f t="shared" si="185"/>
        <v>High_risk</v>
      </c>
      <c r="O1724" s="1" t="str">
        <f t="shared" si="186"/>
        <v>Excellent</v>
      </c>
      <c r="P1724" s="1" t="str">
        <f t="shared" si="187"/>
        <v>Submitted</v>
      </c>
      <c r="Q1724" s="1" t="str">
        <f t="shared" si="188"/>
        <v>Valid</v>
      </c>
      <c r="R1724" s="1" t="s">
        <v>38</v>
      </c>
      <c r="S1724" s="4">
        <v>1977198</v>
      </c>
      <c r="T1724" s="1">
        <v>9.0299999999999994</v>
      </c>
      <c r="U1724" s="1">
        <v>12</v>
      </c>
      <c r="V1724" s="1">
        <v>164766.5</v>
      </c>
      <c r="W1724" s="4">
        <f t="shared" si="189"/>
        <v>1489616.4123266097</v>
      </c>
      <c r="X1724" s="1" t="s">
        <v>28</v>
      </c>
      <c r="Y1724" s="1" t="s">
        <v>29</v>
      </c>
      <c r="Z1724" s="8">
        <v>47186</v>
      </c>
      <c r="AA1724" s="8" t="str">
        <f>TEXT(Table2[[#This Row],[Application_Date]],"yyy")</f>
        <v>2029</v>
      </c>
      <c r="AB1724" s="8" t="str">
        <f>TEXT(Table2[[#This Row],[Application_Date]],"mmmm")</f>
        <v>March</v>
      </c>
      <c r="AC1724" s="1" t="s">
        <v>41</v>
      </c>
      <c r="AD1724" s="1" t="s">
        <v>42</v>
      </c>
      <c r="AE1724" s="1" t="s">
        <v>66</v>
      </c>
    </row>
    <row r="1725" spans="1:31" x14ac:dyDescent="0.25">
      <c r="A1725" s="1" t="s">
        <v>3590</v>
      </c>
      <c r="B1725" s="1" t="str">
        <f>IF(COUNTIF($A$2:A1725,A1725)&gt;1,"Duplicate","Unique")</f>
        <v>Unique</v>
      </c>
      <c r="C1725" s="1" t="s">
        <v>3591</v>
      </c>
      <c r="D1725" s="1" t="s">
        <v>489</v>
      </c>
      <c r="E1725" s="1" t="str">
        <f t="shared" si="183"/>
        <v>Submitted</v>
      </c>
      <c r="F1725" s="1" t="s">
        <v>35</v>
      </c>
      <c r="G1725" s="1">
        <v>35</v>
      </c>
      <c r="H1725" s="1" t="s">
        <v>24</v>
      </c>
      <c r="I1725" s="1" t="s">
        <v>48</v>
      </c>
      <c r="J1725" s="1" t="s">
        <v>49</v>
      </c>
      <c r="K1725" s="4">
        <v>941410</v>
      </c>
      <c r="L1725" s="4" t="str">
        <f t="shared" si="184"/>
        <v>Submitted</v>
      </c>
      <c r="M1725" s="1">
        <v>495</v>
      </c>
      <c r="N1725" s="1" t="str">
        <f t="shared" si="185"/>
        <v>High_risk</v>
      </c>
      <c r="O1725" s="1" t="str">
        <f t="shared" si="186"/>
        <v>Excellent</v>
      </c>
      <c r="P1725" s="1" t="str">
        <f t="shared" si="187"/>
        <v>Submitted</v>
      </c>
      <c r="Q1725" s="1" t="str">
        <f t="shared" si="188"/>
        <v>Valid</v>
      </c>
      <c r="R1725" s="1" t="s">
        <v>70</v>
      </c>
      <c r="S1725" s="4">
        <v>3777242</v>
      </c>
      <c r="T1725" s="1">
        <v>13.87</v>
      </c>
      <c r="U1725" s="1">
        <v>60</v>
      </c>
      <c r="V1725" s="1">
        <v>62954.03</v>
      </c>
      <c r="W1725" s="4">
        <f t="shared" si="189"/>
        <v>4365862.211666666</v>
      </c>
      <c r="X1725" s="1" t="s">
        <v>105</v>
      </c>
      <c r="Y1725" s="1" t="s">
        <v>106</v>
      </c>
      <c r="Z1725" s="8">
        <v>47187</v>
      </c>
      <c r="AA1725" s="8" t="str">
        <f>TEXT(Table2[[#This Row],[Application_Date]],"yyy")</f>
        <v>2029</v>
      </c>
      <c r="AB1725" s="8" t="str">
        <f>TEXT(Table2[[#This Row],[Application_Date]],"mmmm")</f>
        <v>March</v>
      </c>
      <c r="AC1725" s="1" t="s">
        <v>61</v>
      </c>
      <c r="AD1725" s="1" t="s">
        <v>42</v>
      </c>
      <c r="AE1725" s="1" t="s">
        <v>43</v>
      </c>
    </row>
    <row r="1726" spans="1:31" x14ac:dyDescent="0.25">
      <c r="A1726" s="1" t="s">
        <v>3592</v>
      </c>
      <c r="B1726" s="1" t="str">
        <f>IF(COUNTIF($A$2:A1726,A1726)&gt;1,"Duplicate","Unique")</f>
        <v>Unique</v>
      </c>
      <c r="C1726" s="1" t="s">
        <v>3593</v>
      </c>
      <c r="D1726" s="1" t="s">
        <v>262</v>
      </c>
      <c r="E1726" s="1" t="str">
        <f t="shared" si="183"/>
        <v>Submitted</v>
      </c>
      <c r="F1726" s="1" t="s">
        <v>47</v>
      </c>
      <c r="G1726" s="1">
        <v>22</v>
      </c>
      <c r="H1726" s="1" t="s">
        <v>24</v>
      </c>
      <c r="I1726" s="1" t="s">
        <v>48</v>
      </c>
      <c r="J1726" s="1" t="s">
        <v>70</v>
      </c>
      <c r="K1726" s="4">
        <v>2172065</v>
      </c>
      <c r="L1726" s="4" t="str">
        <f t="shared" si="184"/>
        <v>Submitted</v>
      </c>
      <c r="M1726" s="1">
        <v>676</v>
      </c>
      <c r="N1726" s="1" t="str">
        <f t="shared" si="185"/>
        <v>low_risk</v>
      </c>
      <c r="O1726" s="1" t="str">
        <f t="shared" si="186"/>
        <v>Excellent</v>
      </c>
      <c r="P1726" s="1" t="str">
        <f t="shared" si="187"/>
        <v>Submitted</v>
      </c>
      <c r="Q1726" s="1" t="str">
        <f t="shared" si="188"/>
        <v>Valid</v>
      </c>
      <c r="R1726" s="1" t="s">
        <v>70</v>
      </c>
      <c r="S1726" s="4">
        <v>3664756</v>
      </c>
      <c r="T1726" s="1">
        <v>7.66</v>
      </c>
      <c r="U1726" s="1">
        <v>60</v>
      </c>
      <c r="V1726" s="1">
        <v>61079.27</v>
      </c>
      <c r="W1726" s="4">
        <f t="shared" si="189"/>
        <v>2339335.913333653</v>
      </c>
      <c r="X1726" s="1" t="s">
        <v>59</v>
      </c>
      <c r="Y1726" s="1" t="s">
        <v>60</v>
      </c>
      <c r="Z1726" s="8">
        <v>47188</v>
      </c>
      <c r="AA1726" s="8" t="str">
        <f>TEXT(Table2[[#This Row],[Application_Date]],"yyy")</f>
        <v>2029</v>
      </c>
      <c r="AB1726" s="8" t="str">
        <f>TEXT(Table2[[#This Row],[Application_Date]],"mmmm")</f>
        <v>March</v>
      </c>
      <c r="AC1726" s="1" t="s">
        <v>52</v>
      </c>
      <c r="AD1726" s="1" t="s">
        <v>30</v>
      </c>
      <c r="AE1726" s="1" t="s">
        <v>31</v>
      </c>
    </row>
    <row r="1727" spans="1:31" x14ac:dyDescent="0.25">
      <c r="A1727" s="1" t="s">
        <v>3594</v>
      </c>
      <c r="B1727" s="1" t="str">
        <f>IF(COUNTIF($A$2:A1727,A1727)&gt;1,"Duplicate","Unique")</f>
        <v>Unique</v>
      </c>
      <c r="C1727" s="1" t="s">
        <v>3595</v>
      </c>
      <c r="D1727" s="1" t="s">
        <v>23</v>
      </c>
      <c r="E1727" s="1" t="str">
        <f t="shared" si="183"/>
        <v>Submitted</v>
      </c>
      <c r="F1727" s="1" t="s">
        <v>35</v>
      </c>
      <c r="G1727" s="1">
        <v>43</v>
      </c>
      <c r="H1727" s="1" t="s">
        <v>24</v>
      </c>
      <c r="I1727" s="1" t="s">
        <v>48</v>
      </c>
      <c r="J1727" s="1" t="s">
        <v>70</v>
      </c>
      <c r="K1727" s="4">
        <v>1825378</v>
      </c>
      <c r="L1727" s="4" t="str">
        <f t="shared" si="184"/>
        <v>Submitted</v>
      </c>
      <c r="M1727" s="1">
        <v>842</v>
      </c>
      <c r="N1727" s="1" t="str">
        <f t="shared" si="185"/>
        <v>medium_risk</v>
      </c>
      <c r="O1727" s="1" t="str">
        <f t="shared" si="186"/>
        <v>Excellent</v>
      </c>
      <c r="P1727" s="1" t="str">
        <f t="shared" si="187"/>
        <v>Submitted</v>
      </c>
      <c r="Q1727" s="1" t="str">
        <f t="shared" si="188"/>
        <v>Valid</v>
      </c>
      <c r="R1727" s="1" t="s">
        <v>82</v>
      </c>
      <c r="S1727" s="4">
        <v>1517456</v>
      </c>
      <c r="T1727" s="1">
        <v>7.66</v>
      </c>
      <c r="U1727" s="1">
        <v>24</v>
      </c>
      <c r="V1727" s="1">
        <v>63227.33</v>
      </c>
      <c r="W1727" s="4">
        <f t="shared" si="189"/>
        <v>968649.67314240732</v>
      </c>
      <c r="X1727" s="1" t="s">
        <v>59</v>
      </c>
      <c r="Y1727" s="1" t="s">
        <v>60</v>
      </c>
      <c r="Z1727" s="8">
        <v>47189</v>
      </c>
      <c r="AA1727" s="8" t="str">
        <f>TEXT(Table2[[#This Row],[Application_Date]],"yyy")</f>
        <v>2029</v>
      </c>
      <c r="AB1727" s="8" t="str">
        <f>TEXT(Table2[[#This Row],[Application_Date]],"mmmm")</f>
        <v>March</v>
      </c>
      <c r="AC1727" s="1" t="s">
        <v>52</v>
      </c>
      <c r="AD1727" s="1" t="s">
        <v>42</v>
      </c>
      <c r="AE1727" s="1" t="s">
        <v>43</v>
      </c>
    </row>
    <row r="1728" spans="1:31" x14ac:dyDescent="0.25">
      <c r="A1728" s="1" t="s">
        <v>3596</v>
      </c>
      <c r="B1728" s="1" t="str">
        <f>IF(COUNTIF($A$2:A1728,A1728)&gt;1,"Duplicate","Unique")</f>
        <v>Unique</v>
      </c>
      <c r="C1728" s="1" t="s">
        <v>3597</v>
      </c>
      <c r="D1728" s="1" t="s">
        <v>124</v>
      </c>
      <c r="E1728" s="1" t="str">
        <f t="shared" si="183"/>
        <v>Submitted</v>
      </c>
      <c r="F1728" s="1" t="s">
        <v>35</v>
      </c>
      <c r="G1728" s="1">
        <v>52</v>
      </c>
      <c r="H1728" s="1" t="s">
        <v>24</v>
      </c>
      <c r="I1728" s="1" t="s">
        <v>48</v>
      </c>
      <c r="J1728" s="1" t="s">
        <v>70</v>
      </c>
      <c r="K1728" s="4">
        <v>2007306</v>
      </c>
      <c r="L1728" s="4" t="str">
        <f t="shared" si="184"/>
        <v>Submitted</v>
      </c>
      <c r="M1728" s="1">
        <v>352</v>
      </c>
      <c r="N1728" s="1" t="str">
        <f t="shared" si="185"/>
        <v>High_risk</v>
      </c>
      <c r="O1728" s="1" t="str">
        <f t="shared" si="186"/>
        <v>Excellent</v>
      </c>
      <c r="P1728" s="1" t="str">
        <f t="shared" si="187"/>
        <v>Submitted</v>
      </c>
      <c r="Q1728" s="1" t="str">
        <f t="shared" si="188"/>
        <v>Valid</v>
      </c>
      <c r="R1728" s="1" t="s">
        <v>27</v>
      </c>
      <c r="S1728" s="4">
        <v>3809536</v>
      </c>
      <c r="T1728" s="1">
        <v>13.64</v>
      </c>
      <c r="U1728" s="1">
        <v>60</v>
      </c>
      <c r="V1728" s="1">
        <v>63492.27</v>
      </c>
      <c r="W1728" s="4">
        <f t="shared" si="189"/>
        <v>4330172.5866666669</v>
      </c>
      <c r="X1728" s="1" t="s">
        <v>39</v>
      </c>
      <c r="Y1728" s="1" t="s">
        <v>40</v>
      </c>
      <c r="Z1728" s="8">
        <v>47190</v>
      </c>
      <c r="AA1728" s="8" t="str">
        <f>TEXT(Table2[[#This Row],[Application_Date]],"yyy")</f>
        <v>2029</v>
      </c>
      <c r="AB1728" s="8" t="str">
        <f>TEXT(Table2[[#This Row],[Application_Date]],"mmmm")</f>
        <v>March</v>
      </c>
      <c r="AC1728" s="1" t="s">
        <v>61</v>
      </c>
      <c r="AD1728" s="1" t="s">
        <v>30</v>
      </c>
      <c r="AE1728" s="1" t="s">
        <v>62</v>
      </c>
    </row>
    <row r="1729" spans="1:31" x14ac:dyDescent="0.25">
      <c r="A1729" s="1" t="s">
        <v>3598</v>
      </c>
      <c r="B1729" s="1" t="str">
        <f>IF(COUNTIF($A$2:A1729,A1729)&gt;1,"Duplicate","Unique")</f>
        <v>Unique</v>
      </c>
      <c r="C1729" s="1" t="s">
        <v>3599</v>
      </c>
      <c r="D1729" s="1" t="s">
        <v>69</v>
      </c>
      <c r="E1729" s="1" t="str">
        <f t="shared" si="183"/>
        <v>Submitted</v>
      </c>
      <c r="F1729" s="1" t="s">
        <v>35</v>
      </c>
      <c r="G1729" s="1">
        <v>47</v>
      </c>
      <c r="H1729" s="1" t="s">
        <v>24</v>
      </c>
      <c r="I1729" s="1" t="s">
        <v>25</v>
      </c>
      <c r="J1729" s="1" t="s">
        <v>26</v>
      </c>
      <c r="K1729" s="4">
        <v>2492906</v>
      </c>
      <c r="L1729" s="4" t="str">
        <f t="shared" si="184"/>
        <v>Submitted</v>
      </c>
      <c r="M1729" s="1">
        <v>570</v>
      </c>
      <c r="N1729" s="1" t="str">
        <f t="shared" si="185"/>
        <v>High_risk</v>
      </c>
      <c r="O1729" s="1" t="str">
        <f t="shared" si="186"/>
        <v>Excellent</v>
      </c>
      <c r="P1729" s="1" t="str">
        <f t="shared" si="187"/>
        <v>Submitted</v>
      </c>
      <c r="Q1729" s="1" t="str">
        <f t="shared" si="188"/>
        <v>Valid</v>
      </c>
      <c r="R1729" s="1" t="s">
        <v>6</v>
      </c>
      <c r="S1729" s="4">
        <v>2140775</v>
      </c>
      <c r="T1729" s="1">
        <v>12.86</v>
      </c>
      <c r="U1729" s="1">
        <v>12</v>
      </c>
      <c r="V1729" s="1">
        <v>178397.92</v>
      </c>
      <c r="W1729" s="4">
        <f t="shared" si="189"/>
        <v>2294564.3736983845</v>
      </c>
      <c r="X1729" s="1" t="s">
        <v>50</v>
      </c>
      <c r="Y1729" s="1" t="s">
        <v>51</v>
      </c>
      <c r="Z1729" s="8">
        <v>47191</v>
      </c>
      <c r="AA1729" s="8" t="str">
        <f>TEXT(Table2[[#This Row],[Application_Date]],"yyy")</f>
        <v>2029</v>
      </c>
      <c r="AB1729" s="8" t="str">
        <f>TEXT(Table2[[#This Row],[Application_Date]],"mmmm")</f>
        <v>March</v>
      </c>
      <c r="AC1729" s="1" t="s">
        <v>41</v>
      </c>
      <c r="AD1729" s="1" t="s">
        <v>42</v>
      </c>
      <c r="AE1729" s="1" t="s">
        <v>31</v>
      </c>
    </row>
    <row r="1730" spans="1:31" x14ac:dyDescent="0.25">
      <c r="A1730" s="1" t="s">
        <v>3600</v>
      </c>
      <c r="B1730" s="1" t="str">
        <f>IF(COUNTIF($A$2:A1730,A1730)&gt;1,"Duplicate","Unique")</f>
        <v>Unique</v>
      </c>
      <c r="C1730" s="1" t="s">
        <v>3601</v>
      </c>
      <c r="D1730" s="1" t="s">
        <v>403</v>
      </c>
      <c r="E1730" s="1" t="str">
        <f t="shared" ref="E1730:E1793" si="190">IF(C1730="","Missing","Submitted")</f>
        <v>Submitted</v>
      </c>
      <c r="F1730" s="1" t="s">
        <v>47</v>
      </c>
      <c r="G1730" s="1">
        <v>39</v>
      </c>
      <c r="H1730" s="1" t="s">
        <v>36</v>
      </c>
      <c r="I1730" s="1" t="s">
        <v>25</v>
      </c>
      <c r="J1730" s="1" t="s">
        <v>37</v>
      </c>
      <c r="K1730" s="4">
        <v>1071308</v>
      </c>
      <c r="L1730" s="4" t="str">
        <f t="shared" ref="L1730:L1793" si="191">IF(K1730="","Missing","Submitted")</f>
        <v>Submitted</v>
      </c>
      <c r="M1730" s="1">
        <v>687</v>
      </c>
      <c r="N1730" s="1" t="str">
        <f t="shared" ref="N1730:N1793" si="192">IF(M1730&lt;600,"High_risk",IF(M1730&gt;=750,"medium_risk","low_risk"))</f>
        <v>low_risk</v>
      </c>
      <c r="O1730" s="1" t="str">
        <f t="shared" ref="O1730:O1793" si="193">IF(J1731&lt;503,"Poor",IF(J1731&lt;=550,"Fair",IF(J1731&lt;=750,"Good","Excellent")))</f>
        <v>Excellent</v>
      </c>
      <c r="P1730" s="1" t="str">
        <f t="shared" ref="P1730:P1793" si="194">IF(S1730="","Missing","Submitted")</f>
        <v>Submitted</v>
      </c>
      <c r="Q1730" s="1" t="str">
        <f t="shared" ref="Q1730:Q1793" si="195">IF(AND(M1730&gt;=300,M1730&lt;=900),"Valid","Invalid")</f>
        <v>Valid</v>
      </c>
      <c r="R1730" s="1" t="s">
        <v>82</v>
      </c>
      <c r="S1730" s="4">
        <v>4134616</v>
      </c>
      <c r="T1730" s="1">
        <v>12.48</v>
      </c>
      <c r="U1730" s="1">
        <v>180</v>
      </c>
      <c r="V1730" s="1">
        <v>22970.09</v>
      </c>
      <c r="W1730" s="4">
        <f t="shared" ref="W1730:W1793" si="196">PMT(T1730/12,U1730,-S1730)</f>
        <v>4300000.6400000006</v>
      </c>
      <c r="X1730" s="1" t="s">
        <v>95</v>
      </c>
      <c r="Y1730" s="1" t="s">
        <v>96</v>
      </c>
      <c r="Z1730" s="8">
        <v>47192</v>
      </c>
      <c r="AA1730" s="8" t="str">
        <f>TEXT(Table2[[#This Row],[Application_Date]],"yyy")</f>
        <v>2029</v>
      </c>
      <c r="AB1730" s="8" t="str">
        <f>TEXT(Table2[[#This Row],[Application_Date]],"mmmm")</f>
        <v>March</v>
      </c>
      <c r="AC1730" s="1" t="s">
        <v>61</v>
      </c>
      <c r="AD1730" s="1" t="s">
        <v>30</v>
      </c>
      <c r="AE1730" s="1" t="s">
        <v>66</v>
      </c>
    </row>
    <row r="1731" spans="1:31" x14ac:dyDescent="0.25">
      <c r="A1731" s="1" t="s">
        <v>3602</v>
      </c>
      <c r="B1731" s="1" t="str">
        <f>IF(COUNTIF($A$2:A1731,A1731)&gt;1,"Duplicate","Unique")</f>
        <v>Unique</v>
      </c>
      <c r="C1731" s="1" t="s">
        <v>3603</v>
      </c>
      <c r="D1731" s="1" t="s">
        <v>392</v>
      </c>
      <c r="E1731" s="1" t="str">
        <f t="shared" si="190"/>
        <v>Submitted</v>
      </c>
      <c r="F1731" s="1" t="s">
        <v>47</v>
      </c>
      <c r="G1731" s="1">
        <v>58</v>
      </c>
      <c r="H1731" s="1" t="s">
        <v>24</v>
      </c>
      <c r="I1731" s="1" t="s">
        <v>25</v>
      </c>
      <c r="J1731" s="1" t="s">
        <v>37</v>
      </c>
      <c r="K1731" s="4">
        <v>761625</v>
      </c>
      <c r="L1731" s="4" t="str">
        <f t="shared" si="191"/>
        <v>Submitted</v>
      </c>
      <c r="M1731" s="1">
        <v>556</v>
      </c>
      <c r="N1731" s="1" t="str">
        <f t="shared" si="192"/>
        <v>High_risk</v>
      </c>
      <c r="O1731" s="1" t="str">
        <f t="shared" si="193"/>
        <v>Excellent</v>
      </c>
      <c r="P1731" s="1" t="str">
        <f t="shared" si="194"/>
        <v>Submitted</v>
      </c>
      <c r="Q1731" s="1" t="str">
        <f t="shared" si="195"/>
        <v>Valid</v>
      </c>
      <c r="R1731" s="1" t="s">
        <v>70</v>
      </c>
      <c r="S1731" s="4">
        <v>2202818</v>
      </c>
      <c r="T1731" s="1">
        <v>10.24</v>
      </c>
      <c r="U1731" s="1">
        <v>24</v>
      </c>
      <c r="V1731" s="1">
        <v>91784.08</v>
      </c>
      <c r="W1731" s="4">
        <f t="shared" si="196"/>
        <v>1879738.7236342891</v>
      </c>
      <c r="X1731" s="1" t="s">
        <v>105</v>
      </c>
      <c r="Y1731" s="1" t="s">
        <v>106</v>
      </c>
      <c r="Z1731" s="8">
        <v>47193</v>
      </c>
      <c r="AA1731" s="8" t="str">
        <f>TEXT(Table2[[#This Row],[Application_Date]],"yyy")</f>
        <v>2029</v>
      </c>
      <c r="AB1731" s="8" t="str">
        <f>TEXT(Table2[[#This Row],[Application_Date]],"mmmm")</f>
        <v>March</v>
      </c>
      <c r="AC1731" s="1" t="s">
        <v>41</v>
      </c>
      <c r="AD1731" s="1" t="s">
        <v>42</v>
      </c>
      <c r="AE1731" s="1" t="s">
        <v>62</v>
      </c>
    </row>
    <row r="1732" spans="1:31" x14ac:dyDescent="0.25">
      <c r="A1732" s="1" t="s">
        <v>3604</v>
      </c>
      <c r="B1732" s="1" t="str">
        <f>IF(COUNTIF($A$2:A1732,A1732)&gt;1,"Duplicate","Unique")</f>
        <v>Unique</v>
      </c>
      <c r="C1732" s="1" t="s">
        <v>3605</v>
      </c>
      <c r="D1732" s="1" t="s">
        <v>293</v>
      </c>
      <c r="E1732" s="1" t="str">
        <f t="shared" si="190"/>
        <v>Submitted</v>
      </c>
      <c r="F1732" s="1" t="s">
        <v>47</v>
      </c>
      <c r="G1732" s="1">
        <v>38</v>
      </c>
      <c r="H1732" s="1" t="s">
        <v>24</v>
      </c>
      <c r="I1732" s="1" t="s">
        <v>48</v>
      </c>
      <c r="J1732" s="1" t="s">
        <v>70</v>
      </c>
      <c r="K1732" s="4">
        <v>2231860</v>
      </c>
      <c r="L1732" s="4" t="str">
        <f t="shared" si="191"/>
        <v>Submitted</v>
      </c>
      <c r="M1732" s="1">
        <v>485</v>
      </c>
      <c r="N1732" s="1" t="str">
        <f t="shared" si="192"/>
        <v>High_risk</v>
      </c>
      <c r="O1732" s="1" t="str">
        <f t="shared" si="193"/>
        <v>Excellent</v>
      </c>
      <c r="P1732" s="1" t="str">
        <f t="shared" si="194"/>
        <v>Submitted</v>
      </c>
      <c r="Q1732" s="1" t="str">
        <f t="shared" si="195"/>
        <v>Valid</v>
      </c>
      <c r="R1732" s="1" t="s">
        <v>70</v>
      </c>
      <c r="S1732" s="4">
        <v>3031770</v>
      </c>
      <c r="T1732" s="1">
        <v>8.24</v>
      </c>
      <c r="U1732" s="1">
        <v>12</v>
      </c>
      <c r="V1732" s="1">
        <v>252647.5</v>
      </c>
      <c r="W1732" s="4">
        <f t="shared" si="196"/>
        <v>2085750.0954825906</v>
      </c>
      <c r="X1732" s="1" t="s">
        <v>85</v>
      </c>
      <c r="Y1732" s="1" t="s">
        <v>86</v>
      </c>
      <c r="Z1732" s="8">
        <v>47194</v>
      </c>
      <c r="AA1732" s="8" t="str">
        <f>TEXT(Table2[[#This Row],[Application_Date]],"yyy")</f>
        <v>2029</v>
      </c>
      <c r="AB1732" s="8" t="str">
        <f>TEXT(Table2[[#This Row],[Application_Date]],"mmmm")</f>
        <v>March</v>
      </c>
      <c r="AC1732" s="1" t="s">
        <v>61</v>
      </c>
      <c r="AD1732" s="1" t="s">
        <v>30</v>
      </c>
      <c r="AE1732" s="1" t="s">
        <v>62</v>
      </c>
    </row>
    <row r="1733" spans="1:31" x14ac:dyDescent="0.25">
      <c r="A1733" s="1" t="s">
        <v>3606</v>
      </c>
      <c r="B1733" s="1" t="str">
        <f>IF(COUNTIF($A$2:A1733,A1733)&gt;1,"Duplicate","Unique")</f>
        <v>Unique</v>
      </c>
      <c r="C1733" s="1" t="s">
        <v>3607</v>
      </c>
      <c r="D1733" s="1" t="s">
        <v>314</v>
      </c>
      <c r="E1733" s="1" t="str">
        <f t="shared" si="190"/>
        <v>Submitted</v>
      </c>
      <c r="F1733" s="1" t="s">
        <v>47</v>
      </c>
      <c r="G1733" s="1">
        <v>56</v>
      </c>
      <c r="H1733" s="1" t="s">
        <v>24</v>
      </c>
      <c r="I1733" s="1" t="s">
        <v>25</v>
      </c>
      <c r="J1733" s="1" t="s">
        <v>70</v>
      </c>
      <c r="K1733" s="4">
        <v>1897805</v>
      </c>
      <c r="L1733" s="4" t="str">
        <f t="shared" si="191"/>
        <v>Submitted</v>
      </c>
      <c r="M1733" s="1">
        <v>368</v>
      </c>
      <c r="N1733" s="1" t="str">
        <f t="shared" si="192"/>
        <v>High_risk</v>
      </c>
      <c r="O1733" s="1" t="str">
        <f t="shared" si="193"/>
        <v>Excellent</v>
      </c>
      <c r="P1733" s="1" t="str">
        <f t="shared" si="194"/>
        <v>Submitted</v>
      </c>
      <c r="Q1733" s="1" t="str">
        <f t="shared" si="195"/>
        <v>Valid</v>
      </c>
      <c r="R1733" s="1" t="s">
        <v>70</v>
      </c>
      <c r="S1733" s="4">
        <v>4665834</v>
      </c>
      <c r="T1733" s="1">
        <v>13.43</v>
      </c>
      <c r="U1733" s="1">
        <v>36</v>
      </c>
      <c r="V1733" s="1">
        <v>129606.5</v>
      </c>
      <c r="W1733" s="4">
        <f t="shared" si="196"/>
        <v>5221845.8850094602</v>
      </c>
      <c r="X1733" s="1" t="s">
        <v>28</v>
      </c>
      <c r="Y1733" s="1" t="s">
        <v>29</v>
      </c>
      <c r="Z1733" s="8">
        <v>47195</v>
      </c>
      <c r="AA1733" s="8" t="str">
        <f>TEXT(Table2[[#This Row],[Application_Date]],"yyy")</f>
        <v>2029</v>
      </c>
      <c r="AB1733" s="8" t="str">
        <f>TEXT(Table2[[#This Row],[Application_Date]],"mmmm")</f>
        <v>March</v>
      </c>
      <c r="AC1733" s="1" t="s">
        <v>61</v>
      </c>
      <c r="AD1733" s="1" t="s">
        <v>30</v>
      </c>
      <c r="AE1733" s="1" t="s">
        <v>31</v>
      </c>
    </row>
    <row r="1734" spans="1:31" x14ac:dyDescent="0.25">
      <c r="A1734" s="1" t="s">
        <v>3608</v>
      </c>
      <c r="B1734" s="1" t="str">
        <f>IF(COUNTIF($A$2:A1734,A1734)&gt;1,"Duplicate","Unique")</f>
        <v>Unique</v>
      </c>
      <c r="C1734" s="1" t="s">
        <v>3609</v>
      </c>
      <c r="D1734" s="1" t="s">
        <v>572</v>
      </c>
      <c r="E1734" s="1" t="str">
        <f t="shared" si="190"/>
        <v>Submitted</v>
      </c>
      <c r="F1734" s="1" t="s">
        <v>35</v>
      </c>
      <c r="G1734" s="1">
        <v>33</v>
      </c>
      <c r="H1734" s="1" t="s">
        <v>36</v>
      </c>
      <c r="I1734" s="1" t="s">
        <v>48</v>
      </c>
      <c r="J1734" s="1" t="s">
        <v>37</v>
      </c>
      <c r="K1734" s="4">
        <v>2410195</v>
      </c>
      <c r="L1734" s="4" t="str">
        <f t="shared" si="191"/>
        <v>Submitted</v>
      </c>
      <c r="M1734" s="1">
        <v>512</v>
      </c>
      <c r="N1734" s="1" t="str">
        <f t="shared" si="192"/>
        <v>High_risk</v>
      </c>
      <c r="O1734" s="1" t="str">
        <f t="shared" si="193"/>
        <v>Excellent</v>
      </c>
      <c r="P1734" s="1" t="str">
        <f t="shared" si="194"/>
        <v>Submitted</v>
      </c>
      <c r="Q1734" s="1" t="str">
        <f t="shared" si="195"/>
        <v>Valid</v>
      </c>
      <c r="R1734" s="1" t="s">
        <v>70</v>
      </c>
      <c r="S1734" s="4">
        <v>730021</v>
      </c>
      <c r="T1734" s="1">
        <v>17.29</v>
      </c>
      <c r="U1734" s="1">
        <v>24</v>
      </c>
      <c r="V1734" s="1">
        <v>30417.54</v>
      </c>
      <c r="W1734" s="4">
        <f t="shared" si="196"/>
        <v>1051838.5913593916</v>
      </c>
      <c r="X1734" s="1" t="s">
        <v>50</v>
      </c>
      <c r="Y1734" s="1" t="s">
        <v>51</v>
      </c>
      <c r="Z1734" s="8">
        <v>47196</v>
      </c>
      <c r="AA1734" s="8" t="str">
        <f>TEXT(Table2[[#This Row],[Application_Date]],"yyy")</f>
        <v>2029</v>
      </c>
      <c r="AB1734" s="8" t="str">
        <f>TEXT(Table2[[#This Row],[Application_Date]],"mmmm")</f>
        <v>March</v>
      </c>
      <c r="AC1734" s="1" t="s">
        <v>61</v>
      </c>
      <c r="AD1734" s="1" t="s">
        <v>42</v>
      </c>
      <c r="AE1734" s="1" t="s">
        <v>43</v>
      </c>
    </row>
    <row r="1735" spans="1:31" x14ac:dyDescent="0.25">
      <c r="A1735" s="1" t="s">
        <v>3610</v>
      </c>
      <c r="B1735" s="1" t="str">
        <f>IF(COUNTIF($A$2:A1735,A1735)&gt;1,"Duplicate","Unique")</f>
        <v>Unique</v>
      </c>
      <c r="C1735" s="1" t="s">
        <v>3611</v>
      </c>
      <c r="D1735" s="1">
        <v>0</v>
      </c>
      <c r="E1735" s="1" t="str">
        <f t="shared" si="190"/>
        <v>Submitted</v>
      </c>
      <c r="F1735" s="1" t="s">
        <v>35</v>
      </c>
      <c r="G1735" s="1">
        <v>30</v>
      </c>
      <c r="H1735" s="1" t="s">
        <v>24</v>
      </c>
      <c r="I1735" s="1" t="s">
        <v>25</v>
      </c>
      <c r="J1735" s="1" t="s">
        <v>49</v>
      </c>
      <c r="K1735" s="4">
        <v>886477</v>
      </c>
      <c r="L1735" s="4" t="str">
        <f t="shared" si="191"/>
        <v>Submitted</v>
      </c>
      <c r="M1735" s="1">
        <v>346</v>
      </c>
      <c r="N1735" s="1" t="str">
        <f t="shared" si="192"/>
        <v>High_risk</v>
      </c>
      <c r="O1735" s="1" t="str">
        <f t="shared" si="193"/>
        <v>Excellent</v>
      </c>
      <c r="P1735" s="1" t="str">
        <f t="shared" si="194"/>
        <v>Submitted</v>
      </c>
      <c r="Q1735" s="1" t="str">
        <f t="shared" si="195"/>
        <v>Valid</v>
      </c>
      <c r="R1735" s="1" t="s">
        <v>27</v>
      </c>
      <c r="S1735" s="4">
        <v>3481500</v>
      </c>
      <c r="T1735" s="1">
        <v>15.2</v>
      </c>
      <c r="U1735" s="1">
        <v>36</v>
      </c>
      <c r="V1735" s="1">
        <v>96708.33</v>
      </c>
      <c r="W1735" s="4">
        <f t="shared" si="196"/>
        <v>4409900.0000007087</v>
      </c>
      <c r="X1735" s="1" t="s">
        <v>59</v>
      </c>
      <c r="Y1735" s="1" t="s">
        <v>60</v>
      </c>
      <c r="Z1735" s="8">
        <v>47197</v>
      </c>
      <c r="AA1735" s="8" t="str">
        <f>TEXT(Table2[[#This Row],[Application_Date]],"yyy")</f>
        <v>2029</v>
      </c>
      <c r="AB1735" s="8" t="str">
        <f>TEXT(Table2[[#This Row],[Application_Date]],"mmmm")</f>
        <v>March</v>
      </c>
      <c r="AC1735" s="1" t="s">
        <v>61</v>
      </c>
      <c r="AD1735" s="1" t="s">
        <v>30</v>
      </c>
      <c r="AE1735" s="1" t="s">
        <v>43</v>
      </c>
    </row>
    <row r="1736" spans="1:31" x14ac:dyDescent="0.25">
      <c r="A1736" s="1" t="s">
        <v>3612</v>
      </c>
      <c r="B1736" s="1" t="str">
        <f>IF(COUNTIF($A$2:A1736,A1736)&gt;1,"Duplicate","Unique")</f>
        <v>Unique</v>
      </c>
      <c r="C1736" s="1" t="s">
        <v>3613</v>
      </c>
      <c r="D1736" s="1" t="s">
        <v>249</v>
      </c>
      <c r="E1736" s="1" t="str">
        <f t="shared" si="190"/>
        <v>Submitted</v>
      </c>
      <c r="F1736" s="1" t="s">
        <v>35</v>
      </c>
      <c r="G1736" s="1">
        <v>50</v>
      </c>
      <c r="H1736" s="1" t="s">
        <v>36</v>
      </c>
      <c r="I1736" s="1" t="s">
        <v>48</v>
      </c>
      <c r="J1736" s="1" t="s">
        <v>49</v>
      </c>
      <c r="K1736" s="4">
        <v>-50000</v>
      </c>
      <c r="L1736" s="4" t="str">
        <f t="shared" si="191"/>
        <v>Submitted</v>
      </c>
      <c r="M1736" s="1">
        <v>527</v>
      </c>
      <c r="N1736" s="1" t="str">
        <f t="shared" si="192"/>
        <v>High_risk</v>
      </c>
      <c r="O1736" s="1" t="str">
        <f t="shared" si="193"/>
        <v>Excellent</v>
      </c>
      <c r="P1736" s="1" t="str">
        <f t="shared" si="194"/>
        <v>Submitted</v>
      </c>
      <c r="Q1736" s="1" t="str">
        <f t="shared" si="195"/>
        <v>Valid</v>
      </c>
      <c r="R1736" s="1" t="s">
        <v>82</v>
      </c>
      <c r="S1736" s="4">
        <v>2794312</v>
      </c>
      <c r="T1736" s="1">
        <v>8.09</v>
      </c>
      <c r="U1736" s="1">
        <v>120</v>
      </c>
      <c r="V1736" s="1">
        <v>23285.93</v>
      </c>
      <c r="W1736" s="4">
        <f t="shared" si="196"/>
        <v>1883832.0066666668</v>
      </c>
      <c r="X1736" s="1" t="s">
        <v>28</v>
      </c>
      <c r="Y1736" s="1" t="s">
        <v>29</v>
      </c>
      <c r="Z1736" s="8">
        <v>47198</v>
      </c>
      <c r="AA1736" s="8" t="str">
        <f>TEXT(Table2[[#This Row],[Application_Date]],"yyy")</f>
        <v>2029</v>
      </c>
      <c r="AB1736" s="8" t="str">
        <f>TEXT(Table2[[#This Row],[Application_Date]],"mmmm")</f>
        <v>March</v>
      </c>
      <c r="AC1736" s="1" t="s">
        <v>61</v>
      </c>
      <c r="AD1736" s="1" t="s">
        <v>30</v>
      </c>
      <c r="AE1736" s="1" t="s">
        <v>43</v>
      </c>
    </row>
    <row r="1737" spans="1:31" x14ac:dyDescent="0.25">
      <c r="A1737" s="1" t="s">
        <v>3614</v>
      </c>
      <c r="B1737" s="1" t="str">
        <f>IF(COUNTIF($A$2:A1737,A1737)&gt;1,"Duplicate","Unique")</f>
        <v>Unique</v>
      </c>
      <c r="C1737" s="1" t="s">
        <v>3615</v>
      </c>
      <c r="D1737" s="1" t="s">
        <v>151</v>
      </c>
      <c r="E1737" s="1" t="str">
        <f t="shared" si="190"/>
        <v>Submitted</v>
      </c>
      <c r="F1737" s="1" t="s">
        <v>35</v>
      </c>
      <c r="G1737" s="1">
        <v>47</v>
      </c>
      <c r="H1737" s="1" t="s">
        <v>36</v>
      </c>
      <c r="I1737" s="1" t="s">
        <v>48</v>
      </c>
      <c r="J1737" s="1" t="s">
        <v>37</v>
      </c>
      <c r="K1737" s="4">
        <v>947323</v>
      </c>
      <c r="L1737" s="4" t="str">
        <f t="shared" si="191"/>
        <v>Submitted</v>
      </c>
      <c r="M1737" s="1">
        <v>825</v>
      </c>
      <c r="N1737" s="1" t="str">
        <f t="shared" si="192"/>
        <v>medium_risk</v>
      </c>
      <c r="O1737" s="1" t="str">
        <f t="shared" si="193"/>
        <v>Excellent</v>
      </c>
      <c r="P1737" s="1" t="str">
        <f t="shared" si="194"/>
        <v>Submitted</v>
      </c>
      <c r="Q1737" s="1" t="str">
        <f t="shared" si="195"/>
        <v>Valid</v>
      </c>
      <c r="R1737" s="1" t="s">
        <v>38</v>
      </c>
      <c r="S1737" s="4">
        <v>4769443</v>
      </c>
      <c r="T1737" s="1">
        <v>8.07</v>
      </c>
      <c r="U1737" s="1">
        <v>24</v>
      </c>
      <c r="V1737" s="1">
        <v>198726.79</v>
      </c>
      <c r="W1737" s="4">
        <f t="shared" si="196"/>
        <v>3207464.3932398953</v>
      </c>
      <c r="X1737" s="1" t="s">
        <v>39</v>
      </c>
      <c r="Y1737" s="1" t="s">
        <v>40</v>
      </c>
      <c r="Z1737" s="8">
        <v>47199</v>
      </c>
      <c r="AA1737" s="8" t="str">
        <f>TEXT(Table2[[#This Row],[Application_Date]],"yyy")</f>
        <v>2029</v>
      </c>
      <c r="AB1737" s="8" t="str">
        <f>TEXT(Table2[[#This Row],[Application_Date]],"mmmm")</f>
        <v>March</v>
      </c>
      <c r="AC1737" s="1" t="s">
        <v>61</v>
      </c>
      <c r="AD1737" s="1" t="s">
        <v>42</v>
      </c>
      <c r="AE1737" s="1" t="s">
        <v>66</v>
      </c>
    </row>
    <row r="1738" spans="1:31" x14ac:dyDescent="0.25">
      <c r="A1738" s="1" t="s">
        <v>3616</v>
      </c>
      <c r="B1738" s="1" t="str">
        <f>IF(COUNTIF($A$2:A1738,A1738)&gt;1,"Duplicate","Unique")</f>
        <v>Unique</v>
      </c>
      <c r="C1738" s="1" t="s">
        <v>3617</v>
      </c>
      <c r="D1738" s="1">
        <v>0</v>
      </c>
      <c r="E1738" s="1" t="str">
        <f t="shared" si="190"/>
        <v>Submitted</v>
      </c>
      <c r="F1738" s="1" t="s">
        <v>35</v>
      </c>
      <c r="G1738" s="1">
        <v>24</v>
      </c>
      <c r="H1738" s="1" t="s">
        <v>24</v>
      </c>
      <c r="I1738" s="1" t="s">
        <v>48</v>
      </c>
      <c r="J1738" s="1" t="s">
        <v>70</v>
      </c>
      <c r="K1738" s="4">
        <v>1154430</v>
      </c>
      <c r="L1738" s="4" t="str">
        <f t="shared" si="191"/>
        <v>Submitted</v>
      </c>
      <c r="M1738" s="1">
        <v>336</v>
      </c>
      <c r="N1738" s="1" t="str">
        <f t="shared" si="192"/>
        <v>High_risk</v>
      </c>
      <c r="O1738" s="1" t="str">
        <f t="shared" si="193"/>
        <v>Excellent</v>
      </c>
      <c r="P1738" s="1" t="str">
        <f t="shared" si="194"/>
        <v>Submitted</v>
      </c>
      <c r="Q1738" s="1" t="str">
        <f t="shared" si="195"/>
        <v>Valid</v>
      </c>
      <c r="R1738" s="1" t="s">
        <v>6</v>
      </c>
      <c r="S1738" s="4">
        <v>4357796</v>
      </c>
      <c r="T1738" s="1">
        <v>16.71</v>
      </c>
      <c r="U1738" s="1">
        <v>120</v>
      </c>
      <c r="V1738" s="1">
        <v>36314.97</v>
      </c>
      <c r="W1738" s="4">
        <f t="shared" si="196"/>
        <v>6068230.9300000006</v>
      </c>
      <c r="X1738" s="1" t="s">
        <v>39</v>
      </c>
      <c r="Y1738" s="1" t="s">
        <v>40</v>
      </c>
      <c r="Z1738" s="8">
        <v>47200</v>
      </c>
      <c r="AA1738" s="8" t="str">
        <f>TEXT(Table2[[#This Row],[Application_Date]],"yyy")</f>
        <v>2029</v>
      </c>
      <c r="AB1738" s="8" t="str">
        <f>TEXT(Table2[[#This Row],[Application_Date]],"mmmm")</f>
        <v>March</v>
      </c>
      <c r="AC1738" s="1" t="s">
        <v>61</v>
      </c>
      <c r="AD1738" s="1" t="s">
        <v>42</v>
      </c>
      <c r="AE1738" s="1" t="s">
        <v>62</v>
      </c>
    </row>
    <row r="1739" spans="1:31" x14ac:dyDescent="0.25">
      <c r="A1739" s="1" t="s">
        <v>3618</v>
      </c>
      <c r="B1739" s="1" t="str">
        <f>IF(COUNTIF($A$2:A1739,A1739)&gt;1,"Duplicate","Unique")</f>
        <v>Unique</v>
      </c>
      <c r="C1739" s="1" t="s">
        <v>3619</v>
      </c>
      <c r="D1739" s="1" t="s">
        <v>587</v>
      </c>
      <c r="E1739" s="1" t="str">
        <f t="shared" si="190"/>
        <v>Submitted</v>
      </c>
      <c r="F1739" s="1" t="s">
        <v>35</v>
      </c>
      <c r="G1739" s="1">
        <v>33</v>
      </c>
      <c r="H1739" s="1" t="s">
        <v>36</v>
      </c>
      <c r="I1739" s="1" t="s">
        <v>25</v>
      </c>
      <c r="J1739" s="1" t="s">
        <v>26</v>
      </c>
      <c r="K1739" s="4">
        <v>551664</v>
      </c>
      <c r="L1739" s="4" t="str">
        <f t="shared" si="191"/>
        <v>Submitted</v>
      </c>
      <c r="M1739" s="1">
        <v>408</v>
      </c>
      <c r="N1739" s="1" t="str">
        <f t="shared" si="192"/>
        <v>High_risk</v>
      </c>
      <c r="O1739" s="1" t="str">
        <f t="shared" si="193"/>
        <v>Excellent</v>
      </c>
      <c r="P1739" s="1" t="str">
        <f t="shared" si="194"/>
        <v>Submitted</v>
      </c>
      <c r="Q1739" s="1" t="str">
        <f t="shared" si="195"/>
        <v>Valid</v>
      </c>
      <c r="R1739" s="1" t="s">
        <v>38</v>
      </c>
      <c r="S1739" s="4">
        <v>3607539</v>
      </c>
      <c r="T1739" s="1">
        <v>9.44</v>
      </c>
      <c r="U1739" s="1">
        <v>180</v>
      </c>
      <c r="V1739" s="1">
        <v>20041.88</v>
      </c>
      <c r="W1739" s="4">
        <f t="shared" si="196"/>
        <v>2837930.6799999997</v>
      </c>
      <c r="X1739" s="1" t="s">
        <v>85</v>
      </c>
      <c r="Y1739" s="1" t="s">
        <v>86</v>
      </c>
      <c r="Z1739" s="8">
        <v>47201</v>
      </c>
      <c r="AA1739" s="8" t="str">
        <f>TEXT(Table2[[#This Row],[Application_Date]],"yyy")</f>
        <v>2029</v>
      </c>
      <c r="AB1739" s="8" t="str">
        <f>TEXT(Table2[[#This Row],[Application_Date]],"mmmm")</f>
        <v>March</v>
      </c>
      <c r="AC1739" s="1" t="s">
        <v>61</v>
      </c>
      <c r="AD1739" s="1" t="s">
        <v>30</v>
      </c>
      <c r="AE1739" s="1" t="s">
        <v>43</v>
      </c>
    </row>
    <row r="1740" spans="1:31" x14ac:dyDescent="0.25">
      <c r="A1740" s="1" t="s">
        <v>3620</v>
      </c>
      <c r="B1740" s="1" t="str">
        <f>IF(COUNTIF($A$2:A1740,A1740)&gt;1,"Duplicate","Unique")</f>
        <v>Unique</v>
      </c>
      <c r="C1740" s="1" t="s">
        <v>3621</v>
      </c>
      <c r="D1740" s="1" t="s">
        <v>115</v>
      </c>
      <c r="E1740" s="1" t="str">
        <f t="shared" si="190"/>
        <v>Submitted</v>
      </c>
      <c r="F1740" s="1" t="s">
        <v>47</v>
      </c>
      <c r="G1740" s="1">
        <v>42</v>
      </c>
      <c r="H1740" s="1" t="s">
        <v>36</v>
      </c>
      <c r="I1740" s="1" t="s">
        <v>48</v>
      </c>
      <c r="J1740" s="1" t="s">
        <v>37</v>
      </c>
      <c r="K1740" s="4">
        <v>2297008</v>
      </c>
      <c r="L1740" s="4" t="str">
        <f t="shared" si="191"/>
        <v>Submitted</v>
      </c>
      <c r="M1740" s="1">
        <v>661</v>
      </c>
      <c r="N1740" s="1" t="str">
        <f t="shared" si="192"/>
        <v>low_risk</v>
      </c>
      <c r="O1740" s="1" t="str">
        <f t="shared" si="193"/>
        <v>Excellent</v>
      </c>
      <c r="P1740" s="1" t="str">
        <f t="shared" si="194"/>
        <v>Submitted</v>
      </c>
      <c r="Q1740" s="1" t="str">
        <f t="shared" si="195"/>
        <v>Valid</v>
      </c>
      <c r="R1740" s="1" t="s">
        <v>38</v>
      </c>
      <c r="S1740" s="4">
        <v>3270780</v>
      </c>
      <c r="T1740" s="1">
        <v>12.51</v>
      </c>
      <c r="U1740" s="1">
        <v>120</v>
      </c>
      <c r="V1740" s="1">
        <v>27256.5</v>
      </c>
      <c r="W1740" s="4">
        <f t="shared" si="196"/>
        <v>3409788.15</v>
      </c>
      <c r="X1740" s="1" t="s">
        <v>105</v>
      </c>
      <c r="Y1740" s="1" t="s">
        <v>106</v>
      </c>
      <c r="Z1740" s="8">
        <v>47202</v>
      </c>
      <c r="AA1740" s="8" t="str">
        <f>TEXT(Table2[[#This Row],[Application_Date]],"yyy")</f>
        <v>2029</v>
      </c>
      <c r="AB1740" s="8" t="str">
        <f>TEXT(Table2[[#This Row],[Application_Date]],"mmmm")</f>
        <v>March</v>
      </c>
      <c r="AC1740" s="1" t="s">
        <v>41</v>
      </c>
      <c r="AD1740" s="1" t="s">
        <v>42</v>
      </c>
      <c r="AE1740" s="1" t="s">
        <v>66</v>
      </c>
    </row>
    <row r="1741" spans="1:31" x14ac:dyDescent="0.25">
      <c r="A1741" s="1" t="s">
        <v>3622</v>
      </c>
      <c r="B1741" s="1" t="str">
        <f>IF(COUNTIF($A$2:A1741,A1741)&gt;1,"Duplicate","Unique")</f>
        <v>Unique</v>
      </c>
      <c r="C1741" s="1" t="s">
        <v>3623</v>
      </c>
      <c r="D1741" s="1" t="s">
        <v>204</v>
      </c>
      <c r="E1741" s="1" t="str">
        <f t="shared" si="190"/>
        <v>Submitted</v>
      </c>
      <c r="F1741" s="1" t="s">
        <v>35</v>
      </c>
      <c r="G1741" s="1">
        <v>47</v>
      </c>
      <c r="H1741" s="1" t="s">
        <v>36</v>
      </c>
      <c r="I1741" s="1" t="s">
        <v>25</v>
      </c>
      <c r="J1741" s="1" t="s">
        <v>70</v>
      </c>
      <c r="K1741" s="4">
        <v>1020714</v>
      </c>
      <c r="L1741" s="4" t="str">
        <f t="shared" si="191"/>
        <v>Submitted</v>
      </c>
      <c r="M1741" s="1">
        <v>524</v>
      </c>
      <c r="N1741" s="1" t="str">
        <f t="shared" si="192"/>
        <v>High_risk</v>
      </c>
      <c r="O1741" s="1" t="str">
        <f t="shared" si="193"/>
        <v>Excellent</v>
      </c>
      <c r="P1741" s="1" t="str">
        <f t="shared" si="194"/>
        <v>Submitted</v>
      </c>
      <c r="Q1741" s="1" t="str">
        <f t="shared" si="195"/>
        <v>Valid</v>
      </c>
      <c r="R1741" s="1" t="s">
        <v>27</v>
      </c>
      <c r="S1741" s="4">
        <v>2531918</v>
      </c>
      <c r="T1741" s="1">
        <v>10.84</v>
      </c>
      <c r="U1741" s="1">
        <v>36</v>
      </c>
      <c r="V1741" s="1">
        <v>70331.06</v>
      </c>
      <c r="W1741" s="4">
        <f t="shared" si="196"/>
        <v>2287165.9268647111</v>
      </c>
      <c r="X1741" s="1" t="s">
        <v>50</v>
      </c>
      <c r="Y1741" s="1" t="s">
        <v>51</v>
      </c>
      <c r="Z1741" s="8">
        <v>47203</v>
      </c>
      <c r="AA1741" s="8" t="str">
        <f>TEXT(Table2[[#This Row],[Application_Date]],"yyy")</f>
        <v>2029</v>
      </c>
      <c r="AB1741" s="8" t="str">
        <f>TEXT(Table2[[#This Row],[Application_Date]],"mmmm")</f>
        <v>March</v>
      </c>
      <c r="AC1741" s="1" t="s">
        <v>61</v>
      </c>
      <c r="AD1741" s="1" t="s">
        <v>42</v>
      </c>
      <c r="AE1741" s="1" t="s">
        <v>43</v>
      </c>
    </row>
    <row r="1742" spans="1:31" x14ac:dyDescent="0.25">
      <c r="A1742" s="1" t="s">
        <v>3624</v>
      </c>
      <c r="B1742" s="1" t="str">
        <f>IF(COUNTIF($A$2:A1742,A1742)&gt;1,"Duplicate","Unique")</f>
        <v>Unique</v>
      </c>
      <c r="C1742" s="1" t="s">
        <v>3625</v>
      </c>
      <c r="D1742" s="1" t="s">
        <v>392</v>
      </c>
      <c r="E1742" s="1" t="str">
        <f t="shared" si="190"/>
        <v>Submitted</v>
      </c>
      <c r="F1742" s="1" t="s">
        <v>35</v>
      </c>
      <c r="G1742" s="1">
        <v>41</v>
      </c>
      <c r="H1742" s="1" t="s">
        <v>36</v>
      </c>
      <c r="I1742" s="1" t="s">
        <v>25</v>
      </c>
      <c r="J1742" s="1" t="s">
        <v>37</v>
      </c>
      <c r="K1742" s="4">
        <v>1052509</v>
      </c>
      <c r="L1742" s="4" t="str">
        <f t="shared" si="191"/>
        <v>Submitted</v>
      </c>
      <c r="M1742" s="1">
        <v>365</v>
      </c>
      <c r="N1742" s="1" t="str">
        <f t="shared" si="192"/>
        <v>High_risk</v>
      </c>
      <c r="O1742" s="1" t="str">
        <f t="shared" si="193"/>
        <v>Excellent</v>
      </c>
      <c r="P1742" s="1" t="str">
        <f t="shared" si="194"/>
        <v>Submitted</v>
      </c>
      <c r="Q1742" s="1" t="str">
        <f t="shared" si="195"/>
        <v>Valid</v>
      </c>
      <c r="R1742" s="1" t="s">
        <v>38</v>
      </c>
      <c r="S1742" s="4">
        <v>2918354</v>
      </c>
      <c r="T1742" s="1">
        <v>7.66</v>
      </c>
      <c r="U1742" s="1">
        <v>12</v>
      </c>
      <c r="V1742" s="1">
        <v>243196.17</v>
      </c>
      <c r="W1742" s="4">
        <f t="shared" si="196"/>
        <v>1867877.4719952922</v>
      </c>
      <c r="X1742" s="1" t="s">
        <v>50</v>
      </c>
      <c r="Y1742" s="1" t="s">
        <v>51</v>
      </c>
      <c r="Z1742" s="8">
        <v>47204</v>
      </c>
      <c r="AA1742" s="8" t="str">
        <f>TEXT(Table2[[#This Row],[Application_Date]],"yyy")</f>
        <v>2029</v>
      </c>
      <c r="AB1742" s="8" t="str">
        <f>TEXT(Table2[[#This Row],[Application_Date]],"mmmm")</f>
        <v>March</v>
      </c>
      <c r="AC1742" s="1" t="s">
        <v>61</v>
      </c>
      <c r="AD1742" s="1" t="s">
        <v>30</v>
      </c>
      <c r="AE1742" s="1" t="s">
        <v>62</v>
      </c>
    </row>
    <row r="1743" spans="1:31" x14ac:dyDescent="0.25">
      <c r="A1743" s="1" t="s">
        <v>3626</v>
      </c>
      <c r="B1743" s="1" t="str">
        <f>IF(COUNTIF($A$2:A1743,A1743)&gt;1,"Duplicate","Unique")</f>
        <v>Unique</v>
      </c>
      <c r="C1743" s="1" t="s">
        <v>3627</v>
      </c>
      <c r="D1743" s="1" t="s">
        <v>242</v>
      </c>
      <c r="E1743" s="1" t="str">
        <f t="shared" si="190"/>
        <v>Submitted</v>
      </c>
      <c r="F1743" s="1" t="s">
        <v>35</v>
      </c>
      <c r="G1743" s="1">
        <v>49</v>
      </c>
      <c r="H1743" s="1" t="s">
        <v>24</v>
      </c>
      <c r="I1743" s="1" t="s">
        <v>25</v>
      </c>
      <c r="J1743" s="1" t="s">
        <v>37</v>
      </c>
      <c r="K1743" s="4">
        <v>2243095</v>
      </c>
      <c r="L1743" s="4" t="str">
        <f t="shared" si="191"/>
        <v>Submitted</v>
      </c>
      <c r="M1743" s="1">
        <v>635</v>
      </c>
      <c r="N1743" s="1" t="str">
        <f t="shared" si="192"/>
        <v>low_risk</v>
      </c>
      <c r="O1743" s="1" t="str">
        <f t="shared" si="193"/>
        <v>Excellent</v>
      </c>
      <c r="P1743" s="1" t="str">
        <f t="shared" si="194"/>
        <v>Submitted</v>
      </c>
      <c r="Q1743" s="1" t="str">
        <f t="shared" si="195"/>
        <v>Valid</v>
      </c>
      <c r="R1743" s="1" t="s">
        <v>27</v>
      </c>
      <c r="S1743" s="4">
        <v>2639724</v>
      </c>
      <c r="T1743" s="1">
        <v>16.100000000000001</v>
      </c>
      <c r="U1743" s="1">
        <v>180</v>
      </c>
      <c r="V1743" s="1">
        <v>14665.13</v>
      </c>
      <c r="W1743" s="4">
        <f t="shared" si="196"/>
        <v>3541629.7</v>
      </c>
      <c r="X1743" s="1" t="s">
        <v>28</v>
      </c>
      <c r="Y1743" s="1" t="s">
        <v>29</v>
      </c>
      <c r="Z1743" s="8">
        <v>47205</v>
      </c>
      <c r="AA1743" s="8" t="str">
        <f>TEXT(Table2[[#This Row],[Application_Date]],"yyy")</f>
        <v>2029</v>
      </c>
      <c r="AB1743" s="8" t="str">
        <f>TEXT(Table2[[#This Row],[Application_Date]],"mmmm")</f>
        <v>March</v>
      </c>
      <c r="AC1743" s="1" t="s">
        <v>52</v>
      </c>
      <c r="AD1743" s="1" t="s">
        <v>42</v>
      </c>
      <c r="AE1743" s="1" t="s">
        <v>43</v>
      </c>
    </row>
    <row r="1744" spans="1:31" x14ac:dyDescent="0.25">
      <c r="A1744" s="1" t="s">
        <v>3628</v>
      </c>
      <c r="B1744" s="1" t="str">
        <f>IF(COUNTIF($A$2:A1744,A1744)&gt;1,"Duplicate","Unique")</f>
        <v>Unique</v>
      </c>
      <c r="C1744" s="1" t="s">
        <v>3629</v>
      </c>
      <c r="D1744" s="1" t="s">
        <v>34</v>
      </c>
      <c r="E1744" s="1" t="str">
        <f t="shared" si="190"/>
        <v>Submitted</v>
      </c>
      <c r="F1744" s="1" t="s">
        <v>47</v>
      </c>
      <c r="G1744" s="1">
        <v>51</v>
      </c>
      <c r="H1744" s="1" t="s">
        <v>36</v>
      </c>
      <c r="I1744" s="1" t="s">
        <v>25</v>
      </c>
      <c r="J1744" s="1" t="s">
        <v>70</v>
      </c>
      <c r="K1744" s="4">
        <v>452360</v>
      </c>
      <c r="L1744" s="4" t="str">
        <f t="shared" si="191"/>
        <v>Submitted</v>
      </c>
      <c r="M1744" s="1">
        <v>737</v>
      </c>
      <c r="N1744" s="1" t="str">
        <f t="shared" si="192"/>
        <v>low_risk</v>
      </c>
      <c r="O1744" s="1" t="str">
        <f t="shared" si="193"/>
        <v>Excellent</v>
      </c>
      <c r="P1744" s="1" t="str">
        <f t="shared" si="194"/>
        <v>Submitted</v>
      </c>
      <c r="Q1744" s="1" t="str">
        <f t="shared" si="195"/>
        <v>Valid</v>
      </c>
      <c r="R1744" s="1" t="s">
        <v>82</v>
      </c>
      <c r="S1744" s="4">
        <v>1803574</v>
      </c>
      <c r="T1744" s="1">
        <v>7.32</v>
      </c>
      <c r="U1744" s="1">
        <v>36</v>
      </c>
      <c r="V1744" s="1">
        <v>50099.28</v>
      </c>
      <c r="W1744" s="4">
        <f t="shared" si="196"/>
        <v>1100180.1794214214</v>
      </c>
      <c r="X1744" s="1" t="s">
        <v>576</v>
      </c>
      <c r="Y1744" s="1" t="s">
        <v>60</v>
      </c>
      <c r="Z1744" s="8">
        <v>47206</v>
      </c>
      <c r="AA1744" s="8" t="str">
        <f>TEXT(Table2[[#This Row],[Application_Date]],"yyy")</f>
        <v>2029</v>
      </c>
      <c r="AB1744" s="8" t="str">
        <f>TEXT(Table2[[#This Row],[Application_Date]],"mmmm")</f>
        <v>March</v>
      </c>
      <c r="AC1744" s="1" t="s">
        <v>41</v>
      </c>
      <c r="AD1744" s="1" t="s">
        <v>30</v>
      </c>
      <c r="AE1744" s="1" t="s">
        <v>31</v>
      </c>
    </row>
    <row r="1745" spans="1:31" x14ac:dyDescent="0.25">
      <c r="A1745" s="1" t="s">
        <v>3630</v>
      </c>
      <c r="B1745" s="1" t="str">
        <f>IF(COUNTIF($A$2:A1745,A1745)&gt;1,"Duplicate","Unique")</f>
        <v>Unique</v>
      </c>
      <c r="C1745" s="1" t="s">
        <v>3631</v>
      </c>
      <c r="D1745" s="1" t="s">
        <v>293</v>
      </c>
      <c r="E1745" s="1" t="str">
        <f t="shared" si="190"/>
        <v>Submitted</v>
      </c>
      <c r="F1745" s="1" t="s">
        <v>47</v>
      </c>
      <c r="G1745" s="1">
        <v>60</v>
      </c>
      <c r="H1745" s="1" t="s">
        <v>36</v>
      </c>
      <c r="I1745" s="1" t="s">
        <v>48</v>
      </c>
      <c r="J1745" s="1" t="s">
        <v>37</v>
      </c>
      <c r="K1745" s="4">
        <v>-50000</v>
      </c>
      <c r="L1745" s="4" t="str">
        <f t="shared" si="191"/>
        <v>Submitted</v>
      </c>
      <c r="M1745" s="1">
        <v>513</v>
      </c>
      <c r="N1745" s="1" t="str">
        <f t="shared" si="192"/>
        <v>High_risk</v>
      </c>
      <c r="O1745" s="1" t="str">
        <f t="shared" si="193"/>
        <v>Excellent</v>
      </c>
      <c r="P1745" s="1" t="str">
        <f t="shared" si="194"/>
        <v>Submitted</v>
      </c>
      <c r="Q1745" s="1" t="str">
        <f t="shared" si="195"/>
        <v>Valid</v>
      </c>
      <c r="R1745" s="1" t="s">
        <v>27</v>
      </c>
      <c r="S1745" s="4">
        <v>214144</v>
      </c>
      <c r="T1745" s="1">
        <v>17.47</v>
      </c>
      <c r="U1745" s="1">
        <v>12</v>
      </c>
      <c r="V1745" s="1">
        <v>17845.330000000002</v>
      </c>
      <c r="W1745" s="4">
        <f t="shared" si="196"/>
        <v>311764.45131800411</v>
      </c>
      <c r="X1745" s="1" t="s">
        <v>85</v>
      </c>
      <c r="Y1745" s="1" t="s">
        <v>86</v>
      </c>
      <c r="Z1745" s="8">
        <v>47207</v>
      </c>
      <c r="AA1745" s="8" t="str">
        <f>TEXT(Table2[[#This Row],[Application_Date]],"yyy")</f>
        <v>2029</v>
      </c>
      <c r="AB1745" s="8" t="str">
        <f>TEXT(Table2[[#This Row],[Application_Date]],"mmmm")</f>
        <v>March</v>
      </c>
      <c r="AC1745" s="1" t="s">
        <v>61</v>
      </c>
      <c r="AD1745" s="1" t="s">
        <v>30</v>
      </c>
      <c r="AE1745" s="1" t="s">
        <v>66</v>
      </c>
    </row>
    <row r="1746" spans="1:31" x14ac:dyDescent="0.25">
      <c r="A1746" s="1" t="s">
        <v>3632</v>
      </c>
      <c r="B1746" s="1" t="str">
        <f>IF(COUNTIF($A$2:A1746,A1746)&gt;1,"Duplicate","Unique")</f>
        <v>Unique</v>
      </c>
      <c r="C1746" s="1" t="s">
        <v>3633</v>
      </c>
      <c r="D1746" s="1" t="s">
        <v>65</v>
      </c>
      <c r="E1746" s="1" t="str">
        <f t="shared" si="190"/>
        <v>Submitted</v>
      </c>
      <c r="F1746" s="1" t="s">
        <v>47</v>
      </c>
      <c r="G1746" s="1">
        <v>21</v>
      </c>
      <c r="H1746" s="1" t="s">
        <v>24</v>
      </c>
      <c r="I1746" s="1" t="s">
        <v>25</v>
      </c>
      <c r="J1746" s="1" t="s">
        <v>70</v>
      </c>
      <c r="K1746" s="4">
        <v>1748338</v>
      </c>
      <c r="L1746" s="4" t="str">
        <f t="shared" si="191"/>
        <v>Submitted</v>
      </c>
      <c r="M1746" s="1">
        <v>831</v>
      </c>
      <c r="N1746" s="1" t="str">
        <f t="shared" si="192"/>
        <v>medium_risk</v>
      </c>
      <c r="O1746" s="1" t="str">
        <f t="shared" si="193"/>
        <v>Excellent</v>
      </c>
      <c r="P1746" s="1" t="str">
        <f t="shared" si="194"/>
        <v>Submitted</v>
      </c>
      <c r="Q1746" s="1" t="str">
        <f t="shared" si="195"/>
        <v>Valid</v>
      </c>
      <c r="R1746" s="1" t="s">
        <v>82</v>
      </c>
      <c r="S1746" s="4">
        <v>2630617</v>
      </c>
      <c r="T1746" s="1">
        <v>17.11</v>
      </c>
      <c r="U1746" s="1">
        <v>24</v>
      </c>
      <c r="V1746" s="1">
        <v>109609.04</v>
      </c>
      <c r="W1746" s="4">
        <f t="shared" si="196"/>
        <v>3750821.4080083543</v>
      </c>
      <c r="X1746" s="1" t="s">
        <v>28</v>
      </c>
      <c r="Y1746" s="1" t="s">
        <v>29</v>
      </c>
      <c r="Z1746" s="8">
        <v>47208</v>
      </c>
      <c r="AA1746" s="8" t="str">
        <f>TEXT(Table2[[#This Row],[Application_Date]],"yyy")</f>
        <v>2029</v>
      </c>
      <c r="AB1746" s="8" t="str">
        <f>TEXT(Table2[[#This Row],[Application_Date]],"mmmm")</f>
        <v>March</v>
      </c>
      <c r="AC1746" s="1" t="s">
        <v>41</v>
      </c>
      <c r="AD1746" s="1" t="s">
        <v>30</v>
      </c>
      <c r="AE1746" s="1" t="s">
        <v>62</v>
      </c>
    </row>
    <row r="1747" spans="1:31" x14ac:dyDescent="0.25">
      <c r="A1747" s="1" t="s">
        <v>3634</v>
      </c>
      <c r="B1747" s="1" t="str">
        <f>IF(COUNTIF($A$2:A1747,A1747)&gt;1,"Duplicate","Unique")</f>
        <v>Unique</v>
      </c>
      <c r="C1747" s="1" t="s">
        <v>3635</v>
      </c>
      <c r="D1747" s="1" t="s">
        <v>23</v>
      </c>
      <c r="E1747" s="1" t="str">
        <f t="shared" si="190"/>
        <v>Submitted</v>
      </c>
      <c r="F1747" s="1" t="s">
        <v>35</v>
      </c>
      <c r="G1747" s="1">
        <v>35</v>
      </c>
      <c r="H1747" s="1" t="s">
        <v>24</v>
      </c>
      <c r="I1747" s="1" t="s">
        <v>25</v>
      </c>
      <c r="J1747" s="1" t="s">
        <v>49</v>
      </c>
      <c r="K1747" s="4">
        <v>1514612</v>
      </c>
      <c r="L1747" s="4" t="str">
        <f t="shared" si="191"/>
        <v>Submitted</v>
      </c>
      <c r="M1747" s="1">
        <v>656</v>
      </c>
      <c r="N1747" s="1" t="str">
        <f t="shared" si="192"/>
        <v>low_risk</v>
      </c>
      <c r="O1747" s="1" t="str">
        <f t="shared" si="193"/>
        <v>Excellent</v>
      </c>
      <c r="P1747" s="1" t="str">
        <f t="shared" si="194"/>
        <v>Submitted</v>
      </c>
      <c r="Q1747" s="1" t="str">
        <f t="shared" si="195"/>
        <v>Valid</v>
      </c>
      <c r="R1747" s="1" t="s">
        <v>27</v>
      </c>
      <c r="S1747" s="4">
        <v>3016197</v>
      </c>
      <c r="T1747" s="1">
        <v>16.8</v>
      </c>
      <c r="U1747" s="1">
        <v>12</v>
      </c>
      <c r="V1747" s="1">
        <v>251349.75</v>
      </c>
      <c r="W1747" s="4">
        <f t="shared" si="196"/>
        <v>4222791.4284571456</v>
      </c>
      <c r="X1747" s="1" t="s">
        <v>95</v>
      </c>
      <c r="Y1747" s="1" t="s">
        <v>96</v>
      </c>
      <c r="Z1747" s="8">
        <v>47209</v>
      </c>
      <c r="AA1747" s="8" t="str">
        <f>TEXT(Table2[[#This Row],[Application_Date]],"yyy")</f>
        <v>2029</v>
      </c>
      <c r="AB1747" s="8" t="str">
        <f>TEXT(Table2[[#This Row],[Application_Date]],"mmmm")</f>
        <v>April</v>
      </c>
      <c r="AC1747" s="1" t="s">
        <v>41</v>
      </c>
      <c r="AD1747" s="1" t="s">
        <v>42</v>
      </c>
      <c r="AE1747" s="1" t="s">
        <v>31</v>
      </c>
    </row>
    <row r="1748" spans="1:31" x14ac:dyDescent="0.25">
      <c r="A1748" s="1" t="s">
        <v>3636</v>
      </c>
      <c r="B1748" s="1" t="str">
        <f>IF(COUNTIF($A$2:A1748,A1748)&gt;1,"Duplicate","Unique")</f>
        <v>Unique</v>
      </c>
      <c r="C1748" s="1" t="s">
        <v>3637</v>
      </c>
      <c r="D1748" s="1" t="s">
        <v>659</v>
      </c>
      <c r="E1748" s="1" t="str">
        <f t="shared" si="190"/>
        <v>Submitted</v>
      </c>
      <c r="F1748" s="1" t="s">
        <v>47</v>
      </c>
      <c r="G1748" s="1">
        <v>34</v>
      </c>
      <c r="H1748" s="1" t="s">
        <v>36</v>
      </c>
      <c r="I1748" s="1" t="s">
        <v>25</v>
      </c>
      <c r="J1748" s="1" t="s">
        <v>49</v>
      </c>
      <c r="K1748" s="4">
        <v>1662600</v>
      </c>
      <c r="L1748" s="4" t="str">
        <f t="shared" si="191"/>
        <v>Submitted</v>
      </c>
      <c r="M1748" s="1">
        <v>437</v>
      </c>
      <c r="N1748" s="1" t="str">
        <f t="shared" si="192"/>
        <v>High_risk</v>
      </c>
      <c r="O1748" s="1" t="str">
        <f t="shared" si="193"/>
        <v>Excellent</v>
      </c>
      <c r="P1748" s="1" t="str">
        <f t="shared" si="194"/>
        <v>Submitted</v>
      </c>
      <c r="Q1748" s="1" t="str">
        <f t="shared" si="195"/>
        <v>Valid</v>
      </c>
      <c r="R1748" s="1" t="s">
        <v>27</v>
      </c>
      <c r="S1748" s="4">
        <v>3810457</v>
      </c>
      <c r="T1748" s="1">
        <v>8.61</v>
      </c>
      <c r="U1748" s="1">
        <v>120</v>
      </c>
      <c r="V1748" s="1">
        <v>31753.81</v>
      </c>
      <c r="W1748" s="4">
        <f t="shared" si="196"/>
        <v>2734002.8974999995</v>
      </c>
      <c r="X1748" s="1" t="s">
        <v>59</v>
      </c>
      <c r="Y1748" s="1" t="s">
        <v>60</v>
      </c>
      <c r="Z1748" s="8">
        <v>47210</v>
      </c>
      <c r="AA1748" s="8" t="str">
        <f>TEXT(Table2[[#This Row],[Application_Date]],"yyy")</f>
        <v>2029</v>
      </c>
      <c r="AB1748" s="8" t="str">
        <f>TEXT(Table2[[#This Row],[Application_Date]],"mmmm")</f>
        <v>April</v>
      </c>
      <c r="AC1748" s="1" t="s">
        <v>61</v>
      </c>
      <c r="AD1748" s="1" t="s">
        <v>42</v>
      </c>
      <c r="AE1748" s="1" t="s">
        <v>66</v>
      </c>
    </row>
    <row r="1749" spans="1:31" x14ac:dyDescent="0.25">
      <c r="A1749" s="1" t="s">
        <v>3638</v>
      </c>
      <c r="B1749" s="1" t="str">
        <f>IF(COUNTIF($A$2:A1749,A1749)&gt;1,"Duplicate","Unique")</f>
        <v>Unique</v>
      </c>
      <c r="C1749" s="1" t="s">
        <v>3639</v>
      </c>
      <c r="D1749" s="1" t="s">
        <v>115</v>
      </c>
      <c r="E1749" s="1" t="str">
        <f t="shared" si="190"/>
        <v>Submitted</v>
      </c>
      <c r="F1749" s="1" t="s">
        <v>47</v>
      </c>
      <c r="G1749" s="1">
        <v>40</v>
      </c>
      <c r="H1749" s="1" t="s">
        <v>36</v>
      </c>
      <c r="I1749" s="1" t="s">
        <v>25</v>
      </c>
      <c r="J1749" s="1" t="s">
        <v>49</v>
      </c>
      <c r="K1749" s="4">
        <v>2339172</v>
      </c>
      <c r="L1749" s="4" t="str">
        <f t="shared" si="191"/>
        <v>Submitted</v>
      </c>
      <c r="M1749" s="1">
        <v>821</v>
      </c>
      <c r="N1749" s="1" t="str">
        <f t="shared" si="192"/>
        <v>medium_risk</v>
      </c>
      <c r="O1749" s="1" t="str">
        <f t="shared" si="193"/>
        <v>Excellent</v>
      </c>
      <c r="P1749" s="1" t="str">
        <f t="shared" si="194"/>
        <v>Submitted</v>
      </c>
      <c r="Q1749" s="1" t="str">
        <f t="shared" si="195"/>
        <v>Valid</v>
      </c>
      <c r="R1749" s="1" t="s">
        <v>70</v>
      </c>
      <c r="S1749" s="4">
        <v>3249539</v>
      </c>
      <c r="T1749" s="1">
        <v>9.41</v>
      </c>
      <c r="U1749" s="1">
        <v>180</v>
      </c>
      <c r="V1749" s="1">
        <v>18052.990000000002</v>
      </c>
      <c r="W1749" s="4">
        <f t="shared" si="196"/>
        <v>2548180.1658333335</v>
      </c>
      <c r="X1749" s="1" t="s">
        <v>59</v>
      </c>
      <c r="Y1749" s="1" t="s">
        <v>60</v>
      </c>
      <c r="Z1749" s="8">
        <v>47211</v>
      </c>
      <c r="AA1749" s="8" t="str">
        <f>TEXT(Table2[[#This Row],[Application_Date]],"yyy")</f>
        <v>2029</v>
      </c>
      <c r="AB1749" s="8" t="str">
        <f>TEXT(Table2[[#This Row],[Application_Date]],"mmmm")</f>
        <v>April</v>
      </c>
      <c r="AC1749" s="1" t="s">
        <v>61</v>
      </c>
      <c r="AD1749" s="1" t="s">
        <v>42</v>
      </c>
      <c r="AE1749" s="1" t="s">
        <v>31</v>
      </c>
    </row>
    <row r="1750" spans="1:31" x14ac:dyDescent="0.25">
      <c r="A1750" s="1" t="s">
        <v>3640</v>
      </c>
      <c r="B1750" s="1" t="str">
        <f>IF(COUNTIF($A$2:A1750,A1750)&gt;1,"Duplicate","Unique")</f>
        <v>Unique</v>
      </c>
      <c r="C1750" s="1" t="s">
        <v>3641</v>
      </c>
      <c r="D1750" s="1" t="s">
        <v>587</v>
      </c>
      <c r="E1750" s="1" t="str">
        <f t="shared" si="190"/>
        <v>Submitted</v>
      </c>
      <c r="F1750" s="1" t="s">
        <v>47</v>
      </c>
      <c r="G1750" s="1">
        <v>32</v>
      </c>
      <c r="H1750" s="1" t="s">
        <v>24</v>
      </c>
      <c r="I1750" s="1" t="s">
        <v>48</v>
      </c>
      <c r="J1750" s="1" t="s">
        <v>49</v>
      </c>
      <c r="K1750" s="4">
        <v>290266</v>
      </c>
      <c r="L1750" s="4" t="str">
        <f t="shared" si="191"/>
        <v>Submitted</v>
      </c>
      <c r="M1750" s="1">
        <v>622</v>
      </c>
      <c r="N1750" s="1" t="str">
        <f t="shared" si="192"/>
        <v>low_risk</v>
      </c>
      <c r="O1750" s="1" t="str">
        <f t="shared" si="193"/>
        <v>Excellent</v>
      </c>
      <c r="P1750" s="1" t="str">
        <f t="shared" si="194"/>
        <v>Submitted</v>
      </c>
      <c r="Q1750" s="1" t="str">
        <f t="shared" si="195"/>
        <v>Valid</v>
      </c>
      <c r="R1750" s="1" t="s">
        <v>6</v>
      </c>
      <c r="S1750" s="4">
        <v>1982743</v>
      </c>
      <c r="T1750" s="1">
        <v>10.45</v>
      </c>
      <c r="U1750" s="1">
        <v>120</v>
      </c>
      <c r="V1750" s="1">
        <v>16522.86</v>
      </c>
      <c r="W1750" s="4">
        <f t="shared" si="196"/>
        <v>1726638.6958333331</v>
      </c>
      <c r="X1750" s="1" t="s">
        <v>95</v>
      </c>
      <c r="Y1750" s="1" t="s">
        <v>96</v>
      </c>
      <c r="Z1750" s="8">
        <v>47212</v>
      </c>
      <c r="AA1750" s="8" t="str">
        <f>TEXT(Table2[[#This Row],[Application_Date]],"yyy")</f>
        <v>2029</v>
      </c>
      <c r="AB1750" s="8" t="str">
        <f>TEXT(Table2[[#This Row],[Application_Date]],"mmmm")</f>
        <v>April</v>
      </c>
      <c r="AC1750" s="1" t="s">
        <v>41</v>
      </c>
      <c r="AD1750" s="1" t="s">
        <v>30</v>
      </c>
      <c r="AE1750" s="1" t="s">
        <v>43</v>
      </c>
    </row>
    <row r="1751" spans="1:31" x14ac:dyDescent="0.25">
      <c r="A1751" s="1" t="s">
        <v>3642</v>
      </c>
      <c r="B1751" s="1" t="str">
        <f>IF(COUNTIF($A$2:A1751,A1751)&gt;1,"Duplicate","Unique")</f>
        <v>Unique</v>
      </c>
      <c r="C1751" s="1" t="s">
        <v>3643</v>
      </c>
      <c r="D1751" s="1" t="s">
        <v>262</v>
      </c>
      <c r="E1751" s="1" t="str">
        <f t="shared" si="190"/>
        <v>Submitted</v>
      </c>
      <c r="F1751" s="1" t="s">
        <v>47</v>
      </c>
      <c r="G1751" s="1">
        <v>28</v>
      </c>
      <c r="H1751" s="1" t="s">
        <v>24</v>
      </c>
      <c r="I1751" s="1" t="s">
        <v>48</v>
      </c>
      <c r="J1751" s="1" t="s">
        <v>26</v>
      </c>
      <c r="K1751" s="4">
        <v>453459</v>
      </c>
      <c r="L1751" s="4" t="str">
        <f t="shared" si="191"/>
        <v>Submitted</v>
      </c>
      <c r="M1751" s="1">
        <v>704</v>
      </c>
      <c r="N1751" s="1" t="str">
        <f t="shared" si="192"/>
        <v>low_risk</v>
      </c>
      <c r="O1751" s="1" t="str">
        <f t="shared" si="193"/>
        <v>Excellent</v>
      </c>
      <c r="P1751" s="1" t="str">
        <f t="shared" si="194"/>
        <v>Submitted</v>
      </c>
      <c r="Q1751" s="1" t="str">
        <f t="shared" si="195"/>
        <v>Valid</v>
      </c>
      <c r="R1751" s="1" t="s">
        <v>70</v>
      </c>
      <c r="S1751" s="4">
        <v>3335077</v>
      </c>
      <c r="T1751" s="1">
        <v>15.15</v>
      </c>
      <c r="U1751" s="1">
        <v>120</v>
      </c>
      <c r="V1751" s="1">
        <v>27792.31</v>
      </c>
      <c r="W1751" s="4">
        <f t="shared" si="196"/>
        <v>4210534.7124999994</v>
      </c>
      <c r="X1751" s="1" t="s">
        <v>28</v>
      </c>
      <c r="Y1751" s="1" t="s">
        <v>29</v>
      </c>
      <c r="Z1751" s="8">
        <v>47213</v>
      </c>
      <c r="AA1751" s="8" t="str">
        <f>TEXT(Table2[[#This Row],[Application_Date]],"yyy")</f>
        <v>2029</v>
      </c>
      <c r="AB1751" s="8" t="str">
        <f>TEXT(Table2[[#This Row],[Application_Date]],"mmmm")</f>
        <v>April</v>
      </c>
      <c r="AC1751" s="1" t="s">
        <v>61</v>
      </c>
      <c r="AD1751" s="1" t="s">
        <v>30</v>
      </c>
      <c r="AE1751" s="1" t="s">
        <v>43</v>
      </c>
    </row>
    <row r="1752" spans="1:31" x14ac:dyDescent="0.25">
      <c r="A1752" s="1" t="s">
        <v>3644</v>
      </c>
      <c r="B1752" s="1" t="str">
        <f>IF(COUNTIF($A$2:A1752,A1752)&gt;1,"Duplicate","Unique")</f>
        <v>Unique</v>
      </c>
      <c r="C1752" s="1" t="s">
        <v>3645</v>
      </c>
      <c r="D1752" s="1" t="s">
        <v>234</v>
      </c>
      <c r="E1752" s="1" t="str">
        <f t="shared" si="190"/>
        <v>Submitted</v>
      </c>
      <c r="F1752" s="1" t="s">
        <v>47</v>
      </c>
      <c r="G1752" s="1">
        <v>38</v>
      </c>
      <c r="H1752" s="1" t="s">
        <v>24</v>
      </c>
      <c r="I1752" s="1" t="s">
        <v>48</v>
      </c>
      <c r="J1752" s="1" t="s">
        <v>49</v>
      </c>
      <c r="K1752" s="4">
        <v>2453988</v>
      </c>
      <c r="L1752" s="4" t="str">
        <f t="shared" si="191"/>
        <v>Submitted</v>
      </c>
      <c r="M1752" s="1">
        <v>323</v>
      </c>
      <c r="N1752" s="1" t="str">
        <f t="shared" si="192"/>
        <v>High_risk</v>
      </c>
      <c r="O1752" s="1" t="str">
        <f t="shared" si="193"/>
        <v>Excellent</v>
      </c>
      <c r="P1752" s="1" t="str">
        <f t="shared" si="194"/>
        <v>Submitted</v>
      </c>
      <c r="Q1752" s="1" t="str">
        <f t="shared" si="195"/>
        <v>Valid</v>
      </c>
      <c r="R1752" s="1" t="s">
        <v>27</v>
      </c>
      <c r="S1752" s="4">
        <v>2220970</v>
      </c>
      <c r="T1752" s="1">
        <v>13.3</v>
      </c>
      <c r="U1752" s="1">
        <v>120</v>
      </c>
      <c r="V1752" s="1">
        <v>18508.080000000002</v>
      </c>
      <c r="W1752" s="4">
        <f t="shared" si="196"/>
        <v>2461575.0833333335</v>
      </c>
      <c r="X1752" s="1" t="s">
        <v>85</v>
      </c>
      <c r="Y1752" s="1" t="s">
        <v>86</v>
      </c>
      <c r="Z1752" s="8">
        <v>47214</v>
      </c>
      <c r="AA1752" s="8" t="str">
        <f>TEXT(Table2[[#This Row],[Application_Date]],"yyy")</f>
        <v>2029</v>
      </c>
      <c r="AB1752" s="8" t="str">
        <f>TEXT(Table2[[#This Row],[Application_Date]],"mmmm")</f>
        <v>April</v>
      </c>
      <c r="AC1752" s="1" t="s">
        <v>61</v>
      </c>
      <c r="AD1752" s="1" t="s">
        <v>42</v>
      </c>
      <c r="AE1752" s="1" t="s">
        <v>62</v>
      </c>
    </row>
    <row r="1753" spans="1:31" x14ac:dyDescent="0.25">
      <c r="A1753" s="1" t="s">
        <v>3646</v>
      </c>
      <c r="B1753" s="1" t="str">
        <f>IF(COUNTIF($A$2:A1753,A1753)&gt;1,"Duplicate","Unique")</f>
        <v>Unique</v>
      </c>
      <c r="C1753" s="1" t="s">
        <v>3647</v>
      </c>
      <c r="D1753" s="1" t="s">
        <v>214</v>
      </c>
      <c r="E1753" s="1" t="str">
        <f t="shared" si="190"/>
        <v>Submitted</v>
      </c>
      <c r="F1753" s="1" t="s">
        <v>35</v>
      </c>
      <c r="G1753" s="1">
        <v>40</v>
      </c>
      <c r="H1753" s="1" t="s">
        <v>24</v>
      </c>
      <c r="I1753" s="1" t="s">
        <v>48</v>
      </c>
      <c r="J1753" s="1" t="s">
        <v>70</v>
      </c>
      <c r="K1753" s="4">
        <v>544879</v>
      </c>
      <c r="L1753" s="4" t="str">
        <f t="shared" si="191"/>
        <v>Submitted</v>
      </c>
      <c r="M1753" s="1">
        <v>856</v>
      </c>
      <c r="N1753" s="1" t="str">
        <f t="shared" si="192"/>
        <v>medium_risk</v>
      </c>
      <c r="O1753" s="1" t="str">
        <f t="shared" si="193"/>
        <v>Excellent</v>
      </c>
      <c r="P1753" s="1" t="str">
        <f t="shared" si="194"/>
        <v>Submitted</v>
      </c>
      <c r="Q1753" s="1" t="str">
        <f t="shared" si="195"/>
        <v>Valid</v>
      </c>
      <c r="R1753" s="1" t="s">
        <v>6</v>
      </c>
      <c r="S1753" s="4">
        <v>3882025</v>
      </c>
      <c r="T1753" s="1">
        <v>17.22</v>
      </c>
      <c r="U1753" s="1">
        <v>120</v>
      </c>
      <c r="V1753" s="1">
        <v>32350.21</v>
      </c>
      <c r="W1753" s="4">
        <f t="shared" si="196"/>
        <v>5570705.8749999991</v>
      </c>
      <c r="X1753" s="1" t="s">
        <v>28</v>
      </c>
      <c r="Y1753" s="1" t="s">
        <v>29</v>
      </c>
      <c r="Z1753" s="8">
        <v>47215</v>
      </c>
      <c r="AA1753" s="8" t="str">
        <f>TEXT(Table2[[#This Row],[Application_Date]],"yyy")</f>
        <v>2029</v>
      </c>
      <c r="AB1753" s="8" t="str">
        <f>TEXT(Table2[[#This Row],[Application_Date]],"mmmm")</f>
        <v>April</v>
      </c>
      <c r="AC1753" s="1" t="s">
        <v>61</v>
      </c>
      <c r="AD1753" s="1" t="s">
        <v>30</v>
      </c>
      <c r="AE1753" s="1" t="s">
        <v>43</v>
      </c>
    </row>
    <row r="1754" spans="1:31" x14ac:dyDescent="0.25">
      <c r="A1754" s="1" t="s">
        <v>3648</v>
      </c>
      <c r="B1754" s="1" t="str">
        <f>IF(COUNTIF($A$2:A1754,A1754)&gt;1,"Duplicate","Unique")</f>
        <v>Unique</v>
      </c>
      <c r="C1754" s="1" t="s">
        <v>3649</v>
      </c>
      <c r="D1754" s="1" t="s">
        <v>65</v>
      </c>
      <c r="E1754" s="1" t="str">
        <f t="shared" si="190"/>
        <v>Submitted</v>
      </c>
      <c r="F1754" s="1" t="s">
        <v>47</v>
      </c>
      <c r="G1754" s="1">
        <v>31</v>
      </c>
      <c r="H1754" s="1" t="s">
        <v>24</v>
      </c>
      <c r="I1754" s="1" t="s">
        <v>48</v>
      </c>
      <c r="J1754" s="1" t="s">
        <v>70</v>
      </c>
      <c r="K1754" s="4">
        <v>702695</v>
      </c>
      <c r="L1754" s="4" t="str">
        <f t="shared" si="191"/>
        <v>Submitted</v>
      </c>
      <c r="M1754" s="1">
        <v>604</v>
      </c>
      <c r="N1754" s="1" t="str">
        <f t="shared" si="192"/>
        <v>low_risk</v>
      </c>
      <c r="O1754" s="1" t="str">
        <f t="shared" si="193"/>
        <v>Excellent</v>
      </c>
      <c r="P1754" s="1" t="str">
        <f t="shared" si="194"/>
        <v>Submitted</v>
      </c>
      <c r="Q1754" s="1" t="str">
        <f t="shared" si="195"/>
        <v>Valid</v>
      </c>
      <c r="R1754" s="1" t="s">
        <v>70</v>
      </c>
      <c r="S1754" s="4">
        <v>1057303</v>
      </c>
      <c r="T1754" s="1">
        <v>9.14</v>
      </c>
      <c r="U1754" s="1">
        <v>24</v>
      </c>
      <c r="V1754" s="1">
        <v>44054.29</v>
      </c>
      <c r="W1754" s="4">
        <f t="shared" si="196"/>
        <v>805313.46044389938</v>
      </c>
      <c r="X1754" s="1" t="s">
        <v>28</v>
      </c>
      <c r="Y1754" s="1" t="s">
        <v>29</v>
      </c>
      <c r="Z1754" s="8">
        <v>47216</v>
      </c>
      <c r="AA1754" s="8" t="str">
        <f>TEXT(Table2[[#This Row],[Application_Date]],"yyy")</f>
        <v>2029</v>
      </c>
      <c r="AB1754" s="8" t="str">
        <f>TEXT(Table2[[#This Row],[Application_Date]],"mmmm")</f>
        <v>April</v>
      </c>
      <c r="AC1754" s="1" t="s">
        <v>61</v>
      </c>
      <c r="AD1754" s="1" t="s">
        <v>42</v>
      </c>
      <c r="AE1754" s="1" t="s">
        <v>66</v>
      </c>
    </row>
    <row r="1755" spans="1:31" x14ac:dyDescent="0.25">
      <c r="A1755" s="1" t="s">
        <v>3650</v>
      </c>
      <c r="B1755" s="1" t="str">
        <f>IF(COUNTIF($A$2:A1755,A1755)&gt;1,"Duplicate","Unique")</f>
        <v>Unique</v>
      </c>
      <c r="C1755" s="1" t="s">
        <v>3651</v>
      </c>
      <c r="D1755" s="1" t="s">
        <v>133</v>
      </c>
      <c r="E1755" s="1" t="str">
        <f t="shared" si="190"/>
        <v>Submitted</v>
      </c>
      <c r="F1755" s="1" t="s">
        <v>47</v>
      </c>
      <c r="G1755" s="1">
        <v>28</v>
      </c>
      <c r="H1755" s="1" t="s">
        <v>24</v>
      </c>
      <c r="I1755" s="1" t="s">
        <v>25</v>
      </c>
      <c r="J1755" s="1" t="s">
        <v>49</v>
      </c>
      <c r="K1755" s="4">
        <v>2426516</v>
      </c>
      <c r="L1755" s="4" t="str">
        <f t="shared" si="191"/>
        <v>Submitted</v>
      </c>
      <c r="M1755" s="1">
        <v>706</v>
      </c>
      <c r="N1755" s="1" t="str">
        <f t="shared" si="192"/>
        <v>low_risk</v>
      </c>
      <c r="O1755" s="1" t="str">
        <f t="shared" si="193"/>
        <v>Excellent</v>
      </c>
      <c r="P1755" s="1" t="str">
        <f t="shared" si="194"/>
        <v>Submitted</v>
      </c>
      <c r="Q1755" s="1" t="str">
        <f t="shared" si="195"/>
        <v>Valid</v>
      </c>
      <c r="R1755" s="1" t="s">
        <v>70</v>
      </c>
      <c r="S1755" s="4">
        <v>272856</v>
      </c>
      <c r="T1755" s="1">
        <v>7.32</v>
      </c>
      <c r="U1755" s="1">
        <v>60</v>
      </c>
      <c r="V1755" s="1">
        <v>4547.6000000000004</v>
      </c>
      <c r="W1755" s="4">
        <f t="shared" si="196"/>
        <v>166442.16000006482</v>
      </c>
      <c r="X1755" s="1" t="s">
        <v>39</v>
      </c>
      <c r="Y1755" s="1" t="s">
        <v>40</v>
      </c>
      <c r="Z1755" s="8">
        <v>47217</v>
      </c>
      <c r="AA1755" s="8" t="str">
        <f>TEXT(Table2[[#This Row],[Application_Date]],"yyy")</f>
        <v>2029</v>
      </c>
      <c r="AB1755" s="8" t="str">
        <f>TEXT(Table2[[#This Row],[Application_Date]],"mmmm")</f>
        <v>April</v>
      </c>
      <c r="AC1755" s="1" t="s">
        <v>41</v>
      </c>
      <c r="AD1755" s="1" t="s">
        <v>30</v>
      </c>
      <c r="AE1755" s="1" t="s">
        <v>43</v>
      </c>
    </row>
    <row r="1756" spans="1:31" x14ac:dyDescent="0.25">
      <c r="A1756" s="1" t="s">
        <v>3652</v>
      </c>
      <c r="B1756" s="1" t="str">
        <f>IF(COUNTIF($A$2:A1756,A1756)&gt;1,"Duplicate","Unique")</f>
        <v>Unique</v>
      </c>
      <c r="C1756" s="1" t="s">
        <v>3653</v>
      </c>
      <c r="D1756" s="1" t="s">
        <v>433</v>
      </c>
      <c r="E1756" s="1" t="str">
        <f t="shared" si="190"/>
        <v>Submitted</v>
      </c>
      <c r="F1756" s="1" t="s">
        <v>35</v>
      </c>
      <c r="G1756" s="1">
        <v>30</v>
      </c>
      <c r="H1756" s="1" t="s">
        <v>36</v>
      </c>
      <c r="I1756" s="1" t="s">
        <v>48</v>
      </c>
      <c r="J1756" s="1" t="s">
        <v>49</v>
      </c>
      <c r="K1756" s="4">
        <v>2416077</v>
      </c>
      <c r="L1756" s="4" t="str">
        <f t="shared" si="191"/>
        <v>Submitted</v>
      </c>
      <c r="M1756" s="1">
        <v>821</v>
      </c>
      <c r="N1756" s="1" t="str">
        <f t="shared" si="192"/>
        <v>medium_risk</v>
      </c>
      <c r="O1756" s="1" t="str">
        <f t="shared" si="193"/>
        <v>Excellent</v>
      </c>
      <c r="P1756" s="1" t="str">
        <f t="shared" si="194"/>
        <v>Submitted</v>
      </c>
      <c r="Q1756" s="1" t="str">
        <f t="shared" si="195"/>
        <v>Valid</v>
      </c>
      <c r="R1756" s="1" t="s">
        <v>70</v>
      </c>
      <c r="S1756" s="4">
        <v>2581827</v>
      </c>
      <c r="T1756" s="1">
        <v>17.79</v>
      </c>
      <c r="U1756" s="1">
        <v>180</v>
      </c>
      <c r="V1756" s="1">
        <v>14343.48</v>
      </c>
      <c r="W1756" s="4">
        <f t="shared" si="196"/>
        <v>3827558.5274999999</v>
      </c>
      <c r="X1756" s="1" t="s">
        <v>95</v>
      </c>
      <c r="Y1756" s="1" t="s">
        <v>96</v>
      </c>
      <c r="Z1756" s="8">
        <v>47218</v>
      </c>
      <c r="AA1756" s="8" t="str">
        <f>TEXT(Table2[[#This Row],[Application_Date]],"yyy")</f>
        <v>2029</v>
      </c>
      <c r="AB1756" s="8" t="str">
        <f>TEXT(Table2[[#This Row],[Application_Date]],"mmmm")</f>
        <v>April</v>
      </c>
      <c r="AC1756" s="1" t="s">
        <v>41</v>
      </c>
      <c r="AD1756" s="1" t="s">
        <v>30</v>
      </c>
      <c r="AE1756" s="1" t="s">
        <v>62</v>
      </c>
    </row>
    <row r="1757" spans="1:31" x14ac:dyDescent="0.25">
      <c r="A1757" s="1" t="s">
        <v>3654</v>
      </c>
      <c r="B1757" s="1" t="str">
        <f>IF(COUNTIF($A$2:A1757,A1757)&gt;1,"Duplicate","Unique")</f>
        <v>Unique</v>
      </c>
      <c r="C1757" s="1" t="s">
        <v>3655</v>
      </c>
      <c r="D1757" s="1" t="s">
        <v>638</v>
      </c>
      <c r="E1757" s="1" t="str">
        <f t="shared" si="190"/>
        <v>Submitted</v>
      </c>
      <c r="F1757" s="1" t="s">
        <v>47</v>
      </c>
      <c r="G1757" s="1">
        <v>30</v>
      </c>
      <c r="H1757" s="1" t="s">
        <v>36</v>
      </c>
      <c r="I1757" s="1" t="s">
        <v>48</v>
      </c>
      <c r="J1757" s="1" t="s">
        <v>70</v>
      </c>
      <c r="K1757" s="4">
        <v>779024</v>
      </c>
      <c r="L1757" s="4" t="str">
        <f t="shared" si="191"/>
        <v>Submitted</v>
      </c>
      <c r="M1757" s="1">
        <v>752</v>
      </c>
      <c r="N1757" s="1" t="str">
        <f t="shared" si="192"/>
        <v>medium_risk</v>
      </c>
      <c r="O1757" s="1" t="str">
        <f t="shared" si="193"/>
        <v>Excellent</v>
      </c>
      <c r="P1757" s="1" t="str">
        <f t="shared" si="194"/>
        <v>Submitted</v>
      </c>
      <c r="Q1757" s="1" t="str">
        <f t="shared" si="195"/>
        <v>Valid</v>
      </c>
      <c r="R1757" s="1" t="s">
        <v>6</v>
      </c>
      <c r="S1757" s="4">
        <v>2313420</v>
      </c>
      <c r="T1757" s="1">
        <v>18.61</v>
      </c>
      <c r="U1757" s="1">
        <v>60</v>
      </c>
      <c r="V1757" s="1">
        <v>38557</v>
      </c>
      <c r="W1757" s="4">
        <f t="shared" si="196"/>
        <v>3587728.85</v>
      </c>
      <c r="X1757" s="1" t="s">
        <v>28</v>
      </c>
      <c r="Y1757" s="1" t="s">
        <v>29</v>
      </c>
      <c r="Z1757" s="8">
        <v>47219</v>
      </c>
      <c r="AA1757" s="8" t="str">
        <f>TEXT(Table2[[#This Row],[Application_Date]],"yyy")</f>
        <v>2029</v>
      </c>
      <c r="AB1757" s="8" t="str">
        <f>TEXT(Table2[[#This Row],[Application_Date]],"mmmm")</f>
        <v>April</v>
      </c>
      <c r="AC1757" s="1" t="s">
        <v>52</v>
      </c>
      <c r="AD1757" s="1" t="s">
        <v>42</v>
      </c>
      <c r="AE1757" s="1" t="s">
        <v>62</v>
      </c>
    </row>
    <row r="1758" spans="1:31" x14ac:dyDescent="0.25">
      <c r="A1758" s="1" t="s">
        <v>3656</v>
      </c>
      <c r="B1758" s="1" t="str">
        <f>IF(COUNTIF($A$2:A1758,A1758)&gt;1,"Duplicate","Unique")</f>
        <v>Unique</v>
      </c>
      <c r="C1758" s="1" t="s">
        <v>3657</v>
      </c>
      <c r="D1758" s="1" t="s">
        <v>99</v>
      </c>
      <c r="E1758" s="1" t="str">
        <f t="shared" si="190"/>
        <v>Submitted</v>
      </c>
      <c r="F1758" s="1" t="s">
        <v>35</v>
      </c>
      <c r="G1758" s="1">
        <v>32</v>
      </c>
      <c r="H1758" s="1" t="s">
        <v>36</v>
      </c>
      <c r="I1758" s="1" t="s">
        <v>25</v>
      </c>
      <c r="J1758" s="1" t="s">
        <v>49</v>
      </c>
      <c r="K1758" s="4">
        <v>267910</v>
      </c>
      <c r="L1758" s="4" t="str">
        <f t="shared" si="191"/>
        <v>Submitted</v>
      </c>
      <c r="M1758" s="1">
        <v>601</v>
      </c>
      <c r="N1758" s="1" t="str">
        <f t="shared" si="192"/>
        <v>low_risk</v>
      </c>
      <c r="O1758" s="1" t="str">
        <f t="shared" si="193"/>
        <v>Excellent</v>
      </c>
      <c r="P1758" s="1" t="str">
        <f t="shared" si="194"/>
        <v>Submitted</v>
      </c>
      <c r="Q1758" s="1" t="str">
        <f t="shared" si="195"/>
        <v>Valid</v>
      </c>
      <c r="R1758" s="1" t="s">
        <v>38</v>
      </c>
      <c r="S1758" s="4">
        <v>4159109</v>
      </c>
      <c r="T1758" s="1">
        <v>10.24</v>
      </c>
      <c r="U1758" s="1">
        <v>36</v>
      </c>
      <c r="V1758" s="1">
        <v>115530.81</v>
      </c>
      <c r="W1758" s="4">
        <f t="shared" si="196"/>
        <v>3549106.3474679608</v>
      </c>
      <c r="X1758" s="1" t="s">
        <v>59</v>
      </c>
      <c r="Y1758" s="1" t="s">
        <v>60</v>
      </c>
      <c r="Z1758" s="8">
        <v>47220</v>
      </c>
      <c r="AA1758" s="8" t="str">
        <f>TEXT(Table2[[#This Row],[Application_Date]],"yyy")</f>
        <v>2029</v>
      </c>
      <c r="AB1758" s="8" t="str">
        <f>TEXT(Table2[[#This Row],[Application_Date]],"mmmm")</f>
        <v>April</v>
      </c>
      <c r="AC1758" s="1" t="s">
        <v>41</v>
      </c>
      <c r="AD1758" s="1" t="s">
        <v>30</v>
      </c>
      <c r="AE1758" s="1" t="s">
        <v>31</v>
      </c>
    </row>
    <row r="1759" spans="1:31" x14ac:dyDescent="0.25">
      <c r="A1759" s="1" t="s">
        <v>3658</v>
      </c>
      <c r="B1759" s="1" t="str">
        <f>IF(COUNTIF($A$2:A1759,A1759)&gt;1,"Duplicate","Unique")</f>
        <v>Unique</v>
      </c>
      <c r="C1759" s="1" t="s">
        <v>3659</v>
      </c>
      <c r="D1759" s="1" t="s">
        <v>309</v>
      </c>
      <c r="E1759" s="1" t="str">
        <f t="shared" si="190"/>
        <v>Submitted</v>
      </c>
      <c r="F1759" s="1" t="s">
        <v>47</v>
      </c>
      <c r="G1759" s="1">
        <v>21</v>
      </c>
      <c r="H1759" s="1" t="s">
        <v>24</v>
      </c>
      <c r="I1759" s="1" t="s">
        <v>25</v>
      </c>
      <c r="J1759" s="1" t="s">
        <v>37</v>
      </c>
      <c r="K1759" s="4">
        <v>699026</v>
      </c>
      <c r="L1759" s="4" t="str">
        <f t="shared" si="191"/>
        <v>Submitted</v>
      </c>
      <c r="M1759" s="1">
        <v>886</v>
      </c>
      <c r="N1759" s="1" t="str">
        <f t="shared" si="192"/>
        <v>medium_risk</v>
      </c>
      <c r="O1759" s="1" t="str">
        <f t="shared" si="193"/>
        <v>Excellent</v>
      </c>
      <c r="P1759" s="1" t="str">
        <f t="shared" si="194"/>
        <v>Submitted</v>
      </c>
      <c r="Q1759" s="1" t="str">
        <f t="shared" si="195"/>
        <v>Valid</v>
      </c>
      <c r="R1759" s="1" t="s">
        <v>6</v>
      </c>
      <c r="S1759" s="4">
        <v>1414276</v>
      </c>
      <c r="T1759" s="1">
        <v>12.56</v>
      </c>
      <c r="U1759" s="1">
        <v>36</v>
      </c>
      <c r="V1759" s="1">
        <v>39285.440000000002</v>
      </c>
      <c r="W1759" s="4">
        <f t="shared" si="196"/>
        <v>1480275.5466760562</v>
      </c>
      <c r="X1759" s="1" t="s">
        <v>95</v>
      </c>
      <c r="Y1759" s="1" t="s">
        <v>96</v>
      </c>
      <c r="Z1759" s="8">
        <v>47221</v>
      </c>
      <c r="AA1759" s="8" t="str">
        <f>TEXT(Table2[[#This Row],[Application_Date]],"yyy")</f>
        <v>2029</v>
      </c>
      <c r="AB1759" s="8" t="str">
        <f>TEXT(Table2[[#This Row],[Application_Date]],"mmmm")</f>
        <v>April</v>
      </c>
      <c r="AC1759" s="1" t="s">
        <v>61</v>
      </c>
      <c r="AD1759" s="1" t="s">
        <v>42</v>
      </c>
      <c r="AE1759" s="1" t="s">
        <v>43</v>
      </c>
    </row>
    <row r="1760" spans="1:31" x14ac:dyDescent="0.25">
      <c r="A1760" s="1" t="s">
        <v>3660</v>
      </c>
      <c r="B1760" s="1" t="str">
        <f>IF(COUNTIF($A$2:A1760,A1760)&gt;1,"Duplicate","Unique")</f>
        <v>Unique</v>
      </c>
      <c r="C1760" s="1" t="s">
        <v>3661</v>
      </c>
      <c r="D1760" s="1" t="s">
        <v>99</v>
      </c>
      <c r="E1760" s="1" t="str">
        <f t="shared" si="190"/>
        <v>Submitted</v>
      </c>
      <c r="F1760" s="1" t="s">
        <v>47</v>
      </c>
      <c r="G1760" s="1">
        <v>65</v>
      </c>
      <c r="H1760" s="1" t="s">
        <v>24</v>
      </c>
      <c r="I1760" s="1" t="s">
        <v>25</v>
      </c>
      <c r="J1760" s="1" t="s">
        <v>49</v>
      </c>
      <c r="K1760" s="4">
        <v>2430654</v>
      </c>
      <c r="L1760" s="4" t="str">
        <f t="shared" si="191"/>
        <v>Submitted</v>
      </c>
      <c r="M1760" s="1">
        <v>414</v>
      </c>
      <c r="N1760" s="1" t="str">
        <f t="shared" si="192"/>
        <v>High_risk</v>
      </c>
      <c r="O1760" s="1" t="str">
        <f t="shared" si="193"/>
        <v>Excellent</v>
      </c>
      <c r="P1760" s="1" t="str">
        <f t="shared" si="194"/>
        <v>Submitted</v>
      </c>
      <c r="Q1760" s="1" t="str">
        <f t="shared" si="195"/>
        <v>Valid</v>
      </c>
      <c r="R1760" s="1" t="s">
        <v>82</v>
      </c>
      <c r="S1760" s="4">
        <v>1010276</v>
      </c>
      <c r="T1760" s="1">
        <v>9.5399999999999991</v>
      </c>
      <c r="U1760" s="1">
        <v>24</v>
      </c>
      <c r="V1760" s="1">
        <v>42094.83</v>
      </c>
      <c r="W1760" s="4">
        <f t="shared" si="196"/>
        <v>803170.06159451371</v>
      </c>
      <c r="X1760" s="1" t="s">
        <v>59</v>
      </c>
      <c r="Y1760" s="1" t="s">
        <v>60</v>
      </c>
      <c r="Z1760" s="8">
        <v>47222</v>
      </c>
      <c r="AA1760" s="8" t="str">
        <f>TEXT(Table2[[#This Row],[Application_Date]],"yyy")</f>
        <v>2029</v>
      </c>
      <c r="AB1760" s="8" t="str">
        <f>TEXT(Table2[[#This Row],[Application_Date]],"mmmm")</f>
        <v>April</v>
      </c>
      <c r="AC1760" s="1" t="s">
        <v>61</v>
      </c>
      <c r="AD1760" s="1" t="s">
        <v>30</v>
      </c>
      <c r="AE1760" s="1" t="s">
        <v>62</v>
      </c>
    </row>
    <row r="1761" spans="1:31" x14ac:dyDescent="0.25">
      <c r="A1761" s="1" t="s">
        <v>3662</v>
      </c>
      <c r="B1761" s="1" t="str">
        <f>IF(COUNTIF($A$2:A1761,A1761)&gt;1,"Duplicate","Unique")</f>
        <v>Unique</v>
      </c>
      <c r="C1761" s="1" t="s">
        <v>3663</v>
      </c>
      <c r="D1761" s="1" t="s">
        <v>226</v>
      </c>
      <c r="E1761" s="1" t="str">
        <f t="shared" si="190"/>
        <v>Submitted</v>
      </c>
      <c r="F1761" s="1" t="s">
        <v>47</v>
      </c>
      <c r="G1761" s="1">
        <v>56</v>
      </c>
      <c r="H1761" s="1" t="s">
        <v>36</v>
      </c>
      <c r="I1761" s="1" t="s">
        <v>25</v>
      </c>
      <c r="J1761" s="1" t="s">
        <v>70</v>
      </c>
      <c r="K1761" s="4">
        <v>1675195</v>
      </c>
      <c r="L1761" s="4" t="str">
        <f t="shared" si="191"/>
        <v>Submitted</v>
      </c>
      <c r="M1761" s="1">
        <v>869</v>
      </c>
      <c r="N1761" s="1" t="str">
        <f t="shared" si="192"/>
        <v>medium_risk</v>
      </c>
      <c r="O1761" s="1" t="str">
        <f t="shared" si="193"/>
        <v>Excellent</v>
      </c>
      <c r="P1761" s="1" t="str">
        <f t="shared" si="194"/>
        <v>Submitted</v>
      </c>
      <c r="Q1761" s="1" t="str">
        <f t="shared" si="195"/>
        <v>Valid</v>
      </c>
      <c r="R1761" s="1" t="s">
        <v>6</v>
      </c>
      <c r="S1761" s="4">
        <v>502742</v>
      </c>
      <c r="T1761" s="1">
        <v>10.63</v>
      </c>
      <c r="U1761" s="1">
        <v>60</v>
      </c>
      <c r="V1761" s="1">
        <v>8379.0300000000007</v>
      </c>
      <c r="W1761" s="4">
        <f t="shared" si="196"/>
        <v>445345.6216666667</v>
      </c>
      <c r="X1761" s="1" t="s">
        <v>105</v>
      </c>
      <c r="Y1761" s="1" t="s">
        <v>106</v>
      </c>
      <c r="Z1761" s="8">
        <v>47223</v>
      </c>
      <c r="AA1761" s="8" t="str">
        <f>TEXT(Table2[[#This Row],[Application_Date]],"yyy")</f>
        <v>2029</v>
      </c>
      <c r="AB1761" s="8" t="str">
        <f>TEXT(Table2[[#This Row],[Application_Date]],"mmmm")</f>
        <v>April</v>
      </c>
      <c r="AC1761" s="1" t="s">
        <v>61</v>
      </c>
      <c r="AD1761" s="1" t="s">
        <v>30</v>
      </c>
      <c r="AE1761" s="1" t="s">
        <v>62</v>
      </c>
    </row>
    <row r="1762" spans="1:31" x14ac:dyDescent="0.25">
      <c r="A1762" s="1" t="s">
        <v>3664</v>
      </c>
      <c r="B1762" s="1" t="str">
        <f>IF(COUNTIF($A$2:A1762,A1762)&gt;1,"Duplicate","Unique")</f>
        <v>Unique</v>
      </c>
      <c r="C1762" s="1" t="s">
        <v>3665</v>
      </c>
      <c r="D1762" s="1" t="s">
        <v>81</v>
      </c>
      <c r="E1762" s="1" t="str">
        <f t="shared" si="190"/>
        <v>Submitted</v>
      </c>
      <c r="F1762" s="1" t="s">
        <v>35</v>
      </c>
      <c r="G1762" s="1">
        <v>53</v>
      </c>
      <c r="H1762" s="1" t="s">
        <v>24</v>
      </c>
      <c r="I1762" s="1" t="s">
        <v>25</v>
      </c>
      <c r="J1762" s="1" t="s">
        <v>49</v>
      </c>
      <c r="K1762" s="4">
        <v>1323750</v>
      </c>
      <c r="L1762" s="4" t="str">
        <f t="shared" si="191"/>
        <v>Submitted</v>
      </c>
      <c r="M1762" s="1">
        <v>889</v>
      </c>
      <c r="N1762" s="1" t="str">
        <f t="shared" si="192"/>
        <v>medium_risk</v>
      </c>
      <c r="O1762" s="1" t="str">
        <f t="shared" si="193"/>
        <v>Excellent</v>
      </c>
      <c r="P1762" s="1" t="str">
        <f t="shared" si="194"/>
        <v>Submitted</v>
      </c>
      <c r="Q1762" s="1" t="str">
        <f t="shared" si="195"/>
        <v>Valid</v>
      </c>
      <c r="R1762" s="1" t="s">
        <v>38</v>
      </c>
      <c r="S1762" s="4">
        <v>4104008</v>
      </c>
      <c r="T1762" s="1">
        <v>15.44</v>
      </c>
      <c r="U1762" s="1">
        <v>12</v>
      </c>
      <c r="V1762" s="1">
        <v>342000.67</v>
      </c>
      <c r="W1762" s="4">
        <f t="shared" si="196"/>
        <v>5280748.6746856235</v>
      </c>
      <c r="X1762" s="1" t="s">
        <v>95</v>
      </c>
      <c r="Y1762" s="1" t="s">
        <v>96</v>
      </c>
      <c r="Z1762" s="8">
        <v>47224</v>
      </c>
      <c r="AA1762" s="8" t="str">
        <f>TEXT(Table2[[#This Row],[Application_Date]],"yyy")</f>
        <v>2029</v>
      </c>
      <c r="AB1762" s="8" t="str">
        <f>TEXT(Table2[[#This Row],[Application_Date]],"mmmm")</f>
        <v>April</v>
      </c>
      <c r="AC1762" s="1" t="s">
        <v>61</v>
      </c>
      <c r="AD1762" s="1" t="s">
        <v>42</v>
      </c>
      <c r="AE1762" s="1" t="s">
        <v>66</v>
      </c>
    </row>
    <row r="1763" spans="1:31" x14ac:dyDescent="0.25">
      <c r="A1763" s="1" t="s">
        <v>3666</v>
      </c>
      <c r="B1763" s="1" t="str">
        <f>IF(COUNTIF($A$2:A1763,A1763)&gt;1,"Duplicate","Unique")</f>
        <v>Unique</v>
      </c>
      <c r="C1763" s="1" t="s">
        <v>3667</v>
      </c>
      <c r="D1763" s="1" t="s">
        <v>270</v>
      </c>
      <c r="E1763" s="1" t="str">
        <f t="shared" si="190"/>
        <v>Submitted</v>
      </c>
      <c r="F1763" s="1" t="s">
        <v>35</v>
      </c>
      <c r="G1763" s="1">
        <v>45</v>
      </c>
      <c r="H1763" s="1" t="s">
        <v>36</v>
      </c>
      <c r="I1763" s="1" t="s">
        <v>25</v>
      </c>
      <c r="J1763" s="1" t="s">
        <v>49</v>
      </c>
      <c r="K1763" s="4">
        <v>1829954</v>
      </c>
      <c r="L1763" s="4" t="str">
        <f t="shared" si="191"/>
        <v>Submitted</v>
      </c>
      <c r="M1763" s="1">
        <v>548</v>
      </c>
      <c r="N1763" s="1" t="str">
        <f t="shared" si="192"/>
        <v>High_risk</v>
      </c>
      <c r="O1763" s="1" t="str">
        <f t="shared" si="193"/>
        <v>Excellent</v>
      </c>
      <c r="P1763" s="1" t="str">
        <f t="shared" si="194"/>
        <v>Submitted</v>
      </c>
      <c r="Q1763" s="1" t="str">
        <f t="shared" si="195"/>
        <v>Valid</v>
      </c>
      <c r="R1763" s="1" t="s">
        <v>70</v>
      </c>
      <c r="S1763" s="4">
        <v>478747</v>
      </c>
      <c r="T1763" s="1">
        <v>17.64</v>
      </c>
      <c r="U1763" s="1">
        <v>180</v>
      </c>
      <c r="V1763" s="1">
        <v>2659.71</v>
      </c>
      <c r="W1763" s="4">
        <f t="shared" si="196"/>
        <v>703758.09</v>
      </c>
      <c r="X1763" s="1" t="s">
        <v>50</v>
      </c>
      <c r="Y1763" s="1" t="s">
        <v>51</v>
      </c>
      <c r="Z1763" s="8">
        <v>47225</v>
      </c>
      <c r="AA1763" s="8" t="str">
        <f>TEXT(Table2[[#This Row],[Application_Date]],"yyy")</f>
        <v>2029</v>
      </c>
      <c r="AB1763" s="8" t="str">
        <f>TEXT(Table2[[#This Row],[Application_Date]],"mmmm")</f>
        <v>April</v>
      </c>
      <c r="AC1763" s="1" t="s">
        <v>52</v>
      </c>
      <c r="AD1763" s="1" t="s">
        <v>30</v>
      </c>
      <c r="AE1763" s="1" t="s">
        <v>31</v>
      </c>
    </row>
    <row r="1764" spans="1:31" x14ac:dyDescent="0.25">
      <c r="A1764" s="1" t="s">
        <v>3668</v>
      </c>
      <c r="B1764" s="1" t="str">
        <f>IF(COUNTIF($A$2:A1764,A1764)&gt;1,"Duplicate","Unique")</f>
        <v>Unique</v>
      </c>
      <c r="C1764" s="1" t="s">
        <v>3669</v>
      </c>
      <c r="D1764" s="1" t="s">
        <v>177</v>
      </c>
      <c r="E1764" s="1" t="str">
        <f t="shared" si="190"/>
        <v>Submitted</v>
      </c>
      <c r="F1764" s="1" t="s">
        <v>35</v>
      </c>
      <c r="G1764" s="1">
        <v>64</v>
      </c>
      <c r="H1764" s="1" t="s">
        <v>36</v>
      </c>
      <c r="I1764" s="1" t="s">
        <v>48</v>
      </c>
      <c r="J1764" s="1" t="s">
        <v>37</v>
      </c>
      <c r="K1764" s="4">
        <v>1137977</v>
      </c>
      <c r="L1764" s="4" t="str">
        <f t="shared" si="191"/>
        <v>Submitted</v>
      </c>
      <c r="M1764" s="1">
        <v>625</v>
      </c>
      <c r="N1764" s="1" t="str">
        <f t="shared" si="192"/>
        <v>low_risk</v>
      </c>
      <c r="O1764" s="1" t="str">
        <f t="shared" si="193"/>
        <v>Excellent</v>
      </c>
      <c r="P1764" s="1" t="str">
        <f t="shared" si="194"/>
        <v>Submitted</v>
      </c>
      <c r="Q1764" s="1" t="str">
        <f t="shared" si="195"/>
        <v>Valid</v>
      </c>
      <c r="R1764" s="1" t="s">
        <v>6</v>
      </c>
      <c r="S1764" s="4">
        <v>677682</v>
      </c>
      <c r="T1764" s="1">
        <v>11.04</v>
      </c>
      <c r="U1764" s="1">
        <v>60</v>
      </c>
      <c r="V1764" s="1">
        <v>11294.7</v>
      </c>
      <c r="W1764" s="4">
        <f t="shared" si="196"/>
        <v>623467.43999999994</v>
      </c>
      <c r="X1764" s="1" t="s">
        <v>28</v>
      </c>
      <c r="Y1764" s="1" t="s">
        <v>29</v>
      </c>
      <c r="Z1764" s="8">
        <v>47226</v>
      </c>
      <c r="AA1764" s="8" t="str">
        <f>TEXT(Table2[[#This Row],[Application_Date]],"yyy")</f>
        <v>2029</v>
      </c>
      <c r="AB1764" s="8" t="str">
        <f>TEXT(Table2[[#This Row],[Application_Date]],"mmmm")</f>
        <v>April</v>
      </c>
      <c r="AC1764" s="1" t="s">
        <v>61</v>
      </c>
      <c r="AD1764" s="1" t="s">
        <v>30</v>
      </c>
      <c r="AE1764" s="1" t="s">
        <v>66</v>
      </c>
    </row>
    <row r="1765" spans="1:31" x14ac:dyDescent="0.25">
      <c r="A1765" s="1" t="s">
        <v>3670</v>
      </c>
      <c r="B1765" s="1" t="str">
        <f>IF(COUNTIF($A$2:A1765,A1765)&gt;1,"Duplicate","Unique")</f>
        <v>Unique</v>
      </c>
      <c r="C1765" s="1" t="s">
        <v>3671</v>
      </c>
      <c r="D1765" s="1" t="s">
        <v>239</v>
      </c>
      <c r="E1765" s="1" t="str">
        <f t="shared" si="190"/>
        <v>Submitted</v>
      </c>
      <c r="F1765" s="1" t="s">
        <v>47</v>
      </c>
      <c r="G1765" s="1">
        <v>26</v>
      </c>
      <c r="H1765" s="1" t="s">
        <v>36</v>
      </c>
      <c r="I1765" s="1" t="s">
        <v>25</v>
      </c>
      <c r="J1765" s="1" t="s">
        <v>49</v>
      </c>
      <c r="K1765" s="4">
        <v>1389545</v>
      </c>
      <c r="L1765" s="4" t="str">
        <f t="shared" si="191"/>
        <v>Submitted</v>
      </c>
      <c r="M1765" s="1">
        <v>323</v>
      </c>
      <c r="N1765" s="1" t="str">
        <f t="shared" si="192"/>
        <v>High_risk</v>
      </c>
      <c r="O1765" s="1" t="str">
        <f t="shared" si="193"/>
        <v>Excellent</v>
      </c>
      <c r="P1765" s="1" t="str">
        <f t="shared" si="194"/>
        <v>Submitted</v>
      </c>
      <c r="Q1765" s="1" t="str">
        <f t="shared" si="195"/>
        <v>Valid</v>
      </c>
      <c r="R1765" s="1" t="s">
        <v>70</v>
      </c>
      <c r="S1765" s="4">
        <v>1973695</v>
      </c>
      <c r="T1765" s="1">
        <v>8.3800000000000008</v>
      </c>
      <c r="U1765" s="1">
        <v>24</v>
      </c>
      <c r="V1765" s="1">
        <v>82237.289999999994</v>
      </c>
      <c r="W1765" s="4">
        <f t="shared" si="196"/>
        <v>1378301.1654643926</v>
      </c>
      <c r="X1765" s="1" t="s">
        <v>1287</v>
      </c>
      <c r="Y1765" s="1" t="s">
        <v>106</v>
      </c>
      <c r="Z1765" s="8">
        <v>47227</v>
      </c>
      <c r="AA1765" s="8" t="str">
        <f>TEXT(Table2[[#This Row],[Application_Date]],"yyy")</f>
        <v>2029</v>
      </c>
      <c r="AB1765" s="8" t="str">
        <f>TEXT(Table2[[#This Row],[Application_Date]],"mmmm")</f>
        <v>April</v>
      </c>
      <c r="AC1765" s="1" t="s">
        <v>61</v>
      </c>
      <c r="AD1765" s="1" t="s">
        <v>42</v>
      </c>
      <c r="AE1765" s="1" t="s">
        <v>31</v>
      </c>
    </row>
    <row r="1766" spans="1:31" x14ac:dyDescent="0.25">
      <c r="A1766" s="1" t="s">
        <v>3672</v>
      </c>
      <c r="B1766" s="1" t="str">
        <f>IF(COUNTIF($A$2:A1766,A1766)&gt;1,"Duplicate","Unique")</f>
        <v>Unique</v>
      </c>
      <c r="C1766" s="1" t="s">
        <v>3673</v>
      </c>
      <c r="D1766" s="1" t="s">
        <v>180</v>
      </c>
      <c r="E1766" s="1" t="str">
        <f t="shared" si="190"/>
        <v>Submitted</v>
      </c>
      <c r="F1766" s="1" t="s">
        <v>35</v>
      </c>
      <c r="G1766" s="1">
        <v>20</v>
      </c>
      <c r="H1766" s="1" t="s">
        <v>24</v>
      </c>
      <c r="I1766" s="1" t="s">
        <v>48</v>
      </c>
      <c r="J1766" s="1" t="s">
        <v>70</v>
      </c>
      <c r="K1766" s="4">
        <v>2167967</v>
      </c>
      <c r="L1766" s="4" t="str">
        <f t="shared" si="191"/>
        <v>Submitted</v>
      </c>
      <c r="M1766" s="1">
        <v>397</v>
      </c>
      <c r="N1766" s="1" t="str">
        <f t="shared" si="192"/>
        <v>High_risk</v>
      </c>
      <c r="O1766" s="1" t="str">
        <f t="shared" si="193"/>
        <v>Excellent</v>
      </c>
      <c r="P1766" s="1" t="str">
        <f t="shared" si="194"/>
        <v>Submitted</v>
      </c>
      <c r="Q1766" s="1" t="str">
        <f t="shared" si="195"/>
        <v>Valid</v>
      </c>
      <c r="R1766" s="1" t="s">
        <v>70</v>
      </c>
      <c r="S1766" s="4">
        <v>3129699</v>
      </c>
      <c r="T1766" s="1">
        <v>10.95</v>
      </c>
      <c r="U1766" s="1">
        <v>120</v>
      </c>
      <c r="V1766" s="1">
        <v>26080.83</v>
      </c>
      <c r="W1766" s="4">
        <f t="shared" si="196"/>
        <v>2855850.3374999999</v>
      </c>
      <c r="X1766" s="1" t="s">
        <v>28</v>
      </c>
      <c r="Y1766" s="1" t="s">
        <v>29</v>
      </c>
      <c r="Z1766" s="8">
        <v>47228</v>
      </c>
      <c r="AA1766" s="8" t="str">
        <f>TEXT(Table2[[#This Row],[Application_Date]],"yyy")</f>
        <v>2029</v>
      </c>
      <c r="AB1766" s="8" t="str">
        <f>TEXT(Table2[[#This Row],[Application_Date]],"mmmm")</f>
        <v>April</v>
      </c>
      <c r="AC1766" s="1" t="s">
        <v>41</v>
      </c>
      <c r="AD1766" s="1" t="s">
        <v>42</v>
      </c>
      <c r="AE1766" s="1" t="s">
        <v>62</v>
      </c>
    </row>
    <row r="1767" spans="1:31" x14ac:dyDescent="0.25">
      <c r="A1767" s="1" t="s">
        <v>3674</v>
      </c>
      <c r="B1767" s="1" t="str">
        <f>IF(COUNTIF($A$2:A1767,A1767)&gt;1,"Duplicate","Unique")</f>
        <v>Unique</v>
      </c>
      <c r="C1767" s="1" t="s">
        <v>3675</v>
      </c>
      <c r="D1767" s="1" t="s">
        <v>121</v>
      </c>
      <c r="E1767" s="1" t="str">
        <f t="shared" si="190"/>
        <v>Submitted</v>
      </c>
      <c r="F1767" s="1" t="s">
        <v>35</v>
      </c>
      <c r="G1767" s="1">
        <v>23</v>
      </c>
      <c r="H1767" s="1" t="s">
        <v>24</v>
      </c>
      <c r="I1767" s="1" t="s">
        <v>25</v>
      </c>
      <c r="J1767" s="1" t="s">
        <v>37</v>
      </c>
      <c r="K1767" s="4">
        <v>1120077</v>
      </c>
      <c r="L1767" s="4" t="str">
        <f t="shared" si="191"/>
        <v>Submitted</v>
      </c>
      <c r="M1767" s="1">
        <v>710</v>
      </c>
      <c r="N1767" s="1" t="str">
        <f t="shared" si="192"/>
        <v>low_risk</v>
      </c>
      <c r="O1767" s="1" t="str">
        <f t="shared" si="193"/>
        <v>Excellent</v>
      </c>
      <c r="P1767" s="1" t="str">
        <f t="shared" si="194"/>
        <v>Submitted</v>
      </c>
      <c r="Q1767" s="1" t="str">
        <f t="shared" si="195"/>
        <v>Valid</v>
      </c>
      <c r="R1767" s="1" t="s">
        <v>38</v>
      </c>
      <c r="S1767" s="4">
        <v>2464007</v>
      </c>
      <c r="T1767" s="1">
        <v>15.24</v>
      </c>
      <c r="U1767" s="1">
        <v>60</v>
      </c>
      <c r="V1767" s="1">
        <v>41066.78</v>
      </c>
      <c r="W1767" s="4">
        <f t="shared" si="196"/>
        <v>3129288.89</v>
      </c>
      <c r="X1767" s="1" t="s">
        <v>85</v>
      </c>
      <c r="Y1767" s="1" t="s">
        <v>86</v>
      </c>
      <c r="Z1767" s="8">
        <v>47229</v>
      </c>
      <c r="AA1767" s="8" t="str">
        <f>TEXT(Table2[[#This Row],[Application_Date]],"yyy")</f>
        <v>2029</v>
      </c>
      <c r="AB1767" s="8" t="str">
        <f>TEXT(Table2[[#This Row],[Application_Date]],"mmmm")</f>
        <v>April</v>
      </c>
      <c r="AC1767" s="1" t="s">
        <v>52</v>
      </c>
      <c r="AD1767" s="1" t="s">
        <v>30</v>
      </c>
      <c r="AE1767" s="1" t="s">
        <v>66</v>
      </c>
    </row>
    <row r="1768" spans="1:31" x14ac:dyDescent="0.25">
      <c r="A1768" s="1" t="s">
        <v>3676</v>
      </c>
      <c r="B1768" s="1" t="str">
        <f>IF(COUNTIF($A$2:A1768,A1768)&gt;1,"Duplicate","Unique")</f>
        <v>Unique</v>
      </c>
      <c r="C1768" s="1" t="s">
        <v>3677</v>
      </c>
      <c r="D1768" s="1" t="s">
        <v>461</v>
      </c>
      <c r="E1768" s="1" t="str">
        <f t="shared" si="190"/>
        <v>Submitted</v>
      </c>
      <c r="F1768" s="1" t="s">
        <v>47</v>
      </c>
      <c r="G1768" s="1">
        <v>52</v>
      </c>
      <c r="H1768" s="1" t="s">
        <v>36</v>
      </c>
      <c r="I1768" s="1" t="s">
        <v>48</v>
      </c>
      <c r="J1768" s="1" t="s">
        <v>49</v>
      </c>
      <c r="K1768" s="4">
        <v>429761</v>
      </c>
      <c r="L1768" s="4" t="str">
        <f t="shared" si="191"/>
        <v>Submitted</v>
      </c>
      <c r="M1768" s="1">
        <v>364</v>
      </c>
      <c r="N1768" s="1" t="str">
        <f t="shared" si="192"/>
        <v>High_risk</v>
      </c>
      <c r="O1768" s="1" t="str">
        <f t="shared" si="193"/>
        <v>Excellent</v>
      </c>
      <c r="P1768" s="1" t="str">
        <f t="shared" si="194"/>
        <v>Submitted</v>
      </c>
      <c r="Q1768" s="1" t="str">
        <f t="shared" si="195"/>
        <v>Valid</v>
      </c>
      <c r="R1768" s="1" t="s">
        <v>70</v>
      </c>
      <c r="S1768" s="4">
        <v>665882</v>
      </c>
      <c r="T1768" s="1">
        <v>17.899999999999999</v>
      </c>
      <c r="U1768" s="1">
        <v>12</v>
      </c>
      <c r="V1768" s="1">
        <v>55490.17</v>
      </c>
      <c r="W1768" s="4">
        <f t="shared" si="196"/>
        <v>993291.32925325329</v>
      </c>
      <c r="X1768" s="1" t="s">
        <v>105</v>
      </c>
      <c r="Y1768" s="1" t="s">
        <v>106</v>
      </c>
      <c r="Z1768" s="8">
        <v>47230</v>
      </c>
      <c r="AA1768" s="8" t="str">
        <f>TEXT(Table2[[#This Row],[Application_Date]],"yyy")</f>
        <v>2029</v>
      </c>
      <c r="AB1768" s="8" t="str">
        <f>TEXT(Table2[[#This Row],[Application_Date]],"mmmm")</f>
        <v>April</v>
      </c>
      <c r="AC1768" s="1" t="s">
        <v>52</v>
      </c>
      <c r="AD1768" s="1" t="s">
        <v>42</v>
      </c>
      <c r="AE1768" s="1" t="s">
        <v>43</v>
      </c>
    </row>
    <row r="1769" spans="1:31" x14ac:dyDescent="0.25">
      <c r="A1769" s="1" t="s">
        <v>3678</v>
      </c>
      <c r="B1769" s="1" t="str">
        <f>IF(COUNTIF($A$2:A1769,A1769)&gt;1,"Duplicate","Unique")</f>
        <v>Unique</v>
      </c>
      <c r="C1769" s="1" t="s">
        <v>3679</v>
      </c>
      <c r="D1769" s="1" t="s">
        <v>94</v>
      </c>
      <c r="E1769" s="1" t="str">
        <f t="shared" si="190"/>
        <v>Submitted</v>
      </c>
      <c r="F1769" s="1" t="s">
        <v>35</v>
      </c>
      <c r="G1769" s="1">
        <v>20</v>
      </c>
      <c r="H1769" s="1" t="s">
        <v>36</v>
      </c>
      <c r="I1769" s="1" t="s">
        <v>25</v>
      </c>
      <c r="J1769" s="1" t="s">
        <v>49</v>
      </c>
      <c r="K1769" s="4">
        <v>2122918</v>
      </c>
      <c r="L1769" s="4" t="str">
        <f t="shared" si="191"/>
        <v>Submitted</v>
      </c>
      <c r="M1769" s="1">
        <v>534</v>
      </c>
      <c r="N1769" s="1" t="str">
        <f t="shared" si="192"/>
        <v>High_risk</v>
      </c>
      <c r="O1769" s="1" t="str">
        <f t="shared" si="193"/>
        <v>Excellent</v>
      </c>
      <c r="P1769" s="1" t="str">
        <f t="shared" si="194"/>
        <v>Submitted</v>
      </c>
      <c r="Q1769" s="1" t="str">
        <f t="shared" si="195"/>
        <v>Valid</v>
      </c>
      <c r="R1769" s="1" t="s">
        <v>82</v>
      </c>
      <c r="S1769" s="4">
        <v>3492903</v>
      </c>
      <c r="T1769" s="1">
        <v>9</v>
      </c>
      <c r="U1769" s="1">
        <v>60</v>
      </c>
      <c r="V1769" s="1">
        <v>58215.05</v>
      </c>
      <c r="W1769" s="4">
        <f t="shared" si="196"/>
        <v>2619677.250000007</v>
      </c>
      <c r="X1769" s="1" t="s">
        <v>28</v>
      </c>
      <c r="Y1769" s="1" t="s">
        <v>29</v>
      </c>
      <c r="Z1769" s="8">
        <v>47231</v>
      </c>
      <c r="AA1769" s="8" t="str">
        <f>TEXT(Table2[[#This Row],[Application_Date]],"yyy")</f>
        <v>2029</v>
      </c>
      <c r="AB1769" s="8" t="str">
        <f>TEXT(Table2[[#This Row],[Application_Date]],"mmmm")</f>
        <v>April</v>
      </c>
      <c r="AC1769" s="1" t="s">
        <v>61</v>
      </c>
      <c r="AD1769" s="1" t="s">
        <v>42</v>
      </c>
      <c r="AE1769" s="1" t="s">
        <v>66</v>
      </c>
    </row>
    <row r="1770" spans="1:31" x14ac:dyDescent="0.25">
      <c r="A1770" s="1" t="s">
        <v>3680</v>
      </c>
      <c r="B1770" s="1" t="str">
        <f>IF(COUNTIF($A$2:A1770,A1770)&gt;1,"Duplicate","Unique")</f>
        <v>Unique</v>
      </c>
      <c r="C1770" s="1" t="s">
        <v>3681</v>
      </c>
      <c r="D1770" s="1" t="s">
        <v>366</v>
      </c>
      <c r="E1770" s="1" t="str">
        <f t="shared" si="190"/>
        <v>Submitted</v>
      </c>
      <c r="F1770" s="1" t="s">
        <v>47</v>
      </c>
      <c r="G1770" s="1">
        <v>59</v>
      </c>
      <c r="H1770" s="1" t="s">
        <v>24</v>
      </c>
      <c r="I1770" s="1" t="s">
        <v>48</v>
      </c>
      <c r="J1770" s="1" t="s">
        <v>49</v>
      </c>
      <c r="K1770" s="4">
        <v>1650548</v>
      </c>
      <c r="L1770" s="4" t="str">
        <f t="shared" si="191"/>
        <v>Submitted</v>
      </c>
      <c r="M1770" s="1">
        <v>612</v>
      </c>
      <c r="N1770" s="1" t="str">
        <f t="shared" si="192"/>
        <v>low_risk</v>
      </c>
      <c r="O1770" s="1" t="str">
        <f t="shared" si="193"/>
        <v>Excellent</v>
      </c>
      <c r="P1770" s="1" t="str">
        <f t="shared" si="194"/>
        <v>Submitted</v>
      </c>
      <c r="Q1770" s="1" t="str">
        <f t="shared" si="195"/>
        <v>Valid</v>
      </c>
      <c r="R1770" s="1" t="s">
        <v>27</v>
      </c>
      <c r="S1770" s="4">
        <v>144804</v>
      </c>
      <c r="T1770" s="1">
        <v>18.57</v>
      </c>
      <c r="U1770" s="1">
        <v>120</v>
      </c>
      <c r="V1770" s="1">
        <v>1206.7</v>
      </c>
      <c r="W1770" s="4">
        <f t="shared" si="196"/>
        <v>224084.19</v>
      </c>
      <c r="X1770" s="1" t="s">
        <v>28</v>
      </c>
      <c r="Y1770" s="1" t="s">
        <v>29</v>
      </c>
      <c r="Z1770" s="8">
        <v>47232</v>
      </c>
      <c r="AA1770" s="8" t="str">
        <f>TEXT(Table2[[#This Row],[Application_Date]],"yyy")</f>
        <v>2029</v>
      </c>
      <c r="AB1770" s="8" t="str">
        <f>TEXT(Table2[[#This Row],[Application_Date]],"mmmm")</f>
        <v>April</v>
      </c>
      <c r="AC1770" s="1" t="s">
        <v>52</v>
      </c>
      <c r="AD1770" s="1" t="s">
        <v>30</v>
      </c>
      <c r="AE1770" s="1" t="s">
        <v>31</v>
      </c>
    </row>
    <row r="1771" spans="1:31" x14ac:dyDescent="0.25">
      <c r="A1771" s="1" t="s">
        <v>3682</v>
      </c>
      <c r="B1771" s="1" t="str">
        <f>IF(COUNTIF($A$2:A1771,A1771)&gt;1,"Duplicate","Unique")</f>
        <v>Unique</v>
      </c>
      <c r="C1771" s="1" t="s">
        <v>3683</v>
      </c>
      <c r="D1771" s="1" t="s">
        <v>148</v>
      </c>
      <c r="E1771" s="1" t="str">
        <f t="shared" si="190"/>
        <v>Submitted</v>
      </c>
      <c r="F1771" s="1" t="s">
        <v>35</v>
      </c>
      <c r="G1771" s="1">
        <v>59</v>
      </c>
      <c r="H1771" s="1" t="s">
        <v>24</v>
      </c>
      <c r="I1771" s="1" t="s">
        <v>25</v>
      </c>
      <c r="J1771" s="1" t="s">
        <v>70</v>
      </c>
      <c r="K1771" s="4">
        <v>1122889</v>
      </c>
      <c r="L1771" s="4" t="str">
        <f t="shared" si="191"/>
        <v>Submitted</v>
      </c>
      <c r="M1771" s="1">
        <v>768</v>
      </c>
      <c r="N1771" s="1" t="str">
        <f t="shared" si="192"/>
        <v>medium_risk</v>
      </c>
      <c r="O1771" s="1" t="str">
        <f t="shared" si="193"/>
        <v>Excellent</v>
      </c>
      <c r="P1771" s="1" t="str">
        <f t="shared" si="194"/>
        <v>Submitted</v>
      </c>
      <c r="Q1771" s="1" t="str">
        <f t="shared" si="195"/>
        <v>Valid</v>
      </c>
      <c r="R1771" s="1" t="s">
        <v>38</v>
      </c>
      <c r="S1771" s="4">
        <v>108462</v>
      </c>
      <c r="T1771" s="1">
        <v>14.14</v>
      </c>
      <c r="U1771" s="1">
        <v>12</v>
      </c>
      <c r="V1771" s="1">
        <v>9038.5</v>
      </c>
      <c r="W1771" s="4">
        <f t="shared" si="196"/>
        <v>127815.58674459175</v>
      </c>
      <c r="X1771" s="1" t="s">
        <v>28</v>
      </c>
      <c r="Y1771" s="1" t="s">
        <v>29</v>
      </c>
      <c r="Z1771" s="8">
        <v>47233</v>
      </c>
      <c r="AA1771" s="8" t="str">
        <f>TEXT(Table2[[#This Row],[Application_Date]],"yyy")</f>
        <v>2029</v>
      </c>
      <c r="AB1771" s="8" t="str">
        <f>TEXT(Table2[[#This Row],[Application_Date]],"mmmm")</f>
        <v>April</v>
      </c>
      <c r="AC1771" s="1" t="s">
        <v>52</v>
      </c>
      <c r="AD1771" s="1" t="s">
        <v>42</v>
      </c>
      <c r="AE1771" s="1" t="s">
        <v>66</v>
      </c>
    </row>
    <row r="1772" spans="1:31" x14ac:dyDescent="0.25">
      <c r="A1772" s="1" t="s">
        <v>3684</v>
      </c>
      <c r="B1772" s="1" t="str">
        <f>IF(COUNTIF($A$2:A1772,A1772)&gt;1,"Duplicate","Unique")</f>
        <v>Unique</v>
      </c>
      <c r="C1772" s="1" t="s">
        <v>3685</v>
      </c>
      <c r="D1772" s="1" t="s">
        <v>199</v>
      </c>
      <c r="E1772" s="1" t="str">
        <f t="shared" si="190"/>
        <v>Submitted</v>
      </c>
      <c r="F1772" s="1" t="s">
        <v>35</v>
      </c>
      <c r="G1772" s="1">
        <v>26</v>
      </c>
      <c r="H1772" s="1" t="s">
        <v>36</v>
      </c>
      <c r="I1772" s="1" t="s">
        <v>25</v>
      </c>
      <c r="J1772" s="1" t="s">
        <v>37</v>
      </c>
      <c r="K1772" s="4">
        <v>1234940</v>
      </c>
      <c r="L1772" s="4" t="str">
        <f t="shared" si="191"/>
        <v>Submitted</v>
      </c>
      <c r="M1772" s="1">
        <v>570</v>
      </c>
      <c r="N1772" s="1" t="str">
        <f t="shared" si="192"/>
        <v>High_risk</v>
      </c>
      <c r="O1772" s="1" t="str">
        <f t="shared" si="193"/>
        <v>Excellent</v>
      </c>
      <c r="P1772" s="1" t="str">
        <f t="shared" si="194"/>
        <v>Submitted</v>
      </c>
      <c r="Q1772" s="1" t="str">
        <f t="shared" si="195"/>
        <v>Valid</v>
      </c>
      <c r="R1772" s="1" t="s">
        <v>70</v>
      </c>
      <c r="S1772" s="4">
        <v>3602196</v>
      </c>
      <c r="T1772" s="1">
        <v>15.11</v>
      </c>
      <c r="U1772" s="1">
        <v>12</v>
      </c>
      <c r="V1772" s="1">
        <v>300183</v>
      </c>
      <c r="W1772" s="4">
        <f t="shared" si="196"/>
        <v>4536021.7531728465</v>
      </c>
      <c r="X1772" s="1" t="s">
        <v>95</v>
      </c>
      <c r="Y1772" s="1" t="s">
        <v>96</v>
      </c>
      <c r="Z1772" s="8">
        <v>47234</v>
      </c>
      <c r="AA1772" s="8" t="str">
        <f>TEXT(Table2[[#This Row],[Application_Date]],"yyy")</f>
        <v>2029</v>
      </c>
      <c r="AB1772" s="8" t="str">
        <f>TEXT(Table2[[#This Row],[Application_Date]],"mmmm")</f>
        <v>April</v>
      </c>
      <c r="AC1772" s="1" t="s">
        <v>61</v>
      </c>
      <c r="AD1772" s="1" t="s">
        <v>30</v>
      </c>
      <c r="AE1772" s="1" t="s">
        <v>66</v>
      </c>
    </row>
    <row r="1773" spans="1:31" x14ac:dyDescent="0.25">
      <c r="A1773" s="1" t="s">
        <v>3686</v>
      </c>
      <c r="B1773" s="1" t="str">
        <f>IF(COUNTIF($A$2:A1773,A1773)&gt;1,"Duplicate","Unique")</f>
        <v>Unique</v>
      </c>
      <c r="C1773" s="1" t="s">
        <v>3687</v>
      </c>
      <c r="D1773" s="1" t="s">
        <v>309</v>
      </c>
      <c r="E1773" s="1" t="str">
        <f t="shared" si="190"/>
        <v>Submitted</v>
      </c>
      <c r="F1773" s="1" t="s">
        <v>35</v>
      </c>
      <c r="G1773" s="1">
        <v>32</v>
      </c>
      <c r="H1773" s="1" t="s">
        <v>36</v>
      </c>
      <c r="I1773" s="1" t="s">
        <v>48</v>
      </c>
      <c r="J1773" s="1" t="s">
        <v>26</v>
      </c>
      <c r="K1773" s="4">
        <v>2109571</v>
      </c>
      <c r="L1773" s="4" t="str">
        <f t="shared" si="191"/>
        <v>Submitted</v>
      </c>
      <c r="M1773" s="1">
        <v>316</v>
      </c>
      <c r="N1773" s="1" t="str">
        <f t="shared" si="192"/>
        <v>High_risk</v>
      </c>
      <c r="O1773" s="1" t="str">
        <f t="shared" si="193"/>
        <v>Excellent</v>
      </c>
      <c r="P1773" s="1" t="str">
        <f t="shared" si="194"/>
        <v>Submitted</v>
      </c>
      <c r="Q1773" s="1" t="str">
        <f t="shared" si="195"/>
        <v>Valid</v>
      </c>
      <c r="R1773" s="1" t="s">
        <v>27</v>
      </c>
      <c r="S1773" s="4">
        <v>1515390</v>
      </c>
      <c r="T1773" s="1">
        <v>15.62</v>
      </c>
      <c r="U1773" s="1">
        <v>180</v>
      </c>
      <c r="V1773" s="1">
        <v>8418.83</v>
      </c>
      <c r="W1773" s="4">
        <f t="shared" si="196"/>
        <v>1972532.6499999997</v>
      </c>
      <c r="X1773" s="1" t="s">
        <v>95</v>
      </c>
      <c r="Y1773" s="1" t="s">
        <v>96</v>
      </c>
      <c r="Z1773" s="8">
        <v>47235</v>
      </c>
      <c r="AA1773" s="8" t="str">
        <f>TEXT(Table2[[#This Row],[Application_Date]],"yyy")</f>
        <v>2029</v>
      </c>
      <c r="AB1773" s="8" t="str">
        <f>TEXT(Table2[[#This Row],[Application_Date]],"mmmm")</f>
        <v>April</v>
      </c>
      <c r="AC1773" s="1" t="s">
        <v>41</v>
      </c>
      <c r="AD1773" s="1" t="s">
        <v>42</v>
      </c>
      <c r="AE1773" s="1" t="s">
        <v>66</v>
      </c>
    </row>
    <row r="1774" spans="1:31" x14ac:dyDescent="0.25">
      <c r="A1774" s="1" t="s">
        <v>3688</v>
      </c>
      <c r="B1774" s="1" t="str">
        <f>IF(COUNTIF($A$2:A1774,A1774)&gt;1,"Duplicate","Unique")</f>
        <v>Unique</v>
      </c>
      <c r="C1774" s="1" t="s">
        <v>3689</v>
      </c>
      <c r="D1774" s="1" t="s">
        <v>69</v>
      </c>
      <c r="E1774" s="1" t="str">
        <f t="shared" si="190"/>
        <v>Submitted</v>
      </c>
      <c r="F1774" s="1" t="s">
        <v>47</v>
      </c>
      <c r="G1774" s="1">
        <v>26</v>
      </c>
      <c r="H1774" s="1" t="s">
        <v>36</v>
      </c>
      <c r="I1774" s="1" t="s">
        <v>25</v>
      </c>
      <c r="J1774" s="1" t="s">
        <v>26</v>
      </c>
      <c r="K1774" s="4">
        <v>842113</v>
      </c>
      <c r="L1774" s="4" t="str">
        <f t="shared" si="191"/>
        <v>Submitted</v>
      </c>
      <c r="M1774" s="1">
        <v>547</v>
      </c>
      <c r="N1774" s="1" t="str">
        <f t="shared" si="192"/>
        <v>High_risk</v>
      </c>
      <c r="O1774" s="1" t="str">
        <f t="shared" si="193"/>
        <v>Excellent</v>
      </c>
      <c r="P1774" s="1" t="str">
        <f t="shared" si="194"/>
        <v>Submitted</v>
      </c>
      <c r="Q1774" s="1" t="str">
        <f t="shared" si="195"/>
        <v>Valid</v>
      </c>
      <c r="R1774" s="1" t="s">
        <v>82</v>
      </c>
      <c r="S1774" s="4">
        <v>1945007</v>
      </c>
      <c r="T1774" s="1">
        <v>10.23</v>
      </c>
      <c r="U1774" s="1">
        <v>24</v>
      </c>
      <c r="V1774" s="1">
        <v>81041.960000000006</v>
      </c>
      <c r="W1774" s="4">
        <f t="shared" si="196"/>
        <v>1658119.0889676397</v>
      </c>
      <c r="X1774" s="1" t="s">
        <v>59</v>
      </c>
      <c r="Y1774" s="1" t="s">
        <v>60</v>
      </c>
      <c r="Z1774" s="8">
        <v>47236</v>
      </c>
      <c r="AA1774" s="8" t="str">
        <f>TEXT(Table2[[#This Row],[Application_Date]],"yyy")</f>
        <v>2029</v>
      </c>
      <c r="AB1774" s="8" t="str">
        <f>TEXT(Table2[[#This Row],[Application_Date]],"mmmm")</f>
        <v>April</v>
      </c>
      <c r="AC1774" s="1" t="s">
        <v>61</v>
      </c>
      <c r="AD1774" s="1" t="s">
        <v>30</v>
      </c>
      <c r="AE1774" s="1" t="s">
        <v>31</v>
      </c>
    </row>
    <row r="1775" spans="1:31" x14ac:dyDescent="0.25">
      <c r="A1775" s="1" t="s">
        <v>3690</v>
      </c>
      <c r="B1775" s="1" t="str">
        <f>IF(COUNTIF($A$2:A1775,A1775)&gt;1,"Duplicate","Unique")</f>
        <v>Unique</v>
      </c>
      <c r="C1775" s="1" t="s">
        <v>3691</v>
      </c>
      <c r="D1775" s="1" t="s">
        <v>403</v>
      </c>
      <c r="E1775" s="1" t="str">
        <f t="shared" si="190"/>
        <v>Submitted</v>
      </c>
      <c r="F1775" s="1" t="s">
        <v>47</v>
      </c>
      <c r="G1775" s="1">
        <v>35</v>
      </c>
      <c r="H1775" s="1" t="s">
        <v>36</v>
      </c>
      <c r="I1775" s="1" t="s">
        <v>25</v>
      </c>
      <c r="J1775" s="1" t="s">
        <v>49</v>
      </c>
      <c r="K1775" s="4">
        <v>730201</v>
      </c>
      <c r="L1775" s="4" t="str">
        <f t="shared" si="191"/>
        <v>Submitted</v>
      </c>
      <c r="M1775" s="1">
        <v>773</v>
      </c>
      <c r="N1775" s="1" t="str">
        <f t="shared" si="192"/>
        <v>medium_risk</v>
      </c>
      <c r="O1775" s="1" t="str">
        <f t="shared" si="193"/>
        <v>Excellent</v>
      </c>
      <c r="P1775" s="1" t="str">
        <f t="shared" si="194"/>
        <v>Submitted</v>
      </c>
      <c r="Q1775" s="1" t="str">
        <f t="shared" si="195"/>
        <v>Valid</v>
      </c>
      <c r="R1775" s="1" t="s">
        <v>6</v>
      </c>
      <c r="S1775" s="4">
        <v>3269137</v>
      </c>
      <c r="T1775" s="1">
        <v>16.86</v>
      </c>
      <c r="U1775" s="1">
        <v>12</v>
      </c>
      <c r="V1775" s="1">
        <v>272428.08</v>
      </c>
      <c r="W1775" s="4">
        <f t="shared" si="196"/>
        <v>4593260.1554830382</v>
      </c>
      <c r="X1775" s="1" t="s">
        <v>95</v>
      </c>
      <c r="Y1775" s="1" t="s">
        <v>96</v>
      </c>
      <c r="Z1775" s="8">
        <v>47237</v>
      </c>
      <c r="AA1775" s="8" t="str">
        <f>TEXT(Table2[[#This Row],[Application_Date]],"yyy")</f>
        <v>2029</v>
      </c>
      <c r="AB1775" s="8" t="str">
        <f>TEXT(Table2[[#This Row],[Application_Date]],"mmmm")</f>
        <v>April</v>
      </c>
      <c r="AC1775" s="1" t="s">
        <v>61</v>
      </c>
      <c r="AD1775" s="1" t="s">
        <v>30</v>
      </c>
      <c r="AE1775" s="1" t="s">
        <v>62</v>
      </c>
    </row>
    <row r="1776" spans="1:31" x14ac:dyDescent="0.25">
      <c r="A1776" s="1" t="s">
        <v>3692</v>
      </c>
      <c r="B1776" s="1" t="str">
        <f>IF(COUNTIF($A$2:A1776,A1776)&gt;1,"Duplicate","Unique")</f>
        <v>Unique</v>
      </c>
      <c r="C1776" s="1" t="s">
        <v>3693</v>
      </c>
      <c r="D1776" s="1" t="s">
        <v>392</v>
      </c>
      <c r="E1776" s="1" t="str">
        <f t="shared" si="190"/>
        <v>Submitted</v>
      </c>
      <c r="F1776" s="1" t="s">
        <v>35</v>
      </c>
      <c r="G1776" s="1">
        <v>63</v>
      </c>
      <c r="H1776" s="1" t="s">
        <v>24</v>
      </c>
      <c r="I1776" s="1" t="s">
        <v>25</v>
      </c>
      <c r="J1776" s="1" t="s">
        <v>70</v>
      </c>
      <c r="K1776" s="4">
        <v>1104531</v>
      </c>
      <c r="L1776" s="4" t="str">
        <f t="shared" si="191"/>
        <v>Submitted</v>
      </c>
      <c r="M1776" s="1">
        <v>598</v>
      </c>
      <c r="N1776" s="1" t="str">
        <f t="shared" si="192"/>
        <v>High_risk</v>
      </c>
      <c r="O1776" s="1" t="str">
        <f t="shared" si="193"/>
        <v>Excellent</v>
      </c>
      <c r="P1776" s="1" t="str">
        <f t="shared" si="194"/>
        <v>Submitted</v>
      </c>
      <c r="Q1776" s="1" t="str">
        <f t="shared" si="195"/>
        <v>Valid</v>
      </c>
      <c r="R1776" s="1" t="s">
        <v>27</v>
      </c>
      <c r="S1776" s="4">
        <v>3618279</v>
      </c>
      <c r="T1776" s="1">
        <v>17.48</v>
      </c>
      <c r="U1776" s="1">
        <v>180</v>
      </c>
      <c r="V1776" s="1">
        <v>20101.55</v>
      </c>
      <c r="W1776" s="4">
        <f t="shared" si="196"/>
        <v>5270626.41</v>
      </c>
      <c r="X1776" s="1" t="s">
        <v>105</v>
      </c>
      <c r="Y1776" s="1" t="s">
        <v>106</v>
      </c>
      <c r="Z1776" s="8">
        <v>47238</v>
      </c>
      <c r="AA1776" s="8" t="str">
        <f>TEXT(Table2[[#This Row],[Application_Date]],"yyy")</f>
        <v>2029</v>
      </c>
      <c r="AB1776" s="8" t="str">
        <f>TEXT(Table2[[#This Row],[Application_Date]],"mmmm")</f>
        <v>April</v>
      </c>
      <c r="AC1776" s="1" t="s">
        <v>61</v>
      </c>
      <c r="AD1776" s="1" t="s">
        <v>30</v>
      </c>
      <c r="AE1776" s="1" t="s">
        <v>43</v>
      </c>
    </row>
    <row r="1777" spans="1:31" x14ac:dyDescent="0.25">
      <c r="A1777" s="1" t="s">
        <v>3694</v>
      </c>
      <c r="B1777" s="1" t="str">
        <f>IF(COUNTIF($A$2:A1777,A1777)&gt;1,"Duplicate","Unique")</f>
        <v>Unique</v>
      </c>
      <c r="C1777" s="1" t="s">
        <v>3695</v>
      </c>
      <c r="D1777" s="1" t="s">
        <v>366</v>
      </c>
      <c r="E1777" s="1" t="str">
        <f t="shared" si="190"/>
        <v>Submitted</v>
      </c>
      <c r="F1777" s="1" t="s">
        <v>47</v>
      </c>
      <c r="G1777" s="1">
        <v>49</v>
      </c>
      <c r="H1777" s="1" t="s">
        <v>24</v>
      </c>
      <c r="I1777" s="1" t="s">
        <v>48</v>
      </c>
      <c r="J1777" s="1" t="s">
        <v>49</v>
      </c>
      <c r="K1777" s="4">
        <v>1298716</v>
      </c>
      <c r="L1777" s="4" t="str">
        <f t="shared" si="191"/>
        <v>Submitted</v>
      </c>
      <c r="M1777" s="1">
        <v>771</v>
      </c>
      <c r="N1777" s="1" t="str">
        <f t="shared" si="192"/>
        <v>medium_risk</v>
      </c>
      <c r="O1777" s="1" t="str">
        <f t="shared" si="193"/>
        <v>Excellent</v>
      </c>
      <c r="P1777" s="1" t="str">
        <f t="shared" si="194"/>
        <v>Submitted</v>
      </c>
      <c r="Q1777" s="1" t="str">
        <f t="shared" si="195"/>
        <v>Valid</v>
      </c>
      <c r="R1777" s="1" t="s">
        <v>70</v>
      </c>
      <c r="S1777" s="4">
        <v>3556611</v>
      </c>
      <c r="T1777" s="1">
        <v>7.23</v>
      </c>
      <c r="U1777" s="1">
        <v>12</v>
      </c>
      <c r="V1777" s="1">
        <v>296384.25</v>
      </c>
      <c r="W1777" s="4">
        <f t="shared" si="196"/>
        <v>2150355.9282009699</v>
      </c>
      <c r="X1777" s="1" t="s">
        <v>105</v>
      </c>
      <c r="Y1777" s="1" t="s">
        <v>106</v>
      </c>
      <c r="Z1777" s="8">
        <v>47239</v>
      </c>
      <c r="AA1777" s="8" t="str">
        <f>TEXT(Table2[[#This Row],[Application_Date]],"yyy")</f>
        <v>2029</v>
      </c>
      <c r="AB1777" s="8" t="str">
        <f>TEXT(Table2[[#This Row],[Application_Date]],"mmmm")</f>
        <v>May</v>
      </c>
      <c r="AC1777" s="1" t="s">
        <v>41</v>
      </c>
      <c r="AD1777" s="1" t="s">
        <v>42</v>
      </c>
      <c r="AE1777" s="1" t="s">
        <v>62</v>
      </c>
    </row>
    <row r="1778" spans="1:31" x14ac:dyDescent="0.25">
      <c r="A1778" s="1" t="s">
        <v>3696</v>
      </c>
      <c r="B1778" s="1" t="str">
        <f>IF(COUNTIF($A$2:A1778,A1778)&gt;1,"Duplicate","Unique")</f>
        <v>Unique</v>
      </c>
      <c r="C1778" s="1" t="s">
        <v>3697</v>
      </c>
      <c r="D1778" s="1" t="s">
        <v>139</v>
      </c>
      <c r="E1778" s="1" t="str">
        <f t="shared" si="190"/>
        <v>Submitted</v>
      </c>
      <c r="F1778" s="1" t="s">
        <v>47</v>
      </c>
      <c r="G1778" s="1">
        <v>18</v>
      </c>
      <c r="H1778" s="1" t="s">
        <v>24</v>
      </c>
      <c r="I1778" s="1" t="s">
        <v>25</v>
      </c>
      <c r="J1778" s="1" t="s">
        <v>26</v>
      </c>
      <c r="K1778" s="4">
        <v>746537</v>
      </c>
      <c r="L1778" s="4" t="str">
        <f t="shared" si="191"/>
        <v>Submitted</v>
      </c>
      <c r="M1778" s="1">
        <v>741</v>
      </c>
      <c r="N1778" s="1" t="str">
        <f t="shared" si="192"/>
        <v>low_risk</v>
      </c>
      <c r="O1778" s="1" t="str">
        <f t="shared" si="193"/>
        <v>Excellent</v>
      </c>
      <c r="P1778" s="1" t="str">
        <f t="shared" si="194"/>
        <v>Submitted</v>
      </c>
      <c r="Q1778" s="1" t="str">
        <f t="shared" si="195"/>
        <v>Valid</v>
      </c>
      <c r="R1778" s="1" t="s">
        <v>70</v>
      </c>
      <c r="S1778" s="4">
        <v>536970</v>
      </c>
      <c r="T1778" s="1">
        <v>10.72</v>
      </c>
      <c r="U1778" s="1">
        <v>120</v>
      </c>
      <c r="V1778" s="1">
        <v>4474.75</v>
      </c>
      <c r="W1778" s="4">
        <f t="shared" si="196"/>
        <v>479693.20000000007</v>
      </c>
      <c r="X1778" s="1" t="s">
        <v>59</v>
      </c>
      <c r="Y1778" s="1" t="s">
        <v>60</v>
      </c>
      <c r="Z1778" s="8">
        <v>47240</v>
      </c>
      <c r="AA1778" s="8" t="str">
        <f>TEXT(Table2[[#This Row],[Application_Date]],"yyy")</f>
        <v>2029</v>
      </c>
      <c r="AB1778" s="8" t="str">
        <f>TEXT(Table2[[#This Row],[Application_Date]],"mmmm")</f>
        <v>May</v>
      </c>
      <c r="AC1778" s="1" t="s">
        <v>61</v>
      </c>
      <c r="AD1778" s="1" t="s">
        <v>30</v>
      </c>
      <c r="AE1778" s="1" t="s">
        <v>43</v>
      </c>
    </row>
    <row r="1779" spans="1:31" x14ac:dyDescent="0.25">
      <c r="A1779" s="1" t="s">
        <v>3698</v>
      </c>
      <c r="B1779" s="1" t="str">
        <f>IF(COUNTIF($A$2:A1779,A1779)&gt;1,"Duplicate","Unique")</f>
        <v>Unique</v>
      </c>
      <c r="C1779" s="1" t="s">
        <v>3699</v>
      </c>
      <c r="D1779" s="1" t="s">
        <v>166</v>
      </c>
      <c r="E1779" s="1" t="str">
        <f t="shared" si="190"/>
        <v>Submitted</v>
      </c>
      <c r="F1779" s="1" t="s">
        <v>35</v>
      </c>
      <c r="G1779" s="1">
        <v>65</v>
      </c>
      <c r="H1779" s="1" t="s">
        <v>24</v>
      </c>
      <c r="I1779" s="1" t="s">
        <v>48</v>
      </c>
      <c r="J1779" s="1" t="s">
        <v>26</v>
      </c>
      <c r="K1779" s="4">
        <v>-50000</v>
      </c>
      <c r="L1779" s="4" t="str">
        <f t="shared" si="191"/>
        <v>Submitted</v>
      </c>
      <c r="M1779" s="1">
        <v>410</v>
      </c>
      <c r="N1779" s="1" t="str">
        <f t="shared" si="192"/>
        <v>High_risk</v>
      </c>
      <c r="O1779" s="1" t="str">
        <f t="shared" si="193"/>
        <v>Excellent</v>
      </c>
      <c r="P1779" s="1" t="str">
        <f t="shared" si="194"/>
        <v>Submitted</v>
      </c>
      <c r="Q1779" s="1" t="str">
        <f t="shared" si="195"/>
        <v>Valid</v>
      </c>
      <c r="R1779" s="1" t="s">
        <v>82</v>
      </c>
      <c r="S1779" s="4">
        <v>1783047</v>
      </c>
      <c r="T1779" s="1">
        <v>9.32</v>
      </c>
      <c r="U1779" s="1">
        <v>36</v>
      </c>
      <c r="V1779" s="1">
        <v>49529.08</v>
      </c>
      <c r="W1779" s="4">
        <f t="shared" si="196"/>
        <v>1384833.1714308138</v>
      </c>
      <c r="X1779" s="1" t="s">
        <v>28</v>
      </c>
      <c r="Y1779" s="1" t="s">
        <v>29</v>
      </c>
      <c r="Z1779" s="8">
        <v>47241</v>
      </c>
      <c r="AA1779" s="8" t="str">
        <f>TEXT(Table2[[#This Row],[Application_Date]],"yyy")</f>
        <v>2029</v>
      </c>
      <c r="AB1779" s="8" t="str">
        <f>TEXT(Table2[[#This Row],[Application_Date]],"mmmm")</f>
        <v>May</v>
      </c>
      <c r="AC1779" s="1" t="s">
        <v>61</v>
      </c>
      <c r="AD1779" s="1" t="s">
        <v>42</v>
      </c>
      <c r="AE1779" s="1" t="s">
        <v>66</v>
      </c>
    </row>
    <row r="1780" spans="1:31" x14ac:dyDescent="0.25">
      <c r="A1780" s="1" t="s">
        <v>3700</v>
      </c>
      <c r="B1780" s="1" t="str">
        <f>IF(COUNTIF($A$2:A1780,A1780)&gt;1,"Duplicate","Unique")</f>
        <v>Unique</v>
      </c>
      <c r="C1780" s="1" t="s">
        <v>3701</v>
      </c>
      <c r="D1780" s="1" t="s">
        <v>1280</v>
      </c>
      <c r="E1780" s="1" t="str">
        <f t="shared" si="190"/>
        <v>Submitted</v>
      </c>
      <c r="F1780" s="1" t="s">
        <v>35</v>
      </c>
      <c r="G1780" s="1">
        <v>39</v>
      </c>
      <c r="H1780" s="1" t="s">
        <v>36</v>
      </c>
      <c r="I1780" s="1" t="s">
        <v>25</v>
      </c>
      <c r="J1780" s="1" t="s">
        <v>49</v>
      </c>
      <c r="K1780" s="4">
        <v>477062</v>
      </c>
      <c r="L1780" s="4" t="str">
        <f t="shared" si="191"/>
        <v>Submitted</v>
      </c>
      <c r="M1780" s="1">
        <v>785</v>
      </c>
      <c r="N1780" s="1" t="str">
        <f t="shared" si="192"/>
        <v>medium_risk</v>
      </c>
      <c r="O1780" s="1" t="str">
        <f t="shared" si="193"/>
        <v>Excellent</v>
      </c>
      <c r="P1780" s="1" t="str">
        <f t="shared" si="194"/>
        <v>Submitted</v>
      </c>
      <c r="Q1780" s="1" t="str">
        <f t="shared" si="195"/>
        <v>Valid</v>
      </c>
      <c r="R1780" s="1" t="s">
        <v>6</v>
      </c>
      <c r="S1780" s="4">
        <v>1267104</v>
      </c>
      <c r="T1780" s="1">
        <v>9.51</v>
      </c>
      <c r="U1780" s="1">
        <v>24</v>
      </c>
      <c r="V1780" s="1">
        <v>52796</v>
      </c>
      <c r="W1780" s="4">
        <f t="shared" si="196"/>
        <v>1004180.7494533153</v>
      </c>
      <c r="X1780" s="1" t="s">
        <v>28</v>
      </c>
      <c r="Y1780" s="1" t="s">
        <v>29</v>
      </c>
      <c r="Z1780" s="8">
        <v>47242</v>
      </c>
      <c r="AA1780" s="8" t="str">
        <f>TEXT(Table2[[#This Row],[Application_Date]],"yyy")</f>
        <v>2029</v>
      </c>
      <c r="AB1780" s="8" t="str">
        <f>TEXT(Table2[[#This Row],[Application_Date]],"mmmm")</f>
        <v>May</v>
      </c>
      <c r="AC1780" s="1" t="s">
        <v>41</v>
      </c>
      <c r="AD1780" s="1" t="s">
        <v>30</v>
      </c>
      <c r="AE1780" s="1" t="s">
        <v>43</v>
      </c>
    </row>
    <row r="1781" spans="1:31" x14ac:dyDescent="0.25">
      <c r="A1781" s="1" t="s">
        <v>3702</v>
      </c>
      <c r="B1781" s="1" t="str">
        <f>IF(COUNTIF($A$2:A1781,A1781)&gt;1,"Duplicate","Unique")</f>
        <v>Unique</v>
      </c>
      <c r="C1781" s="1" t="s">
        <v>3703</v>
      </c>
      <c r="D1781" s="1" t="s">
        <v>587</v>
      </c>
      <c r="E1781" s="1" t="str">
        <f t="shared" si="190"/>
        <v>Submitted</v>
      </c>
      <c r="F1781" s="1" t="s">
        <v>35</v>
      </c>
      <c r="G1781" s="1">
        <v>25</v>
      </c>
      <c r="H1781" s="1" t="s">
        <v>24</v>
      </c>
      <c r="I1781" s="1" t="s">
        <v>25</v>
      </c>
      <c r="J1781" s="1" t="s">
        <v>49</v>
      </c>
      <c r="K1781" s="4">
        <v>2054390</v>
      </c>
      <c r="L1781" s="4" t="str">
        <f t="shared" si="191"/>
        <v>Submitted</v>
      </c>
      <c r="M1781" s="1">
        <v>831</v>
      </c>
      <c r="N1781" s="1" t="str">
        <f t="shared" si="192"/>
        <v>medium_risk</v>
      </c>
      <c r="O1781" s="1" t="str">
        <f t="shared" si="193"/>
        <v>Excellent</v>
      </c>
      <c r="P1781" s="1" t="str">
        <f t="shared" si="194"/>
        <v>Submitted</v>
      </c>
      <c r="Q1781" s="1" t="str">
        <f t="shared" si="195"/>
        <v>Valid</v>
      </c>
      <c r="R1781" s="1" t="s">
        <v>38</v>
      </c>
      <c r="S1781" s="4">
        <v>1164364</v>
      </c>
      <c r="T1781" s="1">
        <v>8.01</v>
      </c>
      <c r="U1781" s="1">
        <v>120</v>
      </c>
      <c r="V1781" s="1">
        <v>9703.0300000000007</v>
      </c>
      <c r="W1781" s="4">
        <f t="shared" si="196"/>
        <v>777212.97</v>
      </c>
      <c r="X1781" s="1" t="s">
        <v>95</v>
      </c>
      <c r="Y1781" s="1" t="s">
        <v>96</v>
      </c>
      <c r="Z1781" s="8">
        <v>47243</v>
      </c>
      <c r="AA1781" s="8" t="str">
        <f>TEXT(Table2[[#This Row],[Application_Date]],"yyy")</f>
        <v>2029</v>
      </c>
      <c r="AB1781" s="8" t="str">
        <f>TEXT(Table2[[#This Row],[Application_Date]],"mmmm")</f>
        <v>May</v>
      </c>
      <c r="AC1781" s="1" t="s">
        <v>61</v>
      </c>
      <c r="AD1781" s="1" t="s">
        <v>42</v>
      </c>
      <c r="AE1781" s="1" t="s">
        <v>66</v>
      </c>
    </row>
    <row r="1782" spans="1:31" x14ac:dyDescent="0.25">
      <c r="A1782" s="1" t="s">
        <v>3704</v>
      </c>
      <c r="B1782" s="1" t="str">
        <f>IF(COUNTIF($A$2:A1782,A1782)&gt;1,"Duplicate","Unique")</f>
        <v>Unique</v>
      </c>
      <c r="C1782" s="1" t="s">
        <v>3705</v>
      </c>
      <c r="D1782" s="1" t="s">
        <v>139</v>
      </c>
      <c r="E1782" s="1" t="str">
        <f t="shared" si="190"/>
        <v>Submitted</v>
      </c>
      <c r="F1782" s="1" t="s">
        <v>35</v>
      </c>
      <c r="G1782" s="1">
        <v>31</v>
      </c>
      <c r="H1782" s="1" t="s">
        <v>36</v>
      </c>
      <c r="I1782" s="1" t="s">
        <v>48</v>
      </c>
      <c r="J1782" s="1" t="s">
        <v>26</v>
      </c>
      <c r="K1782" s="4">
        <v>1924266</v>
      </c>
      <c r="L1782" s="4" t="str">
        <f t="shared" si="191"/>
        <v>Submitted</v>
      </c>
      <c r="M1782" s="1">
        <v>566</v>
      </c>
      <c r="N1782" s="1" t="str">
        <f t="shared" si="192"/>
        <v>High_risk</v>
      </c>
      <c r="O1782" s="1" t="str">
        <f t="shared" si="193"/>
        <v>Excellent</v>
      </c>
      <c r="P1782" s="1" t="str">
        <f t="shared" si="194"/>
        <v>Submitted</v>
      </c>
      <c r="Q1782" s="1" t="str">
        <f t="shared" si="195"/>
        <v>Valid</v>
      </c>
      <c r="R1782" s="1" t="s">
        <v>82</v>
      </c>
      <c r="S1782" s="4">
        <v>1282958</v>
      </c>
      <c r="T1782" s="1">
        <v>12.74</v>
      </c>
      <c r="U1782" s="1">
        <v>24</v>
      </c>
      <c r="V1782" s="1">
        <v>53456.58</v>
      </c>
      <c r="W1782" s="4">
        <f t="shared" si="196"/>
        <v>1362073.7825037197</v>
      </c>
      <c r="X1782" s="1" t="s">
        <v>28</v>
      </c>
      <c r="Y1782" s="1" t="s">
        <v>29</v>
      </c>
      <c r="Z1782" s="8">
        <v>47244</v>
      </c>
      <c r="AA1782" s="8" t="str">
        <f>TEXT(Table2[[#This Row],[Application_Date]],"yyy")</f>
        <v>2029</v>
      </c>
      <c r="AB1782" s="8" t="str">
        <f>TEXT(Table2[[#This Row],[Application_Date]],"mmmm")</f>
        <v>May</v>
      </c>
      <c r="AC1782" s="1" t="s">
        <v>41</v>
      </c>
      <c r="AD1782" s="1" t="s">
        <v>30</v>
      </c>
      <c r="AE1782" s="1" t="s">
        <v>62</v>
      </c>
    </row>
    <row r="1783" spans="1:31" x14ac:dyDescent="0.25">
      <c r="A1783" s="1" t="s">
        <v>3706</v>
      </c>
      <c r="B1783" s="1" t="str">
        <f>IF(COUNTIF($A$2:A1783,A1783)&gt;1,"Duplicate","Unique")</f>
        <v>Unique</v>
      </c>
      <c r="C1783" s="1" t="s">
        <v>3707</v>
      </c>
      <c r="D1783" s="1" t="s">
        <v>180</v>
      </c>
      <c r="E1783" s="1" t="str">
        <f t="shared" si="190"/>
        <v>Submitted</v>
      </c>
      <c r="F1783" s="1" t="s">
        <v>47</v>
      </c>
      <c r="G1783" s="1">
        <v>65</v>
      </c>
      <c r="H1783" s="1" t="s">
        <v>24</v>
      </c>
      <c r="I1783" s="1" t="s">
        <v>48</v>
      </c>
      <c r="J1783" s="1" t="s">
        <v>70</v>
      </c>
      <c r="K1783" s="4">
        <v>1704249</v>
      </c>
      <c r="L1783" s="4" t="str">
        <f t="shared" si="191"/>
        <v>Submitted</v>
      </c>
      <c r="M1783" s="1">
        <v>530</v>
      </c>
      <c r="N1783" s="1" t="str">
        <f t="shared" si="192"/>
        <v>High_risk</v>
      </c>
      <c r="O1783" s="1" t="str">
        <f t="shared" si="193"/>
        <v>Excellent</v>
      </c>
      <c r="P1783" s="1" t="str">
        <f t="shared" si="194"/>
        <v>Submitted</v>
      </c>
      <c r="Q1783" s="1" t="str">
        <f t="shared" si="195"/>
        <v>Valid</v>
      </c>
      <c r="R1783" s="1" t="s">
        <v>27</v>
      </c>
      <c r="S1783" s="4">
        <v>3860352</v>
      </c>
      <c r="T1783" s="1">
        <v>9.42</v>
      </c>
      <c r="U1783" s="1">
        <v>120</v>
      </c>
      <c r="V1783" s="1">
        <v>32169.599999999999</v>
      </c>
      <c r="W1783" s="4">
        <f t="shared" si="196"/>
        <v>3030376.3200000003</v>
      </c>
      <c r="X1783" s="1" t="s">
        <v>105</v>
      </c>
      <c r="Y1783" s="1" t="s">
        <v>106</v>
      </c>
      <c r="Z1783" s="8">
        <v>47245</v>
      </c>
      <c r="AA1783" s="8" t="str">
        <f>TEXT(Table2[[#This Row],[Application_Date]],"yyy")</f>
        <v>2029</v>
      </c>
      <c r="AB1783" s="8" t="str">
        <f>TEXT(Table2[[#This Row],[Application_Date]],"mmmm")</f>
        <v>May</v>
      </c>
      <c r="AC1783" s="1" t="s">
        <v>52</v>
      </c>
      <c r="AD1783" s="1" t="s">
        <v>42</v>
      </c>
      <c r="AE1783" s="1" t="s">
        <v>66</v>
      </c>
    </row>
    <row r="1784" spans="1:31" x14ac:dyDescent="0.25">
      <c r="A1784" s="1" t="s">
        <v>3708</v>
      </c>
      <c r="B1784" s="1" t="str">
        <f>IF(COUNTIF($A$2:A1784,A1784)&gt;1,"Duplicate","Unique")</f>
        <v>Unique</v>
      </c>
      <c r="C1784" s="1" t="s">
        <v>3709</v>
      </c>
      <c r="D1784" s="1" t="s">
        <v>145</v>
      </c>
      <c r="E1784" s="1" t="str">
        <f t="shared" si="190"/>
        <v>Submitted</v>
      </c>
      <c r="F1784" s="1" t="s">
        <v>35</v>
      </c>
      <c r="G1784" s="1">
        <v>31</v>
      </c>
      <c r="H1784" s="1" t="s">
        <v>36</v>
      </c>
      <c r="I1784" s="1" t="s">
        <v>48</v>
      </c>
      <c r="J1784" s="1" t="s">
        <v>49</v>
      </c>
      <c r="K1784" s="4">
        <v>596616</v>
      </c>
      <c r="L1784" s="4" t="str">
        <f t="shared" si="191"/>
        <v>Submitted</v>
      </c>
      <c r="M1784" s="1">
        <v>739</v>
      </c>
      <c r="N1784" s="1" t="str">
        <f t="shared" si="192"/>
        <v>low_risk</v>
      </c>
      <c r="O1784" s="1" t="str">
        <f t="shared" si="193"/>
        <v>Excellent</v>
      </c>
      <c r="P1784" s="1" t="str">
        <f t="shared" si="194"/>
        <v>Submitted</v>
      </c>
      <c r="Q1784" s="1" t="str">
        <f t="shared" si="195"/>
        <v>Valid</v>
      </c>
      <c r="R1784" s="1" t="s">
        <v>82</v>
      </c>
      <c r="S1784" s="4">
        <v>386843</v>
      </c>
      <c r="T1784" s="1">
        <v>8.07</v>
      </c>
      <c r="U1784" s="1">
        <v>120</v>
      </c>
      <c r="V1784" s="1">
        <v>3223.69</v>
      </c>
      <c r="W1784" s="4">
        <f t="shared" si="196"/>
        <v>260151.91749999998</v>
      </c>
      <c r="X1784" s="1" t="s">
        <v>50</v>
      </c>
      <c r="Y1784" s="1" t="s">
        <v>51</v>
      </c>
      <c r="Z1784" s="8">
        <v>47246</v>
      </c>
      <c r="AA1784" s="8" t="str">
        <f>TEXT(Table2[[#This Row],[Application_Date]],"yyy")</f>
        <v>2029</v>
      </c>
      <c r="AB1784" s="8" t="str">
        <f>TEXT(Table2[[#This Row],[Application_Date]],"mmmm")</f>
        <v>May</v>
      </c>
      <c r="AC1784" s="1" t="s">
        <v>61</v>
      </c>
      <c r="AD1784" s="1" t="s">
        <v>30</v>
      </c>
      <c r="AE1784" s="1" t="s">
        <v>66</v>
      </c>
    </row>
    <row r="1785" spans="1:31" x14ac:dyDescent="0.25">
      <c r="A1785" s="1" t="s">
        <v>3710</v>
      </c>
      <c r="B1785" s="1" t="str">
        <f>IF(COUNTIF($A$2:A1785,A1785)&gt;1,"Duplicate","Unique")</f>
        <v>Unique</v>
      </c>
      <c r="C1785" s="1" t="s">
        <v>3711</v>
      </c>
      <c r="D1785" s="1" t="s">
        <v>1280</v>
      </c>
      <c r="E1785" s="1" t="str">
        <f t="shared" si="190"/>
        <v>Submitted</v>
      </c>
      <c r="F1785" s="1" t="s">
        <v>47</v>
      </c>
      <c r="G1785" s="1">
        <v>43</v>
      </c>
      <c r="H1785" s="1" t="s">
        <v>24</v>
      </c>
      <c r="I1785" s="1" t="s">
        <v>25</v>
      </c>
      <c r="J1785" s="1" t="s">
        <v>70</v>
      </c>
      <c r="K1785" s="4">
        <v>1830155</v>
      </c>
      <c r="L1785" s="4" t="str">
        <f t="shared" si="191"/>
        <v>Submitted</v>
      </c>
      <c r="M1785" s="1">
        <v>307</v>
      </c>
      <c r="N1785" s="1" t="str">
        <f t="shared" si="192"/>
        <v>High_risk</v>
      </c>
      <c r="O1785" s="1" t="str">
        <f t="shared" si="193"/>
        <v>Excellent</v>
      </c>
      <c r="P1785" s="1" t="str">
        <f t="shared" si="194"/>
        <v>Submitted</v>
      </c>
      <c r="Q1785" s="1" t="str">
        <f t="shared" si="195"/>
        <v>Valid</v>
      </c>
      <c r="R1785" s="1" t="s">
        <v>6</v>
      </c>
      <c r="S1785" s="4">
        <v>4053250</v>
      </c>
      <c r="T1785" s="1">
        <v>11.29</v>
      </c>
      <c r="U1785" s="1">
        <v>12</v>
      </c>
      <c r="V1785" s="1">
        <v>337770.83</v>
      </c>
      <c r="W1785" s="4">
        <f t="shared" si="196"/>
        <v>3814768.101755464</v>
      </c>
      <c r="X1785" s="1" t="s">
        <v>1287</v>
      </c>
      <c r="Y1785" s="1" t="s">
        <v>106</v>
      </c>
      <c r="Z1785" s="8">
        <v>47247</v>
      </c>
      <c r="AA1785" s="8" t="str">
        <f>TEXT(Table2[[#This Row],[Application_Date]],"yyy")</f>
        <v>2029</v>
      </c>
      <c r="AB1785" s="8" t="str">
        <f>TEXT(Table2[[#This Row],[Application_Date]],"mmmm")</f>
        <v>May</v>
      </c>
      <c r="AC1785" s="1" t="s">
        <v>52</v>
      </c>
      <c r="AD1785" s="1" t="s">
        <v>30</v>
      </c>
      <c r="AE1785" s="1" t="s">
        <v>31</v>
      </c>
    </row>
    <row r="1786" spans="1:31" x14ac:dyDescent="0.25">
      <c r="A1786" s="1" t="s">
        <v>3712</v>
      </c>
      <c r="B1786" s="1" t="str">
        <f>IF(COUNTIF($A$2:A1786,A1786)&gt;1,"Duplicate","Unique")</f>
        <v>Unique</v>
      </c>
      <c r="C1786" s="1" t="s">
        <v>3713</v>
      </c>
      <c r="D1786" s="1" t="s">
        <v>249</v>
      </c>
      <c r="E1786" s="1" t="str">
        <f t="shared" si="190"/>
        <v>Submitted</v>
      </c>
      <c r="F1786" s="1" t="s">
        <v>35</v>
      </c>
      <c r="G1786" s="1">
        <v>49</v>
      </c>
      <c r="H1786" s="1" t="s">
        <v>24</v>
      </c>
      <c r="I1786" s="1" t="s">
        <v>25</v>
      </c>
      <c r="J1786" s="1" t="s">
        <v>37</v>
      </c>
      <c r="K1786" s="4">
        <v>929682</v>
      </c>
      <c r="L1786" s="4" t="str">
        <f t="shared" si="191"/>
        <v>Submitted</v>
      </c>
      <c r="M1786" s="1">
        <v>834</v>
      </c>
      <c r="N1786" s="1" t="str">
        <f t="shared" si="192"/>
        <v>medium_risk</v>
      </c>
      <c r="O1786" s="1" t="str">
        <f t="shared" si="193"/>
        <v>Excellent</v>
      </c>
      <c r="P1786" s="1" t="str">
        <f t="shared" si="194"/>
        <v>Submitted</v>
      </c>
      <c r="Q1786" s="1" t="str">
        <f t="shared" si="195"/>
        <v>Valid</v>
      </c>
      <c r="R1786" s="1" t="s">
        <v>6</v>
      </c>
      <c r="S1786" s="4">
        <v>1725011</v>
      </c>
      <c r="T1786" s="1">
        <v>13.5</v>
      </c>
      <c r="U1786" s="1">
        <v>180</v>
      </c>
      <c r="V1786" s="1">
        <v>9583.39</v>
      </c>
      <c r="W1786" s="4">
        <f t="shared" si="196"/>
        <v>1940637.375</v>
      </c>
      <c r="X1786" s="1" t="s">
        <v>105</v>
      </c>
      <c r="Y1786" s="1" t="s">
        <v>106</v>
      </c>
      <c r="Z1786" s="8">
        <v>47248</v>
      </c>
      <c r="AA1786" s="8" t="str">
        <f>TEXT(Table2[[#This Row],[Application_Date]],"yyy")</f>
        <v>2029</v>
      </c>
      <c r="AB1786" s="8" t="str">
        <f>TEXT(Table2[[#This Row],[Application_Date]],"mmmm")</f>
        <v>May</v>
      </c>
      <c r="AC1786" s="1" t="s">
        <v>41</v>
      </c>
      <c r="AD1786" s="1" t="s">
        <v>42</v>
      </c>
      <c r="AE1786" s="1" t="s">
        <v>66</v>
      </c>
    </row>
    <row r="1787" spans="1:31" x14ac:dyDescent="0.25">
      <c r="A1787" s="1" t="s">
        <v>3714</v>
      </c>
      <c r="B1787" s="1" t="str">
        <f>IF(COUNTIF($A$2:A1787,A1787)&gt;1,"Duplicate","Unique")</f>
        <v>Unique</v>
      </c>
      <c r="C1787" s="1" t="s">
        <v>3715</v>
      </c>
      <c r="D1787" s="1" t="s">
        <v>242</v>
      </c>
      <c r="E1787" s="1" t="str">
        <f t="shared" si="190"/>
        <v>Submitted</v>
      </c>
      <c r="F1787" s="1" t="s">
        <v>47</v>
      </c>
      <c r="G1787" s="1">
        <v>53</v>
      </c>
      <c r="H1787" s="1" t="s">
        <v>36</v>
      </c>
      <c r="I1787" s="1" t="s">
        <v>25</v>
      </c>
      <c r="J1787" s="1" t="s">
        <v>49</v>
      </c>
      <c r="K1787" s="4">
        <v>1624484</v>
      </c>
      <c r="L1787" s="4" t="str">
        <f t="shared" si="191"/>
        <v>Submitted</v>
      </c>
      <c r="M1787" s="1">
        <v>550</v>
      </c>
      <c r="N1787" s="1" t="str">
        <f t="shared" si="192"/>
        <v>High_risk</v>
      </c>
      <c r="O1787" s="1" t="str">
        <f t="shared" si="193"/>
        <v>Excellent</v>
      </c>
      <c r="P1787" s="1" t="str">
        <f t="shared" si="194"/>
        <v>Submitted</v>
      </c>
      <c r="Q1787" s="1" t="str">
        <f t="shared" si="195"/>
        <v>Valid</v>
      </c>
      <c r="R1787" s="1" t="s">
        <v>6</v>
      </c>
      <c r="S1787" s="4">
        <v>2003628</v>
      </c>
      <c r="T1787" s="1">
        <v>14.13</v>
      </c>
      <c r="U1787" s="1">
        <v>36</v>
      </c>
      <c r="V1787" s="1">
        <v>55656.33</v>
      </c>
      <c r="W1787" s="4">
        <f t="shared" si="196"/>
        <v>2359271.9700016081</v>
      </c>
      <c r="X1787" s="1" t="s">
        <v>39</v>
      </c>
      <c r="Y1787" s="1" t="s">
        <v>40</v>
      </c>
      <c r="Z1787" s="8">
        <v>47249</v>
      </c>
      <c r="AA1787" s="8" t="str">
        <f>TEXT(Table2[[#This Row],[Application_Date]],"yyy")</f>
        <v>2029</v>
      </c>
      <c r="AB1787" s="8" t="str">
        <f>TEXT(Table2[[#This Row],[Application_Date]],"mmmm")</f>
        <v>May</v>
      </c>
      <c r="AC1787" s="1" t="s">
        <v>61</v>
      </c>
      <c r="AD1787" s="1" t="s">
        <v>42</v>
      </c>
      <c r="AE1787" s="1" t="s">
        <v>31</v>
      </c>
    </row>
    <row r="1788" spans="1:31" x14ac:dyDescent="0.25">
      <c r="A1788" s="1" t="s">
        <v>3716</v>
      </c>
      <c r="B1788" s="1" t="str">
        <f>IF(COUNTIF($A$2:A1788,A1788)&gt;1,"Duplicate","Unique")</f>
        <v>Unique</v>
      </c>
      <c r="C1788" s="1" t="s">
        <v>3717</v>
      </c>
      <c r="D1788" s="1" t="s">
        <v>314</v>
      </c>
      <c r="E1788" s="1" t="str">
        <f t="shared" si="190"/>
        <v>Submitted</v>
      </c>
      <c r="F1788" s="1" t="s">
        <v>47</v>
      </c>
      <c r="G1788" s="1">
        <v>19</v>
      </c>
      <c r="H1788" s="1" t="s">
        <v>24</v>
      </c>
      <c r="I1788" s="1" t="s">
        <v>25</v>
      </c>
      <c r="J1788" s="1" t="s">
        <v>70</v>
      </c>
      <c r="K1788" s="4">
        <v>1815906</v>
      </c>
      <c r="L1788" s="4" t="str">
        <f t="shared" si="191"/>
        <v>Submitted</v>
      </c>
      <c r="M1788" s="1">
        <v>308</v>
      </c>
      <c r="N1788" s="1" t="str">
        <f t="shared" si="192"/>
        <v>High_risk</v>
      </c>
      <c r="O1788" s="1" t="str">
        <f t="shared" si="193"/>
        <v>Excellent</v>
      </c>
      <c r="P1788" s="1" t="str">
        <f t="shared" si="194"/>
        <v>Submitted</v>
      </c>
      <c r="Q1788" s="1" t="str">
        <f t="shared" si="195"/>
        <v>Valid</v>
      </c>
      <c r="R1788" s="1" t="s">
        <v>6</v>
      </c>
      <c r="S1788" s="4">
        <v>3235293</v>
      </c>
      <c r="T1788" s="1">
        <v>17.059999999999999</v>
      </c>
      <c r="U1788" s="1">
        <v>24</v>
      </c>
      <c r="V1788" s="1">
        <v>134803.88</v>
      </c>
      <c r="W1788" s="4">
        <f t="shared" si="196"/>
        <v>4599508.2177794995</v>
      </c>
      <c r="X1788" s="1" t="s">
        <v>50</v>
      </c>
      <c r="Y1788" s="1" t="s">
        <v>51</v>
      </c>
      <c r="Z1788" s="8">
        <v>47250</v>
      </c>
      <c r="AA1788" s="8" t="str">
        <f>TEXT(Table2[[#This Row],[Application_Date]],"yyy")</f>
        <v>2029</v>
      </c>
      <c r="AB1788" s="8" t="str">
        <f>TEXT(Table2[[#This Row],[Application_Date]],"mmmm")</f>
        <v>May</v>
      </c>
      <c r="AC1788" s="1" t="s">
        <v>41</v>
      </c>
      <c r="AD1788" s="1" t="s">
        <v>30</v>
      </c>
      <c r="AE1788" s="1" t="s">
        <v>43</v>
      </c>
    </row>
    <row r="1789" spans="1:31" x14ac:dyDescent="0.25">
      <c r="A1789" s="1" t="s">
        <v>3718</v>
      </c>
      <c r="B1789" s="1" t="str">
        <f>IF(COUNTIF($A$2:A1789,A1789)&gt;1,"Duplicate","Unique")</f>
        <v>Unique</v>
      </c>
      <c r="C1789" s="1" t="s">
        <v>3719</v>
      </c>
      <c r="D1789" s="1">
        <v>0</v>
      </c>
      <c r="E1789" s="1" t="str">
        <f t="shared" si="190"/>
        <v>Submitted</v>
      </c>
      <c r="F1789" s="1" t="s">
        <v>47</v>
      </c>
      <c r="G1789" s="1">
        <v>45</v>
      </c>
      <c r="H1789" s="1" t="s">
        <v>36</v>
      </c>
      <c r="I1789" s="1" t="s">
        <v>25</v>
      </c>
      <c r="J1789" s="1" t="s">
        <v>49</v>
      </c>
      <c r="K1789" s="4">
        <v>1421336</v>
      </c>
      <c r="L1789" s="4" t="str">
        <f t="shared" si="191"/>
        <v>Submitted</v>
      </c>
      <c r="M1789" s="1">
        <v>851</v>
      </c>
      <c r="N1789" s="1" t="str">
        <f t="shared" si="192"/>
        <v>medium_risk</v>
      </c>
      <c r="O1789" s="1" t="str">
        <f t="shared" si="193"/>
        <v>Excellent</v>
      </c>
      <c r="P1789" s="1" t="str">
        <f t="shared" si="194"/>
        <v>Submitted</v>
      </c>
      <c r="Q1789" s="1" t="str">
        <f t="shared" si="195"/>
        <v>Valid</v>
      </c>
      <c r="R1789" s="1" t="s">
        <v>70</v>
      </c>
      <c r="S1789" s="4">
        <v>3641998</v>
      </c>
      <c r="T1789" s="1">
        <v>9.36</v>
      </c>
      <c r="U1789" s="1">
        <v>12</v>
      </c>
      <c r="V1789" s="1">
        <v>303499.83</v>
      </c>
      <c r="W1789" s="4">
        <f t="shared" si="196"/>
        <v>2843569.2000607653</v>
      </c>
      <c r="X1789" s="1" t="s">
        <v>39</v>
      </c>
      <c r="Y1789" s="1" t="s">
        <v>40</v>
      </c>
      <c r="Z1789" s="8">
        <v>47251</v>
      </c>
      <c r="AA1789" s="8" t="str">
        <f>TEXT(Table2[[#This Row],[Application_Date]],"yyy")</f>
        <v>2029</v>
      </c>
      <c r="AB1789" s="8" t="str">
        <f>TEXT(Table2[[#This Row],[Application_Date]],"mmmm")</f>
        <v>May</v>
      </c>
      <c r="AC1789" s="1" t="s">
        <v>52</v>
      </c>
      <c r="AD1789" s="1" t="s">
        <v>42</v>
      </c>
      <c r="AE1789" s="1" t="s">
        <v>62</v>
      </c>
    </row>
    <row r="1790" spans="1:31" x14ac:dyDescent="0.25">
      <c r="A1790" s="1" t="s">
        <v>3720</v>
      </c>
      <c r="B1790" s="1" t="str">
        <f>IF(COUNTIF($A$2:A1790,A1790)&gt;1,"Duplicate","Unique")</f>
        <v>Unique</v>
      </c>
      <c r="C1790" s="1" t="s">
        <v>3721</v>
      </c>
      <c r="D1790" s="1" t="s">
        <v>23</v>
      </c>
      <c r="E1790" s="1" t="str">
        <f t="shared" si="190"/>
        <v>Submitted</v>
      </c>
      <c r="F1790" s="1" t="s">
        <v>35</v>
      </c>
      <c r="G1790" s="1">
        <v>65</v>
      </c>
      <c r="H1790" s="1" t="s">
        <v>36</v>
      </c>
      <c r="I1790" s="1" t="s">
        <v>25</v>
      </c>
      <c r="J1790" s="1" t="s">
        <v>37</v>
      </c>
      <c r="K1790" s="4">
        <v>354689</v>
      </c>
      <c r="L1790" s="4" t="str">
        <f t="shared" si="191"/>
        <v>Submitted</v>
      </c>
      <c r="M1790" s="1">
        <v>367</v>
      </c>
      <c r="N1790" s="1" t="str">
        <f t="shared" si="192"/>
        <v>High_risk</v>
      </c>
      <c r="O1790" s="1" t="str">
        <f t="shared" si="193"/>
        <v>Excellent</v>
      </c>
      <c r="P1790" s="1" t="str">
        <f t="shared" si="194"/>
        <v>Submitted</v>
      </c>
      <c r="Q1790" s="1" t="str">
        <f t="shared" si="195"/>
        <v>Valid</v>
      </c>
      <c r="R1790" s="1" t="s">
        <v>82</v>
      </c>
      <c r="S1790" s="4">
        <v>3179985</v>
      </c>
      <c r="T1790" s="1">
        <v>18.149999999999999</v>
      </c>
      <c r="U1790" s="1">
        <v>12</v>
      </c>
      <c r="V1790" s="1">
        <v>264998.75</v>
      </c>
      <c r="W1790" s="4">
        <f t="shared" si="196"/>
        <v>4809803.3196542505</v>
      </c>
      <c r="X1790" s="1" t="s">
        <v>39</v>
      </c>
      <c r="Y1790" s="1" t="s">
        <v>40</v>
      </c>
      <c r="Z1790" s="8">
        <v>47252</v>
      </c>
      <c r="AA1790" s="8" t="str">
        <f>TEXT(Table2[[#This Row],[Application_Date]],"yyy")</f>
        <v>2029</v>
      </c>
      <c r="AB1790" s="8" t="str">
        <f>TEXT(Table2[[#This Row],[Application_Date]],"mmmm")</f>
        <v>May</v>
      </c>
      <c r="AC1790" s="1" t="s">
        <v>52</v>
      </c>
      <c r="AD1790" s="1" t="s">
        <v>30</v>
      </c>
      <c r="AE1790" s="1" t="s">
        <v>31</v>
      </c>
    </row>
    <row r="1791" spans="1:31" x14ac:dyDescent="0.25">
      <c r="A1791" s="1" t="s">
        <v>3722</v>
      </c>
      <c r="B1791" s="1" t="str">
        <f>IF(COUNTIF($A$2:A1791,A1791)&gt;1,"Duplicate","Unique")</f>
        <v>Unique</v>
      </c>
      <c r="C1791" s="1" t="s">
        <v>3723</v>
      </c>
      <c r="D1791" s="1" t="s">
        <v>392</v>
      </c>
      <c r="E1791" s="1" t="str">
        <f t="shared" si="190"/>
        <v>Submitted</v>
      </c>
      <c r="F1791" s="1" t="s">
        <v>47</v>
      </c>
      <c r="G1791" s="1">
        <v>46</v>
      </c>
      <c r="H1791" s="1" t="s">
        <v>36</v>
      </c>
      <c r="I1791" s="1" t="s">
        <v>48</v>
      </c>
      <c r="J1791" s="1" t="s">
        <v>37</v>
      </c>
      <c r="K1791" s="4">
        <v>701883</v>
      </c>
      <c r="L1791" s="4" t="str">
        <f t="shared" si="191"/>
        <v>Submitted</v>
      </c>
      <c r="M1791" s="1">
        <v>540</v>
      </c>
      <c r="N1791" s="1" t="str">
        <f t="shared" si="192"/>
        <v>High_risk</v>
      </c>
      <c r="O1791" s="1" t="str">
        <f t="shared" si="193"/>
        <v>Excellent</v>
      </c>
      <c r="P1791" s="1" t="str">
        <f t="shared" si="194"/>
        <v>Submitted</v>
      </c>
      <c r="Q1791" s="1" t="str">
        <f t="shared" si="195"/>
        <v>Valid</v>
      </c>
      <c r="R1791" s="1" t="s">
        <v>82</v>
      </c>
      <c r="S1791" s="4">
        <v>3874126</v>
      </c>
      <c r="T1791" s="1">
        <v>7.84</v>
      </c>
      <c r="U1791" s="1">
        <v>12</v>
      </c>
      <c r="V1791" s="1">
        <v>322843.83</v>
      </c>
      <c r="W1791" s="4">
        <f t="shared" si="196"/>
        <v>2537177.3641657974</v>
      </c>
      <c r="X1791" s="1" t="s">
        <v>28</v>
      </c>
      <c r="Y1791" s="1" t="s">
        <v>29</v>
      </c>
      <c r="Z1791" s="8">
        <v>47253</v>
      </c>
      <c r="AA1791" s="8" t="str">
        <f>TEXT(Table2[[#This Row],[Application_Date]],"yyy")</f>
        <v>2029</v>
      </c>
      <c r="AB1791" s="8" t="str">
        <f>TEXT(Table2[[#This Row],[Application_Date]],"mmmm")</f>
        <v>May</v>
      </c>
      <c r="AC1791" s="1" t="s">
        <v>61</v>
      </c>
      <c r="AD1791" s="1" t="s">
        <v>30</v>
      </c>
      <c r="AE1791" s="1" t="s">
        <v>66</v>
      </c>
    </row>
    <row r="1792" spans="1:31" x14ac:dyDescent="0.25">
      <c r="A1792" s="1" t="s">
        <v>3724</v>
      </c>
      <c r="B1792" s="1" t="str">
        <f>IF(COUNTIF($A$2:A1792,A1792)&gt;1,"Duplicate","Unique")</f>
        <v>Unique</v>
      </c>
      <c r="C1792" s="1" t="s">
        <v>3725</v>
      </c>
      <c r="D1792" s="1" t="s">
        <v>207</v>
      </c>
      <c r="E1792" s="1" t="str">
        <f t="shared" si="190"/>
        <v>Submitted</v>
      </c>
      <c r="F1792" s="1" t="s">
        <v>47</v>
      </c>
      <c r="G1792" s="1">
        <v>52</v>
      </c>
      <c r="H1792" s="1" t="s">
        <v>36</v>
      </c>
      <c r="I1792" s="1" t="s">
        <v>25</v>
      </c>
      <c r="J1792" s="1" t="s">
        <v>70</v>
      </c>
      <c r="K1792" s="4">
        <v>461752</v>
      </c>
      <c r="L1792" s="4" t="str">
        <f t="shared" si="191"/>
        <v>Submitted</v>
      </c>
      <c r="M1792" s="1">
        <v>749</v>
      </c>
      <c r="N1792" s="1" t="str">
        <f t="shared" si="192"/>
        <v>low_risk</v>
      </c>
      <c r="O1792" s="1" t="str">
        <f t="shared" si="193"/>
        <v>Excellent</v>
      </c>
      <c r="P1792" s="1" t="str">
        <f t="shared" si="194"/>
        <v>Submitted</v>
      </c>
      <c r="Q1792" s="1" t="str">
        <f t="shared" si="195"/>
        <v>Valid</v>
      </c>
      <c r="R1792" s="1" t="s">
        <v>6</v>
      </c>
      <c r="S1792" s="4">
        <v>4632741</v>
      </c>
      <c r="T1792" s="1">
        <v>15.79</v>
      </c>
      <c r="U1792" s="1">
        <v>180</v>
      </c>
      <c r="V1792" s="1">
        <v>25737.45</v>
      </c>
      <c r="W1792" s="4">
        <f t="shared" si="196"/>
        <v>6095915.0324999997</v>
      </c>
      <c r="X1792" s="1" t="s">
        <v>39</v>
      </c>
      <c r="Y1792" s="1" t="s">
        <v>40</v>
      </c>
      <c r="Z1792" s="8">
        <v>47254</v>
      </c>
      <c r="AA1792" s="8" t="str">
        <f>TEXT(Table2[[#This Row],[Application_Date]],"yyy")</f>
        <v>2029</v>
      </c>
      <c r="AB1792" s="8" t="str">
        <f>TEXT(Table2[[#This Row],[Application_Date]],"mmmm")</f>
        <v>May</v>
      </c>
      <c r="AC1792" s="1" t="s">
        <v>61</v>
      </c>
      <c r="AD1792" s="1" t="s">
        <v>42</v>
      </c>
      <c r="AE1792" s="1" t="s">
        <v>62</v>
      </c>
    </row>
    <row r="1793" spans="1:31" x14ac:dyDescent="0.25">
      <c r="A1793" s="1" t="s">
        <v>3726</v>
      </c>
      <c r="B1793" s="1" t="str">
        <f>IF(COUNTIF($A$2:A1793,A1793)&gt;1,"Duplicate","Unique")</f>
        <v>Unique</v>
      </c>
      <c r="C1793" s="1" t="s">
        <v>3727</v>
      </c>
      <c r="D1793" s="1" t="s">
        <v>136</v>
      </c>
      <c r="E1793" s="1" t="str">
        <f t="shared" si="190"/>
        <v>Submitted</v>
      </c>
      <c r="F1793" s="1" t="s">
        <v>47</v>
      </c>
      <c r="G1793" s="1">
        <v>51</v>
      </c>
      <c r="H1793" s="1" t="s">
        <v>24</v>
      </c>
      <c r="I1793" s="1" t="s">
        <v>25</v>
      </c>
      <c r="J1793" s="1" t="s">
        <v>37</v>
      </c>
      <c r="K1793" s="4">
        <v>534337</v>
      </c>
      <c r="L1793" s="4" t="str">
        <f t="shared" si="191"/>
        <v>Submitted</v>
      </c>
      <c r="M1793" s="1">
        <v>557</v>
      </c>
      <c r="N1793" s="1" t="str">
        <f t="shared" si="192"/>
        <v>High_risk</v>
      </c>
      <c r="O1793" s="1" t="str">
        <f t="shared" si="193"/>
        <v>Excellent</v>
      </c>
      <c r="P1793" s="1" t="str">
        <f t="shared" si="194"/>
        <v>Submitted</v>
      </c>
      <c r="Q1793" s="1" t="str">
        <f t="shared" si="195"/>
        <v>Valid</v>
      </c>
      <c r="R1793" s="1" t="s">
        <v>6</v>
      </c>
      <c r="S1793" s="4">
        <v>4154192</v>
      </c>
      <c r="T1793" s="1">
        <v>7.97</v>
      </c>
      <c r="U1793" s="1">
        <v>120</v>
      </c>
      <c r="V1793" s="1">
        <v>34618.269999999997</v>
      </c>
      <c r="W1793" s="4">
        <f t="shared" si="196"/>
        <v>2759075.8533333335</v>
      </c>
      <c r="X1793" s="1" t="s">
        <v>50</v>
      </c>
      <c r="Y1793" s="1" t="s">
        <v>51</v>
      </c>
      <c r="Z1793" s="8">
        <v>47255</v>
      </c>
      <c r="AA1793" s="8" t="str">
        <f>TEXT(Table2[[#This Row],[Application_Date]],"yyy")</f>
        <v>2029</v>
      </c>
      <c r="AB1793" s="8" t="str">
        <f>TEXT(Table2[[#This Row],[Application_Date]],"mmmm")</f>
        <v>May</v>
      </c>
      <c r="AC1793" s="1" t="s">
        <v>52</v>
      </c>
      <c r="AD1793" s="1" t="s">
        <v>30</v>
      </c>
      <c r="AE1793" s="1" t="s">
        <v>62</v>
      </c>
    </row>
    <row r="1794" spans="1:31" x14ac:dyDescent="0.25">
      <c r="A1794" s="1" t="s">
        <v>3728</v>
      </c>
      <c r="B1794" s="1" t="str">
        <f>IF(COUNTIF($A$2:A1794,A1794)&gt;1,"Duplicate","Unique")</f>
        <v>Unique</v>
      </c>
      <c r="C1794" s="1" t="s">
        <v>3729</v>
      </c>
      <c r="D1794" s="1" t="s">
        <v>366</v>
      </c>
      <c r="E1794" s="1" t="str">
        <f t="shared" ref="E1794:E1857" si="197">IF(C1794="","Missing","Submitted")</f>
        <v>Submitted</v>
      </c>
      <c r="F1794" s="1" t="s">
        <v>35</v>
      </c>
      <c r="G1794" s="1">
        <v>18</v>
      </c>
      <c r="H1794" s="1" t="s">
        <v>36</v>
      </c>
      <c r="I1794" s="1" t="s">
        <v>48</v>
      </c>
      <c r="J1794" s="1" t="s">
        <v>70</v>
      </c>
      <c r="K1794" s="4">
        <v>1080789</v>
      </c>
      <c r="L1794" s="4" t="str">
        <f t="shared" ref="L1794:L1857" si="198">IF(K1794="","Missing","Submitted")</f>
        <v>Submitted</v>
      </c>
      <c r="M1794" s="1">
        <v>418</v>
      </c>
      <c r="N1794" s="1" t="str">
        <f t="shared" ref="N1794:N1857" si="199">IF(M1794&lt;600,"High_risk",IF(M1794&gt;=750,"medium_risk","low_risk"))</f>
        <v>High_risk</v>
      </c>
      <c r="O1794" s="1" t="str">
        <f t="shared" ref="O1794:O1857" si="200">IF(J1795&lt;503,"Poor",IF(J1795&lt;=550,"Fair",IF(J1795&lt;=750,"Good","Excellent")))</f>
        <v>Excellent</v>
      </c>
      <c r="P1794" s="1" t="str">
        <f t="shared" ref="P1794:P1857" si="201">IF(S1794="","Missing","Submitted")</f>
        <v>Submitted</v>
      </c>
      <c r="Q1794" s="1" t="str">
        <f t="shared" ref="Q1794:Q1857" si="202">IF(AND(M1794&gt;=300,M1794&lt;=900),"Valid","Invalid")</f>
        <v>Valid</v>
      </c>
      <c r="R1794" s="1" t="s">
        <v>70</v>
      </c>
      <c r="S1794" s="4">
        <v>2520236</v>
      </c>
      <c r="T1794" s="1">
        <v>17.329999999999998</v>
      </c>
      <c r="U1794" s="1">
        <v>36</v>
      </c>
      <c r="V1794" s="1">
        <v>70006.559999999998</v>
      </c>
      <c r="W1794" s="4">
        <f t="shared" ref="W1794:W1857" si="203">PMT(T1794/12,U1794,-S1794)</f>
        <v>3639640.8233333724</v>
      </c>
      <c r="X1794" s="1" t="s">
        <v>28</v>
      </c>
      <c r="Y1794" s="1" t="s">
        <v>29</v>
      </c>
      <c r="Z1794" s="8">
        <v>47256</v>
      </c>
      <c r="AA1794" s="8" t="str">
        <f>TEXT(Table2[[#This Row],[Application_Date]],"yyy")</f>
        <v>2029</v>
      </c>
      <c r="AB1794" s="8" t="str">
        <f>TEXT(Table2[[#This Row],[Application_Date]],"mmmm")</f>
        <v>May</v>
      </c>
      <c r="AC1794" s="1" t="s">
        <v>61</v>
      </c>
      <c r="AD1794" s="1" t="s">
        <v>42</v>
      </c>
      <c r="AE1794" s="1" t="s">
        <v>43</v>
      </c>
    </row>
    <row r="1795" spans="1:31" x14ac:dyDescent="0.25">
      <c r="A1795" s="1" t="s">
        <v>3730</v>
      </c>
      <c r="B1795" s="1" t="str">
        <f>IF(COUNTIF($A$2:A1795,A1795)&gt;1,"Duplicate","Unique")</f>
        <v>Unique</v>
      </c>
      <c r="C1795" s="1" t="s">
        <v>3731</v>
      </c>
      <c r="D1795" s="1" t="s">
        <v>309</v>
      </c>
      <c r="E1795" s="1" t="str">
        <f t="shared" si="197"/>
        <v>Submitted</v>
      </c>
      <c r="F1795" s="1" t="s">
        <v>47</v>
      </c>
      <c r="G1795" s="1">
        <v>61</v>
      </c>
      <c r="H1795" s="1" t="s">
        <v>36</v>
      </c>
      <c r="I1795" s="1" t="s">
        <v>48</v>
      </c>
      <c r="J1795" s="1" t="s">
        <v>70</v>
      </c>
      <c r="K1795" s="4">
        <v>0</v>
      </c>
      <c r="L1795" s="4" t="str">
        <f t="shared" si="198"/>
        <v>Submitted</v>
      </c>
      <c r="M1795" s="1">
        <v>477</v>
      </c>
      <c r="N1795" s="1" t="str">
        <f t="shared" si="199"/>
        <v>High_risk</v>
      </c>
      <c r="O1795" s="1" t="str">
        <f t="shared" si="200"/>
        <v>Excellent</v>
      </c>
      <c r="P1795" s="1" t="str">
        <f t="shared" si="201"/>
        <v>Submitted</v>
      </c>
      <c r="Q1795" s="1" t="str">
        <f t="shared" si="202"/>
        <v>Valid</v>
      </c>
      <c r="R1795" s="1" t="s">
        <v>6</v>
      </c>
      <c r="S1795" s="4">
        <v>88372</v>
      </c>
      <c r="T1795" s="1">
        <v>15.05</v>
      </c>
      <c r="U1795" s="1">
        <v>36</v>
      </c>
      <c r="V1795" s="1">
        <v>2454.7800000000002</v>
      </c>
      <c r="W1795" s="4">
        <f t="shared" si="203"/>
        <v>110833.2166666884</v>
      </c>
      <c r="X1795" s="1" t="s">
        <v>28</v>
      </c>
      <c r="Y1795" s="1" t="s">
        <v>29</v>
      </c>
      <c r="Z1795" s="8">
        <v>47257</v>
      </c>
      <c r="AA1795" s="8" t="str">
        <f>TEXT(Table2[[#This Row],[Application_Date]],"yyy")</f>
        <v>2029</v>
      </c>
      <c r="AB1795" s="8" t="str">
        <f>TEXT(Table2[[#This Row],[Application_Date]],"mmmm")</f>
        <v>May</v>
      </c>
      <c r="AC1795" s="1" t="s">
        <v>52</v>
      </c>
      <c r="AD1795" s="1" t="s">
        <v>30</v>
      </c>
      <c r="AE1795" s="1" t="s">
        <v>43</v>
      </c>
    </row>
    <row r="1796" spans="1:31" x14ac:dyDescent="0.25">
      <c r="A1796" s="1" t="s">
        <v>3732</v>
      </c>
      <c r="B1796" s="1" t="str">
        <f>IF(COUNTIF($A$2:A1796,A1796)&gt;1,"Duplicate","Unique")</f>
        <v>Unique</v>
      </c>
      <c r="C1796" s="1" t="s">
        <v>3733</v>
      </c>
      <c r="D1796" s="1" t="s">
        <v>242</v>
      </c>
      <c r="E1796" s="1" t="str">
        <f t="shared" si="197"/>
        <v>Submitted</v>
      </c>
      <c r="F1796" s="1" t="s">
        <v>35</v>
      </c>
      <c r="G1796" s="1">
        <v>24</v>
      </c>
      <c r="H1796" s="1" t="s">
        <v>24</v>
      </c>
      <c r="I1796" s="1" t="s">
        <v>48</v>
      </c>
      <c r="J1796" s="1" t="s">
        <v>49</v>
      </c>
      <c r="K1796" s="4">
        <v>1063921</v>
      </c>
      <c r="L1796" s="4" t="str">
        <f t="shared" si="198"/>
        <v>Submitted</v>
      </c>
      <c r="M1796" s="1">
        <v>503</v>
      </c>
      <c r="N1796" s="1" t="str">
        <f t="shared" si="199"/>
        <v>High_risk</v>
      </c>
      <c r="O1796" s="1" t="str">
        <f t="shared" si="200"/>
        <v>Excellent</v>
      </c>
      <c r="P1796" s="1" t="str">
        <f t="shared" si="201"/>
        <v>Submitted</v>
      </c>
      <c r="Q1796" s="1" t="str">
        <f t="shared" si="202"/>
        <v>Valid</v>
      </c>
      <c r="R1796" s="1" t="s">
        <v>82</v>
      </c>
      <c r="S1796" s="4">
        <v>4129511</v>
      </c>
      <c r="T1796" s="1">
        <v>7.09</v>
      </c>
      <c r="U1796" s="1">
        <v>120</v>
      </c>
      <c r="V1796" s="1">
        <v>34412.589999999997</v>
      </c>
      <c r="W1796" s="4">
        <f t="shared" si="203"/>
        <v>2439852.7491666665</v>
      </c>
      <c r="X1796" s="1" t="s">
        <v>59</v>
      </c>
      <c r="Y1796" s="1" t="s">
        <v>60</v>
      </c>
      <c r="Z1796" s="8">
        <v>47258</v>
      </c>
      <c r="AA1796" s="8" t="str">
        <f>TEXT(Table2[[#This Row],[Application_Date]],"yyy")</f>
        <v>2029</v>
      </c>
      <c r="AB1796" s="8" t="str">
        <f>TEXT(Table2[[#This Row],[Application_Date]],"mmmm")</f>
        <v>May</v>
      </c>
      <c r="AC1796" s="1" t="s">
        <v>61</v>
      </c>
      <c r="AD1796" s="1" t="s">
        <v>30</v>
      </c>
      <c r="AE1796" s="1" t="s">
        <v>62</v>
      </c>
    </row>
    <row r="1797" spans="1:31" x14ac:dyDescent="0.25">
      <c r="A1797" s="1" t="s">
        <v>3734</v>
      </c>
      <c r="B1797" s="1" t="str">
        <f>IF(COUNTIF($A$2:A1797,A1797)&gt;1,"Duplicate","Unique")</f>
        <v>Unique</v>
      </c>
      <c r="C1797" s="1" t="s">
        <v>3735</v>
      </c>
      <c r="D1797" s="1" t="s">
        <v>102</v>
      </c>
      <c r="E1797" s="1" t="str">
        <f t="shared" si="197"/>
        <v>Submitted</v>
      </c>
      <c r="F1797" s="1" t="s">
        <v>35</v>
      </c>
      <c r="G1797" s="1">
        <v>57</v>
      </c>
      <c r="H1797" s="1" t="s">
        <v>24</v>
      </c>
      <c r="I1797" s="1" t="s">
        <v>25</v>
      </c>
      <c r="J1797" s="1" t="s">
        <v>37</v>
      </c>
      <c r="K1797" s="4">
        <v>614803</v>
      </c>
      <c r="L1797" s="4" t="str">
        <f t="shared" si="198"/>
        <v>Submitted</v>
      </c>
      <c r="M1797" s="1">
        <v>344</v>
      </c>
      <c r="N1797" s="1" t="str">
        <f t="shared" si="199"/>
        <v>High_risk</v>
      </c>
      <c r="O1797" s="1" t="str">
        <f t="shared" si="200"/>
        <v>Excellent</v>
      </c>
      <c r="P1797" s="1" t="str">
        <f t="shared" si="201"/>
        <v>Submitted</v>
      </c>
      <c r="Q1797" s="1" t="str">
        <f t="shared" si="202"/>
        <v>Valid</v>
      </c>
      <c r="R1797" s="1" t="s">
        <v>38</v>
      </c>
      <c r="S1797" s="4">
        <v>3546207</v>
      </c>
      <c r="T1797" s="1">
        <v>14.33</v>
      </c>
      <c r="U1797" s="1">
        <v>24</v>
      </c>
      <c r="V1797" s="1">
        <v>147758.62</v>
      </c>
      <c r="W1797" s="4">
        <f t="shared" si="203"/>
        <v>4234762.2198123029</v>
      </c>
      <c r="X1797" s="1" t="s">
        <v>105</v>
      </c>
      <c r="Y1797" s="1" t="s">
        <v>106</v>
      </c>
      <c r="Z1797" s="8">
        <v>47259</v>
      </c>
      <c r="AA1797" s="8" t="str">
        <f>TEXT(Table2[[#This Row],[Application_Date]],"yyy")</f>
        <v>2029</v>
      </c>
      <c r="AB1797" s="8" t="str">
        <f>TEXT(Table2[[#This Row],[Application_Date]],"mmmm")</f>
        <v>May</v>
      </c>
      <c r="AC1797" s="1" t="s">
        <v>41</v>
      </c>
      <c r="AD1797" s="1" t="s">
        <v>30</v>
      </c>
      <c r="AE1797" s="1" t="s">
        <v>43</v>
      </c>
    </row>
    <row r="1798" spans="1:31" x14ac:dyDescent="0.25">
      <c r="A1798" s="1" t="s">
        <v>3736</v>
      </c>
      <c r="B1798" s="1" t="str">
        <f>IF(COUNTIF($A$2:A1798,A1798)&gt;1,"Duplicate","Unique")</f>
        <v>Unique</v>
      </c>
      <c r="C1798" s="1" t="s">
        <v>3737</v>
      </c>
      <c r="D1798" s="1" t="s">
        <v>1280</v>
      </c>
      <c r="E1798" s="1" t="str">
        <f t="shared" si="197"/>
        <v>Submitted</v>
      </c>
      <c r="F1798" s="1" t="s">
        <v>35</v>
      </c>
      <c r="G1798" s="1">
        <v>19</v>
      </c>
      <c r="H1798" s="1" t="s">
        <v>36</v>
      </c>
      <c r="I1798" s="1" t="s">
        <v>25</v>
      </c>
      <c r="J1798" s="1" t="s">
        <v>70</v>
      </c>
      <c r="K1798" s="4">
        <v>1581224</v>
      </c>
      <c r="L1798" s="4" t="str">
        <f t="shared" si="198"/>
        <v>Submitted</v>
      </c>
      <c r="M1798" s="1">
        <v>488</v>
      </c>
      <c r="N1798" s="1" t="str">
        <f t="shared" si="199"/>
        <v>High_risk</v>
      </c>
      <c r="O1798" s="1" t="str">
        <f t="shared" si="200"/>
        <v>Excellent</v>
      </c>
      <c r="P1798" s="1" t="str">
        <f t="shared" si="201"/>
        <v>Submitted</v>
      </c>
      <c r="Q1798" s="1" t="str">
        <f t="shared" si="202"/>
        <v>Valid</v>
      </c>
      <c r="R1798" s="1" t="s">
        <v>82</v>
      </c>
      <c r="S1798" s="4">
        <v>1836812</v>
      </c>
      <c r="T1798" s="1">
        <v>18.02</v>
      </c>
      <c r="U1798" s="1">
        <v>24</v>
      </c>
      <c r="V1798" s="1">
        <v>76533.83</v>
      </c>
      <c r="W1798" s="4">
        <f t="shared" si="203"/>
        <v>2758279.3540974003</v>
      </c>
      <c r="X1798" s="1" t="s">
        <v>59</v>
      </c>
      <c r="Y1798" s="1" t="s">
        <v>60</v>
      </c>
      <c r="Z1798" s="8">
        <v>47260</v>
      </c>
      <c r="AA1798" s="8" t="str">
        <f>TEXT(Table2[[#This Row],[Application_Date]],"yyy")</f>
        <v>2029</v>
      </c>
      <c r="AB1798" s="8" t="str">
        <f>TEXT(Table2[[#This Row],[Application_Date]],"mmmm")</f>
        <v>May</v>
      </c>
      <c r="AC1798" s="1" t="s">
        <v>61</v>
      </c>
      <c r="AD1798" s="1" t="s">
        <v>30</v>
      </c>
      <c r="AE1798" s="1" t="s">
        <v>66</v>
      </c>
    </row>
    <row r="1799" spans="1:31" x14ac:dyDescent="0.25">
      <c r="A1799" s="1" t="s">
        <v>3738</v>
      </c>
      <c r="B1799" s="1" t="str">
        <f>IF(COUNTIF($A$2:A1799,A1799)&gt;1,"Duplicate","Unique")</f>
        <v>Unique</v>
      </c>
      <c r="C1799" s="1" t="s">
        <v>3739</v>
      </c>
      <c r="D1799" s="1" t="s">
        <v>659</v>
      </c>
      <c r="E1799" s="1" t="str">
        <f t="shared" si="197"/>
        <v>Submitted</v>
      </c>
      <c r="F1799" s="1" t="s">
        <v>35</v>
      </c>
      <c r="G1799" s="1">
        <v>34</v>
      </c>
      <c r="H1799" s="1" t="s">
        <v>24</v>
      </c>
      <c r="I1799" s="1" t="s">
        <v>48</v>
      </c>
      <c r="J1799" s="1" t="s">
        <v>70</v>
      </c>
      <c r="K1799" s="4">
        <v>1283410</v>
      </c>
      <c r="L1799" s="4" t="str">
        <f t="shared" si="198"/>
        <v>Submitted</v>
      </c>
      <c r="M1799" s="1">
        <v>761</v>
      </c>
      <c r="N1799" s="1" t="str">
        <f t="shared" si="199"/>
        <v>medium_risk</v>
      </c>
      <c r="O1799" s="1" t="str">
        <f t="shared" si="200"/>
        <v>Excellent</v>
      </c>
      <c r="P1799" s="1" t="str">
        <f t="shared" si="201"/>
        <v>Submitted</v>
      </c>
      <c r="Q1799" s="1" t="str">
        <f t="shared" si="202"/>
        <v>Valid</v>
      </c>
      <c r="R1799" s="1" t="s">
        <v>70</v>
      </c>
      <c r="S1799" s="4">
        <v>493859</v>
      </c>
      <c r="T1799" s="1">
        <v>12.29</v>
      </c>
      <c r="U1799" s="1">
        <v>24</v>
      </c>
      <c r="V1799" s="1">
        <v>20577.46</v>
      </c>
      <c r="W1799" s="4">
        <f t="shared" si="203"/>
        <v>505793.94843097817</v>
      </c>
      <c r="X1799" s="1" t="s">
        <v>39</v>
      </c>
      <c r="Y1799" s="1" t="s">
        <v>40</v>
      </c>
      <c r="Z1799" s="8">
        <v>47261</v>
      </c>
      <c r="AA1799" s="8" t="str">
        <f>TEXT(Table2[[#This Row],[Application_Date]],"yyy")</f>
        <v>2029</v>
      </c>
      <c r="AB1799" s="8" t="str">
        <f>TEXT(Table2[[#This Row],[Application_Date]],"mmmm")</f>
        <v>May</v>
      </c>
      <c r="AC1799" s="1" t="s">
        <v>52</v>
      </c>
      <c r="AD1799" s="1" t="s">
        <v>42</v>
      </c>
      <c r="AE1799" s="1" t="s">
        <v>43</v>
      </c>
    </row>
    <row r="1800" spans="1:31" x14ac:dyDescent="0.25">
      <c r="A1800" s="1" t="s">
        <v>3740</v>
      </c>
      <c r="B1800" s="1" t="str">
        <f>IF(COUNTIF($A$2:A1800,A1800)&gt;1,"Duplicate","Unique")</f>
        <v>Unique</v>
      </c>
      <c r="C1800" s="1" t="s">
        <v>3741</v>
      </c>
      <c r="D1800" s="1" t="s">
        <v>151</v>
      </c>
      <c r="E1800" s="1" t="str">
        <f t="shared" si="197"/>
        <v>Submitted</v>
      </c>
      <c r="F1800" s="1" t="s">
        <v>35</v>
      </c>
      <c r="G1800" s="1">
        <v>64</v>
      </c>
      <c r="H1800" s="1" t="s">
        <v>36</v>
      </c>
      <c r="I1800" s="1" t="s">
        <v>48</v>
      </c>
      <c r="J1800" s="1" t="s">
        <v>37</v>
      </c>
      <c r="K1800" s="4">
        <v>1705659</v>
      </c>
      <c r="L1800" s="4" t="str">
        <f t="shared" si="198"/>
        <v>Submitted</v>
      </c>
      <c r="M1800" s="1">
        <v>497</v>
      </c>
      <c r="N1800" s="1" t="str">
        <f t="shared" si="199"/>
        <v>High_risk</v>
      </c>
      <c r="O1800" s="1" t="str">
        <f t="shared" si="200"/>
        <v>Excellent</v>
      </c>
      <c r="P1800" s="1" t="str">
        <f t="shared" si="201"/>
        <v>Submitted</v>
      </c>
      <c r="Q1800" s="1" t="str">
        <f t="shared" si="202"/>
        <v>Valid</v>
      </c>
      <c r="R1800" s="1" t="s">
        <v>82</v>
      </c>
      <c r="S1800" s="4">
        <v>2976924</v>
      </c>
      <c r="T1800" s="1">
        <v>11.24</v>
      </c>
      <c r="U1800" s="1">
        <v>60</v>
      </c>
      <c r="V1800" s="1">
        <v>49615.4</v>
      </c>
      <c r="W1800" s="4">
        <f t="shared" si="203"/>
        <v>2788385.48</v>
      </c>
      <c r="X1800" s="1" t="s">
        <v>105</v>
      </c>
      <c r="Y1800" s="1" t="s">
        <v>106</v>
      </c>
      <c r="Z1800" s="8">
        <v>47262</v>
      </c>
      <c r="AA1800" s="8" t="str">
        <f>TEXT(Table2[[#This Row],[Application_Date]],"yyy")</f>
        <v>2029</v>
      </c>
      <c r="AB1800" s="8" t="str">
        <f>TEXT(Table2[[#This Row],[Application_Date]],"mmmm")</f>
        <v>May</v>
      </c>
      <c r="AC1800" s="1" t="s">
        <v>61</v>
      </c>
      <c r="AD1800" s="1" t="s">
        <v>30</v>
      </c>
      <c r="AE1800" s="1" t="s">
        <v>62</v>
      </c>
    </row>
    <row r="1801" spans="1:31" x14ac:dyDescent="0.25">
      <c r="A1801" s="1" t="s">
        <v>3742</v>
      </c>
      <c r="B1801" s="1" t="str">
        <f>IF(COUNTIF($A$2:A1801,A1801)&gt;1,"Duplicate","Unique")</f>
        <v>Unique</v>
      </c>
      <c r="C1801" s="1" t="s">
        <v>3743</v>
      </c>
      <c r="D1801" s="1" t="s">
        <v>229</v>
      </c>
      <c r="E1801" s="1" t="str">
        <f t="shared" si="197"/>
        <v>Submitted</v>
      </c>
      <c r="F1801" s="1" t="s">
        <v>47</v>
      </c>
      <c r="G1801" s="1">
        <v>23</v>
      </c>
      <c r="H1801" s="1" t="s">
        <v>24</v>
      </c>
      <c r="I1801" s="1" t="s">
        <v>25</v>
      </c>
      <c r="J1801" s="1" t="s">
        <v>49</v>
      </c>
      <c r="K1801" s="4">
        <v>1138344</v>
      </c>
      <c r="L1801" s="4" t="str">
        <f t="shared" si="198"/>
        <v>Submitted</v>
      </c>
      <c r="M1801" s="1">
        <v>599</v>
      </c>
      <c r="N1801" s="1" t="str">
        <f t="shared" si="199"/>
        <v>High_risk</v>
      </c>
      <c r="O1801" s="1" t="str">
        <f t="shared" si="200"/>
        <v>Excellent</v>
      </c>
      <c r="P1801" s="1" t="str">
        <f t="shared" si="201"/>
        <v>Submitted</v>
      </c>
      <c r="Q1801" s="1" t="str">
        <f t="shared" si="202"/>
        <v>Valid</v>
      </c>
      <c r="R1801" s="1" t="s">
        <v>70</v>
      </c>
      <c r="S1801" s="4">
        <v>461776</v>
      </c>
      <c r="T1801" s="1">
        <v>15.27</v>
      </c>
      <c r="U1801" s="1">
        <v>24</v>
      </c>
      <c r="V1801" s="1">
        <v>19240.669999999998</v>
      </c>
      <c r="W1801" s="4">
        <f t="shared" si="203"/>
        <v>587609.96163303591</v>
      </c>
      <c r="X1801" s="1" t="s">
        <v>50</v>
      </c>
      <c r="Y1801" s="1" t="s">
        <v>51</v>
      </c>
      <c r="Z1801" s="8">
        <v>47263</v>
      </c>
      <c r="AA1801" s="8" t="str">
        <f>TEXT(Table2[[#This Row],[Application_Date]],"yyy")</f>
        <v>2029</v>
      </c>
      <c r="AB1801" s="8" t="str">
        <f>TEXT(Table2[[#This Row],[Application_Date]],"mmmm")</f>
        <v>May</v>
      </c>
      <c r="AC1801" s="1" t="s">
        <v>52</v>
      </c>
      <c r="AD1801" s="1" t="s">
        <v>30</v>
      </c>
      <c r="AE1801" s="1" t="s">
        <v>31</v>
      </c>
    </row>
    <row r="1802" spans="1:31" x14ac:dyDescent="0.25">
      <c r="A1802" s="1" t="s">
        <v>3744</v>
      </c>
      <c r="B1802" s="1" t="str">
        <f>IF(COUNTIF($A$2:A1802,A1802)&gt;1,"Duplicate","Unique")</f>
        <v>Unique</v>
      </c>
      <c r="C1802" s="1" t="s">
        <v>3745</v>
      </c>
      <c r="D1802" s="1" t="s">
        <v>454</v>
      </c>
      <c r="E1802" s="1" t="str">
        <f t="shared" si="197"/>
        <v>Submitted</v>
      </c>
      <c r="F1802" s="1" t="s">
        <v>47</v>
      </c>
      <c r="G1802" s="1">
        <v>60</v>
      </c>
      <c r="H1802" s="1" t="s">
        <v>24</v>
      </c>
      <c r="I1802" s="1" t="s">
        <v>48</v>
      </c>
      <c r="J1802" s="1" t="s">
        <v>37</v>
      </c>
      <c r="K1802" s="4">
        <v>657582</v>
      </c>
      <c r="L1802" s="4" t="str">
        <f t="shared" si="198"/>
        <v>Submitted</v>
      </c>
      <c r="M1802" s="1">
        <v>459</v>
      </c>
      <c r="N1802" s="1" t="str">
        <f t="shared" si="199"/>
        <v>High_risk</v>
      </c>
      <c r="O1802" s="1" t="str">
        <f t="shared" si="200"/>
        <v>Excellent</v>
      </c>
      <c r="P1802" s="1" t="str">
        <f t="shared" si="201"/>
        <v>Submitted</v>
      </c>
      <c r="Q1802" s="1" t="str">
        <f t="shared" si="202"/>
        <v>Valid</v>
      </c>
      <c r="R1802" s="1" t="s">
        <v>38</v>
      </c>
      <c r="S1802" s="4">
        <v>1734384</v>
      </c>
      <c r="T1802" s="1">
        <v>8.1300000000000008</v>
      </c>
      <c r="U1802" s="1">
        <v>24</v>
      </c>
      <c r="V1802" s="1">
        <v>72266</v>
      </c>
      <c r="W1802" s="4">
        <f t="shared" si="203"/>
        <v>1175049.9260174413</v>
      </c>
      <c r="X1802" s="1" t="s">
        <v>95</v>
      </c>
      <c r="Y1802" s="1" t="s">
        <v>96</v>
      </c>
      <c r="Z1802" s="8">
        <v>47264</v>
      </c>
      <c r="AA1802" s="8" t="str">
        <f>TEXT(Table2[[#This Row],[Application_Date]],"yyy")</f>
        <v>2029</v>
      </c>
      <c r="AB1802" s="8" t="str">
        <f>TEXT(Table2[[#This Row],[Application_Date]],"mmmm")</f>
        <v>May</v>
      </c>
      <c r="AC1802" s="1" t="s">
        <v>61</v>
      </c>
      <c r="AD1802" s="1" t="s">
        <v>42</v>
      </c>
      <c r="AE1802" s="1" t="s">
        <v>31</v>
      </c>
    </row>
    <row r="1803" spans="1:31" x14ac:dyDescent="0.25">
      <c r="A1803" s="1" t="s">
        <v>3746</v>
      </c>
      <c r="B1803" s="1" t="str">
        <f>IF(COUNTIF($A$2:A1803,A1803)&gt;1,"Duplicate","Unique")</f>
        <v>Unique</v>
      </c>
      <c r="C1803" s="1" t="s">
        <v>3747</v>
      </c>
      <c r="D1803" s="1" t="s">
        <v>1280</v>
      </c>
      <c r="E1803" s="1" t="str">
        <f t="shared" si="197"/>
        <v>Submitted</v>
      </c>
      <c r="F1803" s="1" t="s">
        <v>47</v>
      </c>
      <c r="G1803" s="1">
        <v>22</v>
      </c>
      <c r="H1803" s="1" t="s">
        <v>24</v>
      </c>
      <c r="I1803" s="1" t="s">
        <v>25</v>
      </c>
      <c r="J1803" s="1" t="s">
        <v>70</v>
      </c>
      <c r="K1803" s="4">
        <v>2470002</v>
      </c>
      <c r="L1803" s="4" t="str">
        <f t="shared" si="198"/>
        <v>Submitted</v>
      </c>
      <c r="M1803" s="1">
        <v>351</v>
      </c>
      <c r="N1803" s="1" t="str">
        <f t="shared" si="199"/>
        <v>High_risk</v>
      </c>
      <c r="O1803" s="1" t="str">
        <f t="shared" si="200"/>
        <v>Excellent</v>
      </c>
      <c r="P1803" s="1" t="str">
        <f t="shared" si="201"/>
        <v>Submitted</v>
      </c>
      <c r="Q1803" s="1" t="str">
        <f t="shared" si="202"/>
        <v>Valid</v>
      </c>
      <c r="R1803" s="1" t="s">
        <v>70</v>
      </c>
      <c r="S1803" s="4">
        <v>2013112</v>
      </c>
      <c r="T1803" s="1">
        <v>11.72</v>
      </c>
      <c r="U1803" s="1">
        <v>60</v>
      </c>
      <c r="V1803" s="1">
        <v>33551.870000000003</v>
      </c>
      <c r="W1803" s="4">
        <f t="shared" si="203"/>
        <v>1966139.3866666667</v>
      </c>
      <c r="X1803" s="1" t="s">
        <v>50</v>
      </c>
      <c r="Y1803" s="1" t="s">
        <v>51</v>
      </c>
      <c r="Z1803" s="8">
        <v>47265</v>
      </c>
      <c r="AA1803" s="8" t="str">
        <f>TEXT(Table2[[#This Row],[Application_Date]],"yyy")</f>
        <v>2029</v>
      </c>
      <c r="AB1803" s="8" t="str">
        <f>TEXT(Table2[[#This Row],[Application_Date]],"mmmm")</f>
        <v>May</v>
      </c>
      <c r="AC1803" s="1" t="s">
        <v>61</v>
      </c>
      <c r="AD1803" s="1" t="s">
        <v>42</v>
      </c>
      <c r="AE1803" s="1" t="s">
        <v>31</v>
      </c>
    </row>
    <row r="1804" spans="1:31" x14ac:dyDescent="0.25">
      <c r="A1804" s="1" t="s">
        <v>3748</v>
      </c>
      <c r="B1804" s="1" t="str">
        <f>IF(COUNTIF($A$2:A1804,A1804)&gt;1,"Duplicate","Unique")</f>
        <v>Unique</v>
      </c>
      <c r="C1804" s="1" t="s">
        <v>3749</v>
      </c>
      <c r="D1804" s="1" t="s">
        <v>136</v>
      </c>
      <c r="E1804" s="1" t="str">
        <f t="shared" si="197"/>
        <v>Submitted</v>
      </c>
      <c r="F1804" s="1" t="s">
        <v>35</v>
      </c>
      <c r="G1804" s="1">
        <v>22</v>
      </c>
      <c r="H1804" s="1" t="s">
        <v>36</v>
      </c>
      <c r="I1804" s="1" t="s">
        <v>25</v>
      </c>
      <c r="J1804" s="1" t="s">
        <v>49</v>
      </c>
      <c r="K1804" s="4">
        <v>878606</v>
      </c>
      <c r="L1804" s="4" t="str">
        <f t="shared" si="198"/>
        <v>Submitted</v>
      </c>
      <c r="M1804" s="1">
        <v>482</v>
      </c>
      <c r="N1804" s="1" t="str">
        <f t="shared" si="199"/>
        <v>High_risk</v>
      </c>
      <c r="O1804" s="1" t="str">
        <f t="shared" si="200"/>
        <v>Excellent</v>
      </c>
      <c r="P1804" s="1" t="str">
        <f t="shared" si="201"/>
        <v>Submitted</v>
      </c>
      <c r="Q1804" s="1" t="str">
        <f t="shared" si="202"/>
        <v>Valid</v>
      </c>
      <c r="R1804" s="1" t="s">
        <v>38</v>
      </c>
      <c r="S1804" s="4">
        <v>2575933</v>
      </c>
      <c r="T1804" s="1">
        <v>16.850000000000001</v>
      </c>
      <c r="U1804" s="1">
        <v>120</v>
      </c>
      <c r="V1804" s="1">
        <v>21466.11</v>
      </c>
      <c r="W1804" s="4">
        <f t="shared" si="203"/>
        <v>3617039.2541666669</v>
      </c>
      <c r="X1804" s="1" t="s">
        <v>59</v>
      </c>
      <c r="Y1804" s="1" t="s">
        <v>60</v>
      </c>
      <c r="Z1804" s="8">
        <v>47266</v>
      </c>
      <c r="AA1804" s="8" t="str">
        <f>TEXT(Table2[[#This Row],[Application_Date]],"yyy")</f>
        <v>2029</v>
      </c>
      <c r="AB1804" s="8" t="str">
        <f>TEXT(Table2[[#This Row],[Application_Date]],"mmmm")</f>
        <v>May</v>
      </c>
      <c r="AC1804" s="1" t="s">
        <v>52</v>
      </c>
      <c r="AD1804" s="1" t="s">
        <v>42</v>
      </c>
      <c r="AE1804" s="1" t="s">
        <v>66</v>
      </c>
    </row>
    <row r="1805" spans="1:31" x14ac:dyDescent="0.25">
      <c r="A1805" s="1" t="s">
        <v>3750</v>
      </c>
      <c r="B1805" s="1" t="str">
        <f>IF(COUNTIF($A$2:A1805,A1805)&gt;1,"Duplicate","Unique")</f>
        <v>Unique</v>
      </c>
      <c r="C1805" s="1" t="s">
        <v>3751</v>
      </c>
      <c r="D1805" s="1" t="s">
        <v>454</v>
      </c>
      <c r="E1805" s="1" t="str">
        <f t="shared" si="197"/>
        <v>Submitted</v>
      </c>
      <c r="F1805" s="1" t="s">
        <v>35</v>
      </c>
      <c r="G1805" s="1">
        <v>19</v>
      </c>
      <c r="H1805" s="1" t="s">
        <v>24</v>
      </c>
      <c r="I1805" s="1" t="s">
        <v>48</v>
      </c>
      <c r="J1805" s="1" t="s">
        <v>70</v>
      </c>
      <c r="K1805" s="4">
        <v>1363835</v>
      </c>
      <c r="L1805" s="4" t="str">
        <f t="shared" si="198"/>
        <v>Submitted</v>
      </c>
      <c r="M1805" s="1">
        <v>351</v>
      </c>
      <c r="N1805" s="1" t="str">
        <f t="shared" si="199"/>
        <v>High_risk</v>
      </c>
      <c r="O1805" s="1" t="str">
        <f t="shared" si="200"/>
        <v>Excellent</v>
      </c>
      <c r="P1805" s="1" t="str">
        <f t="shared" si="201"/>
        <v>Submitted</v>
      </c>
      <c r="Q1805" s="1" t="str">
        <f t="shared" si="202"/>
        <v>Valid</v>
      </c>
      <c r="R1805" s="1" t="s">
        <v>70</v>
      </c>
      <c r="S1805" s="4">
        <v>2555719</v>
      </c>
      <c r="T1805" s="1">
        <v>18.47</v>
      </c>
      <c r="U1805" s="1">
        <v>36</v>
      </c>
      <c r="V1805" s="1">
        <v>70992.19</v>
      </c>
      <c r="W1805" s="4">
        <f t="shared" si="203"/>
        <v>3933677.4941666774</v>
      </c>
      <c r="X1805" s="1" t="s">
        <v>59</v>
      </c>
      <c r="Y1805" s="1" t="s">
        <v>60</v>
      </c>
      <c r="Z1805" s="8">
        <v>47267</v>
      </c>
      <c r="AA1805" s="8" t="str">
        <f>TEXT(Table2[[#This Row],[Application_Date]],"yyy")</f>
        <v>2029</v>
      </c>
      <c r="AB1805" s="8" t="str">
        <f>TEXT(Table2[[#This Row],[Application_Date]],"mmmm")</f>
        <v>May</v>
      </c>
      <c r="AC1805" s="1" t="s">
        <v>41</v>
      </c>
      <c r="AD1805" s="1" t="s">
        <v>30</v>
      </c>
      <c r="AE1805" s="1" t="s">
        <v>66</v>
      </c>
    </row>
    <row r="1806" spans="1:31" x14ac:dyDescent="0.25">
      <c r="A1806" s="1" t="s">
        <v>3752</v>
      </c>
      <c r="B1806" s="1" t="str">
        <f>IF(COUNTIF($A$2:A1806,A1806)&gt;1,"Duplicate","Unique")</f>
        <v>Unique</v>
      </c>
      <c r="C1806" s="1" t="s">
        <v>3753</v>
      </c>
      <c r="D1806" s="1" t="s">
        <v>172</v>
      </c>
      <c r="E1806" s="1" t="str">
        <f t="shared" si="197"/>
        <v>Submitted</v>
      </c>
      <c r="F1806" s="1" t="s">
        <v>47</v>
      </c>
      <c r="G1806" s="1">
        <v>23</v>
      </c>
      <c r="H1806" s="1" t="s">
        <v>36</v>
      </c>
      <c r="I1806" s="1" t="s">
        <v>48</v>
      </c>
      <c r="J1806" s="1" t="s">
        <v>37</v>
      </c>
      <c r="K1806" s="4">
        <v>1204701</v>
      </c>
      <c r="L1806" s="4" t="str">
        <f t="shared" si="198"/>
        <v>Submitted</v>
      </c>
      <c r="M1806" s="1">
        <v>379</v>
      </c>
      <c r="N1806" s="1" t="str">
        <f t="shared" si="199"/>
        <v>High_risk</v>
      </c>
      <c r="O1806" s="1" t="str">
        <f t="shared" si="200"/>
        <v>Excellent</v>
      </c>
      <c r="P1806" s="1" t="str">
        <f t="shared" si="201"/>
        <v>Submitted</v>
      </c>
      <c r="Q1806" s="1" t="str">
        <f t="shared" si="202"/>
        <v>Valid</v>
      </c>
      <c r="R1806" s="1" t="s">
        <v>70</v>
      </c>
      <c r="S1806" s="4">
        <v>4236558</v>
      </c>
      <c r="T1806" s="1">
        <v>9.4600000000000009</v>
      </c>
      <c r="U1806" s="1">
        <v>180</v>
      </c>
      <c r="V1806" s="1">
        <v>23536.43</v>
      </c>
      <c r="W1806" s="4">
        <f t="shared" si="203"/>
        <v>3339819.8900000006</v>
      </c>
      <c r="X1806" s="1" t="s">
        <v>28</v>
      </c>
      <c r="Y1806" s="1" t="s">
        <v>29</v>
      </c>
      <c r="Z1806" s="8">
        <v>47268</v>
      </c>
      <c r="AA1806" s="8" t="str">
        <f>TEXT(Table2[[#This Row],[Application_Date]],"yyy")</f>
        <v>2029</v>
      </c>
      <c r="AB1806" s="8" t="str">
        <f>TEXT(Table2[[#This Row],[Application_Date]],"mmmm")</f>
        <v>May</v>
      </c>
      <c r="AC1806" s="1" t="s">
        <v>61</v>
      </c>
      <c r="AD1806" s="1" t="s">
        <v>30</v>
      </c>
      <c r="AE1806" s="1" t="s">
        <v>31</v>
      </c>
    </row>
    <row r="1807" spans="1:31" x14ac:dyDescent="0.25">
      <c r="A1807" s="1" t="s">
        <v>3754</v>
      </c>
      <c r="B1807" s="1" t="str">
        <f>IF(COUNTIF($A$2:A1807,A1807)&gt;1,"Duplicate","Unique")</f>
        <v>Unique</v>
      </c>
      <c r="C1807" s="1" t="s">
        <v>3755</v>
      </c>
      <c r="D1807" s="1" t="s">
        <v>177</v>
      </c>
      <c r="E1807" s="1" t="str">
        <f t="shared" si="197"/>
        <v>Submitted</v>
      </c>
      <c r="F1807" s="1" t="s">
        <v>35</v>
      </c>
      <c r="G1807" s="1">
        <v>41</v>
      </c>
      <c r="H1807" s="1" t="s">
        <v>36</v>
      </c>
      <c r="I1807" s="1" t="s">
        <v>48</v>
      </c>
      <c r="J1807" s="1" t="s">
        <v>26</v>
      </c>
      <c r="K1807" s="4">
        <v>252054</v>
      </c>
      <c r="L1807" s="4" t="str">
        <f t="shared" si="198"/>
        <v>Submitted</v>
      </c>
      <c r="M1807" s="1">
        <v>853</v>
      </c>
      <c r="N1807" s="1" t="str">
        <f t="shared" si="199"/>
        <v>medium_risk</v>
      </c>
      <c r="O1807" s="1" t="str">
        <f t="shared" si="200"/>
        <v>Excellent</v>
      </c>
      <c r="P1807" s="1" t="str">
        <f t="shared" si="201"/>
        <v>Submitted</v>
      </c>
      <c r="Q1807" s="1" t="str">
        <f t="shared" si="202"/>
        <v>Valid</v>
      </c>
      <c r="R1807" s="1" t="s">
        <v>38</v>
      </c>
      <c r="S1807" s="4">
        <v>717530</v>
      </c>
      <c r="T1807" s="1">
        <v>14.61</v>
      </c>
      <c r="U1807" s="1">
        <v>180</v>
      </c>
      <c r="V1807" s="1">
        <v>3986.28</v>
      </c>
      <c r="W1807" s="4">
        <f t="shared" si="203"/>
        <v>873592.77500000002</v>
      </c>
      <c r="X1807" s="1" t="s">
        <v>28</v>
      </c>
      <c r="Y1807" s="1" t="s">
        <v>29</v>
      </c>
      <c r="Z1807" s="8">
        <v>47269</v>
      </c>
      <c r="AA1807" s="8" t="str">
        <f>TEXT(Table2[[#This Row],[Application_Date]],"yyy")</f>
        <v>2029</v>
      </c>
      <c r="AB1807" s="8" t="str">
        <f>TEXT(Table2[[#This Row],[Application_Date]],"mmmm")</f>
        <v>May</v>
      </c>
      <c r="AC1807" s="1" t="s">
        <v>61</v>
      </c>
      <c r="AD1807" s="1" t="s">
        <v>30</v>
      </c>
      <c r="AE1807" s="1" t="s">
        <v>62</v>
      </c>
    </row>
    <row r="1808" spans="1:31" x14ac:dyDescent="0.25">
      <c r="A1808" s="1" t="s">
        <v>3756</v>
      </c>
      <c r="B1808" s="1" t="str">
        <f>IF(COUNTIF($A$2:A1808,A1808)&gt;1,"Duplicate","Unique")</f>
        <v>Unique</v>
      </c>
      <c r="C1808" s="1" t="s">
        <v>3757</v>
      </c>
      <c r="D1808" s="1" t="s">
        <v>81</v>
      </c>
      <c r="E1808" s="1" t="str">
        <f t="shared" si="197"/>
        <v>Submitted</v>
      </c>
      <c r="F1808" s="1" t="s">
        <v>35</v>
      </c>
      <c r="G1808" s="1">
        <v>59</v>
      </c>
      <c r="H1808" s="1" t="s">
        <v>36</v>
      </c>
      <c r="I1808" s="1" t="s">
        <v>48</v>
      </c>
      <c r="J1808" s="1" t="s">
        <v>49</v>
      </c>
      <c r="K1808" s="4">
        <v>1743528</v>
      </c>
      <c r="L1808" s="4" t="str">
        <f t="shared" si="198"/>
        <v>Submitted</v>
      </c>
      <c r="M1808" s="1">
        <v>950</v>
      </c>
      <c r="N1808" s="1" t="str">
        <f t="shared" si="199"/>
        <v>medium_risk</v>
      </c>
      <c r="O1808" s="1" t="str">
        <f t="shared" si="200"/>
        <v>Excellent</v>
      </c>
      <c r="P1808" s="1" t="str">
        <f t="shared" si="201"/>
        <v>Submitted</v>
      </c>
      <c r="Q1808" s="1" t="str">
        <f t="shared" si="202"/>
        <v>Invalid</v>
      </c>
      <c r="R1808" s="1" t="s">
        <v>27</v>
      </c>
      <c r="S1808" s="4">
        <v>0</v>
      </c>
      <c r="T1808" s="1">
        <v>7.27</v>
      </c>
      <c r="U1808" s="1">
        <v>60</v>
      </c>
      <c r="V1808" s="1">
        <v>4166.67</v>
      </c>
      <c r="W1808" s="4">
        <f t="shared" si="203"/>
        <v>0</v>
      </c>
      <c r="X1808" s="1" t="s">
        <v>28</v>
      </c>
      <c r="Y1808" s="1" t="s">
        <v>29</v>
      </c>
      <c r="Z1808" s="8">
        <v>47270</v>
      </c>
      <c r="AA1808" s="8" t="str">
        <f>TEXT(Table2[[#This Row],[Application_Date]],"yyy")</f>
        <v>2029</v>
      </c>
      <c r="AB1808" s="8" t="str">
        <f>TEXT(Table2[[#This Row],[Application_Date]],"mmmm")</f>
        <v>June</v>
      </c>
      <c r="AC1808" s="1" t="s">
        <v>61</v>
      </c>
      <c r="AD1808" s="1" t="s">
        <v>42</v>
      </c>
      <c r="AE1808" s="1" t="s">
        <v>31</v>
      </c>
    </row>
    <row r="1809" spans="1:31" x14ac:dyDescent="0.25">
      <c r="A1809" s="1" t="s">
        <v>3758</v>
      </c>
      <c r="B1809" s="1" t="str">
        <f>IF(COUNTIF($A$2:A1809,A1809)&gt;1,"Duplicate","Unique")</f>
        <v>Unique</v>
      </c>
      <c r="C1809" s="1" t="s">
        <v>3759</v>
      </c>
      <c r="D1809" s="1" t="s">
        <v>46</v>
      </c>
      <c r="E1809" s="1" t="str">
        <f t="shared" si="197"/>
        <v>Submitted</v>
      </c>
      <c r="F1809" s="1" t="s">
        <v>47</v>
      </c>
      <c r="G1809" s="1">
        <v>18</v>
      </c>
      <c r="H1809" s="1" t="s">
        <v>36</v>
      </c>
      <c r="I1809" s="1" t="s">
        <v>48</v>
      </c>
      <c r="J1809" s="1" t="s">
        <v>70</v>
      </c>
      <c r="K1809" s="4">
        <v>558732</v>
      </c>
      <c r="L1809" s="4" t="str">
        <f t="shared" si="198"/>
        <v>Submitted</v>
      </c>
      <c r="M1809" s="1">
        <v>775</v>
      </c>
      <c r="N1809" s="1" t="str">
        <f t="shared" si="199"/>
        <v>medium_risk</v>
      </c>
      <c r="O1809" s="1" t="str">
        <f t="shared" si="200"/>
        <v>Excellent</v>
      </c>
      <c r="P1809" s="1" t="str">
        <f t="shared" si="201"/>
        <v>Submitted</v>
      </c>
      <c r="Q1809" s="1" t="str">
        <f t="shared" si="202"/>
        <v>Valid</v>
      </c>
      <c r="R1809" s="1" t="s">
        <v>82</v>
      </c>
      <c r="S1809" s="4">
        <v>3491507</v>
      </c>
      <c r="T1809" s="1">
        <v>15.35</v>
      </c>
      <c r="U1809" s="1">
        <v>24</v>
      </c>
      <c r="V1809" s="1">
        <v>145479.46</v>
      </c>
      <c r="W1809" s="4">
        <f t="shared" si="203"/>
        <v>4466219.3824028177</v>
      </c>
      <c r="X1809" s="1" t="s">
        <v>85</v>
      </c>
      <c r="Y1809" s="1" t="s">
        <v>86</v>
      </c>
      <c r="Z1809" s="8">
        <v>47271</v>
      </c>
      <c r="AA1809" s="8" t="str">
        <f>TEXT(Table2[[#This Row],[Application_Date]],"yyy")</f>
        <v>2029</v>
      </c>
      <c r="AB1809" s="8" t="str">
        <f>TEXT(Table2[[#This Row],[Application_Date]],"mmmm")</f>
        <v>June</v>
      </c>
      <c r="AC1809" s="1" t="s">
        <v>61</v>
      </c>
      <c r="AD1809" s="1" t="s">
        <v>42</v>
      </c>
      <c r="AE1809" s="1" t="s">
        <v>31</v>
      </c>
    </row>
    <row r="1810" spans="1:31" x14ac:dyDescent="0.25">
      <c r="A1810" s="1" t="s">
        <v>3760</v>
      </c>
      <c r="B1810" s="1" t="str">
        <f>IF(COUNTIF($A$2:A1810,A1810)&gt;1,"Duplicate","Unique")</f>
        <v>Unique</v>
      </c>
      <c r="C1810" s="1" t="s">
        <v>3761</v>
      </c>
      <c r="D1810" s="1" t="s">
        <v>199</v>
      </c>
      <c r="E1810" s="1" t="str">
        <f t="shared" si="197"/>
        <v>Submitted</v>
      </c>
      <c r="F1810" s="1" t="s">
        <v>35</v>
      </c>
      <c r="G1810" s="1">
        <v>28</v>
      </c>
      <c r="H1810" s="1" t="s">
        <v>36</v>
      </c>
      <c r="I1810" s="1" t="s">
        <v>48</v>
      </c>
      <c r="J1810" s="1" t="s">
        <v>26</v>
      </c>
      <c r="K1810" s="4">
        <v>2137008</v>
      </c>
      <c r="L1810" s="4" t="str">
        <f t="shared" si="198"/>
        <v>Submitted</v>
      </c>
      <c r="M1810" s="1">
        <v>342</v>
      </c>
      <c r="N1810" s="1" t="str">
        <f t="shared" si="199"/>
        <v>High_risk</v>
      </c>
      <c r="O1810" s="1" t="str">
        <f t="shared" si="200"/>
        <v>Excellent</v>
      </c>
      <c r="P1810" s="1" t="str">
        <f t="shared" si="201"/>
        <v>Submitted</v>
      </c>
      <c r="Q1810" s="1" t="str">
        <f t="shared" si="202"/>
        <v>Valid</v>
      </c>
      <c r="R1810" s="1" t="s">
        <v>6</v>
      </c>
      <c r="S1810" s="4">
        <v>4999426</v>
      </c>
      <c r="T1810" s="1">
        <v>16.079999999999998</v>
      </c>
      <c r="U1810" s="1">
        <v>120</v>
      </c>
      <c r="V1810" s="1">
        <v>41661.879999999997</v>
      </c>
      <c r="W1810" s="4">
        <f t="shared" si="203"/>
        <v>6699230.8399999989</v>
      </c>
      <c r="X1810" s="1" t="s">
        <v>50</v>
      </c>
      <c r="Y1810" s="1" t="s">
        <v>51</v>
      </c>
      <c r="Z1810" s="8">
        <v>47272</v>
      </c>
      <c r="AA1810" s="8" t="str">
        <f>TEXT(Table2[[#This Row],[Application_Date]],"yyy")</f>
        <v>2029</v>
      </c>
      <c r="AB1810" s="8" t="str">
        <f>TEXT(Table2[[#This Row],[Application_Date]],"mmmm")</f>
        <v>June</v>
      </c>
      <c r="AC1810" s="1" t="s">
        <v>61</v>
      </c>
      <c r="AD1810" s="1" t="s">
        <v>42</v>
      </c>
      <c r="AE1810" s="1" t="s">
        <v>31</v>
      </c>
    </row>
    <row r="1811" spans="1:31" x14ac:dyDescent="0.25">
      <c r="A1811" s="1" t="s">
        <v>3762</v>
      </c>
      <c r="B1811" s="1" t="str">
        <f>IF(COUNTIF($A$2:A1811,A1811)&gt;1,"Duplicate","Unique")</f>
        <v>Unique</v>
      </c>
      <c r="C1811" s="1" t="s">
        <v>3763</v>
      </c>
      <c r="D1811" s="1" t="s">
        <v>242</v>
      </c>
      <c r="E1811" s="1" t="str">
        <f t="shared" si="197"/>
        <v>Submitted</v>
      </c>
      <c r="F1811" s="1" t="s">
        <v>35</v>
      </c>
      <c r="G1811" s="1">
        <v>37</v>
      </c>
      <c r="H1811" s="1" t="s">
        <v>36</v>
      </c>
      <c r="I1811" s="1" t="s">
        <v>48</v>
      </c>
      <c r="J1811" s="1" t="s">
        <v>37</v>
      </c>
      <c r="K1811" s="4">
        <v>350589</v>
      </c>
      <c r="L1811" s="4" t="str">
        <f t="shared" si="198"/>
        <v>Submitted</v>
      </c>
      <c r="M1811" s="1">
        <v>895</v>
      </c>
      <c r="N1811" s="1" t="str">
        <f t="shared" si="199"/>
        <v>medium_risk</v>
      </c>
      <c r="O1811" s="1" t="str">
        <f t="shared" si="200"/>
        <v>Excellent</v>
      </c>
      <c r="P1811" s="1" t="str">
        <f t="shared" si="201"/>
        <v>Submitted</v>
      </c>
      <c r="Q1811" s="1" t="str">
        <f t="shared" si="202"/>
        <v>Valid</v>
      </c>
      <c r="R1811" s="1" t="s">
        <v>6</v>
      </c>
      <c r="S1811" s="4">
        <v>3866593</v>
      </c>
      <c r="T1811" s="1">
        <v>13.53</v>
      </c>
      <c r="U1811" s="1">
        <v>180</v>
      </c>
      <c r="V1811" s="1">
        <v>21481.07</v>
      </c>
      <c r="W1811" s="4">
        <f t="shared" si="203"/>
        <v>4359583.6074999999</v>
      </c>
      <c r="X1811" s="1" t="s">
        <v>85</v>
      </c>
      <c r="Y1811" s="1" t="s">
        <v>86</v>
      </c>
      <c r="Z1811" s="8">
        <v>47273</v>
      </c>
      <c r="AA1811" s="8" t="str">
        <f>TEXT(Table2[[#This Row],[Application_Date]],"yyy")</f>
        <v>2029</v>
      </c>
      <c r="AB1811" s="8" t="str">
        <f>TEXT(Table2[[#This Row],[Application_Date]],"mmmm")</f>
        <v>June</v>
      </c>
      <c r="AC1811" s="1" t="s">
        <v>52</v>
      </c>
      <c r="AD1811" s="1" t="s">
        <v>30</v>
      </c>
      <c r="AE1811" s="1" t="s">
        <v>31</v>
      </c>
    </row>
    <row r="1812" spans="1:31" x14ac:dyDescent="0.25">
      <c r="A1812" s="1" t="s">
        <v>3764</v>
      </c>
      <c r="B1812" s="1" t="str">
        <f>IF(COUNTIF($A$2:A1812,A1812)&gt;1,"Duplicate","Unique")</f>
        <v>Unique</v>
      </c>
      <c r="C1812" s="1" t="s">
        <v>3765</v>
      </c>
      <c r="D1812" s="1" t="s">
        <v>139</v>
      </c>
      <c r="E1812" s="1" t="str">
        <f t="shared" si="197"/>
        <v>Submitted</v>
      </c>
      <c r="F1812" s="1" t="s">
        <v>35</v>
      </c>
      <c r="G1812" s="1">
        <v>34</v>
      </c>
      <c r="H1812" s="1" t="s">
        <v>24</v>
      </c>
      <c r="I1812" s="1" t="s">
        <v>25</v>
      </c>
      <c r="J1812" s="1" t="s">
        <v>37</v>
      </c>
      <c r="K1812" s="4">
        <v>1628510</v>
      </c>
      <c r="L1812" s="4" t="str">
        <f t="shared" si="198"/>
        <v>Submitted</v>
      </c>
      <c r="M1812" s="1">
        <v>388</v>
      </c>
      <c r="N1812" s="1" t="str">
        <f t="shared" si="199"/>
        <v>High_risk</v>
      </c>
      <c r="O1812" s="1" t="str">
        <f t="shared" si="200"/>
        <v>Excellent</v>
      </c>
      <c r="P1812" s="1" t="str">
        <f t="shared" si="201"/>
        <v>Submitted</v>
      </c>
      <c r="Q1812" s="1" t="str">
        <f t="shared" si="202"/>
        <v>Valid</v>
      </c>
      <c r="R1812" s="1" t="s">
        <v>82</v>
      </c>
      <c r="S1812" s="4">
        <v>920081</v>
      </c>
      <c r="T1812" s="1">
        <v>17.54</v>
      </c>
      <c r="U1812" s="1">
        <v>60</v>
      </c>
      <c r="V1812" s="1">
        <v>15334.68</v>
      </c>
      <c r="W1812" s="4">
        <f t="shared" si="203"/>
        <v>1344851.7283333333</v>
      </c>
      <c r="X1812" s="1" t="s">
        <v>95</v>
      </c>
      <c r="Y1812" s="1" t="s">
        <v>96</v>
      </c>
      <c r="Z1812" s="8">
        <v>47274</v>
      </c>
      <c r="AA1812" s="8" t="str">
        <f>TEXT(Table2[[#This Row],[Application_Date]],"yyy")</f>
        <v>2029</v>
      </c>
      <c r="AB1812" s="8" t="str">
        <f>TEXT(Table2[[#This Row],[Application_Date]],"mmmm")</f>
        <v>June</v>
      </c>
      <c r="AC1812" s="1" t="s">
        <v>61</v>
      </c>
      <c r="AD1812" s="1" t="s">
        <v>30</v>
      </c>
      <c r="AE1812" s="1" t="s">
        <v>31</v>
      </c>
    </row>
    <row r="1813" spans="1:31" x14ac:dyDescent="0.25">
      <c r="A1813" s="1" t="s">
        <v>3766</v>
      </c>
      <c r="B1813" s="1" t="str">
        <f>IF(COUNTIF($A$2:A1813,A1813)&gt;1,"Duplicate","Unique")</f>
        <v>Unique</v>
      </c>
      <c r="C1813" s="1" t="s">
        <v>3767</v>
      </c>
      <c r="D1813" s="1" t="s">
        <v>296</v>
      </c>
      <c r="E1813" s="1" t="str">
        <f t="shared" si="197"/>
        <v>Submitted</v>
      </c>
      <c r="F1813" s="1" t="s">
        <v>35</v>
      </c>
      <c r="G1813" s="1">
        <v>54</v>
      </c>
      <c r="H1813" s="1" t="s">
        <v>24</v>
      </c>
      <c r="I1813" s="1" t="s">
        <v>48</v>
      </c>
      <c r="J1813" s="1" t="s">
        <v>49</v>
      </c>
      <c r="K1813" s="4">
        <v>1371233</v>
      </c>
      <c r="L1813" s="4" t="str">
        <f t="shared" si="198"/>
        <v>Submitted</v>
      </c>
      <c r="M1813" s="1">
        <v>770</v>
      </c>
      <c r="N1813" s="1" t="str">
        <f t="shared" si="199"/>
        <v>medium_risk</v>
      </c>
      <c r="O1813" s="1" t="str">
        <f t="shared" si="200"/>
        <v>Excellent</v>
      </c>
      <c r="P1813" s="1" t="str">
        <f t="shared" si="201"/>
        <v>Submitted</v>
      </c>
      <c r="Q1813" s="1" t="str">
        <f t="shared" si="202"/>
        <v>Valid</v>
      </c>
      <c r="R1813" s="1" t="s">
        <v>38</v>
      </c>
      <c r="S1813" s="4">
        <v>4405077</v>
      </c>
      <c r="T1813" s="1">
        <v>15.94</v>
      </c>
      <c r="U1813" s="1">
        <v>120</v>
      </c>
      <c r="V1813" s="1">
        <v>36708.97</v>
      </c>
      <c r="W1813" s="4">
        <f t="shared" si="203"/>
        <v>5851410.6150000002</v>
      </c>
      <c r="X1813" s="1" t="s">
        <v>39</v>
      </c>
      <c r="Y1813" s="1" t="s">
        <v>40</v>
      </c>
      <c r="Z1813" s="8">
        <v>47275</v>
      </c>
      <c r="AA1813" s="8" t="str">
        <f>TEXT(Table2[[#This Row],[Application_Date]],"yyy")</f>
        <v>2029</v>
      </c>
      <c r="AB1813" s="8" t="str">
        <f>TEXT(Table2[[#This Row],[Application_Date]],"mmmm")</f>
        <v>June</v>
      </c>
      <c r="AC1813" s="1" t="s">
        <v>41</v>
      </c>
      <c r="AD1813" s="1" t="s">
        <v>42</v>
      </c>
      <c r="AE1813" s="1" t="s">
        <v>62</v>
      </c>
    </row>
    <row r="1814" spans="1:31" x14ac:dyDescent="0.25">
      <c r="A1814" s="1" t="s">
        <v>3768</v>
      </c>
      <c r="B1814" s="1" t="str">
        <f>IF(COUNTIF($A$2:A1814,A1814)&gt;1,"Duplicate","Unique")</f>
        <v>Unique</v>
      </c>
      <c r="C1814" s="1" t="s">
        <v>3769</v>
      </c>
      <c r="D1814" s="1" t="s">
        <v>112</v>
      </c>
      <c r="E1814" s="1" t="str">
        <f t="shared" si="197"/>
        <v>Submitted</v>
      </c>
      <c r="F1814" s="1" t="s">
        <v>35</v>
      </c>
      <c r="G1814" s="1">
        <v>61</v>
      </c>
      <c r="H1814" s="1" t="s">
        <v>36</v>
      </c>
      <c r="I1814" s="1" t="s">
        <v>48</v>
      </c>
      <c r="J1814" s="1" t="s">
        <v>26</v>
      </c>
      <c r="K1814" s="4">
        <v>2263407</v>
      </c>
      <c r="L1814" s="4" t="str">
        <f t="shared" si="198"/>
        <v>Submitted</v>
      </c>
      <c r="M1814" s="1">
        <v>773</v>
      </c>
      <c r="N1814" s="1" t="str">
        <f t="shared" si="199"/>
        <v>medium_risk</v>
      </c>
      <c r="O1814" s="1" t="str">
        <f t="shared" si="200"/>
        <v>Excellent</v>
      </c>
      <c r="P1814" s="1" t="str">
        <f t="shared" si="201"/>
        <v>Submitted</v>
      </c>
      <c r="Q1814" s="1" t="str">
        <f t="shared" si="202"/>
        <v>Valid</v>
      </c>
      <c r="R1814" s="1" t="s">
        <v>70</v>
      </c>
      <c r="S1814" s="4">
        <v>3622304</v>
      </c>
      <c r="T1814" s="1">
        <v>7.16</v>
      </c>
      <c r="U1814" s="1">
        <v>36</v>
      </c>
      <c r="V1814" s="1">
        <v>100619.56</v>
      </c>
      <c r="W1814" s="4">
        <f t="shared" si="203"/>
        <v>2161308.1578061683</v>
      </c>
      <c r="X1814" s="1" t="s">
        <v>39</v>
      </c>
      <c r="Y1814" s="1" t="s">
        <v>40</v>
      </c>
      <c r="Z1814" s="8">
        <v>47276</v>
      </c>
      <c r="AA1814" s="8" t="str">
        <f>TEXT(Table2[[#This Row],[Application_Date]],"yyy")</f>
        <v>2029</v>
      </c>
      <c r="AB1814" s="8" t="str">
        <f>TEXT(Table2[[#This Row],[Application_Date]],"mmmm")</f>
        <v>June</v>
      </c>
      <c r="AC1814" s="1" t="s">
        <v>61</v>
      </c>
      <c r="AD1814" s="1" t="s">
        <v>30</v>
      </c>
      <c r="AE1814" s="1" t="s">
        <v>43</v>
      </c>
    </row>
    <row r="1815" spans="1:31" x14ac:dyDescent="0.25">
      <c r="A1815" s="1" t="s">
        <v>3770</v>
      </c>
      <c r="B1815" s="1" t="str">
        <f>IF(COUNTIF($A$2:A1815,A1815)&gt;1,"Duplicate","Unique")</f>
        <v>Unique</v>
      </c>
      <c r="C1815" s="1" t="s">
        <v>3771</v>
      </c>
      <c r="D1815" s="1" t="s">
        <v>130</v>
      </c>
      <c r="E1815" s="1" t="str">
        <f t="shared" si="197"/>
        <v>Submitted</v>
      </c>
      <c r="F1815" s="1" t="s">
        <v>47</v>
      </c>
      <c r="G1815" s="1">
        <v>59</v>
      </c>
      <c r="H1815" s="1" t="s">
        <v>36</v>
      </c>
      <c r="I1815" s="1" t="s">
        <v>25</v>
      </c>
      <c r="J1815" s="1" t="s">
        <v>37</v>
      </c>
      <c r="K1815" s="4">
        <v>383029</v>
      </c>
      <c r="L1815" s="4" t="str">
        <f t="shared" si="198"/>
        <v>Submitted</v>
      </c>
      <c r="M1815" s="1">
        <v>644</v>
      </c>
      <c r="N1815" s="1" t="str">
        <f t="shared" si="199"/>
        <v>low_risk</v>
      </c>
      <c r="O1815" s="1" t="str">
        <f t="shared" si="200"/>
        <v>Excellent</v>
      </c>
      <c r="P1815" s="1" t="str">
        <f t="shared" si="201"/>
        <v>Submitted</v>
      </c>
      <c r="Q1815" s="1" t="str">
        <f t="shared" si="202"/>
        <v>Valid</v>
      </c>
      <c r="R1815" s="1" t="s">
        <v>27</v>
      </c>
      <c r="S1815" s="4">
        <v>1662398</v>
      </c>
      <c r="T1815" s="1">
        <v>15.2</v>
      </c>
      <c r="U1815" s="1">
        <v>36</v>
      </c>
      <c r="V1815" s="1">
        <v>46177.72</v>
      </c>
      <c r="W1815" s="4">
        <f t="shared" si="203"/>
        <v>2105704.1333336718</v>
      </c>
      <c r="X1815" s="1" t="s">
        <v>85</v>
      </c>
      <c r="Y1815" s="1" t="s">
        <v>86</v>
      </c>
      <c r="Z1815" s="8">
        <v>47277</v>
      </c>
      <c r="AA1815" s="8" t="str">
        <f>TEXT(Table2[[#This Row],[Application_Date]],"yyy")</f>
        <v>2029</v>
      </c>
      <c r="AB1815" s="8" t="str">
        <f>TEXT(Table2[[#This Row],[Application_Date]],"mmmm")</f>
        <v>June</v>
      </c>
      <c r="AC1815" s="1" t="s">
        <v>52</v>
      </c>
      <c r="AD1815" s="1" t="s">
        <v>42</v>
      </c>
      <c r="AE1815" s="1" t="s">
        <v>66</v>
      </c>
    </row>
    <row r="1816" spans="1:31" x14ac:dyDescent="0.25">
      <c r="A1816" s="1" t="s">
        <v>3772</v>
      </c>
      <c r="B1816" s="1" t="str">
        <f>IF(COUNTIF($A$2:A1816,A1816)&gt;1,"Duplicate","Unique")</f>
        <v>Unique</v>
      </c>
      <c r="C1816" s="1" t="s">
        <v>3773</v>
      </c>
      <c r="D1816" s="1" t="s">
        <v>109</v>
      </c>
      <c r="E1816" s="1" t="str">
        <f t="shared" si="197"/>
        <v>Submitted</v>
      </c>
      <c r="F1816" s="1" t="s">
        <v>47</v>
      </c>
      <c r="G1816" s="1">
        <v>57</v>
      </c>
      <c r="H1816" s="1" t="s">
        <v>36</v>
      </c>
      <c r="I1816" s="1" t="s">
        <v>48</v>
      </c>
      <c r="J1816" s="1" t="s">
        <v>26</v>
      </c>
      <c r="K1816" s="4">
        <v>258450</v>
      </c>
      <c r="L1816" s="4" t="str">
        <f t="shared" si="198"/>
        <v>Submitted</v>
      </c>
      <c r="M1816" s="1">
        <v>431</v>
      </c>
      <c r="N1816" s="1" t="str">
        <f t="shared" si="199"/>
        <v>High_risk</v>
      </c>
      <c r="O1816" s="1" t="str">
        <f t="shared" si="200"/>
        <v>Excellent</v>
      </c>
      <c r="P1816" s="1" t="str">
        <f t="shared" si="201"/>
        <v>Submitted</v>
      </c>
      <c r="Q1816" s="1" t="str">
        <f t="shared" si="202"/>
        <v>Valid</v>
      </c>
      <c r="R1816" s="1" t="s">
        <v>27</v>
      </c>
      <c r="S1816" s="4">
        <v>4267402</v>
      </c>
      <c r="T1816" s="1">
        <v>18.87</v>
      </c>
      <c r="U1816" s="1">
        <v>120</v>
      </c>
      <c r="V1816" s="1">
        <v>35561.68</v>
      </c>
      <c r="W1816" s="4">
        <f t="shared" si="203"/>
        <v>6710489.6450000005</v>
      </c>
      <c r="X1816" s="1" t="s">
        <v>95</v>
      </c>
      <c r="Y1816" s="1" t="s">
        <v>96</v>
      </c>
      <c r="Z1816" s="8">
        <v>47278</v>
      </c>
      <c r="AA1816" s="8" t="str">
        <f>TEXT(Table2[[#This Row],[Application_Date]],"yyy")</f>
        <v>2029</v>
      </c>
      <c r="AB1816" s="8" t="str">
        <f>TEXT(Table2[[#This Row],[Application_Date]],"mmmm")</f>
        <v>June</v>
      </c>
      <c r="AC1816" s="1" t="s">
        <v>61</v>
      </c>
      <c r="AD1816" s="1" t="s">
        <v>42</v>
      </c>
      <c r="AE1816" s="1" t="s">
        <v>66</v>
      </c>
    </row>
    <row r="1817" spans="1:31" x14ac:dyDescent="0.25">
      <c r="A1817" s="1" t="s">
        <v>3774</v>
      </c>
      <c r="B1817" s="1" t="str">
        <f>IF(COUNTIF($A$2:A1817,A1817)&gt;1,"Duplicate","Unique")</f>
        <v>Unique</v>
      </c>
      <c r="C1817" s="1" t="s">
        <v>3775</v>
      </c>
      <c r="D1817" s="1" t="s">
        <v>325</v>
      </c>
      <c r="E1817" s="1" t="str">
        <f t="shared" si="197"/>
        <v>Submitted</v>
      </c>
      <c r="F1817" s="1" t="s">
        <v>35</v>
      </c>
      <c r="G1817" s="1">
        <v>49</v>
      </c>
      <c r="H1817" s="1" t="s">
        <v>24</v>
      </c>
      <c r="I1817" s="1" t="s">
        <v>25</v>
      </c>
      <c r="J1817" s="1" t="s">
        <v>70</v>
      </c>
      <c r="K1817" s="4">
        <v>1269920</v>
      </c>
      <c r="L1817" s="4" t="str">
        <f t="shared" si="198"/>
        <v>Submitted</v>
      </c>
      <c r="M1817" s="1">
        <v>418</v>
      </c>
      <c r="N1817" s="1" t="str">
        <f t="shared" si="199"/>
        <v>High_risk</v>
      </c>
      <c r="O1817" s="1" t="str">
        <f t="shared" si="200"/>
        <v>Excellent</v>
      </c>
      <c r="P1817" s="1" t="str">
        <f t="shared" si="201"/>
        <v>Submitted</v>
      </c>
      <c r="Q1817" s="1" t="str">
        <f t="shared" si="202"/>
        <v>Valid</v>
      </c>
      <c r="R1817" s="1" t="s">
        <v>38</v>
      </c>
      <c r="S1817" s="4">
        <v>3694710</v>
      </c>
      <c r="T1817" s="1">
        <v>9.1300000000000008</v>
      </c>
      <c r="U1817" s="1">
        <v>24</v>
      </c>
      <c r="V1817" s="1">
        <v>153946.25</v>
      </c>
      <c r="W1817" s="4">
        <f t="shared" si="203"/>
        <v>2811062.0864956127</v>
      </c>
      <c r="X1817" s="1" t="s">
        <v>50</v>
      </c>
      <c r="Y1817" s="1" t="s">
        <v>51</v>
      </c>
      <c r="Z1817" s="8">
        <v>47279</v>
      </c>
      <c r="AA1817" s="8" t="str">
        <f>TEXT(Table2[[#This Row],[Application_Date]],"yyy")</f>
        <v>2029</v>
      </c>
      <c r="AB1817" s="8" t="str">
        <f>TEXT(Table2[[#This Row],[Application_Date]],"mmmm")</f>
        <v>June</v>
      </c>
      <c r="AC1817" s="1" t="s">
        <v>61</v>
      </c>
      <c r="AD1817" s="1" t="s">
        <v>42</v>
      </c>
      <c r="AE1817" s="1" t="s">
        <v>62</v>
      </c>
    </row>
    <row r="1818" spans="1:31" x14ac:dyDescent="0.25">
      <c r="A1818" s="1" t="s">
        <v>3776</v>
      </c>
      <c r="B1818" s="1" t="str">
        <f>IF(COUNTIF($A$2:A1818,A1818)&gt;1,"Duplicate","Unique")</f>
        <v>Unique</v>
      </c>
      <c r="C1818" s="1" t="s">
        <v>3777</v>
      </c>
      <c r="D1818" s="1" t="s">
        <v>207</v>
      </c>
      <c r="E1818" s="1" t="str">
        <f t="shared" si="197"/>
        <v>Submitted</v>
      </c>
      <c r="F1818" s="1" t="s">
        <v>35</v>
      </c>
      <c r="G1818" s="1">
        <v>59</v>
      </c>
      <c r="H1818" s="1" t="s">
        <v>36</v>
      </c>
      <c r="I1818" s="1" t="s">
        <v>25</v>
      </c>
      <c r="J1818" s="1" t="s">
        <v>49</v>
      </c>
      <c r="K1818" s="4">
        <v>885730</v>
      </c>
      <c r="L1818" s="4" t="str">
        <f t="shared" si="198"/>
        <v>Submitted</v>
      </c>
      <c r="M1818" s="1">
        <v>577</v>
      </c>
      <c r="N1818" s="1" t="str">
        <f t="shared" si="199"/>
        <v>High_risk</v>
      </c>
      <c r="O1818" s="1" t="str">
        <f t="shared" si="200"/>
        <v>Excellent</v>
      </c>
      <c r="P1818" s="1" t="str">
        <f t="shared" si="201"/>
        <v>Submitted</v>
      </c>
      <c r="Q1818" s="1" t="str">
        <f t="shared" si="202"/>
        <v>Valid</v>
      </c>
      <c r="R1818" s="1" t="s">
        <v>82</v>
      </c>
      <c r="S1818" s="4">
        <v>2243396</v>
      </c>
      <c r="T1818" s="1">
        <v>7.73</v>
      </c>
      <c r="U1818" s="1">
        <v>12</v>
      </c>
      <c r="V1818" s="1">
        <v>186949.67</v>
      </c>
      <c r="W1818" s="4">
        <f t="shared" si="203"/>
        <v>1448833.4398178374</v>
      </c>
      <c r="X1818" s="1" t="s">
        <v>28</v>
      </c>
      <c r="Y1818" s="1" t="s">
        <v>29</v>
      </c>
      <c r="Z1818" s="8">
        <v>47280</v>
      </c>
      <c r="AA1818" s="8" t="str">
        <f>TEXT(Table2[[#This Row],[Application_Date]],"yyy")</f>
        <v>2029</v>
      </c>
      <c r="AB1818" s="8" t="str">
        <f>TEXT(Table2[[#This Row],[Application_Date]],"mmmm")</f>
        <v>June</v>
      </c>
      <c r="AC1818" s="1" t="s">
        <v>61</v>
      </c>
      <c r="AD1818" s="1" t="s">
        <v>30</v>
      </c>
      <c r="AE1818" s="1" t="s">
        <v>66</v>
      </c>
    </row>
    <row r="1819" spans="1:31" x14ac:dyDescent="0.25">
      <c r="A1819" s="1" t="s">
        <v>3778</v>
      </c>
      <c r="B1819" s="1" t="str">
        <f>IF(COUNTIF($A$2:A1819,A1819)&gt;1,"Duplicate","Unique")</f>
        <v>Unique</v>
      </c>
      <c r="C1819" s="1" t="s">
        <v>3779</v>
      </c>
      <c r="D1819" s="1">
        <v>0</v>
      </c>
      <c r="E1819" s="1" t="str">
        <f t="shared" si="197"/>
        <v>Submitted</v>
      </c>
      <c r="F1819" s="1" t="s">
        <v>35</v>
      </c>
      <c r="G1819" s="1">
        <v>23</v>
      </c>
      <c r="H1819" s="1" t="s">
        <v>24</v>
      </c>
      <c r="I1819" s="1" t="s">
        <v>25</v>
      </c>
      <c r="J1819" s="1" t="s">
        <v>49</v>
      </c>
      <c r="K1819" s="4">
        <v>1278039</v>
      </c>
      <c r="L1819" s="4" t="str">
        <f t="shared" si="198"/>
        <v>Submitted</v>
      </c>
      <c r="M1819" s="1">
        <v>812</v>
      </c>
      <c r="N1819" s="1" t="str">
        <f t="shared" si="199"/>
        <v>medium_risk</v>
      </c>
      <c r="O1819" s="1" t="str">
        <f t="shared" si="200"/>
        <v>Excellent</v>
      </c>
      <c r="P1819" s="1" t="str">
        <f t="shared" si="201"/>
        <v>Submitted</v>
      </c>
      <c r="Q1819" s="1" t="str">
        <f t="shared" si="202"/>
        <v>Valid</v>
      </c>
      <c r="R1819" s="1" t="s">
        <v>6</v>
      </c>
      <c r="S1819" s="4">
        <v>3392171</v>
      </c>
      <c r="T1819" s="1">
        <v>13.12</v>
      </c>
      <c r="U1819" s="1">
        <v>120</v>
      </c>
      <c r="V1819" s="1">
        <v>28268.09</v>
      </c>
      <c r="W1819" s="4">
        <f t="shared" si="203"/>
        <v>3708773.6266666665</v>
      </c>
      <c r="X1819" s="1" t="s">
        <v>105</v>
      </c>
      <c r="Y1819" s="1" t="s">
        <v>106</v>
      </c>
      <c r="Z1819" s="8">
        <v>47281</v>
      </c>
      <c r="AA1819" s="8" t="str">
        <f>TEXT(Table2[[#This Row],[Application_Date]],"yyy")</f>
        <v>2029</v>
      </c>
      <c r="AB1819" s="8" t="str">
        <f>TEXT(Table2[[#This Row],[Application_Date]],"mmmm")</f>
        <v>June</v>
      </c>
      <c r="AC1819" s="1" t="s">
        <v>61</v>
      </c>
      <c r="AD1819" s="1" t="s">
        <v>30</v>
      </c>
      <c r="AE1819" s="1" t="s">
        <v>62</v>
      </c>
    </row>
    <row r="1820" spans="1:31" x14ac:dyDescent="0.25">
      <c r="A1820" s="1" t="s">
        <v>3780</v>
      </c>
      <c r="B1820" s="1" t="str">
        <f>IF(COUNTIF($A$2:A1820,A1820)&gt;1,"Duplicate","Unique")</f>
        <v>Unique</v>
      </c>
      <c r="C1820" s="1" t="s">
        <v>3781</v>
      </c>
      <c r="D1820" s="1" t="s">
        <v>296</v>
      </c>
      <c r="E1820" s="1" t="str">
        <f t="shared" si="197"/>
        <v>Submitted</v>
      </c>
      <c r="F1820" s="1" t="s">
        <v>35</v>
      </c>
      <c r="G1820" s="1">
        <v>62</v>
      </c>
      <c r="H1820" s="1" t="s">
        <v>36</v>
      </c>
      <c r="I1820" s="1" t="s">
        <v>25</v>
      </c>
      <c r="J1820" s="1" t="s">
        <v>70</v>
      </c>
      <c r="K1820" s="4">
        <v>1212888</v>
      </c>
      <c r="L1820" s="4" t="str">
        <f t="shared" si="198"/>
        <v>Submitted</v>
      </c>
      <c r="M1820" s="1">
        <v>471</v>
      </c>
      <c r="N1820" s="1" t="str">
        <f t="shared" si="199"/>
        <v>High_risk</v>
      </c>
      <c r="O1820" s="1" t="str">
        <f t="shared" si="200"/>
        <v>Excellent</v>
      </c>
      <c r="P1820" s="1" t="str">
        <f t="shared" si="201"/>
        <v>Submitted</v>
      </c>
      <c r="Q1820" s="1" t="str">
        <f t="shared" si="202"/>
        <v>Valid</v>
      </c>
      <c r="R1820" s="1" t="s">
        <v>6</v>
      </c>
      <c r="S1820" s="4">
        <v>574333</v>
      </c>
      <c r="T1820" s="1">
        <v>17</v>
      </c>
      <c r="U1820" s="1">
        <v>180</v>
      </c>
      <c r="V1820" s="1">
        <v>3190.74</v>
      </c>
      <c r="W1820" s="4">
        <f t="shared" si="203"/>
        <v>813638.41666666674</v>
      </c>
      <c r="X1820" s="1" t="s">
        <v>95</v>
      </c>
      <c r="Y1820" s="1" t="s">
        <v>96</v>
      </c>
      <c r="Z1820" s="8">
        <v>47282</v>
      </c>
      <c r="AA1820" s="8" t="str">
        <f>TEXT(Table2[[#This Row],[Application_Date]],"yyy")</f>
        <v>2029</v>
      </c>
      <c r="AB1820" s="8" t="str">
        <f>TEXT(Table2[[#This Row],[Application_Date]],"mmmm")</f>
        <v>June</v>
      </c>
      <c r="AC1820" s="1" t="s">
        <v>61</v>
      </c>
      <c r="AD1820" s="1" t="s">
        <v>30</v>
      </c>
      <c r="AE1820" s="1" t="s">
        <v>62</v>
      </c>
    </row>
    <row r="1821" spans="1:31" x14ac:dyDescent="0.25">
      <c r="A1821" s="1" t="s">
        <v>3782</v>
      </c>
      <c r="B1821" s="1" t="str">
        <f>IF(COUNTIF($A$2:A1821,A1821)&gt;1,"Duplicate","Unique")</f>
        <v>Unique</v>
      </c>
      <c r="C1821" s="1" t="s">
        <v>3783</v>
      </c>
      <c r="D1821" s="1" t="s">
        <v>587</v>
      </c>
      <c r="E1821" s="1" t="str">
        <f t="shared" si="197"/>
        <v>Submitted</v>
      </c>
      <c r="F1821" s="1" t="s">
        <v>47</v>
      </c>
      <c r="G1821" s="1">
        <v>34</v>
      </c>
      <c r="H1821" s="1" t="s">
        <v>36</v>
      </c>
      <c r="I1821" s="1" t="s">
        <v>48</v>
      </c>
      <c r="J1821" s="1" t="s">
        <v>26</v>
      </c>
      <c r="K1821" s="4">
        <v>2240032</v>
      </c>
      <c r="L1821" s="4" t="str">
        <f t="shared" si="198"/>
        <v>Submitted</v>
      </c>
      <c r="M1821" s="1">
        <v>748</v>
      </c>
      <c r="N1821" s="1" t="str">
        <f t="shared" si="199"/>
        <v>low_risk</v>
      </c>
      <c r="O1821" s="1" t="str">
        <f t="shared" si="200"/>
        <v>Excellent</v>
      </c>
      <c r="P1821" s="1" t="str">
        <f t="shared" si="201"/>
        <v>Submitted</v>
      </c>
      <c r="Q1821" s="1" t="str">
        <f t="shared" si="202"/>
        <v>Valid</v>
      </c>
      <c r="R1821" s="1" t="s">
        <v>38</v>
      </c>
      <c r="S1821" s="4">
        <v>4056976</v>
      </c>
      <c r="T1821" s="1">
        <v>14.64</v>
      </c>
      <c r="U1821" s="1">
        <v>60</v>
      </c>
      <c r="V1821" s="1">
        <v>67616.27</v>
      </c>
      <c r="W1821" s="4">
        <f t="shared" si="203"/>
        <v>4949510.72</v>
      </c>
      <c r="X1821" s="1" t="s">
        <v>39</v>
      </c>
      <c r="Y1821" s="1" t="s">
        <v>40</v>
      </c>
      <c r="Z1821" s="8">
        <v>47283</v>
      </c>
      <c r="AA1821" s="8" t="str">
        <f>TEXT(Table2[[#This Row],[Application_Date]],"yyy")</f>
        <v>2029</v>
      </c>
      <c r="AB1821" s="8" t="str">
        <f>TEXT(Table2[[#This Row],[Application_Date]],"mmmm")</f>
        <v>June</v>
      </c>
      <c r="AC1821" s="1" t="s">
        <v>61</v>
      </c>
      <c r="AD1821" s="1" t="s">
        <v>30</v>
      </c>
      <c r="AE1821" s="1" t="s">
        <v>31</v>
      </c>
    </row>
    <row r="1822" spans="1:31" x14ac:dyDescent="0.25">
      <c r="A1822" s="1" t="s">
        <v>3784</v>
      </c>
      <c r="B1822" s="1" t="str">
        <f>IF(COUNTIF($A$2:A1822,A1822)&gt;1,"Duplicate","Unique")</f>
        <v>Unique</v>
      </c>
      <c r="C1822" s="1" t="s">
        <v>3785</v>
      </c>
      <c r="D1822" s="1" t="s">
        <v>403</v>
      </c>
      <c r="E1822" s="1" t="str">
        <f t="shared" si="197"/>
        <v>Submitted</v>
      </c>
      <c r="F1822" s="1" t="s">
        <v>35</v>
      </c>
      <c r="G1822" s="1">
        <v>29</v>
      </c>
      <c r="H1822" s="1" t="s">
        <v>24</v>
      </c>
      <c r="I1822" s="1" t="s">
        <v>48</v>
      </c>
      <c r="J1822" s="1" t="s">
        <v>37</v>
      </c>
      <c r="K1822" s="4">
        <v>2071002</v>
      </c>
      <c r="L1822" s="4" t="str">
        <f t="shared" si="198"/>
        <v>Submitted</v>
      </c>
      <c r="M1822" s="1">
        <v>365</v>
      </c>
      <c r="N1822" s="1" t="str">
        <f t="shared" si="199"/>
        <v>High_risk</v>
      </c>
      <c r="O1822" s="1" t="str">
        <f t="shared" si="200"/>
        <v>Excellent</v>
      </c>
      <c r="P1822" s="1" t="str">
        <f t="shared" si="201"/>
        <v>Submitted</v>
      </c>
      <c r="Q1822" s="1" t="str">
        <f t="shared" si="202"/>
        <v>Valid</v>
      </c>
      <c r="R1822" s="1" t="s">
        <v>38</v>
      </c>
      <c r="S1822" s="4">
        <v>1295324</v>
      </c>
      <c r="T1822" s="1">
        <v>10.039999999999999</v>
      </c>
      <c r="U1822" s="1">
        <v>120</v>
      </c>
      <c r="V1822" s="1">
        <v>10794.37</v>
      </c>
      <c r="W1822" s="4">
        <f t="shared" si="203"/>
        <v>1083754.4133333331</v>
      </c>
      <c r="X1822" s="1" t="s">
        <v>105</v>
      </c>
      <c r="Y1822" s="1" t="s">
        <v>106</v>
      </c>
      <c r="Z1822" s="8">
        <v>47284</v>
      </c>
      <c r="AA1822" s="8" t="str">
        <f>TEXT(Table2[[#This Row],[Application_Date]],"yyy")</f>
        <v>2029</v>
      </c>
      <c r="AB1822" s="8" t="str">
        <f>TEXT(Table2[[#This Row],[Application_Date]],"mmmm")</f>
        <v>June</v>
      </c>
      <c r="AC1822" s="1" t="s">
        <v>41</v>
      </c>
      <c r="AD1822" s="1" t="s">
        <v>42</v>
      </c>
      <c r="AE1822" s="1" t="s">
        <v>62</v>
      </c>
    </row>
    <row r="1823" spans="1:31" x14ac:dyDescent="0.25">
      <c r="A1823" s="1" t="s">
        <v>3786</v>
      </c>
      <c r="B1823" s="1" t="str">
        <f>IF(COUNTIF($A$2:A1823,A1823)&gt;1,"Duplicate","Unique")</f>
        <v>Unique</v>
      </c>
      <c r="C1823" s="1" t="s">
        <v>3787</v>
      </c>
      <c r="D1823" s="1" t="s">
        <v>142</v>
      </c>
      <c r="E1823" s="1" t="str">
        <f t="shared" si="197"/>
        <v>Submitted</v>
      </c>
      <c r="F1823" s="1" t="s">
        <v>35</v>
      </c>
      <c r="G1823" s="1">
        <v>42</v>
      </c>
      <c r="H1823" s="1" t="s">
        <v>36</v>
      </c>
      <c r="I1823" s="1" t="s">
        <v>25</v>
      </c>
      <c r="J1823" s="1" t="s">
        <v>70</v>
      </c>
      <c r="K1823" s="4">
        <v>2115766</v>
      </c>
      <c r="L1823" s="4" t="str">
        <f t="shared" si="198"/>
        <v>Submitted</v>
      </c>
      <c r="M1823" s="1">
        <v>482</v>
      </c>
      <c r="N1823" s="1" t="str">
        <f t="shared" si="199"/>
        <v>High_risk</v>
      </c>
      <c r="O1823" s="1" t="str">
        <f t="shared" si="200"/>
        <v>Excellent</v>
      </c>
      <c r="P1823" s="1" t="str">
        <f t="shared" si="201"/>
        <v>Submitted</v>
      </c>
      <c r="Q1823" s="1" t="str">
        <f t="shared" si="202"/>
        <v>Valid</v>
      </c>
      <c r="R1823" s="1" t="s">
        <v>82</v>
      </c>
      <c r="S1823" s="4">
        <v>3885200</v>
      </c>
      <c r="T1823" s="1">
        <v>9.99</v>
      </c>
      <c r="U1823" s="1">
        <v>180</v>
      </c>
      <c r="V1823" s="1">
        <v>21584.44</v>
      </c>
      <c r="W1823" s="4">
        <f t="shared" si="203"/>
        <v>3234429</v>
      </c>
      <c r="X1823" s="1" t="s">
        <v>85</v>
      </c>
      <c r="Y1823" s="1" t="s">
        <v>86</v>
      </c>
      <c r="Z1823" s="8">
        <v>47285</v>
      </c>
      <c r="AA1823" s="8" t="str">
        <f>TEXT(Table2[[#This Row],[Application_Date]],"yyy")</f>
        <v>2029</v>
      </c>
      <c r="AB1823" s="8" t="str">
        <f>TEXT(Table2[[#This Row],[Application_Date]],"mmmm")</f>
        <v>June</v>
      </c>
      <c r="AC1823" s="1" t="s">
        <v>41</v>
      </c>
      <c r="AD1823" s="1" t="s">
        <v>42</v>
      </c>
      <c r="AE1823" s="1" t="s">
        <v>62</v>
      </c>
    </row>
    <row r="1824" spans="1:31" x14ac:dyDescent="0.25">
      <c r="A1824" s="1" t="s">
        <v>3788</v>
      </c>
      <c r="B1824" s="1" t="str">
        <f>IF(COUNTIF($A$2:A1824,A1824)&gt;1,"Duplicate","Unique")</f>
        <v>Unique</v>
      </c>
      <c r="C1824" s="1" t="s">
        <v>3789</v>
      </c>
      <c r="D1824" s="1" t="s">
        <v>136</v>
      </c>
      <c r="E1824" s="1" t="str">
        <f t="shared" si="197"/>
        <v>Submitted</v>
      </c>
      <c r="F1824" s="1" t="s">
        <v>35</v>
      </c>
      <c r="G1824" s="1">
        <v>26</v>
      </c>
      <c r="H1824" s="1" t="s">
        <v>36</v>
      </c>
      <c r="I1824" s="1" t="s">
        <v>25</v>
      </c>
      <c r="J1824" s="1" t="s">
        <v>70</v>
      </c>
      <c r="K1824" s="4">
        <v>1274195</v>
      </c>
      <c r="L1824" s="4" t="str">
        <f t="shared" si="198"/>
        <v>Submitted</v>
      </c>
      <c r="M1824" s="1">
        <v>950</v>
      </c>
      <c r="N1824" s="1" t="str">
        <f t="shared" si="199"/>
        <v>medium_risk</v>
      </c>
      <c r="O1824" s="1" t="str">
        <f t="shared" si="200"/>
        <v>Excellent</v>
      </c>
      <c r="P1824" s="1" t="str">
        <f t="shared" si="201"/>
        <v>Submitted</v>
      </c>
      <c r="Q1824" s="1" t="str">
        <f t="shared" si="202"/>
        <v>Invalid</v>
      </c>
      <c r="R1824" s="1" t="s">
        <v>6</v>
      </c>
      <c r="S1824" s="4">
        <v>3289167</v>
      </c>
      <c r="T1824" s="1">
        <v>14.19</v>
      </c>
      <c r="U1824" s="1">
        <v>60</v>
      </c>
      <c r="V1824" s="1">
        <v>54819.45</v>
      </c>
      <c r="W1824" s="4">
        <f t="shared" si="203"/>
        <v>3889439.9774999996</v>
      </c>
      <c r="X1824" s="1" t="s">
        <v>39</v>
      </c>
      <c r="Y1824" s="1" t="s">
        <v>40</v>
      </c>
      <c r="Z1824" s="8">
        <v>47286</v>
      </c>
      <c r="AA1824" s="8" t="str">
        <f>TEXT(Table2[[#This Row],[Application_Date]],"yyy")</f>
        <v>2029</v>
      </c>
      <c r="AB1824" s="8" t="str">
        <f>TEXT(Table2[[#This Row],[Application_Date]],"mmmm")</f>
        <v>June</v>
      </c>
      <c r="AC1824" s="1" t="s">
        <v>61</v>
      </c>
      <c r="AD1824" s="1" t="s">
        <v>30</v>
      </c>
      <c r="AE1824" s="1" t="s">
        <v>31</v>
      </c>
    </row>
    <row r="1825" spans="1:31" x14ac:dyDescent="0.25">
      <c r="A1825" s="1" t="s">
        <v>3790</v>
      </c>
      <c r="B1825" s="1" t="str">
        <f>IF(COUNTIF($A$2:A1825,A1825)&gt;1,"Duplicate","Unique")</f>
        <v>Unique</v>
      </c>
      <c r="C1825" s="1" t="s">
        <v>3791</v>
      </c>
      <c r="D1825" s="1" t="s">
        <v>659</v>
      </c>
      <c r="E1825" s="1" t="str">
        <f t="shared" si="197"/>
        <v>Submitted</v>
      </c>
      <c r="F1825" s="1" t="s">
        <v>35</v>
      </c>
      <c r="G1825" s="1">
        <v>51</v>
      </c>
      <c r="H1825" s="1" t="s">
        <v>24</v>
      </c>
      <c r="I1825" s="1" t="s">
        <v>25</v>
      </c>
      <c r="J1825" s="1" t="s">
        <v>70</v>
      </c>
      <c r="K1825" s="4">
        <v>741949</v>
      </c>
      <c r="L1825" s="4" t="str">
        <f t="shared" si="198"/>
        <v>Submitted</v>
      </c>
      <c r="M1825" s="1">
        <v>625</v>
      </c>
      <c r="N1825" s="1" t="str">
        <f t="shared" si="199"/>
        <v>low_risk</v>
      </c>
      <c r="O1825" s="1" t="str">
        <f t="shared" si="200"/>
        <v>Excellent</v>
      </c>
      <c r="P1825" s="1" t="str">
        <f t="shared" si="201"/>
        <v>Submitted</v>
      </c>
      <c r="Q1825" s="1" t="str">
        <f t="shared" si="202"/>
        <v>Valid</v>
      </c>
      <c r="R1825" s="1" t="s">
        <v>82</v>
      </c>
      <c r="S1825" s="4">
        <v>1425838</v>
      </c>
      <c r="T1825" s="1">
        <v>16.54</v>
      </c>
      <c r="U1825" s="1">
        <v>60</v>
      </c>
      <c r="V1825" s="1">
        <v>23763.97</v>
      </c>
      <c r="W1825" s="4">
        <f t="shared" si="203"/>
        <v>1965280.0433333332</v>
      </c>
      <c r="X1825" s="1" t="s">
        <v>28</v>
      </c>
      <c r="Y1825" s="1" t="s">
        <v>29</v>
      </c>
      <c r="Z1825" s="8">
        <v>47287</v>
      </c>
      <c r="AA1825" s="8" t="str">
        <f>TEXT(Table2[[#This Row],[Application_Date]],"yyy")</f>
        <v>2029</v>
      </c>
      <c r="AB1825" s="8" t="str">
        <f>TEXT(Table2[[#This Row],[Application_Date]],"mmmm")</f>
        <v>June</v>
      </c>
      <c r="AC1825" s="1" t="s">
        <v>61</v>
      </c>
      <c r="AD1825" s="1" t="s">
        <v>42</v>
      </c>
      <c r="AE1825" s="1" t="s">
        <v>66</v>
      </c>
    </row>
    <row r="1826" spans="1:31" x14ac:dyDescent="0.25">
      <c r="A1826" s="1" t="s">
        <v>3792</v>
      </c>
      <c r="B1826" s="1" t="str">
        <f>IF(COUNTIF($A$2:A1826,A1826)&gt;1,"Duplicate","Unique")</f>
        <v>Unique</v>
      </c>
      <c r="C1826" s="1" t="s">
        <v>3793</v>
      </c>
      <c r="D1826" s="1" t="s">
        <v>234</v>
      </c>
      <c r="E1826" s="1" t="str">
        <f t="shared" si="197"/>
        <v>Submitted</v>
      </c>
      <c r="F1826" s="1" t="s">
        <v>35</v>
      </c>
      <c r="G1826" s="1">
        <v>28</v>
      </c>
      <c r="H1826" s="1" t="s">
        <v>24</v>
      </c>
      <c r="I1826" s="1" t="s">
        <v>25</v>
      </c>
      <c r="J1826" s="1" t="s">
        <v>49</v>
      </c>
      <c r="K1826" s="4">
        <v>427262</v>
      </c>
      <c r="L1826" s="4" t="str">
        <f t="shared" si="198"/>
        <v>Submitted</v>
      </c>
      <c r="M1826" s="1">
        <v>708</v>
      </c>
      <c r="N1826" s="1" t="str">
        <f t="shared" si="199"/>
        <v>low_risk</v>
      </c>
      <c r="O1826" s="1" t="str">
        <f t="shared" si="200"/>
        <v>Excellent</v>
      </c>
      <c r="P1826" s="1" t="str">
        <f t="shared" si="201"/>
        <v>Submitted</v>
      </c>
      <c r="Q1826" s="1" t="str">
        <f t="shared" si="202"/>
        <v>Valid</v>
      </c>
      <c r="R1826" s="1" t="s">
        <v>82</v>
      </c>
      <c r="S1826" s="4">
        <v>529970</v>
      </c>
      <c r="T1826" s="1">
        <v>16.87</v>
      </c>
      <c r="U1826" s="1">
        <v>180</v>
      </c>
      <c r="V1826" s="1">
        <v>2944.28</v>
      </c>
      <c r="W1826" s="4">
        <f t="shared" si="203"/>
        <v>745049.4916666667</v>
      </c>
      <c r="X1826" s="1" t="s">
        <v>59</v>
      </c>
      <c r="Y1826" s="1" t="s">
        <v>60</v>
      </c>
      <c r="Z1826" s="8">
        <v>47288</v>
      </c>
      <c r="AA1826" s="8" t="str">
        <f>TEXT(Table2[[#This Row],[Application_Date]],"yyy")</f>
        <v>2029</v>
      </c>
      <c r="AB1826" s="8" t="str">
        <f>TEXT(Table2[[#This Row],[Application_Date]],"mmmm")</f>
        <v>June</v>
      </c>
      <c r="AC1826" s="1" t="s">
        <v>41</v>
      </c>
      <c r="AD1826" s="1" t="s">
        <v>30</v>
      </c>
      <c r="AE1826" s="1" t="s">
        <v>31</v>
      </c>
    </row>
    <row r="1827" spans="1:31" x14ac:dyDescent="0.25">
      <c r="A1827" s="1" t="s">
        <v>3794</v>
      </c>
      <c r="B1827" s="1" t="str">
        <f>IF(COUNTIF($A$2:A1827,A1827)&gt;1,"Duplicate","Unique")</f>
        <v>Unique</v>
      </c>
      <c r="C1827" s="1" t="s">
        <v>3795</v>
      </c>
      <c r="D1827" s="1" t="s">
        <v>199</v>
      </c>
      <c r="E1827" s="1" t="str">
        <f t="shared" si="197"/>
        <v>Submitted</v>
      </c>
      <c r="F1827" s="1" t="s">
        <v>35</v>
      </c>
      <c r="G1827" s="1">
        <v>33</v>
      </c>
      <c r="H1827" s="1" t="s">
        <v>36</v>
      </c>
      <c r="I1827" s="1" t="s">
        <v>25</v>
      </c>
      <c r="J1827" s="1" t="s">
        <v>49</v>
      </c>
      <c r="K1827" s="4">
        <v>947053</v>
      </c>
      <c r="L1827" s="4" t="str">
        <f t="shared" si="198"/>
        <v>Submitted</v>
      </c>
      <c r="M1827" s="1">
        <v>400</v>
      </c>
      <c r="N1827" s="1" t="str">
        <f t="shared" si="199"/>
        <v>High_risk</v>
      </c>
      <c r="O1827" s="1" t="str">
        <f t="shared" si="200"/>
        <v>Excellent</v>
      </c>
      <c r="P1827" s="1" t="str">
        <f t="shared" si="201"/>
        <v>Submitted</v>
      </c>
      <c r="Q1827" s="1" t="str">
        <f t="shared" si="202"/>
        <v>Valid</v>
      </c>
      <c r="R1827" s="1" t="s">
        <v>27</v>
      </c>
      <c r="S1827" s="4">
        <v>3620467</v>
      </c>
      <c r="T1827" s="1">
        <v>9.02</v>
      </c>
      <c r="U1827" s="1">
        <v>120</v>
      </c>
      <c r="V1827" s="1">
        <v>30170.560000000001</v>
      </c>
      <c r="W1827" s="4">
        <f t="shared" si="203"/>
        <v>2721384.3616666663</v>
      </c>
      <c r="X1827" s="1" t="s">
        <v>50</v>
      </c>
      <c r="Y1827" s="1" t="s">
        <v>51</v>
      </c>
      <c r="Z1827" s="8">
        <v>47289</v>
      </c>
      <c r="AA1827" s="8" t="str">
        <f>TEXT(Table2[[#This Row],[Application_Date]],"yyy")</f>
        <v>2029</v>
      </c>
      <c r="AB1827" s="8" t="str">
        <f>TEXT(Table2[[#This Row],[Application_Date]],"mmmm")</f>
        <v>June</v>
      </c>
      <c r="AC1827" s="1" t="s">
        <v>61</v>
      </c>
      <c r="AD1827" s="1" t="s">
        <v>42</v>
      </c>
      <c r="AE1827" s="1" t="s">
        <v>62</v>
      </c>
    </row>
    <row r="1828" spans="1:31" x14ac:dyDescent="0.25">
      <c r="A1828" s="1" t="s">
        <v>3796</v>
      </c>
      <c r="B1828" s="1" t="str">
        <f>IF(COUNTIF($A$2:A1828,A1828)&gt;1,"Duplicate","Unique")</f>
        <v>Unique</v>
      </c>
      <c r="C1828" s="1" t="s">
        <v>3797</v>
      </c>
      <c r="D1828" s="1" t="s">
        <v>46</v>
      </c>
      <c r="E1828" s="1" t="str">
        <f t="shared" si="197"/>
        <v>Submitted</v>
      </c>
      <c r="F1828" s="1" t="s">
        <v>35</v>
      </c>
      <c r="G1828" s="1">
        <v>58</v>
      </c>
      <c r="H1828" s="1" t="s">
        <v>24</v>
      </c>
      <c r="I1828" s="1" t="s">
        <v>48</v>
      </c>
      <c r="J1828" s="1" t="s">
        <v>26</v>
      </c>
      <c r="K1828" s="4">
        <v>1848911</v>
      </c>
      <c r="L1828" s="4" t="str">
        <f t="shared" si="198"/>
        <v>Submitted</v>
      </c>
      <c r="M1828" s="1">
        <v>318</v>
      </c>
      <c r="N1828" s="1" t="str">
        <f t="shared" si="199"/>
        <v>High_risk</v>
      </c>
      <c r="O1828" s="1" t="str">
        <f t="shared" si="200"/>
        <v>Excellent</v>
      </c>
      <c r="P1828" s="1" t="str">
        <f t="shared" si="201"/>
        <v>Submitted</v>
      </c>
      <c r="Q1828" s="1" t="str">
        <f t="shared" si="202"/>
        <v>Valid</v>
      </c>
      <c r="R1828" s="1" t="s">
        <v>82</v>
      </c>
      <c r="S1828" s="4">
        <v>2309549</v>
      </c>
      <c r="T1828" s="1">
        <v>10.039999999999999</v>
      </c>
      <c r="U1828" s="1">
        <v>36</v>
      </c>
      <c r="V1828" s="1">
        <v>64154.14</v>
      </c>
      <c r="W1828" s="4">
        <f t="shared" si="203"/>
        <v>1932322.6639372641</v>
      </c>
      <c r="X1828" s="1" t="s">
        <v>85</v>
      </c>
      <c r="Y1828" s="1" t="s">
        <v>86</v>
      </c>
      <c r="Z1828" s="8">
        <v>47290</v>
      </c>
      <c r="AA1828" s="8" t="str">
        <f>TEXT(Table2[[#This Row],[Application_Date]],"yyy")</f>
        <v>2029</v>
      </c>
      <c r="AB1828" s="8" t="str">
        <f>TEXT(Table2[[#This Row],[Application_Date]],"mmmm")</f>
        <v>June</v>
      </c>
      <c r="AC1828" s="1" t="s">
        <v>61</v>
      </c>
      <c r="AD1828" s="1" t="s">
        <v>42</v>
      </c>
      <c r="AE1828" s="1" t="s">
        <v>43</v>
      </c>
    </row>
    <row r="1829" spans="1:31" x14ac:dyDescent="0.25">
      <c r="A1829" s="1" t="s">
        <v>3798</v>
      </c>
      <c r="B1829" s="1" t="str">
        <f>IF(COUNTIF($A$2:A1829,A1829)&gt;1,"Duplicate","Unique")</f>
        <v>Unique</v>
      </c>
      <c r="C1829" s="1" t="s">
        <v>3799</v>
      </c>
      <c r="D1829" s="1" t="s">
        <v>177</v>
      </c>
      <c r="E1829" s="1" t="str">
        <f t="shared" si="197"/>
        <v>Submitted</v>
      </c>
      <c r="F1829" s="1" t="s">
        <v>35</v>
      </c>
      <c r="G1829" s="1">
        <v>64</v>
      </c>
      <c r="H1829" s="1" t="s">
        <v>36</v>
      </c>
      <c r="I1829" s="1" t="s">
        <v>48</v>
      </c>
      <c r="J1829" s="1" t="s">
        <v>26</v>
      </c>
      <c r="K1829" s="4">
        <v>995991</v>
      </c>
      <c r="L1829" s="4" t="str">
        <f t="shared" si="198"/>
        <v>Submitted</v>
      </c>
      <c r="M1829" s="1">
        <v>665</v>
      </c>
      <c r="N1829" s="1" t="str">
        <f t="shared" si="199"/>
        <v>low_risk</v>
      </c>
      <c r="O1829" s="1" t="str">
        <f t="shared" si="200"/>
        <v>Excellent</v>
      </c>
      <c r="P1829" s="1" t="str">
        <f t="shared" si="201"/>
        <v>Submitted</v>
      </c>
      <c r="Q1829" s="1" t="str">
        <f t="shared" si="202"/>
        <v>Valid</v>
      </c>
      <c r="R1829" s="1" t="s">
        <v>27</v>
      </c>
      <c r="S1829" s="4">
        <v>3661107</v>
      </c>
      <c r="T1829" s="1">
        <v>11.89</v>
      </c>
      <c r="U1829" s="1">
        <v>24</v>
      </c>
      <c r="V1829" s="1">
        <v>152546.12</v>
      </c>
      <c r="W1829" s="4">
        <f t="shared" si="203"/>
        <v>3627547.0939211813</v>
      </c>
      <c r="X1829" s="1" t="s">
        <v>39</v>
      </c>
      <c r="Y1829" s="1" t="s">
        <v>40</v>
      </c>
      <c r="Z1829" s="8">
        <v>47291</v>
      </c>
      <c r="AA1829" s="8" t="str">
        <f>TEXT(Table2[[#This Row],[Application_Date]],"yyy")</f>
        <v>2029</v>
      </c>
      <c r="AB1829" s="8" t="str">
        <f>TEXT(Table2[[#This Row],[Application_Date]],"mmmm")</f>
        <v>June</v>
      </c>
      <c r="AC1829" s="1" t="s">
        <v>61</v>
      </c>
      <c r="AD1829" s="1" t="s">
        <v>30</v>
      </c>
      <c r="AE1829" s="1" t="s">
        <v>66</v>
      </c>
    </row>
    <row r="1830" spans="1:31" x14ac:dyDescent="0.25">
      <c r="A1830" s="1" t="s">
        <v>3800</v>
      </c>
      <c r="B1830" s="1" t="str">
        <f>IF(COUNTIF($A$2:A1830,A1830)&gt;1,"Duplicate","Unique")</f>
        <v>Unique</v>
      </c>
      <c r="C1830" s="1" t="s">
        <v>3801</v>
      </c>
      <c r="D1830" s="1" t="s">
        <v>204</v>
      </c>
      <c r="E1830" s="1" t="str">
        <f t="shared" si="197"/>
        <v>Submitted</v>
      </c>
      <c r="F1830" s="1" t="s">
        <v>35</v>
      </c>
      <c r="G1830" s="1">
        <v>25</v>
      </c>
      <c r="H1830" s="1" t="s">
        <v>36</v>
      </c>
      <c r="I1830" s="1" t="s">
        <v>25</v>
      </c>
      <c r="J1830" s="1" t="s">
        <v>49</v>
      </c>
      <c r="K1830" s="4">
        <v>1106256</v>
      </c>
      <c r="L1830" s="4" t="str">
        <f t="shared" si="198"/>
        <v>Submitted</v>
      </c>
      <c r="M1830" s="1">
        <v>544</v>
      </c>
      <c r="N1830" s="1" t="str">
        <f t="shared" si="199"/>
        <v>High_risk</v>
      </c>
      <c r="O1830" s="1" t="str">
        <f t="shared" si="200"/>
        <v>Excellent</v>
      </c>
      <c r="P1830" s="1" t="str">
        <f t="shared" si="201"/>
        <v>Submitted</v>
      </c>
      <c r="Q1830" s="1" t="str">
        <f t="shared" si="202"/>
        <v>Valid</v>
      </c>
      <c r="R1830" s="1" t="s">
        <v>38</v>
      </c>
      <c r="S1830" s="4">
        <v>2550690</v>
      </c>
      <c r="T1830" s="1">
        <v>15.6</v>
      </c>
      <c r="U1830" s="1">
        <v>36</v>
      </c>
      <c r="V1830" s="1">
        <v>70852.5</v>
      </c>
      <c r="W1830" s="4">
        <f t="shared" si="203"/>
        <v>3315897.0000003157</v>
      </c>
      <c r="X1830" s="1" t="s">
        <v>28</v>
      </c>
      <c r="Y1830" s="1" t="s">
        <v>29</v>
      </c>
      <c r="Z1830" s="8">
        <v>47292</v>
      </c>
      <c r="AA1830" s="8" t="str">
        <f>TEXT(Table2[[#This Row],[Application_Date]],"yyy")</f>
        <v>2029</v>
      </c>
      <c r="AB1830" s="8" t="str">
        <f>TEXT(Table2[[#This Row],[Application_Date]],"mmmm")</f>
        <v>June</v>
      </c>
      <c r="AC1830" s="1" t="s">
        <v>41</v>
      </c>
      <c r="AD1830" s="1" t="s">
        <v>42</v>
      </c>
      <c r="AE1830" s="1" t="s">
        <v>66</v>
      </c>
    </row>
    <row r="1831" spans="1:31" x14ac:dyDescent="0.25">
      <c r="A1831" s="1" t="s">
        <v>3802</v>
      </c>
      <c r="B1831" s="1" t="str">
        <f>IF(COUNTIF($A$2:A1831,A1831)&gt;1,"Duplicate","Unique")</f>
        <v>Unique</v>
      </c>
      <c r="C1831" s="1" t="s">
        <v>3803</v>
      </c>
      <c r="D1831" s="1" t="s">
        <v>112</v>
      </c>
      <c r="E1831" s="1" t="str">
        <f t="shared" si="197"/>
        <v>Submitted</v>
      </c>
      <c r="F1831" s="1" t="s">
        <v>47</v>
      </c>
      <c r="G1831" s="1">
        <v>20</v>
      </c>
      <c r="H1831" s="1" t="s">
        <v>24</v>
      </c>
      <c r="I1831" s="1" t="s">
        <v>48</v>
      </c>
      <c r="J1831" s="1" t="s">
        <v>37</v>
      </c>
      <c r="K1831" s="4">
        <v>811391</v>
      </c>
      <c r="L1831" s="4" t="str">
        <f t="shared" si="198"/>
        <v>Submitted</v>
      </c>
      <c r="M1831" s="1">
        <v>851</v>
      </c>
      <c r="N1831" s="1" t="str">
        <f t="shared" si="199"/>
        <v>medium_risk</v>
      </c>
      <c r="O1831" s="1" t="str">
        <f t="shared" si="200"/>
        <v>Excellent</v>
      </c>
      <c r="P1831" s="1" t="str">
        <f t="shared" si="201"/>
        <v>Submitted</v>
      </c>
      <c r="Q1831" s="1" t="str">
        <f t="shared" si="202"/>
        <v>Valid</v>
      </c>
      <c r="R1831" s="1" t="s">
        <v>27</v>
      </c>
      <c r="S1831" s="4">
        <v>373279</v>
      </c>
      <c r="T1831" s="1">
        <v>18.96</v>
      </c>
      <c r="U1831" s="1">
        <v>180</v>
      </c>
      <c r="V1831" s="1">
        <v>2073.77</v>
      </c>
      <c r="W1831" s="4">
        <f t="shared" si="203"/>
        <v>589780.82000000007</v>
      </c>
      <c r="X1831" s="1" t="s">
        <v>85</v>
      </c>
      <c r="Y1831" s="1" t="s">
        <v>86</v>
      </c>
      <c r="Z1831" s="8">
        <v>47293</v>
      </c>
      <c r="AA1831" s="8" t="str">
        <f>TEXT(Table2[[#This Row],[Application_Date]],"yyy")</f>
        <v>2029</v>
      </c>
      <c r="AB1831" s="8" t="str">
        <f>TEXT(Table2[[#This Row],[Application_Date]],"mmmm")</f>
        <v>June</v>
      </c>
      <c r="AC1831" s="1" t="s">
        <v>52</v>
      </c>
      <c r="AD1831" s="1" t="s">
        <v>30</v>
      </c>
      <c r="AE1831" s="1" t="s">
        <v>62</v>
      </c>
    </row>
    <row r="1832" spans="1:31" x14ac:dyDescent="0.25">
      <c r="A1832" s="1" t="s">
        <v>3804</v>
      </c>
      <c r="B1832" s="1" t="str">
        <f>IF(COUNTIF($A$2:A1832,A1832)&gt;1,"Duplicate","Unique")</f>
        <v>Unique</v>
      </c>
      <c r="C1832" s="1" t="s">
        <v>3805</v>
      </c>
      <c r="D1832" s="1" t="s">
        <v>373</v>
      </c>
      <c r="E1832" s="1" t="str">
        <f t="shared" si="197"/>
        <v>Submitted</v>
      </c>
      <c r="F1832" s="1" t="s">
        <v>47</v>
      </c>
      <c r="G1832" s="1">
        <v>37</v>
      </c>
      <c r="H1832" s="1" t="s">
        <v>24</v>
      </c>
      <c r="I1832" s="1" t="s">
        <v>48</v>
      </c>
      <c r="J1832" s="1" t="s">
        <v>37</v>
      </c>
      <c r="K1832" s="4">
        <v>2109765</v>
      </c>
      <c r="L1832" s="4" t="str">
        <f t="shared" si="198"/>
        <v>Submitted</v>
      </c>
      <c r="M1832" s="1">
        <v>626</v>
      </c>
      <c r="N1832" s="1" t="str">
        <f t="shared" si="199"/>
        <v>low_risk</v>
      </c>
      <c r="O1832" s="1" t="str">
        <f t="shared" si="200"/>
        <v>Excellent</v>
      </c>
      <c r="P1832" s="1" t="str">
        <f t="shared" si="201"/>
        <v>Submitted</v>
      </c>
      <c r="Q1832" s="1" t="str">
        <f t="shared" si="202"/>
        <v>Valid</v>
      </c>
      <c r="R1832" s="1" t="s">
        <v>6</v>
      </c>
      <c r="S1832" s="4">
        <v>2402159</v>
      </c>
      <c r="T1832" s="1">
        <v>7.75</v>
      </c>
      <c r="U1832" s="1">
        <v>60</v>
      </c>
      <c r="V1832" s="1">
        <v>40035.980000000003</v>
      </c>
      <c r="W1832" s="4">
        <f t="shared" si="203"/>
        <v>1551394.3541668279</v>
      </c>
      <c r="X1832" s="1" t="s">
        <v>28</v>
      </c>
      <c r="Y1832" s="1" t="s">
        <v>29</v>
      </c>
      <c r="Z1832" s="8">
        <v>47294</v>
      </c>
      <c r="AA1832" s="8" t="str">
        <f>TEXT(Table2[[#This Row],[Application_Date]],"yyy")</f>
        <v>2029</v>
      </c>
      <c r="AB1832" s="8" t="str">
        <f>TEXT(Table2[[#This Row],[Application_Date]],"mmmm")</f>
        <v>June</v>
      </c>
      <c r="AC1832" s="1" t="s">
        <v>61</v>
      </c>
      <c r="AD1832" s="1" t="s">
        <v>42</v>
      </c>
      <c r="AE1832" s="1" t="s">
        <v>43</v>
      </c>
    </row>
    <row r="1833" spans="1:31" x14ac:dyDescent="0.25">
      <c r="A1833" s="1" t="s">
        <v>3806</v>
      </c>
      <c r="B1833" s="1" t="str">
        <f>IF(COUNTIF($A$2:A1833,A1833)&gt;1,"Duplicate","Unique")</f>
        <v>Unique</v>
      </c>
      <c r="C1833" s="1" t="s">
        <v>3807</v>
      </c>
      <c r="D1833" s="1" t="s">
        <v>115</v>
      </c>
      <c r="E1833" s="1" t="str">
        <f t="shared" si="197"/>
        <v>Submitted</v>
      </c>
      <c r="F1833" s="1" t="s">
        <v>47</v>
      </c>
      <c r="G1833" s="1">
        <v>34</v>
      </c>
      <c r="H1833" s="1" t="s">
        <v>36</v>
      </c>
      <c r="I1833" s="1" t="s">
        <v>48</v>
      </c>
      <c r="J1833" s="1" t="s">
        <v>49</v>
      </c>
      <c r="K1833" s="4">
        <v>752001</v>
      </c>
      <c r="L1833" s="4" t="str">
        <f t="shared" si="198"/>
        <v>Submitted</v>
      </c>
      <c r="M1833" s="1">
        <v>695</v>
      </c>
      <c r="N1833" s="1" t="str">
        <f t="shared" si="199"/>
        <v>low_risk</v>
      </c>
      <c r="O1833" s="1" t="str">
        <f t="shared" si="200"/>
        <v>Excellent</v>
      </c>
      <c r="P1833" s="1" t="str">
        <f t="shared" si="201"/>
        <v>Submitted</v>
      </c>
      <c r="Q1833" s="1" t="str">
        <f t="shared" si="202"/>
        <v>Valid</v>
      </c>
      <c r="R1833" s="1" t="s">
        <v>27</v>
      </c>
      <c r="S1833" s="4">
        <v>551982</v>
      </c>
      <c r="T1833" s="1">
        <v>18.920000000000002</v>
      </c>
      <c r="U1833" s="1">
        <v>60</v>
      </c>
      <c r="V1833" s="1">
        <v>9199.7000000000007</v>
      </c>
      <c r="W1833" s="4">
        <f t="shared" si="203"/>
        <v>870291.62000000011</v>
      </c>
      <c r="X1833" s="1" t="s">
        <v>95</v>
      </c>
      <c r="Y1833" s="1" t="s">
        <v>96</v>
      </c>
      <c r="Z1833" s="8">
        <v>47295</v>
      </c>
      <c r="AA1833" s="8" t="str">
        <f>TEXT(Table2[[#This Row],[Application_Date]],"yyy")</f>
        <v>2029</v>
      </c>
      <c r="AB1833" s="8" t="str">
        <f>TEXT(Table2[[#This Row],[Application_Date]],"mmmm")</f>
        <v>June</v>
      </c>
      <c r="AC1833" s="1" t="s">
        <v>61</v>
      </c>
      <c r="AD1833" s="1" t="s">
        <v>42</v>
      </c>
      <c r="AE1833" s="1" t="s">
        <v>62</v>
      </c>
    </row>
    <row r="1834" spans="1:31" x14ac:dyDescent="0.25">
      <c r="A1834" s="1" t="s">
        <v>3808</v>
      </c>
      <c r="B1834" s="1" t="str">
        <f>IF(COUNTIF($A$2:A1834,A1834)&gt;1,"Duplicate","Unique")</f>
        <v>Unique</v>
      </c>
      <c r="C1834" s="1" t="s">
        <v>3809</v>
      </c>
      <c r="D1834" s="1" t="s">
        <v>659</v>
      </c>
      <c r="E1834" s="1" t="str">
        <f t="shared" si="197"/>
        <v>Submitted</v>
      </c>
      <c r="F1834" s="1" t="s">
        <v>35</v>
      </c>
      <c r="G1834" s="1">
        <v>24</v>
      </c>
      <c r="H1834" s="1" t="s">
        <v>24</v>
      </c>
      <c r="I1834" s="1" t="s">
        <v>48</v>
      </c>
      <c r="J1834" s="1" t="s">
        <v>70</v>
      </c>
      <c r="K1834" s="4">
        <v>1059766</v>
      </c>
      <c r="L1834" s="4" t="str">
        <f t="shared" si="198"/>
        <v>Submitted</v>
      </c>
      <c r="M1834" s="1">
        <v>418</v>
      </c>
      <c r="N1834" s="1" t="str">
        <f t="shared" si="199"/>
        <v>High_risk</v>
      </c>
      <c r="O1834" s="1" t="str">
        <f t="shared" si="200"/>
        <v>Excellent</v>
      </c>
      <c r="P1834" s="1" t="str">
        <f t="shared" si="201"/>
        <v>Submitted</v>
      </c>
      <c r="Q1834" s="1" t="str">
        <f t="shared" si="202"/>
        <v>Valid</v>
      </c>
      <c r="R1834" s="1" t="s">
        <v>27</v>
      </c>
      <c r="S1834" s="4">
        <v>3214661</v>
      </c>
      <c r="T1834" s="1">
        <v>13.83</v>
      </c>
      <c r="U1834" s="1">
        <v>12</v>
      </c>
      <c r="V1834" s="1">
        <v>267888.42</v>
      </c>
      <c r="W1834" s="4">
        <f t="shared" si="203"/>
        <v>3705271.3458549986</v>
      </c>
      <c r="X1834" s="1" t="s">
        <v>28</v>
      </c>
      <c r="Y1834" s="1" t="s">
        <v>29</v>
      </c>
      <c r="Z1834" s="8">
        <v>47296</v>
      </c>
      <c r="AA1834" s="8" t="str">
        <f>TEXT(Table2[[#This Row],[Application_Date]],"yyy")</f>
        <v>2029</v>
      </c>
      <c r="AB1834" s="8" t="str">
        <f>TEXT(Table2[[#This Row],[Application_Date]],"mmmm")</f>
        <v>June</v>
      </c>
      <c r="AC1834" s="1" t="s">
        <v>41</v>
      </c>
      <c r="AD1834" s="1" t="s">
        <v>30</v>
      </c>
      <c r="AE1834" s="1" t="s">
        <v>66</v>
      </c>
    </row>
    <row r="1835" spans="1:31" x14ac:dyDescent="0.25">
      <c r="A1835" s="1" t="s">
        <v>3810</v>
      </c>
      <c r="B1835" s="1" t="str">
        <f>IF(COUNTIF($A$2:A1835,A1835)&gt;1,"Duplicate","Unique")</f>
        <v>Unique</v>
      </c>
      <c r="C1835" s="1" t="s">
        <v>3811</v>
      </c>
      <c r="D1835" s="1" t="s">
        <v>226</v>
      </c>
      <c r="E1835" s="1" t="str">
        <f t="shared" si="197"/>
        <v>Submitted</v>
      </c>
      <c r="F1835" s="1" t="s">
        <v>47</v>
      </c>
      <c r="G1835" s="1">
        <v>55</v>
      </c>
      <c r="H1835" s="1" t="s">
        <v>24</v>
      </c>
      <c r="I1835" s="1" t="s">
        <v>48</v>
      </c>
      <c r="J1835" s="1" t="s">
        <v>37</v>
      </c>
      <c r="K1835" s="4">
        <v>627384</v>
      </c>
      <c r="L1835" s="4" t="str">
        <f t="shared" si="198"/>
        <v>Submitted</v>
      </c>
      <c r="M1835" s="1">
        <v>402</v>
      </c>
      <c r="N1835" s="1" t="str">
        <f t="shared" si="199"/>
        <v>High_risk</v>
      </c>
      <c r="O1835" s="1" t="str">
        <f t="shared" si="200"/>
        <v>Excellent</v>
      </c>
      <c r="P1835" s="1" t="str">
        <f t="shared" si="201"/>
        <v>Submitted</v>
      </c>
      <c r="Q1835" s="1" t="str">
        <f t="shared" si="202"/>
        <v>Valid</v>
      </c>
      <c r="R1835" s="1" t="s">
        <v>6</v>
      </c>
      <c r="S1835" s="4">
        <v>2243520</v>
      </c>
      <c r="T1835" s="1">
        <v>7.75</v>
      </c>
      <c r="U1835" s="1">
        <v>60</v>
      </c>
      <c r="V1835" s="1">
        <v>37392</v>
      </c>
      <c r="W1835" s="4">
        <f t="shared" si="203"/>
        <v>1448940.0000001506</v>
      </c>
      <c r="X1835" s="1" t="s">
        <v>105</v>
      </c>
      <c r="Y1835" s="1" t="s">
        <v>106</v>
      </c>
      <c r="Z1835" s="8">
        <v>47297</v>
      </c>
      <c r="AA1835" s="8" t="str">
        <f>TEXT(Table2[[#This Row],[Application_Date]],"yyy")</f>
        <v>2029</v>
      </c>
      <c r="AB1835" s="8" t="str">
        <f>TEXT(Table2[[#This Row],[Application_Date]],"mmmm")</f>
        <v>June</v>
      </c>
      <c r="AC1835" s="1" t="s">
        <v>61</v>
      </c>
      <c r="AD1835" s="1" t="s">
        <v>42</v>
      </c>
      <c r="AE1835" s="1" t="s">
        <v>43</v>
      </c>
    </row>
    <row r="1836" spans="1:31" x14ac:dyDescent="0.25">
      <c r="A1836" s="1" t="s">
        <v>3812</v>
      </c>
      <c r="B1836" s="1" t="str">
        <f>IF(COUNTIF($A$2:A1836,A1836)&gt;1,"Duplicate","Unique")</f>
        <v>Unique</v>
      </c>
      <c r="C1836" s="1" t="s">
        <v>3813</v>
      </c>
      <c r="D1836" s="1" t="s">
        <v>124</v>
      </c>
      <c r="E1836" s="1" t="str">
        <f t="shared" si="197"/>
        <v>Submitted</v>
      </c>
      <c r="F1836" s="1" t="s">
        <v>35</v>
      </c>
      <c r="G1836" s="1">
        <v>48</v>
      </c>
      <c r="H1836" s="1" t="s">
        <v>36</v>
      </c>
      <c r="I1836" s="1" t="s">
        <v>48</v>
      </c>
      <c r="J1836" s="1" t="s">
        <v>26</v>
      </c>
      <c r="K1836" s="4">
        <v>2249519</v>
      </c>
      <c r="L1836" s="4" t="str">
        <f t="shared" si="198"/>
        <v>Submitted</v>
      </c>
      <c r="M1836" s="1">
        <v>536</v>
      </c>
      <c r="N1836" s="1" t="str">
        <f t="shared" si="199"/>
        <v>High_risk</v>
      </c>
      <c r="O1836" s="1" t="str">
        <f t="shared" si="200"/>
        <v>Excellent</v>
      </c>
      <c r="P1836" s="1" t="str">
        <f t="shared" si="201"/>
        <v>Submitted</v>
      </c>
      <c r="Q1836" s="1" t="str">
        <f t="shared" si="202"/>
        <v>Valid</v>
      </c>
      <c r="R1836" s="1" t="s">
        <v>82</v>
      </c>
      <c r="S1836" s="4">
        <v>4641220</v>
      </c>
      <c r="T1836" s="1">
        <v>17.98</v>
      </c>
      <c r="U1836" s="1">
        <v>60</v>
      </c>
      <c r="V1836" s="1">
        <v>77353.67</v>
      </c>
      <c r="W1836" s="4">
        <f t="shared" si="203"/>
        <v>6954094.6333333328</v>
      </c>
      <c r="X1836" s="1" t="s">
        <v>105</v>
      </c>
      <c r="Y1836" s="1" t="s">
        <v>106</v>
      </c>
      <c r="Z1836" s="8">
        <v>47298</v>
      </c>
      <c r="AA1836" s="8" t="str">
        <f>TEXT(Table2[[#This Row],[Application_Date]],"yyy")</f>
        <v>2029</v>
      </c>
      <c r="AB1836" s="8" t="str">
        <f>TEXT(Table2[[#This Row],[Application_Date]],"mmmm")</f>
        <v>June</v>
      </c>
      <c r="AC1836" s="1" t="s">
        <v>61</v>
      </c>
      <c r="AD1836" s="1" t="s">
        <v>42</v>
      </c>
      <c r="AE1836" s="1" t="s">
        <v>66</v>
      </c>
    </row>
    <row r="1837" spans="1:31" x14ac:dyDescent="0.25">
      <c r="A1837" s="1" t="s">
        <v>3814</v>
      </c>
      <c r="B1837" s="1" t="str">
        <f>IF(COUNTIF($A$2:A1837,A1837)&gt;1,"Duplicate","Unique")</f>
        <v>Unique</v>
      </c>
      <c r="C1837" s="1" t="s">
        <v>3815</v>
      </c>
      <c r="D1837" s="1" t="s">
        <v>265</v>
      </c>
      <c r="E1837" s="1" t="str">
        <f t="shared" si="197"/>
        <v>Submitted</v>
      </c>
      <c r="F1837" s="1" t="s">
        <v>47</v>
      </c>
      <c r="G1837" s="1">
        <v>24</v>
      </c>
      <c r="H1837" s="1" t="s">
        <v>36</v>
      </c>
      <c r="I1837" s="1" t="s">
        <v>25</v>
      </c>
      <c r="J1837" s="1" t="s">
        <v>70</v>
      </c>
      <c r="K1837" s="4">
        <v>2192709</v>
      </c>
      <c r="L1837" s="4" t="str">
        <f t="shared" si="198"/>
        <v>Submitted</v>
      </c>
      <c r="M1837" s="1">
        <v>733</v>
      </c>
      <c r="N1837" s="1" t="str">
        <f t="shared" si="199"/>
        <v>low_risk</v>
      </c>
      <c r="O1837" s="1" t="str">
        <f t="shared" si="200"/>
        <v>Excellent</v>
      </c>
      <c r="P1837" s="1" t="str">
        <f t="shared" si="201"/>
        <v>Submitted</v>
      </c>
      <c r="Q1837" s="1" t="str">
        <f t="shared" si="202"/>
        <v>Valid</v>
      </c>
      <c r="R1837" s="1" t="s">
        <v>38</v>
      </c>
      <c r="S1837" s="4">
        <v>1209313</v>
      </c>
      <c r="T1837" s="1">
        <v>8.75</v>
      </c>
      <c r="U1837" s="1">
        <v>36</v>
      </c>
      <c r="V1837" s="1">
        <v>33592.03</v>
      </c>
      <c r="W1837" s="4">
        <f t="shared" si="203"/>
        <v>881790.73158345569</v>
      </c>
      <c r="X1837" s="1" t="s">
        <v>85</v>
      </c>
      <c r="Y1837" s="1" t="s">
        <v>86</v>
      </c>
      <c r="Z1837" s="8">
        <v>47299</v>
      </c>
      <c r="AA1837" s="8" t="str">
        <f>TEXT(Table2[[#This Row],[Application_Date]],"yyy")</f>
        <v>2029</v>
      </c>
      <c r="AB1837" s="8" t="str">
        <f>TEXT(Table2[[#This Row],[Application_Date]],"mmmm")</f>
        <v>June</v>
      </c>
      <c r="AC1837" s="1" t="s">
        <v>52</v>
      </c>
      <c r="AD1837" s="1" t="s">
        <v>42</v>
      </c>
      <c r="AE1837" s="1" t="s">
        <v>43</v>
      </c>
    </row>
    <row r="1838" spans="1:31" x14ac:dyDescent="0.25">
      <c r="A1838" s="1" t="s">
        <v>3816</v>
      </c>
      <c r="B1838" s="1" t="str">
        <f>IF(COUNTIF($A$2:A1838,A1838)&gt;1,"Duplicate","Unique")</f>
        <v>Unique</v>
      </c>
      <c r="C1838" s="1" t="s">
        <v>3817</v>
      </c>
      <c r="D1838" s="1" t="s">
        <v>160</v>
      </c>
      <c r="E1838" s="1" t="str">
        <f t="shared" si="197"/>
        <v>Submitted</v>
      </c>
      <c r="F1838" s="1" t="s">
        <v>47</v>
      </c>
      <c r="G1838" s="1">
        <v>63</v>
      </c>
      <c r="H1838" s="1" t="s">
        <v>24</v>
      </c>
      <c r="I1838" s="1" t="s">
        <v>48</v>
      </c>
      <c r="J1838" s="1" t="s">
        <v>37</v>
      </c>
      <c r="K1838" s="4">
        <v>1049874</v>
      </c>
      <c r="L1838" s="4" t="str">
        <f t="shared" si="198"/>
        <v>Submitted</v>
      </c>
      <c r="M1838" s="1">
        <v>526</v>
      </c>
      <c r="N1838" s="1" t="str">
        <f t="shared" si="199"/>
        <v>High_risk</v>
      </c>
      <c r="O1838" s="1" t="str">
        <f t="shared" si="200"/>
        <v>Excellent</v>
      </c>
      <c r="P1838" s="1" t="str">
        <f t="shared" si="201"/>
        <v>Submitted</v>
      </c>
      <c r="Q1838" s="1" t="str">
        <f t="shared" si="202"/>
        <v>Valid</v>
      </c>
      <c r="R1838" s="1" t="s">
        <v>82</v>
      </c>
      <c r="S1838" s="4">
        <v>3210995</v>
      </c>
      <c r="T1838" s="1">
        <v>13.04</v>
      </c>
      <c r="U1838" s="1">
        <v>24</v>
      </c>
      <c r="V1838" s="1">
        <v>133791.46</v>
      </c>
      <c r="W1838" s="4">
        <f t="shared" si="203"/>
        <v>3489281.3084717602</v>
      </c>
      <c r="X1838" s="1" t="s">
        <v>95</v>
      </c>
      <c r="Y1838" s="1" t="s">
        <v>96</v>
      </c>
      <c r="Z1838" s="8">
        <v>47300</v>
      </c>
      <c r="AA1838" s="8" t="str">
        <f>TEXT(Table2[[#This Row],[Application_Date]],"yyy")</f>
        <v>2029</v>
      </c>
      <c r="AB1838" s="8" t="str">
        <f>TEXT(Table2[[#This Row],[Application_Date]],"mmmm")</f>
        <v>July</v>
      </c>
      <c r="AC1838" s="1" t="s">
        <v>61</v>
      </c>
      <c r="AD1838" s="1" t="s">
        <v>30</v>
      </c>
      <c r="AE1838" s="1" t="s">
        <v>31</v>
      </c>
    </row>
    <row r="1839" spans="1:31" x14ac:dyDescent="0.25">
      <c r="A1839" s="1" t="s">
        <v>3818</v>
      </c>
      <c r="B1839" s="1" t="str">
        <f>IF(COUNTIF($A$2:A1839,A1839)&gt;1,"Duplicate","Unique")</f>
        <v>Unique</v>
      </c>
      <c r="C1839" s="1" t="s">
        <v>3819</v>
      </c>
      <c r="D1839" s="1" t="s">
        <v>99</v>
      </c>
      <c r="E1839" s="1" t="str">
        <f t="shared" si="197"/>
        <v>Submitted</v>
      </c>
      <c r="F1839" s="1" t="s">
        <v>35</v>
      </c>
      <c r="G1839" s="1">
        <v>26</v>
      </c>
      <c r="H1839" s="1" t="s">
        <v>24</v>
      </c>
      <c r="I1839" s="1" t="s">
        <v>25</v>
      </c>
      <c r="J1839" s="1" t="s">
        <v>37</v>
      </c>
      <c r="K1839" s="4">
        <v>1670351</v>
      </c>
      <c r="L1839" s="4" t="str">
        <f t="shared" si="198"/>
        <v>Submitted</v>
      </c>
      <c r="M1839" s="1">
        <v>569</v>
      </c>
      <c r="N1839" s="1" t="str">
        <f t="shared" si="199"/>
        <v>High_risk</v>
      </c>
      <c r="O1839" s="1" t="str">
        <f t="shared" si="200"/>
        <v>Excellent</v>
      </c>
      <c r="P1839" s="1" t="str">
        <f t="shared" si="201"/>
        <v>Submitted</v>
      </c>
      <c r="Q1839" s="1" t="str">
        <f t="shared" si="202"/>
        <v>Valid</v>
      </c>
      <c r="R1839" s="1" t="s">
        <v>6</v>
      </c>
      <c r="S1839" s="4">
        <v>4532712</v>
      </c>
      <c r="T1839" s="1">
        <v>10.76</v>
      </c>
      <c r="U1839" s="1">
        <v>180</v>
      </c>
      <c r="V1839" s="1">
        <v>25181.73</v>
      </c>
      <c r="W1839" s="4">
        <f t="shared" si="203"/>
        <v>4064331.76</v>
      </c>
      <c r="X1839" s="1" t="s">
        <v>50</v>
      </c>
      <c r="Y1839" s="1" t="s">
        <v>51</v>
      </c>
      <c r="Z1839" s="8">
        <v>47301</v>
      </c>
      <c r="AA1839" s="8" t="str">
        <f>TEXT(Table2[[#This Row],[Application_Date]],"yyy")</f>
        <v>2029</v>
      </c>
      <c r="AB1839" s="8" t="str">
        <f>TEXT(Table2[[#This Row],[Application_Date]],"mmmm")</f>
        <v>July</v>
      </c>
      <c r="AC1839" s="1" t="s">
        <v>52</v>
      </c>
      <c r="AD1839" s="1" t="s">
        <v>30</v>
      </c>
      <c r="AE1839" s="1" t="s">
        <v>43</v>
      </c>
    </row>
    <row r="1840" spans="1:31" x14ac:dyDescent="0.25">
      <c r="A1840" s="1" t="s">
        <v>3820</v>
      </c>
      <c r="B1840" s="1" t="str">
        <f>IF(COUNTIF($A$2:A1840,A1840)&gt;1,"Duplicate","Unique")</f>
        <v>Unique</v>
      </c>
      <c r="C1840" s="1" t="s">
        <v>3821</v>
      </c>
      <c r="D1840" s="1" t="s">
        <v>454</v>
      </c>
      <c r="E1840" s="1" t="str">
        <f t="shared" si="197"/>
        <v>Submitted</v>
      </c>
      <c r="F1840" s="1" t="s">
        <v>47</v>
      </c>
      <c r="G1840" s="1">
        <v>51</v>
      </c>
      <c r="H1840" s="1" t="s">
        <v>24</v>
      </c>
      <c r="I1840" s="1" t="s">
        <v>48</v>
      </c>
      <c r="J1840" s="1" t="s">
        <v>70</v>
      </c>
      <c r="K1840" s="4">
        <v>1244918</v>
      </c>
      <c r="L1840" s="4" t="str">
        <f t="shared" si="198"/>
        <v>Submitted</v>
      </c>
      <c r="M1840" s="1">
        <v>552</v>
      </c>
      <c r="N1840" s="1" t="str">
        <f t="shared" si="199"/>
        <v>High_risk</v>
      </c>
      <c r="O1840" s="1" t="str">
        <f t="shared" si="200"/>
        <v>Excellent</v>
      </c>
      <c r="P1840" s="1" t="str">
        <f t="shared" si="201"/>
        <v>Submitted</v>
      </c>
      <c r="Q1840" s="1" t="str">
        <f t="shared" si="202"/>
        <v>Valid</v>
      </c>
      <c r="R1840" s="1" t="s">
        <v>6</v>
      </c>
      <c r="S1840" s="4">
        <v>1872472</v>
      </c>
      <c r="T1840" s="1">
        <v>8.1999999999999993</v>
      </c>
      <c r="U1840" s="1">
        <v>24</v>
      </c>
      <c r="V1840" s="1">
        <v>78019.67</v>
      </c>
      <c r="W1840" s="4">
        <f t="shared" si="203"/>
        <v>1279527.308258808</v>
      </c>
      <c r="X1840" s="1" t="s">
        <v>28</v>
      </c>
      <c r="Y1840" s="1" t="s">
        <v>29</v>
      </c>
      <c r="Z1840" s="8">
        <v>47302</v>
      </c>
      <c r="AA1840" s="8" t="str">
        <f>TEXT(Table2[[#This Row],[Application_Date]],"yyy")</f>
        <v>2029</v>
      </c>
      <c r="AB1840" s="8" t="str">
        <f>TEXT(Table2[[#This Row],[Application_Date]],"mmmm")</f>
        <v>July</v>
      </c>
      <c r="AC1840" s="1" t="s">
        <v>61</v>
      </c>
      <c r="AD1840" s="1" t="s">
        <v>42</v>
      </c>
      <c r="AE1840" s="1" t="s">
        <v>62</v>
      </c>
    </row>
    <row r="1841" spans="1:31" x14ac:dyDescent="0.25">
      <c r="A1841" s="1" t="s">
        <v>3822</v>
      </c>
      <c r="B1841" s="1" t="str">
        <f>IF(COUNTIF($A$2:A1841,A1841)&gt;1,"Duplicate","Unique")</f>
        <v>Unique</v>
      </c>
      <c r="C1841" s="1" t="s">
        <v>3823</v>
      </c>
      <c r="D1841" s="1" t="s">
        <v>34</v>
      </c>
      <c r="E1841" s="1" t="str">
        <f t="shared" si="197"/>
        <v>Submitted</v>
      </c>
      <c r="F1841" s="1" t="s">
        <v>47</v>
      </c>
      <c r="G1841" s="1">
        <v>19</v>
      </c>
      <c r="H1841" s="1" t="s">
        <v>36</v>
      </c>
      <c r="I1841" s="1" t="s">
        <v>25</v>
      </c>
      <c r="J1841" s="1" t="s">
        <v>70</v>
      </c>
      <c r="K1841" s="4">
        <v>2242038</v>
      </c>
      <c r="L1841" s="4" t="str">
        <f t="shared" si="198"/>
        <v>Submitted</v>
      </c>
      <c r="M1841" s="1">
        <v>300</v>
      </c>
      <c r="N1841" s="1" t="str">
        <f t="shared" si="199"/>
        <v>High_risk</v>
      </c>
      <c r="O1841" s="1" t="str">
        <f t="shared" si="200"/>
        <v>Excellent</v>
      </c>
      <c r="P1841" s="1" t="str">
        <f t="shared" si="201"/>
        <v>Submitted</v>
      </c>
      <c r="Q1841" s="1" t="str">
        <f t="shared" si="202"/>
        <v>Valid</v>
      </c>
      <c r="R1841" s="1" t="s">
        <v>82</v>
      </c>
      <c r="S1841" s="4">
        <v>4779013</v>
      </c>
      <c r="T1841" s="1">
        <v>11.94</v>
      </c>
      <c r="U1841" s="1">
        <v>24</v>
      </c>
      <c r="V1841" s="1">
        <v>199125.54</v>
      </c>
      <c r="W1841" s="4">
        <f t="shared" si="203"/>
        <v>4755118.2359758988</v>
      </c>
      <c r="X1841" s="1" t="s">
        <v>50</v>
      </c>
      <c r="Y1841" s="1" t="s">
        <v>51</v>
      </c>
      <c r="Z1841" s="8">
        <v>47303</v>
      </c>
      <c r="AA1841" s="8" t="str">
        <f>TEXT(Table2[[#This Row],[Application_Date]],"yyy")</f>
        <v>2029</v>
      </c>
      <c r="AB1841" s="8" t="str">
        <f>TEXT(Table2[[#This Row],[Application_Date]],"mmmm")</f>
        <v>July</v>
      </c>
      <c r="AC1841" s="1" t="s">
        <v>41</v>
      </c>
      <c r="AD1841" s="1" t="s">
        <v>30</v>
      </c>
      <c r="AE1841" s="1" t="s">
        <v>66</v>
      </c>
    </row>
    <row r="1842" spans="1:31" x14ac:dyDescent="0.25">
      <c r="A1842" s="1" t="s">
        <v>3824</v>
      </c>
      <c r="B1842" s="1" t="str">
        <f>IF(COUNTIF($A$2:A1842,A1842)&gt;1,"Duplicate","Unique")</f>
        <v>Unique</v>
      </c>
      <c r="C1842" s="1" t="s">
        <v>3825</v>
      </c>
      <c r="D1842" s="1" t="s">
        <v>75</v>
      </c>
      <c r="E1842" s="1" t="str">
        <f t="shared" si="197"/>
        <v>Submitted</v>
      </c>
      <c r="F1842" s="1" t="s">
        <v>47</v>
      </c>
      <c r="G1842" s="1">
        <v>19</v>
      </c>
      <c r="H1842" s="1" t="s">
        <v>36</v>
      </c>
      <c r="I1842" s="1" t="s">
        <v>48</v>
      </c>
      <c r="J1842" s="1" t="s">
        <v>37</v>
      </c>
      <c r="K1842" s="4">
        <v>854876</v>
      </c>
      <c r="L1842" s="4" t="str">
        <f t="shared" si="198"/>
        <v>Submitted</v>
      </c>
      <c r="M1842" s="1">
        <v>865</v>
      </c>
      <c r="N1842" s="1" t="str">
        <f t="shared" si="199"/>
        <v>medium_risk</v>
      </c>
      <c r="O1842" s="1" t="str">
        <f t="shared" si="200"/>
        <v>Excellent</v>
      </c>
      <c r="P1842" s="1" t="str">
        <f t="shared" si="201"/>
        <v>Submitted</v>
      </c>
      <c r="Q1842" s="1" t="str">
        <f t="shared" si="202"/>
        <v>Valid</v>
      </c>
      <c r="R1842" s="1" t="s">
        <v>27</v>
      </c>
      <c r="S1842" s="4">
        <v>4740140</v>
      </c>
      <c r="T1842" s="1">
        <v>12.1</v>
      </c>
      <c r="U1842" s="1">
        <v>36</v>
      </c>
      <c r="V1842" s="1">
        <v>131670.56</v>
      </c>
      <c r="W1842" s="4">
        <f t="shared" si="203"/>
        <v>4779641.1667265501</v>
      </c>
      <c r="X1842" s="1" t="s">
        <v>39</v>
      </c>
      <c r="Y1842" s="1" t="s">
        <v>40</v>
      </c>
      <c r="Z1842" s="8">
        <v>47304</v>
      </c>
      <c r="AA1842" s="8" t="str">
        <f>TEXT(Table2[[#This Row],[Application_Date]],"yyy")</f>
        <v>2029</v>
      </c>
      <c r="AB1842" s="8" t="str">
        <f>TEXT(Table2[[#This Row],[Application_Date]],"mmmm")</f>
        <v>July</v>
      </c>
      <c r="AC1842" s="1" t="s">
        <v>61</v>
      </c>
      <c r="AD1842" s="1" t="s">
        <v>30</v>
      </c>
      <c r="AE1842" s="1" t="s">
        <v>62</v>
      </c>
    </row>
    <row r="1843" spans="1:31" x14ac:dyDescent="0.25">
      <c r="A1843" s="1" t="s">
        <v>3826</v>
      </c>
      <c r="B1843" s="1" t="str">
        <f>IF(COUNTIF($A$2:A1843,A1843)&gt;1,"Duplicate","Unique")</f>
        <v>Unique</v>
      </c>
      <c r="C1843" s="1" t="s">
        <v>3827</v>
      </c>
      <c r="D1843" s="1" t="s">
        <v>659</v>
      </c>
      <c r="E1843" s="1" t="str">
        <f t="shared" si="197"/>
        <v>Submitted</v>
      </c>
      <c r="F1843" s="1" t="s">
        <v>35</v>
      </c>
      <c r="G1843" s="1">
        <v>29</v>
      </c>
      <c r="H1843" s="1" t="s">
        <v>24</v>
      </c>
      <c r="I1843" s="1" t="s">
        <v>48</v>
      </c>
      <c r="J1843" s="1" t="s">
        <v>26</v>
      </c>
      <c r="K1843" s="4">
        <v>2270649</v>
      </c>
      <c r="L1843" s="4" t="str">
        <f t="shared" si="198"/>
        <v>Submitted</v>
      </c>
      <c r="M1843" s="1">
        <v>668</v>
      </c>
      <c r="N1843" s="1" t="str">
        <f t="shared" si="199"/>
        <v>low_risk</v>
      </c>
      <c r="O1843" s="1" t="str">
        <f t="shared" si="200"/>
        <v>Excellent</v>
      </c>
      <c r="P1843" s="1" t="str">
        <f t="shared" si="201"/>
        <v>Submitted</v>
      </c>
      <c r="Q1843" s="1" t="str">
        <f t="shared" si="202"/>
        <v>Valid</v>
      </c>
      <c r="R1843" s="1" t="s">
        <v>82</v>
      </c>
      <c r="S1843" s="4">
        <v>2727555</v>
      </c>
      <c r="T1843" s="1">
        <v>17.63</v>
      </c>
      <c r="U1843" s="1">
        <v>120</v>
      </c>
      <c r="V1843" s="1">
        <v>22729.62</v>
      </c>
      <c r="W1843" s="4">
        <f t="shared" si="203"/>
        <v>4007232.8874999997</v>
      </c>
      <c r="X1843" s="1" t="s">
        <v>95</v>
      </c>
      <c r="Y1843" s="1" t="s">
        <v>96</v>
      </c>
      <c r="Z1843" s="8">
        <v>47305</v>
      </c>
      <c r="AA1843" s="8" t="str">
        <f>TEXT(Table2[[#This Row],[Application_Date]],"yyy")</f>
        <v>2029</v>
      </c>
      <c r="AB1843" s="8" t="str">
        <f>TEXT(Table2[[#This Row],[Application_Date]],"mmmm")</f>
        <v>July</v>
      </c>
      <c r="AC1843" s="1" t="s">
        <v>61</v>
      </c>
      <c r="AD1843" s="1" t="s">
        <v>42</v>
      </c>
      <c r="AE1843" s="1" t="s">
        <v>43</v>
      </c>
    </row>
    <row r="1844" spans="1:31" x14ac:dyDescent="0.25">
      <c r="A1844" s="1" t="s">
        <v>3828</v>
      </c>
      <c r="B1844" s="1" t="str">
        <f>IF(COUNTIF($A$2:A1844,A1844)&gt;1,"Duplicate","Unique")</f>
        <v>Unique</v>
      </c>
      <c r="C1844" s="1" t="s">
        <v>3829</v>
      </c>
      <c r="D1844" s="1" t="s">
        <v>157</v>
      </c>
      <c r="E1844" s="1" t="str">
        <f t="shared" si="197"/>
        <v>Submitted</v>
      </c>
      <c r="F1844" s="1" t="s">
        <v>47</v>
      </c>
      <c r="G1844" s="1">
        <v>60</v>
      </c>
      <c r="H1844" s="1" t="s">
        <v>36</v>
      </c>
      <c r="I1844" s="1" t="s">
        <v>48</v>
      </c>
      <c r="J1844" s="1" t="s">
        <v>49</v>
      </c>
      <c r="K1844" s="4">
        <v>-50000</v>
      </c>
      <c r="L1844" s="4" t="str">
        <f t="shared" si="198"/>
        <v>Submitted</v>
      </c>
      <c r="M1844" s="1">
        <v>346</v>
      </c>
      <c r="N1844" s="1" t="str">
        <f t="shared" si="199"/>
        <v>High_risk</v>
      </c>
      <c r="O1844" s="1" t="str">
        <f t="shared" si="200"/>
        <v>Excellent</v>
      </c>
      <c r="P1844" s="1" t="str">
        <f t="shared" si="201"/>
        <v>Submitted</v>
      </c>
      <c r="Q1844" s="1" t="str">
        <f t="shared" si="202"/>
        <v>Valid</v>
      </c>
      <c r="R1844" s="1" t="s">
        <v>27</v>
      </c>
      <c r="S1844" s="4">
        <v>4250384</v>
      </c>
      <c r="T1844" s="1">
        <v>11.84</v>
      </c>
      <c r="U1844" s="1">
        <v>12</v>
      </c>
      <c r="V1844" s="1">
        <v>354198.67</v>
      </c>
      <c r="W1844" s="4">
        <f t="shared" si="203"/>
        <v>4194821.9334781701</v>
      </c>
      <c r="X1844" s="1" t="s">
        <v>105</v>
      </c>
      <c r="Y1844" s="1" t="s">
        <v>106</v>
      </c>
      <c r="Z1844" s="8">
        <v>47306</v>
      </c>
      <c r="AA1844" s="8" t="str">
        <f>TEXT(Table2[[#This Row],[Application_Date]],"yyy")</f>
        <v>2029</v>
      </c>
      <c r="AB1844" s="8" t="str">
        <f>TEXT(Table2[[#This Row],[Application_Date]],"mmmm")</f>
        <v>July</v>
      </c>
      <c r="AC1844" s="1" t="s">
        <v>61</v>
      </c>
      <c r="AD1844" s="1" t="s">
        <v>30</v>
      </c>
      <c r="AE1844" s="1" t="s">
        <v>62</v>
      </c>
    </row>
    <row r="1845" spans="1:31" x14ac:dyDescent="0.25">
      <c r="A1845" s="1" t="s">
        <v>3830</v>
      </c>
      <c r="B1845" s="1" t="str">
        <f>IF(COUNTIF($A$2:A1845,A1845)&gt;1,"Duplicate","Unique")</f>
        <v>Unique</v>
      </c>
      <c r="C1845" s="1" t="s">
        <v>3831</v>
      </c>
      <c r="D1845" s="1" t="s">
        <v>160</v>
      </c>
      <c r="E1845" s="1" t="str">
        <f t="shared" si="197"/>
        <v>Submitted</v>
      </c>
      <c r="F1845" s="1" t="s">
        <v>47</v>
      </c>
      <c r="G1845" s="1">
        <v>45</v>
      </c>
      <c r="H1845" s="1" t="s">
        <v>36</v>
      </c>
      <c r="I1845" s="1" t="s">
        <v>48</v>
      </c>
      <c r="J1845" s="1" t="s">
        <v>37</v>
      </c>
      <c r="K1845" s="4">
        <v>2345068</v>
      </c>
      <c r="L1845" s="4" t="str">
        <f t="shared" si="198"/>
        <v>Submitted</v>
      </c>
      <c r="M1845" s="1">
        <v>950</v>
      </c>
      <c r="N1845" s="1" t="str">
        <f t="shared" si="199"/>
        <v>medium_risk</v>
      </c>
      <c r="O1845" s="1" t="str">
        <f t="shared" si="200"/>
        <v>Excellent</v>
      </c>
      <c r="P1845" s="1" t="str">
        <f t="shared" si="201"/>
        <v>Submitted</v>
      </c>
      <c r="Q1845" s="1" t="str">
        <f t="shared" si="202"/>
        <v>Invalid</v>
      </c>
      <c r="R1845" s="1" t="s">
        <v>6</v>
      </c>
      <c r="S1845" s="4">
        <v>3561763</v>
      </c>
      <c r="T1845" s="1">
        <v>13.15</v>
      </c>
      <c r="U1845" s="1">
        <v>12</v>
      </c>
      <c r="V1845" s="1">
        <v>296813.58</v>
      </c>
      <c r="W1845" s="4">
        <f t="shared" si="203"/>
        <v>3903642.1077250503</v>
      </c>
      <c r="X1845" s="1" t="s">
        <v>95</v>
      </c>
      <c r="Y1845" s="1" t="s">
        <v>96</v>
      </c>
      <c r="Z1845" s="8">
        <v>47307</v>
      </c>
      <c r="AA1845" s="8" t="str">
        <f>TEXT(Table2[[#This Row],[Application_Date]],"yyy")</f>
        <v>2029</v>
      </c>
      <c r="AB1845" s="8" t="str">
        <f>TEXT(Table2[[#This Row],[Application_Date]],"mmmm")</f>
        <v>July</v>
      </c>
      <c r="AC1845" s="1" t="s">
        <v>61</v>
      </c>
      <c r="AD1845" s="1" t="s">
        <v>42</v>
      </c>
      <c r="AE1845" s="1" t="s">
        <v>31</v>
      </c>
    </row>
    <row r="1846" spans="1:31" x14ac:dyDescent="0.25">
      <c r="A1846" s="1" t="s">
        <v>3832</v>
      </c>
      <c r="B1846" s="1" t="str">
        <f>IF(COUNTIF($A$2:A1846,A1846)&gt;1,"Duplicate","Unique")</f>
        <v>Unique</v>
      </c>
      <c r="C1846" s="1" t="s">
        <v>3833</v>
      </c>
      <c r="D1846" s="1" t="s">
        <v>121</v>
      </c>
      <c r="E1846" s="1" t="str">
        <f t="shared" si="197"/>
        <v>Submitted</v>
      </c>
      <c r="F1846" s="1" t="s">
        <v>35</v>
      </c>
      <c r="G1846" s="1">
        <v>39</v>
      </c>
      <c r="H1846" s="1" t="s">
        <v>24</v>
      </c>
      <c r="I1846" s="1" t="s">
        <v>48</v>
      </c>
      <c r="J1846" s="1" t="s">
        <v>49</v>
      </c>
      <c r="K1846" s="4">
        <v>2101871</v>
      </c>
      <c r="L1846" s="4" t="str">
        <f t="shared" si="198"/>
        <v>Submitted</v>
      </c>
      <c r="M1846" s="1">
        <v>874</v>
      </c>
      <c r="N1846" s="1" t="str">
        <f t="shared" si="199"/>
        <v>medium_risk</v>
      </c>
      <c r="O1846" s="1" t="str">
        <f t="shared" si="200"/>
        <v>Excellent</v>
      </c>
      <c r="P1846" s="1" t="str">
        <f t="shared" si="201"/>
        <v>Submitted</v>
      </c>
      <c r="Q1846" s="1" t="str">
        <f t="shared" si="202"/>
        <v>Valid</v>
      </c>
      <c r="R1846" s="1" t="s">
        <v>82</v>
      </c>
      <c r="S1846" s="4">
        <v>3658788</v>
      </c>
      <c r="T1846" s="1">
        <v>12.66</v>
      </c>
      <c r="U1846" s="1">
        <v>36</v>
      </c>
      <c r="V1846" s="1">
        <v>101633</v>
      </c>
      <c r="W1846" s="4">
        <f t="shared" si="203"/>
        <v>3860021.3400211525</v>
      </c>
      <c r="X1846" s="1" t="s">
        <v>50</v>
      </c>
      <c r="Y1846" s="1" t="s">
        <v>51</v>
      </c>
      <c r="Z1846" s="8">
        <v>47308</v>
      </c>
      <c r="AA1846" s="8" t="str">
        <f>TEXT(Table2[[#This Row],[Application_Date]],"yyy")</f>
        <v>2029</v>
      </c>
      <c r="AB1846" s="8" t="str">
        <f>TEXT(Table2[[#This Row],[Application_Date]],"mmmm")</f>
        <v>July</v>
      </c>
      <c r="AC1846" s="1" t="s">
        <v>61</v>
      </c>
      <c r="AD1846" s="1" t="s">
        <v>42</v>
      </c>
      <c r="AE1846" s="1" t="s">
        <v>31</v>
      </c>
    </row>
    <row r="1847" spans="1:31" x14ac:dyDescent="0.25">
      <c r="A1847" s="1" t="s">
        <v>3834</v>
      </c>
      <c r="B1847" s="1" t="str">
        <f>IF(COUNTIF($A$2:A1847,A1847)&gt;1,"Duplicate","Unique")</f>
        <v>Unique</v>
      </c>
      <c r="C1847" s="1" t="s">
        <v>3835</v>
      </c>
      <c r="D1847" s="1" t="s">
        <v>81</v>
      </c>
      <c r="E1847" s="1" t="str">
        <f t="shared" si="197"/>
        <v>Submitted</v>
      </c>
      <c r="F1847" s="1" t="s">
        <v>47</v>
      </c>
      <c r="G1847" s="1">
        <v>21</v>
      </c>
      <c r="H1847" s="1" t="s">
        <v>36</v>
      </c>
      <c r="I1847" s="1" t="s">
        <v>25</v>
      </c>
      <c r="J1847" s="1" t="s">
        <v>49</v>
      </c>
      <c r="K1847" s="4">
        <v>1659950</v>
      </c>
      <c r="L1847" s="4" t="str">
        <f t="shared" si="198"/>
        <v>Submitted</v>
      </c>
      <c r="M1847" s="1">
        <v>710</v>
      </c>
      <c r="N1847" s="1" t="str">
        <f t="shared" si="199"/>
        <v>low_risk</v>
      </c>
      <c r="O1847" s="1" t="str">
        <f t="shared" si="200"/>
        <v>Excellent</v>
      </c>
      <c r="P1847" s="1" t="str">
        <f t="shared" si="201"/>
        <v>Submitted</v>
      </c>
      <c r="Q1847" s="1" t="str">
        <f t="shared" si="202"/>
        <v>Valid</v>
      </c>
      <c r="R1847" s="1" t="s">
        <v>6</v>
      </c>
      <c r="S1847" s="4">
        <v>1285315</v>
      </c>
      <c r="T1847" s="1">
        <v>8.91</v>
      </c>
      <c r="U1847" s="1">
        <v>12</v>
      </c>
      <c r="V1847" s="1">
        <v>107109.58</v>
      </c>
      <c r="W1847" s="4">
        <f t="shared" si="203"/>
        <v>955565.90265934134</v>
      </c>
      <c r="X1847" s="1" t="s">
        <v>39</v>
      </c>
      <c r="Y1847" s="1" t="s">
        <v>40</v>
      </c>
      <c r="Z1847" s="8">
        <v>47309</v>
      </c>
      <c r="AA1847" s="8" t="str">
        <f>TEXT(Table2[[#This Row],[Application_Date]],"yyy")</f>
        <v>2029</v>
      </c>
      <c r="AB1847" s="8" t="str">
        <f>TEXT(Table2[[#This Row],[Application_Date]],"mmmm")</f>
        <v>July</v>
      </c>
      <c r="AC1847" s="1" t="s">
        <v>61</v>
      </c>
      <c r="AD1847" s="1" t="s">
        <v>42</v>
      </c>
      <c r="AE1847" s="1" t="s">
        <v>66</v>
      </c>
    </row>
    <row r="1848" spans="1:31" x14ac:dyDescent="0.25">
      <c r="A1848" s="1" t="s">
        <v>3836</v>
      </c>
      <c r="B1848" s="1" t="str">
        <f>IF(COUNTIF($A$2:A1848,A1848)&gt;1,"Duplicate","Unique")</f>
        <v>Unique</v>
      </c>
      <c r="C1848" s="1" t="s">
        <v>3837</v>
      </c>
      <c r="D1848" s="1" t="s">
        <v>468</v>
      </c>
      <c r="E1848" s="1" t="str">
        <f t="shared" si="197"/>
        <v>Submitted</v>
      </c>
      <c r="F1848" s="1" t="s">
        <v>47</v>
      </c>
      <c r="G1848" s="1">
        <v>32</v>
      </c>
      <c r="H1848" s="1" t="s">
        <v>24</v>
      </c>
      <c r="I1848" s="1" t="s">
        <v>25</v>
      </c>
      <c r="J1848" s="1" t="s">
        <v>70</v>
      </c>
      <c r="K1848" s="4">
        <v>1085589</v>
      </c>
      <c r="L1848" s="4" t="str">
        <f t="shared" si="198"/>
        <v>Submitted</v>
      </c>
      <c r="M1848" s="1">
        <v>796</v>
      </c>
      <c r="N1848" s="1" t="str">
        <f t="shared" si="199"/>
        <v>medium_risk</v>
      </c>
      <c r="O1848" s="1" t="str">
        <f t="shared" si="200"/>
        <v>Excellent</v>
      </c>
      <c r="P1848" s="1" t="str">
        <f t="shared" si="201"/>
        <v>Submitted</v>
      </c>
      <c r="Q1848" s="1" t="str">
        <f t="shared" si="202"/>
        <v>Valid</v>
      </c>
      <c r="R1848" s="1" t="s">
        <v>38</v>
      </c>
      <c r="S1848" s="4">
        <v>3977853</v>
      </c>
      <c r="T1848" s="1">
        <v>12.27</v>
      </c>
      <c r="U1848" s="1">
        <v>60</v>
      </c>
      <c r="V1848" s="1">
        <v>66297.55</v>
      </c>
      <c r="W1848" s="4">
        <f t="shared" si="203"/>
        <v>4067354.6924999999</v>
      </c>
      <c r="X1848" s="1" t="s">
        <v>50</v>
      </c>
      <c r="Y1848" s="1" t="s">
        <v>51</v>
      </c>
      <c r="Z1848" s="8">
        <v>47310</v>
      </c>
      <c r="AA1848" s="8" t="str">
        <f>TEXT(Table2[[#This Row],[Application_Date]],"yyy")</f>
        <v>2029</v>
      </c>
      <c r="AB1848" s="8" t="str">
        <f>TEXT(Table2[[#This Row],[Application_Date]],"mmmm")</f>
        <v>July</v>
      </c>
      <c r="AC1848" s="1" t="s">
        <v>61</v>
      </c>
      <c r="AD1848" s="1" t="s">
        <v>30</v>
      </c>
      <c r="AE1848" s="1" t="s">
        <v>66</v>
      </c>
    </row>
    <row r="1849" spans="1:31" x14ac:dyDescent="0.25">
      <c r="A1849" s="1" t="s">
        <v>3838</v>
      </c>
      <c r="B1849" s="1" t="str">
        <f>IF(COUNTIF($A$2:A1849,A1849)&gt;1,"Duplicate","Unique")</f>
        <v>Unique</v>
      </c>
      <c r="C1849" s="1" t="s">
        <v>3839</v>
      </c>
      <c r="D1849" s="1" t="s">
        <v>133</v>
      </c>
      <c r="E1849" s="1" t="str">
        <f t="shared" si="197"/>
        <v>Submitted</v>
      </c>
      <c r="F1849" s="1" t="s">
        <v>47</v>
      </c>
      <c r="G1849" s="1">
        <v>38</v>
      </c>
      <c r="H1849" s="1" t="s">
        <v>24</v>
      </c>
      <c r="I1849" s="1" t="s">
        <v>25</v>
      </c>
      <c r="J1849" s="1" t="s">
        <v>26</v>
      </c>
      <c r="K1849" s="4">
        <v>2306902</v>
      </c>
      <c r="L1849" s="4" t="str">
        <f t="shared" si="198"/>
        <v>Submitted</v>
      </c>
      <c r="M1849" s="1">
        <v>805</v>
      </c>
      <c r="N1849" s="1" t="str">
        <f t="shared" si="199"/>
        <v>medium_risk</v>
      </c>
      <c r="O1849" s="1" t="str">
        <f t="shared" si="200"/>
        <v>Excellent</v>
      </c>
      <c r="P1849" s="1" t="str">
        <f t="shared" si="201"/>
        <v>Submitted</v>
      </c>
      <c r="Q1849" s="1" t="str">
        <f t="shared" si="202"/>
        <v>Valid</v>
      </c>
      <c r="R1849" s="1" t="s">
        <v>70</v>
      </c>
      <c r="S1849" s="4">
        <v>1012023</v>
      </c>
      <c r="T1849" s="1">
        <v>9.35</v>
      </c>
      <c r="U1849" s="1">
        <v>24</v>
      </c>
      <c r="V1849" s="1">
        <v>42167.62</v>
      </c>
      <c r="W1849" s="4">
        <f t="shared" si="203"/>
        <v>788535.36665161862</v>
      </c>
      <c r="X1849" s="1" t="s">
        <v>39</v>
      </c>
      <c r="Y1849" s="1" t="s">
        <v>40</v>
      </c>
      <c r="Z1849" s="8">
        <v>47311</v>
      </c>
      <c r="AA1849" s="8" t="str">
        <f>TEXT(Table2[[#This Row],[Application_Date]],"yyy")</f>
        <v>2029</v>
      </c>
      <c r="AB1849" s="8" t="str">
        <f>TEXT(Table2[[#This Row],[Application_Date]],"mmmm")</f>
        <v>July</v>
      </c>
      <c r="AC1849" s="1" t="s">
        <v>61</v>
      </c>
      <c r="AD1849" s="1" t="s">
        <v>42</v>
      </c>
      <c r="AE1849" s="1" t="s">
        <v>62</v>
      </c>
    </row>
    <row r="1850" spans="1:31" x14ac:dyDescent="0.25">
      <c r="A1850" s="1" t="s">
        <v>3840</v>
      </c>
      <c r="B1850" s="1" t="str">
        <f>IF(COUNTIF($A$2:A1850,A1850)&gt;1,"Duplicate","Unique")</f>
        <v>Unique</v>
      </c>
      <c r="C1850" s="1" t="s">
        <v>3841</v>
      </c>
      <c r="D1850" s="1" t="s">
        <v>180</v>
      </c>
      <c r="E1850" s="1" t="str">
        <f t="shared" si="197"/>
        <v>Submitted</v>
      </c>
      <c r="F1850" s="1" t="s">
        <v>35</v>
      </c>
      <c r="G1850" s="1">
        <v>37</v>
      </c>
      <c r="H1850" s="1" t="s">
        <v>36</v>
      </c>
      <c r="I1850" s="1" t="s">
        <v>25</v>
      </c>
      <c r="J1850" s="1" t="s">
        <v>49</v>
      </c>
      <c r="K1850" s="4">
        <v>1203593</v>
      </c>
      <c r="L1850" s="4" t="str">
        <f t="shared" si="198"/>
        <v>Submitted</v>
      </c>
      <c r="M1850" s="1">
        <v>793</v>
      </c>
      <c r="N1850" s="1" t="str">
        <f t="shared" si="199"/>
        <v>medium_risk</v>
      </c>
      <c r="O1850" s="1" t="str">
        <f t="shared" si="200"/>
        <v>Excellent</v>
      </c>
      <c r="P1850" s="1" t="str">
        <f t="shared" si="201"/>
        <v>Submitted</v>
      </c>
      <c r="Q1850" s="1" t="str">
        <f t="shared" si="202"/>
        <v>Valid</v>
      </c>
      <c r="R1850" s="1" t="s">
        <v>70</v>
      </c>
      <c r="S1850" s="4">
        <v>4366202</v>
      </c>
      <c r="T1850" s="1">
        <v>9.92</v>
      </c>
      <c r="U1850" s="1">
        <v>60</v>
      </c>
      <c r="V1850" s="1">
        <v>72770.03</v>
      </c>
      <c r="W1850" s="4">
        <f t="shared" si="203"/>
        <v>3609393.6533333343</v>
      </c>
      <c r="X1850" s="1" t="s">
        <v>28</v>
      </c>
      <c r="Y1850" s="1" t="s">
        <v>29</v>
      </c>
      <c r="Z1850" s="8">
        <v>47312</v>
      </c>
      <c r="AA1850" s="8" t="str">
        <f>TEXT(Table2[[#This Row],[Application_Date]],"yyy")</f>
        <v>2029</v>
      </c>
      <c r="AB1850" s="8" t="str">
        <f>TEXT(Table2[[#This Row],[Application_Date]],"mmmm")</f>
        <v>July</v>
      </c>
      <c r="AC1850" s="1" t="s">
        <v>52</v>
      </c>
      <c r="AD1850" s="1" t="s">
        <v>42</v>
      </c>
      <c r="AE1850" s="1" t="s">
        <v>62</v>
      </c>
    </row>
    <row r="1851" spans="1:31" x14ac:dyDescent="0.25">
      <c r="A1851" s="1" t="s">
        <v>3842</v>
      </c>
      <c r="B1851" s="1" t="str">
        <f>IF(COUNTIF($A$2:A1851,A1851)&gt;1,"Duplicate","Unique")</f>
        <v>Unique</v>
      </c>
      <c r="C1851" s="1" t="s">
        <v>3843</v>
      </c>
      <c r="D1851" s="1" t="s">
        <v>314</v>
      </c>
      <c r="E1851" s="1" t="str">
        <f t="shared" si="197"/>
        <v>Submitted</v>
      </c>
      <c r="F1851" s="1" t="s">
        <v>47</v>
      </c>
      <c r="G1851" s="1">
        <v>21</v>
      </c>
      <c r="H1851" s="1" t="s">
        <v>24</v>
      </c>
      <c r="I1851" s="1" t="s">
        <v>48</v>
      </c>
      <c r="J1851" s="1" t="s">
        <v>26</v>
      </c>
      <c r="K1851" s="4">
        <v>1145013</v>
      </c>
      <c r="L1851" s="4" t="str">
        <f t="shared" si="198"/>
        <v>Submitted</v>
      </c>
      <c r="M1851" s="1">
        <v>834</v>
      </c>
      <c r="N1851" s="1" t="str">
        <f t="shared" si="199"/>
        <v>medium_risk</v>
      </c>
      <c r="O1851" s="1" t="str">
        <f t="shared" si="200"/>
        <v>Excellent</v>
      </c>
      <c r="P1851" s="1" t="str">
        <f t="shared" si="201"/>
        <v>Submitted</v>
      </c>
      <c r="Q1851" s="1" t="str">
        <f t="shared" si="202"/>
        <v>Valid</v>
      </c>
      <c r="R1851" s="1" t="s">
        <v>82</v>
      </c>
      <c r="S1851" s="4">
        <v>3794163</v>
      </c>
      <c r="T1851" s="1">
        <v>8.76</v>
      </c>
      <c r="U1851" s="1">
        <v>60</v>
      </c>
      <c r="V1851" s="1">
        <v>63236.05</v>
      </c>
      <c r="W1851" s="4">
        <f t="shared" si="203"/>
        <v>2769738.9900000147</v>
      </c>
      <c r="X1851" s="1" t="s">
        <v>95</v>
      </c>
      <c r="Y1851" s="1" t="s">
        <v>96</v>
      </c>
      <c r="Z1851" s="8">
        <v>47313</v>
      </c>
      <c r="AA1851" s="8" t="str">
        <f>TEXT(Table2[[#This Row],[Application_Date]],"yyy")</f>
        <v>2029</v>
      </c>
      <c r="AB1851" s="8" t="str">
        <f>TEXT(Table2[[#This Row],[Application_Date]],"mmmm")</f>
        <v>July</v>
      </c>
      <c r="AC1851" s="1" t="s">
        <v>52</v>
      </c>
      <c r="AD1851" s="1" t="s">
        <v>30</v>
      </c>
      <c r="AE1851" s="1" t="s">
        <v>62</v>
      </c>
    </row>
    <row r="1852" spans="1:31" x14ac:dyDescent="0.25">
      <c r="A1852" s="1" t="s">
        <v>3844</v>
      </c>
      <c r="B1852" s="1" t="str">
        <f>IF(COUNTIF($A$2:A1852,A1852)&gt;1,"Duplicate","Unique")</f>
        <v>Unique</v>
      </c>
      <c r="C1852" s="1" t="s">
        <v>3845</v>
      </c>
      <c r="D1852" s="1" t="s">
        <v>265</v>
      </c>
      <c r="E1852" s="1" t="str">
        <f t="shared" si="197"/>
        <v>Submitted</v>
      </c>
      <c r="F1852" s="1" t="s">
        <v>35</v>
      </c>
      <c r="G1852" s="1">
        <v>50</v>
      </c>
      <c r="H1852" s="1" t="s">
        <v>24</v>
      </c>
      <c r="I1852" s="1" t="s">
        <v>48</v>
      </c>
      <c r="J1852" s="1" t="s">
        <v>26</v>
      </c>
      <c r="K1852" s="4">
        <v>1859047</v>
      </c>
      <c r="L1852" s="4" t="str">
        <f t="shared" si="198"/>
        <v>Submitted</v>
      </c>
      <c r="M1852" s="1">
        <v>478</v>
      </c>
      <c r="N1852" s="1" t="str">
        <f t="shared" si="199"/>
        <v>High_risk</v>
      </c>
      <c r="O1852" s="1" t="str">
        <f t="shared" si="200"/>
        <v>Excellent</v>
      </c>
      <c r="P1852" s="1" t="str">
        <f t="shared" si="201"/>
        <v>Submitted</v>
      </c>
      <c r="Q1852" s="1" t="str">
        <f t="shared" si="202"/>
        <v>Valid</v>
      </c>
      <c r="R1852" s="1" t="s">
        <v>6</v>
      </c>
      <c r="S1852" s="4">
        <v>3994053</v>
      </c>
      <c r="T1852" s="1">
        <v>11.02</v>
      </c>
      <c r="U1852" s="1">
        <v>120</v>
      </c>
      <c r="V1852" s="1">
        <v>33283.78</v>
      </c>
      <c r="W1852" s="4">
        <f t="shared" si="203"/>
        <v>3667872.0049999999</v>
      </c>
      <c r="X1852" s="1" t="s">
        <v>95</v>
      </c>
      <c r="Y1852" s="1" t="s">
        <v>96</v>
      </c>
      <c r="Z1852" s="8">
        <v>47314</v>
      </c>
      <c r="AA1852" s="8" t="str">
        <f>TEXT(Table2[[#This Row],[Application_Date]],"yyy")</f>
        <v>2029</v>
      </c>
      <c r="AB1852" s="8" t="str">
        <f>TEXT(Table2[[#This Row],[Application_Date]],"mmmm")</f>
        <v>July</v>
      </c>
      <c r="AC1852" s="1" t="s">
        <v>61</v>
      </c>
      <c r="AD1852" s="1" t="s">
        <v>42</v>
      </c>
      <c r="AE1852" s="1" t="s">
        <v>62</v>
      </c>
    </row>
    <row r="1853" spans="1:31" x14ac:dyDescent="0.25">
      <c r="A1853" s="1" t="s">
        <v>3846</v>
      </c>
      <c r="B1853" s="1" t="str">
        <f>IF(COUNTIF($A$2:A1853,A1853)&gt;1,"Duplicate","Unique")</f>
        <v>Unique</v>
      </c>
      <c r="C1853" s="1" t="s">
        <v>3847</v>
      </c>
      <c r="D1853" s="1" t="s">
        <v>121</v>
      </c>
      <c r="E1853" s="1" t="str">
        <f t="shared" si="197"/>
        <v>Submitted</v>
      </c>
      <c r="F1853" s="1" t="s">
        <v>35</v>
      </c>
      <c r="G1853" s="1">
        <v>56</v>
      </c>
      <c r="H1853" s="1" t="s">
        <v>36</v>
      </c>
      <c r="I1853" s="1" t="s">
        <v>48</v>
      </c>
      <c r="J1853" s="1" t="s">
        <v>49</v>
      </c>
      <c r="K1853" s="4">
        <v>2394859</v>
      </c>
      <c r="L1853" s="4" t="str">
        <f t="shared" si="198"/>
        <v>Submitted</v>
      </c>
      <c r="M1853" s="1">
        <v>900</v>
      </c>
      <c r="N1853" s="1" t="str">
        <f t="shared" si="199"/>
        <v>medium_risk</v>
      </c>
      <c r="O1853" s="1" t="str">
        <f t="shared" si="200"/>
        <v>Excellent</v>
      </c>
      <c r="P1853" s="1" t="str">
        <f t="shared" si="201"/>
        <v>Submitted</v>
      </c>
      <c r="Q1853" s="1" t="str">
        <f t="shared" si="202"/>
        <v>Valid</v>
      </c>
      <c r="R1853" s="1" t="s">
        <v>38</v>
      </c>
      <c r="S1853" s="4">
        <v>4791003</v>
      </c>
      <c r="T1853" s="1">
        <v>15.27</v>
      </c>
      <c r="U1853" s="1">
        <v>24</v>
      </c>
      <c r="V1853" s="1">
        <v>199625.12</v>
      </c>
      <c r="W1853" s="4">
        <f t="shared" si="203"/>
        <v>6096551.3344430206</v>
      </c>
      <c r="X1853" s="1" t="s">
        <v>59</v>
      </c>
      <c r="Y1853" s="1" t="s">
        <v>60</v>
      </c>
      <c r="Z1853" s="8">
        <v>47315</v>
      </c>
      <c r="AA1853" s="8" t="str">
        <f>TEXT(Table2[[#This Row],[Application_Date]],"yyy")</f>
        <v>2029</v>
      </c>
      <c r="AB1853" s="8" t="str">
        <f>TEXT(Table2[[#This Row],[Application_Date]],"mmmm")</f>
        <v>July</v>
      </c>
      <c r="AC1853" s="1" t="s">
        <v>61</v>
      </c>
      <c r="AD1853" s="1" t="s">
        <v>42</v>
      </c>
      <c r="AE1853" s="1" t="s">
        <v>66</v>
      </c>
    </row>
    <row r="1854" spans="1:31" x14ac:dyDescent="0.25">
      <c r="A1854" s="1" t="s">
        <v>3848</v>
      </c>
      <c r="B1854" s="1" t="str">
        <f>IF(COUNTIF($A$2:A1854,A1854)&gt;1,"Duplicate","Unique")</f>
        <v>Unique</v>
      </c>
      <c r="C1854" s="1" t="s">
        <v>3849</v>
      </c>
      <c r="D1854" s="1" t="s">
        <v>145</v>
      </c>
      <c r="E1854" s="1" t="str">
        <f t="shared" si="197"/>
        <v>Submitted</v>
      </c>
      <c r="F1854" s="1" t="s">
        <v>47</v>
      </c>
      <c r="G1854" s="1">
        <v>36</v>
      </c>
      <c r="H1854" s="1" t="s">
        <v>24</v>
      </c>
      <c r="I1854" s="1" t="s">
        <v>48</v>
      </c>
      <c r="J1854" s="1" t="s">
        <v>70</v>
      </c>
      <c r="K1854" s="4">
        <v>1838801</v>
      </c>
      <c r="L1854" s="4" t="str">
        <f t="shared" si="198"/>
        <v>Submitted</v>
      </c>
      <c r="M1854" s="1">
        <v>584</v>
      </c>
      <c r="N1854" s="1" t="str">
        <f t="shared" si="199"/>
        <v>High_risk</v>
      </c>
      <c r="O1854" s="1" t="str">
        <f t="shared" si="200"/>
        <v>Excellent</v>
      </c>
      <c r="P1854" s="1" t="str">
        <f t="shared" si="201"/>
        <v>Submitted</v>
      </c>
      <c r="Q1854" s="1" t="str">
        <f t="shared" si="202"/>
        <v>Valid</v>
      </c>
      <c r="R1854" s="1" t="s">
        <v>6</v>
      </c>
      <c r="S1854" s="4">
        <v>1031493</v>
      </c>
      <c r="T1854" s="1">
        <v>17.84</v>
      </c>
      <c r="U1854" s="1">
        <v>180</v>
      </c>
      <c r="V1854" s="1">
        <v>5730.52</v>
      </c>
      <c r="W1854" s="4">
        <f t="shared" si="203"/>
        <v>1533486.26</v>
      </c>
      <c r="X1854" s="1" t="s">
        <v>85</v>
      </c>
      <c r="Y1854" s="1" t="s">
        <v>86</v>
      </c>
      <c r="Z1854" s="8">
        <v>47316</v>
      </c>
      <c r="AA1854" s="8" t="str">
        <f>TEXT(Table2[[#This Row],[Application_Date]],"yyy")</f>
        <v>2029</v>
      </c>
      <c r="AB1854" s="8" t="str">
        <f>TEXT(Table2[[#This Row],[Application_Date]],"mmmm")</f>
        <v>July</v>
      </c>
      <c r="AC1854" s="1" t="s">
        <v>61</v>
      </c>
      <c r="AD1854" s="1" t="s">
        <v>42</v>
      </c>
      <c r="AE1854" s="1" t="s">
        <v>66</v>
      </c>
    </row>
    <row r="1855" spans="1:31" x14ac:dyDescent="0.25">
      <c r="A1855" s="1" t="s">
        <v>3850</v>
      </c>
      <c r="B1855" s="1" t="str">
        <f>IF(COUNTIF($A$2:A1855,A1855)&gt;1,"Duplicate","Unique")</f>
        <v>Unique</v>
      </c>
      <c r="C1855" s="1" t="s">
        <v>3851</v>
      </c>
      <c r="D1855" s="1" t="s">
        <v>638</v>
      </c>
      <c r="E1855" s="1" t="str">
        <f t="shared" si="197"/>
        <v>Submitted</v>
      </c>
      <c r="F1855" s="1" t="s">
        <v>47</v>
      </c>
      <c r="G1855" s="1">
        <v>59</v>
      </c>
      <c r="H1855" s="1" t="s">
        <v>24</v>
      </c>
      <c r="I1855" s="1" t="s">
        <v>48</v>
      </c>
      <c r="J1855" s="1" t="s">
        <v>70</v>
      </c>
      <c r="K1855" s="4">
        <v>621388</v>
      </c>
      <c r="L1855" s="4" t="str">
        <f t="shared" si="198"/>
        <v>Submitted</v>
      </c>
      <c r="M1855" s="1">
        <v>893</v>
      </c>
      <c r="N1855" s="1" t="str">
        <f t="shared" si="199"/>
        <v>medium_risk</v>
      </c>
      <c r="O1855" s="1" t="str">
        <f t="shared" si="200"/>
        <v>Excellent</v>
      </c>
      <c r="P1855" s="1" t="str">
        <f t="shared" si="201"/>
        <v>Submitted</v>
      </c>
      <c r="Q1855" s="1" t="str">
        <f t="shared" si="202"/>
        <v>Valid</v>
      </c>
      <c r="R1855" s="1" t="s">
        <v>38</v>
      </c>
      <c r="S1855" s="4">
        <v>1585073</v>
      </c>
      <c r="T1855" s="1">
        <v>7.15</v>
      </c>
      <c r="U1855" s="1">
        <v>24</v>
      </c>
      <c r="V1855" s="1">
        <v>66044.710000000006</v>
      </c>
      <c r="W1855" s="4">
        <f t="shared" si="203"/>
        <v>944452.01967812295</v>
      </c>
      <c r="X1855" s="1" t="s">
        <v>105</v>
      </c>
      <c r="Y1855" s="1" t="s">
        <v>106</v>
      </c>
      <c r="Z1855" s="8">
        <v>47317</v>
      </c>
      <c r="AA1855" s="8" t="str">
        <f>TEXT(Table2[[#This Row],[Application_Date]],"yyy")</f>
        <v>2029</v>
      </c>
      <c r="AB1855" s="8" t="str">
        <f>TEXT(Table2[[#This Row],[Application_Date]],"mmmm")</f>
        <v>July</v>
      </c>
      <c r="AC1855" s="1" t="s">
        <v>41</v>
      </c>
      <c r="AD1855" s="1" t="s">
        <v>30</v>
      </c>
      <c r="AE1855" s="1" t="s">
        <v>43</v>
      </c>
    </row>
    <row r="1856" spans="1:31" x14ac:dyDescent="0.25">
      <c r="A1856" s="1" t="s">
        <v>3852</v>
      </c>
      <c r="B1856" s="1" t="str">
        <f>IF(COUNTIF($A$2:A1856,A1856)&gt;1,"Duplicate","Unique")</f>
        <v>Unique</v>
      </c>
      <c r="C1856" s="1" t="s">
        <v>3853</v>
      </c>
      <c r="D1856" s="1" t="s">
        <v>279</v>
      </c>
      <c r="E1856" s="1" t="str">
        <f t="shared" si="197"/>
        <v>Submitted</v>
      </c>
      <c r="F1856" s="1" t="s">
        <v>35</v>
      </c>
      <c r="G1856" s="1">
        <v>41</v>
      </c>
      <c r="H1856" s="1" t="s">
        <v>36</v>
      </c>
      <c r="I1856" s="1" t="s">
        <v>48</v>
      </c>
      <c r="J1856" s="1" t="s">
        <v>37</v>
      </c>
      <c r="K1856" s="4">
        <v>1046107</v>
      </c>
      <c r="L1856" s="4" t="str">
        <f t="shared" si="198"/>
        <v>Submitted</v>
      </c>
      <c r="M1856" s="1">
        <v>443</v>
      </c>
      <c r="N1856" s="1" t="str">
        <f t="shared" si="199"/>
        <v>High_risk</v>
      </c>
      <c r="O1856" s="1" t="str">
        <f t="shared" si="200"/>
        <v>Excellent</v>
      </c>
      <c r="P1856" s="1" t="str">
        <f t="shared" si="201"/>
        <v>Submitted</v>
      </c>
      <c r="Q1856" s="1" t="str">
        <f t="shared" si="202"/>
        <v>Valid</v>
      </c>
      <c r="R1856" s="1" t="s">
        <v>82</v>
      </c>
      <c r="S1856" s="4">
        <v>224122</v>
      </c>
      <c r="T1856" s="1">
        <v>15.1</v>
      </c>
      <c r="U1856" s="1">
        <v>180</v>
      </c>
      <c r="V1856" s="1">
        <v>1245.1199999999999</v>
      </c>
      <c r="W1856" s="4">
        <f t="shared" si="203"/>
        <v>282020.18333333335</v>
      </c>
      <c r="X1856" s="1" t="s">
        <v>59</v>
      </c>
      <c r="Y1856" s="1" t="s">
        <v>60</v>
      </c>
      <c r="Z1856" s="8">
        <v>47318</v>
      </c>
      <c r="AA1856" s="8" t="str">
        <f>TEXT(Table2[[#This Row],[Application_Date]],"yyy")</f>
        <v>2029</v>
      </c>
      <c r="AB1856" s="8" t="str">
        <f>TEXT(Table2[[#This Row],[Application_Date]],"mmmm")</f>
        <v>July</v>
      </c>
      <c r="AC1856" s="1" t="s">
        <v>41</v>
      </c>
      <c r="AD1856" s="1" t="s">
        <v>30</v>
      </c>
      <c r="AE1856" s="1" t="s">
        <v>43</v>
      </c>
    </row>
    <row r="1857" spans="1:31" x14ac:dyDescent="0.25">
      <c r="A1857" s="1" t="s">
        <v>3854</v>
      </c>
      <c r="B1857" s="1" t="str">
        <f>IF(COUNTIF($A$2:A1857,A1857)&gt;1,"Duplicate","Unique")</f>
        <v>Unique</v>
      </c>
      <c r="C1857" s="1" t="s">
        <v>3855</v>
      </c>
      <c r="D1857" s="1" t="s">
        <v>204</v>
      </c>
      <c r="E1857" s="1" t="str">
        <f t="shared" si="197"/>
        <v>Submitted</v>
      </c>
      <c r="F1857" s="1" t="s">
        <v>47</v>
      </c>
      <c r="G1857" s="1">
        <v>60</v>
      </c>
      <c r="H1857" s="1" t="s">
        <v>24</v>
      </c>
      <c r="I1857" s="1" t="s">
        <v>48</v>
      </c>
      <c r="J1857" s="1" t="s">
        <v>37</v>
      </c>
      <c r="K1857" s="4">
        <v>2100917</v>
      </c>
      <c r="L1857" s="4" t="str">
        <f t="shared" si="198"/>
        <v>Submitted</v>
      </c>
      <c r="M1857" s="1">
        <v>845</v>
      </c>
      <c r="N1857" s="1" t="str">
        <f t="shared" si="199"/>
        <v>medium_risk</v>
      </c>
      <c r="O1857" s="1" t="str">
        <f t="shared" si="200"/>
        <v>Excellent</v>
      </c>
      <c r="P1857" s="1" t="str">
        <f t="shared" si="201"/>
        <v>Submitted</v>
      </c>
      <c r="Q1857" s="1" t="str">
        <f t="shared" si="202"/>
        <v>Valid</v>
      </c>
      <c r="R1857" s="1" t="s">
        <v>82</v>
      </c>
      <c r="S1857" s="4">
        <v>4989576</v>
      </c>
      <c r="T1857" s="1">
        <v>11.91</v>
      </c>
      <c r="U1857" s="1">
        <v>60</v>
      </c>
      <c r="V1857" s="1">
        <v>83159.600000000006</v>
      </c>
      <c r="W1857" s="4">
        <f t="shared" si="203"/>
        <v>4952154.1800000006</v>
      </c>
      <c r="X1857" s="1" t="s">
        <v>50</v>
      </c>
      <c r="Y1857" s="1" t="s">
        <v>51</v>
      </c>
      <c r="Z1857" s="8">
        <v>47319</v>
      </c>
      <c r="AA1857" s="8" t="str">
        <f>TEXT(Table2[[#This Row],[Application_Date]],"yyy")</f>
        <v>2029</v>
      </c>
      <c r="AB1857" s="8" t="str">
        <f>TEXT(Table2[[#This Row],[Application_Date]],"mmmm")</f>
        <v>July</v>
      </c>
      <c r="AC1857" s="1" t="s">
        <v>52</v>
      </c>
      <c r="AD1857" s="1" t="s">
        <v>30</v>
      </c>
      <c r="AE1857" s="1" t="s">
        <v>43</v>
      </c>
    </row>
    <row r="1858" spans="1:31" x14ac:dyDescent="0.25">
      <c r="A1858" s="1" t="s">
        <v>3856</v>
      </c>
      <c r="B1858" s="1" t="str">
        <f>IF(COUNTIF($A$2:A1858,A1858)&gt;1,"Duplicate","Unique")</f>
        <v>Unique</v>
      </c>
      <c r="C1858" s="1" t="s">
        <v>3857</v>
      </c>
      <c r="D1858" s="1" t="s">
        <v>75</v>
      </c>
      <c r="E1858" s="1" t="str">
        <f t="shared" ref="E1858:E1921" si="204">IF(C1858="","Missing","Submitted")</f>
        <v>Submitted</v>
      </c>
      <c r="F1858" s="1" t="s">
        <v>47</v>
      </c>
      <c r="G1858" s="1">
        <v>42</v>
      </c>
      <c r="H1858" s="1" t="s">
        <v>24</v>
      </c>
      <c r="I1858" s="1" t="s">
        <v>25</v>
      </c>
      <c r="J1858" s="1" t="s">
        <v>49</v>
      </c>
      <c r="K1858" s="4">
        <v>1646809</v>
      </c>
      <c r="L1858" s="4" t="str">
        <f t="shared" ref="L1858:L1921" si="205">IF(K1858="","Missing","Submitted")</f>
        <v>Submitted</v>
      </c>
      <c r="M1858" s="1">
        <v>690</v>
      </c>
      <c r="N1858" s="1" t="str">
        <f t="shared" ref="N1858:N1921" si="206">IF(M1858&lt;600,"High_risk",IF(M1858&gt;=750,"medium_risk","low_risk"))</f>
        <v>low_risk</v>
      </c>
      <c r="O1858" s="1" t="str">
        <f t="shared" ref="O1858:O1921" si="207">IF(J1859&lt;503,"Poor",IF(J1859&lt;=550,"Fair",IF(J1859&lt;=750,"Good","Excellent")))</f>
        <v>Excellent</v>
      </c>
      <c r="P1858" s="1" t="str">
        <f t="shared" ref="P1858:P1921" si="208">IF(S1858="","Missing","Submitted")</f>
        <v>Submitted</v>
      </c>
      <c r="Q1858" s="1" t="str">
        <f t="shared" ref="Q1858:Q1921" si="209">IF(AND(M1858&gt;=300,M1858&lt;=900),"Valid","Invalid")</f>
        <v>Valid</v>
      </c>
      <c r="R1858" s="1" t="s">
        <v>27</v>
      </c>
      <c r="S1858" s="4">
        <v>1858466</v>
      </c>
      <c r="T1858" s="1">
        <v>16.04</v>
      </c>
      <c r="U1858" s="1">
        <v>12</v>
      </c>
      <c r="V1858" s="1">
        <v>154872.17000000001</v>
      </c>
      <c r="W1858" s="4">
        <f t="shared" ref="W1858:W1921" si="210">PMT(T1858/12,U1858,-S1858)</f>
        <v>2484243.3166521615</v>
      </c>
      <c r="X1858" s="1" t="s">
        <v>95</v>
      </c>
      <c r="Y1858" s="1" t="s">
        <v>96</v>
      </c>
      <c r="Z1858" s="8">
        <v>47320</v>
      </c>
      <c r="AA1858" s="8" t="str">
        <f>TEXT(Table2[[#This Row],[Application_Date]],"yyy")</f>
        <v>2029</v>
      </c>
      <c r="AB1858" s="8" t="str">
        <f>TEXT(Table2[[#This Row],[Application_Date]],"mmmm")</f>
        <v>July</v>
      </c>
      <c r="AC1858" s="1" t="s">
        <v>41</v>
      </c>
      <c r="AD1858" s="1" t="s">
        <v>42</v>
      </c>
      <c r="AE1858" s="1" t="s">
        <v>66</v>
      </c>
    </row>
    <row r="1859" spans="1:31" x14ac:dyDescent="0.25">
      <c r="A1859" s="1" t="s">
        <v>3858</v>
      </c>
      <c r="B1859" s="1" t="str">
        <f>IF(COUNTIF($A$2:A1859,A1859)&gt;1,"Duplicate","Unique")</f>
        <v>Unique</v>
      </c>
      <c r="C1859" s="1" t="s">
        <v>3859</v>
      </c>
      <c r="D1859" s="1" t="s">
        <v>196</v>
      </c>
      <c r="E1859" s="1" t="str">
        <f t="shared" si="204"/>
        <v>Submitted</v>
      </c>
      <c r="F1859" s="1" t="s">
        <v>47</v>
      </c>
      <c r="G1859" s="1">
        <v>32</v>
      </c>
      <c r="H1859" s="1" t="s">
        <v>36</v>
      </c>
      <c r="I1859" s="1" t="s">
        <v>25</v>
      </c>
      <c r="J1859" s="1" t="s">
        <v>70</v>
      </c>
      <c r="K1859" s="4">
        <v>670514</v>
      </c>
      <c r="L1859" s="4" t="str">
        <f t="shared" si="205"/>
        <v>Submitted</v>
      </c>
      <c r="M1859" s="1">
        <v>780</v>
      </c>
      <c r="N1859" s="1" t="str">
        <f t="shared" si="206"/>
        <v>medium_risk</v>
      </c>
      <c r="O1859" s="1" t="str">
        <f t="shared" si="207"/>
        <v>Excellent</v>
      </c>
      <c r="P1859" s="1" t="str">
        <f t="shared" si="208"/>
        <v>Submitted</v>
      </c>
      <c r="Q1859" s="1" t="str">
        <f t="shared" si="209"/>
        <v>Valid</v>
      </c>
      <c r="R1859" s="1" t="s">
        <v>38</v>
      </c>
      <c r="S1859" s="4">
        <v>4450341</v>
      </c>
      <c r="T1859" s="1">
        <v>15.64</v>
      </c>
      <c r="U1859" s="1">
        <v>120</v>
      </c>
      <c r="V1859" s="1">
        <v>37086.18</v>
      </c>
      <c r="W1859" s="4">
        <f t="shared" si="210"/>
        <v>5800277.7700000005</v>
      </c>
      <c r="X1859" s="1" t="s">
        <v>50</v>
      </c>
      <c r="Y1859" s="1" t="s">
        <v>51</v>
      </c>
      <c r="Z1859" s="8">
        <v>47321</v>
      </c>
      <c r="AA1859" s="8" t="str">
        <f>TEXT(Table2[[#This Row],[Application_Date]],"yyy")</f>
        <v>2029</v>
      </c>
      <c r="AB1859" s="8" t="str">
        <f>TEXT(Table2[[#This Row],[Application_Date]],"mmmm")</f>
        <v>July</v>
      </c>
      <c r="AC1859" s="1" t="s">
        <v>41</v>
      </c>
      <c r="AD1859" s="1" t="s">
        <v>42</v>
      </c>
      <c r="AE1859" s="1" t="s">
        <v>66</v>
      </c>
    </row>
    <row r="1860" spans="1:31" x14ac:dyDescent="0.25">
      <c r="A1860" s="1" t="s">
        <v>3860</v>
      </c>
      <c r="B1860" s="1" t="str">
        <f>IF(COUNTIF($A$2:A1860,A1860)&gt;1,"Duplicate","Unique")</f>
        <v>Unique</v>
      </c>
      <c r="C1860" s="1" t="s">
        <v>3861</v>
      </c>
      <c r="D1860" s="1" t="s">
        <v>118</v>
      </c>
      <c r="E1860" s="1" t="str">
        <f t="shared" si="204"/>
        <v>Submitted</v>
      </c>
      <c r="F1860" s="1" t="s">
        <v>35</v>
      </c>
      <c r="G1860" s="1">
        <v>61</v>
      </c>
      <c r="H1860" s="1" t="s">
        <v>36</v>
      </c>
      <c r="I1860" s="1" t="s">
        <v>25</v>
      </c>
      <c r="J1860" s="1" t="s">
        <v>49</v>
      </c>
      <c r="K1860" s="4">
        <v>1963511</v>
      </c>
      <c r="L1860" s="4" t="str">
        <f t="shared" si="205"/>
        <v>Submitted</v>
      </c>
      <c r="M1860" s="1">
        <v>334</v>
      </c>
      <c r="N1860" s="1" t="str">
        <f t="shared" si="206"/>
        <v>High_risk</v>
      </c>
      <c r="O1860" s="1" t="str">
        <f t="shared" si="207"/>
        <v>Excellent</v>
      </c>
      <c r="P1860" s="1" t="str">
        <f t="shared" si="208"/>
        <v>Submitted</v>
      </c>
      <c r="Q1860" s="1" t="str">
        <f t="shared" si="209"/>
        <v>Valid</v>
      </c>
      <c r="R1860" s="1" t="s">
        <v>70</v>
      </c>
      <c r="S1860" s="4">
        <v>3056936</v>
      </c>
      <c r="T1860" s="1">
        <v>14.61</v>
      </c>
      <c r="U1860" s="1">
        <v>24</v>
      </c>
      <c r="V1860" s="1">
        <v>127372.33</v>
      </c>
      <c r="W1860" s="4">
        <f t="shared" si="210"/>
        <v>3721819.5986220818</v>
      </c>
      <c r="X1860" s="1" t="s">
        <v>95</v>
      </c>
      <c r="Y1860" s="1" t="s">
        <v>96</v>
      </c>
      <c r="Z1860" s="8">
        <v>47322</v>
      </c>
      <c r="AA1860" s="8" t="str">
        <f>TEXT(Table2[[#This Row],[Application_Date]],"yyy")</f>
        <v>2029</v>
      </c>
      <c r="AB1860" s="8" t="str">
        <f>TEXT(Table2[[#This Row],[Application_Date]],"mmmm")</f>
        <v>July</v>
      </c>
      <c r="AC1860" s="1" t="s">
        <v>61</v>
      </c>
      <c r="AD1860" s="1" t="s">
        <v>30</v>
      </c>
      <c r="AE1860" s="1" t="s">
        <v>43</v>
      </c>
    </row>
    <row r="1861" spans="1:31" x14ac:dyDescent="0.25">
      <c r="A1861" s="1" t="s">
        <v>3862</v>
      </c>
      <c r="B1861" s="1" t="str">
        <f>IF(COUNTIF($A$2:A1861,A1861)&gt;1,"Duplicate","Unique")</f>
        <v>Unique</v>
      </c>
      <c r="C1861" s="1" t="s">
        <v>3863</v>
      </c>
      <c r="D1861" s="1" t="s">
        <v>139</v>
      </c>
      <c r="E1861" s="1" t="str">
        <f t="shared" si="204"/>
        <v>Submitted</v>
      </c>
      <c r="F1861" s="1" t="s">
        <v>47</v>
      </c>
      <c r="G1861" s="1">
        <v>49</v>
      </c>
      <c r="H1861" s="1" t="s">
        <v>36</v>
      </c>
      <c r="I1861" s="1" t="s">
        <v>25</v>
      </c>
      <c r="J1861" s="1" t="s">
        <v>26</v>
      </c>
      <c r="K1861" s="4">
        <v>780530</v>
      </c>
      <c r="L1861" s="4" t="str">
        <f t="shared" si="205"/>
        <v>Submitted</v>
      </c>
      <c r="M1861" s="1">
        <v>438</v>
      </c>
      <c r="N1861" s="1" t="str">
        <f t="shared" si="206"/>
        <v>High_risk</v>
      </c>
      <c r="O1861" s="1" t="str">
        <f t="shared" si="207"/>
        <v>Excellent</v>
      </c>
      <c r="P1861" s="1" t="str">
        <f t="shared" si="208"/>
        <v>Submitted</v>
      </c>
      <c r="Q1861" s="1" t="str">
        <f t="shared" si="209"/>
        <v>Valid</v>
      </c>
      <c r="R1861" s="1" t="s">
        <v>70</v>
      </c>
      <c r="S1861" s="4">
        <v>4848897</v>
      </c>
      <c r="T1861" s="1">
        <v>16.22</v>
      </c>
      <c r="U1861" s="1">
        <v>180</v>
      </c>
      <c r="V1861" s="1">
        <v>26938.32</v>
      </c>
      <c r="W1861" s="4">
        <f t="shared" si="210"/>
        <v>6554092.4449999994</v>
      </c>
      <c r="X1861" s="1" t="s">
        <v>105</v>
      </c>
      <c r="Y1861" s="1" t="s">
        <v>106</v>
      </c>
      <c r="Z1861" s="8">
        <v>47323</v>
      </c>
      <c r="AA1861" s="8" t="str">
        <f>TEXT(Table2[[#This Row],[Application_Date]],"yyy")</f>
        <v>2029</v>
      </c>
      <c r="AB1861" s="8" t="str">
        <f>TEXT(Table2[[#This Row],[Application_Date]],"mmmm")</f>
        <v>July</v>
      </c>
      <c r="AC1861" s="1" t="s">
        <v>61</v>
      </c>
      <c r="AD1861" s="1" t="s">
        <v>30</v>
      </c>
      <c r="AE1861" s="1" t="s">
        <v>62</v>
      </c>
    </row>
    <row r="1862" spans="1:31" x14ac:dyDescent="0.25">
      <c r="A1862" s="1" t="s">
        <v>3864</v>
      </c>
      <c r="B1862" s="1" t="str">
        <f>IF(COUNTIF($A$2:A1862,A1862)&gt;1,"Duplicate","Unique")</f>
        <v>Unique</v>
      </c>
      <c r="C1862" s="1" t="s">
        <v>3865</v>
      </c>
      <c r="D1862" s="1" t="s">
        <v>169</v>
      </c>
      <c r="E1862" s="1" t="str">
        <f t="shared" si="204"/>
        <v>Submitted</v>
      </c>
      <c r="F1862" s="1" t="s">
        <v>47</v>
      </c>
      <c r="G1862" s="1">
        <v>27</v>
      </c>
      <c r="H1862" s="1" t="s">
        <v>24</v>
      </c>
      <c r="I1862" s="1" t="s">
        <v>48</v>
      </c>
      <c r="J1862" s="1" t="s">
        <v>37</v>
      </c>
      <c r="K1862" s="4">
        <v>1896889</v>
      </c>
      <c r="L1862" s="4" t="str">
        <f t="shared" si="205"/>
        <v>Submitted</v>
      </c>
      <c r="M1862" s="1">
        <v>624</v>
      </c>
      <c r="N1862" s="1" t="str">
        <f t="shared" si="206"/>
        <v>low_risk</v>
      </c>
      <c r="O1862" s="1" t="str">
        <f t="shared" si="207"/>
        <v>Excellent</v>
      </c>
      <c r="P1862" s="1" t="str">
        <f t="shared" si="208"/>
        <v>Submitted</v>
      </c>
      <c r="Q1862" s="1" t="str">
        <f t="shared" si="209"/>
        <v>Valid</v>
      </c>
      <c r="R1862" s="1" t="s">
        <v>6</v>
      </c>
      <c r="S1862" s="4">
        <v>136877</v>
      </c>
      <c r="T1862" s="1">
        <v>8.86</v>
      </c>
      <c r="U1862" s="1">
        <v>120</v>
      </c>
      <c r="V1862" s="1">
        <v>1140.6400000000001</v>
      </c>
      <c r="W1862" s="4">
        <f t="shared" si="210"/>
        <v>101060.85166666665</v>
      </c>
      <c r="X1862" s="1" t="s">
        <v>95</v>
      </c>
      <c r="Y1862" s="1" t="s">
        <v>96</v>
      </c>
      <c r="Z1862" s="8">
        <v>47324</v>
      </c>
      <c r="AA1862" s="8" t="str">
        <f>TEXT(Table2[[#This Row],[Application_Date]],"yyy")</f>
        <v>2029</v>
      </c>
      <c r="AB1862" s="8" t="str">
        <f>TEXT(Table2[[#This Row],[Application_Date]],"mmmm")</f>
        <v>July</v>
      </c>
      <c r="AC1862" s="1" t="s">
        <v>61</v>
      </c>
      <c r="AD1862" s="1" t="s">
        <v>30</v>
      </c>
      <c r="AE1862" s="1" t="s">
        <v>43</v>
      </c>
    </row>
    <row r="1863" spans="1:31" x14ac:dyDescent="0.25">
      <c r="A1863" s="1" t="s">
        <v>3866</v>
      </c>
      <c r="B1863" s="1" t="str">
        <f>IF(COUNTIF($A$2:A1863,A1863)&gt;1,"Duplicate","Unique")</f>
        <v>Unique</v>
      </c>
      <c r="C1863" s="1" t="s">
        <v>3867</v>
      </c>
      <c r="D1863" s="1" t="s">
        <v>130</v>
      </c>
      <c r="E1863" s="1" t="str">
        <f t="shared" si="204"/>
        <v>Submitted</v>
      </c>
      <c r="F1863" s="1" t="s">
        <v>35</v>
      </c>
      <c r="G1863" s="1">
        <v>40</v>
      </c>
      <c r="H1863" s="1" t="s">
        <v>36</v>
      </c>
      <c r="I1863" s="1" t="s">
        <v>48</v>
      </c>
      <c r="J1863" s="1" t="s">
        <v>37</v>
      </c>
      <c r="K1863" s="4">
        <v>2374760</v>
      </c>
      <c r="L1863" s="4" t="str">
        <f t="shared" si="205"/>
        <v>Submitted</v>
      </c>
      <c r="M1863" s="1">
        <v>531</v>
      </c>
      <c r="N1863" s="1" t="str">
        <f t="shared" si="206"/>
        <v>High_risk</v>
      </c>
      <c r="O1863" s="1" t="str">
        <f t="shared" si="207"/>
        <v>Excellent</v>
      </c>
      <c r="P1863" s="1" t="str">
        <f t="shared" si="208"/>
        <v>Submitted</v>
      </c>
      <c r="Q1863" s="1" t="str">
        <f t="shared" si="209"/>
        <v>Valid</v>
      </c>
      <c r="R1863" s="1" t="s">
        <v>70</v>
      </c>
      <c r="S1863" s="4">
        <v>3787873</v>
      </c>
      <c r="T1863" s="1">
        <v>12.83</v>
      </c>
      <c r="U1863" s="1">
        <v>180</v>
      </c>
      <c r="V1863" s="1">
        <v>21043.74</v>
      </c>
      <c r="W1863" s="4">
        <f t="shared" si="210"/>
        <v>4049867.5491666663</v>
      </c>
      <c r="X1863" s="1" t="s">
        <v>28</v>
      </c>
      <c r="Y1863" s="1" t="s">
        <v>29</v>
      </c>
      <c r="Z1863" s="8">
        <v>47325</v>
      </c>
      <c r="AA1863" s="8" t="str">
        <f>TEXT(Table2[[#This Row],[Application_Date]],"yyy")</f>
        <v>2029</v>
      </c>
      <c r="AB1863" s="8" t="str">
        <f>TEXT(Table2[[#This Row],[Application_Date]],"mmmm")</f>
        <v>July</v>
      </c>
      <c r="AC1863" s="1" t="s">
        <v>61</v>
      </c>
      <c r="AD1863" s="1" t="s">
        <v>42</v>
      </c>
      <c r="AE1863" s="1" t="s">
        <v>31</v>
      </c>
    </row>
    <row r="1864" spans="1:31" x14ac:dyDescent="0.25">
      <c r="A1864" s="1" t="s">
        <v>3868</v>
      </c>
      <c r="B1864" s="1" t="str">
        <f>IF(COUNTIF($A$2:A1864,A1864)&gt;1,"Duplicate","Unique")</f>
        <v>Unique</v>
      </c>
      <c r="C1864" s="1" t="s">
        <v>3869</v>
      </c>
      <c r="D1864" s="1" t="s">
        <v>133</v>
      </c>
      <c r="E1864" s="1" t="str">
        <f t="shared" si="204"/>
        <v>Submitted</v>
      </c>
      <c r="F1864" s="1" t="s">
        <v>35</v>
      </c>
      <c r="G1864" s="1">
        <v>30</v>
      </c>
      <c r="H1864" s="1" t="s">
        <v>36</v>
      </c>
      <c r="I1864" s="1" t="s">
        <v>48</v>
      </c>
      <c r="J1864" s="1" t="s">
        <v>26</v>
      </c>
      <c r="K1864" s="4">
        <v>1682405</v>
      </c>
      <c r="L1864" s="4" t="str">
        <f t="shared" si="205"/>
        <v>Submitted</v>
      </c>
      <c r="M1864" s="1">
        <v>520</v>
      </c>
      <c r="N1864" s="1" t="str">
        <f t="shared" si="206"/>
        <v>High_risk</v>
      </c>
      <c r="O1864" s="1" t="str">
        <f t="shared" si="207"/>
        <v>Excellent</v>
      </c>
      <c r="P1864" s="1" t="str">
        <f t="shared" si="208"/>
        <v>Submitted</v>
      </c>
      <c r="Q1864" s="1" t="str">
        <f t="shared" si="209"/>
        <v>Valid</v>
      </c>
      <c r="R1864" s="1" t="s">
        <v>38</v>
      </c>
      <c r="S1864" s="4">
        <v>1535028</v>
      </c>
      <c r="T1864" s="1">
        <v>12.63</v>
      </c>
      <c r="U1864" s="1">
        <v>36</v>
      </c>
      <c r="V1864" s="1">
        <v>42639.67</v>
      </c>
      <c r="W1864" s="4">
        <f t="shared" si="210"/>
        <v>1615616.9700092501</v>
      </c>
      <c r="X1864" s="1" t="s">
        <v>85</v>
      </c>
      <c r="Y1864" s="1" t="s">
        <v>86</v>
      </c>
      <c r="Z1864" s="8">
        <v>47326</v>
      </c>
      <c r="AA1864" s="8" t="str">
        <f>TEXT(Table2[[#This Row],[Application_Date]],"yyy")</f>
        <v>2029</v>
      </c>
      <c r="AB1864" s="8" t="str">
        <f>TEXT(Table2[[#This Row],[Application_Date]],"mmmm")</f>
        <v>July</v>
      </c>
      <c r="AC1864" s="1" t="s">
        <v>61</v>
      </c>
      <c r="AD1864" s="1" t="s">
        <v>42</v>
      </c>
      <c r="AE1864" s="1" t="s">
        <v>31</v>
      </c>
    </row>
    <row r="1865" spans="1:31" x14ac:dyDescent="0.25">
      <c r="A1865" s="1" t="s">
        <v>3870</v>
      </c>
      <c r="B1865" s="1" t="str">
        <f>IF(COUNTIF($A$2:A1865,A1865)&gt;1,"Duplicate","Unique")</f>
        <v>Unique</v>
      </c>
      <c r="C1865" s="1" t="s">
        <v>3871</v>
      </c>
      <c r="D1865" s="1" t="s">
        <v>177</v>
      </c>
      <c r="E1865" s="1" t="str">
        <f t="shared" si="204"/>
        <v>Submitted</v>
      </c>
      <c r="F1865" s="1" t="s">
        <v>47</v>
      </c>
      <c r="G1865" s="1">
        <v>63</v>
      </c>
      <c r="H1865" s="1" t="s">
        <v>36</v>
      </c>
      <c r="I1865" s="1" t="s">
        <v>25</v>
      </c>
      <c r="J1865" s="1" t="s">
        <v>37</v>
      </c>
      <c r="K1865" s="4">
        <v>1227604</v>
      </c>
      <c r="L1865" s="4" t="str">
        <f t="shared" si="205"/>
        <v>Submitted</v>
      </c>
      <c r="M1865" s="1">
        <v>796</v>
      </c>
      <c r="N1865" s="1" t="str">
        <f t="shared" si="206"/>
        <v>medium_risk</v>
      </c>
      <c r="O1865" s="1" t="str">
        <f t="shared" si="207"/>
        <v>Excellent</v>
      </c>
      <c r="P1865" s="1" t="str">
        <f t="shared" si="208"/>
        <v>Submitted</v>
      </c>
      <c r="Q1865" s="1" t="str">
        <f t="shared" si="209"/>
        <v>Valid</v>
      </c>
      <c r="R1865" s="1" t="s">
        <v>27</v>
      </c>
      <c r="S1865" s="4">
        <v>1804734</v>
      </c>
      <c r="T1865" s="1">
        <v>16.079999999999998</v>
      </c>
      <c r="U1865" s="1">
        <v>24</v>
      </c>
      <c r="V1865" s="1">
        <v>75197.25</v>
      </c>
      <c r="W1865" s="4">
        <f t="shared" si="210"/>
        <v>2418343.5633291807</v>
      </c>
      <c r="X1865" s="1" t="s">
        <v>39</v>
      </c>
      <c r="Y1865" s="1" t="s">
        <v>40</v>
      </c>
      <c r="Z1865" s="8">
        <v>47327</v>
      </c>
      <c r="AA1865" s="8" t="str">
        <f>TEXT(Table2[[#This Row],[Application_Date]],"yyy")</f>
        <v>2029</v>
      </c>
      <c r="AB1865" s="8" t="str">
        <f>TEXT(Table2[[#This Row],[Application_Date]],"mmmm")</f>
        <v>July</v>
      </c>
      <c r="AC1865" s="1" t="s">
        <v>61</v>
      </c>
      <c r="AD1865" s="1" t="s">
        <v>30</v>
      </c>
      <c r="AE1865" s="1" t="s">
        <v>62</v>
      </c>
    </row>
    <row r="1866" spans="1:31" x14ac:dyDescent="0.25">
      <c r="A1866" s="1" t="s">
        <v>3872</v>
      </c>
      <c r="B1866" s="1" t="str">
        <f>IF(COUNTIF($A$2:A1866,A1866)&gt;1,"Duplicate","Unique")</f>
        <v>Unique</v>
      </c>
      <c r="C1866" s="1" t="s">
        <v>3873</v>
      </c>
      <c r="D1866" s="1" t="s">
        <v>328</v>
      </c>
      <c r="E1866" s="1" t="str">
        <f t="shared" si="204"/>
        <v>Submitted</v>
      </c>
      <c r="F1866" s="1" t="s">
        <v>47</v>
      </c>
      <c r="G1866" s="1">
        <v>29</v>
      </c>
      <c r="H1866" s="1" t="s">
        <v>24</v>
      </c>
      <c r="I1866" s="1" t="s">
        <v>25</v>
      </c>
      <c r="J1866" s="1" t="s">
        <v>49</v>
      </c>
      <c r="K1866" s="4">
        <v>1788904</v>
      </c>
      <c r="L1866" s="4" t="str">
        <f t="shared" si="205"/>
        <v>Submitted</v>
      </c>
      <c r="M1866" s="1">
        <v>646</v>
      </c>
      <c r="N1866" s="1" t="str">
        <f t="shared" si="206"/>
        <v>low_risk</v>
      </c>
      <c r="O1866" s="1" t="str">
        <f t="shared" si="207"/>
        <v>Excellent</v>
      </c>
      <c r="P1866" s="1" t="str">
        <f t="shared" si="208"/>
        <v>Submitted</v>
      </c>
      <c r="Q1866" s="1" t="str">
        <f t="shared" si="209"/>
        <v>Valid</v>
      </c>
      <c r="R1866" s="1" t="s">
        <v>82</v>
      </c>
      <c r="S1866" s="4">
        <v>2687115</v>
      </c>
      <c r="T1866" s="1">
        <v>18.3</v>
      </c>
      <c r="U1866" s="1">
        <v>36</v>
      </c>
      <c r="V1866" s="1">
        <v>74642.080000000002</v>
      </c>
      <c r="W1866" s="4">
        <f t="shared" si="210"/>
        <v>4097850.375000014</v>
      </c>
      <c r="X1866" s="1" t="s">
        <v>85</v>
      </c>
      <c r="Y1866" s="1" t="s">
        <v>86</v>
      </c>
      <c r="Z1866" s="8">
        <v>47328</v>
      </c>
      <c r="AA1866" s="8" t="str">
        <f>TEXT(Table2[[#This Row],[Application_Date]],"yyy")</f>
        <v>2029</v>
      </c>
      <c r="AB1866" s="8" t="str">
        <f>TEXT(Table2[[#This Row],[Application_Date]],"mmmm")</f>
        <v>July</v>
      </c>
      <c r="AC1866" s="1" t="s">
        <v>41</v>
      </c>
      <c r="AD1866" s="1" t="s">
        <v>42</v>
      </c>
      <c r="AE1866" s="1" t="s">
        <v>43</v>
      </c>
    </row>
    <row r="1867" spans="1:31" x14ac:dyDescent="0.25">
      <c r="A1867" s="1" t="s">
        <v>3874</v>
      </c>
      <c r="B1867" s="1" t="str">
        <f>IF(COUNTIF($A$2:A1867,A1867)&gt;1,"Duplicate","Unique")</f>
        <v>Unique</v>
      </c>
      <c r="C1867" s="1" t="s">
        <v>3875</v>
      </c>
      <c r="D1867" s="1" t="s">
        <v>133</v>
      </c>
      <c r="E1867" s="1" t="str">
        <f t="shared" si="204"/>
        <v>Submitted</v>
      </c>
      <c r="F1867" s="1" t="s">
        <v>47</v>
      </c>
      <c r="G1867" s="1">
        <v>31</v>
      </c>
      <c r="H1867" s="1" t="s">
        <v>36</v>
      </c>
      <c r="I1867" s="1" t="s">
        <v>48</v>
      </c>
      <c r="J1867" s="1" t="s">
        <v>37</v>
      </c>
      <c r="K1867" s="4">
        <v>1732240</v>
      </c>
      <c r="L1867" s="4" t="str">
        <f t="shared" si="205"/>
        <v>Submitted</v>
      </c>
      <c r="M1867" s="1">
        <v>372</v>
      </c>
      <c r="N1867" s="1" t="str">
        <f t="shared" si="206"/>
        <v>High_risk</v>
      </c>
      <c r="O1867" s="1" t="str">
        <f t="shared" si="207"/>
        <v>Excellent</v>
      </c>
      <c r="P1867" s="1" t="str">
        <f t="shared" si="208"/>
        <v>Submitted</v>
      </c>
      <c r="Q1867" s="1" t="str">
        <f t="shared" si="209"/>
        <v>Valid</v>
      </c>
      <c r="R1867" s="1" t="s">
        <v>70</v>
      </c>
      <c r="S1867" s="4">
        <v>2407580</v>
      </c>
      <c r="T1867" s="1">
        <v>12.31</v>
      </c>
      <c r="U1867" s="1">
        <v>60</v>
      </c>
      <c r="V1867" s="1">
        <v>40126.33</v>
      </c>
      <c r="W1867" s="4">
        <f t="shared" si="210"/>
        <v>2469775.8166666669</v>
      </c>
      <c r="X1867" s="1" t="s">
        <v>59</v>
      </c>
      <c r="Y1867" s="1" t="s">
        <v>60</v>
      </c>
      <c r="Z1867" s="8">
        <v>47329</v>
      </c>
      <c r="AA1867" s="8" t="str">
        <f>TEXT(Table2[[#This Row],[Application_Date]],"yyy")</f>
        <v>2029</v>
      </c>
      <c r="AB1867" s="8" t="str">
        <f>TEXT(Table2[[#This Row],[Application_Date]],"mmmm")</f>
        <v>July</v>
      </c>
      <c r="AC1867" s="1" t="s">
        <v>52</v>
      </c>
      <c r="AD1867" s="1" t="s">
        <v>42</v>
      </c>
      <c r="AE1867" s="1" t="s">
        <v>66</v>
      </c>
    </row>
    <row r="1868" spans="1:31" x14ac:dyDescent="0.25">
      <c r="A1868" s="1" t="s">
        <v>3876</v>
      </c>
      <c r="B1868" s="1" t="str">
        <f>IF(COUNTIF($A$2:A1868,A1868)&gt;1,"Duplicate","Unique")</f>
        <v>Unique</v>
      </c>
      <c r="C1868" s="1" t="s">
        <v>3877</v>
      </c>
      <c r="D1868" s="1" t="s">
        <v>234</v>
      </c>
      <c r="E1868" s="1" t="str">
        <f t="shared" si="204"/>
        <v>Submitted</v>
      </c>
      <c r="F1868" s="1" t="s">
        <v>35</v>
      </c>
      <c r="G1868" s="1">
        <v>51</v>
      </c>
      <c r="H1868" s="1" t="s">
        <v>36</v>
      </c>
      <c r="I1868" s="1" t="s">
        <v>48</v>
      </c>
      <c r="J1868" s="1" t="s">
        <v>26</v>
      </c>
      <c r="K1868" s="4">
        <v>1019090</v>
      </c>
      <c r="L1868" s="4" t="str">
        <f t="shared" si="205"/>
        <v>Submitted</v>
      </c>
      <c r="M1868" s="1">
        <v>684</v>
      </c>
      <c r="N1868" s="1" t="str">
        <f t="shared" si="206"/>
        <v>low_risk</v>
      </c>
      <c r="O1868" s="1" t="str">
        <f t="shared" si="207"/>
        <v>Excellent</v>
      </c>
      <c r="P1868" s="1" t="str">
        <f t="shared" si="208"/>
        <v>Submitted</v>
      </c>
      <c r="Q1868" s="1" t="str">
        <f t="shared" si="209"/>
        <v>Valid</v>
      </c>
      <c r="R1868" s="1" t="s">
        <v>82</v>
      </c>
      <c r="S1868" s="4">
        <v>4731120</v>
      </c>
      <c r="T1868" s="1">
        <v>17.489999999999998</v>
      </c>
      <c r="U1868" s="1">
        <v>12</v>
      </c>
      <c r="V1868" s="1">
        <v>394260</v>
      </c>
      <c r="W1868" s="4">
        <f t="shared" si="210"/>
        <v>6895749.5212962432</v>
      </c>
      <c r="X1868" s="1" t="s">
        <v>105</v>
      </c>
      <c r="Y1868" s="1" t="s">
        <v>106</v>
      </c>
      <c r="Z1868" s="8">
        <v>47330</v>
      </c>
      <c r="AA1868" s="8" t="str">
        <f>TEXT(Table2[[#This Row],[Application_Date]],"yyy")</f>
        <v>2029</v>
      </c>
      <c r="AB1868" s="8" t="str">
        <f>TEXT(Table2[[#This Row],[Application_Date]],"mmmm")</f>
        <v>July</v>
      </c>
      <c r="AC1868" s="1" t="s">
        <v>61</v>
      </c>
      <c r="AD1868" s="1" t="s">
        <v>42</v>
      </c>
      <c r="AE1868" s="1" t="s">
        <v>43</v>
      </c>
    </row>
    <row r="1869" spans="1:31" x14ac:dyDescent="0.25">
      <c r="A1869" s="1" t="s">
        <v>3878</v>
      </c>
      <c r="B1869" s="1" t="str">
        <f>IF(COUNTIF($A$2:A1869,A1869)&gt;1,"Duplicate","Unique")</f>
        <v>Unique</v>
      </c>
      <c r="C1869" s="1" t="s">
        <v>3879</v>
      </c>
      <c r="D1869" s="1" t="s">
        <v>166</v>
      </c>
      <c r="E1869" s="1" t="str">
        <f t="shared" si="204"/>
        <v>Submitted</v>
      </c>
      <c r="F1869" s="1" t="s">
        <v>47</v>
      </c>
      <c r="G1869" s="1">
        <v>30</v>
      </c>
      <c r="H1869" s="1" t="s">
        <v>24</v>
      </c>
      <c r="I1869" s="1" t="s">
        <v>48</v>
      </c>
      <c r="J1869" s="1" t="s">
        <v>49</v>
      </c>
      <c r="K1869" s="4">
        <v>1097113</v>
      </c>
      <c r="L1869" s="4" t="str">
        <f t="shared" si="205"/>
        <v>Submitted</v>
      </c>
      <c r="M1869" s="1">
        <v>860</v>
      </c>
      <c r="N1869" s="1" t="str">
        <f t="shared" si="206"/>
        <v>medium_risk</v>
      </c>
      <c r="O1869" s="1" t="str">
        <f t="shared" si="207"/>
        <v>Excellent</v>
      </c>
      <c r="P1869" s="1" t="str">
        <f t="shared" si="208"/>
        <v>Submitted</v>
      </c>
      <c r="Q1869" s="1" t="str">
        <f t="shared" si="209"/>
        <v>Valid</v>
      </c>
      <c r="R1869" s="1" t="s">
        <v>82</v>
      </c>
      <c r="S1869" s="4">
        <v>135572</v>
      </c>
      <c r="T1869" s="1">
        <v>17.05</v>
      </c>
      <c r="U1869" s="1">
        <v>24</v>
      </c>
      <c r="V1869" s="1">
        <v>5648.83</v>
      </c>
      <c r="W1869" s="4">
        <f t="shared" si="210"/>
        <v>192625.21678403631</v>
      </c>
      <c r="X1869" s="1" t="s">
        <v>85</v>
      </c>
      <c r="Y1869" s="1" t="s">
        <v>86</v>
      </c>
      <c r="Z1869" s="8">
        <v>47331</v>
      </c>
      <c r="AA1869" s="8" t="str">
        <f>TEXT(Table2[[#This Row],[Application_Date]],"yyy")</f>
        <v>2029</v>
      </c>
      <c r="AB1869" s="8" t="str">
        <f>TEXT(Table2[[#This Row],[Application_Date]],"mmmm")</f>
        <v>August</v>
      </c>
      <c r="AC1869" s="1" t="s">
        <v>61</v>
      </c>
      <c r="AD1869" s="1" t="s">
        <v>30</v>
      </c>
      <c r="AE1869" s="1" t="s">
        <v>62</v>
      </c>
    </row>
    <row r="1870" spans="1:31" x14ac:dyDescent="0.25">
      <c r="A1870" s="1" t="s">
        <v>3880</v>
      </c>
      <c r="B1870" s="1" t="str">
        <f>IF(COUNTIF($A$2:A1870,A1870)&gt;1,"Duplicate","Unique")</f>
        <v>Unique</v>
      </c>
      <c r="C1870" s="1" t="s">
        <v>3881</v>
      </c>
      <c r="D1870" s="1" t="s">
        <v>109</v>
      </c>
      <c r="E1870" s="1" t="str">
        <f t="shared" si="204"/>
        <v>Submitted</v>
      </c>
      <c r="F1870" s="1" t="s">
        <v>47</v>
      </c>
      <c r="G1870" s="1">
        <v>21</v>
      </c>
      <c r="H1870" s="1" t="s">
        <v>36</v>
      </c>
      <c r="I1870" s="1" t="s">
        <v>48</v>
      </c>
      <c r="J1870" s="1" t="s">
        <v>26</v>
      </c>
      <c r="K1870" s="4">
        <v>1865260</v>
      </c>
      <c r="L1870" s="4" t="str">
        <f t="shared" si="205"/>
        <v>Submitted</v>
      </c>
      <c r="M1870" s="1">
        <v>597</v>
      </c>
      <c r="N1870" s="1" t="str">
        <f t="shared" si="206"/>
        <v>High_risk</v>
      </c>
      <c r="O1870" s="1" t="str">
        <f t="shared" si="207"/>
        <v>Excellent</v>
      </c>
      <c r="P1870" s="1" t="str">
        <f t="shared" si="208"/>
        <v>Submitted</v>
      </c>
      <c r="Q1870" s="1" t="str">
        <f t="shared" si="209"/>
        <v>Valid</v>
      </c>
      <c r="R1870" s="1" t="s">
        <v>70</v>
      </c>
      <c r="S1870" s="4">
        <v>1208069</v>
      </c>
      <c r="T1870" s="1">
        <v>12.04</v>
      </c>
      <c r="U1870" s="1">
        <v>180</v>
      </c>
      <c r="V1870" s="1">
        <v>6711.49</v>
      </c>
      <c r="W1870" s="4">
        <f t="shared" si="210"/>
        <v>1212095.8966666665</v>
      </c>
      <c r="X1870" s="1" t="s">
        <v>28</v>
      </c>
      <c r="Y1870" s="1" t="s">
        <v>29</v>
      </c>
      <c r="Z1870" s="8">
        <v>47332</v>
      </c>
      <c r="AA1870" s="8" t="str">
        <f>TEXT(Table2[[#This Row],[Application_Date]],"yyy")</f>
        <v>2029</v>
      </c>
      <c r="AB1870" s="8" t="str">
        <f>TEXT(Table2[[#This Row],[Application_Date]],"mmmm")</f>
        <v>August</v>
      </c>
      <c r="AC1870" s="1" t="s">
        <v>52</v>
      </c>
      <c r="AD1870" s="1" t="s">
        <v>30</v>
      </c>
      <c r="AE1870" s="1" t="s">
        <v>43</v>
      </c>
    </row>
    <row r="1871" spans="1:31" x14ac:dyDescent="0.25">
      <c r="A1871" s="1" t="s">
        <v>3882</v>
      </c>
      <c r="B1871" s="1" t="str">
        <f>IF(COUNTIF($A$2:A1871,A1871)&gt;1,"Duplicate","Unique")</f>
        <v>Unique</v>
      </c>
      <c r="C1871" s="1" t="s">
        <v>3883</v>
      </c>
      <c r="D1871" s="1" t="s">
        <v>406</v>
      </c>
      <c r="E1871" s="1" t="str">
        <f t="shared" si="204"/>
        <v>Submitted</v>
      </c>
      <c r="F1871" s="1" t="s">
        <v>47</v>
      </c>
      <c r="G1871" s="1">
        <v>40</v>
      </c>
      <c r="H1871" s="1" t="s">
        <v>36</v>
      </c>
      <c r="I1871" s="1" t="s">
        <v>48</v>
      </c>
      <c r="J1871" s="1" t="s">
        <v>49</v>
      </c>
      <c r="K1871" s="4">
        <v>298586</v>
      </c>
      <c r="L1871" s="4" t="str">
        <f t="shared" si="205"/>
        <v>Submitted</v>
      </c>
      <c r="M1871" s="1">
        <v>492</v>
      </c>
      <c r="N1871" s="1" t="str">
        <f t="shared" si="206"/>
        <v>High_risk</v>
      </c>
      <c r="O1871" s="1" t="str">
        <f t="shared" si="207"/>
        <v>Excellent</v>
      </c>
      <c r="P1871" s="1" t="str">
        <f t="shared" si="208"/>
        <v>Submitted</v>
      </c>
      <c r="Q1871" s="1" t="str">
        <f t="shared" si="209"/>
        <v>Valid</v>
      </c>
      <c r="R1871" s="1" t="s">
        <v>38</v>
      </c>
      <c r="S1871" s="4">
        <v>780564</v>
      </c>
      <c r="T1871" s="1">
        <v>14.82</v>
      </c>
      <c r="U1871" s="1">
        <v>60</v>
      </c>
      <c r="V1871" s="1">
        <v>13009.4</v>
      </c>
      <c r="W1871" s="4">
        <f t="shared" si="210"/>
        <v>963996.54</v>
      </c>
      <c r="X1871" s="1" t="s">
        <v>85</v>
      </c>
      <c r="Y1871" s="1" t="s">
        <v>86</v>
      </c>
      <c r="Z1871" s="8">
        <v>47333</v>
      </c>
      <c r="AA1871" s="8" t="str">
        <f>TEXT(Table2[[#This Row],[Application_Date]],"yyy")</f>
        <v>2029</v>
      </c>
      <c r="AB1871" s="8" t="str">
        <f>TEXT(Table2[[#This Row],[Application_Date]],"mmmm")</f>
        <v>August</v>
      </c>
      <c r="AC1871" s="1" t="s">
        <v>61</v>
      </c>
      <c r="AD1871" s="1" t="s">
        <v>42</v>
      </c>
      <c r="AE1871" s="1" t="s">
        <v>62</v>
      </c>
    </row>
    <row r="1872" spans="1:31" x14ac:dyDescent="0.25">
      <c r="A1872" s="1" t="s">
        <v>3884</v>
      </c>
      <c r="B1872" s="1" t="str">
        <f>IF(COUNTIF($A$2:A1872,A1872)&gt;1,"Duplicate","Unique")</f>
        <v>Unique</v>
      </c>
      <c r="C1872" s="1" t="s">
        <v>3885</v>
      </c>
      <c r="D1872" s="1" t="s">
        <v>78</v>
      </c>
      <c r="E1872" s="1" t="str">
        <f t="shared" si="204"/>
        <v>Submitted</v>
      </c>
      <c r="F1872" s="1" t="s">
        <v>35</v>
      </c>
      <c r="G1872" s="1">
        <v>36</v>
      </c>
      <c r="H1872" s="1" t="s">
        <v>24</v>
      </c>
      <c r="I1872" s="1" t="s">
        <v>48</v>
      </c>
      <c r="J1872" s="1" t="s">
        <v>70</v>
      </c>
      <c r="K1872" s="4">
        <v>728835</v>
      </c>
      <c r="L1872" s="4" t="str">
        <f t="shared" si="205"/>
        <v>Submitted</v>
      </c>
      <c r="M1872" s="1">
        <v>775</v>
      </c>
      <c r="N1872" s="1" t="str">
        <f t="shared" si="206"/>
        <v>medium_risk</v>
      </c>
      <c r="O1872" s="1" t="str">
        <f t="shared" si="207"/>
        <v>Excellent</v>
      </c>
      <c r="P1872" s="1" t="str">
        <f t="shared" si="208"/>
        <v>Submitted</v>
      </c>
      <c r="Q1872" s="1" t="str">
        <f t="shared" si="209"/>
        <v>Valid</v>
      </c>
      <c r="R1872" s="1" t="s">
        <v>6</v>
      </c>
      <c r="S1872" s="4">
        <v>791227</v>
      </c>
      <c r="T1872" s="1">
        <v>7.63</v>
      </c>
      <c r="U1872" s="1">
        <v>180</v>
      </c>
      <c r="V1872" s="1">
        <v>4395.71</v>
      </c>
      <c r="W1872" s="4">
        <f t="shared" si="210"/>
        <v>503088.50083333335</v>
      </c>
      <c r="X1872" s="1" t="s">
        <v>105</v>
      </c>
      <c r="Y1872" s="1" t="s">
        <v>106</v>
      </c>
      <c r="Z1872" s="8">
        <v>47334</v>
      </c>
      <c r="AA1872" s="8" t="str">
        <f>TEXT(Table2[[#This Row],[Application_Date]],"yyy")</f>
        <v>2029</v>
      </c>
      <c r="AB1872" s="8" t="str">
        <f>TEXT(Table2[[#This Row],[Application_Date]],"mmmm")</f>
        <v>August</v>
      </c>
      <c r="AC1872" s="1" t="s">
        <v>61</v>
      </c>
      <c r="AD1872" s="1" t="s">
        <v>42</v>
      </c>
      <c r="AE1872" s="1" t="s">
        <v>66</v>
      </c>
    </row>
    <row r="1873" spans="1:31" x14ac:dyDescent="0.25">
      <c r="A1873" s="1" t="s">
        <v>3886</v>
      </c>
      <c r="B1873" s="1" t="str">
        <f>IF(COUNTIF($A$2:A1873,A1873)&gt;1,"Duplicate","Unique")</f>
        <v>Unique</v>
      </c>
      <c r="C1873" s="1" t="s">
        <v>3887</v>
      </c>
      <c r="D1873" s="1" t="s">
        <v>314</v>
      </c>
      <c r="E1873" s="1" t="str">
        <f t="shared" si="204"/>
        <v>Submitted</v>
      </c>
      <c r="F1873" s="1" t="s">
        <v>35</v>
      </c>
      <c r="G1873" s="1">
        <v>51</v>
      </c>
      <c r="H1873" s="1" t="s">
        <v>36</v>
      </c>
      <c r="I1873" s="1" t="s">
        <v>48</v>
      </c>
      <c r="J1873" s="1" t="s">
        <v>26</v>
      </c>
      <c r="K1873" s="4">
        <v>1652653</v>
      </c>
      <c r="L1873" s="4" t="str">
        <f t="shared" si="205"/>
        <v>Submitted</v>
      </c>
      <c r="M1873" s="1">
        <v>398</v>
      </c>
      <c r="N1873" s="1" t="str">
        <f t="shared" si="206"/>
        <v>High_risk</v>
      </c>
      <c r="O1873" s="1" t="str">
        <f t="shared" si="207"/>
        <v>Excellent</v>
      </c>
      <c r="P1873" s="1" t="str">
        <f t="shared" si="208"/>
        <v>Submitted</v>
      </c>
      <c r="Q1873" s="1" t="str">
        <f t="shared" si="209"/>
        <v>Valid</v>
      </c>
      <c r="R1873" s="1" t="s">
        <v>6</v>
      </c>
      <c r="S1873" s="4">
        <v>3972080</v>
      </c>
      <c r="T1873" s="1">
        <v>11.88</v>
      </c>
      <c r="U1873" s="1">
        <v>36</v>
      </c>
      <c r="V1873" s="1">
        <v>110335.56</v>
      </c>
      <c r="W1873" s="4">
        <f t="shared" si="210"/>
        <v>3932359.2000685404</v>
      </c>
      <c r="X1873" s="1" t="s">
        <v>85</v>
      </c>
      <c r="Y1873" s="1" t="s">
        <v>86</v>
      </c>
      <c r="Z1873" s="8">
        <v>47335</v>
      </c>
      <c r="AA1873" s="8" t="str">
        <f>TEXT(Table2[[#This Row],[Application_Date]],"yyy")</f>
        <v>2029</v>
      </c>
      <c r="AB1873" s="8" t="str">
        <f>TEXT(Table2[[#This Row],[Application_Date]],"mmmm")</f>
        <v>August</v>
      </c>
      <c r="AC1873" s="1" t="s">
        <v>61</v>
      </c>
      <c r="AD1873" s="1" t="s">
        <v>30</v>
      </c>
      <c r="AE1873" s="1" t="s">
        <v>66</v>
      </c>
    </row>
    <row r="1874" spans="1:31" x14ac:dyDescent="0.25">
      <c r="A1874" s="1" t="s">
        <v>3888</v>
      </c>
      <c r="B1874" s="1" t="str">
        <f>IF(COUNTIF($A$2:A1874,A1874)&gt;1,"Duplicate","Unique")</f>
        <v>Unique</v>
      </c>
      <c r="C1874" s="1" t="s">
        <v>3889</v>
      </c>
      <c r="D1874" s="1" t="s">
        <v>249</v>
      </c>
      <c r="E1874" s="1" t="str">
        <f t="shared" si="204"/>
        <v>Submitted</v>
      </c>
      <c r="F1874" s="1" t="s">
        <v>47</v>
      </c>
      <c r="G1874" s="1">
        <v>56</v>
      </c>
      <c r="H1874" s="1" t="s">
        <v>24</v>
      </c>
      <c r="I1874" s="1" t="s">
        <v>25</v>
      </c>
      <c r="J1874" s="1" t="s">
        <v>49</v>
      </c>
      <c r="K1874" s="4">
        <v>2013319</v>
      </c>
      <c r="L1874" s="4" t="str">
        <f t="shared" si="205"/>
        <v>Submitted</v>
      </c>
      <c r="M1874" s="1">
        <v>466</v>
      </c>
      <c r="N1874" s="1" t="str">
        <f t="shared" si="206"/>
        <v>High_risk</v>
      </c>
      <c r="O1874" s="1" t="str">
        <f t="shared" si="207"/>
        <v>Excellent</v>
      </c>
      <c r="P1874" s="1" t="str">
        <f t="shared" si="208"/>
        <v>Submitted</v>
      </c>
      <c r="Q1874" s="1" t="str">
        <f t="shared" si="209"/>
        <v>Valid</v>
      </c>
      <c r="R1874" s="1" t="s">
        <v>27</v>
      </c>
      <c r="S1874" s="4">
        <v>1455536</v>
      </c>
      <c r="T1874" s="1">
        <v>14.44</v>
      </c>
      <c r="U1874" s="1">
        <v>24</v>
      </c>
      <c r="V1874" s="1">
        <v>60647.33</v>
      </c>
      <c r="W1874" s="4">
        <f t="shared" si="210"/>
        <v>1751494.9968874454</v>
      </c>
      <c r="X1874" s="1" t="s">
        <v>50</v>
      </c>
      <c r="Y1874" s="1" t="s">
        <v>51</v>
      </c>
      <c r="Z1874" s="8">
        <v>47336</v>
      </c>
      <c r="AA1874" s="8" t="str">
        <f>TEXT(Table2[[#This Row],[Application_Date]],"yyy")</f>
        <v>2029</v>
      </c>
      <c r="AB1874" s="8" t="str">
        <f>TEXT(Table2[[#This Row],[Application_Date]],"mmmm")</f>
        <v>August</v>
      </c>
      <c r="AC1874" s="1" t="s">
        <v>61</v>
      </c>
      <c r="AD1874" s="1" t="s">
        <v>42</v>
      </c>
      <c r="AE1874" s="1" t="s">
        <v>43</v>
      </c>
    </row>
    <row r="1875" spans="1:31" x14ac:dyDescent="0.25">
      <c r="A1875" s="1" t="s">
        <v>3890</v>
      </c>
      <c r="B1875" s="1" t="str">
        <f>IF(COUNTIF($A$2:A1875,A1875)&gt;1,"Duplicate","Unique")</f>
        <v>Unique</v>
      </c>
      <c r="C1875" s="1" t="s">
        <v>3891</v>
      </c>
      <c r="D1875" s="1" t="s">
        <v>226</v>
      </c>
      <c r="E1875" s="1" t="str">
        <f t="shared" si="204"/>
        <v>Submitted</v>
      </c>
      <c r="F1875" s="1" t="s">
        <v>47</v>
      </c>
      <c r="G1875" s="1">
        <v>51</v>
      </c>
      <c r="H1875" s="1" t="s">
        <v>24</v>
      </c>
      <c r="I1875" s="1" t="s">
        <v>25</v>
      </c>
      <c r="J1875" s="1" t="s">
        <v>26</v>
      </c>
      <c r="K1875" s="4">
        <v>2218874</v>
      </c>
      <c r="L1875" s="4" t="str">
        <f t="shared" si="205"/>
        <v>Submitted</v>
      </c>
      <c r="M1875" s="1">
        <v>402</v>
      </c>
      <c r="N1875" s="1" t="str">
        <f t="shared" si="206"/>
        <v>High_risk</v>
      </c>
      <c r="O1875" s="1" t="str">
        <f t="shared" si="207"/>
        <v>Excellent</v>
      </c>
      <c r="P1875" s="1" t="str">
        <f t="shared" si="208"/>
        <v>Submitted</v>
      </c>
      <c r="Q1875" s="1" t="str">
        <f t="shared" si="209"/>
        <v>Valid</v>
      </c>
      <c r="R1875" s="1" t="s">
        <v>38</v>
      </c>
      <c r="S1875" s="4">
        <v>4911679</v>
      </c>
      <c r="T1875" s="1">
        <v>8.82</v>
      </c>
      <c r="U1875" s="1">
        <v>36</v>
      </c>
      <c r="V1875" s="1">
        <v>136435.53</v>
      </c>
      <c r="W1875" s="4">
        <f t="shared" si="210"/>
        <v>3610084.0737646804</v>
      </c>
      <c r="X1875" s="1" t="s">
        <v>50</v>
      </c>
      <c r="Y1875" s="1" t="s">
        <v>51</v>
      </c>
      <c r="Z1875" s="8">
        <v>47337</v>
      </c>
      <c r="AA1875" s="8" t="str">
        <f>TEXT(Table2[[#This Row],[Application_Date]],"yyy")</f>
        <v>2029</v>
      </c>
      <c r="AB1875" s="8" t="str">
        <f>TEXT(Table2[[#This Row],[Application_Date]],"mmmm")</f>
        <v>August</v>
      </c>
      <c r="AC1875" s="1" t="s">
        <v>52</v>
      </c>
      <c r="AD1875" s="1" t="s">
        <v>30</v>
      </c>
      <c r="AE1875" s="1" t="s">
        <v>43</v>
      </c>
    </row>
    <row r="1876" spans="1:31" x14ac:dyDescent="0.25">
      <c r="A1876" s="1" t="s">
        <v>3892</v>
      </c>
      <c r="B1876" s="1" t="str">
        <f>IF(COUNTIF($A$2:A1876,A1876)&gt;1,"Duplicate","Unique")</f>
        <v>Unique</v>
      </c>
      <c r="C1876" s="1" t="s">
        <v>3893</v>
      </c>
      <c r="D1876" s="1" t="s">
        <v>172</v>
      </c>
      <c r="E1876" s="1" t="str">
        <f t="shared" si="204"/>
        <v>Submitted</v>
      </c>
      <c r="F1876" s="1" t="s">
        <v>47</v>
      </c>
      <c r="G1876" s="1">
        <v>43</v>
      </c>
      <c r="H1876" s="1" t="s">
        <v>36</v>
      </c>
      <c r="I1876" s="1" t="s">
        <v>25</v>
      </c>
      <c r="J1876" s="1" t="s">
        <v>37</v>
      </c>
      <c r="K1876" s="4">
        <v>1904599</v>
      </c>
      <c r="L1876" s="4" t="str">
        <f t="shared" si="205"/>
        <v>Submitted</v>
      </c>
      <c r="M1876" s="1">
        <v>330</v>
      </c>
      <c r="N1876" s="1" t="str">
        <f t="shared" si="206"/>
        <v>High_risk</v>
      </c>
      <c r="O1876" s="1" t="str">
        <f t="shared" si="207"/>
        <v>Excellent</v>
      </c>
      <c r="P1876" s="1" t="str">
        <f t="shared" si="208"/>
        <v>Submitted</v>
      </c>
      <c r="Q1876" s="1" t="str">
        <f t="shared" si="209"/>
        <v>Valid</v>
      </c>
      <c r="R1876" s="1" t="s">
        <v>38</v>
      </c>
      <c r="S1876" s="4">
        <v>3554366</v>
      </c>
      <c r="T1876" s="1">
        <v>12.81</v>
      </c>
      <c r="U1876" s="1">
        <v>12</v>
      </c>
      <c r="V1876" s="1">
        <v>296197.17</v>
      </c>
      <c r="W1876" s="4">
        <f t="shared" si="210"/>
        <v>3794907.7975636106</v>
      </c>
      <c r="X1876" s="1" t="s">
        <v>28</v>
      </c>
      <c r="Y1876" s="1" t="s">
        <v>29</v>
      </c>
      <c r="Z1876" s="8">
        <v>47338</v>
      </c>
      <c r="AA1876" s="8" t="str">
        <f>TEXT(Table2[[#This Row],[Application_Date]],"yyy")</f>
        <v>2029</v>
      </c>
      <c r="AB1876" s="8" t="str">
        <f>TEXT(Table2[[#This Row],[Application_Date]],"mmmm")</f>
        <v>August</v>
      </c>
      <c r="AC1876" s="1" t="s">
        <v>41</v>
      </c>
      <c r="AD1876" s="1" t="s">
        <v>42</v>
      </c>
      <c r="AE1876" s="1" t="s">
        <v>31</v>
      </c>
    </row>
    <row r="1877" spans="1:31" x14ac:dyDescent="0.25">
      <c r="A1877" s="1" t="s">
        <v>3894</v>
      </c>
      <c r="B1877" s="1" t="str">
        <f>IF(COUNTIF($A$2:A1877,A1877)&gt;1,"Duplicate","Unique")</f>
        <v>Unique</v>
      </c>
      <c r="C1877" s="1" t="s">
        <v>3895</v>
      </c>
      <c r="D1877" s="1" t="s">
        <v>148</v>
      </c>
      <c r="E1877" s="1" t="str">
        <f t="shared" si="204"/>
        <v>Submitted</v>
      </c>
      <c r="F1877" s="1" t="s">
        <v>47</v>
      </c>
      <c r="G1877" s="1">
        <v>52</v>
      </c>
      <c r="H1877" s="1" t="s">
        <v>36</v>
      </c>
      <c r="I1877" s="1" t="s">
        <v>25</v>
      </c>
      <c r="J1877" s="1" t="s">
        <v>37</v>
      </c>
      <c r="K1877" s="4">
        <v>0</v>
      </c>
      <c r="L1877" s="4" t="str">
        <f t="shared" si="205"/>
        <v>Submitted</v>
      </c>
      <c r="M1877" s="1">
        <v>594</v>
      </c>
      <c r="N1877" s="1" t="str">
        <f t="shared" si="206"/>
        <v>High_risk</v>
      </c>
      <c r="O1877" s="1" t="str">
        <f t="shared" si="207"/>
        <v>Excellent</v>
      </c>
      <c r="P1877" s="1" t="str">
        <f t="shared" si="208"/>
        <v>Submitted</v>
      </c>
      <c r="Q1877" s="1" t="str">
        <f t="shared" si="209"/>
        <v>Valid</v>
      </c>
      <c r="R1877" s="1" t="s">
        <v>70</v>
      </c>
      <c r="S1877" s="4">
        <v>2302332</v>
      </c>
      <c r="T1877" s="1">
        <v>10.25</v>
      </c>
      <c r="U1877" s="1">
        <v>120</v>
      </c>
      <c r="V1877" s="1">
        <v>19186.099999999999</v>
      </c>
      <c r="W1877" s="4">
        <f t="shared" si="210"/>
        <v>1966575.25</v>
      </c>
      <c r="X1877" s="1" t="s">
        <v>50</v>
      </c>
      <c r="Y1877" s="1" t="s">
        <v>51</v>
      </c>
      <c r="Z1877" s="8">
        <v>47339</v>
      </c>
      <c r="AA1877" s="8" t="str">
        <f>TEXT(Table2[[#This Row],[Application_Date]],"yyy")</f>
        <v>2029</v>
      </c>
      <c r="AB1877" s="8" t="str">
        <f>TEXT(Table2[[#This Row],[Application_Date]],"mmmm")</f>
        <v>August</v>
      </c>
      <c r="AC1877" s="1" t="s">
        <v>41</v>
      </c>
      <c r="AD1877" s="1" t="s">
        <v>42</v>
      </c>
      <c r="AE1877" s="1" t="s">
        <v>62</v>
      </c>
    </row>
    <row r="1878" spans="1:31" x14ac:dyDescent="0.25">
      <c r="A1878" s="1" t="s">
        <v>3896</v>
      </c>
      <c r="B1878" s="1" t="str">
        <f>IF(COUNTIF($A$2:A1878,A1878)&gt;1,"Duplicate","Unique")</f>
        <v>Unique</v>
      </c>
      <c r="C1878" s="1" t="s">
        <v>3897</v>
      </c>
      <c r="D1878" s="1" t="s">
        <v>309</v>
      </c>
      <c r="E1878" s="1" t="str">
        <f t="shared" si="204"/>
        <v>Submitted</v>
      </c>
      <c r="F1878" s="1" t="s">
        <v>47</v>
      </c>
      <c r="G1878" s="1">
        <v>19</v>
      </c>
      <c r="H1878" s="1" t="s">
        <v>36</v>
      </c>
      <c r="I1878" s="1" t="s">
        <v>25</v>
      </c>
      <c r="J1878" s="1" t="s">
        <v>37</v>
      </c>
      <c r="K1878" s="4">
        <v>1083722</v>
      </c>
      <c r="L1878" s="4" t="str">
        <f t="shared" si="205"/>
        <v>Submitted</v>
      </c>
      <c r="M1878" s="1">
        <v>457</v>
      </c>
      <c r="N1878" s="1" t="str">
        <f t="shared" si="206"/>
        <v>High_risk</v>
      </c>
      <c r="O1878" s="1" t="str">
        <f t="shared" si="207"/>
        <v>Excellent</v>
      </c>
      <c r="P1878" s="1" t="str">
        <f t="shared" si="208"/>
        <v>Submitted</v>
      </c>
      <c r="Q1878" s="1" t="str">
        <f t="shared" si="209"/>
        <v>Valid</v>
      </c>
      <c r="R1878" s="1" t="s">
        <v>70</v>
      </c>
      <c r="S1878" s="4">
        <v>1695011</v>
      </c>
      <c r="T1878" s="1">
        <v>17.03</v>
      </c>
      <c r="U1878" s="1">
        <v>60</v>
      </c>
      <c r="V1878" s="1">
        <v>28250.18</v>
      </c>
      <c r="W1878" s="4">
        <f t="shared" si="210"/>
        <v>2405503.1108333333</v>
      </c>
      <c r="X1878" s="1" t="s">
        <v>28</v>
      </c>
      <c r="Y1878" s="1" t="s">
        <v>29</v>
      </c>
      <c r="Z1878" s="8">
        <v>47340</v>
      </c>
      <c r="AA1878" s="8" t="str">
        <f>TEXT(Table2[[#This Row],[Application_Date]],"yyy")</f>
        <v>2029</v>
      </c>
      <c r="AB1878" s="8" t="str">
        <f>TEXT(Table2[[#This Row],[Application_Date]],"mmmm")</f>
        <v>August</v>
      </c>
      <c r="AC1878" s="1" t="s">
        <v>61</v>
      </c>
      <c r="AD1878" s="1" t="s">
        <v>42</v>
      </c>
      <c r="AE1878" s="1" t="s">
        <v>62</v>
      </c>
    </row>
    <row r="1879" spans="1:31" x14ac:dyDescent="0.25">
      <c r="A1879" s="1" t="s">
        <v>3898</v>
      </c>
      <c r="B1879" s="1" t="str">
        <f>IF(COUNTIF($A$2:A1879,A1879)&gt;1,"Duplicate","Unique")</f>
        <v>Unique</v>
      </c>
      <c r="C1879" s="1" t="s">
        <v>3899</v>
      </c>
      <c r="D1879" s="1" t="s">
        <v>217</v>
      </c>
      <c r="E1879" s="1" t="str">
        <f t="shared" si="204"/>
        <v>Submitted</v>
      </c>
      <c r="F1879" s="1" t="s">
        <v>47</v>
      </c>
      <c r="G1879" s="1">
        <v>30</v>
      </c>
      <c r="H1879" s="1" t="s">
        <v>36</v>
      </c>
      <c r="I1879" s="1" t="s">
        <v>25</v>
      </c>
      <c r="J1879" s="1" t="s">
        <v>37</v>
      </c>
      <c r="K1879" s="4">
        <v>558636</v>
      </c>
      <c r="L1879" s="4" t="str">
        <f t="shared" si="205"/>
        <v>Submitted</v>
      </c>
      <c r="M1879" s="1">
        <v>603</v>
      </c>
      <c r="N1879" s="1" t="str">
        <f t="shared" si="206"/>
        <v>low_risk</v>
      </c>
      <c r="O1879" s="1" t="str">
        <f t="shared" si="207"/>
        <v>Excellent</v>
      </c>
      <c r="P1879" s="1" t="str">
        <f t="shared" si="208"/>
        <v>Submitted</v>
      </c>
      <c r="Q1879" s="1" t="str">
        <f t="shared" si="209"/>
        <v>Valid</v>
      </c>
      <c r="R1879" s="1" t="s">
        <v>38</v>
      </c>
      <c r="S1879" s="4">
        <v>3809895</v>
      </c>
      <c r="T1879" s="1">
        <v>10.63</v>
      </c>
      <c r="U1879" s="1">
        <v>24</v>
      </c>
      <c r="V1879" s="1">
        <v>158745.62</v>
      </c>
      <c r="W1879" s="4">
        <f t="shared" si="210"/>
        <v>3374932.8119906629</v>
      </c>
      <c r="X1879" s="1" t="s">
        <v>105</v>
      </c>
      <c r="Y1879" s="1" t="s">
        <v>106</v>
      </c>
      <c r="Z1879" s="8">
        <v>47341</v>
      </c>
      <c r="AA1879" s="8" t="str">
        <f>TEXT(Table2[[#This Row],[Application_Date]],"yyy")</f>
        <v>2029</v>
      </c>
      <c r="AB1879" s="8" t="str">
        <f>TEXT(Table2[[#This Row],[Application_Date]],"mmmm")</f>
        <v>August</v>
      </c>
      <c r="AC1879" s="1" t="s">
        <v>61</v>
      </c>
      <c r="AD1879" s="1" t="s">
        <v>30</v>
      </c>
      <c r="AE1879" s="1" t="s">
        <v>31</v>
      </c>
    </row>
    <row r="1880" spans="1:31" x14ac:dyDescent="0.25">
      <c r="A1880" s="1" t="s">
        <v>3900</v>
      </c>
      <c r="B1880" s="1" t="str">
        <f>IF(COUNTIF($A$2:A1880,A1880)&gt;1,"Duplicate","Unique")</f>
        <v>Unique</v>
      </c>
      <c r="C1880" s="1" t="s">
        <v>3901</v>
      </c>
      <c r="D1880" s="1" t="s">
        <v>284</v>
      </c>
      <c r="E1880" s="1" t="str">
        <f t="shared" si="204"/>
        <v>Submitted</v>
      </c>
      <c r="F1880" s="1" t="s">
        <v>35</v>
      </c>
      <c r="G1880" s="1">
        <v>50</v>
      </c>
      <c r="H1880" s="1" t="s">
        <v>36</v>
      </c>
      <c r="I1880" s="1" t="s">
        <v>48</v>
      </c>
      <c r="J1880" s="1" t="s">
        <v>26</v>
      </c>
      <c r="K1880" s="4">
        <v>806679</v>
      </c>
      <c r="L1880" s="4" t="str">
        <f t="shared" si="205"/>
        <v>Submitted</v>
      </c>
      <c r="M1880" s="1">
        <v>613</v>
      </c>
      <c r="N1880" s="1" t="str">
        <f t="shared" si="206"/>
        <v>low_risk</v>
      </c>
      <c r="O1880" s="1" t="str">
        <f t="shared" si="207"/>
        <v>Excellent</v>
      </c>
      <c r="P1880" s="1" t="str">
        <f t="shared" si="208"/>
        <v>Submitted</v>
      </c>
      <c r="Q1880" s="1" t="str">
        <f t="shared" si="209"/>
        <v>Valid</v>
      </c>
      <c r="R1880" s="1" t="s">
        <v>82</v>
      </c>
      <c r="S1880" s="4">
        <v>3013510</v>
      </c>
      <c r="T1880" s="1">
        <v>11.04</v>
      </c>
      <c r="U1880" s="1">
        <v>12</v>
      </c>
      <c r="V1880" s="1">
        <v>251125.83</v>
      </c>
      <c r="W1880" s="4">
        <f t="shared" si="210"/>
        <v>2773534.3438304369</v>
      </c>
      <c r="X1880" s="1" t="s">
        <v>85</v>
      </c>
      <c r="Y1880" s="1" t="s">
        <v>86</v>
      </c>
      <c r="Z1880" s="8">
        <v>47342</v>
      </c>
      <c r="AA1880" s="8" t="str">
        <f>TEXT(Table2[[#This Row],[Application_Date]],"yyy")</f>
        <v>2029</v>
      </c>
      <c r="AB1880" s="8" t="str">
        <f>TEXT(Table2[[#This Row],[Application_Date]],"mmmm")</f>
        <v>August</v>
      </c>
      <c r="AC1880" s="1" t="s">
        <v>61</v>
      </c>
      <c r="AD1880" s="1" t="s">
        <v>42</v>
      </c>
      <c r="AE1880" s="1" t="s">
        <v>31</v>
      </c>
    </row>
    <row r="1881" spans="1:31" x14ac:dyDescent="0.25">
      <c r="A1881" s="1" t="s">
        <v>3902</v>
      </c>
      <c r="B1881" s="1" t="str">
        <f>IF(COUNTIF($A$2:A1881,A1881)&gt;1,"Duplicate","Unique")</f>
        <v>Unique</v>
      </c>
      <c r="C1881" s="1" t="s">
        <v>3903</v>
      </c>
      <c r="D1881" s="1" t="s">
        <v>366</v>
      </c>
      <c r="E1881" s="1" t="str">
        <f t="shared" si="204"/>
        <v>Submitted</v>
      </c>
      <c r="F1881" s="1" t="s">
        <v>35</v>
      </c>
      <c r="G1881" s="1">
        <v>24</v>
      </c>
      <c r="H1881" s="1" t="s">
        <v>36</v>
      </c>
      <c r="I1881" s="1" t="s">
        <v>48</v>
      </c>
      <c r="J1881" s="1" t="s">
        <v>49</v>
      </c>
      <c r="K1881" s="4">
        <v>1458270</v>
      </c>
      <c r="L1881" s="4" t="str">
        <f t="shared" si="205"/>
        <v>Submitted</v>
      </c>
      <c r="M1881" s="1">
        <v>438</v>
      </c>
      <c r="N1881" s="1" t="str">
        <f t="shared" si="206"/>
        <v>High_risk</v>
      </c>
      <c r="O1881" s="1" t="str">
        <f t="shared" si="207"/>
        <v>Excellent</v>
      </c>
      <c r="P1881" s="1" t="str">
        <f t="shared" si="208"/>
        <v>Submitted</v>
      </c>
      <c r="Q1881" s="1" t="str">
        <f t="shared" si="209"/>
        <v>Valid</v>
      </c>
      <c r="R1881" s="1" t="s">
        <v>38</v>
      </c>
      <c r="S1881" s="4">
        <v>3587504</v>
      </c>
      <c r="T1881" s="1">
        <v>13.11</v>
      </c>
      <c r="U1881" s="1">
        <v>12</v>
      </c>
      <c r="V1881" s="1">
        <v>298958.67</v>
      </c>
      <c r="W1881" s="4">
        <f t="shared" si="210"/>
        <v>3919904.3954259283</v>
      </c>
      <c r="X1881" s="1" t="s">
        <v>50</v>
      </c>
      <c r="Y1881" s="1" t="s">
        <v>51</v>
      </c>
      <c r="Z1881" s="8">
        <v>47343</v>
      </c>
      <c r="AA1881" s="8" t="str">
        <f>TEXT(Table2[[#This Row],[Application_Date]],"yyy")</f>
        <v>2029</v>
      </c>
      <c r="AB1881" s="8" t="str">
        <f>TEXT(Table2[[#This Row],[Application_Date]],"mmmm")</f>
        <v>August</v>
      </c>
      <c r="AC1881" s="1" t="s">
        <v>61</v>
      </c>
      <c r="AD1881" s="1" t="s">
        <v>30</v>
      </c>
      <c r="AE1881" s="1" t="s">
        <v>62</v>
      </c>
    </row>
    <row r="1882" spans="1:31" x14ac:dyDescent="0.25">
      <c r="A1882" s="1" t="s">
        <v>3904</v>
      </c>
      <c r="B1882" s="1" t="str">
        <f>IF(COUNTIF($A$2:A1882,A1882)&gt;1,"Duplicate","Unique")</f>
        <v>Unique</v>
      </c>
      <c r="C1882" s="1" t="s">
        <v>3905</v>
      </c>
      <c r="D1882" s="1" t="s">
        <v>234</v>
      </c>
      <c r="E1882" s="1" t="str">
        <f t="shared" si="204"/>
        <v>Submitted</v>
      </c>
      <c r="F1882" s="1" t="s">
        <v>47</v>
      </c>
      <c r="G1882" s="1">
        <v>62</v>
      </c>
      <c r="H1882" s="1" t="s">
        <v>36</v>
      </c>
      <c r="I1882" s="1" t="s">
        <v>48</v>
      </c>
      <c r="J1882" s="1" t="s">
        <v>26</v>
      </c>
      <c r="K1882" s="4">
        <v>1460937</v>
      </c>
      <c r="L1882" s="4" t="str">
        <f t="shared" si="205"/>
        <v>Submitted</v>
      </c>
      <c r="M1882" s="1">
        <v>539</v>
      </c>
      <c r="N1882" s="1" t="str">
        <f t="shared" si="206"/>
        <v>High_risk</v>
      </c>
      <c r="O1882" s="1" t="str">
        <f t="shared" si="207"/>
        <v>Excellent</v>
      </c>
      <c r="P1882" s="1" t="str">
        <f t="shared" si="208"/>
        <v>Submitted</v>
      </c>
      <c r="Q1882" s="1" t="str">
        <f t="shared" si="209"/>
        <v>Valid</v>
      </c>
      <c r="R1882" s="1" t="s">
        <v>6</v>
      </c>
      <c r="S1882" s="4">
        <v>4218273</v>
      </c>
      <c r="T1882" s="1">
        <v>16.61</v>
      </c>
      <c r="U1882" s="1">
        <v>120</v>
      </c>
      <c r="V1882" s="1">
        <v>35152.28</v>
      </c>
      <c r="W1882" s="4">
        <f t="shared" si="210"/>
        <v>5838792.8774999995</v>
      </c>
      <c r="X1882" s="1" t="s">
        <v>28</v>
      </c>
      <c r="Y1882" s="1" t="s">
        <v>29</v>
      </c>
      <c r="Z1882" s="8">
        <v>47344</v>
      </c>
      <c r="AA1882" s="8" t="str">
        <f>TEXT(Table2[[#This Row],[Application_Date]],"yyy")</f>
        <v>2029</v>
      </c>
      <c r="AB1882" s="8" t="str">
        <f>TEXT(Table2[[#This Row],[Application_Date]],"mmmm")</f>
        <v>August</v>
      </c>
      <c r="AC1882" s="1" t="s">
        <v>61</v>
      </c>
      <c r="AD1882" s="1" t="s">
        <v>30</v>
      </c>
      <c r="AE1882" s="1" t="s">
        <v>43</v>
      </c>
    </row>
    <row r="1883" spans="1:31" x14ac:dyDescent="0.25">
      <c r="A1883" s="1" t="s">
        <v>3906</v>
      </c>
      <c r="B1883" s="1" t="str">
        <f>IF(COUNTIF($A$2:A1883,A1883)&gt;1,"Duplicate","Unique")</f>
        <v>Unique</v>
      </c>
      <c r="C1883" s="1" t="s">
        <v>3907</v>
      </c>
      <c r="D1883" s="1" t="s">
        <v>373</v>
      </c>
      <c r="E1883" s="1" t="str">
        <f t="shared" si="204"/>
        <v>Submitted</v>
      </c>
      <c r="F1883" s="1" t="s">
        <v>47</v>
      </c>
      <c r="G1883" s="1">
        <v>19</v>
      </c>
      <c r="H1883" s="1" t="s">
        <v>24</v>
      </c>
      <c r="I1883" s="1" t="s">
        <v>25</v>
      </c>
      <c r="J1883" s="1" t="s">
        <v>26</v>
      </c>
      <c r="K1883" s="4">
        <v>1947896</v>
      </c>
      <c r="L1883" s="4" t="str">
        <f t="shared" si="205"/>
        <v>Submitted</v>
      </c>
      <c r="M1883" s="1">
        <v>765</v>
      </c>
      <c r="N1883" s="1" t="str">
        <f t="shared" si="206"/>
        <v>medium_risk</v>
      </c>
      <c r="O1883" s="1" t="str">
        <f t="shared" si="207"/>
        <v>Excellent</v>
      </c>
      <c r="P1883" s="1" t="str">
        <f t="shared" si="208"/>
        <v>Submitted</v>
      </c>
      <c r="Q1883" s="1" t="str">
        <f t="shared" si="209"/>
        <v>Valid</v>
      </c>
      <c r="R1883" s="1" t="s">
        <v>6</v>
      </c>
      <c r="S1883" s="4">
        <v>404011</v>
      </c>
      <c r="T1883" s="1">
        <v>11.29</v>
      </c>
      <c r="U1883" s="1">
        <v>36</v>
      </c>
      <c r="V1883" s="1">
        <v>11222.53</v>
      </c>
      <c r="W1883" s="4">
        <f t="shared" si="210"/>
        <v>380107.01584963867</v>
      </c>
      <c r="X1883" s="1" t="s">
        <v>28</v>
      </c>
      <c r="Y1883" s="1" t="s">
        <v>29</v>
      </c>
      <c r="Z1883" s="8">
        <v>47345</v>
      </c>
      <c r="AA1883" s="8" t="str">
        <f>TEXT(Table2[[#This Row],[Application_Date]],"yyy")</f>
        <v>2029</v>
      </c>
      <c r="AB1883" s="8" t="str">
        <f>TEXT(Table2[[#This Row],[Application_Date]],"mmmm")</f>
        <v>August</v>
      </c>
      <c r="AC1883" s="1" t="s">
        <v>52</v>
      </c>
      <c r="AD1883" s="1" t="s">
        <v>42</v>
      </c>
      <c r="AE1883" s="1" t="s">
        <v>62</v>
      </c>
    </row>
    <row r="1884" spans="1:31" x14ac:dyDescent="0.25">
      <c r="A1884" s="1" t="s">
        <v>3908</v>
      </c>
      <c r="B1884" s="1" t="str">
        <f>IF(COUNTIF($A$2:A1884,A1884)&gt;1,"Duplicate","Unique")</f>
        <v>Unique</v>
      </c>
      <c r="C1884" s="1" t="s">
        <v>3909</v>
      </c>
      <c r="D1884" s="1" t="s">
        <v>333</v>
      </c>
      <c r="E1884" s="1" t="str">
        <f t="shared" si="204"/>
        <v>Submitted</v>
      </c>
      <c r="F1884" s="1" t="s">
        <v>47</v>
      </c>
      <c r="G1884" s="1">
        <v>64</v>
      </c>
      <c r="H1884" s="1" t="s">
        <v>24</v>
      </c>
      <c r="I1884" s="1" t="s">
        <v>25</v>
      </c>
      <c r="J1884" s="1" t="s">
        <v>26</v>
      </c>
      <c r="K1884" s="4">
        <v>1090655</v>
      </c>
      <c r="L1884" s="4" t="str">
        <f t="shared" si="205"/>
        <v>Submitted</v>
      </c>
      <c r="M1884" s="1">
        <v>425</v>
      </c>
      <c r="N1884" s="1" t="str">
        <f t="shared" si="206"/>
        <v>High_risk</v>
      </c>
      <c r="O1884" s="1" t="str">
        <f t="shared" si="207"/>
        <v>Excellent</v>
      </c>
      <c r="P1884" s="1" t="str">
        <f t="shared" si="208"/>
        <v>Submitted</v>
      </c>
      <c r="Q1884" s="1" t="str">
        <f t="shared" si="209"/>
        <v>Valid</v>
      </c>
      <c r="R1884" s="1" t="s">
        <v>27</v>
      </c>
      <c r="S1884" s="4">
        <v>1135654</v>
      </c>
      <c r="T1884" s="1">
        <v>13.46</v>
      </c>
      <c r="U1884" s="1">
        <v>36</v>
      </c>
      <c r="V1884" s="1">
        <v>31545.94</v>
      </c>
      <c r="W1884" s="4">
        <f t="shared" si="210"/>
        <v>1273825.2366688785</v>
      </c>
      <c r="X1884" s="1" t="s">
        <v>85</v>
      </c>
      <c r="Y1884" s="1" t="s">
        <v>86</v>
      </c>
      <c r="Z1884" s="8">
        <v>47346</v>
      </c>
      <c r="AA1884" s="8" t="str">
        <f>TEXT(Table2[[#This Row],[Application_Date]],"yyy")</f>
        <v>2029</v>
      </c>
      <c r="AB1884" s="8" t="str">
        <f>TEXT(Table2[[#This Row],[Application_Date]],"mmmm")</f>
        <v>August</v>
      </c>
      <c r="AC1884" s="1" t="s">
        <v>52</v>
      </c>
      <c r="AD1884" s="1" t="s">
        <v>30</v>
      </c>
      <c r="AE1884" s="1" t="s">
        <v>31</v>
      </c>
    </row>
    <row r="1885" spans="1:31" x14ac:dyDescent="0.25">
      <c r="A1885" s="1" t="s">
        <v>3910</v>
      </c>
      <c r="B1885" s="1" t="str">
        <f>IF(COUNTIF($A$2:A1885,A1885)&gt;1,"Duplicate","Unique")</f>
        <v>Unique</v>
      </c>
      <c r="C1885" s="1" t="s">
        <v>3911</v>
      </c>
      <c r="D1885" s="1" t="s">
        <v>229</v>
      </c>
      <c r="E1885" s="1" t="str">
        <f t="shared" si="204"/>
        <v>Submitted</v>
      </c>
      <c r="F1885" s="1" t="s">
        <v>35</v>
      </c>
      <c r="G1885" s="1">
        <v>50</v>
      </c>
      <c r="H1885" s="1" t="s">
        <v>24</v>
      </c>
      <c r="I1885" s="1" t="s">
        <v>25</v>
      </c>
      <c r="J1885" s="1" t="s">
        <v>70</v>
      </c>
      <c r="K1885" s="4">
        <v>1667387</v>
      </c>
      <c r="L1885" s="4" t="str">
        <f t="shared" si="205"/>
        <v>Submitted</v>
      </c>
      <c r="M1885" s="1">
        <v>770</v>
      </c>
      <c r="N1885" s="1" t="str">
        <f t="shared" si="206"/>
        <v>medium_risk</v>
      </c>
      <c r="O1885" s="1" t="str">
        <f t="shared" si="207"/>
        <v>Excellent</v>
      </c>
      <c r="P1885" s="1" t="str">
        <f t="shared" si="208"/>
        <v>Submitted</v>
      </c>
      <c r="Q1885" s="1" t="str">
        <f t="shared" si="209"/>
        <v>Valid</v>
      </c>
      <c r="R1885" s="1" t="s">
        <v>38</v>
      </c>
      <c r="S1885" s="4">
        <v>370312</v>
      </c>
      <c r="T1885" s="1">
        <v>8.85</v>
      </c>
      <c r="U1885" s="1">
        <v>24</v>
      </c>
      <c r="V1885" s="1">
        <v>15429.67</v>
      </c>
      <c r="W1885" s="4">
        <f t="shared" si="210"/>
        <v>273105.57657916262</v>
      </c>
      <c r="X1885" s="1" t="s">
        <v>59</v>
      </c>
      <c r="Y1885" s="1" t="s">
        <v>60</v>
      </c>
      <c r="Z1885" s="8">
        <v>47347</v>
      </c>
      <c r="AA1885" s="8" t="str">
        <f>TEXT(Table2[[#This Row],[Application_Date]],"yyy")</f>
        <v>2029</v>
      </c>
      <c r="AB1885" s="8" t="str">
        <f>TEXT(Table2[[#This Row],[Application_Date]],"mmmm")</f>
        <v>August</v>
      </c>
      <c r="AC1885" s="1" t="s">
        <v>61</v>
      </c>
      <c r="AD1885" s="1" t="s">
        <v>42</v>
      </c>
      <c r="AE1885" s="1" t="s">
        <v>31</v>
      </c>
    </row>
    <row r="1886" spans="1:31" x14ac:dyDescent="0.25">
      <c r="A1886" s="1" t="s">
        <v>3912</v>
      </c>
      <c r="B1886" s="1" t="str">
        <f>IF(COUNTIF($A$2:A1886,A1886)&gt;1,"Duplicate","Unique")</f>
        <v>Unique</v>
      </c>
      <c r="C1886" s="1" t="s">
        <v>3913</v>
      </c>
      <c r="D1886" s="1" t="s">
        <v>489</v>
      </c>
      <c r="E1886" s="1" t="str">
        <f t="shared" si="204"/>
        <v>Submitted</v>
      </c>
      <c r="F1886" s="1" t="s">
        <v>35</v>
      </c>
      <c r="G1886" s="1">
        <v>25</v>
      </c>
      <c r="H1886" s="1" t="s">
        <v>36</v>
      </c>
      <c r="I1886" s="1" t="s">
        <v>48</v>
      </c>
      <c r="J1886" s="1" t="s">
        <v>26</v>
      </c>
      <c r="K1886" s="4">
        <v>794817</v>
      </c>
      <c r="L1886" s="4" t="str">
        <f t="shared" si="205"/>
        <v>Submitted</v>
      </c>
      <c r="M1886" s="1">
        <v>520</v>
      </c>
      <c r="N1886" s="1" t="str">
        <f t="shared" si="206"/>
        <v>High_risk</v>
      </c>
      <c r="O1886" s="1" t="str">
        <f t="shared" si="207"/>
        <v>Excellent</v>
      </c>
      <c r="P1886" s="1" t="str">
        <f t="shared" si="208"/>
        <v>Submitted</v>
      </c>
      <c r="Q1886" s="1" t="str">
        <f t="shared" si="209"/>
        <v>Valid</v>
      </c>
      <c r="R1886" s="1" t="s">
        <v>6</v>
      </c>
      <c r="S1886" s="4">
        <v>0</v>
      </c>
      <c r="T1886" s="1">
        <v>14.1</v>
      </c>
      <c r="U1886" s="1">
        <v>12</v>
      </c>
      <c r="V1886" s="1">
        <v>20833.330000000002</v>
      </c>
      <c r="W1886" s="4">
        <f t="shared" si="210"/>
        <v>0</v>
      </c>
      <c r="X1886" s="1" t="s">
        <v>95</v>
      </c>
      <c r="Y1886" s="1" t="s">
        <v>96</v>
      </c>
      <c r="Z1886" s="8">
        <v>47348</v>
      </c>
      <c r="AA1886" s="8" t="str">
        <f>TEXT(Table2[[#This Row],[Application_Date]],"yyy")</f>
        <v>2029</v>
      </c>
      <c r="AB1886" s="8" t="str">
        <f>TEXT(Table2[[#This Row],[Application_Date]],"mmmm")</f>
        <v>August</v>
      </c>
      <c r="AC1886" s="1" t="s">
        <v>61</v>
      </c>
      <c r="AD1886" s="1" t="s">
        <v>42</v>
      </c>
      <c r="AE1886" s="1" t="s">
        <v>66</v>
      </c>
    </row>
    <row r="1887" spans="1:31" x14ac:dyDescent="0.25">
      <c r="A1887" s="1" t="s">
        <v>3914</v>
      </c>
      <c r="B1887" s="1" t="str">
        <f>IF(COUNTIF($A$2:A1887,A1887)&gt;1,"Duplicate","Unique")</f>
        <v>Unique</v>
      </c>
      <c r="C1887" s="1" t="s">
        <v>3915</v>
      </c>
      <c r="D1887" s="1">
        <v>0</v>
      </c>
      <c r="E1887" s="1" t="str">
        <f t="shared" si="204"/>
        <v>Submitted</v>
      </c>
      <c r="F1887" s="1" t="s">
        <v>35</v>
      </c>
      <c r="G1887" s="1">
        <v>35</v>
      </c>
      <c r="H1887" s="1" t="s">
        <v>24</v>
      </c>
      <c r="I1887" s="1" t="s">
        <v>48</v>
      </c>
      <c r="J1887" s="1" t="s">
        <v>26</v>
      </c>
      <c r="K1887" s="4">
        <v>393840</v>
      </c>
      <c r="L1887" s="4" t="str">
        <f t="shared" si="205"/>
        <v>Submitted</v>
      </c>
      <c r="M1887" s="1">
        <v>716</v>
      </c>
      <c r="N1887" s="1" t="str">
        <f t="shared" si="206"/>
        <v>low_risk</v>
      </c>
      <c r="O1887" s="1" t="str">
        <f t="shared" si="207"/>
        <v>Excellent</v>
      </c>
      <c r="P1887" s="1" t="str">
        <f t="shared" si="208"/>
        <v>Submitted</v>
      </c>
      <c r="Q1887" s="1" t="str">
        <f t="shared" si="209"/>
        <v>Valid</v>
      </c>
      <c r="R1887" s="1" t="s">
        <v>82</v>
      </c>
      <c r="S1887" s="4">
        <v>4246478</v>
      </c>
      <c r="T1887" s="1">
        <v>12.82</v>
      </c>
      <c r="U1887" s="1">
        <v>12</v>
      </c>
      <c r="V1887" s="1">
        <v>353873.17</v>
      </c>
      <c r="W1887" s="4">
        <f t="shared" si="210"/>
        <v>4537394.2155154226</v>
      </c>
      <c r="X1887" s="1" t="s">
        <v>105</v>
      </c>
      <c r="Y1887" s="1" t="s">
        <v>106</v>
      </c>
      <c r="Z1887" s="8">
        <v>47349</v>
      </c>
      <c r="AA1887" s="8" t="str">
        <f>TEXT(Table2[[#This Row],[Application_Date]],"yyy")</f>
        <v>2029</v>
      </c>
      <c r="AB1887" s="8" t="str">
        <f>TEXT(Table2[[#This Row],[Application_Date]],"mmmm")</f>
        <v>August</v>
      </c>
      <c r="AC1887" s="1" t="s">
        <v>61</v>
      </c>
      <c r="AD1887" s="1" t="s">
        <v>30</v>
      </c>
      <c r="AE1887" s="1" t="s">
        <v>66</v>
      </c>
    </row>
    <row r="1888" spans="1:31" x14ac:dyDescent="0.25">
      <c r="A1888" s="1" t="s">
        <v>3916</v>
      </c>
      <c r="B1888" s="1" t="str">
        <f>IF(COUNTIF($A$2:A1888,A1888)&gt;1,"Duplicate","Unique")</f>
        <v>Unique</v>
      </c>
      <c r="C1888" s="1" t="s">
        <v>3917</v>
      </c>
      <c r="D1888" s="1" t="s">
        <v>284</v>
      </c>
      <c r="E1888" s="1" t="str">
        <f t="shared" si="204"/>
        <v>Submitted</v>
      </c>
      <c r="F1888" s="1" t="s">
        <v>47</v>
      </c>
      <c r="G1888" s="1">
        <v>57</v>
      </c>
      <c r="H1888" s="1" t="s">
        <v>36</v>
      </c>
      <c r="I1888" s="1" t="s">
        <v>48</v>
      </c>
      <c r="J1888" s="1" t="s">
        <v>49</v>
      </c>
      <c r="K1888" s="4">
        <v>1783487</v>
      </c>
      <c r="L1888" s="4" t="str">
        <f t="shared" si="205"/>
        <v>Submitted</v>
      </c>
      <c r="M1888" s="1">
        <v>576</v>
      </c>
      <c r="N1888" s="1" t="str">
        <f t="shared" si="206"/>
        <v>High_risk</v>
      </c>
      <c r="O1888" s="1" t="str">
        <f t="shared" si="207"/>
        <v>Excellent</v>
      </c>
      <c r="P1888" s="1" t="str">
        <f t="shared" si="208"/>
        <v>Submitted</v>
      </c>
      <c r="Q1888" s="1" t="str">
        <f t="shared" si="209"/>
        <v>Valid</v>
      </c>
      <c r="R1888" s="1" t="s">
        <v>70</v>
      </c>
      <c r="S1888" s="4">
        <v>571350</v>
      </c>
      <c r="T1888" s="1">
        <v>12.28</v>
      </c>
      <c r="U1888" s="1">
        <v>24</v>
      </c>
      <c r="V1888" s="1">
        <v>23806.25</v>
      </c>
      <c r="W1888" s="4">
        <f t="shared" si="210"/>
        <v>584681.52638158586</v>
      </c>
      <c r="X1888" s="1" t="s">
        <v>59</v>
      </c>
      <c r="Y1888" s="1" t="s">
        <v>60</v>
      </c>
      <c r="Z1888" s="8">
        <v>47350</v>
      </c>
      <c r="AA1888" s="8" t="str">
        <f>TEXT(Table2[[#This Row],[Application_Date]],"yyy")</f>
        <v>2029</v>
      </c>
      <c r="AB1888" s="8" t="str">
        <f>TEXT(Table2[[#This Row],[Application_Date]],"mmmm")</f>
        <v>August</v>
      </c>
      <c r="AC1888" s="1" t="s">
        <v>61</v>
      </c>
      <c r="AD1888" s="1" t="s">
        <v>30</v>
      </c>
      <c r="AE1888" s="1" t="s">
        <v>62</v>
      </c>
    </row>
    <row r="1889" spans="1:31" x14ac:dyDescent="0.25">
      <c r="A1889" s="1" t="s">
        <v>3918</v>
      </c>
      <c r="B1889" s="1" t="str">
        <f>IF(COUNTIF($A$2:A1889,A1889)&gt;1,"Duplicate","Unique")</f>
        <v>Unique</v>
      </c>
      <c r="C1889" s="1" t="s">
        <v>3919</v>
      </c>
      <c r="D1889" s="1" t="s">
        <v>265</v>
      </c>
      <c r="E1889" s="1" t="str">
        <f t="shared" si="204"/>
        <v>Submitted</v>
      </c>
      <c r="F1889" s="1" t="s">
        <v>35</v>
      </c>
      <c r="G1889" s="1">
        <v>28</v>
      </c>
      <c r="H1889" s="1" t="s">
        <v>24</v>
      </c>
      <c r="I1889" s="1" t="s">
        <v>48</v>
      </c>
      <c r="J1889" s="1" t="s">
        <v>49</v>
      </c>
      <c r="K1889" s="4">
        <v>2092437</v>
      </c>
      <c r="L1889" s="4" t="str">
        <f t="shared" si="205"/>
        <v>Submitted</v>
      </c>
      <c r="M1889" s="1">
        <v>576</v>
      </c>
      <c r="N1889" s="1" t="str">
        <f t="shared" si="206"/>
        <v>High_risk</v>
      </c>
      <c r="O1889" s="1" t="str">
        <f t="shared" si="207"/>
        <v>Excellent</v>
      </c>
      <c r="P1889" s="1" t="str">
        <f t="shared" si="208"/>
        <v>Submitted</v>
      </c>
      <c r="Q1889" s="1" t="str">
        <f t="shared" si="209"/>
        <v>Valid</v>
      </c>
      <c r="R1889" s="1" t="s">
        <v>38</v>
      </c>
      <c r="S1889" s="4">
        <v>1014847</v>
      </c>
      <c r="T1889" s="1">
        <v>7.08</v>
      </c>
      <c r="U1889" s="1">
        <v>120</v>
      </c>
      <c r="V1889" s="1">
        <v>8457.06</v>
      </c>
      <c r="W1889" s="4">
        <f t="shared" si="210"/>
        <v>598759.73</v>
      </c>
      <c r="X1889" s="1" t="s">
        <v>85</v>
      </c>
      <c r="Y1889" s="1" t="s">
        <v>86</v>
      </c>
      <c r="Z1889" s="8">
        <v>47351</v>
      </c>
      <c r="AA1889" s="8" t="str">
        <f>TEXT(Table2[[#This Row],[Application_Date]],"yyy")</f>
        <v>2029</v>
      </c>
      <c r="AB1889" s="8" t="str">
        <f>TEXT(Table2[[#This Row],[Application_Date]],"mmmm")</f>
        <v>August</v>
      </c>
      <c r="AC1889" s="1" t="s">
        <v>52</v>
      </c>
      <c r="AD1889" s="1" t="s">
        <v>30</v>
      </c>
      <c r="AE1889" s="1" t="s">
        <v>43</v>
      </c>
    </row>
    <row r="1890" spans="1:31" x14ac:dyDescent="0.25">
      <c r="A1890" s="1" t="s">
        <v>3920</v>
      </c>
      <c r="B1890" s="1" t="str">
        <f>IF(COUNTIF($A$2:A1890,A1890)&gt;1,"Duplicate","Unique")</f>
        <v>Unique</v>
      </c>
      <c r="C1890" s="1" t="s">
        <v>3921</v>
      </c>
      <c r="D1890" s="1" t="s">
        <v>78</v>
      </c>
      <c r="E1890" s="1" t="str">
        <f t="shared" si="204"/>
        <v>Submitted</v>
      </c>
      <c r="F1890" s="1" t="s">
        <v>47</v>
      </c>
      <c r="G1890" s="1">
        <v>37</v>
      </c>
      <c r="H1890" s="1" t="s">
        <v>24</v>
      </c>
      <c r="I1890" s="1" t="s">
        <v>48</v>
      </c>
      <c r="J1890" s="1" t="s">
        <v>37</v>
      </c>
      <c r="K1890" s="4">
        <v>-50000</v>
      </c>
      <c r="L1890" s="4" t="str">
        <f t="shared" si="205"/>
        <v>Submitted</v>
      </c>
      <c r="M1890" s="1">
        <v>681</v>
      </c>
      <c r="N1890" s="1" t="str">
        <f t="shared" si="206"/>
        <v>low_risk</v>
      </c>
      <c r="O1890" s="1" t="str">
        <f t="shared" si="207"/>
        <v>Excellent</v>
      </c>
      <c r="P1890" s="1" t="str">
        <f t="shared" si="208"/>
        <v>Submitted</v>
      </c>
      <c r="Q1890" s="1" t="str">
        <f t="shared" si="209"/>
        <v>Valid</v>
      </c>
      <c r="R1890" s="1" t="s">
        <v>27</v>
      </c>
      <c r="S1890" s="4">
        <v>1342540</v>
      </c>
      <c r="T1890" s="1">
        <v>16.96</v>
      </c>
      <c r="U1890" s="1">
        <v>60</v>
      </c>
      <c r="V1890" s="1">
        <v>22375.67</v>
      </c>
      <c r="W1890" s="4">
        <f t="shared" si="210"/>
        <v>1897456.5333333334</v>
      </c>
      <c r="X1890" s="1" t="s">
        <v>85</v>
      </c>
      <c r="Y1890" s="1" t="s">
        <v>86</v>
      </c>
      <c r="Z1890" s="8">
        <v>47352</v>
      </c>
      <c r="AA1890" s="8" t="str">
        <f>TEXT(Table2[[#This Row],[Application_Date]],"yyy")</f>
        <v>2029</v>
      </c>
      <c r="AB1890" s="8" t="str">
        <f>TEXT(Table2[[#This Row],[Application_Date]],"mmmm")</f>
        <v>August</v>
      </c>
      <c r="AC1890" s="1" t="s">
        <v>52</v>
      </c>
      <c r="AD1890" s="1" t="s">
        <v>42</v>
      </c>
      <c r="AE1890" s="1" t="s">
        <v>66</v>
      </c>
    </row>
    <row r="1891" spans="1:31" x14ac:dyDescent="0.25">
      <c r="A1891" s="1" t="s">
        <v>3922</v>
      </c>
      <c r="B1891" s="1" t="str">
        <f>IF(COUNTIF($A$2:A1891,A1891)&gt;1,"Duplicate","Unique")</f>
        <v>Unique</v>
      </c>
      <c r="C1891" s="1" t="s">
        <v>3923</v>
      </c>
      <c r="D1891" s="1" t="s">
        <v>121</v>
      </c>
      <c r="E1891" s="1" t="str">
        <f t="shared" si="204"/>
        <v>Submitted</v>
      </c>
      <c r="F1891" s="1" t="s">
        <v>47</v>
      </c>
      <c r="G1891" s="1">
        <v>56</v>
      </c>
      <c r="H1891" s="1" t="s">
        <v>24</v>
      </c>
      <c r="I1891" s="1" t="s">
        <v>48</v>
      </c>
      <c r="J1891" s="1" t="s">
        <v>49</v>
      </c>
      <c r="K1891" s="4">
        <v>2212210</v>
      </c>
      <c r="L1891" s="4" t="str">
        <f t="shared" si="205"/>
        <v>Submitted</v>
      </c>
      <c r="M1891" s="1">
        <v>472</v>
      </c>
      <c r="N1891" s="1" t="str">
        <f t="shared" si="206"/>
        <v>High_risk</v>
      </c>
      <c r="O1891" s="1" t="str">
        <f t="shared" si="207"/>
        <v>Excellent</v>
      </c>
      <c r="P1891" s="1" t="str">
        <f t="shared" si="208"/>
        <v>Submitted</v>
      </c>
      <c r="Q1891" s="1" t="str">
        <f t="shared" si="209"/>
        <v>Valid</v>
      </c>
      <c r="R1891" s="1" t="s">
        <v>70</v>
      </c>
      <c r="S1891" s="4">
        <v>2919927</v>
      </c>
      <c r="T1891" s="1">
        <v>7.09</v>
      </c>
      <c r="U1891" s="1">
        <v>12</v>
      </c>
      <c r="V1891" s="1">
        <v>243327.25</v>
      </c>
      <c r="W1891" s="4">
        <f t="shared" si="210"/>
        <v>1731781.8960259801</v>
      </c>
      <c r="X1891" s="1" t="s">
        <v>59</v>
      </c>
      <c r="Y1891" s="1" t="s">
        <v>60</v>
      </c>
      <c r="Z1891" s="8">
        <v>47353</v>
      </c>
      <c r="AA1891" s="8" t="str">
        <f>TEXT(Table2[[#This Row],[Application_Date]],"yyy")</f>
        <v>2029</v>
      </c>
      <c r="AB1891" s="8" t="str">
        <f>TEXT(Table2[[#This Row],[Application_Date]],"mmmm")</f>
        <v>August</v>
      </c>
      <c r="AC1891" s="1" t="s">
        <v>61</v>
      </c>
      <c r="AD1891" s="1" t="s">
        <v>30</v>
      </c>
      <c r="AE1891" s="1" t="s">
        <v>31</v>
      </c>
    </row>
    <row r="1892" spans="1:31" x14ac:dyDescent="0.25">
      <c r="A1892" s="1" t="s">
        <v>3924</v>
      </c>
      <c r="B1892" s="1" t="str">
        <f>IF(COUNTIF($A$2:A1892,A1892)&gt;1,"Duplicate","Unique")</f>
        <v>Unique</v>
      </c>
      <c r="C1892" s="1" t="s">
        <v>3925</v>
      </c>
      <c r="D1892" s="1" t="s">
        <v>177</v>
      </c>
      <c r="E1892" s="1" t="str">
        <f t="shared" si="204"/>
        <v>Submitted</v>
      </c>
      <c r="F1892" s="1" t="s">
        <v>35</v>
      </c>
      <c r="G1892" s="1">
        <v>21</v>
      </c>
      <c r="H1892" s="1" t="s">
        <v>24</v>
      </c>
      <c r="I1892" s="1" t="s">
        <v>48</v>
      </c>
      <c r="J1892" s="1" t="s">
        <v>70</v>
      </c>
      <c r="K1892" s="4">
        <v>779621</v>
      </c>
      <c r="L1892" s="4" t="str">
        <f t="shared" si="205"/>
        <v>Submitted</v>
      </c>
      <c r="M1892" s="1">
        <v>603</v>
      </c>
      <c r="N1892" s="1" t="str">
        <f t="shared" si="206"/>
        <v>low_risk</v>
      </c>
      <c r="O1892" s="1" t="str">
        <f t="shared" si="207"/>
        <v>Excellent</v>
      </c>
      <c r="P1892" s="1" t="str">
        <f t="shared" si="208"/>
        <v>Submitted</v>
      </c>
      <c r="Q1892" s="1" t="str">
        <f t="shared" si="209"/>
        <v>Valid</v>
      </c>
      <c r="R1892" s="1" t="s">
        <v>27</v>
      </c>
      <c r="S1892" s="4">
        <v>2323417</v>
      </c>
      <c r="T1892" s="1">
        <v>11.88</v>
      </c>
      <c r="U1892" s="1">
        <v>36</v>
      </c>
      <c r="V1892" s="1">
        <v>64539.360000000001</v>
      </c>
      <c r="W1892" s="4">
        <f t="shared" si="210"/>
        <v>2300182.8300400921</v>
      </c>
      <c r="X1892" s="1" t="s">
        <v>59</v>
      </c>
      <c r="Y1892" s="1" t="s">
        <v>60</v>
      </c>
      <c r="Z1892" s="8">
        <v>47354</v>
      </c>
      <c r="AA1892" s="8" t="str">
        <f>TEXT(Table2[[#This Row],[Application_Date]],"yyy")</f>
        <v>2029</v>
      </c>
      <c r="AB1892" s="8" t="str">
        <f>TEXT(Table2[[#This Row],[Application_Date]],"mmmm")</f>
        <v>August</v>
      </c>
      <c r="AC1892" s="1" t="s">
        <v>52</v>
      </c>
      <c r="AD1892" s="1" t="s">
        <v>30</v>
      </c>
      <c r="AE1892" s="1" t="s">
        <v>31</v>
      </c>
    </row>
    <row r="1893" spans="1:31" x14ac:dyDescent="0.25">
      <c r="A1893" s="1" t="s">
        <v>3926</v>
      </c>
      <c r="B1893" s="1" t="str">
        <f>IF(COUNTIF($A$2:A1893,A1893)&gt;1,"Duplicate","Unique")</f>
        <v>Unique</v>
      </c>
      <c r="C1893" s="1" t="s">
        <v>3927</v>
      </c>
      <c r="D1893" s="1" t="s">
        <v>234</v>
      </c>
      <c r="E1893" s="1" t="str">
        <f t="shared" si="204"/>
        <v>Submitted</v>
      </c>
      <c r="F1893" s="1" t="s">
        <v>35</v>
      </c>
      <c r="G1893" s="1">
        <v>34</v>
      </c>
      <c r="H1893" s="1" t="s">
        <v>24</v>
      </c>
      <c r="I1893" s="1" t="s">
        <v>48</v>
      </c>
      <c r="J1893" s="1" t="s">
        <v>70</v>
      </c>
      <c r="K1893" s="4">
        <v>2386128</v>
      </c>
      <c r="L1893" s="4" t="str">
        <f t="shared" si="205"/>
        <v>Submitted</v>
      </c>
      <c r="M1893" s="1">
        <v>840</v>
      </c>
      <c r="N1893" s="1" t="str">
        <f t="shared" si="206"/>
        <v>medium_risk</v>
      </c>
      <c r="O1893" s="1" t="str">
        <f t="shared" si="207"/>
        <v>Excellent</v>
      </c>
      <c r="P1893" s="1" t="str">
        <f t="shared" si="208"/>
        <v>Submitted</v>
      </c>
      <c r="Q1893" s="1" t="str">
        <f t="shared" si="209"/>
        <v>Valid</v>
      </c>
      <c r="R1893" s="1" t="s">
        <v>70</v>
      </c>
      <c r="S1893" s="4">
        <v>2106014</v>
      </c>
      <c r="T1893" s="1">
        <v>10.18</v>
      </c>
      <c r="U1893" s="1">
        <v>36</v>
      </c>
      <c r="V1893" s="1">
        <v>58500.39</v>
      </c>
      <c r="W1893" s="4">
        <f t="shared" si="210"/>
        <v>1786601.8771112338</v>
      </c>
      <c r="X1893" s="1" t="s">
        <v>85</v>
      </c>
      <c r="Y1893" s="1" t="s">
        <v>86</v>
      </c>
      <c r="Z1893" s="8">
        <v>47355</v>
      </c>
      <c r="AA1893" s="8" t="str">
        <f>TEXT(Table2[[#This Row],[Application_Date]],"yyy")</f>
        <v>2029</v>
      </c>
      <c r="AB1893" s="8" t="str">
        <f>TEXT(Table2[[#This Row],[Application_Date]],"mmmm")</f>
        <v>August</v>
      </c>
      <c r="AC1893" s="1" t="s">
        <v>61</v>
      </c>
      <c r="AD1893" s="1" t="s">
        <v>42</v>
      </c>
      <c r="AE1893" s="1" t="s">
        <v>62</v>
      </c>
    </row>
    <row r="1894" spans="1:31" x14ac:dyDescent="0.25">
      <c r="A1894" s="1" t="s">
        <v>3928</v>
      </c>
      <c r="B1894" s="1" t="str">
        <f>IF(COUNTIF($A$2:A1894,A1894)&gt;1,"Duplicate","Unique")</f>
        <v>Unique</v>
      </c>
      <c r="C1894" s="1" t="s">
        <v>3929</v>
      </c>
      <c r="D1894" s="1" t="s">
        <v>99</v>
      </c>
      <c r="E1894" s="1" t="str">
        <f t="shared" si="204"/>
        <v>Submitted</v>
      </c>
      <c r="F1894" s="1" t="s">
        <v>35</v>
      </c>
      <c r="G1894" s="1">
        <v>19</v>
      </c>
      <c r="H1894" s="1" t="s">
        <v>24</v>
      </c>
      <c r="I1894" s="1" t="s">
        <v>48</v>
      </c>
      <c r="J1894" s="1" t="s">
        <v>49</v>
      </c>
      <c r="K1894" s="4">
        <v>1591322</v>
      </c>
      <c r="L1894" s="4" t="str">
        <f t="shared" si="205"/>
        <v>Submitted</v>
      </c>
      <c r="M1894" s="1">
        <v>876</v>
      </c>
      <c r="N1894" s="1" t="str">
        <f t="shared" si="206"/>
        <v>medium_risk</v>
      </c>
      <c r="O1894" s="1" t="str">
        <f t="shared" si="207"/>
        <v>Excellent</v>
      </c>
      <c r="P1894" s="1" t="str">
        <f t="shared" si="208"/>
        <v>Submitted</v>
      </c>
      <c r="Q1894" s="1" t="str">
        <f t="shared" si="209"/>
        <v>Valid</v>
      </c>
      <c r="R1894" s="1" t="s">
        <v>38</v>
      </c>
      <c r="S1894" s="4">
        <v>1002646</v>
      </c>
      <c r="T1894" s="1">
        <v>18.66</v>
      </c>
      <c r="U1894" s="1">
        <v>24</v>
      </c>
      <c r="V1894" s="1">
        <v>41776.92</v>
      </c>
      <c r="W1894" s="4">
        <f t="shared" si="210"/>
        <v>1559114.5302603131</v>
      </c>
      <c r="X1894" s="1" t="s">
        <v>85</v>
      </c>
      <c r="Y1894" s="1" t="s">
        <v>86</v>
      </c>
      <c r="Z1894" s="8">
        <v>47356</v>
      </c>
      <c r="AA1894" s="8" t="str">
        <f>TEXT(Table2[[#This Row],[Application_Date]],"yyy")</f>
        <v>2029</v>
      </c>
      <c r="AB1894" s="8" t="str">
        <f>TEXT(Table2[[#This Row],[Application_Date]],"mmmm")</f>
        <v>August</v>
      </c>
      <c r="AC1894" s="1" t="s">
        <v>61</v>
      </c>
      <c r="AD1894" s="1" t="s">
        <v>42</v>
      </c>
      <c r="AE1894" s="1" t="s">
        <v>43</v>
      </c>
    </row>
    <row r="1895" spans="1:31" x14ac:dyDescent="0.25">
      <c r="A1895" s="1" t="s">
        <v>3930</v>
      </c>
      <c r="B1895" s="1" t="str">
        <f>IF(COUNTIF($A$2:A1895,A1895)&gt;1,"Duplicate","Unique")</f>
        <v>Unique</v>
      </c>
      <c r="C1895" s="1" t="s">
        <v>3931</v>
      </c>
      <c r="D1895" s="1" t="s">
        <v>226</v>
      </c>
      <c r="E1895" s="1" t="str">
        <f t="shared" si="204"/>
        <v>Submitted</v>
      </c>
      <c r="F1895" s="1" t="s">
        <v>47</v>
      </c>
      <c r="G1895" s="1">
        <v>63</v>
      </c>
      <c r="H1895" s="1" t="s">
        <v>24</v>
      </c>
      <c r="I1895" s="1" t="s">
        <v>25</v>
      </c>
      <c r="J1895" s="1" t="s">
        <v>37</v>
      </c>
      <c r="K1895" s="4">
        <v>811757</v>
      </c>
      <c r="L1895" s="4" t="str">
        <f t="shared" si="205"/>
        <v>Submitted</v>
      </c>
      <c r="M1895" s="1">
        <v>780</v>
      </c>
      <c r="N1895" s="1" t="str">
        <f t="shared" si="206"/>
        <v>medium_risk</v>
      </c>
      <c r="O1895" s="1" t="str">
        <f t="shared" si="207"/>
        <v>Excellent</v>
      </c>
      <c r="P1895" s="1" t="str">
        <f t="shared" si="208"/>
        <v>Submitted</v>
      </c>
      <c r="Q1895" s="1" t="str">
        <f t="shared" si="209"/>
        <v>Valid</v>
      </c>
      <c r="R1895" s="1" t="s">
        <v>6</v>
      </c>
      <c r="S1895" s="4">
        <v>3753657</v>
      </c>
      <c r="T1895" s="1">
        <v>13.46</v>
      </c>
      <c r="U1895" s="1">
        <v>24</v>
      </c>
      <c r="V1895" s="1">
        <v>156402.38</v>
      </c>
      <c r="W1895" s="4">
        <f t="shared" si="210"/>
        <v>4210351.995822845</v>
      </c>
      <c r="X1895" s="1" t="s">
        <v>85</v>
      </c>
      <c r="Y1895" s="1" t="s">
        <v>86</v>
      </c>
      <c r="Z1895" s="8">
        <v>47357</v>
      </c>
      <c r="AA1895" s="8" t="str">
        <f>TEXT(Table2[[#This Row],[Application_Date]],"yyy")</f>
        <v>2029</v>
      </c>
      <c r="AB1895" s="8" t="str">
        <f>TEXT(Table2[[#This Row],[Application_Date]],"mmmm")</f>
        <v>August</v>
      </c>
      <c r="AC1895" s="1" t="s">
        <v>61</v>
      </c>
      <c r="AD1895" s="1" t="s">
        <v>42</v>
      </c>
      <c r="AE1895" s="1" t="s">
        <v>66</v>
      </c>
    </row>
    <row r="1896" spans="1:31" x14ac:dyDescent="0.25">
      <c r="A1896" s="1" t="s">
        <v>3932</v>
      </c>
      <c r="B1896" s="1" t="str">
        <f>IF(COUNTIF($A$2:A1896,A1896)&gt;1,"Duplicate","Unique")</f>
        <v>Unique</v>
      </c>
      <c r="C1896" s="1" t="s">
        <v>3933</v>
      </c>
      <c r="D1896" s="1" t="s">
        <v>133</v>
      </c>
      <c r="E1896" s="1" t="str">
        <f t="shared" si="204"/>
        <v>Submitted</v>
      </c>
      <c r="F1896" s="1" t="s">
        <v>35</v>
      </c>
      <c r="G1896" s="1">
        <v>46</v>
      </c>
      <c r="H1896" s="1" t="s">
        <v>24</v>
      </c>
      <c r="I1896" s="1" t="s">
        <v>25</v>
      </c>
      <c r="J1896" s="1" t="s">
        <v>70</v>
      </c>
      <c r="K1896" s="4">
        <v>2244759</v>
      </c>
      <c r="L1896" s="4" t="str">
        <f t="shared" si="205"/>
        <v>Submitted</v>
      </c>
      <c r="M1896" s="1">
        <v>737</v>
      </c>
      <c r="N1896" s="1" t="str">
        <f t="shared" si="206"/>
        <v>low_risk</v>
      </c>
      <c r="O1896" s="1" t="str">
        <f t="shared" si="207"/>
        <v>Excellent</v>
      </c>
      <c r="P1896" s="1" t="str">
        <f t="shared" si="208"/>
        <v>Submitted</v>
      </c>
      <c r="Q1896" s="1" t="str">
        <f t="shared" si="209"/>
        <v>Valid</v>
      </c>
      <c r="R1896" s="1" t="s">
        <v>27</v>
      </c>
      <c r="S1896" s="4">
        <v>2587059</v>
      </c>
      <c r="T1896" s="1">
        <v>14.94</v>
      </c>
      <c r="U1896" s="1">
        <v>120</v>
      </c>
      <c r="V1896" s="1">
        <v>21558.83</v>
      </c>
      <c r="W1896" s="4">
        <f t="shared" si="210"/>
        <v>3220888.4549999996</v>
      </c>
      <c r="X1896" s="1" t="s">
        <v>50</v>
      </c>
      <c r="Y1896" s="1" t="s">
        <v>51</v>
      </c>
      <c r="Z1896" s="8">
        <v>47358</v>
      </c>
      <c r="AA1896" s="8" t="str">
        <f>TEXT(Table2[[#This Row],[Application_Date]],"yyy")</f>
        <v>2029</v>
      </c>
      <c r="AB1896" s="8" t="str">
        <f>TEXT(Table2[[#This Row],[Application_Date]],"mmmm")</f>
        <v>August</v>
      </c>
      <c r="AC1896" s="1" t="s">
        <v>61</v>
      </c>
      <c r="AD1896" s="1" t="s">
        <v>42</v>
      </c>
      <c r="AE1896" s="1" t="s">
        <v>66</v>
      </c>
    </row>
    <row r="1897" spans="1:31" x14ac:dyDescent="0.25">
      <c r="A1897" s="1" t="s">
        <v>3934</v>
      </c>
      <c r="B1897" s="1" t="str">
        <f>IF(COUNTIF($A$2:A1897,A1897)&gt;1,"Duplicate","Unique")</f>
        <v>Unique</v>
      </c>
      <c r="C1897" s="1" t="s">
        <v>3935</v>
      </c>
      <c r="D1897" s="1" t="s">
        <v>157</v>
      </c>
      <c r="E1897" s="1" t="str">
        <f t="shared" si="204"/>
        <v>Submitted</v>
      </c>
      <c r="F1897" s="1" t="s">
        <v>35</v>
      </c>
      <c r="G1897" s="1">
        <v>42</v>
      </c>
      <c r="H1897" s="1" t="s">
        <v>36</v>
      </c>
      <c r="I1897" s="1" t="s">
        <v>25</v>
      </c>
      <c r="J1897" s="1" t="s">
        <v>49</v>
      </c>
      <c r="K1897" s="4">
        <v>1053901</v>
      </c>
      <c r="L1897" s="4" t="str">
        <f t="shared" si="205"/>
        <v>Submitted</v>
      </c>
      <c r="M1897" s="1">
        <v>621</v>
      </c>
      <c r="N1897" s="1" t="str">
        <f t="shared" si="206"/>
        <v>low_risk</v>
      </c>
      <c r="O1897" s="1" t="str">
        <f t="shared" si="207"/>
        <v>Excellent</v>
      </c>
      <c r="P1897" s="1" t="str">
        <f t="shared" si="208"/>
        <v>Submitted</v>
      </c>
      <c r="Q1897" s="1" t="str">
        <f t="shared" si="209"/>
        <v>Valid</v>
      </c>
      <c r="R1897" s="1" t="s">
        <v>6</v>
      </c>
      <c r="S1897" s="4">
        <v>452426</v>
      </c>
      <c r="T1897" s="1">
        <v>17.93</v>
      </c>
      <c r="U1897" s="1">
        <v>12</v>
      </c>
      <c r="V1897" s="1">
        <v>37702.17</v>
      </c>
      <c r="W1897" s="4">
        <f t="shared" si="210"/>
        <v>676011.51235835045</v>
      </c>
      <c r="X1897" s="1" t="s">
        <v>39</v>
      </c>
      <c r="Y1897" s="1" t="s">
        <v>40</v>
      </c>
      <c r="Z1897" s="8">
        <v>47359</v>
      </c>
      <c r="AA1897" s="8" t="str">
        <f>TEXT(Table2[[#This Row],[Application_Date]],"yyy")</f>
        <v>2029</v>
      </c>
      <c r="AB1897" s="8" t="str">
        <f>TEXT(Table2[[#This Row],[Application_Date]],"mmmm")</f>
        <v>August</v>
      </c>
      <c r="AC1897" s="1" t="s">
        <v>41</v>
      </c>
      <c r="AD1897" s="1" t="s">
        <v>42</v>
      </c>
      <c r="AE1897" s="1" t="s">
        <v>31</v>
      </c>
    </row>
    <row r="1898" spans="1:31" x14ac:dyDescent="0.25">
      <c r="A1898" s="1" t="s">
        <v>3936</v>
      </c>
      <c r="B1898" s="1" t="str">
        <f>IF(COUNTIF($A$2:A1898,A1898)&gt;1,"Duplicate","Unique")</f>
        <v>Unique</v>
      </c>
      <c r="C1898" s="1" t="s">
        <v>3937</v>
      </c>
      <c r="D1898" s="1" t="s">
        <v>65</v>
      </c>
      <c r="E1898" s="1" t="str">
        <f t="shared" si="204"/>
        <v>Submitted</v>
      </c>
      <c r="F1898" s="1" t="s">
        <v>35</v>
      </c>
      <c r="G1898" s="1">
        <v>30</v>
      </c>
      <c r="H1898" s="1" t="s">
        <v>24</v>
      </c>
      <c r="I1898" s="1" t="s">
        <v>25</v>
      </c>
      <c r="J1898" s="1" t="s">
        <v>26</v>
      </c>
      <c r="K1898" s="4">
        <v>747700</v>
      </c>
      <c r="L1898" s="4" t="str">
        <f t="shared" si="205"/>
        <v>Submitted</v>
      </c>
      <c r="M1898" s="1">
        <v>730</v>
      </c>
      <c r="N1898" s="1" t="str">
        <f t="shared" si="206"/>
        <v>low_risk</v>
      </c>
      <c r="O1898" s="1" t="str">
        <f t="shared" si="207"/>
        <v>Excellent</v>
      </c>
      <c r="P1898" s="1" t="str">
        <f t="shared" si="208"/>
        <v>Submitted</v>
      </c>
      <c r="Q1898" s="1" t="str">
        <f t="shared" si="209"/>
        <v>Valid</v>
      </c>
      <c r="R1898" s="1" t="s">
        <v>70</v>
      </c>
      <c r="S1898" s="4">
        <v>2671486</v>
      </c>
      <c r="T1898" s="1">
        <v>17.760000000000002</v>
      </c>
      <c r="U1898" s="1">
        <v>180</v>
      </c>
      <c r="V1898" s="1">
        <v>14841.59</v>
      </c>
      <c r="W1898" s="4">
        <f t="shared" si="210"/>
        <v>3953799.2800000007</v>
      </c>
      <c r="X1898" s="1" t="s">
        <v>105</v>
      </c>
      <c r="Y1898" s="1" t="s">
        <v>106</v>
      </c>
      <c r="Z1898" s="8">
        <v>47360</v>
      </c>
      <c r="AA1898" s="8" t="str">
        <f>TEXT(Table2[[#This Row],[Application_Date]],"yyy")</f>
        <v>2029</v>
      </c>
      <c r="AB1898" s="8" t="str">
        <f>TEXT(Table2[[#This Row],[Application_Date]],"mmmm")</f>
        <v>August</v>
      </c>
      <c r="AC1898" s="1" t="s">
        <v>61</v>
      </c>
      <c r="AD1898" s="1" t="s">
        <v>42</v>
      </c>
      <c r="AE1898" s="1" t="s">
        <v>43</v>
      </c>
    </row>
    <row r="1899" spans="1:31" x14ac:dyDescent="0.25">
      <c r="A1899" s="1" t="s">
        <v>3938</v>
      </c>
      <c r="B1899" s="1" t="str">
        <f>IF(COUNTIF($A$2:A1899,A1899)&gt;1,"Duplicate","Unique")</f>
        <v>Unique</v>
      </c>
      <c r="C1899" s="1" t="s">
        <v>3939</v>
      </c>
      <c r="D1899" s="1" t="s">
        <v>118</v>
      </c>
      <c r="E1899" s="1" t="str">
        <f t="shared" si="204"/>
        <v>Submitted</v>
      </c>
      <c r="F1899" s="1" t="s">
        <v>47</v>
      </c>
      <c r="G1899" s="1">
        <v>19</v>
      </c>
      <c r="H1899" s="1" t="s">
        <v>36</v>
      </c>
      <c r="I1899" s="1" t="s">
        <v>25</v>
      </c>
      <c r="J1899" s="1" t="s">
        <v>37</v>
      </c>
      <c r="K1899" s="4">
        <v>2227657</v>
      </c>
      <c r="L1899" s="4" t="str">
        <f t="shared" si="205"/>
        <v>Submitted</v>
      </c>
      <c r="M1899" s="1">
        <v>813</v>
      </c>
      <c r="N1899" s="1" t="str">
        <f t="shared" si="206"/>
        <v>medium_risk</v>
      </c>
      <c r="O1899" s="1" t="str">
        <f t="shared" si="207"/>
        <v>Excellent</v>
      </c>
      <c r="P1899" s="1" t="str">
        <f t="shared" si="208"/>
        <v>Submitted</v>
      </c>
      <c r="Q1899" s="1" t="str">
        <f t="shared" si="209"/>
        <v>Valid</v>
      </c>
      <c r="R1899" s="1" t="s">
        <v>6</v>
      </c>
      <c r="S1899" s="4">
        <v>1063900</v>
      </c>
      <c r="T1899" s="1">
        <v>17.260000000000002</v>
      </c>
      <c r="U1899" s="1">
        <v>180</v>
      </c>
      <c r="V1899" s="1">
        <v>5910.56</v>
      </c>
      <c r="W1899" s="4">
        <f t="shared" si="210"/>
        <v>1530242.8333333335</v>
      </c>
      <c r="X1899" s="1" t="s">
        <v>59</v>
      </c>
      <c r="Y1899" s="1" t="s">
        <v>60</v>
      </c>
      <c r="Z1899" s="8">
        <v>47361</v>
      </c>
      <c r="AA1899" s="8" t="str">
        <f>TEXT(Table2[[#This Row],[Application_Date]],"yyy")</f>
        <v>2029</v>
      </c>
      <c r="AB1899" s="8" t="str">
        <f>TEXT(Table2[[#This Row],[Application_Date]],"mmmm")</f>
        <v>August</v>
      </c>
      <c r="AC1899" s="1" t="s">
        <v>52</v>
      </c>
      <c r="AD1899" s="1" t="s">
        <v>30</v>
      </c>
      <c r="AE1899" s="1" t="s">
        <v>62</v>
      </c>
    </row>
    <row r="1900" spans="1:31" x14ac:dyDescent="0.25">
      <c r="A1900" s="1" t="s">
        <v>3940</v>
      </c>
      <c r="B1900" s="1" t="str">
        <f>IF(COUNTIF($A$2:A1900,A1900)&gt;1,"Duplicate","Unique")</f>
        <v>Unique</v>
      </c>
      <c r="C1900" s="1" t="s">
        <v>3941</v>
      </c>
      <c r="D1900" s="1" t="s">
        <v>239</v>
      </c>
      <c r="E1900" s="1" t="str">
        <f t="shared" si="204"/>
        <v>Submitted</v>
      </c>
      <c r="F1900" s="1" t="s">
        <v>35</v>
      </c>
      <c r="G1900" s="1">
        <v>18</v>
      </c>
      <c r="H1900" s="1" t="s">
        <v>36</v>
      </c>
      <c r="I1900" s="1" t="s">
        <v>25</v>
      </c>
      <c r="J1900" s="1" t="s">
        <v>49</v>
      </c>
      <c r="K1900" s="4">
        <v>2476230</v>
      </c>
      <c r="L1900" s="4" t="str">
        <f t="shared" si="205"/>
        <v>Submitted</v>
      </c>
      <c r="M1900" s="1">
        <v>793</v>
      </c>
      <c r="N1900" s="1" t="str">
        <f t="shared" si="206"/>
        <v>medium_risk</v>
      </c>
      <c r="O1900" s="1" t="str">
        <f t="shared" si="207"/>
        <v>Excellent</v>
      </c>
      <c r="P1900" s="1" t="str">
        <f t="shared" si="208"/>
        <v>Submitted</v>
      </c>
      <c r="Q1900" s="1" t="str">
        <f t="shared" si="209"/>
        <v>Valid</v>
      </c>
      <c r="R1900" s="1" t="s">
        <v>70</v>
      </c>
      <c r="S1900" s="4">
        <v>1970614</v>
      </c>
      <c r="T1900" s="1">
        <v>12.26</v>
      </c>
      <c r="U1900" s="1">
        <v>24</v>
      </c>
      <c r="V1900" s="1">
        <v>82108.92</v>
      </c>
      <c r="W1900" s="4">
        <f t="shared" si="210"/>
        <v>2013310.7293243839</v>
      </c>
      <c r="X1900" s="1" t="s">
        <v>95</v>
      </c>
      <c r="Y1900" s="1" t="s">
        <v>96</v>
      </c>
      <c r="Z1900" s="8">
        <v>47362</v>
      </c>
      <c r="AA1900" s="8" t="str">
        <f>TEXT(Table2[[#This Row],[Application_Date]],"yyy")</f>
        <v>2029</v>
      </c>
      <c r="AB1900" s="8" t="str">
        <f>TEXT(Table2[[#This Row],[Application_Date]],"mmmm")</f>
        <v>September</v>
      </c>
      <c r="AC1900" s="1" t="s">
        <v>61</v>
      </c>
      <c r="AD1900" s="1" t="s">
        <v>30</v>
      </c>
      <c r="AE1900" s="1" t="s">
        <v>31</v>
      </c>
    </row>
    <row r="1901" spans="1:31" x14ac:dyDescent="0.25">
      <c r="A1901" s="1" t="s">
        <v>3942</v>
      </c>
      <c r="B1901" s="1" t="str">
        <f>IF(COUNTIF($A$2:A1901,A1901)&gt;1,"Duplicate","Unique")</f>
        <v>Unique</v>
      </c>
      <c r="C1901" s="1" t="s">
        <v>3943</v>
      </c>
      <c r="D1901" s="1" t="s">
        <v>58</v>
      </c>
      <c r="E1901" s="1" t="str">
        <f t="shared" si="204"/>
        <v>Submitted</v>
      </c>
      <c r="F1901" s="1" t="s">
        <v>47</v>
      </c>
      <c r="G1901" s="1">
        <v>26</v>
      </c>
      <c r="H1901" s="1" t="s">
        <v>24</v>
      </c>
      <c r="I1901" s="1" t="s">
        <v>48</v>
      </c>
      <c r="J1901" s="1" t="s">
        <v>70</v>
      </c>
      <c r="K1901" s="4">
        <v>1601431</v>
      </c>
      <c r="L1901" s="4" t="str">
        <f t="shared" si="205"/>
        <v>Submitted</v>
      </c>
      <c r="M1901" s="1">
        <v>549</v>
      </c>
      <c r="N1901" s="1" t="str">
        <f t="shared" si="206"/>
        <v>High_risk</v>
      </c>
      <c r="O1901" s="1" t="str">
        <f t="shared" si="207"/>
        <v>Excellent</v>
      </c>
      <c r="P1901" s="1" t="str">
        <f t="shared" si="208"/>
        <v>Submitted</v>
      </c>
      <c r="Q1901" s="1" t="str">
        <f t="shared" si="209"/>
        <v>Valid</v>
      </c>
      <c r="R1901" s="1" t="s">
        <v>27</v>
      </c>
      <c r="S1901" s="4">
        <v>2603236</v>
      </c>
      <c r="T1901" s="1">
        <v>14.2</v>
      </c>
      <c r="U1901" s="1">
        <v>60</v>
      </c>
      <c r="V1901" s="1">
        <v>43387.27</v>
      </c>
      <c r="W1901" s="4">
        <f t="shared" si="210"/>
        <v>3080495.9333333336</v>
      </c>
      <c r="X1901" s="1" t="s">
        <v>39</v>
      </c>
      <c r="Y1901" s="1" t="s">
        <v>40</v>
      </c>
      <c r="Z1901" s="8">
        <v>47363</v>
      </c>
      <c r="AA1901" s="8" t="str">
        <f>TEXT(Table2[[#This Row],[Application_Date]],"yyy")</f>
        <v>2029</v>
      </c>
      <c r="AB1901" s="8" t="str">
        <f>TEXT(Table2[[#This Row],[Application_Date]],"mmmm")</f>
        <v>September</v>
      </c>
      <c r="AC1901" s="1" t="s">
        <v>61</v>
      </c>
      <c r="AD1901" s="1" t="s">
        <v>30</v>
      </c>
      <c r="AE1901" s="1" t="s">
        <v>66</v>
      </c>
    </row>
    <row r="1902" spans="1:31" x14ac:dyDescent="0.25">
      <c r="A1902" s="1" t="s">
        <v>3944</v>
      </c>
      <c r="B1902" s="1" t="str">
        <f>IF(COUNTIF($A$2:A1902,A1902)&gt;1,"Duplicate","Unique")</f>
        <v>Unique</v>
      </c>
      <c r="C1902" s="1" t="s">
        <v>3945</v>
      </c>
      <c r="D1902" s="1" t="s">
        <v>328</v>
      </c>
      <c r="E1902" s="1" t="str">
        <f t="shared" si="204"/>
        <v>Submitted</v>
      </c>
      <c r="F1902" s="1" t="s">
        <v>35</v>
      </c>
      <c r="G1902" s="1">
        <v>43</v>
      </c>
      <c r="H1902" s="1" t="s">
        <v>36</v>
      </c>
      <c r="I1902" s="1" t="s">
        <v>25</v>
      </c>
      <c r="J1902" s="1" t="s">
        <v>49</v>
      </c>
      <c r="K1902" s="4">
        <v>2354045</v>
      </c>
      <c r="L1902" s="4" t="str">
        <f t="shared" si="205"/>
        <v>Submitted</v>
      </c>
      <c r="M1902" s="1">
        <v>710</v>
      </c>
      <c r="N1902" s="1" t="str">
        <f t="shared" si="206"/>
        <v>low_risk</v>
      </c>
      <c r="O1902" s="1" t="str">
        <f t="shared" si="207"/>
        <v>Excellent</v>
      </c>
      <c r="P1902" s="1" t="str">
        <f t="shared" si="208"/>
        <v>Submitted</v>
      </c>
      <c r="Q1902" s="1" t="str">
        <f t="shared" si="209"/>
        <v>Valid</v>
      </c>
      <c r="R1902" s="1" t="s">
        <v>70</v>
      </c>
      <c r="S1902" s="4">
        <v>4131006</v>
      </c>
      <c r="T1902" s="1">
        <v>8.49</v>
      </c>
      <c r="U1902" s="1">
        <v>24</v>
      </c>
      <c r="V1902" s="1">
        <v>172125.25</v>
      </c>
      <c r="W1902" s="4">
        <f t="shared" si="210"/>
        <v>2922694.4918710073</v>
      </c>
      <c r="X1902" s="1" t="s">
        <v>105</v>
      </c>
      <c r="Y1902" s="1" t="s">
        <v>106</v>
      </c>
      <c r="Z1902" s="8">
        <v>47364</v>
      </c>
      <c r="AA1902" s="8" t="str">
        <f>TEXT(Table2[[#This Row],[Application_Date]],"yyy")</f>
        <v>2029</v>
      </c>
      <c r="AB1902" s="8" t="str">
        <f>TEXT(Table2[[#This Row],[Application_Date]],"mmmm")</f>
        <v>September</v>
      </c>
      <c r="AC1902" s="1" t="s">
        <v>61</v>
      </c>
      <c r="AD1902" s="1" t="s">
        <v>30</v>
      </c>
      <c r="AE1902" s="1" t="s">
        <v>43</v>
      </c>
    </row>
    <row r="1903" spans="1:31" x14ac:dyDescent="0.25">
      <c r="A1903" s="1" t="s">
        <v>3946</v>
      </c>
      <c r="B1903" s="1" t="str">
        <f>IF(COUNTIF($A$2:A1903,A1903)&gt;1,"Duplicate","Unique")</f>
        <v>Unique</v>
      </c>
      <c r="C1903" s="1" t="s">
        <v>3947</v>
      </c>
      <c r="D1903" s="1" t="s">
        <v>279</v>
      </c>
      <c r="E1903" s="1" t="str">
        <f t="shared" si="204"/>
        <v>Submitted</v>
      </c>
      <c r="F1903" s="1" t="s">
        <v>35</v>
      </c>
      <c r="G1903" s="1">
        <v>50</v>
      </c>
      <c r="H1903" s="1" t="s">
        <v>36</v>
      </c>
      <c r="I1903" s="1" t="s">
        <v>25</v>
      </c>
      <c r="J1903" s="1" t="s">
        <v>26</v>
      </c>
      <c r="K1903" s="4">
        <v>1142551</v>
      </c>
      <c r="L1903" s="4" t="str">
        <f t="shared" si="205"/>
        <v>Submitted</v>
      </c>
      <c r="M1903" s="1">
        <v>640</v>
      </c>
      <c r="N1903" s="1" t="str">
        <f t="shared" si="206"/>
        <v>low_risk</v>
      </c>
      <c r="O1903" s="1" t="str">
        <f t="shared" si="207"/>
        <v>Excellent</v>
      </c>
      <c r="P1903" s="1" t="str">
        <f t="shared" si="208"/>
        <v>Submitted</v>
      </c>
      <c r="Q1903" s="1" t="str">
        <f t="shared" si="209"/>
        <v>Valid</v>
      </c>
      <c r="R1903" s="1" t="s">
        <v>70</v>
      </c>
      <c r="S1903" s="4">
        <v>4625708</v>
      </c>
      <c r="T1903" s="1">
        <v>16.440000000000001</v>
      </c>
      <c r="U1903" s="1">
        <v>60</v>
      </c>
      <c r="V1903" s="1">
        <v>77095.13</v>
      </c>
      <c r="W1903" s="4">
        <f t="shared" si="210"/>
        <v>6337219.9600000009</v>
      </c>
      <c r="X1903" s="1" t="s">
        <v>39</v>
      </c>
      <c r="Y1903" s="1" t="s">
        <v>40</v>
      </c>
      <c r="Z1903" s="8">
        <v>47365</v>
      </c>
      <c r="AA1903" s="8" t="str">
        <f>TEXT(Table2[[#This Row],[Application_Date]],"yyy")</f>
        <v>2029</v>
      </c>
      <c r="AB1903" s="8" t="str">
        <f>TEXT(Table2[[#This Row],[Application_Date]],"mmmm")</f>
        <v>September</v>
      </c>
      <c r="AC1903" s="1" t="s">
        <v>61</v>
      </c>
      <c r="AD1903" s="1" t="s">
        <v>30</v>
      </c>
      <c r="AE1903" s="1" t="s">
        <v>43</v>
      </c>
    </row>
    <row r="1904" spans="1:31" x14ac:dyDescent="0.25">
      <c r="A1904" s="1" t="s">
        <v>3948</v>
      </c>
      <c r="B1904" s="1" t="str">
        <f>IF(COUNTIF($A$2:A1904,A1904)&gt;1,"Duplicate","Unique")</f>
        <v>Unique</v>
      </c>
      <c r="C1904" s="1" t="s">
        <v>3949</v>
      </c>
      <c r="D1904" s="1" t="s">
        <v>403</v>
      </c>
      <c r="E1904" s="1" t="str">
        <f t="shared" si="204"/>
        <v>Submitted</v>
      </c>
      <c r="F1904" s="1" t="s">
        <v>35</v>
      </c>
      <c r="G1904" s="1">
        <v>39</v>
      </c>
      <c r="H1904" s="1" t="s">
        <v>36</v>
      </c>
      <c r="I1904" s="1" t="s">
        <v>25</v>
      </c>
      <c r="J1904" s="1" t="s">
        <v>26</v>
      </c>
      <c r="K1904" s="4">
        <v>1967472</v>
      </c>
      <c r="L1904" s="4" t="str">
        <f t="shared" si="205"/>
        <v>Submitted</v>
      </c>
      <c r="M1904" s="1">
        <v>882</v>
      </c>
      <c r="N1904" s="1" t="str">
        <f t="shared" si="206"/>
        <v>medium_risk</v>
      </c>
      <c r="O1904" s="1" t="str">
        <f t="shared" si="207"/>
        <v>Excellent</v>
      </c>
      <c r="P1904" s="1" t="str">
        <f t="shared" si="208"/>
        <v>Submitted</v>
      </c>
      <c r="Q1904" s="1" t="str">
        <f t="shared" si="209"/>
        <v>Valid</v>
      </c>
      <c r="R1904" s="1" t="s">
        <v>6</v>
      </c>
      <c r="S1904" s="4">
        <v>1713064</v>
      </c>
      <c r="T1904" s="1">
        <v>10.28</v>
      </c>
      <c r="U1904" s="1">
        <v>180</v>
      </c>
      <c r="V1904" s="1">
        <v>9517.02</v>
      </c>
      <c r="W1904" s="4">
        <f t="shared" si="210"/>
        <v>1467524.8266666664</v>
      </c>
      <c r="X1904" s="1" t="s">
        <v>50</v>
      </c>
      <c r="Y1904" s="1" t="s">
        <v>51</v>
      </c>
      <c r="Z1904" s="8">
        <v>47366</v>
      </c>
      <c r="AA1904" s="8" t="str">
        <f>TEXT(Table2[[#This Row],[Application_Date]],"yyy")</f>
        <v>2029</v>
      </c>
      <c r="AB1904" s="8" t="str">
        <f>TEXT(Table2[[#This Row],[Application_Date]],"mmmm")</f>
        <v>September</v>
      </c>
      <c r="AC1904" s="1" t="s">
        <v>61</v>
      </c>
      <c r="AD1904" s="1" t="s">
        <v>30</v>
      </c>
      <c r="AE1904" s="1" t="s">
        <v>31</v>
      </c>
    </row>
    <row r="1905" spans="1:31" x14ac:dyDescent="0.25">
      <c r="A1905" s="1" t="s">
        <v>3950</v>
      </c>
      <c r="B1905" s="1" t="str">
        <f>IF(COUNTIF($A$2:A1905,A1905)&gt;1,"Duplicate","Unique")</f>
        <v>Unique</v>
      </c>
      <c r="C1905" s="1" t="s">
        <v>3951</v>
      </c>
      <c r="D1905" s="1" t="s">
        <v>403</v>
      </c>
      <c r="E1905" s="1" t="str">
        <f t="shared" si="204"/>
        <v>Submitted</v>
      </c>
      <c r="F1905" s="1" t="s">
        <v>47</v>
      </c>
      <c r="G1905" s="1">
        <v>31</v>
      </c>
      <c r="H1905" s="1" t="s">
        <v>24</v>
      </c>
      <c r="I1905" s="1" t="s">
        <v>25</v>
      </c>
      <c r="J1905" s="1" t="s">
        <v>37</v>
      </c>
      <c r="K1905" s="4">
        <v>853138</v>
      </c>
      <c r="L1905" s="4" t="str">
        <f t="shared" si="205"/>
        <v>Submitted</v>
      </c>
      <c r="M1905" s="1">
        <v>950</v>
      </c>
      <c r="N1905" s="1" t="str">
        <f t="shared" si="206"/>
        <v>medium_risk</v>
      </c>
      <c r="O1905" s="1" t="str">
        <f t="shared" si="207"/>
        <v>Excellent</v>
      </c>
      <c r="P1905" s="1" t="str">
        <f t="shared" si="208"/>
        <v>Submitted</v>
      </c>
      <c r="Q1905" s="1" t="str">
        <f t="shared" si="209"/>
        <v>Invalid</v>
      </c>
      <c r="R1905" s="1" t="s">
        <v>6</v>
      </c>
      <c r="S1905" s="4">
        <v>1635301</v>
      </c>
      <c r="T1905" s="1">
        <v>12.53</v>
      </c>
      <c r="U1905" s="1">
        <v>12</v>
      </c>
      <c r="V1905" s="1">
        <v>136275.07999999999</v>
      </c>
      <c r="W1905" s="4">
        <f t="shared" si="210"/>
        <v>1707847.6082979809</v>
      </c>
      <c r="X1905" s="1" t="s">
        <v>50</v>
      </c>
      <c r="Y1905" s="1" t="s">
        <v>51</v>
      </c>
      <c r="Z1905" s="8">
        <v>47367</v>
      </c>
      <c r="AA1905" s="8" t="str">
        <f>TEXT(Table2[[#This Row],[Application_Date]],"yyy")</f>
        <v>2029</v>
      </c>
      <c r="AB1905" s="8" t="str">
        <f>TEXT(Table2[[#This Row],[Application_Date]],"mmmm")</f>
        <v>September</v>
      </c>
      <c r="AC1905" s="1" t="s">
        <v>52</v>
      </c>
      <c r="AD1905" s="1" t="s">
        <v>42</v>
      </c>
      <c r="AE1905" s="1" t="s">
        <v>62</v>
      </c>
    </row>
    <row r="1906" spans="1:31" x14ac:dyDescent="0.25">
      <c r="A1906" s="1" t="s">
        <v>3952</v>
      </c>
      <c r="B1906" s="1" t="str">
        <f>IF(COUNTIF($A$2:A1906,A1906)&gt;1,"Duplicate","Unique")</f>
        <v>Unique</v>
      </c>
      <c r="C1906" s="1" t="s">
        <v>3953</v>
      </c>
      <c r="D1906" s="1" t="s">
        <v>99</v>
      </c>
      <c r="E1906" s="1" t="str">
        <f t="shared" si="204"/>
        <v>Submitted</v>
      </c>
      <c r="F1906" s="1" t="s">
        <v>47</v>
      </c>
      <c r="G1906" s="1">
        <v>45</v>
      </c>
      <c r="H1906" s="1" t="s">
        <v>36</v>
      </c>
      <c r="I1906" s="1" t="s">
        <v>25</v>
      </c>
      <c r="J1906" s="1" t="s">
        <v>37</v>
      </c>
      <c r="K1906" s="4">
        <v>825277</v>
      </c>
      <c r="L1906" s="4" t="str">
        <f t="shared" si="205"/>
        <v>Submitted</v>
      </c>
      <c r="M1906" s="1">
        <v>786</v>
      </c>
      <c r="N1906" s="1" t="str">
        <f t="shared" si="206"/>
        <v>medium_risk</v>
      </c>
      <c r="O1906" s="1" t="str">
        <f t="shared" si="207"/>
        <v>Excellent</v>
      </c>
      <c r="P1906" s="1" t="str">
        <f t="shared" si="208"/>
        <v>Submitted</v>
      </c>
      <c r="Q1906" s="1" t="str">
        <f t="shared" si="209"/>
        <v>Valid</v>
      </c>
      <c r="R1906" s="1" t="s">
        <v>27</v>
      </c>
      <c r="S1906" s="4">
        <v>3238040</v>
      </c>
      <c r="T1906" s="1">
        <v>13.12</v>
      </c>
      <c r="U1906" s="1">
        <v>180</v>
      </c>
      <c r="V1906" s="1">
        <v>17989.11</v>
      </c>
      <c r="W1906" s="4">
        <f t="shared" si="210"/>
        <v>3540257.0666666664</v>
      </c>
      <c r="X1906" s="1" t="s">
        <v>50</v>
      </c>
      <c r="Y1906" s="1" t="s">
        <v>51</v>
      </c>
      <c r="Z1906" s="8">
        <v>47368</v>
      </c>
      <c r="AA1906" s="8" t="str">
        <f>TEXT(Table2[[#This Row],[Application_Date]],"yyy")</f>
        <v>2029</v>
      </c>
      <c r="AB1906" s="8" t="str">
        <f>TEXT(Table2[[#This Row],[Application_Date]],"mmmm")</f>
        <v>September</v>
      </c>
      <c r="AC1906" s="1" t="s">
        <v>61</v>
      </c>
      <c r="AD1906" s="1" t="s">
        <v>30</v>
      </c>
      <c r="AE1906" s="1" t="s">
        <v>43</v>
      </c>
    </row>
    <row r="1907" spans="1:31" x14ac:dyDescent="0.25">
      <c r="A1907" s="1" t="s">
        <v>3954</v>
      </c>
      <c r="B1907" s="1" t="str">
        <f>IF(COUNTIF($A$2:A1907,A1907)&gt;1,"Duplicate","Unique")</f>
        <v>Unique</v>
      </c>
      <c r="C1907" s="1" t="s">
        <v>3955</v>
      </c>
      <c r="D1907" s="1" t="s">
        <v>1280</v>
      </c>
      <c r="E1907" s="1" t="str">
        <f t="shared" si="204"/>
        <v>Submitted</v>
      </c>
      <c r="F1907" s="1" t="s">
        <v>35</v>
      </c>
      <c r="G1907" s="1">
        <v>21</v>
      </c>
      <c r="H1907" s="1" t="s">
        <v>36</v>
      </c>
      <c r="I1907" s="1" t="s">
        <v>48</v>
      </c>
      <c r="J1907" s="1" t="s">
        <v>37</v>
      </c>
      <c r="K1907" s="4">
        <v>2441739</v>
      </c>
      <c r="L1907" s="4" t="str">
        <f t="shared" si="205"/>
        <v>Submitted</v>
      </c>
      <c r="M1907" s="1">
        <v>807</v>
      </c>
      <c r="N1907" s="1" t="str">
        <f t="shared" si="206"/>
        <v>medium_risk</v>
      </c>
      <c r="O1907" s="1" t="str">
        <f t="shared" si="207"/>
        <v>Excellent</v>
      </c>
      <c r="P1907" s="1" t="str">
        <f t="shared" si="208"/>
        <v>Submitted</v>
      </c>
      <c r="Q1907" s="1" t="str">
        <f t="shared" si="209"/>
        <v>Valid</v>
      </c>
      <c r="R1907" s="1" t="s">
        <v>82</v>
      </c>
      <c r="S1907" s="4">
        <v>104033</v>
      </c>
      <c r="T1907" s="1">
        <v>12.07</v>
      </c>
      <c r="U1907" s="1">
        <v>180</v>
      </c>
      <c r="V1907" s="1">
        <v>577.96</v>
      </c>
      <c r="W1907" s="4">
        <f t="shared" si="210"/>
        <v>104639.85916666668</v>
      </c>
      <c r="X1907" s="1" t="s">
        <v>50</v>
      </c>
      <c r="Y1907" s="1" t="s">
        <v>51</v>
      </c>
      <c r="Z1907" s="8">
        <v>47369</v>
      </c>
      <c r="AA1907" s="8" t="str">
        <f>TEXT(Table2[[#This Row],[Application_Date]],"yyy")</f>
        <v>2029</v>
      </c>
      <c r="AB1907" s="8" t="str">
        <f>TEXT(Table2[[#This Row],[Application_Date]],"mmmm")</f>
        <v>September</v>
      </c>
      <c r="AC1907" s="1" t="s">
        <v>61</v>
      </c>
      <c r="AD1907" s="1" t="s">
        <v>30</v>
      </c>
      <c r="AE1907" s="1" t="s">
        <v>43</v>
      </c>
    </row>
    <row r="1908" spans="1:31" x14ac:dyDescent="0.25">
      <c r="A1908" s="1" t="s">
        <v>3956</v>
      </c>
      <c r="B1908" s="1" t="str">
        <f>IF(COUNTIF($A$2:A1908,A1908)&gt;1,"Duplicate","Unique")</f>
        <v>Unique</v>
      </c>
      <c r="C1908" s="1" t="s">
        <v>3957</v>
      </c>
      <c r="D1908" s="1" t="s">
        <v>199</v>
      </c>
      <c r="E1908" s="1" t="str">
        <f t="shared" si="204"/>
        <v>Submitted</v>
      </c>
      <c r="F1908" s="1" t="s">
        <v>35</v>
      </c>
      <c r="G1908" s="1">
        <v>22</v>
      </c>
      <c r="H1908" s="1" t="s">
        <v>24</v>
      </c>
      <c r="I1908" s="1" t="s">
        <v>48</v>
      </c>
      <c r="J1908" s="1" t="s">
        <v>70</v>
      </c>
      <c r="K1908" s="4">
        <v>1229179</v>
      </c>
      <c r="L1908" s="4" t="str">
        <f t="shared" si="205"/>
        <v>Submitted</v>
      </c>
      <c r="M1908" s="1">
        <v>661</v>
      </c>
      <c r="N1908" s="1" t="str">
        <f t="shared" si="206"/>
        <v>low_risk</v>
      </c>
      <c r="O1908" s="1" t="str">
        <f t="shared" si="207"/>
        <v>Excellent</v>
      </c>
      <c r="P1908" s="1" t="str">
        <f t="shared" si="208"/>
        <v>Submitted</v>
      </c>
      <c r="Q1908" s="1" t="str">
        <f t="shared" si="209"/>
        <v>Valid</v>
      </c>
      <c r="R1908" s="1" t="s">
        <v>6</v>
      </c>
      <c r="S1908" s="4">
        <v>3858900</v>
      </c>
      <c r="T1908" s="1">
        <v>15.8</v>
      </c>
      <c r="U1908" s="1">
        <v>36</v>
      </c>
      <c r="V1908" s="1">
        <v>107191.67</v>
      </c>
      <c r="W1908" s="4">
        <f t="shared" si="210"/>
        <v>5080885.0000003725</v>
      </c>
      <c r="X1908" s="1" t="s">
        <v>39</v>
      </c>
      <c r="Y1908" s="1" t="s">
        <v>40</v>
      </c>
      <c r="Z1908" s="8">
        <v>47370</v>
      </c>
      <c r="AA1908" s="8" t="str">
        <f>TEXT(Table2[[#This Row],[Application_Date]],"yyy")</f>
        <v>2029</v>
      </c>
      <c r="AB1908" s="8" t="str">
        <f>TEXT(Table2[[#This Row],[Application_Date]],"mmmm")</f>
        <v>September</v>
      </c>
      <c r="AC1908" s="1" t="s">
        <v>61</v>
      </c>
      <c r="AD1908" s="1" t="s">
        <v>30</v>
      </c>
      <c r="AE1908" s="1" t="s">
        <v>62</v>
      </c>
    </row>
    <row r="1909" spans="1:31" x14ac:dyDescent="0.25">
      <c r="A1909" s="1" t="s">
        <v>3958</v>
      </c>
      <c r="B1909" s="1" t="str">
        <f>IF(COUNTIF($A$2:A1909,A1909)&gt;1,"Duplicate","Unique")</f>
        <v>Unique</v>
      </c>
      <c r="C1909" s="1" t="s">
        <v>3959</v>
      </c>
      <c r="D1909" s="1" t="s">
        <v>454</v>
      </c>
      <c r="E1909" s="1" t="str">
        <f t="shared" si="204"/>
        <v>Submitted</v>
      </c>
      <c r="F1909" s="1" t="s">
        <v>47</v>
      </c>
      <c r="G1909" s="1">
        <v>19</v>
      </c>
      <c r="H1909" s="1" t="s">
        <v>36</v>
      </c>
      <c r="I1909" s="1" t="s">
        <v>48</v>
      </c>
      <c r="J1909" s="1" t="s">
        <v>37</v>
      </c>
      <c r="K1909" s="4">
        <v>1853426</v>
      </c>
      <c r="L1909" s="4" t="str">
        <f t="shared" si="205"/>
        <v>Submitted</v>
      </c>
      <c r="M1909" s="1">
        <v>803</v>
      </c>
      <c r="N1909" s="1" t="str">
        <f t="shared" si="206"/>
        <v>medium_risk</v>
      </c>
      <c r="O1909" s="1" t="str">
        <f t="shared" si="207"/>
        <v>Excellent</v>
      </c>
      <c r="P1909" s="1" t="str">
        <f t="shared" si="208"/>
        <v>Submitted</v>
      </c>
      <c r="Q1909" s="1" t="str">
        <f t="shared" si="209"/>
        <v>Valid</v>
      </c>
      <c r="R1909" s="1" t="s">
        <v>6</v>
      </c>
      <c r="S1909" s="4">
        <v>235686</v>
      </c>
      <c r="T1909" s="1">
        <v>17.88</v>
      </c>
      <c r="U1909" s="1">
        <v>60</v>
      </c>
      <c r="V1909" s="1">
        <v>3928.1</v>
      </c>
      <c r="W1909" s="4">
        <f t="shared" si="210"/>
        <v>351172.14</v>
      </c>
      <c r="X1909" s="1" t="s">
        <v>85</v>
      </c>
      <c r="Y1909" s="1" t="s">
        <v>86</v>
      </c>
      <c r="Z1909" s="8">
        <v>47371</v>
      </c>
      <c r="AA1909" s="8" t="str">
        <f>TEXT(Table2[[#This Row],[Application_Date]],"yyy")</f>
        <v>2029</v>
      </c>
      <c r="AB1909" s="8" t="str">
        <f>TEXT(Table2[[#This Row],[Application_Date]],"mmmm")</f>
        <v>September</v>
      </c>
      <c r="AC1909" s="1" t="s">
        <v>61</v>
      </c>
      <c r="AD1909" s="1" t="s">
        <v>42</v>
      </c>
      <c r="AE1909" s="1" t="s">
        <v>66</v>
      </c>
    </row>
    <row r="1910" spans="1:31" x14ac:dyDescent="0.25">
      <c r="A1910" s="1" t="s">
        <v>3960</v>
      </c>
      <c r="B1910" s="1" t="str">
        <f>IF(COUNTIF($A$2:A1910,A1910)&gt;1,"Duplicate","Unique")</f>
        <v>Unique</v>
      </c>
      <c r="C1910" s="1" t="s">
        <v>3961</v>
      </c>
      <c r="D1910" s="1" t="s">
        <v>81</v>
      </c>
      <c r="E1910" s="1" t="str">
        <f t="shared" si="204"/>
        <v>Submitted</v>
      </c>
      <c r="F1910" s="1" t="s">
        <v>47</v>
      </c>
      <c r="G1910" s="1">
        <v>61</v>
      </c>
      <c r="H1910" s="1" t="s">
        <v>36</v>
      </c>
      <c r="I1910" s="1" t="s">
        <v>48</v>
      </c>
      <c r="J1910" s="1" t="s">
        <v>49</v>
      </c>
      <c r="K1910" s="4">
        <v>1231414</v>
      </c>
      <c r="L1910" s="4" t="str">
        <f t="shared" si="205"/>
        <v>Submitted</v>
      </c>
      <c r="M1910" s="1">
        <v>753</v>
      </c>
      <c r="N1910" s="1" t="str">
        <f t="shared" si="206"/>
        <v>medium_risk</v>
      </c>
      <c r="O1910" s="1" t="str">
        <f t="shared" si="207"/>
        <v>Excellent</v>
      </c>
      <c r="P1910" s="1" t="str">
        <f t="shared" si="208"/>
        <v>Submitted</v>
      </c>
      <c r="Q1910" s="1" t="str">
        <f t="shared" si="209"/>
        <v>Valid</v>
      </c>
      <c r="R1910" s="1" t="s">
        <v>6</v>
      </c>
      <c r="S1910" s="4">
        <v>2123836</v>
      </c>
      <c r="T1910" s="1">
        <v>12.35</v>
      </c>
      <c r="U1910" s="1">
        <v>120</v>
      </c>
      <c r="V1910" s="1">
        <v>17698.63</v>
      </c>
      <c r="W1910" s="4">
        <f t="shared" si="210"/>
        <v>2185781.2166666663</v>
      </c>
      <c r="X1910" s="1" t="s">
        <v>59</v>
      </c>
      <c r="Y1910" s="1" t="s">
        <v>60</v>
      </c>
      <c r="Z1910" s="8">
        <v>47372</v>
      </c>
      <c r="AA1910" s="8" t="str">
        <f>TEXT(Table2[[#This Row],[Application_Date]],"yyy")</f>
        <v>2029</v>
      </c>
      <c r="AB1910" s="8" t="str">
        <f>TEXT(Table2[[#This Row],[Application_Date]],"mmmm")</f>
        <v>September</v>
      </c>
      <c r="AC1910" s="1" t="s">
        <v>61</v>
      </c>
      <c r="AD1910" s="1" t="s">
        <v>42</v>
      </c>
      <c r="AE1910" s="1" t="s">
        <v>31</v>
      </c>
    </row>
    <row r="1911" spans="1:31" x14ac:dyDescent="0.25">
      <c r="A1911" s="1" t="s">
        <v>3962</v>
      </c>
      <c r="B1911" s="1" t="str">
        <f>IF(COUNTIF($A$2:A1911,A1911)&gt;1,"Duplicate","Unique")</f>
        <v>Unique</v>
      </c>
      <c r="C1911" s="1" t="s">
        <v>3963</v>
      </c>
      <c r="D1911" s="1" t="s">
        <v>102</v>
      </c>
      <c r="E1911" s="1" t="str">
        <f t="shared" si="204"/>
        <v>Submitted</v>
      </c>
      <c r="F1911" s="1" t="s">
        <v>47</v>
      </c>
      <c r="G1911" s="1">
        <v>33</v>
      </c>
      <c r="H1911" s="1" t="s">
        <v>36</v>
      </c>
      <c r="I1911" s="1" t="s">
        <v>48</v>
      </c>
      <c r="J1911" s="1" t="s">
        <v>26</v>
      </c>
      <c r="K1911" s="4">
        <v>1009088</v>
      </c>
      <c r="L1911" s="4" t="str">
        <f t="shared" si="205"/>
        <v>Submitted</v>
      </c>
      <c r="M1911" s="1">
        <v>607</v>
      </c>
      <c r="N1911" s="1" t="str">
        <f t="shared" si="206"/>
        <v>low_risk</v>
      </c>
      <c r="O1911" s="1" t="str">
        <f t="shared" si="207"/>
        <v>Excellent</v>
      </c>
      <c r="P1911" s="1" t="str">
        <f t="shared" si="208"/>
        <v>Submitted</v>
      </c>
      <c r="Q1911" s="1" t="str">
        <f t="shared" si="209"/>
        <v>Valid</v>
      </c>
      <c r="R1911" s="1" t="s">
        <v>6</v>
      </c>
      <c r="S1911" s="4">
        <v>93939</v>
      </c>
      <c r="T1911" s="1">
        <v>15.15</v>
      </c>
      <c r="U1911" s="1">
        <v>180</v>
      </c>
      <c r="V1911" s="1">
        <v>521.88</v>
      </c>
      <c r="W1911" s="4">
        <f t="shared" si="210"/>
        <v>118597.9875</v>
      </c>
      <c r="X1911" s="1" t="s">
        <v>95</v>
      </c>
      <c r="Y1911" s="1" t="s">
        <v>96</v>
      </c>
      <c r="Z1911" s="8">
        <v>47373</v>
      </c>
      <c r="AA1911" s="8" t="str">
        <f>TEXT(Table2[[#This Row],[Application_Date]],"yyy")</f>
        <v>2029</v>
      </c>
      <c r="AB1911" s="8" t="str">
        <f>TEXT(Table2[[#This Row],[Application_Date]],"mmmm")</f>
        <v>September</v>
      </c>
      <c r="AC1911" s="1" t="s">
        <v>61</v>
      </c>
      <c r="AD1911" s="1" t="s">
        <v>42</v>
      </c>
      <c r="AE1911" s="1" t="s">
        <v>43</v>
      </c>
    </row>
    <row r="1912" spans="1:31" x14ac:dyDescent="0.25">
      <c r="A1912" s="1" t="s">
        <v>3964</v>
      </c>
      <c r="B1912" s="1" t="str">
        <f>IF(COUNTIF($A$2:A1912,A1912)&gt;1,"Duplicate","Unique")</f>
        <v>Unique</v>
      </c>
      <c r="C1912" s="1" t="s">
        <v>3965</v>
      </c>
      <c r="D1912" s="1" t="s">
        <v>160</v>
      </c>
      <c r="E1912" s="1" t="str">
        <f t="shared" si="204"/>
        <v>Submitted</v>
      </c>
      <c r="F1912" s="1" t="s">
        <v>35</v>
      </c>
      <c r="G1912" s="1">
        <v>31</v>
      </c>
      <c r="H1912" s="1" t="s">
        <v>24</v>
      </c>
      <c r="I1912" s="1" t="s">
        <v>25</v>
      </c>
      <c r="J1912" s="1" t="s">
        <v>49</v>
      </c>
      <c r="K1912" s="4">
        <v>2483062</v>
      </c>
      <c r="L1912" s="4" t="str">
        <f t="shared" si="205"/>
        <v>Submitted</v>
      </c>
      <c r="M1912" s="1">
        <v>819</v>
      </c>
      <c r="N1912" s="1" t="str">
        <f t="shared" si="206"/>
        <v>medium_risk</v>
      </c>
      <c r="O1912" s="1" t="str">
        <f t="shared" si="207"/>
        <v>Excellent</v>
      </c>
      <c r="P1912" s="1" t="str">
        <f t="shared" si="208"/>
        <v>Submitted</v>
      </c>
      <c r="Q1912" s="1" t="str">
        <f t="shared" si="209"/>
        <v>Valid</v>
      </c>
      <c r="R1912" s="1" t="s">
        <v>27</v>
      </c>
      <c r="S1912" s="4">
        <v>3831940</v>
      </c>
      <c r="T1912" s="1">
        <v>17.09</v>
      </c>
      <c r="U1912" s="1">
        <v>180</v>
      </c>
      <c r="V1912" s="1">
        <v>21288.560000000001</v>
      </c>
      <c r="W1912" s="4">
        <f t="shared" si="210"/>
        <v>5457321.2166666668</v>
      </c>
      <c r="X1912" s="1" t="s">
        <v>59</v>
      </c>
      <c r="Y1912" s="1" t="s">
        <v>60</v>
      </c>
      <c r="Z1912" s="8">
        <v>47374</v>
      </c>
      <c r="AA1912" s="8" t="str">
        <f>TEXT(Table2[[#This Row],[Application_Date]],"yyy")</f>
        <v>2029</v>
      </c>
      <c r="AB1912" s="8" t="str">
        <f>TEXT(Table2[[#This Row],[Application_Date]],"mmmm")</f>
        <v>September</v>
      </c>
      <c r="AC1912" s="1" t="s">
        <v>41</v>
      </c>
      <c r="AD1912" s="1" t="s">
        <v>30</v>
      </c>
      <c r="AE1912" s="1" t="s">
        <v>43</v>
      </c>
    </row>
    <row r="1913" spans="1:31" x14ac:dyDescent="0.25">
      <c r="A1913" s="1" t="s">
        <v>3966</v>
      </c>
      <c r="B1913" s="1" t="str">
        <f>IF(COUNTIF($A$2:A1913,A1913)&gt;1,"Duplicate","Unique")</f>
        <v>Unique</v>
      </c>
      <c r="C1913" s="1" t="s">
        <v>3967</v>
      </c>
      <c r="D1913" s="1" t="s">
        <v>284</v>
      </c>
      <c r="E1913" s="1" t="str">
        <f t="shared" si="204"/>
        <v>Submitted</v>
      </c>
      <c r="F1913" s="1" t="s">
        <v>35</v>
      </c>
      <c r="G1913" s="1">
        <v>64</v>
      </c>
      <c r="H1913" s="1" t="s">
        <v>36</v>
      </c>
      <c r="I1913" s="1" t="s">
        <v>25</v>
      </c>
      <c r="J1913" s="1" t="s">
        <v>37</v>
      </c>
      <c r="K1913" s="4">
        <v>1232420</v>
      </c>
      <c r="L1913" s="4" t="str">
        <f t="shared" si="205"/>
        <v>Submitted</v>
      </c>
      <c r="M1913" s="1">
        <v>388</v>
      </c>
      <c r="N1913" s="1" t="str">
        <f t="shared" si="206"/>
        <v>High_risk</v>
      </c>
      <c r="O1913" s="1" t="str">
        <f t="shared" si="207"/>
        <v>Excellent</v>
      </c>
      <c r="P1913" s="1" t="str">
        <f t="shared" si="208"/>
        <v>Submitted</v>
      </c>
      <c r="Q1913" s="1" t="str">
        <f t="shared" si="209"/>
        <v>Valid</v>
      </c>
      <c r="R1913" s="1" t="s">
        <v>70</v>
      </c>
      <c r="S1913" s="4">
        <v>2959708</v>
      </c>
      <c r="T1913" s="1">
        <v>13.38</v>
      </c>
      <c r="U1913" s="1">
        <v>120</v>
      </c>
      <c r="V1913" s="1">
        <v>24664.23</v>
      </c>
      <c r="W1913" s="4">
        <f t="shared" si="210"/>
        <v>3300074.42</v>
      </c>
      <c r="X1913" s="1" t="s">
        <v>85</v>
      </c>
      <c r="Y1913" s="1" t="s">
        <v>86</v>
      </c>
      <c r="Z1913" s="8">
        <v>47375</v>
      </c>
      <c r="AA1913" s="8" t="str">
        <f>TEXT(Table2[[#This Row],[Application_Date]],"yyy")</f>
        <v>2029</v>
      </c>
      <c r="AB1913" s="8" t="str">
        <f>TEXT(Table2[[#This Row],[Application_Date]],"mmmm")</f>
        <v>September</v>
      </c>
      <c r="AC1913" s="1" t="s">
        <v>61</v>
      </c>
      <c r="AD1913" s="1" t="s">
        <v>42</v>
      </c>
      <c r="AE1913" s="1" t="s">
        <v>31</v>
      </c>
    </row>
    <row r="1914" spans="1:31" x14ac:dyDescent="0.25">
      <c r="A1914" s="1" t="s">
        <v>3968</v>
      </c>
      <c r="B1914" s="1" t="str">
        <f>IF(COUNTIF($A$2:A1914,A1914)&gt;1,"Duplicate","Unique")</f>
        <v>Unique</v>
      </c>
      <c r="C1914" s="1" t="s">
        <v>3969</v>
      </c>
      <c r="D1914" s="1" t="s">
        <v>172</v>
      </c>
      <c r="E1914" s="1" t="str">
        <f t="shared" si="204"/>
        <v>Submitted</v>
      </c>
      <c r="F1914" s="1" t="s">
        <v>47</v>
      </c>
      <c r="G1914" s="1">
        <v>21</v>
      </c>
      <c r="H1914" s="1" t="s">
        <v>24</v>
      </c>
      <c r="I1914" s="1" t="s">
        <v>48</v>
      </c>
      <c r="J1914" s="1" t="s">
        <v>37</v>
      </c>
      <c r="K1914" s="4">
        <v>564917</v>
      </c>
      <c r="L1914" s="4" t="str">
        <f t="shared" si="205"/>
        <v>Submitted</v>
      </c>
      <c r="M1914" s="1">
        <v>535</v>
      </c>
      <c r="N1914" s="1" t="str">
        <f t="shared" si="206"/>
        <v>High_risk</v>
      </c>
      <c r="O1914" s="1" t="str">
        <f t="shared" si="207"/>
        <v>Excellent</v>
      </c>
      <c r="P1914" s="1" t="str">
        <f t="shared" si="208"/>
        <v>Submitted</v>
      </c>
      <c r="Q1914" s="1" t="str">
        <f t="shared" si="209"/>
        <v>Valid</v>
      </c>
      <c r="R1914" s="1" t="s">
        <v>82</v>
      </c>
      <c r="S1914" s="4">
        <v>3450971</v>
      </c>
      <c r="T1914" s="1">
        <v>17</v>
      </c>
      <c r="U1914" s="1">
        <v>12</v>
      </c>
      <c r="V1914" s="1">
        <v>287580.92</v>
      </c>
      <c r="W1914" s="4">
        <f t="shared" si="210"/>
        <v>4888998.7856593346</v>
      </c>
      <c r="X1914" s="1" t="s">
        <v>50</v>
      </c>
      <c r="Y1914" s="1" t="s">
        <v>51</v>
      </c>
      <c r="Z1914" s="8">
        <v>47376</v>
      </c>
      <c r="AA1914" s="8" t="str">
        <f>TEXT(Table2[[#This Row],[Application_Date]],"yyy")</f>
        <v>2029</v>
      </c>
      <c r="AB1914" s="8" t="str">
        <f>TEXT(Table2[[#This Row],[Application_Date]],"mmmm")</f>
        <v>September</v>
      </c>
      <c r="AC1914" s="1" t="s">
        <v>61</v>
      </c>
      <c r="AD1914" s="1" t="s">
        <v>30</v>
      </c>
      <c r="AE1914" s="1" t="s">
        <v>62</v>
      </c>
    </row>
    <row r="1915" spans="1:31" x14ac:dyDescent="0.25">
      <c r="A1915" s="1" t="s">
        <v>3970</v>
      </c>
      <c r="B1915" s="1" t="str">
        <f>IF(COUNTIF($A$2:A1915,A1915)&gt;1,"Duplicate","Unique")</f>
        <v>Unique</v>
      </c>
      <c r="C1915" s="1" t="s">
        <v>3971</v>
      </c>
      <c r="D1915" s="1" t="s">
        <v>139</v>
      </c>
      <c r="E1915" s="1" t="str">
        <f t="shared" si="204"/>
        <v>Submitted</v>
      </c>
      <c r="F1915" s="1" t="s">
        <v>35</v>
      </c>
      <c r="G1915" s="1">
        <v>37</v>
      </c>
      <c r="H1915" s="1" t="s">
        <v>36</v>
      </c>
      <c r="I1915" s="1" t="s">
        <v>48</v>
      </c>
      <c r="J1915" s="1" t="s">
        <v>26</v>
      </c>
      <c r="K1915" s="4">
        <v>918430</v>
      </c>
      <c r="L1915" s="4" t="str">
        <f t="shared" si="205"/>
        <v>Submitted</v>
      </c>
      <c r="M1915" s="1">
        <v>379</v>
      </c>
      <c r="N1915" s="1" t="str">
        <f t="shared" si="206"/>
        <v>High_risk</v>
      </c>
      <c r="O1915" s="1" t="str">
        <f t="shared" si="207"/>
        <v>Excellent</v>
      </c>
      <c r="P1915" s="1" t="str">
        <f t="shared" si="208"/>
        <v>Submitted</v>
      </c>
      <c r="Q1915" s="1" t="str">
        <f t="shared" si="209"/>
        <v>Valid</v>
      </c>
      <c r="R1915" s="1" t="s">
        <v>38</v>
      </c>
      <c r="S1915" s="4">
        <v>4179992</v>
      </c>
      <c r="T1915" s="1">
        <v>9.7799999999999994</v>
      </c>
      <c r="U1915" s="1">
        <v>24</v>
      </c>
      <c r="V1915" s="1">
        <v>174166.33</v>
      </c>
      <c r="W1915" s="4">
        <f t="shared" si="210"/>
        <v>3406695.565903536</v>
      </c>
      <c r="X1915" s="1" t="s">
        <v>105</v>
      </c>
      <c r="Y1915" s="1" t="s">
        <v>106</v>
      </c>
      <c r="Z1915" s="8">
        <v>47377</v>
      </c>
      <c r="AA1915" s="8" t="str">
        <f>TEXT(Table2[[#This Row],[Application_Date]],"yyy")</f>
        <v>2029</v>
      </c>
      <c r="AB1915" s="8" t="str">
        <f>TEXT(Table2[[#This Row],[Application_Date]],"mmmm")</f>
        <v>September</v>
      </c>
      <c r="AC1915" s="1" t="s">
        <v>61</v>
      </c>
      <c r="AD1915" s="1" t="s">
        <v>42</v>
      </c>
      <c r="AE1915" s="1" t="s">
        <v>62</v>
      </c>
    </row>
    <row r="1916" spans="1:31" x14ac:dyDescent="0.25">
      <c r="A1916" s="1" t="s">
        <v>3972</v>
      </c>
      <c r="B1916" s="1" t="str">
        <f>IF(COUNTIF($A$2:A1916,A1916)&gt;1,"Duplicate","Unique")</f>
        <v>Unique</v>
      </c>
      <c r="C1916" s="1" t="s">
        <v>3973</v>
      </c>
      <c r="D1916" s="1" t="s">
        <v>23</v>
      </c>
      <c r="E1916" s="1" t="str">
        <f t="shared" si="204"/>
        <v>Submitted</v>
      </c>
      <c r="F1916" s="1" t="s">
        <v>35</v>
      </c>
      <c r="G1916" s="1">
        <v>30</v>
      </c>
      <c r="H1916" s="1" t="s">
        <v>36</v>
      </c>
      <c r="I1916" s="1" t="s">
        <v>25</v>
      </c>
      <c r="J1916" s="1" t="s">
        <v>37</v>
      </c>
      <c r="K1916" s="4">
        <v>662869</v>
      </c>
      <c r="L1916" s="4" t="str">
        <f t="shared" si="205"/>
        <v>Submitted</v>
      </c>
      <c r="M1916" s="1">
        <v>719</v>
      </c>
      <c r="N1916" s="1" t="str">
        <f t="shared" si="206"/>
        <v>low_risk</v>
      </c>
      <c r="O1916" s="1" t="str">
        <f t="shared" si="207"/>
        <v>Excellent</v>
      </c>
      <c r="P1916" s="1" t="str">
        <f t="shared" si="208"/>
        <v>Submitted</v>
      </c>
      <c r="Q1916" s="1" t="str">
        <f t="shared" si="209"/>
        <v>Valid</v>
      </c>
      <c r="R1916" s="1" t="s">
        <v>38</v>
      </c>
      <c r="S1916" s="4">
        <v>3695438</v>
      </c>
      <c r="T1916" s="1">
        <v>8.65</v>
      </c>
      <c r="U1916" s="1">
        <v>180</v>
      </c>
      <c r="V1916" s="1">
        <v>20530.21</v>
      </c>
      <c r="W1916" s="4">
        <f t="shared" si="210"/>
        <v>2663794.8916666666</v>
      </c>
      <c r="X1916" s="1" t="s">
        <v>95</v>
      </c>
      <c r="Y1916" s="1" t="s">
        <v>96</v>
      </c>
      <c r="Z1916" s="8">
        <v>47378</v>
      </c>
      <c r="AA1916" s="8" t="str">
        <f>TEXT(Table2[[#This Row],[Application_Date]],"yyy")</f>
        <v>2029</v>
      </c>
      <c r="AB1916" s="8" t="str">
        <f>TEXT(Table2[[#This Row],[Application_Date]],"mmmm")</f>
        <v>September</v>
      </c>
      <c r="AC1916" s="1" t="s">
        <v>61</v>
      </c>
      <c r="AD1916" s="1" t="s">
        <v>30</v>
      </c>
      <c r="AE1916" s="1" t="s">
        <v>66</v>
      </c>
    </row>
    <row r="1917" spans="1:31" x14ac:dyDescent="0.25">
      <c r="A1917" s="1" t="s">
        <v>3974</v>
      </c>
      <c r="B1917" s="1" t="str">
        <f>IF(COUNTIF($A$2:A1917,A1917)&gt;1,"Duplicate","Unique")</f>
        <v>Unique</v>
      </c>
      <c r="C1917" s="1" t="s">
        <v>3975</v>
      </c>
      <c r="D1917" s="1" t="s">
        <v>659</v>
      </c>
      <c r="E1917" s="1" t="str">
        <f t="shared" si="204"/>
        <v>Submitted</v>
      </c>
      <c r="F1917" s="1" t="s">
        <v>35</v>
      </c>
      <c r="G1917" s="1">
        <v>59</v>
      </c>
      <c r="H1917" s="1" t="s">
        <v>24</v>
      </c>
      <c r="I1917" s="1" t="s">
        <v>25</v>
      </c>
      <c r="J1917" s="1" t="s">
        <v>49</v>
      </c>
      <c r="K1917" s="4">
        <v>2120436</v>
      </c>
      <c r="L1917" s="4" t="str">
        <f t="shared" si="205"/>
        <v>Submitted</v>
      </c>
      <c r="M1917" s="1">
        <v>543</v>
      </c>
      <c r="N1917" s="1" t="str">
        <f t="shared" si="206"/>
        <v>High_risk</v>
      </c>
      <c r="O1917" s="1" t="str">
        <f t="shared" si="207"/>
        <v>Excellent</v>
      </c>
      <c r="P1917" s="1" t="str">
        <f t="shared" si="208"/>
        <v>Submitted</v>
      </c>
      <c r="Q1917" s="1" t="str">
        <f t="shared" si="209"/>
        <v>Valid</v>
      </c>
      <c r="R1917" s="1" t="s">
        <v>70</v>
      </c>
      <c r="S1917" s="4">
        <v>1345088</v>
      </c>
      <c r="T1917" s="1">
        <v>14.03</v>
      </c>
      <c r="U1917" s="1">
        <v>120</v>
      </c>
      <c r="V1917" s="1">
        <v>11209.07</v>
      </c>
      <c r="W1917" s="4">
        <f t="shared" si="210"/>
        <v>1572632.0533333335</v>
      </c>
      <c r="X1917" s="1" t="s">
        <v>85</v>
      </c>
      <c r="Y1917" s="1" t="s">
        <v>86</v>
      </c>
      <c r="Z1917" s="8">
        <v>47379</v>
      </c>
      <c r="AA1917" s="8" t="str">
        <f>TEXT(Table2[[#This Row],[Application_Date]],"yyy")</f>
        <v>2029</v>
      </c>
      <c r="AB1917" s="8" t="str">
        <f>TEXT(Table2[[#This Row],[Application_Date]],"mmmm")</f>
        <v>September</v>
      </c>
      <c r="AC1917" s="1" t="s">
        <v>61</v>
      </c>
      <c r="AD1917" s="1" t="s">
        <v>30</v>
      </c>
      <c r="AE1917" s="1" t="s">
        <v>66</v>
      </c>
    </row>
    <row r="1918" spans="1:31" x14ac:dyDescent="0.25">
      <c r="A1918" s="1" t="s">
        <v>3976</v>
      </c>
      <c r="B1918" s="1" t="str">
        <f>IF(COUNTIF($A$2:A1918,A1918)&gt;1,"Duplicate","Unique")</f>
        <v>Unique</v>
      </c>
      <c r="C1918" s="1" t="s">
        <v>3977</v>
      </c>
      <c r="D1918" s="1" t="s">
        <v>81</v>
      </c>
      <c r="E1918" s="1" t="str">
        <f t="shared" si="204"/>
        <v>Submitted</v>
      </c>
      <c r="F1918" s="1" t="s">
        <v>47</v>
      </c>
      <c r="G1918" s="1">
        <v>20</v>
      </c>
      <c r="H1918" s="1" t="s">
        <v>36</v>
      </c>
      <c r="I1918" s="1" t="s">
        <v>48</v>
      </c>
      <c r="J1918" s="1" t="s">
        <v>26</v>
      </c>
      <c r="K1918" s="4">
        <v>812235</v>
      </c>
      <c r="L1918" s="4" t="str">
        <f t="shared" si="205"/>
        <v>Submitted</v>
      </c>
      <c r="M1918" s="1">
        <v>421</v>
      </c>
      <c r="N1918" s="1" t="str">
        <f t="shared" si="206"/>
        <v>High_risk</v>
      </c>
      <c r="O1918" s="1" t="str">
        <f t="shared" si="207"/>
        <v>Excellent</v>
      </c>
      <c r="P1918" s="1" t="str">
        <f t="shared" si="208"/>
        <v>Submitted</v>
      </c>
      <c r="Q1918" s="1" t="str">
        <f t="shared" si="209"/>
        <v>Valid</v>
      </c>
      <c r="R1918" s="1" t="s">
        <v>27</v>
      </c>
      <c r="S1918" s="4">
        <v>2563059</v>
      </c>
      <c r="T1918" s="1">
        <v>8.3699999999999992</v>
      </c>
      <c r="U1918" s="1">
        <v>60</v>
      </c>
      <c r="V1918" s="1">
        <v>42717.65</v>
      </c>
      <c r="W1918" s="4">
        <f t="shared" si="210"/>
        <v>1787733.652500029</v>
      </c>
      <c r="X1918" s="1" t="s">
        <v>95</v>
      </c>
      <c r="Y1918" s="1" t="s">
        <v>96</v>
      </c>
      <c r="Z1918" s="8">
        <v>47380</v>
      </c>
      <c r="AA1918" s="8" t="str">
        <f>TEXT(Table2[[#This Row],[Application_Date]],"yyy")</f>
        <v>2029</v>
      </c>
      <c r="AB1918" s="8" t="str">
        <f>TEXT(Table2[[#This Row],[Application_Date]],"mmmm")</f>
        <v>September</v>
      </c>
      <c r="AC1918" s="1" t="s">
        <v>41</v>
      </c>
      <c r="AD1918" s="1" t="s">
        <v>42</v>
      </c>
      <c r="AE1918" s="1" t="s">
        <v>31</v>
      </c>
    </row>
    <row r="1919" spans="1:31" x14ac:dyDescent="0.25">
      <c r="A1919" s="1" t="s">
        <v>3978</v>
      </c>
      <c r="B1919" s="1" t="str">
        <f>IF(COUNTIF($A$2:A1919,A1919)&gt;1,"Duplicate","Unique")</f>
        <v>Unique</v>
      </c>
      <c r="C1919" s="1" t="s">
        <v>3979</v>
      </c>
      <c r="D1919" s="1" t="s">
        <v>142</v>
      </c>
      <c r="E1919" s="1" t="str">
        <f t="shared" si="204"/>
        <v>Submitted</v>
      </c>
      <c r="F1919" s="1" t="s">
        <v>35</v>
      </c>
      <c r="G1919" s="1">
        <v>63</v>
      </c>
      <c r="H1919" s="1" t="s">
        <v>36</v>
      </c>
      <c r="I1919" s="1" t="s">
        <v>48</v>
      </c>
      <c r="J1919" s="1" t="s">
        <v>70</v>
      </c>
      <c r="K1919" s="4">
        <v>2207331</v>
      </c>
      <c r="L1919" s="4" t="str">
        <f t="shared" si="205"/>
        <v>Submitted</v>
      </c>
      <c r="M1919" s="1">
        <v>785</v>
      </c>
      <c r="N1919" s="1" t="str">
        <f t="shared" si="206"/>
        <v>medium_risk</v>
      </c>
      <c r="O1919" s="1" t="str">
        <f t="shared" si="207"/>
        <v>Excellent</v>
      </c>
      <c r="P1919" s="1" t="str">
        <f t="shared" si="208"/>
        <v>Submitted</v>
      </c>
      <c r="Q1919" s="1" t="str">
        <f t="shared" si="209"/>
        <v>Valid</v>
      </c>
      <c r="R1919" s="1" t="s">
        <v>38</v>
      </c>
      <c r="S1919" s="4">
        <v>3665878</v>
      </c>
      <c r="T1919" s="1">
        <v>17.41</v>
      </c>
      <c r="U1919" s="1">
        <v>12</v>
      </c>
      <c r="V1919" s="1">
        <v>305489.83</v>
      </c>
      <c r="W1919" s="4">
        <f t="shared" si="210"/>
        <v>5318691.2486535441</v>
      </c>
      <c r="X1919" s="1" t="s">
        <v>105</v>
      </c>
      <c r="Y1919" s="1" t="s">
        <v>106</v>
      </c>
      <c r="Z1919" s="8">
        <v>47381</v>
      </c>
      <c r="AA1919" s="8" t="str">
        <f>TEXT(Table2[[#This Row],[Application_Date]],"yyy")</f>
        <v>2029</v>
      </c>
      <c r="AB1919" s="8" t="str">
        <f>TEXT(Table2[[#This Row],[Application_Date]],"mmmm")</f>
        <v>September</v>
      </c>
      <c r="AC1919" s="1" t="s">
        <v>61</v>
      </c>
      <c r="AD1919" s="1" t="s">
        <v>30</v>
      </c>
      <c r="AE1919" s="1" t="s">
        <v>66</v>
      </c>
    </row>
    <row r="1920" spans="1:31" x14ac:dyDescent="0.25">
      <c r="A1920" s="1" t="s">
        <v>3980</v>
      </c>
      <c r="B1920" s="1" t="str">
        <f>IF(COUNTIF($A$2:A1920,A1920)&gt;1,"Duplicate","Unique")</f>
        <v>Unique</v>
      </c>
      <c r="C1920" s="1" t="s">
        <v>3981</v>
      </c>
      <c r="D1920" s="1" t="s">
        <v>115</v>
      </c>
      <c r="E1920" s="1" t="str">
        <f t="shared" si="204"/>
        <v>Submitted</v>
      </c>
      <c r="F1920" s="1" t="s">
        <v>47</v>
      </c>
      <c r="G1920" s="1">
        <v>37</v>
      </c>
      <c r="H1920" s="1" t="s">
        <v>24</v>
      </c>
      <c r="I1920" s="1" t="s">
        <v>48</v>
      </c>
      <c r="J1920" s="1" t="s">
        <v>26</v>
      </c>
      <c r="K1920" s="4">
        <v>1855003</v>
      </c>
      <c r="L1920" s="4" t="str">
        <f t="shared" si="205"/>
        <v>Submitted</v>
      </c>
      <c r="M1920" s="1">
        <v>618</v>
      </c>
      <c r="N1920" s="1" t="str">
        <f t="shared" si="206"/>
        <v>low_risk</v>
      </c>
      <c r="O1920" s="1" t="str">
        <f t="shared" si="207"/>
        <v>Excellent</v>
      </c>
      <c r="P1920" s="1" t="str">
        <f t="shared" si="208"/>
        <v>Submitted</v>
      </c>
      <c r="Q1920" s="1" t="str">
        <f t="shared" si="209"/>
        <v>Valid</v>
      </c>
      <c r="R1920" s="1" t="s">
        <v>27</v>
      </c>
      <c r="S1920" s="4">
        <v>0</v>
      </c>
      <c r="T1920" s="1">
        <v>8.98</v>
      </c>
      <c r="U1920" s="1">
        <v>180</v>
      </c>
      <c r="V1920" s="1">
        <v>1388.89</v>
      </c>
      <c r="W1920" s="4">
        <f t="shared" si="210"/>
        <v>0</v>
      </c>
      <c r="X1920" s="1" t="s">
        <v>50</v>
      </c>
      <c r="Y1920" s="1" t="s">
        <v>51</v>
      </c>
      <c r="Z1920" s="8">
        <v>47382</v>
      </c>
      <c r="AA1920" s="8" t="str">
        <f>TEXT(Table2[[#This Row],[Application_Date]],"yyy")</f>
        <v>2029</v>
      </c>
      <c r="AB1920" s="8" t="str">
        <f>TEXT(Table2[[#This Row],[Application_Date]],"mmmm")</f>
        <v>September</v>
      </c>
      <c r="AC1920" s="1" t="s">
        <v>61</v>
      </c>
      <c r="AD1920" s="1" t="s">
        <v>30</v>
      </c>
      <c r="AE1920" s="1" t="s">
        <v>66</v>
      </c>
    </row>
    <row r="1921" spans="1:31" x14ac:dyDescent="0.25">
      <c r="A1921" s="1" t="s">
        <v>3982</v>
      </c>
      <c r="B1921" s="1" t="str">
        <f>IF(COUNTIF($A$2:A1921,A1921)&gt;1,"Duplicate","Unique")</f>
        <v>Unique</v>
      </c>
      <c r="C1921" s="1" t="s">
        <v>3983</v>
      </c>
      <c r="D1921" s="1" t="s">
        <v>659</v>
      </c>
      <c r="E1921" s="1" t="str">
        <f t="shared" si="204"/>
        <v>Submitted</v>
      </c>
      <c r="F1921" s="1" t="s">
        <v>35</v>
      </c>
      <c r="G1921" s="1">
        <v>24</v>
      </c>
      <c r="H1921" s="1" t="s">
        <v>24</v>
      </c>
      <c r="I1921" s="1" t="s">
        <v>25</v>
      </c>
      <c r="J1921" s="1" t="s">
        <v>37</v>
      </c>
      <c r="K1921" s="4">
        <v>1663248</v>
      </c>
      <c r="L1921" s="4" t="str">
        <f t="shared" si="205"/>
        <v>Submitted</v>
      </c>
      <c r="M1921" s="1">
        <v>539</v>
      </c>
      <c r="N1921" s="1" t="str">
        <f t="shared" si="206"/>
        <v>High_risk</v>
      </c>
      <c r="O1921" s="1" t="str">
        <f t="shared" si="207"/>
        <v>Excellent</v>
      </c>
      <c r="P1921" s="1" t="str">
        <f t="shared" si="208"/>
        <v>Submitted</v>
      </c>
      <c r="Q1921" s="1" t="str">
        <f t="shared" si="209"/>
        <v>Valid</v>
      </c>
      <c r="R1921" s="1" t="s">
        <v>82</v>
      </c>
      <c r="S1921" s="4">
        <v>51035</v>
      </c>
      <c r="T1921" s="1">
        <v>8.75</v>
      </c>
      <c r="U1921" s="1">
        <v>24</v>
      </c>
      <c r="V1921" s="1">
        <v>2126.46</v>
      </c>
      <c r="W1921" s="4">
        <f t="shared" si="210"/>
        <v>37213.093713818758</v>
      </c>
      <c r="X1921" s="1" t="s">
        <v>50</v>
      </c>
      <c r="Y1921" s="1" t="s">
        <v>51</v>
      </c>
      <c r="Z1921" s="8">
        <v>47383</v>
      </c>
      <c r="AA1921" s="8" t="str">
        <f>TEXT(Table2[[#This Row],[Application_Date]],"yyy")</f>
        <v>2029</v>
      </c>
      <c r="AB1921" s="8" t="str">
        <f>TEXT(Table2[[#This Row],[Application_Date]],"mmmm")</f>
        <v>September</v>
      </c>
      <c r="AC1921" s="1" t="s">
        <v>61</v>
      </c>
      <c r="AD1921" s="1" t="s">
        <v>42</v>
      </c>
      <c r="AE1921" s="1" t="s">
        <v>62</v>
      </c>
    </row>
    <row r="1922" spans="1:31" x14ac:dyDescent="0.25">
      <c r="A1922" s="1" t="s">
        <v>3984</v>
      </c>
      <c r="B1922" s="1" t="str">
        <f>IF(COUNTIF($A$2:A1922,A1922)&gt;1,"Duplicate","Unique")</f>
        <v>Unique</v>
      </c>
      <c r="C1922" s="1" t="s">
        <v>3985</v>
      </c>
      <c r="D1922" s="1" t="s">
        <v>112</v>
      </c>
      <c r="E1922" s="1" t="str">
        <f t="shared" ref="E1922:E1985" si="211">IF(C1922="","Missing","Submitted")</f>
        <v>Submitted</v>
      </c>
      <c r="F1922" s="1" t="s">
        <v>47</v>
      </c>
      <c r="G1922" s="1">
        <v>35</v>
      </c>
      <c r="H1922" s="1" t="s">
        <v>24</v>
      </c>
      <c r="I1922" s="1" t="s">
        <v>25</v>
      </c>
      <c r="J1922" s="1" t="s">
        <v>70</v>
      </c>
      <c r="K1922" s="4">
        <v>2392598</v>
      </c>
      <c r="L1922" s="4" t="str">
        <f t="shared" ref="L1922:L1985" si="212">IF(K1922="","Missing","Submitted")</f>
        <v>Submitted</v>
      </c>
      <c r="M1922" s="1">
        <v>950</v>
      </c>
      <c r="N1922" s="1" t="str">
        <f t="shared" ref="N1922:N1985" si="213">IF(M1922&lt;600,"High_risk",IF(M1922&gt;=750,"medium_risk","low_risk"))</f>
        <v>medium_risk</v>
      </c>
      <c r="O1922" s="1" t="str">
        <f t="shared" ref="O1922:O1985" si="214">IF(J1923&lt;503,"Poor",IF(J1923&lt;=550,"Fair",IF(J1923&lt;=750,"Good","Excellent")))</f>
        <v>Excellent</v>
      </c>
      <c r="P1922" s="1" t="str">
        <f t="shared" ref="P1922:P1985" si="215">IF(S1922="","Missing","Submitted")</f>
        <v>Submitted</v>
      </c>
      <c r="Q1922" s="1" t="str">
        <f t="shared" ref="Q1922:Q1985" si="216">IF(AND(M1922&gt;=300,M1922&lt;=900),"Valid","Invalid")</f>
        <v>Invalid</v>
      </c>
      <c r="R1922" s="1" t="s">
        <v>6</v>
      </c>
      <c r="S1922" s="4">
        <v>4405324</v>
      </c>
      <c r="T1922" s="1">
        <v>17.350000000000001</v>
      </c>
      <c r="U1922" s="1">
        <v>60</v>
      </c>
      <c r="V1922" s="1">
        <v>73422.070000000007</v>
      </c>
      <c r="W1922" s="4">
        <f t="shared" ref="W1922:W1985" si="217">PMT(T1922/12,U1922,-S1922)</f>
        <v>6369364.2833333341</v>
      </c>
      <c r="X1922" s="1" t="s">
        <v>28</v>
      </c>
      <c r="Y1922" s="1" t="s">
        <v>29</v>
      </c>
      <c r="Z1922" s="8">
        <v>47384</v>
      </c>
      <c r="AA1922" s="8" t="str">
        <f>TEXT(Table2[[#This Row],[Application_Date]],"yyy")</f>
        <v>2029</v>
      </c>
      <c r="AB1922" s="8" t="str">
        <f>TEXT(Table2[[#This Row],[Application_Date]],"mmmm")</f>
        <v>September</v>
      </c>
      <c r="AC1922" s="1" t="s">
        <v>61</v>
      </c>
      <c r="AD1922" s="1" t="s">
        <v>42</v>
      </c>
      <c r="AE1922" s="1" t="s">
        <v>43</v>
      </c>
    </row>
    <row r="1923" spans="1:31" x14ac:dyDescent="0.25">
      <c r="A1923" s="1" t="s">
        <v>3986</v>
      </c>
      <c r="B1923" s="1" t="str">
        <f>IF(COUNTIF($A$2:A1923,A1923)&gt;1,"Duplicate","Unique")</f>
        <v>Unique</v>
      </c>
      <c r="C1923" s="1" t="s">
        <v>3987</v>
      </c>
      <c r="D1923" s="1" t="s">
        <v>163</v>
      </c>
      <c r="E1923" s="1" t="str">
        <f t="shared" si="211"/>
        <v>Submitted</v>
      </c>
      <c r="F1923" s="1" t="s">
        <v>47</v>
      </c>
      <c r="G1923" s="1">
        <v>27</v>
      </c>
      <c r="H1923" s="1" t="s">
        <v>24</v>
      </c>
      <c r="I1923" s="1" t="s">
        <v>48</v>
      </c>
      <c r="J1923" s="1" t="s">
        <v>37</v>
      </c>
      <c r="K1923" s="4">
        <v>1542846</v>
      </c>
      <c r="L1923" s="4" t="str">
        <f t="shared" si="212"/>
        <v>Submitted</v>
      </c>
      <c r="M1923" s="1">
        <v>635</v>
      </c>
      <c r="N1923" s="1" t="str">
        <f t="shared" si="213"/>
        <v>low_risk</v>
      </c>
      <c r="O1923" s="1" t="str">
        <f t="shared" si="214"/>
        <v>Excellent</v>
      </c>
      <c r="P1923" s="1" t="str">
        <f t="shared" si="215"/>
        <v>Submitted</v>
      </c>
      <c r="Q1923" s="1" t="str">
        <f t="shared" si="216"/>
        <v>Valid</v>
      </c>
      <c r="R1923" s="1" t="s">
        <v>70</v>
      </c>
      <c r="S1923" s="4">
        <v>1985402</v>
      </c>
      <c r="T1923" s="1">
        <v>14.11</v>
      </c>
      <c r="U1923" s="1">
        <v>60</v>
      </c>
      <c r="V1923" s="1">
        <v>33090.03</v>
      </c>
      <c r="W1923" s="4">
        <f t="shared" si="217"/>
        <v>2334501.8516666666</v>
      </c>
      <c r="X1923" s="1" t="s">
        <v>39</v>
      </c>
      <c r="Y1923" s="1" t="s">
        <v>40</v>
      </c>
      <c r="Z1923" s="8">
        <v>47385</v>
      </c>
      <c r="AA1923" s="8" t="str">
        <f>TEXT(Table2[[#This Row],[Application_Date]],"yyy")</f>
        <v>2029</v>
      </c>
      <c r="AB1923" s="8" t="str">
        <f>TEXT(Table2[[#This Row],[Application_Date]],"mmmm")</f>
        <v>September</v>
      </c>
      <c r="AC1923" s="1" t="s">
        <v>61</v>
      </c>
      <c r="AD1923" s="1" t="s">
        <v>30</v>
      </c>
      <c r="AE1923" s="1" t="s">
        <v>31</v>
      </c>
    </row>
    <row r="1924" spans="1:31" x14ac:dyDescent="0.25">
      <c r="A1924" s="1" t="s">
        <v>3988</v>
      </c>
      <c r="B1924" s="1" t="str">
        <f>IF(COUNTIF($A$2:A1924,A1924)&gt;1,"Duplicate","Unique")</f>
        <v>Unique</v>
      </c>
      <c r="C1924" s="1" t="s">
        <v>3989</v>
      </c>
      <c r="D1924" s="1" t="s">
        <v>89</v>
      </c>
      <c r="E1924" s="1" t="str">
        <f t="shared" si="211"/>
        <v>Submitted</v>
      </c>
      <c r="F1924" s="1" t="s">
        <v>47</v>
      </c>
      <c r="G1924" s="1">
        <v>18</v>
      </c>
      <c r="H1924" s="1" t="s">
        <v>24</v>
      </c>
      <c r="I1924" s="1" t="s">
        <v>25</v>
      </c>
      <c r="J1924" s="1" t="s">
        <v>26</v>
      </c>
      <c r="K1924" s="4">
        <v>2039412</v>
      </c>
      <c r="L1924" s="4" t="str">
        <f t="shared" si="212"/>
        <v>Submitted</v>
      </c>
      <c r="M1924" s="1">
        <v>317</v>
      </c>
      <c r="N1924" s="1" t="str">
        <f t="shared" si="213"/>
        <v>High_risk</v>
      </c>
      <c r="O1924" s="1" t="str">
        <f t="shared" si="214"/>
        <v>Excellent</v>
      </c>
      <c r="P1924" s="1" t="str">
        <f t="shared" si="215"/>
        <v>Submitted</v>
      </c>
      <c r="Q1924" s="1" t="str">
        <f t="shared" si="216"/>
        <v>Valid</v>
      </c>
      <c r="R1924" s="1" t="s">
        <v>38</v>
      </c>
      <c r="S1924" s="4">
        <v>4210409</v>
      </c>
      <c r="T1924" s="1">
        <v>9.01</v>
      </c>
      <c r="U1924" s="1">
        <v>36</v>
      </c>
      <c r="V1924" s="1">
        <v>116955.81</v>
      </c>
      <c r="W1924" s="4">
        <f t="shared" si="217"/>
        <v>3161315.4297008663</v>
      </c>
      <c r="X1924" s="1" t="s">
        <v>85</v>
      </c>
      <c r="Y1924" s="1" t="s">
        <v>86</v>
      </c>
      <c r="Z1924" s="8">
        <v>47386</v>
      </c>
      <c r="AA1924" s="8" t="str">
        <f>TEXT(Table2[[#This Row],[Application_Date]],"yyy")</f>
        <v>2029</v>
      </c>
      <c r="AB1924" s="8" t="str">
        <f>TEXT(Table2[[#This Row],[Application_Date]],"mmmm")</f>
        <v>September</v>
      </c>
      <c r="AC1924" s="1" t="s">
        <v>61</v>
      </c>
      <c r="AD1924" s="1" t="s">
        <v>30</v>
      </c>
      <c r="AE1924" s="1" t="s">
        <v>31</v>
      </c>
    </row>
    <row r="1925" spans="1:31" x14ac:dyDescent="0.25">
      <c r="A1925" s="1" t="s">
        <v>3990</v>
      </c>
      <c r="B1925" s="1" t="str">
        <f>IF(COUNTIF($A$2:A1925,A1925)&gt;1,"Duplicate","Unique")</f>
        <v>Unique</v>
      </c>
      <c r="C1925" s="1" t="s">
        <v>3991</v>
      </c>
      <c r="D1925" s="1" t="s">
        <v>270</v>
      </c>
      <c r="E1925" s="1" t="str">
        <f t="shared" si="211"/>
        <v>Submitted</v>
      </c>
      <c r="F1925" s="1" t="s">
        <v>47</v>
      </c>
      <c r="G1925" s="1">
        <v>39</v>
      </c>
      <c r="H1925" s="1" t="s">
        <v>24</v>
      </c>
      <c r="I1925" s="1" t="s">
        <v>48</v>
      </c>
      <c r="J1925" s="1" t="s">
        <v>37</v>
      </c>
      <c r="K1925" s="4">
        <v>-50000</v>
      </c>
      <c r="L1925" s="4" t="str">
        <f t="shared" si="212"/>
        <v>Submitted</v>
      </c>
      <c r="M1925" s="1">
        <v>663</v>
      </c>
      <c r="N1925" s="1" t="str">
        <f t="shared" si="213"/>
        <v>low_risk</v>
      </c>
      <c r="O1925" s="1" t="str">
        <f t="shared" si="214"/>
        <v>Excellent</v>
      </c>
      <c r="P1925" s="1" t="str">
        <f t="shared" si="215"/>
        <v>Submitted</v>
      </c>
      <c r="Q1925" s="1" t="str">
        <f t="shared" si="216"/>
        <v>Valid</v>
      </c>
      <c r="R1925" s="1" t="s">
        <v>82</v>
      </c>
      <c r="S1925" s="4">
        <v>4748088</v>
      </c>
      <c r="T1925" s="1">
        <v>15.75</v>
      </c>
      <c r="U1925" s="1">
        <v>36</v>
      </c>
      <c r="V1925" s="1">
        <v>131891.32999999999</v>
      </c>
      <c r="W1925" s="4">
        <f t="shared" si="217"/>
        <v>6231865.5000004862</v>
      </c>
      <c r="X1925" s="1" t="s">
        <v>85</v>
      </c>
      <c r="Y1925" s="1" t="s">
        <v>86</v>
      </c>
      <c r="Z1925" s="8">
        <v>47387</v>
      </c>
      <c r="AA1925" s="8" t="str">
        <f>TEXT(Table2[[#This Row],[Application_Date]],"yyy")</f>
        <v>2029</v>
      </c>
      <c r="AB1925" s="8" t="str">
        <f>TEXT(Table2[[#This Row],[Application_Date]],"mmmm")</f>
        <v>September</v>
      </c>
      <c r="AC1925" s="1" t="s">
        <v>61</v>
      </c>
      <c r="AD1925" s="1" t="s">
        <v>30</v>
      </c>
      <c r="AE1925" s="1" t="s">
        <v>66</v>
      </c>
    </row>
    <row r="1926" spans="1:31" x14ac:dyDescent="0.25">
      <c r="A1926" s="1" t="s">
        <v>3992</v>
      </c>
      <c r="B1926" s="1" t="str">
        <f>IF(COUNTIF($A$2:A1926,A1926)&gt;1,"Duplicate","Unique")</f>
        <v>Unique</v>
      </c>
      <c r="C1926" s="1" t="s">
        <v>3993</v>
      </c>
      <c r="D1926" s="1" t="s">
        <v>270</v>
      </c>
      <c r="E1926" s="1" t="str">
        <f t="shared" si="211"/>
        <v>Submitted</v>
      </c>
      <c r="F1926" s="1" t="s">
        <v>47</v>
      </c>
      <c r="G1926" s="1">
        <v>37</v>
      </c>
      <c r="H1926" s="1" t="s">
        <v>24</v>
      </c>
      <c r="I1926" s="1" t="s">
        <v>25</v>
      </c>
      <c r="J1926" s="1" t="s">
        <v>26</v>
      </c>
      <c r="K1926" s="4">
        <v>418334</v>
      </c>
      <c r="L1926" s="4" t="str">
        <f t="shared" si="212"/>
        <v>Submitted</v>
      </c>
      <c r="M1926" s="1">
        <v>829</v>
      </c>
      <c r="N1926" s="1" t="str">
        <f t="shared" si="213"/>
        <v>medium_risk</v>
      </c>
      <c r="O1926" s="1" t="str">
        <f t="shared" si="214"/>
        <v>Excellent</v>
      </c>
      <c r="P1926" s="1" t="str">
        <f t="shared" si="215"/>
        <v>Submitted</v>
      </c>
      <c r="Q1926" s="1" t="str">
        <f t="shared" si="216"/>
        <v>Valid</v>
      </c>
      <c r="R1926" s="1" t="s">
        <v>6</v>
      </c>
      <c r="S1926" s="4">
        <v>3169477</v>
      </c>
      <c r="T1926" s="1">
        <v>15.73</v>
      </c>
      <c r="U1926" s="1">
        <v>12</v>
      </c>
      <c r="V1926" s="1">
        <v>264123.08</v>
      </c>
      <c r="W1926" s="4">
        <f t="shared" si="217"/>
        <v>4154835.297666417</v>
      </c>
      <c r="X1926" s="1" t="s">
        <v>39</v>
      </c>
      <c r="Y1926" s="1" t="s">
        <v>40</v>
      </c>
      <c r="Z1926" s="8">
        <v>47388</v>
      </c>
      <c r="AA1926" s="8" t="str">
        <f>TEXT(Table2[[#This Row],[Application_Date]],"yyy")</f>
        <v>2029</v>
      </c>
      <c r="AB1926" s="8" t="str">
        <f>TEXT(Table2[[#This Row],[Application_Date]],"mmmm")</f>
        <v>September</v>
      </c>
      <c r="AC1926" s="1" t="s">
        <v>61</v>
      </c>
      <c r="AD1926" s="1" t="s">
        <v>42</v>
      </c>
      <c r="AE1926" s="1" t="s">
        <v>31</v>
      </c>
    </row>
    <row r="1927" spans="1:31" x14ac:dyDescent="0.25">
      <c r="A1927" s="1" t="s">
        <v>3994</v>
      </c>
      <c r="B1927" s="1" t="str">
        <f>IF(COUNTIF($A$2:A1927,A1927)&gt;1,"Duplicate","Unique")</f>
        <v>Unique</v>
      </c>
      <c r="C1927" s="1" t="s">
        <v>3995</v>
      </c>
      <c r="D1927" s="1" t="s">
        <v>229</v>
      </c>
      <c r="E1927" s="1" t="str">
        <f t="shared" si="211"/>
        <v>Submitted</v>
      </c>
      <c r="F1927" s="1" t="s">
        <v>47</v>
      </c>
      <c r="G1927" s="1">
        <v>27</v>
      </c>
      <c r="H1927" s="1" t="s">
        <v>24</v>
      </c>
      <c r="I1927" s="1" t="s">
        <v>25</v>
      </c>
      <c r="J1927" s="1" t="s">
        <v>49</v>
      </c>
      <c r="K1927" s="4">
        <v>2243572</v>
      </c>
      <c r="L1927" s="4" t="str">
        <f t="shared" si="212"/>
        <v>Submitted</v>
      </c>
      <c r="M1927" s="1">
        <v>821</v>
      </c>
      <c r="N1927" s="1" t="str">
        <f t="shared" si="213"/>
        <v>medium_risk</v>
      </c>
      <c r="O1927" s="1" t="str">
        <f t="shared" si="214"/>
        <v>Excellent</v>
      </c>
      <c r="P1927" s="1" t="str">
        <f t="shared" si="215"/>
        <v>Submitted</v>
      </c>
      <c r="Q1927" s="1" t="str">
        <f t="shared" si="216"/>
        <v>Valid</v>
      </c>
      <c r="R1927" s="1" t="s">
        <v>27</v>
      </c>
      <c r="S1927" s="4">
        <v>2093468</v>
      </c>
      <c r="T1927" s="1">
        <v>9.16</v>
      </c>
      <c r="U1927" s="1">
        <v>180</v>
      </c>
      <c r="V1927" s="1">
        <v>11630.38</v>
      </c>
      <c r="W1927" s="4">
        <f t="shared" si="217"/>
        <v>1598013.9066666665</v>
      </c>
      <c r="X1927" s="1" t="s">
        <v>39</v>
      </c>
      <c r="Y1927" s="1" t="s">
        <v>40</v>
      </c>
      <c r="Z1927" s="8">
        <v>47389</v>
      </c>
      <c r="AA1927" s="8" t="str">
        <f>TEXT(Table2[[#This Row],[Application_Date]],"yyy")</f>
        <v>2029</v>
      </c>
      <c r="AB1927" s="8" t="str">
        <f>TEXT(Table2[[#This Row],[Application_Date]],"mmmm")</f>
        <v>September</v>
      </c>
      <c r="AC1927" s="1" t="s">
        <v>61</v>
      </c>
      <c r="AD1927" s="1" t="s">
        <v>42</v>
      </c>
      <c r="AE1927" s="1" t="s">
        <v>62</v>
      </c>
    </row>
    <row r="1928" spans="1:31" x14ac:dyDescent="0.25">
      <c r="A1928" s="1" t="s">
        <v>3996</v>
      </c>
      <c r="B1928" s="1" t="str">
        <f>IF(COUNTIF($A$2:A1928,A1928)&gt;1,"Duplicate","Unique")</f>
        <v>Unique</v>
      </c>
      <c r="C1928" s="1" t="s">
        <v>3997</v>
      </c>
      <c r="D1928" s="1" t="s">
        <v>279</v>
      </c>
      <c r="E1928" s="1" t="str">
        <f t="shared" si="211"/>
        <v>Submitted</v>
      </c>
      <c r="F1928" s="1" t="s">
        <v>47</v>
      </c>
      <c r="G1928" s="1">
        <v>64</v>
      </c>
      <c r="H1928" s="1" t="s">
        <v>24</v>
      </c>
      <c r="I1928" s="1" t="s">
        <v>48</v>
      </c>
      <c r="J1928" s="1" t="s">
        <v>26</v>
      </c>
      <c r="K1928" s="4">
        <v>1806469</v>
      </c>
      <c r="L1928" s="4" t="str">
        <f t="shared" si="212"/>
        <v>Submitted</v>
      </c>
      <c r="M1928" s="1">
        <v>649</v>
      </c>
      <c r="N1928" s="1" t="str">
        <f t="shared" si="213"/>
        <v>low_risk</v>
      </c>
      <c r="O1928" s="1" t="str">
        <f t="shared" si="214"/>
        <v>Excellent</v>
      </c>
      <c r="P1928" s="1" t="str">
        <f t="shared" si="215"/>
        <v>Submitted</v>
      </c>
      <c r="Q1928" s="1" t="str">
        <f t="shared" si="216"/>
        <v>Valid</v>
      </c>
      <c r="R1928" s="1" t="s">
        <v>82</v>
      </c>
      <c r="S1928" s="4">
        <v>3169802</v>
      </c>
      <c r="T1928" s="1">
        <v>9.0500000000000007</v>
      </c>
      <c r="U1928" s="1">
        <v>120</v>
      </c>
      <c r="V1928" s="1">
        <v>26415.02</v>
      </c>
      <c r="W1928" s="4">
        <f t="shared" si="217"/>
        <v>2390559.0083333338</v>
      </c>
      <c r="X1928" s="1" t="s">
        <v>59</v>
      </c>
      <c r="Y1928" s="1" t="s">
        <v>60</v>
      </c>
      <c r="Z1928" s="8">
        <v>47390</v>
      </c>
      <c r="AA1928" s="8" t="str">
        <f>TEXT(Table2[[#This Row],[Application_Date]],"yyy")</f>
        <v>2029</v>
      </c>
      <c r="AB1928" s="8" t="str">
        <f>TEXT(Table2[[#This Row],[Application_Date]],"mmmm")</f>
        <v>September</v>
      </c>
      <c r="AC1928" s="1" t="s">
        <v>61</v>
      </c>
      <c r="AD1928" s="1" t="s">
        <v>30</v>
      </c>
      <c r="AE1928" s="1" t="s">
        <v>62</v>
      </c>
    </row>
    <row r="1929" spans="1:31" x14ac:dyDescent="0.25">
      <c r="A1929" s="1" t="s">
        <v>3998</v>
      </c>
      <c r="B1929" s="1" t="str">
        <f>IF(COUNTIF($A$2:A1929,A1929)&gt;1,"Duplicate","Unique")</f>
        <v>Unique</v>
      </c>
      <c r="C1929" s="1" t="s">
        <v>3999</v>
      </c>
      <c r="D1929" s="1" t="s">
        <v>207</v>
      </c>
      <c r="E1929" s="1" t="str">
        <f t="shared" si="211"/>
        <v>Submitted</v>
      </c>
      <c r="F1929" s="1" t="s">
        <v>47</v>
      </c>
      <c r="G1929" s="1">
        <v>38</v>
      </c>
      <c r="H1929" s="1" t="s">
        <v>24</v>
      </c>
      <c r="I1929" s="1" t="s">
        <v>25</v>
      </c>
      <c r="J1929" s="1" t="s">
        <v>26</v>
      </c>
      <c r="K1929" s="4">
        <v>313710</v>
      </c>
      <c r="L1929" s="4" t="str">
        <f t="shared" si="212"/>
        <v>Submitted</v>
      </c>
      <c r="M1929" s="1">
        <v>763</v>
      </c>
      <c r="N1929" s="1" t="str">
        <f t="shared" si="213"/>
        <v>medium_risk</v>
      </c>
      <c r="O1929" s="1" t="str">
        <f t="shared" si="214"/>
        <v>Excellent</v>
      </c>
      <c r="P1929" s="1" t="str">
        <f t="shared" si="215"/>
        <v>Submitted</v>
      </c>
      <c r="Q1929" s="1" t="str">
        <f t="shared" si="216"/>
        <v>Valid</v>
      </c>
      <c r="R1929" s="1" t="s">
        <v>82</v>
      </c>
      <c r="S1929" s="4">
        <v>1240962</v>
      </c>
      <c r="T1929" s="1">
        <v>8.3800000000000008</v>
      </c>
      <c r="U1929" s="1">
        <v>180</v>
      </c>
      <c r="V1929" s="1">
        <v>6894.23</v>
      </c>
      <c r="W1929" s="4">
        <f t="shared" si="217"/>
        <v>866605.13</v>
      </c>
      <c r="X1929" s="1" t="s">
        <v>28</v>
      </c>
      <c r="Y1929" s="1" t="s">
        <v>29</v>
      </c>
      <c r="Z1929" s="8">
        <v>47391</v>
      </c>
      <c r="AA1929" s="8" t="str">
        <f>TEXT(Table2[[#This Row],[Application_Date]],"yyy")</f>
        <v>2029</v>
      </c>
      <c r="AB1929" s="8" t="str">
        <f>TEXT(Table2[[#This Row],[Application_Date]],"mmmm")</f>
        <v>September</v>
      </c>
      <c r="AC1929" s="1" t="s">
        <v>52</v>
      </c>
      <c r="AD1929" s="1" t="s">
        <v>42</v>
      </c>
      <c r="AE1929" s="1" t="s">
        <v>31</v>
      </c>
    </row>
    <row r="1930" spans="1:31" x14ac:dyDescent="0.25">
      <c r="A1930" s="1" t="s">
        <v>4000</v>
      </c>
      <c r="B1930" s="1" t="str">
        <f>IF(COUNTIF($A$2:A1930,A1930)&gt;1,"Duplicate","Unique")</f>
        <v>Unique</v>
      </c>
      <c r="C1930" s="1" t="s">
        <v>4001</v>
      </c>
      <c r="D1930" s="1" t="s">
        <v>226</v>
      </c>
      <c r="E1930" s="1" t="str">
        <f t="shared" si="211"/>
        <v>Submitted</v>
      </c>
      <c r="F1930" s="1" t="s">
        <v>47</v>
      </c>
      <c r="G1930" s="1">
        <v>24</v>
      </c>
      <c r="H1930" s="1" t="s">
        <v>24</v>
      </c>
      <c r="I1930" s="1" t="s">
        <v>48</v>
      </c>
      <c r="J1930" s="1" t="s">
        <v>37</v>
      </c>
      <c r="K1930" s="4">
        <v>713239</v>
      </c>
      <c r="L1930" s="4" t="str">
        <f t="shared" si="212"/>
        <v>Submitted</v>
      </c>
      <c r="M1930" s="1">
        <v>950</v>
      </c>
      <c r="N1930" s="1" t="str">
        <f t="shared" si="213"/>
        <v>medium_risk</v>
      </c>
      <c r="O1930" s="1" t="str">
        <f t="shared" si="214"/>
        <v>Excellent</v>
      </c>
      <c r="P1930" s="1" t="str">
        <f t="shared" si="215"/>
        <v>Submitted</v>
      </c>
      <c r="Q1930" s="1" t="str">
        <f t="shared" si="216"/>
        <v>Invalid</v>
      </c>
      <c r="R1930" s="1" t="s">
        <v>82</v>
      </c>
      <c r="S1930" s="4">
        <v>2835825</v>
      </c>
      <c r="T1930" s="1">
        <v>16.98</v>
      </c>
      <c r="U1930" s="1">
        <v>12</v>
      </c>
      <c r="V1930" s="1">
        <v>236318.75</v>
      </c>
      <c r="W1930" s="4">
        <f t="shared" si="217"/>
        <v>4012794.3376891445</v>
      </c>
      <c r="X1930" s="1" t="s">
        <v>105</v>
      </c>
      <c r="Y1930" s="1" t="s">
        <v>106</v>
      </c>
      <c r="Z1930" s="8">
        <v>47392</v>
      </c>
      <c r="AA1930" s="8" t="str">
        <f>TEXT(Table2[[#This Row],[Application_Date]],"yyy")</f>
        <v>2029</v>
      </c>
      <c r="AB1930" s="8" t="str">
        <f>TEXT(Table2[[#This Row],[Application_Date]],"mmmm")</f>
        <v>October</v>
      </c>
      <c r="AC1930" s="1" t="s">
        <v>52</v>
      </c>
      <c r="AD1930" s="1" t="s">
        <v>30</v>
      </c>
      <c r="AE1930" s="1" t="s">
        <v>62</v>
      </c>
    </row>
    <row r="1931" spans="1:31" x14ac:dyDescent="0.25">
      <c r="A1931" s="1" t="s">
        <v>4002</v>
      </c>
      <c r="B1931" s="1" t="str">
        <f>IF(COUNTIF($A$2:A1931,A1931)&gt;1,"Duplicate","Unique")</f>
        <v>Unique</v>
      </c>
      <c r="C1931" s="1" t="s">
        <v>4003</v>
      </c>
      <c r="D1931" s="1" t="s">
        <v>293</v>
      </c>
      <c r="E1931" s="1" t="str">
        <f t="shared" si="211"/>
        <v>Submitted</v>
      </c>
      <c r="F1931" s="1" t="s">
        <v>47</v>
      </c>
      <c r="G1931" s="1">
        <v>63</v>
      </c>
      <c r="H1931" s="1" t="s">
        <v>36</v>
      </c>
      <c r="I1931" s="1" t="s">
        <v>25</v>
      </c>
      <c r="J1931" s="1" t="s">
        <v>70</v>
      </c>
      <c r="K1931" s="4">
        <v>286253</v>
      </c>
      <c r="L1931" s="4" t="str">
        <f t="shared" si="212"/>
        <v>Submitted</v>
      </c>
      <c r="M1931" s="1">
        <v>616</v>
      </c>
      <c r="N1931" s="1" t="str">
        <f t="shared" si="213"/>
        <v>low_risk</v>
      </c>
      <c r="O1931" s="1" t="str">
        <f t="shared" si="214"/>
        <v>Excellent</v>
      </c>
      <c r="P1931" s="1" t="str">
        <f t="shared" si="215"/>
        <v>Submitted</v>
      </c>
      <c r="Q1931" s="1" t="str">
        <f t="shared" si="216"/>
        <v>Valid</v>
      </c>
      <c r="R1931" s="1" t="s">
        <v>38</v>
      </c>
      <c r="S1931" s="4">
        <v>3010883</v>
      </c>
      <c r="T1931" s="1">
        <v>16.440000000000001</v>
      </c>
      <c r="U1931" s="1">
        <v>24</v>
      </c>
      <c r="V1931" s="1">
        <v>125453.46</v>
      </c>
      <c r="W1931" s="4">
        <f t="shared" si="217"/>
        <v>4124909.7141826758</v>
      </c>
      <c r="X1931" s="1" t="s">
        <v>95</v>
      </c>
      <c r="Y1931" s="1" t="s">
        <v>96</v>
      </c>
      <c r="Z1931" s="8">
        <v>47393</v>
      </c>
      <c r="AA1931" s="8" t="str">
        <f>TEXT(Table2[[#This Row],[Application_Date]],"yyy")</f>
        <v>2029</v>
      </c>
      <c r="AB1931" s="8" t="str">
        <f>TEXT(Table2[[#This Row],[Application_Date]],"mmmm")</f>
        <v>October</v>
      </c>
      <c r="AC1931" s="1" t="s">
        <v>41</v>
      </c>
      <c r="AD1931" s="1" t="s">
        <v>42</v>
      </c>
      <c r="AE1931" s="1" t="s">
        <v>43</v>
      </c>
    </row>
    <row r="1932" spans="1:31" x14ac:dyDescent="0.25">
      <c r="A1932" s="1" t="s">
        <v>4004</v>
      </c>
      <c r="B1932" s="1" t="str">
        <f>IF(COUNTIF($A$2:A1932,A1932)&gt;1,"Duplicate","Unique")</f>
        <v>Unique</v>
      </c>
      <c r="C1932" s="1" t="s">
        <v>4005</v>
      </c>
      <c r="D1932" s="1" t="s">
        <v>160</v>
      </c>
      <c r="E1932" s="1" t="str">
        <f t="shared" si="211"/>
        <v>Submitted</v>
      </c>
      <c r="F1932" s="1" t="s">
        <v>35</v>
      </c>
      <c r="G1932" s="1">
        <v>34</v>
      </c>
      <c r="H1932" s="1" t="s">
        <v>36</v>
      </c>
      <c r="I1932" s="1" t="s">
        <v>48</v>
      </c>
      <c r="J1932" s="1" t="s">
        <v>70</v>
      </c>
      <c r="K1932" s="4">
        <v>991606</v>
      </c>
      <c r="L1932" s="4" t="str">
        <f t="shared" si="212"/>
        <v>Submitted</v>
      </c>
      <c r="M1932" s="1">
        <v>808</v>
      </c>
      <c r="N1932" s="1" t="str">
        <f t="shared" si="213"/>
        <v>medium_risk</v>
      </c>
      <c r="O1932" s="1" t="str">
        <f t="shared" si="214"/>
        <v>Excellent</v>
      </c>
      <c r="P1932" s="1" t="str">
        <f t="shared" si="215"/>
        <v>Submitted</v>
      </c>
      <c r="Q1932" s="1" t="str">
        <f t="shared" si="216"/>
        <v>Valid</v>
      </c>
      <c r="R1932" s="1" t="s">
        <v>27</v>
      </c>
      <c r="S1932" s="4">
        <v>3524365</v>
      </c>
      <c r="T1932" s="1">
        <v>13.46</v>
      </c>
      <c r="U1932" s="1">
        <v>24</v>
      </c>
      <c r="V1932" s="1">
        <v>146848.54</v>
      </c>
      <c r="W1932" s="4">
        <f t="shared" si="217"/>
        <v>3953162.7987741502</v>
      </c>
      <c r="X1932" s="1" t="s">
        <v>59</v>
      </c>
      <c r="Y1932" s="1" t="s">
        <v>60</v>
      </c>
      <c r="Z1932" s="8">
        <v>47394</v>
      </c>
      <c r="AA1932" s="8" t="str">
        <f>TEXT(Table2[[#This Row],[Application_Date]],"yyy")</f>
        <v>2029</v>
      </c>
      <c r="AB1932" s="8" t="str">
        <f>TEXT(Table2[[#This Row],[Application_Date]],"mmmm")</f>
        <v>October</v>
      </c>
      <c r="AC1932" s="1" t="s">
        <v>61</v>
      </c>
      <c r="AD1932" s="1" t="s">
        <v>42</v>
      </c>
      <c r="AE1932" s="1" t="s">
        <v>62</v>
      </c>
    </row>
    <row r="1933" spans="1:31" x14ac:dyDescent="0.25">
      <c r="A1933" s="1" t="s">
        <v>4006</v>
      </c>
      <c r="B1933" s="1" t="str">
        <f>IF(COUNTIF($A$2:A1933,A1933)&gt;1,"Duplicate","Unique")</f>
        <v>Unique</v>
      </c>
      <c r="C1933" s="1" t="s">
        <v>4007</v>
      </c>
      <c r="D1933" s="1" t="s">
        <v>373</v>
      </c>
      <c r="E1933" s="1" t="str">
        <f t="shared" si="211"/>
        <v>Submitted</v>
      </c>
      <c r="F1933" s="1" t="s">
        <v>47</v>
      </c>
      <c r="G1933" s="1">
        <v>39</v>
      </c>
      <c r="H1933" s="1" t="s">
        <v>24</v>
      </c>
      <c r="I1933" s="1" t="s">
        <v>48</v>
      </c>
      <c r="J1933" s="1" t="s">
        <v>70</v>
      </c>
      <c r="K1933" s="4">
        <v>462097</v>
      </c>
      <c r="L1933" s="4" t="str">
        <f t="shared" si="212"/>
        <v>Submitted</v>
      </c>
      <c r="M1933" s="1">
        <v>825</v>
      </c>
      <c r="N1933" s="1" t="str">
        <f t="shared" si="213"/>
        <v>medium_risk</v>
      </c>
      <c r="O1933" s="1" t="str">
        <f t="shared" si="214"/>
        <v>Excellent</v>
      </c>
      <c r="P1933" s="1" t="str">
        <f t="shared" si="215"/>
        <v>Submitted</v>
      </c>
      <c r="Q1933" s="1" t="str">
        <f t="shared" si="216"/>
        <v>Valid</v>
      </c>
      <c r="R1933" s="1" t="s">
        <v>27</v>
      </c>
      <c r="S1933" s="4">
        <v>1251938</v>
      </c>
      <c r="T1933" s="1">
        <v>14.04</v>
      </c>
      <c r="U1933" s="1">
        <v>36</v>
      </c>
      <c r="V1933" s="1">
        <v>34776.06</v>
      </c>
      <c r="W1933" s="4">
        <f t="shared" si="217"/>
        <v>1464767.4600011304</v>
      </c>
      <c r="X1933" s="1" t="s">
        <v>105</v>
      </c>
      <c r="Y1933" s="1" t="s">
        <v>106</v>
      </c>
      <c r="Z1933" s="8">
        <v>47395</v>
      </c>
      <c r="AA1933" s="8" t="str">
        <f>TEXT(Table2[[#This Row],[Application_Date]],"yyy")</f>
        <v>2029</v>
      </c>
      <c r="AB1933" s="8" t="str">
        <f>TEXT(Table2[[#This Row],[Application_Date]],"mmmm")</f>
        <v>October</v>
      </c>
      <c r="AC1933" s="1" t="s">
        <v>41</v>
      </c>
      <c r="AD1933" s="1" t="s">
        <v>30</v>
      </c>
      <c r="AE1933" s="1" t="s">
        <v>66</v>
      </c>
    </row>
    <row r="1934" spans="1:31" x14ac:dyDescent="0.25">
      <c r="A1934" s="1" t="s">
        <v>4008</v>
      </c>
      <c r="B1934" s="1" t="str">
        <f>IF(COUNTIF($A$2:A1934,A1934)&gt;1,"Duplicate","Unique")</f>
        <v>Unique</v>
      </c>
      <c r="C1934" s="1" t="s">
        <v>4009</v>
      </c>
      <c r="D1934" s="1" t="s">
        <v>121</v>
      </c>
      <c r="E1934" s="1" t="str">
        <f t="shared" si="211"/>
        <v>Submitted</v>
      </c>
      <c r="F1934" s="1" t="s">
        <v>47</v>
      </c>
      <c r="G1934" s="1">
        <v>27</v>
      </c>
      <c r="H1934" s="1" t="s">
        <v>24</v>
      </c>
      <c r="I1934" s="1" t="s">
        <v>48</v>
      </c>
      <c r="J1934" s="1" t="s">
        <v>70</v>
      </c>
      <c r="K1934" s="4">
        <v>2098481</v>
      </c>
      <c r="L1934" s="4" t="str">
        <f t="shared" si="212"/>
        <v>Submitted</v>
      </c>
      <c r="M1934" s="1">
        <v>776</v>
      </c>
      <c r="N1934" s="1" t="str">
        <f t="shared" si="213"/>
        <v>medium_risk</v>
      </c>
      <c r="O1934" s="1" t="str">
        <f t="shared" si="214"/>
        <v>Excellent</v>
      </c>
      <c r="P1934" s="1" t="str">
        <f t="shared" si="215"/>
        <v>Submitted</v>
      </c>
      <c r="Q1934" s="1" t="str">
        <f t="shared" si="216"/>
        <v>Valid</v>
      </c>
      <c r="R1934" s="1" t="s">
        <v>82</v>
      </c>
      <c r="S1934" s="4">
        <v>2324764</v>
      </c>
      <c r="T1934" s="1">
        <v>8.7100000000000009</v>
      </c>
      <c r="U1934" s="1">
        <v>12</v>
      </c>
      <c r="V1934" s="1">
        <v>193730.33</v>
      </c>
      <c r="W1934" s="4">
        <f t="shared" si="217"/>
        <v>1689811.4074952977</v>
      </c>
      <c r="X1934" s="1" t="s">
        <v>105</v>
      </c>
      <c r="Y1934" s="1" t="s">
        <v>106</v>
      </c>
      <c r="Z1934" s="8">
        <v>47396</v>
      </c>
      <c r="AA1934" s="8" t="str">
        <f>TEXT(Table2[[#This Row],[Application_Date]],"yyy")</f>
        <v>2029</v>
      </c>
      <c r="AB1934" s="8" t="str">
        <f>TEXT(Table2[[#This Row],[Application_Date]],"mmmm")</f>
        <v>October</v>
      </c>
      <c r="AC1934" s="1" t="s">
        <v>61</v>
      </c>
      <c r="AD1934" s="1" t="s">
        <v>42</v>
      </c>
      <c r="AE1934" s="1" t="s">
        <v>43</v>
      </c>
    </row>
    <row r="1935" spans="1:31" x14ac:dyDescent="0.25">
      <c r="A1935" s="1" t="s">
        <v>4010</v>
      </c>
      <c r="B1935" s="1" t="str">
        <f>IF(COUNTIF($A$2:A1935,A1935)&gt;1,"Duplicate","Unique")</f>
        <v>Unique</v>
      </c>
      <c r="C1935" s="1" t="s">
        <v>4011</v>
      </c>
      <c r="D1935" s="1" t="s">
        <v>81</v>
      </c>
      <c r="E1935" s="1" t="str">
        <f t="shared" si="211"/>
        <v>Submitted</v>
      </c>
      <c r="F1935" s="1" t="s">
        <v>47</v>
      </c>
      <c r="G1935" s="1">
        <v>47</v>
      </c>
      <c r="H1935" s="1" t="s">
        <v>36</v>
      </c>
      <c r="I1935" s="1" t="s">
        <v>48</v>
      </c>
      <c r="J1935" s="1" t="s">
        <v>37</v>
      </c>
      <c r="K1935" s="4">
        <v>1637310</v>
      </c>
      <c r="L1935" s="4" t="str">
        <f t="shared" si="212"/>
        <v>Submitted</v>
      </c>
      <c r="M1935" s="1">
        <v>358</v>
      </c>
      <c r="N1935" s="1" t="str">
        <f t="shared" si="213"/>
        <v>High_risk</v>
      </c>
      <c r="O1935" s="1" t="str">
        <f t="shared" si="214"/>
        <v>Excellent</v>
      </c>
      <c r="P1935" s="1" t="str">
        <f t="shared" si="215"/>
        <v>Submitted</v>
      </c>
      <c r="Q1935" s="1" t="str">
        <f t="shared" si="216"/>
        <v>Valid</v>
      </c>
      <c r="R1935" s="1" t="s">
        <v>82</v>
      </c>
      <c r="S1935" s="4">
        <v>131324</v>
      </c>
      <c r="T1935" s="1">
        <v>7.37</v>
      </c>
      <c r="U1935" s="1">
        <v>36</v>
      </c>
      <c r="V1935" s="1">
        <v>3647.89</v>
      </c>
      <c r="W1935" s="4">
        <f t="shared" si="217"/>
        <v>80654.825966563789</v>
      </c>
      <c r="X1935" s="1" t="s">
        <v>105</v>
      </c>
      <c r="Y1935" s="1" t="s">
        <v>106</v>
      </c>
      <c r="Z1935" s="8">
        <v>47397</v>
      </c>
      <c r="AA1935" s="8" t="str">
        <f>TEXT(Table2[[#This Row],[Application_Date]],"yyy")</f>
        <v>2029</v>
      </c>
      <c r="AB1935" s="8" t="str">
        <f>TEXT(Table2[[#This Row],[Application_Date]],"mmmm")</f>
        <v>October</v>
      </c>
      <c r="AC1935" s="1" t="s">
        <v>52</v>
      </c>
      <c r="AD1935" s="1" t="s">
        <v>30</v>
      </c>
      <c r="AE1935" s="1" t="s">
        <v>62</v>
      </c>
    </row>
    <row r="1936" spans="1:31" x14ac:dyDescent="0.25">
      <c r="A1936" s="1" t="s">
        <v>4012</v>
      </c>
      <c r="B1936" s="1" t="str">
        <f>IF(COUNTIF($A$2:A1936,A1936)&gt;1,"Duplicate","Unique")</f>
        <v>Unique</v>
      </c>
      <c r="C1936" s="1" t="s">
        <v>4013</v>
      </c>
      <c r="D1936" s="1" t="s">
        <v>239</v>
      </c>
      <c r="E1936" s="1" t="str">
        <f t="shared" si="211"/>
        <v>Submitted</v>
      </c>
      <c r="F1936" s="1" t="s">
        <v>35</v>
      </c>
      <c r="G1936" s="1">
        <v>28</v>
      </c>
      <c r="H1936" s="1" t="s">
        <v>24</v>
      </c>
      <c r="I1936" s="1" t="s">
        <v>48</v>
      </c>
      <c r="J1936" s="1" t="s">
        <v>49</v>
      </c>
      <c r="K1936" s="4">
        <v>1608912</v>
      </c>
      <c r="L1936" s="4" t="str">
        <f t="shared" si="212"/>
        <v>Submitted</v>
      </c>
      <c r="M1936" s="1">
        <v>823</v>
      </c>
      <c r="N1936" s="1" t="str">
        <f t="shared" si="213"/>
        <v>medium_risk</v>
      </c>
      <c r="O1936" s="1" t="str">
        <f t="shared" si="214"/>
        <v>Excellent</v>
      </c>
      <c r="P1936" s="1" t="str">
        <f t="shared" si="215"/>
        <v>Submitted</v>
      </c>
      <c r="Q1936" s="1" t="str">
        <f t="shared" si="216"/>
        <v>Valid</v>
      </c>
      <c r="R1936" s="1" t="s">
        <v>70</v>
      </c>
      <c r="S1936" s="4">
        <v>1280003</v>
      </c>
      <c r="T1936" s="1">
        <v>14.69</v>
      </c>
      <c r="U1936" s="1">
        <v>24</v>
      </c>
      <c r="V1936" s="1">
        <v>53333.46</v>
      </c>
      <c r="W1936" s="4">
        <f t="shared" si="217"/>
        <v>1566937.0131285074</v>
      </c>
      <c r="X1936" s="1" t="s">
        <v>28</v>
      </c>
      <c r="Y1936" s="1" t="s">
        <v>29</v>
      </c>
      <c r="Z1936" s="8">
        <v>47398</v>
      </c>
      <c r="AA1936" s="8" t="str">
        <f>TEXT(Table2[[#This Row],[Application_Date]],"yyy")</f>
        <v>2029</v>
      </c>
      <c r="AB1936" s="8" t="str">
        <f>TEXT(Table2[[#This Row],[Application_Date]],"mmmm")</f>
        <v>October</v>
      </c>
      <c r="AC1936" s="1" t="s">
        <v>61</v>
      </c>
      <c r="AD1936" s="1" t="s">
        <v>30</v>
      </c>
      <c r="AE1936" s="1" t="s">
        <v>62</v>
      </c>
    </row>
    <row r="1937" spans="1:31" x14ac:dyDescent="0.25">
      <c r="A1937" s="1" t="s">
        <v>4014</v>
      </c>
      <c r="B1937" s="1" t="str">
        <f>IF(COUNTIF($A$2:A1937,A1937)&gt;1,"Duplicate","Unique")</f>
        <v>Unique</v>
      </c>
      <c r="C1937" s="1" t="s">
        <v>4015</v>
      </c>
      <c r="D1937" s="1" t="s">
        <v>587</v>
      </c>
      <c r="E1937" s="1" t="str">
        <f t="shared" si="211"/>
        <v>Submitted</v>
      </c>
      <c r="F1937" s="1" t="s">
        <v>47</v>
      </c>
      <c r="G1937" s="1">
        <v>27</v>
      </c>
      <c r="H1937" s="1" t="s">
        <v>24</v>
      </c>
      <c r="I1937" s="1" t="s">
        <v>48</v>
      </c>
      <c r="J1937" s="1" t="s">
        <v>37</v>
      </c>
      <c r="K1937" s="4">
        <v>520622</v>
      </c>
      <c r="L1937" s="4" t="str">
        <f t="shared" si="212"/>
        <v>Submitted</v>
      </c>
      <c r="M1937" s="1">
        <v>617</v>
      </c>
      <c r="N1937" s="1" t="str">
        <f t="shared" si="213"/>
        <v>low_risk</v>
      </c>
      <c r="O1937" s="1" t="str">
        <f t="shared" si="214"/>
        <v>Excellent</v>
      </c>
      <c r="P1937" s="1" t="str">
        <f t="shared" si="215"/>
        <v>Submitted</v>
      </c>
      <c r="Q1937" s="1" t="str">
        <f t="shared" si="216"/>
        <v>Valid</v>
      </c>
      <c r="R1937" s="1" t="s">
        <v>70</v>
      </c>
      <c r="S1937" s="4">
        <v>3334625</v>
      </c>
      <c r="T1937" s="1">
        <v>11.54</v>
      </c>
      <c r="U1937" s="1">
        <v>180</v>
      </c>
      <c r="V1937" s="1">
        <v>18525.689999999999</v>
      </c>
      <c r="W1937" s="4">
        <f t="shared" si="217"/>
        <v>3206797.708333333</v>
      </c>
      <c r="X1937" s="1" t="s">
        <v>105</v>
      </c>
      <c r="Y1937" s="1" t="s">
        <v>106</v>
      </c>
      <c r="Z1937" s="8">
        <v>47399</v>
      </c>
      <c r="AA1937" s="8" t="str">
        <f>TEXT(Table2[[#This Row],[Application_Date]],"yyy")</f>
        <v>2029</v>
      </c>
      <c r="AB1937" s="8" t="str">
        <f>TEXT(Table2[[#This Row],[Application_Date]],"mmmm")</f>
        <v>October</v>
      </c>
      <c r="AC1937" s="1" t="s">
        <v>61</v>
      </c>
      <c r="AD1937" s="1" t="s">
        <v>30</v>
      </c>
      <c r="AE1937" s="1" t="s">
        <v>31</v>
      </c>
    </row>
    <row r="1938" spans="1:31" x14ac:dyDescent="0.25">
      <c r="A1938" s="1" t="s">
        <v>4016</v>
      </c>
      <c r="B1938" s="1" t="str">
        <f>IF(COUNTIF($A$2:A1938,A1938)&gt;1,"Duplicate","Unique")</f>
        <v>Unique</v>
      </c>
      <c r="C1938" s="1" t="s">
        <v>4017</v>
      </c>
      <c r="D1938" s="1" t="s">
        <v>217</v>
      </c>
      <c r="E1938" s="1" t="str">
        <f t="shared" si="211"/>
        <v>Submitted</v>
      </c>
      <c r="F1938" s="1" t="s">
        <v>35</v>
      </c>
      <c r="G1938" s="1">
        <v>63</v>
      </c>
      <c r="H1938" s="1" t="s">
        <v>36</v>
      </c>
      <c r="I1938" s="1" t="s">
        <v>25</v>
      </c>
      <c r="J1938" s="1" t="s">
        <v>37</v>
      </c>
      <c r="K1938" s="4">
        <v>0</v>
      </c>
      <c r="L1938" s="4" t="str">
        <f t="shared" si="212"/>
        <v>Submitted</v>
      </c>
      <c r="M1938" s="1">
        <v>585</v>
      </c>
      <c r="N1938" s="1" t="str">
        <f t="shared" si="213"/>
        <v>High_risk</v>
      </c>
      <c r="O1938" s="1" t="str">
        <f t="shared" si="214"/>
        <v>Excellent</v>
      </c>
      <c r="P1938" s="1" t="str">
        <f t="shared" si="215"/>
        <v>Submitted</v>
      </c>
      <c r="Q1938" s="1" t="str">
        <f t="shared" si="216"/>
        <v>Valid</v>
      </c>
      <c r="R1938" s="1" t="s">
        <v>27</v>
      </c>
      <c r="S1938" s="4">
        <v>1856656</v>
      </c>
      <c r="T1938" s="1">
        <v>11.45</v>
      </c>
      <c r="U1938" s="1">
        <v>180</v>
      </c>
      <c r="V1938" s="1">
        <v>10314.76</v>
      </c>
      <c r="W1938" s="4">
        <f t="shared" si="217"/>
        <v>1771559.2666666666</v>
      </c>
      <c r="X1938" s="1" t="s">
        <v>39</v>
      </c>
      <c r="Y1938" s="1" t="s">
        <v>40</v>
      </c>
      <c r="Z1938" s="8">
        <v>47400</v>
      </c>
      <c r="AA1938" s="8" t="str">
        <f>TEXT(Table2[[#This Row],[Application_Date]],"yyy")</f>
        <v>2029</v>
      </c>
      <c r="AB1938" s="8" t="str">
        <f>TEXT(Table2[[#This Row],[Application_Date]],"mmmm")</f>
        <v>October</v>
      </c>
      <c r="AC1938" s="1" t="s">
        <v>41</v>
      </c>
      <c r="AD1938" s="1" t="s">
        <v>42</v>
      </c>
      <c r="AE1938" s="1" t="s">
        <v>66</v>
      </c>
    </row>
    <row r="1939" spans="1:31" x14ac:dyDescent="0.25">
      <c r="A1939" s="1" t="s">
        <v>4018</v>
      </c>
      <c r="B1939" s="1" t="str">
        <f>IF(COUNTIF($A$2:A1939,A1939)&gt;1,"Duplicate","Unique")</f>
        <v>Unique</v>
      </c>
      <c r="C1939" s="1" t="s">
        <v>4019</v>
      </c>
      <c r="D1939" s="1" t="s">
        <v>160</v>
      </c>
      <c r="E1939" s="1" t="str">
        <f t="shared" si="211"/>
        <v>Submitted</v>
      </c>
      <c r="F1939" s="1" t="s">
        <v>35</v>
      </c>
      <c r="G1939" s="1">
        <v>53</v>
      </c>
      <c r="H1939" s="1" t="s">
        <v>24</v>
      </c>
      <c r="I1939" s="1" t="s">
        <v>25</v>
      </c>
      <c r="J1939" s="1" t="s">
        <v>49</v>
      </c>
      <c r="K1939" s="4">
        <v>1546774</v>
      </c>
      <c r="L1939" s="4" t="str">
        <f t="shared" si="212"/>
        <v>Submitted</v>
      </c>
      <c r="M1939" s="1">
        <v>363</v>
      </c>
      <c r="N1939" s="1" t="str">
        <f t="shared" si="213"/>
        <v>High_risk</v>
      </c>
      <c r="O1939" s="1" t="str">
        <f t="shared" si="214"/>
        <v>Excellent</v>
      </c>
      <c r="P1939" s="1" t="str">
        <f t="shared" si="215"/>
        <v>Submitted</v>
      </c>
      <c r="Q1939" s="1" t="str">
        <f t="shared" si="216"/>
        <v>Valid</v>
      </c>
      <c r="R1939" s="1" t="s">
        <v>70</v>
      </c>
      <c r="S1939" s="4">
        <v>1748400</v>
      </c>
      <c r="T1939" s="1">
        <v>13.56</v>
      </c>
      <c r="U1939" s="1">
        <v>24</v>
      </c>
      <c r="V1939" s="1">
        <v>72850</v>
      </c>
      <c r="W1939" s="4">
        <f t="shared" si="217"/>
        <v>1975692.0259781827</v>
      </c>
      <c r="X1939" s="1" t="s">
        <v>105</v>
      </c>
      <c r="Y1939" s="1" t="s">
        <v>106</v>
      </c>
      <c r="Z1939" s="8">
        <v>47401</v>
      </c>
      <c r="AA1939" s="8" t="str">
        <f>TEXT(Table2[[#This Row],[Application_Date]],"yyy")</f>
        <v>2029</v>
      </c>
      <c r="AB1939" s="8" t="str">
        <f>TEXT(Table2[[#This Row],[Application_Date]],"mmmm")</f>
        <v>October</v>
      </c>
      <c r="AC1939" s="1" t="s">
        <v>61</v>
      </c>
      <c r="AD1939" s="1" t="s">
        <v>42</v>
      </c>
      <c r="AE1939" s="1" t="s">
        <v>31</v>
      </c>
    </row>
    <row r="1940" spans="1:31" x14ac:dyDescent="0.25">
      <c r="A1940" s="1" t="s">
        <v>4020</v>
      </c>
      <c r="B1940" s="1" t="str">
        <f>IF(COUNTIF($A$2:A1940,A1940)&gt;1,"Duplicate","Unique")</f>
        <v>Unique</v>
      </c>
      <c r="C1940" s="1" t="s">
        <v>4021</v>
      </c>
      <c r="D1940" s="1" t="s">
        <v>489</v>
      </c>
      <c r="E1940" s="1" t="str">
        <f t="shared" si="211"/>
        <v>Submitted</v>
      </c>
      <c r="F1940" s="1" t="s">
        <v>47</v>
      </c>
      <c r="G1940" s="1">
        <v>19</v>
      </c>
      <c r="H1940" s="1" t="s">
        <v>36</v>
      </c>
      <c r="I1940" s="1" t="s">
        <v>25</v>
      </c>
      <c r="J1940" s="1" t="s">
        <v>70</v>
      </c>
      <c r="K1940" s="4">
        <v>582665</v>
      </c>
      <c r="L1940" s="4" t="str">
        <f t="shared" si="212"/>
        <v>Submitted</v>
      </c>
      <c r="M1940" s="1">
        <v>578</v>
      </c>
      <c r="N1940" s="1" t="str">
        <f t="shared" si="213"/>
        <v>High_risk</v>
      </c>
      <c r="O1940" s="1" t="str">
        <f t="shared" si="214"/>
        <v>Excellent</v>
      </c>
      <c r="P1940" s="1" t="str">
        <f t="shared" si="215"/>
        <v>Submitted</v>
      </c>
      <c r="Q1940" s="1" t="str">
        <f t="shared" si="216"/>
        <v>Valid</v>
      </c>
      <c r="R1940" s="1" t="s">
        <v>27</v>
      </c>
      <c r="S1940" s="4">
        <v>3747563</v>
      </c>
      <c r="T1940" s="1">
        <v>10.02</v>
      </c>
      <c r="U1940" s="1">
        <v>12</v>
      </c>
      <c r="V1940" s="1">
        <v>312296.92</v>
      </c>
      <c r="W1940" s="4">
        <f t="shared" si="217"/>
        <v>3131363.4333160878</v>
      </c>
      <c r="X1940" s="1" t="s">
        <v>59</v>
      </c>
      <c r="Y1940" s="1" t="s">
        <v>60</v>
      </c>
      <c r="Z1940" s="8">
        <v>47402</v>
      </c>
      <c r="AA1940" s="8" t="str">
        <f>TEXT(Table2[[#This Row],[Application_Date]],"yyy")</f>
        <v>2029</v>
      </c>
      <c r="AB1940" s="8" t="str">
        <f>TEXT(Table2[[#This Row],[Application_Date]],"mmmm")</f>
        <v>October</v>
      </c>
      <c r="AC1940" s="1" t="s">
        <v>61</v>
      </c>
      <c r="AD1940" s="1" t="s">
        <v>30</v>
      </c>
      <c r="AE1940" s="1" t="s">
        <v>43</v>
      </c>
    </row>
    <row r="1941" spans="1:31" x14ac:dyDescent="0.25">
      <c r="A1941" s="1" t="s">
        <v>4022</v>
      </c>
      <c r="B1941" s="1" t="str">
        <f>IF(COUNTIF($A$2:A1941,A1941)&gt;1,"Duplicate","Unique")</f>
        <v>Unique</v>
      </c>
      <c r="C1941" s="1" t="s">
        <v>4023</v>
      </c>
      <c r="D1941" s="1" t="s">
        <v>196</v>
      </c>
      <c r="E1941" s="1" t="str">
        <f t="shared" si="211"/>
        <v>Submitted</v>
      </c>
      <c r="F1941" s="1" t="s">
        <v>35</v>
      </c>
      <c r="G1941" s="1">
        <v>25</v>
      </c>
      <c r="H1941" s="1" t="s">
        <v>24</v>
      </c>
      <c r="I1941" s="1" t="s">
        <v>25</v>
      </c>
      <c r="J1941" s="1" t="s">
        <v>37</v>
      </c>
      <c r="K1941" s="4">
        <v>2009927</v>
      </c>
      <c r="L1941" s="4" t="str">
        <f t="shared" si="212"/>
        <v>Submitted</v>
      </c>
      <c r="M1941" s="1">
        <v>559</v>
      </c>
      <c r="N1941" s="1" t="str">
        <f t="shared" si="213"/>
        <v>High_risk</v>
      </c>
      <c r="O1941" s="1" t="str">
        <f t="shared" si="214"/>
        <v>Excellent</v>
      </c>
      <c r="P1941" s="1" t="str">
        <f t="shared" si="215"/>
        <v>Submitted</v>
      </c>
      <c r="Q1941" s="1" t="str">
        <f t="shared" si="216"/>
        <v>Valid</v>
      </c>
      <c r="R1941" s="1" t="s">
        <v>27</v>
      </c>
      <c r="S1941" s="4">
        <v>1572799</v>
      </c>
      <c r="T1941" s="1">
        <v>8.59</v>
      </c>
      <c r="U1941" s="1">
        <v>180</v>
      </c>
      <c r="V1941" s="1">
        <v>8737.77</v>
      </c>
      <c r="W1941" s="4">
        <f t="shared" si="217"/>
        <v>1125861.9508333334</v>
      </c>
      <c r="X1941" s="1" t="s">
        <v>39</v>
      </c>
      <c r="Y1941" s="1" t="s">
        <v>40</v>
      </c>
      <c r="Z1941" s="8">
        <v>47403</v>
      </c>
      <c r="AA1941" s="8" t="str">
        <f>TEXT(Table2[[#This Row],[Application_Date]],"yyy")</f>
        <v>2029</v>
      </c>
      <c r="AB1941" s="8" t="str">
        <f>TEXT(Table2[[#This Row],[Application_Date]],"mmmm")</f>
        <v>October</v>
      </c>
      <c r="AC1941" s="1" t="s">
        <v>61</v>
      </c>
      <c r="AD1941" s="1" t="s">
        <v>42</v>
      </c>
      <c r="AE1941" s="1" t="s">
        <v>31</v>
      </c>
    </row>
    <row r="1942" spans="1:31" x14ac:dyDescent="0.25">
      <c r="A1942" s="1" t="s">
        <v>4024</v>
      </c>
      <c r="B1942" s="1" t="str">
        <f>IF(COUNTIF($A$2:A1942,A1942)&gt;1,"Duplicate","Unique")</f>
        <v>Unique</v>
      </c>
      <c r="C1942" s="1" t="s">
        <v>4025</v>
      </c>
      <c r="D1942" s="1" t="s">
        <v>587</v>
      </c>
      <c r="E1942" s="1" t="str">
        <f t="shared" si="211"/>
        <v>Submitted</v>
      </c>
      <c r="F1942" s="1" t="s">
        <v>35</v>
      </c>
      <c r="G1942" s="1">
        <v>58</v>
      </c>
      <c r="H1942" s="1" t="s">
        <v>24</v>
      </c>
      <c r="I1942" s="1" t="s">
        <v>25</v>
      </c>
      <c r="J1942" s="1" t="s">
        <v>49</v>
      </c>
      <c r="K1942" s="4">
        <v>1219137</v>
      </c>
      <c r="L1942" s="4" t="str">
        <f t="shared" si="212"/>
        <v>Submitted</v>
      </c>
      <c r="M1942" s="1">
        <v>873</v>
      </c>
      <c r="N1942" s="1" t="str">
        <f t="shared" si="213"/>
        <v>medium_risk</v>
      </c>
      <c r="O1942" s="1" t="str">
        <f t="shared" si="214"/>
        <v>Excellent</v>
      </c>
      <c r="P1942" s="1" t="str">
        <f t="shared" si="215"/>
        <v>Submitted</v>
      </c>
      <c r="Q1942" s="1" t="str">
        <f t="shared" si="216"/>
        <v>Valid</v>
      </c>
      <c r="R1942" s="1" t="s">
        <v>27</v>
      </c>
      <c r="S1942" s="4">
        <v>2917712</v>
      </c>
      <c r="T1942" s="1">
        <v>8.18</v>
      </c>
      <c r="U1942" s="1">
        <v>24</v>
      </c>
      <c r="V1942" s="1">
        <v>121571.33</v>
      </c>
      <c r="W1942" s="4">
        <f t="shared" si="217"/>
        <v>1988914.6141132645</v>
      </c>
      <c r="X1942" s="1" t="s">
        <v>95</v>
      </c>
      <c r="Y1942" s="1" t="s">
        <v>96</v>
      </c>
      <c r="Z1942" s="8">
        <v>47404</v>
      </c>
      <c r="AA1942" s="8" t="str">
        <f>TEXT(Table2[[#This Row],[Application_Date]],"yyy")</f>
        <v>2029</v>
      </c>
      <c r="AB1942" s="8" t="str">
        <f>TEXT(Table2[[#This Row],[Application_Date]],"mmmm")</f>
        <v>October</v>
      </c>
      <c r="AC1942" s="1" t="s">
        <v>61</v>
      </c>
      <c r="AD1942" s="1" t="s">
        <v>30</v>
      </c>
      <c r="AE1942" s="1" t="s">
        <v>31</v>
      </c>
    </row>
    <row r="1943" spans="1:31" x14ac:dyDescent="0.25">
      <c r="A1943" s="1" t="s">
        <v>4026</v>
      </c>
      <c r="B1943" s="1" t="str">
        <f>IF(COUNTIF($A$2:A1943,A1943)&gt;1,"Duplicate","Unique")</f>
        <v>Unique</v>
      </c>
      <c r="C1943" s="1" t="s">
        <v>4027</v>
      </c>
      <c r="D1943" s="1" t="s">
        <v>133</v>
      </c>
      <c r="E1943" s="1" t="str">
        <f t="shared" si="211"/>
        <v>Submitted</v>
      </c>
      <c r="F1943" s="1" t="s">
        <v>47</v>
      </c>
      <c r="G1943" s="1">
        <v>50</v>
      </c>
      <c r="H1943" s="1" t="s">
        <v>24</v>
      </c>
      <c r="I1943" s="1" t="s">
        <v>48</v>
      </c>
      <c r="J1943" s="1" t="s">
        <v>26</v>
      </c>
      <c r="K1943" s="4">
        <v>1152302</v>
      </c>
      <c r="L1943" s="4" t="str">
        <f t="shared" si="212"/>
        <v>Submitted</v>
      </c>
      <c r="M1943" s="1">
        <v>425</v>
      </c>
      <c r="N1943" s="1" t="str">
        <f t="shared" si="213"/>
        <v>High_risk</v>
      </c>
      <c r="O1943" s="1" t="str">
        <f t="shared" si="214"/>
        <v>Excellent</v>
      </c>
      <c r="P1943" s="1" t="str">
        <f t="shared" si="215"/>
        <v>Submitted</v>
      </c>
      <c r="Q1943" s="1" t="str">
        <f t="shared" si="216"/>
        <v>Valid</v>
      </c>
      <c r="R1943" s="1" t="s">
        <v>82</v>
      </c>
      <c r="S1943" s="4">
        <v>2612031</v>
      </c>
      <c r="T1943" s="1">
        <v>7.12</v>
      </c>
      <c r="U1943" s="1">
        <v>120</v>
      </c>
      <c r="V1943" s="1">
        <v>21766.92</v>
      </c>
      <c r="W1943" s="4">
        <f t="shared" si="217"/>
        <v>1549805.06</v>
      </c>
      <c r="X1943" s="1" t="s">
        <v>85</v>
      </c>
      <c r="Y1943" s="1" t="s">
        <v>86</v>
      </c>
      <c r="Z1943" s="8">
        <v>47405</v>
      </c>
      <c r="AA1943" s="8" t="str">
        <f>TEXT(Table2[[#This Row],[Application_Date]],"yyy")</f>
        <v>2029</v>
      </c>
      <c r="AB1943" s="8" t="str">
        <f>TEXT(Table2[[#This Row],[Application_Date]],"mmmm")</f>
        <v>October</v>
      </c>
      <c r="AC1943" s="1" t="s">
        <v>41</v>
      </c>
      <c r="AD1943" s="1" t="s">
        <v>30</v>
      </c>
      <c r="AE1943" s="1" t="s">
        <v>31</v>
      </c>
    </row>
    <row r="1944" spans="1:31" x14ac:dyDescent="0.25">
      <c r="A1944" s="1" t="s">
        <v>4028</v>
      </c>
      <c r="B1944" s="1" t="str">
        <f>IF(COUNTIF($A$2:A1944,A1944)&gt;1,"Duplicate","Unique")</f>
        <v>Unique</v>
      </c>
      <c r="C1944" s="1" t="s">
        <v>4029</v>
      </c>
      <c r="D1944" s="1" t="s">
        <v>262</v>
      </c>
      <c r="E1944" s="1" t="str">
        <f t="shared" si="211"/>
        <v>Submitted</v>
      </c>
      <c r="F1944" s="1" t="s">
        <v>35</v>
      </c>
      <c r="G1944" s="1">
        <v>41</v>
      </c>
      <c r="H1944" s="1" t="s">
        <v>24</v>
      </c>
      <c r="I1944" s="1" t="s">
        <v>48</v>
      </c>
      <c r="J1944" s="1" t="s">
        <v>26</v>
      </c>
      <c r="K1944" s="4">
        <v>2058298</v>
      </c>
      <c r="L1944" s="4" t="str">
        <f t="shared" si="212"/>
        <v>Submitted</v>
      </c>
      <c r="M1944" s="1">
        <v>394</v>
      </c>
      <c r="N1944" s="1" t="str">
        <f t="shared" si="213"/>
        <v>High_risk</v>
      </c>
      <c r="O1944" s="1" t="str">
        <f t="shared" si="214"/>
        <v>Excellent</v>
      </c>
      <c r="P1944" s="1" t="str">
        <f t="shared" si="215"/>
        <v>Submitted</v>
      </c>
      <c r="Q1944" s="1" t="str">
        <f t="shared" si="216"/>
        <v>Valid</v>
      </c>
      <c r="R1944" s="1" t="s">
        <v>6</v>
      </c>
      <c r="S1944" s="4">
        <v>4108055</v>
      </c>
      <c r="T1944" s="1">
        <v>18.97</v>
      </c>
      <c r="U1944" s="1">
        <v>36</v>
      </c>
      <c r="V1944" s="1">
        <v>114112.64</v>
      </c>
      <c r="W1944" s="4">
        <f t="shared" si="217"/>
        <v>6494150.279166677</v>
      </c>
      <c r="X1944" s="1" t="s">
        <v>105</v>
      </c>
      <c r="Y1944" s="1" t="s">
        <v>106</v>
      </c>
      <c r="Z1944" s="8">
        <v>47406</v>
      </c>
      <c r="AA1944" s="8" t="str">
        <f>TEXT(Table2[[#This Row],[Application_Date]],"yyy")</f>
        <v>2029</v>
      </c>
      <c r="AB1944" s="8" t="str">
        <f>TEXT(Table2[[#This Row],[Application_Date]],"mmmm")</f>
        <v>October</v>
      </c>
      <c r="AC1944" s="1" t="s">
        <v>61</v>
      </c>
      <c r="AD1944" s="1" t="s">
        <v>42</v>
      </c>
      <c r="AE1944" s="1" t="s">
        <v>66</v>
      </c>
    </row>
    <row r="1945" spans="1:31" x14ac:dyDescent="0.25">
      <c r="A1945" s="1" t="s">
        <v>4030</v>
      </c>
      <c r="B1945" s="1" t="str">
        <f>IF(COUNTIF($A$2:A1945,A1945)&gt;1,"Duplicate","Unique")</f>
        <v>Unique</v>
      </c>
      <c r="C1945" s="1" t="s">
        <v>4031</v>
      </c>
      <c r="D1945" s="1" t="s">
        <v>118</v>
      </c>
      <c r="E1945" s="1" t="str">
        <f t="shared" si="211"/>
        <v>Submitted</v>
      </c>
      <c r="F1945" s="1" t="s">
        <v>35</v>
      </c>
      <c r="G1945" s="1">
        <v>21</v>
      </c>
      <c r="H1945" s="1" t="s">
        <v>36</v>
      </c>
      <c r="I1945" s="1" t="s">
        <v>25</v>
      </c>
      <c r="J1945" s="1" t="s">
        <v>49</v>
      </c>
      <c r="K1945" s="4">
        <v>1752861</v>
      </c>
      <c r="L1945" s="4" t="str">
        <f t="shared" si="212"/>
        <v>Submitted</v>
      </c>
      <c r="M1945" s="1">
        <v>715</v>
      </c>
      <c r="N1945" s="1" t="str">
        <f t="shared" si="213"/>
        <v>low_risk</v>
      </c>
      <c r="O1945" s="1" t="str">
        <f t="shared" si="214"/>
        <v>Excellent</v>
      </c>
      <c r="P1945" s="1" t="str">
        <f t="shared" si="215"/>
        <v>Submitted</v>
      </c>
      <c r="Q1945" s="1" t="str">
        <f t="shared" si="216"/>
        <v>Valid</v>
      </c>
      <c r="R1945" s="1" t="s">
        <v>27</v>
      </c>
      <c r="S1945" s="4">
        <v>2017168</v>
      </c>
      <c r="T1945" s="1">
        <v>15.88</v>
      </c>
      <c r="U1945" s="1">
        <v>24</v>
      </c>
      <c r="V1945" s="1">
        <v>84048.67</v>
      </c>
      <c r="W1945" s="4">
        <f t="shared" si="217"/>
        <v>2669385.6576958266</v>
      </c>
      <c r="X1945" s="1" t="s">
        <v>59</v>
      </c>
      <c r="Y1945" s="1" t="s">
        <v>60</v>
      </c>
      <c r="Z1945" s="8">
        <v>47407</v>
      </c>
      <c r="AA1945" s="8" t="str">
        <f>TEXT(Table2[[#This Row],[Application_Date]],"yyy")</f>
        <v>2029</v>
      </c>
      <c r="AB1945" s="8" t="str">
        <f>TEXT(Table2[[#This Row],[Application_Date]],"mmmm")</f>
        <v>October</v>
      </c>
      <c r="AC1945" s="1" t="s">
        <v>61</v>
      </c>
      <c r="AD1945" s="1" t="s">
        <v>42</v>
      </c>
      <c r="AE1945" s="1" t="s">
        <v>66</v>
      </c>
    </row>
    <row r="1946" spans="1:31" x14ac:dyDescent="0.25">
      <c r="A1946" s="1" t="s">
        <v>4032</v>
      </c>
      <c r="B1946" s="1" t="str">
        <f>IF(COUNTIF($A$2:A1946,A1946)&gt;1,"Duplicate","Unique")</f>
        <v>Unique</v>
      </c>
      <c r="C1946" s="1" t="s">
        <v>4033</v>
      </c>
      <c r="D1946" s="1" t="s">
        <v>433</v>
      </c>
      <c r="E1946" s="1" t="str">
        <f t="shared" si="211"/>
        <v>Submitted</v>
      </c>
      <c r="F1946" s="1" t="s">
        <v>47</v>
      </c>
      <c r="G1946" s="1">
        <v>27</v>
      </c>
      <c r="H1946" s="1" t="s">
        <v>24</v>
      </c>
      <c r="I1946" s="1" t="s">
        <v>48</v>
      </c>
      <c r="J1946" s="1" t="s">
        <v>37</v>
      </c>
      <c r="K1946" s="4">
        <v>2010705</v>
      </c>
      <c r="L1946" s="4" t="str">
        <f t="shared" si="212"/>
        <v>Submitted</v>
      </c>
      <c r="M1946" s="1">
        <v>312</v>
      </c>
      <c r="N1946" s="1" t="str">
        <f t="shared" si="213"/>
        <v>High_risk</v>
      </c>
      <c r="O1946" s="1" t="str">
        <f t="shared" si="214"/>
        <v>Excellent</v>
      </c>
      <c r="P1946" s="1" t="str">
        <f t="shared" si="215"/>
        <v>Submitted</v>
      </c>
      <c r="Q1946" s="1" t="str">
        <f t="shared" si="216"/>
        <v>Valid</v>
      </c>
      <c r="R1946" s="1" t="s">
        <v>82</v>
      </c>
      <c r="S1946" s="4">
        <v>412304</v>
      </c>
      <c r="T1946" s="1">
        <v>14.78</v>
      </c>
      <c r="U1946" s="1">
        <v>180</v>
      </c>
      <c r="V1946" s="1">
        <v>2290.58</v>
      </c>
      <c r="W1946" s="4">
        <f t="shared" si="217"/>
        <v>507821.09333333332</v>
      </c>
      <c r="X1946" s="1" t="s">
        <v>28</v>
      </c>
      <c r="Y1946" s="1" t="s">
        <v>29</v>
      </c>
      <c r="Z1946" s="8">
        <v>47408</v>
      </c>
      <c r="AA1946" s="8" t="str">
        <f>TEXT(Table2[[#This Row],[Application_Date]],"yyy")</f>
        <v>2029</v>
      </c>
      <c r="AB1946" s="8" t="str">
        <f>TEXT(Table2[[#This Row],[Application_Date]],"mmmm")</f>
        <v>October</v>
      </c>
      <c r="AC1946" s="1" t="s">
        <v>61</v>
      </c>
      <c r="AD1946" s="1" t="s">
        <v>42</v>
      </c>
      <c r="AE1946" s="1" t="s">
        <v>62</v>
      </c>
    </row>
    <row r="1947" spans="1:31" x14ac:dyDescent="0.25">
      <c r="A1947" s="1" t="s">
        <v>4034</v>
      </c>
      <c r="B1947" s="1" t="str">
        <f>IF(COUNTIF($A$2:A1947,A1947)&gt;1,"Duplicate","Unique")</f>
        <v>Unique</v>
      </c>
      <c r="C1947" s="1" t="s">
        <v>4035</v>
      </c>
      <c r="D1947" s="1" t="s">
        <v>587</v>
      </c>
      <c r="E1947" s="1" t="str">
        <f t="shared" si="211"/>
        <v>Submitted</v>
      </c>
      <c r="F1947" s="1" t="s">
        <v>47</v>
      </c>
      <c r="G1947" s="1">
        <v>48</v>
      </c>
      <c r="H1947" s="1" t="s">
        <v>24</v>
      </c>
      <c r="I1947" s="1" t="s">
        <v>48</v>
      </c>
      <c r="J1947" s="1" t="s">
        <v>26</v>
      </c>
      <c r="K1947" s="4">
        <v>2327973</v>
      </c>
      <c r="L1947" s="4" t="str">
        <f t="shared" si="212"/>
        <v>Submitted</v>
      </c>
      <c r="M1947" s="1">
        <v>624</v>
      </c>
      <c r="N1947" s="1" t="str">
        <f t="shared" si="213"/>
        <v>low_risk</v>
      </c>
      <c r="O1947" s="1" t="str">
        <f t="shared" si="214"/>
        <v>Excellent</v>
      </c>
      <c r="P1947" s="1" t="str">
        <f t="shared" si="215"/>
        <v>Submitted</v>
      </c>
      <c r="Q1947" s="1" t="str">
        <f t="shared" si="216"/>
        <v>Valid</v>
      </c>
      <c r="R1947" s="1" t="s">
        <v>38</v>
      </c>
      <c r="S1947" s="4">
        <v>4644077</v>
      </c>
      <c r="T1947" s="1">
        <v>12.27</v>
      </c>
      <c r="U1947" s="1">
        <v>180</v>
      </c>
      <c r="V1947" s="1">
        <v>25800.43</v>
      </c>
      <c r="W1947" s="4">
        <f t="shared" si="217"/>
        <v>4748568.7324999999</v>
      </c>
      <c r="X1947" s="1" t="s">
        <v>50</v>
      </c>
      <c r="Y1947" s="1" t="s">
        <v>51</v>
      </c>
      <c r="Z1947" s="8">
        <v>47409</v>
      </c>
      <c r="AA1947" s="8" t="str">
        <f>TEXT(Table2[[#This Row],[Application_Date]],"yyy")</f>
        <v>2029</v>
      </c>
      <c r="AB1947" s="8" t="str">
        <f>TEXT(Table2[[#This Row],[Application_Date]],"mmmm")</f>
        <v>October</v>
      </c>
      <c r="AC1947" s="1" t="s">
        <v>61</v>
      </c>
      <c r="AD1947" s="1" t="s">
        <v>30</v>
      </c>
      <c r="AE1947" s="1" t="s">
        <v>31</v>
      </c>
    </row>
    <row r="1948" spans="1:31" x14ac:dyDescent="0.25">
      <c r="A1948" s="1" t="s">
        <v>4036</v>
      </c>
      <c r="B1948" s="1" t="str">
        <f>IF(COUNTIF($A$2:A1948,A1948)&gt;1,"Duplicate","Unique")</f>
        <v>Unique</v>
      </c>
      <c r="C1948" s="1" t="s">
        <v>4037</v>
      </c>
      <c r="D1948" s="1" t="s">
        <v>207</v>
      </c>
      <c r="E1948" s="1" t="str">
        <f t="shared" si="211"/>
        <v>Submitted</v>
      </c>
      <c r="F1948" s="1" t="s">
        <v>35</v>
      </c>
      <c r="G1948" s="1">
        <v>25</v>
      </c>
      <c r="H1948" s="1" t="s">
        <v>24</v>
      </c>
      <c r="I1948" s="1" t="s">
        <v>25</v>
      </c>
      <c r="J1948" s="1" t="s">
        <v>37</v>
      </c>
      <c r="K1948" s="4">
        <v>2335340</v>
      </c>
      <c r="L1948" s="4" t="str">
        <f t="shared" si="212"/>
        <v>Submitted</v>
      </c>
      <c r="M1948" s="1">
        <v>659</v>
      </c>
      <c r="N1948" s="1" t="str">
        <f t="shared" si="213"/>
        <v>low_risk</v>
      </c>
      <c r="O1948" s="1" t="str">
        <f t="shared" si="214"/>
        <v>Excellent</v>
      </c>
      <c r="P1948" s="1" t="str">
        <f t="shared" si="215"/>
        <v>Submitted</v>
      </c>
      <c r="Q1948" s="1" t="str">
        <f t="shared" si="216"/>
        <v>Valid</v>
      </c>
      <c r="R1948" s="1" t="s">
        <v>70</v>
      </c>
      <c r="S1948" s="4">
        <v>3146217</v>
      </c>
      <c r="T1948" s="1">
        <v>12.8</v>
      </c>
      <c r="U1948" s="1">
        <v>12</v>
      </c>
      <c r="V1948" s="1">
        <v>262184.75</v>
      </c>
      <c r="W1948" s="4">
        <f t="shared" si="217"/>
        <v>3356517.6963512432</v>
      </c>
      <c r="X1948" s="1" t="s">
        <v>95</v>
      </c>
      <c r="Y1948" s="1" t="s">
        <v>96</v>
      </c>
      <c r="Z1948" s="8">
        <v>47410</v>
      </c>
      <c r="AA1948" s="8" t="str">
        <f>TEXT(Table2[[#This Row],[Application_Date]],"yyy")</f>
        <v>2029</v>
      </c>
      <c r="AB1948" s="8" t="str">
        <f>TEXT(Table2[[#This Row],[Application_Date]],"mmmm")</f>
        <v>October</v>
      </c>
      <c r="AC1948" s="1" t="s">
        <v>52</v>
      </c>
      <c r="AD1948" s="1" t="s">
        <v>30</v>
      </c>
      <c r="AE1948" s="1" t="s">
        <v>31</v>
      </c>
    </row>
    <row r="1949" spans="1:31" x14ac:dyDescent="0.25">
      <c r="A1949" s="1" t="s">
        <v>4038</v>
      </c>
      <c r="B1949" s="1" t="str">
        <f>IF(COUNTIF($A$2:A1949,A1949)&gt;1,"Duplicate","Unique")</f>
        <v>Unique</v>
      </c>
      <c r="C1949" s="1" t="s">
        <v>4039</v>
      </c>
      <c r="D1949" s="1" t="s">
        <v>124</v>
      </c>
      <c r="E1949" s="1" t="str">
        <f t="shared" si="211"/>
        <v>Submitted</v>
      </c>
      <c r="F1949" s="1" t="s">
        <v>35</v>
      </c>
      <c r="G1949" s="1">
        <v>44</v>
      </c>
      <c r="H1949" s="1" t="s">
        <v>36</v>
      </c>
      <c r="I1949" s="1" t="s">
        <v>25</v>
      </c>
      <c r="J1949" s="1" t="s">
        <v>26</v>
      </c>
      <c r="K1949" s="4">
        <v>1588567</v>
      </c>
      <c r="L1949" s="4" t="str">
        <f t="shared" si="212"/>
        <v>Submitted</v>
      </c>
      <c r="M1949" s="1">
        <v>892</v>
      </c>
      <c r="N1949" s="1" t="str">
        <f t="shared" si="213"/>
        <v>medium_risk</v>
      </c>
      <c r="O1949" s="1" t="str">
        <f t="shared" si="214"/>
        <v>Excellent</v>
      </c>
      <c r="P1949" s="1" t="str">
        <f t="shared" si="215"/>
        <v>Submitted</v>
      </c>
      <c r="Q1949" s="1" t="str">
        <f t="shared" si="216"/>
        <v>Valid</v>
      </c>
      <c r="R1949" s="1" t="s">
        <v>38</v>
      </c>
      <c r="S1949" s="4">
        <v>2426664</v>
      </c>
      <c r="T1949" s="1">
        <v>12.92</v>
      </c>
      <c r="U1949" s="1">
        <v>180</v>
      </c>
      <c r="V1949" s="1">
        <v>13481.47</v>
      </c>
      <c r="W1949" s="4">
        <f t="shared" si="217"/>
        <v>2612708.2399999998</v>
      </c>
      <c r="X1949" s="1" t="s">
        <v>85</v>
      </c>
      <c r="Y1949" s="1" t="s">
        <v>86</v>
      </c>
      <c r="Z1949" s="8">
        <v>47411</v>
      </c>
      <c r="AA1949" s="8" t="str">
        <f>TEXT(Table2[[#This Row],[Application_Date]],"yyy")</f>
        <v>2029</v>
      </c>
      <c r="AB1949" s="8" t="str">
        <f>TEXT(Table2[[#This Row],[Application_Date]],"mmmm")</f>
        <v>October</v>
      </c>
      <c r="AC1949" s="1" t="s">
        <v>41</v>
      </c>
      <c r="AD1949" s="1" t="s">
        <v>30</v>
      </c>
      <c r="AE1949" s="1" t="s">
        <v>66</v>
      </c>
    </row>
    <row r="1950" spans="1:31" x14ac:dyDescent="0.25">
      <c r="A1950" s="1" t="s">
        <v>4040</v>
      </c>
      <c r="B1950" s="1" t="str">
        <f>IF(COUNTIF($A$2:A1950,A1950)&gt;1,"Duplicate","Unique")</f>
        <v>Unique</v>
      </c>
      <c r="C1950" s="1" t="s">
        <v>4041</v>
      </c>
      <c r="D1950" s="1" t="s">
        <v>333</v>
      </c>
      <c r="E1950" s="1" t="str">
        <f t="shared" si="211"/>
        <v>Submitted</v>
      </c>
      <c r="F1950" s="1" t="s">
        <v>47</v>
      </c>
      <c r="G1950" s="1">
        <v>41</v>
      </c>
      <c r="H1950" s="1" t="s">
        <v>24</v>
      </c>
      <c r="I1950" s="1" t="s">
        <v>25</v>
      </c>
      <c r="J1950" s="1" t="s">
        <v>37</v>
      </c>
      <c r="K1950" s="4">
        <v>1222827</v>
      </c>
      <c r="L1950" s="4" t="str">
        <f t="shared" si="212"/>
        <v>Submitted</v>
      </c>
      <c r="M1950" s="1">
        <v>820</v>
      </c>
      <c r="N1950" s="1" t="str">
        <f t="shared" si="213"/>
        <v>medium_risk</v>
      </c>
      <c r="O1950" s="1" t="str">
        <f t="shared" si="214"/>
        <v>Excellent</v>
      </c>
      <c r="P1950" s="1" t="str">
        <f t="shared" si="215"/>
        <v>Submitted</v>
      </c>
      <c r="Q1950" s="1" t="str">
        <f t="shared" si="216"/>
        <v>Valid</v>
      </c>
      <c r="R1950" s="1" t="s">
        <v>6</v>
      </c>
      <c r="S1950" s="4">
        <v>1053714</v>
      </c>
      <c r="T1950" s="1">
        <v>13.98</v>
      </c>
      <c r="U1950" s="1">
        <v>12</v>
      </c>
      <c r="V1950" s="1">
        <v>87809.5</v>
      </c>
      <c r="W1950" s="4">
        <f t="shared" si="217"/>
        <v>1227692.5796772793</v>
      </c>
      <c r="X1950" s="1" t="s">
        <v>39</v>
      </c>
      <c r="Y1950" s="1" t="s">
        <v>40</v>
      </c>
      <c r="Z1950" s="8">
        <v>47412</v>
      </c>
      <c r="AA1950" s="8" t="str">
        <f>TEXT(Table2[[#This Row],[Application_Date]],"yyy")</f>
        <v>2029</v>
      </c>
      <c r="AB1950" s="8" t="str">
        <f>TEXT(Table2[[#This Row],[Application_Date]],"mmmm")</f>
        <v>October</v>
      </c>
      <c r="AC1950" s="1" t="s">
        <v>41</v>
      </c>
      <c r="AD1950" s="1" t="s">
        <v>42</v>
      </c>
      <c r="AE1950" s="1" t="s">
        <v>31</v>
      </c>
    </row>
    <row r="1951" spans="1:31" x14ac:dyDescent="0.25">
      <c r="A1951" s="1" t="s">
        <v>4042</v>
      </c>
      <c r="B1951" s="1" t="str">
        <f>IF(COUNTIF($A$2:A1951,A1951)&gt;1,"Duplicate","Unique")</f>
        <v>Unique</v>
      </c>
      <c r="C1951" s="1" t="s">
        <v>4043</v>
      </c>
      <c r="D1951" s="1" t="s">
        <v>172</v>
      </c>
      <c r="E1951" s="1" t="str">
        <f t="shared" si="211"/>
        <v>Submitted</v>
      </c>
      <c r="F1951" s="1" t="s">
        <v>35</v>
      </c>
      <c r="G1951" s="1">
        <v>46</v>
      </c>
      <c r="H1951" s="1" t="s">
        <v>36</v>
      </c>
      <c r="I1951" s="1" t="s">
        <v>48</v>
      </c>
      <c r="J1951" s="1" t="s">
        <v>70</v>
      </c>
      <c r="K1951" s="4">
        <v>1793221</v>
      </c>
      <c r="L1951" s="4" t="str">
        <f t="shared" si="212"/>
        <v>Submitted</v>
      </c>
      <c r="M1951" s="1">
        <v>786</v>
      </c>
      <c r="N1951" s="1" t="str">
        <f t="shared" si="213"/>
        <v>medium_risk</v>
      </c>
      <c r="O1951" s="1" t="str">
        <f t="shared" si="214"/>
        <v>Excellent</v>
      </c>
      <c r="P1951" s="1" t="str">
        <f t="shared" si="215"/>
        <v>Submitted</v>
      </c>
      <c r="Q1951" s="1" t="str">
        <f t="shared" si="216"/>
        <v>Valid</v>
      </c>
      <c r="R1951" s="1" t="s">
        <v>27</v>
      </c>
      <c r="S1951" s="4">
        <v>340405</v>
      </c>
      <c r="T1951" s="1">
        <v>18.850000000000001</v>
      </c>
      <c r="U1951" s="1">
        <v>36</v>
      </c>
      <c r="V1951" s="1">
        <v>9455.69</v>
      </c>
      <c r="W1951" s="4">
        <f t="shared" si="217"/>
        <v>534719.5208333343</v>
      </c>
      <c r="X1951" s="1" t="s">
        <v>28</v>
      </c>
      <c r="Y1951" s="1" t="s">
        <v>29</v>
      </c>
      <c r="Z1951" s="8">
        <v>47413</v>
      </c>
      <c r="AA1951" s="8" t="str">
        <f>TEXT(Table2[[#This Row],[Application_Date]],"yyy")</f>
        <v>2029</v>
      </c>
      <c r="AB1951" s="8" t="str">
        <f>TEXT(Table2[[#This Row],[Application_Date]],"mmmm")</f>
        <v>October</v>
      </c>
      <c r="AC1951" s="1" t="s">
        <v>41</v>
      </c>
      <c r="AD1951" s="1" t="s">
        <v>30</v>
      </c>
      <c r="AE1951" s="1" t="s">
        <v>62</v>
      </c>
    </row>
    <row r="1952" spans="1:31" x14ac:dyDescent="0.25">
      <c r="A1952" s="1" t="s">
        <v>4044</v>
      </c>
      <c r="B1952" s="1" t="str">
        <f>IF(COUNTIF($A$2:A1952,A1952)&gt;1,"Duplicate","Unique")</f>
        <v>Unique</v>
      </c>
      <c r="C1952" s="1" t="s">
        <v>4045</v>
      </c>
      <c r="D1952" s="1">
        <v>0</v>
      </c>
      <c r="E1952" s="1" t="str">
        <f t="shared" si="211"/>
        <v>Submitted</v>
      </c>
      <c r="F1952" s="1" t="s">
        <v>35</v>
      </c>
      <c r="G1952" s="1">
        <v>28</v>
      </c>
      <c r="H1952" s="1" t="s">
        <v>24</v>
      </c>
      <c r="I1952" s="1" t="s">
        <v>25</v>
      </c>
      <c r="J1952" s="1" t="s">
        <v>37</v>
      </c>
      <c r="K1952" s="4">
        <v>1925482</v>
      </c>
      <c r="L1952" s="4" t="str">
        <f t="shared" si="212"/>
        <v>Submitted</v>
      </c>
      <c r="M1952" s="1">
        <v>660</v>
      </c>
      <c r="N1952" s="1" t="str">
        <f t="shared" si="213"/>
        <v>low_risk</v>
      </c>
      <c r="O1952" s="1" t="str">
        <f t="shared" si="214"/>
        <v>Excellent</v>
      </c>
      <c r="P1952" s="1" t="str">
        <f t="shared" si="215"/>
        <v>Submitted</v>
      </c>
      <c r="Q1952" s="1" t="str">
        <f t="shared" si="216"/>
        <v>Valid</v>
      </c>
      <c r="R1952" s="1" t="s">
        <v>38</v>
      </c>
      <c r="S1952" s="4">
        <v>4562219</v>
      </c>
      <c r="T1952" s="1">
        <v>15.56</v>
      </c>
      <c r="U1952" s="1">
        <v>24</v>
      </c>
      <c r="V1952" s="1">
        <v>190092.46</v>
      </c>
      <c r="W1952" s="4">
        <f t="shared" si="217"/>
        <v>5915677.3160875347</v>
      </c>
      <c r="X1952" s="1" t="s">
        <v>95</v>
      </c>
      <c r="Y1952" s="1" t="s">
        <v>96</v>
      </c>
      <c r="Z1952" s="8">
        <v>47414</v>
      </c>
      <c r="AA1952" s="8" t="str">
        <f>TEXT(Table2[[#This Row],[Application_Date]],"yyy")</f>
        <v>2029</v>
      </c>
      <c r="AB1952" s="8" t="str">
        <f>TEXT(Table2[[#This Row],[Application_Date]],"mmmm")</f>
        <v>October</v>
      </c>
      <c r="AC1952" s="1" t="s">
        <v>61</v>
      </c>
      <c r="AD1952" s="1" t="s">
        <v>30</v>
      </c>
      <c r="AE1952" s="1" t="s">
        <v>62</v>
      </c>
    </row>
    <row r="1953" spans="1:31" x14ac:dyDescent="0.25">
      <c r="A1953" s="1" t="s">
        <v>4046</v>
      </c>
      <c r="B1953" s="1" t="str">
        <f>IF(COUNTIF($A$2:A1953,A1953)&gt;1,"Duplicate","Unique")</f>
        <v>Unique</v>
      </c>
      <c r="C1953" s="1" t="s">
        <v>4047</v>
      </c>
      <c r="D1953" s="1">
        <v>0</v>
      </c>
      <c r="E1953" s="1" t="str">
        <f t="shared" si="211"/>
        <v>Submitted</v>
      </c>
      <c r="F1953" s="1" t="s">
        <v>35</v>
      </c>
      <c r="G1953" s="1">
        <v>52</v>
      </c>
      <c r="H1953" s="1" t="s">
        <v>24</v>
      </c>
      <c r="I1953" s="1" t="s">
        <v>25</v>
      </c>
      <c r="J1953" s="1" t="s">
        <v>37</v>
      </c>
      <c r="K1953" s="4">
        <v>784760</v>
      </c>
      <c r="L1953" s="4" t="str">
        <f t="shared" si="212"/>
        <v>Submitted</v>
      </c>
      <c r="M1953" s="1">
        <v>690</v>
      </c>
      <c r="N1953" s="1" t="str">
        <f t="shared" si="213"/>
        <v>low_risk</v>
      </c>
      <c r="O1953" s="1" t="str">
        <f t="shared" si="214"/>
        <v>Excellent</v>
      </c>
      <c r="P1953" s="1" t="str">
        <f t="shared" si="215"/>
        <v>Submitted</v>
      </c>
      <c r="Q1953" s="1" t="str">
        <f t="shared" si="216"/>
        <v>Valid</v>
      </c>
      <c r="R1953" s="1" t="s">
        <v>70</v>
      </c>
      <c r="S1953" s="4">
        <v>3022396</v>
      </c>
      <c r="T1953" s="1">
        <v>9.4499999999999993</v>
      </c>
      <c r="U1953" s="1">
        <v>12</v>
      </c>
      <c r="V1953" s="1">
        <v>251866.33</v>
      </c>
      <c r="W1953" s="4">
        <f t="shared" si="217"/>
        <v>2382375.8684676713</v>
      </c>
      <c r="X1953" s="1" t="s">
        <v>50</v>
      </c>
      <c r="Y1953" s="1" t="s">
        <v>51</v>
      </c>
      <c r="Z1953" s="8">
        <v>47415</v>
      </c>
      <c r="AA1953" s="8" t="str">
        <f>TEXT(Table2[[#This Row],[Application_Date]],"yyy")</f>
        <v>2029</v>
      </c>
      <c r="AB1953" s="8" t="str">
        <f>TEXT(Table2[[#This Row],[Application_Date]],"mmmm")</f>
        <v>October</v>
      </c>
      <c r="AC1953" s="1" t="s">
        <v>61</v>
      </c>
      <c r="AD1953" s="1" t="s">
        <v>30</v>
      </c>
      <c r="AE1953" s="1" t="s">
        <v>62</v>
      </c>
    </row>
    <row r="1954" spans="1:31" x14ac:dyDescent="0.25">
      <c r="A1954" s="1" t="s">
        <v>4048</v>
      </c>
      <c r="B1954" s="1" t="str">
        <f>IF(COUNTIF($A$2:A1954,A1954)&gt;1,"Duplicate","Unique")</f>
        <v>Unique</v>
      </c>
      <c r="C1954" s="1" t="s">
        <v>4049</v>
      </c>
      <c r="D1954" s="1" t="s">
        <v>217</v>
      </c>
      <c r="E1954" s="1" t="str">
        <f t="shared" si="211"/>
        <v>Submitted</v>
      </c>
      <c r="F1954" s="1" t="s">
        <v>47</v>
      </c>
      <c r="G1954" s="1">
        <v>54</v>
      </c>
      <c r="H1954" s="1" t="s">
        <v>36</v>
      </c>
      <c r="I1954" s="1" t="s">
        <v>25</v>
      </c>
      <c r="J1954" s="1" t="s">
        <v>37</v>
      </c>
      <c r="K1954" s="4">
        <v>1213300</v>
      </c>
      <c r="L1954" s="4" t="str">
        <f t="shared" si="212"/>
        <v>Submitted</v>
      </c>
      <c r="M1954" s="1">
        <v>434</v>
      </c>
      <c r="N1954" s="1" t="str">
        <f t="shared" si="213"/>
        <v>High_risk</v>
      </c>
      <c r="O1954" s="1" t="str">
        <f t="shared" si="214"/>
        <v>Excellent</v>
      </c>
      <c r="P1954" s="1" t="str">
        <f t="shared" si="215"/>
        <v>Submitted</v>
      </c>
      <c r="Q1954" s="1" t="str">
        <f t="shared" si="216"/>
        <v>Valid</v>
      </c>
      <c r="R1954" s="1" t="s">
        <v>70</v>
      </c>
      <c r="S1954" s="4">
        <v>3909413</v>
      </c>
      <c r="T1954" s="1">
        <v>12.63</v>
      </c>
      <c r="U1954" s="1">
        <v>24</v>
      </c>
      <c r="V1954" s="1">
        <v>162892.21</v>
      </c>
      <c r="W1954" s="4">
        <f t="shared" si="217"/>
        <v>4114657.3141854196</v>
      </c>
      <c r="X1954" s="1" t="s">
        <v>39</v>
      </c>
      <c r="Y1954" s="1" t="s">
        <v>40</v>
      </c>
      <c r="Z1954" s="8">
        <v>47416</v>
      </c>
      <c r="AA1954" s="8" t="str">
        <f>TEXT(Table2[[#This Row],[Application_Date]],"yyy")</f>
        <v>2029</v>
      </c>
      <c r="AB1954" s="8" t="str">
        <f>TEXT(Table2[[#This Row],[Application_Date]],"mmmm")</f>
        <v>October</v>
      </c>
      <c r="AC1954" s="1" t="s">
        <v>61</v>
      </c>
      <c r="AD1954" s="1" t="s">
        <v>30</v>
      </c>
      <c r="AE1954" s="1" t="s">
        <v>66</v>
      </c>
    </row>
    <row r="1955" spans="1:31" x14ac:dyDescent="0.25">
      <c r="A1955" s="1" t="s">
        <v>4050</v>
      </c>
      <c r="B1955" s="1" t="str">
        <f>IF(COUNTIF($A$2:A1955,A1955)&gt;1,"Duplicate","Unique")</f>
        <v>Unique</v>
      </c>
      <c r="C1955" s="1" t="s">
        <v>4051</v>
      </c>
      <c r="D1955" s="1" t="s">
        <v>166</v>
      </c>
      <c r="E1955" s="1" t="str">
        <f t="shared" si="211"/>
        <v>Submitted</v>
      </c>
      <c r="F1955" s="1" t="s">
        <v>47</v>
      </c>
      <c r="G1955" s="1">
        <v>50</v>
      </c>
      <c r="H1955" s="1" t="s">
        <v>24</v>
      </c>
      <c r="I1955" s="1" t="s">
        <v>48</v>
      </c>
      <c r="J1955" s="1" t="s">
        <v>49</v>
      </c>
      <c r="K1955" s="4">
        <v>608175</v>
      </c>
      <c r="L1955" s="4" t="str">
        <f t="shared" si="212"/>
        <v>Submitted</v>
      </c>
      <c r="M1955" s="1">
        <v>558</v>
      </c>
      <c r="N1955" s="1" t="str">
        <f t="shared" si="213"/>
        <v>High_risk</v>
      </c>
      <c r="O1955" s="1" t="str">
        <f t="shared" si="214"/>
        <v>Excellent</v>
      </c>
      <c r="P1955" s="1" t="str">
        <f t="shared" si="215"/>
        <v>Submitted</v>
      </c>
      <c r="Q1955" s="1" t="str">
        <f t="shared" si="216"/>
        <v>Valid</v>
      </c>
      <c r="R1955" s="1" t="s">
        <v>82</v>
      </c>
      <c r="S1955" s="4">
        <v>1872975</v>
      </c>
      <c r="T1955" s="1">
        <v>10.45</v>
      </c>
      <c r="U1955" s="1">
        <v>180</v>
      </c>
      <c r="V1955" s="1">
        <v>10405.42</v>
      </c>
      <c r="W1955" s="4">
        <f t="shared" si="217"/>
        <v>1631049.0624999998</v>
      </c>
      <c r="X1955" s="1" t="s">
        <v>59</v>
      </c>
      <c r="Y1955" s="1" t="s">
        <v>60</v>
      </c>
      <c r="Z1955" s="8">
        <v>47417</v>
      </c>
      <c r="AA1955" s="8" t="str">
        <f>TEXT(Table2[[#This Row],[Application_Date]],"yyy")</f>
        <v>2029</v>
      </c>
      <c r="AB1955" s="8" t="str">
        <f>TEXT(Table2[[#This Row],[Application_Date]],"mmmm")</f>
        <v>October</v>
      </c>
      <c r="AC1955" s="1" t="s">
        <v>61</v>
      </c>
      <c r="AD1955" s="1" t="s">
        <v>30</v>
      </c>
      <c r="AE1955" s="1" t="s">
        <v>66</v>
      </c>
    </row>
    <row r="1956" spans="1:31" x14ac:dyDescent="0.25">
      <c r="A1956" s="1" t="s">
        <v>4052</v>
      </c>
      <c r="B1956" s="1" t="str">
        <f>IF(COUNTIF($A$2:A1956,A1956)&gt;1,"Duplicate","Unique")</f>
        <v>Unique</v>
      </c>
      <c r="C1956" s="1" t="s">
        <v>4053</v>
      </c>
      <c r="D1956" s="1" t="s">
        <v>214</v>
      </c>
      <c r="E1956" s="1" t="str">
        <f t="shared" si="211"/>
        <v>Submitted</v>
      </c>
      <c r="F1956" s="1" t="s">
        <v>47</v>
      </c>
      <c r="G1956" s="1">
        <v>27</v>
      </c>
      <c r="H1956" s="1" t="s">
        <v>24</v>
      </c>
      <c r="I1956" s="1" t="s">
        <v>48</v>
      </c>
      <c r="J1956" s="1" t="s">
        <v>26</v>
      </c>
      <c r="K1956" s="4">
        <v>2089171</v>
      </c>
      <c r="L1956" s="4" t="str">
        <f t="shared" si="212"/>
        <v>Submitted</v>
      </c>
      <c r="M1956" s="1">
        <v>684</v>
      </c>
      <c r="N1956" s="1" t="str">
        <f t="shared" si="213"/>
        <v>low_risk</v>
      </c>
      <c r="O1956" s="1" t="str">
        <f t="shared" si="214"/>
        <v>Excellent</v>
      </c>
      <c r="P1956" s="1" t="str">
        <f t="shared" si="215"/>
        <v>Submitted</v>
      </c>
      <c r="Q1956" s="1" t="str">
        <f t="shared" si="216"/>
        <v>Valid</v>
      </c>
      <c r="R1956" s="1" t="s">
        <v>38</v>
      </c>
      <c r="S1956" s="4">
        <v>1847331</v>
      </c>
      <c r="T1956" s="1">
        <v>12.11</v>
      </c>
      <c r="U1956" s="1">
        <v>36</v>
      </c>
      <c r="V1956" s="1">
        <v>51314.75</v>
      </c>
      <c r="W1956" s="4">
        <f t="shared" si="217"/>
        <v>1864264.8675230106</v>
      </c>
      <c r="X1956" s="1" t="s">
        <v>50</v>
      </c>
      <c r="Y1956" s="1" t="s">
        <v>51</v>
      </c>
      <c r="Z1956" s="8">
        <v>47418</v>
      </c>
      <c r="AA1956" s="8" t="str">
        <f>TEXT(Table2[[#This Row],[Application_Date]],"yyy")</f>
        <v>2029</v>
      </c>
      <c r="AB1956" s="8" t="str">
        <f>TEXT(Table2[[#This Row],[Application_Date]],"mmmm")</f>
        <v>October</v>
      </c>
      <c r="AC1956" s="1" t="s">
        <v>41</v>
      </c>
      <c r="AD1956" s="1" t="s">
        <v>30</v>
      </c>
      <c r="AE1956" s="1" t="s">
        <v>43</v>
      </c>
    </row>
    <row r="1957" spans="1:31" x14ac:dyDescent="0.25">
      <c r="A1957" s="1" t="s">
        <v>4054</v>
      </c>
      <c r="B1957" s="1" t="str">
        <f>IF(COUNTIF($A$2:A1957,A1957)&gt;1,"Duplicate","Unique")</f>
        <v>Unique</v>
      </c>
      <c r="C1957" s="1" t="s">
        <v>4055</v>
      </c>
      <c r="D1957" s="1" t="s">
        <v>148</v>
      </c>
      <c r="E1957" s="1" t="str">
        <f t="shared" si="211"/>
        <v>Submitted</v>
      </c>
      <c r="F1957" s="1" t="s">
        <v>47</v>
      </c>
      <c r="G1957" s="1">
        <v>25</v>
      </c>
      <c r="H1957" s="1" t="s">
        <v>36</v>
      </c>
      <c r="I1957" s="1" t="s">
        <v>48</v>
      </c>
      <c r="J1957" s="1" t="s">
        <v>70</v>
      </c>
      <c r="K1957" s="4">
        <v>500706</v>
      </c>
      <c r="L1957" s="4" t="str">
        <f t="shared" si="212"/>
        <v>Submitted</v>
      </c>
      <c r="M1957" s="1">
        <v>355</v>
      </c>
      <c r="N1957" s="1" t="str">
        <f t="shared" si="213"/>
        <v>High_risk</v>
      </c>
      <c r="O1957" s="1" t="str">
        <f t="shared" si="214"/>
        <v>Excellent</v>
      </c>
      <c r="P1957" s="1" t="str">
        <f t="shared" si="215"/>
        <v>Submitted</v>
      </c>
      <c r="Q1957" s="1" t="str">
        <f t="shared" si="216"/>
        <v>Valid</v>
      </c>
      <c r="R1957" s="1" t="s">
        <v>38</v>
      </c>
      <c r="S1957" s="4">
        <v>3719955</v>
      </c>
      <c r="T1957" s="1">
        <v>12.63</v>
      </c>
      <c r="U1957" s="1">
        <v>60</v>
      </c>
      <c r="V1957" s="1">
        <v>61999.25</v>
      </c>
      <c r="W1957" s="4">
        <f t="shared" si="217"/>
        <v>3915252.6375000002</v>
      </c>
      <c r="X1957" s="1" t="s">
        <v>28</v>
      </c>
      <c r="Y1957" s="1" t="s">
        <v>29</v>
      </c>
      <c r="Z1957" s="8">
        <v>47419</v>
      </c>
      <c r="AA1957" s="8" t="str">
        <f>TEXT(Table2[[#This Row],[Application_Date]],"yyy")</f>
        <v>2029</v>
      </c>
      <c r="AB1957" s="8" t="str">
        <f>TEXT(Table2[[#This Row],[Application_Date]],"mmmm")</f>
        <v>October</v>
      </c>
      <c r="AC1957" s="1" t="s">
        <v>61</v>
      </c>
      <c r="AD1957" s="1" t="s">
        <v>42</v>
      </c>
      <c r="AE1957" s="1" t="s">
        <v>62</v>
      </c>
    </row>
    <row r="1958" spans="1:31" x14ac:dyDescent="0.25">
      <c r="A1958" s="1" t="s">
        <v>4056</v>
      </c>
      <c r="B1958" s="1" t="str">
        <f>IF(COUNTIF($A$2:A1958,A1958)&gt;1,"Duplicate","Unique")</f>
        <v>Unique</v>
      </c>
      <c r="C1958" s="1" t="s">
        <v>4057</v>
      </c>
      <c r="D1958" s="1" t="s">
        <v>145</v>
      </c>
      <c r="E1958" s="1" t="str">
        <f t="shared" si="211"/>
        <v>Submitted</v>
      </c>
      <c r="F1958" s="1" t="s">
        <v>47</v>
      </c>
      <c r="G1958" s="1">
        <v>18</v>
      </c>
      <c r="H1958" s="1" t="s">
        <v>36</v>
      </c>
      <c r="I1958" s="1" t="s">
        <v>25</v>
      </c>
      <c r="J1958" s="1" t="s">
        <v>37</v>
      </c>
      <c r="K1958" s="4">
        <v>2126151</v>
      </c>
      <c r="L1958" s="4" t="str">
        <f t="shared" si="212"/>
        <v>Submitted</v>
      </c>
      <c r="M1958" s="1">
        <v>568</v>
      </c>
      <c r="N1958" s="1" t="str">
        <f t="shared" si="213"/>
        <v>High_risk</v>
      </c>
      <c r="O1958" s="1" t="str">
        <f t="shared" si="214"/>
        <v>Excellent</v>
      </c>
      <c r="P1958" s="1" t="str">
        <f t="shared" si="215"/>
        <v>Submitted</v>
      </c>
      <c r="Q1958" s="1" t="str">
        <f t="shared" si="216"/>
        <v>Valid</v>
      </c>
      <c r="R1958" s="1" t="s">
        <v>82</v>
      </c>
      <c r="S1958" s="4">
        <v>3098433</v>
      </c>
      <c r="T1958" s="1">
        <v>15.64</v>
      </c>
      <c r="U1958" s="1">
        <v>24</v>
      </c>
      <c r="V1958" s="1">
        <v>129101.38</v>
      </c>
      <c r="W1958" s="4">
        <f t="shared" si="217"/>
        <v>4038291.0181214693</v>
      </c>
      <c r="X1958" s="1" t="s">
        <v>105</v>
      </c>
      <c r="Y1958" s="1" t="s">
        <v>106</v>
      </c>
      <c r="Z1958" s="8">
        <v>47420</v>
      </c>
      <c r="AA1958" s="8" t="str">
        <f>TEXT(Table2[[#This Row],[Application_Date]],"yyy")</f>
        <v>2029</v>
      </c>
      <c r="AB1958" s="8" t="str">
        <f>TEXT(Table2[[#This Row],[Application_Date]],"mmmm")</f>
        <v>October</v>
      </c>
      <c r="AC1958" s="1" t="s">
        <v>61</v>
      </c>
      <c r="AD1958" s="1" t="s">
        <v>30</v>
      </c>
      <c r="AE1958" s="1" t="s">
        <v>43</v>
      </c>
    </row>
    <row r="1959" spans="1:31" x14ac:dyDescent="0.25">
      <c r="A1959" s="1" t="s">
        <v>4058</v>
      </c>
      <c r="B1959" s="1" t="str">
        <f>IF(COUNTIF($A$2:A1959,A1959)&gt;1,"Duplicate","Unique")</f>
        <v>Unique</v>
      </c>
      <c r="C1959" s="1" t="s">
        <v>4059</v>
      </c>
      <c r="D1959" s="1" t="s">
        <v>148</v>
      </c>
      <c r="E1959" s="1" t="str">
        <f t="shared" si="211"/>
        <v>Submitted</v>
      </c>
      <c r="F1959" s="1" t="s">
        <v>47</v>
      </c>
      <c r="G1959" s="1">
        <v>41</v>
      </c>
      <c r="H1959" s="1" t="s">
        <v>24</v>
      </c>
      <c r="I1959" s="1" t="s">
        <v>25</v>
      </c>
      <c r="J1959" s="1" t="s">
        <v>70</v>
      </c>
      <c r="K1959" s="4">
        <v>1128860</v>
      </c>
      <c r="L1959" s="4" t="str">
        <f t="shared" si="212"/>
        <v>Submitted</v>
      </c>
      <c r="M1959" s="1">
        <v>687</v>
      </c>
      <c r="N1959" s="1" t="str">
        <f t="shared" si="213"/>
        <v>low_risk</v>
      </c>
      <c r="O1959" s="1" t="str">
        <f t="shared" si="214"/>
        <v>Excellent</v>
      </c>
      <c r="P1959" s="1" t="str">
        <f t="shared" si="215"/>
        <v>Submitted</v>
      </c>
      <c r="Q1959" s="1" t="str">
        <f t="shared" si="216"/>
        <v>Valid</v>
      </c>
      <c r="R1959" s="1" t="s">
        <v>6</v>
      </c>
      <c r="S1959" s="4">
        <v>2485251</v>
      </c>
      <c r="T1959" s="1">
        <v>17.93</v>
      </c>
      <c r="U1959" s="1">
        <v>120</v>
      </c>
      <c r="V1959" s="1">
        <v>20710.419999999998</v>
      </c>
      <c r="W1959" s="4">
        <f t="shared" si="217"/>
        <v>3713379.2025000001</v>
      </c>
      <c r="X1959" s="1" t="s">
        <v>28</v>
      </c>
      <c r="Y1959" s="1" t="s">
        <v>29</v>
      </c>
      <c r="Z1959" s="8">
        <v>47421</v>
      </c>
      <c r="AA1959" s="8" t="str">
        <f>TEXT(Table2[[#This Row],[Application_Date]],"yyy")</f>
        <v>2029</v>
      </c>
      <c r="AB1959" s="8" t="str">
        <f>TEXT(Table2[[#This Row],[Application_Date]],"mmmm")</f>
        <v>October</v>
      </c>
      <c r="AC1959" s="1" t="s">
        <v>52</v>
      </c>
      <c r="AD1959" s="1" t="s">
        <v>42</v>
      </c>
      <c r="AE1959" s="1" t="s">
        <v>43</v>
      </c>
    </row>
    <row r="1960" spans="1:31" x14ac:dyDescent="0.25">
      <c r="A1960" s="1" t="s">
        <v>4060</v>
      </c>
      <c r="B1960" s="1" t="str">
        <f>IF(COUNTIF($A$2:A1960,A1960)&gt;1,"Duplicate","Unique")</f>
        <v>Unique</v>
      </c>
      <c r="C1960" s="1" t="s">
        <v>4061</v>
      </c>
      <c r="D1960" s="1" t="s">
        <v>177</v>
      </c>
      <c r="E1960" s="1" t="str">
        <f t="shared" si="211"/>
        <v>Submitted</v>
      </c>
      <c r="F1960" s="1" t="s">
        <v>47</v>
      </c>
      <c r="G1960" s="1">
        <v>33</v>
      </c>
      <c r="H1960" s="1" t="s">
        <v>24</v>
      </c>
      <c r="I1960" s="1" t="s">
        <v>48</v>
      </c>
      <c r="J1960" s="1" t="s">
        <v>37</v>
      </c>
      <c r="K1960" s="4">
        <v>702349</v>
      </c>
      <c r="L1960" s="4" t="str">
        <f t="shared" si="212"/>
        <v>Submitted</v>
      </c>
      <c r="M1960" s="1">
        <v>338</v>
      </c>
      <c r="N1960" s="1" t="str">
        <f t="shared" si="213"/>
        <v>High_risk</v>
      </c>
      <c r="O1960" s="1" t="str">
        <f t="shared" si="214"/>
        <v>Excellent</v>
      </c>
      <c r="P1960" s="1" t="str">
        <f t="shared" si="215"/>
        <v>Submitted</v>
      </c>
      <c r="Q1960" s="1" t="str">
        <f t="shared" si="216"/>
        <v>Valid</v>
      </c>
      <c r="R1960" s="1" t="s">
        <v>27</v>
      </c>
      <c r="S1960" s="4">
        <v>406080</v>
      </c>
      <c r="T1960" s="1">
        <v>18.190000000000001</v>
      </c>
      <c r="U1960" s="1">
        <v>12</v>
      </c>
      <c r="V1960" s="1">
        <v>33840</v>
      </c>
      <c r="W1960" s="4">
        <f t="shared" si="217"/>
        <v>615559.1738673182</v>
      </c>
      <c r="X1960" s="1" t="s">
        <v>28</v>
      </c>
      <c r="Y1960" s="1" t="s">
        <v>29</v>
      </c>
      <c r="Z1960" s="8">
        <v>47422</v>
      </c>
      <c r="AA1960" s="8" t="str">
        <f>TEXT(Table2[[#This Row],[Application_Date]],"yyy")</f>
        <v>2029</v>
      </c>
      <c r="AB1960" s="8" t="str">
        <f>TEXT(Table2[[#This Row],[Application_Date]],"mmmm")</f>
        <v>October</v>
      </c>
      <c r="AC1960" s="1" t="s">
        <v>61</v>
      </c>
      <c r="AD1960" s="1" t="s">
        <v>30</v>
      </c>
      <c r="AE1960" s="1" t="s">
        <v>31</v>
      </c>
    </row>
    <row r="1961" spans="1:31" x14ac:dyDescent="0.25">
      <c r="A1961" s="1" t="s">
        <v>4062</v>
      </c>
      <c r="B1961" s="1" t="str">
        <f>IF(COUNTIF($A$2:A1961,A1961)&gt;1,"Duplicate","Unique")</f>
        <v>Unique</v>
      </c>
      <c r="C1961" s="1" t="s">
        <v>4063</v>
      </c>
      <c r="D1961" s="1" t="s">
        <v>366</v>
      </c>
      <c r="E1961" s="1" t="str">
        <f t="shared" si="211"/>
        <v>Submitted</v>
      </c>
      <c r="F1961" s="1" t="s">
        <v>35</v>
      </c>
      <c r="G1961" s="1">
        <v>46</v>
      </c>
      <c r="H1961" s="1" t="s">
        <v>36</v>
      </c>
      <c r="I1961" s="1" t="s">
        <v>25</v>
      </c>
      <c r="J1961" s="1" t="s">
        <v>37</v>
      </c>
      <c r="K1961" s="4">
        <v>1774730</v>
      </c>
      <c r="L1961" s="4" t="str">
        <f t="shared" si="212"/>
        <v>Submitted</v>
      </c>
      <c r="M1961" s="1">
        <v>569</v>
      </c>
      <c r="N1961" s="1" t="str">
        <f t="shared" si="213"/>
        <v>High_risk</v>
      </c>
      <c r="O1961" s="1" t="str">
        <f t="shared" si="214"/>
        <v>Excellent</v>
      </c>
      <c r="P1961" s="1" t="str">
        <f t="shared" si="215"/>
        <v>Submitted</v>
      </c>
      <c r="Q1961" s="1" t="str">
        <f t="shared" si="216"/>
        <v>Valid</v>
      </c>
      <c r="R1961" s="1" t="s">
        <v>82</v>
      </c>
      <c r="S1961" s="4">
        <v>646192</v>
      </c>
      <c r="T1961" s="1">
        <v>8.2200000000000006</v>
      </c>
      <c r="U1961" s="1">
        <v>60</v>
      </c>
      <c r="V1961" s="1">
        <v>10769.87</v>
      </c>
      <c r="W1961" s="4">
        <f t="shared" si="217"/>
        <v>442641.52000001125</v>
      </c>
      <c r="X1961" s="1" t="s">
        <v>95</v>
      </c>
      <c r="Y1961" s="1" t="s">
        <v>96</v>
      </c>
      <c r="Z1961" s="8">
        <v>47423</v>
      </c>
      <c r="AA1961" s="8" t="str">
        <f>TEXT(Table2[[#This Row],[Application_Date]],"yyy")</f>
        <v>2029</v>
      </c>
      <c r="AB1961" s="8" t="str">
        <f>TEXT(Table2[[#This Row],[Application_Date]],"mmmm")</f>
        <v>November</v>
      </c>
      <c r="AC1961" s="1" t="s">
        <v>61</v>
      </c>
      <c r="AD1961" s="1" t="s">
        <v>42</v>
      </c>
      <c r="AE1961" s="1" t="s">
        <v>66</v>
      </c>
    </row>
    <row r="1962" spans="1:31" x14ac:dyDescent="0.25">
      <c r="A1962" s="1" t="s">
        <v>4064</v>
      </c>
      <c r="B1962" s="1" t="str">
        <f>IF(COUNTIF($A$2:A1962,A1962)&gt;1,"Duplicate","Unique")</f>
        <v>Unique</v>
      </c>
      <c r="C1962" s="1" t="s">
        <v>4065</v>
      </c>
      <c r="D1962" s="1" t="s">
        <v>572</v>
      </c>
      <c r="E1962" s="1" t="str">
        <f t="shared" si="211"/>
        <v>Submitted</v>
      </c>
      <c r="F1962" s="1" t="s">
        <v>47</v>
      </c>
      <c r="G1962" s="1">
        <v>24</v>
      </c>
      <c r="H1962" s="1" t="s">
        <v>24</v>
      </c>
      <c r="I1962" s="1" t="s">
        <v>48</v>
      </c>
      <c r="J1962" s="1" t="s">
        <v>37</v>
      </c>
      <c r="K1962" s="4">
        <v>343507</v>
      </c>
      <c r="L1962" s="4" t="str">
        <f t="shared" si="212"/>
        <v>Submitted</v>
      </c>
      <c r="M1962" s="1">
        <v>870</v>
      </c>
      <c r="N1962" s="1" t="str">
        <f t="shared" si="213"/>
        <v>medium_risk</v>
      </c>
      <c r="O1962" s="1" t="str">
        <f t="shared" si="214"/>
        <v>Excellent</v>
      </c>
      <c r="P1962" s="1" t="str">
        <f t="shared" si="215"/>
        <v>Submitted</v>
      </c>
      <c r="Q1962" s="1" t="str">
        <f t="shared" si="216"/>
        <v>Valid</v>
      </c>
      <c r="R1962" s="1" t="s">
        <v>6</v>
      </c>
      <c r="S1962" s="4">
        <v>1673867</v>
      </c>
      <c r="T1962" s="1">
        <v>10.33</v>
      </c>
      <c r="U1962" s="1">
        <v>24</v>
      </c>
      <c r="V1962" s="1">
        <v>69744.460000000006</v>
      </c>
      <c r="W1962" s="4">
        <f t="shared" si="217"/>
        <v>1440920.994076198</v>
      </c>
      <c r="X1962" s="1" t="s">
        <v>95</v>
      </c>
      <c r="Y1962" s="1" t="s">
        <v>96</v>
      </c>
      <c r="Z1962" s="8">
        <v>47424</v>
      </c>
      <c r="AA1962" s="8" t="str">
        <f>TEXT(Table2[[#This Row],[Application_Date]],"yyy")</f>
        <v>2029</v>
      </c>
      <c r="AB1962" s="8" t="str">
        <f>TEXT(Table2[[#This Row],[Application_Date]],"mmmm")</f>
        <v>November</v>
      </c>
      <c r="AC1962" s="1" t="s">
        <v>61</v>
      </c>
      <c r="AD1962" s="1" t="s">
        <v>30</v>
      </c>
      <c r="AE1962" s="1" t="s">
        <v>43</v>
      </c>
    </row>
    <row r="1963" spans="1:31" x14ac:dyDescent="0.25">
      <c r="A1963" s="1" t="s">
        <v>4066</v>
      </c>
      <c r="B1963" s="1" t="str">
        <f>IF(COUNTIF($A$2:A1963,A1963)&gt;1,"Duplicate","Unique")</f>
        <v>Unique</v>
      </c>
      <c r="C1963" s="1" t="s">
        <v>4067</v>
      </c>
      <c r="D1963" s="1" t="s">
        <v>109</v>
      </c>
      <c r="E1963" s="1" t="str">
        <f t="shared" si="211"/>
        <v>Submitted</v>
      </c>
      <c r="F1963" s="1" t="s">
        <v>35</v>
      </c>
      <c r="G1963" s="1">
        <v>53</v>
      </c>
      <c r="H1963" s="1" t="s">
        <v>36</v>
      </c>
      <c r="I1963" s="1" t="s">
        <v>25</v>
      </c>
      <c r="J1963" s="1" t="s">
        <v>37</v>
      </c>
      <c r="K1963" s="4">
        <v>2439616</v>
      </c>
      <c r="L1963" s="4" t="str">
        <f t="shared" si="212"/>
        <v>Submitted</v>
      </c>
      <c r="M1963" s="1">
        <v>799</v>
      </c>
      <c r="N1963" s="1" t="str">
        <f t="shared" si="213"/>
        <v>medium_risk</v>
      </c>
      <c r="O1963" s="1" t="str">
        <f t="shared" si="214"/>
        <v>Excellent</v>
      </c>
      <c r="P1963" s="1" t="str">
        <f t="shared" si="215"/>
        <v>Submitted</v>
      </c>
      <c r="Q1963" s="1" t="str">
        <f t="shared" si="216"/>
        <v>Valid</v>
      </c>
      <c r="R1963" s="1" t="s">
        <v>82</v>
      </c>
      <c r="S1963" s="4">
        <v>1232278</v>
      </c>
      <c r="T1963" s="1">
        <v>17.95</v>
      </c>
      <c r="U1963" s="1">
        <v>180</v>
      </c>
      <c r="V1963" s="1">
        <v>6845.99</v>
      </c>
      <c r="W1963" s="4">
        <f t="shared" si="217"/>
        <v>1843282.5083333333</v>
      </c>
      <c r="X1963" s="1" t="s">
        <v>59</v>
      </c>
      <c r="Y1963" s="1" t="s">
        <v>60</v>
      </c>
      <c r="Z1963" s="8">
        <v>47425</v>
      </c>
      <c r="AA1963" s="8" t="str">
        <f>TEXT(Table2[[#This Row],[Application_Date]],"yyy")</f>
        <v>2029</v>
      </c>
      <c r="AB1963" s="8" t="str">
        <f>TEXT(Table2[[#This Row],[Application_Date]],"mmmm")</f>
        <v>November</v>
      </c>
      <c r="AC1963" s="1" t="s">
        <v>41</v>
      </c>
      <c r="AD1963" s="1" t="s">
        <v>30</v>
      </c>
      <c r="AE1963" s="1" t="s">
        <v>43</v>
      </c>
    </row>
    <row r="1964" spans="1:31" x14ac:dyDescent="0.25">
      <c r="A1964" s="1" t="s">
        <v>4068</v>
      </c>
      <c r="B1964" s="1" t="str">
        <f>IF(COUNTIF($A$2:A1964,A1964)&gt;1,"Duplicate","Unique")</f>
        <v>Unique</v>
      </c>
      <c r="C1964" s="1" t="s">
        <v>4069</v>
      </c>
      <c r="D1964" s="1" t="s">
        <v>461</v>
      </c>
      <c r="E1964" s="1" t="str">
        <f t="shared" si="211"/>
        <v>Submitted</v>
      </c>
      <c r="F1964" s="1" t="s">
        <v>35</v>
      </c>
      <c r="G1964" s="1">
        <v>57</v>
      </c>
      <c r="H1964" s="1" t="s">
        <v>36</v>
      </c>
      <c r="I1964" s="1" t="s">
        <v>48</v>
      </c>
      <c r="J1964" s="1" t="s">
        <v>49</v>
      </c>
      <c r="K1964" s="4">
        <v>1953073</v>
      </c>
      <c r="L1964" s="4" t="str">
        <f t="shared" si="212"/>
        <v>Submitted</v>
      </c>
      <c r="M1964" s="1">
        <v>444</v>
      </c>
      <c r="N1964" s="1" t="str">
        <f t="shared" si="213"/>
        <v>High_risk</v>
      </c>
      <c r="O1964" s="1" t="str">
        <f t="shared" si="214"/>
        <v>Excellent</v>
      </c>
      <c r="P1964" s="1" t="str">
        <f t="shared" si="215"/>
        <v>Submitted</v>
      </c>
      <c r="Q1964" s="1" t="str">
        <f t="shared" si="216"/>
        <v>Valid</v>
      </c>
      <c r="R1964" s="1" t="s">
        <v>27</v>
      </c>
      <c r="S1964" s="4">
        <v>1952960</v>
      </c>
      <c r="T1964" s="1">
        <v>14.67</v>
      </c>
      <c r="U1964" s="1">
        <v>60</v>
      </c>
      <c r="V1964" s="1">
        <v>32549.33</v>
      </c>
      <c r="W1964" s="4">
        <f t="shared" si="217"/>
        <v>2387493.5999999996</v>
      </c>
      <c r="X1964" s="1" t="s">
        <v>95</v>
      </c>
      <c r="Y1964" s="1" t="s">
        <v>96</v>
      </c>
      <c r="Z1964" s="8">
        <v>47426</v>
      </c>
      <c r="AA1964" s="8" t="str">
        <f>TEXT(Table2[[#This Row],[Application_Date]],"yyy")</f>
        <v>2029</v>
      </c>
      <c r="AB1964" s="8" t="str">
        <f>TEXT(Table2[[#This Row],[Application_Date]],"mmmm")</f>
        <v>November</v>
      </c>
      <c r="AC1964" s="1" t="s">
        <v>61</v>
      </c>
      <c r="AD1964" s="1" t="s">
        <v>30</v>
      </c>
      <c r="AE1964" s="1" t="s">
        <v>31</v>
      </c>
    </row>
    <row r="1965" spans="1:31" x14ac:dyDescent="0.25">
      <c r="A1965" s="1" t="s">
        <v>4070</v>
      </c>
      <c r="B1965" s="1" t="str">
        <f>IF(COUNTIF($A$2:A1965,A1965)&gt;1,"Duplicate","Unique")</f>
        <v>Unique</v>
      </c>
      <c r="C1965" s="1" t="s">
        <v>4071</v>
      </c>
      <c r="D1965" s="1" t="s">
        <v>139</v>
      </c>
      <c r="E1965" s="1" t="str">
        <f t="shared" si="211"/>
        <v>Submitted</v>
      </c>
      <c r="F1965" s="1" t="s">
        <v>47</v>
      </c>
      <c r="G1965" s="1">
        <v>35</v>
      </c>
      <c r="H1965" s="1" t="s">
        <v>36</v>
      </c>
      <c r="I1965" s="1" t="s">
        <v>48</v>
      </c>
      <c r="J1965" s="1" t="s">
        <v>37</v>
      </c>
      <c r="K1965" s="4">
        <v>1699941</v>
      </c>
      <c r="L1965" s="4" t="str">
        <f t="shared" si="212"/>
        <v>Submitted</v>
      </c>
      <c r="M1965" s="1">
        <v>522</v>
      </c>
      <c r="N1965" s="1" t="str">
        <f t="shared" si="213"/>
        <v>High_risk</v>
      </c>
      <c r="O1965" s="1" t="str">
        <f t="shared" si="214"/>
        <v>Excellent</v>
      </c>
      <c r="P1965" s="1" t="str">
        <f t="shared" si="215"/>
        <v>Submitted</v>
      </c>
      <c r="Q1965" s="1" t="str">
        <f t="shared" si="216"/>
        <v>Valid</v>
      </c>
      <c r="R1965" s="1" t="s">
        <v>82</v>
      </c>
      <c r="S1965" s="4">
        <v>338832</v>
      </c>
      <c r="T1965" s="1">
        <v>8.35</v>
      </c>
      <c r="U1965" s="1">
        <v>24</v>
      </c>
      <c r="V1965" s="1">
        <v>14118</v>
      </c>
      <c r="W1965" s="4">
        <f t="shared" si="217"/>
        <v>235771.33670732056</v>
      </c>
      <c r="X1965" s="1" t="s">
        <v>28</v>
      </c>
      <c r="Y1965" s="1" t="s">
        <v>29</v>
      </c>
      <c r="Z1965" s="8">
        <v>47427</v>
      </c>
      <c r="AA1965" s="8" t="str">
        <f>TEXT(Table2[[#This Row],[Application_Date]],"yyy")</f>
        <v>2029</v>
      </c>
      <c r="AB1965" s="8" t="str">
        <f>TEXT(Table2[[#This Row],[Application_Date]],"mmmm")</f>
        <v>November</v>
      </c>
      <c r="AC1965" s="1" t="s">
        <v>61</v>
      </c>
      <c r="AD1965" s="1" t="s">
        <v>42</v>
      </c>
      <c r="AE1965" s="1" t="s">
        <v>62</v>
      </c>
    </row>
    <row r="1966" spans="1:31" x14ac:dyDescent="0.25">
      <c r="A1966" s="1" t="s">
        <v>4072</v>
      </c>
      <c r="B1966" s="1" t="str">
        <f>IF(COUNTIF($A$2:A1966,A1966)&gt;1,"Duplicate","Unique")</f>
        <v>Unique</v>
      </c>
      <c r="C1966" s="1" t="s">
        <v>4073</v>
      </c>
      <c r="D1966" s="1" t="s">
        <v>75</v>
      </c>
      <c r="E1966" s="1" t="str">
        <f t="shared" si="211"/>
        <v>Submitted</v>
      </c>
      <c r="F1966" s="1" t="s">
        <v>35</v>
      </c>
      <c r="G1966" s="1">
        <v>53</v>
      </c>
      <c r="H1966" s="1" t="s">
        <v>24</v>
      </c>
      <c r="I1966" s="1" t="s">
        <v>25</v>
      </c>
      <c r="J1966" s="1" t="s">
        <v>37</v>
      </c>
      <c r="K1966" s="4">
        <v>1298284</v>
      </c>
      <c r="L1966" s="4" t="str">
        <f t="shared" si="212"/>
        <v>Submitted</v>
      </c>
      <c r="M1966" s="1">
        <v>569</v>
      </c>
      <c r="N1966" s="1" t="str">
        <f t="shared" si="213"/>
        <v>High_risk</v>
      </c>
      <c r="O1966" s="1" t="str">
        <f t="shared" si="214"/>
        <v>Excellent</v>
      </c>
      <c r="P1966" s="1" t="str">
        <f t="shared" si="215"/>
        <v>Submitted</v>
      </c>
      <c r="Q1966" s="1" t="str">
        <f t="shared" si="216"/>
        <v>Valid</v>
      </c>
      <c r="R1966" s="1" t="s">
        <v>70</v>
      </c>
      <c r="S1966" s="4">
        <v>3000574</v>
      </c>
      <c r="T1966" s="1">
        <v>16.27</v>
      </c>
      <c r="U1966" s="1">
        <v>120</v>
      </c>
      <c r="V1966" s="1">
        <v>25004.78</v>
      </c>
      <c r="W1966" s="4">
        <f t="shared" si="217"/>
        <v>4068278.2483333331</v>
      </c>
      <c r="X1966" s="1" t="s">
        <v>59</v>
      </c>
      <c r="Y1966" s="1" t="s">
        <v>60</v>
      </c>
      <c r="Z1966" s="8">
        <v>47428</v>
      </c>
      <c r="AA1966" s="8" t="str">
        <f>TEXT(Table2[[#This Row],[Application_Date]],"yyy")</f>
        <v>2029</v>
      </c>
      <c r="AB1966" s="8" t="str">
        <f>TEXT(Table2[[#This Row],[Application_Date]],"mmmm")</f>
        <v>November</v>
      </c>
      <c r="AC1966" s="1" t="s">
        <v>41</v>
      </c>
      <c r="AD1966" s="1" t="s">
        <v>30</v>
      </c>
      <c r="AE1966" s="1" t="s">
        <v>66</v>
      </c>
    </row>
    <row r="1967" spans="1:31" x14ac:dyDescent="0.25">
      <c r="A1967" s="1" t="s">
        <v>4074</v>
      </c>
      <c r="B1967" s="1" t="str">
        <f>IF(COUNTIF($A$2:A1967,A1967)&gt;1,"Duplicate","Unique")</f>
        <v>Unique</v>
      </c>
      <c r="C1967" s="1" t="s">
        <v>4075</v>
      </c>
      <c r="D1967" s="1" t="s">
        <v>121</v>
      </c>
      <c r="E1967" s="1" t="str">
        <f t="shared" si="211"/>
        <v>Submitted</v>
      </c>
      <c r="F1967" s="1" t="s">
        <v>47</v>
      </c>
      <c r="G1967" s="1">
        <v>43</v>
      </c>
      <c r="H1967" s="1" t="s">
        <v>24</v>
      </c>
      <c r="I1967" s="1" t="s">
        <v>25</v>
      </c>
      <c r="J1967" s="1" t="s">
        <v>26</v>
      </c>
      <c r="K1967" s="4">
        <v>742196</v>
      </c>
      <c r="L1967" s="4" t="str">
        <f t="shared" si="212"/>
        <v>Submitted</v>
      </c>
      <c r="M1967" s="1">
        <v>868</v>
      </c>
      <c r="N1967" s="1" t="str">
        <f t="shared" si="213"/>
        <v>medium_risk</v>
      </c>
      <c r="O1967" s="1" t="str">
        <f t="shared" si="214"/>
        <v>Excellent</v>
      </c>
      <c r="P1967" s="1" t="str">
        <f t="shared" si="215"/>
        <v>Submitted</v>
      </c>
      <c r="Q1967" s="1" t="str">
        <f t="shared" si="216"/>
        <v>Valid</v>
      </c>
      <c r="R1967" s="1" t="s">
        <v>38</v>
      </c>
      <c r="S1967" s="4">
        <v>1384623</v>
      </c>
      <c r="T1967" s="1">
        <v>18.09</v>
      </c>
      <c r="U1967" s="1">
        <v>120</v>
      </c>
      <c r="V1967" s="1">
        <v>11538.52</v>
      </c>
      <c r="W1967" s="4">
        <f t="shared" si="217"/>
        <v>2087319.1725000001</v>
      </c>
      <c r="X1967" s="1" t="s">
        <v>50</v>
      </c>
      <c r="Y1967" s="1" t="s">
        <v>51</v>
      </c>
      <c r="Z1967" s="8">
        <v>47429</v>
      </c>
      <c r="AA1967" s="8" t="str">
        <f>TEXT(Table2[[#This Row],[Application_Date]],"yyy")</f>
        <v>2029</v>
      </c>
      <c r="AB1967" s="8" t="str">
        <f>TEXT(Table2[[#This Row],[Application_Date]],"mmmm")</f>
        <v>November</v>
      </c>
      <c r="AC1967" s="1" t="s">
        <v>61</v>
      </c>
      <c r="AD1967" s="1" t="s">
        <v>30</v>
      </c>
      <c r="AE1967" s="1" t="s">
        <v>31</v>
      </c>
    </row>
    <row r="1968" spans="1:31" x14ac:dyDescent="0.25">
      <c r="A1968" s="1" t="s">
        <v>4076</v>
      </c>
      <c r="B1968" s="1" t="str">
        <f>IF(COUNTIF($A$2:A1968,A1968)&gt;1,"Duplicate","Unique")</f>
        <v>Unique</v>
      </c>
      <c r="C1968" s="1" t="s">
        <v>4077</v>
      </c>
      <c r="D1968" s="1" t="s">
        <v>58</v>
      </c>
      <c r="E1968" s="1" t="str">
        <f t="shared" si="211"/>
        <v>Submitted</v>
      </c>
      <c r="F1968" s="1" t="s">
        <v>35</v>
      </c>
      <c r="G1968" s="1">
        <v>26</v>
      </c>
      <c r="H1968" s="1" t="s">
        <v>36</v>
      </c>
      <c r="I1968" s="1" t="s">
        <v>25</v>
      </c>
      <c r="J1968" s="1" t="s">
        <v>26</v>
      </c>
      <c r="K1968" s="4">
        <v>1303012</v>
      </c>
      <c r="L1968" s="4" t="str">
        <f t="shared" si="212"/>
        <v>Submitted</v>
      </c>
      <c r="M1968" s="1">
        <v>357</v>
      </c>
      <c r="N1968" s="1" t="str">
        <f t="shared" si="213"/>
        <v>High_risk</v>
      </c>
      <c r="O1968" s="1" t="str">
        <f t="shared" si="214"/>
        <v>Excellent</v>
      </c>
      <c r="P1968" s="1" t="str">
        <f t="shared" si="215"/>
        <v>Submitted</v>
      </c>
      <c r="Q1968" s="1" t="str">
        <f t="shared" si="216"/>
        <v>Valid</v>
      </c>
      <c r="R1968" s="1" t="s">
        <v>27</v>
      </c>
      <c r="S1968" s="4">
        <v>4924048</v>
      </c>
      <c r="T1968" s="1">
        <v>18.23</v>
      </c>
      <c r="U1968" s="1">
        <v>36</v>
      </c>
      <c r="V1968" s="1">
        <v>136779.10999999999</v>
      </c>
      <c r="W1968" s="4">
        <f t="shared" si="217"/>
        <v>7480449.5866666939</v>
      </c>
      <c r="X1968" s="1" t="s">
        <v>28</v>
      </c>
      <c r="Y1968" s="1" t="s">
        <v>29</v>
      </c>
      <c r="Z1968" s="8">
        <v>47430</v>
      </c>
      <c r="AA1968" s="8" t="str">
        <f>TEXT(Table2[[#This Row],[Application_Date]],"yyy")</f>
        <v>2029</v>
      </c>
      <c r="AB1968" s="8" t="str">
        <f>TEXT(Table2[[#This Row],[Application_Date]],"mmmm")</f>
        <v>November</v>
      </c>
      <c r="AC1968" s="1" t="s">
        <v>61</v>
      </c>
      <c r="AD1968" s="1" t="s">
        <v>30</v>
      </c>
      <c r="AE1968" s="1" t="s">
        <v>31</v>
      </c>
    </row>
    <row r="1969" spans="1:31" x14ac:dyDescent="0.25">
      <c r="A1969" s="1" t="s">
        <v>4078</v>
      </c>
      <c r="B1969" s="1" t="str">
        <f>IF(COUNTIF($A$2:A1969,A1969)&gt;1,"Duplicate","Unique")</f>
        <v>Unique</v>
      </c>
      <c r="C1969" s="1" t="s">
        <v>4079</v>
      </c>
      <c r="D1969" s="1" t="s">
        <v>130</v>
      </c>
      <c r="E1969" s="1" t="str">
        <f t="shared" si="211"/>
        <v>Submitted</v>
      </c>
      <c r="F1969" s="1" t="s">
        <v>47</v>
      </c>
      <c r="G1969" s="1">
        <v>18</v>
      </c>
      <c r="H1969" s="1" t="s">
        <v>36</v>
      </c>
      <c r="I1969" s="1" t="s">
        <v>48</v>
      </c>
      <c r="J1969" s="1" t="s">
        <v>26</v>
      </c>
      <c r="K1969" s="4">
        <v>1570316</v>
      </c>
      <c r="L1969" s="4" t="str">
        <f t="shared" si="212"/>
        <v>Submitted</v>
      </c>
      <c r="M1969" s="1">
        <v>432</v>
      </c>
      <c r="N1969" s="1" t="str">
        <f t="shared" si="213"/>
        <v>High_risk</v>
      </c>
      <c r="O1969" s="1" t="str">
        <f t="shared" si="214"/>
        <v>Excellent</v>
      </c>
      <c r="P1969" s="1" t="str">
        <f t="shared" si="215"/>
        <v>Submitted</v>
      </c>
      <c r="Q1969" s="1" t="str">
        <f t="shared" si="216"/>
        <v>Valid</v>
      </c>
      <c r="R1969" s="1" t="s">
        <v>6</v>
      </c>
      <c r="S1969" s="4">
        <v>3960926</v>
      </c>
      <c r="T1969" s="1">
        <v>12.75</v>
      </c>
      <c r="U1969" s="1">
        <v>12</v>
      </c>
      <c r="V1969" s="1">
        <v>330077.17</v>
      </c>
      <c r="W1969" s="4">
        <f t="shared" si="217"/>
        <v>4209194.2235185402</v>
      </c>
      <c r="X1969" s="1" t="s">
        <v>85</v>
      </c>
      <c r="Y1969" s="1" t="s">
        <v>86</v>
      </c>
      <c r="Z1969" s="8">
        <v>47431</v>
      </c>
      <c r="AA1969" s="8" t="str">
        <f>TEXT(Table2[[#This Row],[Application_Date]],"yyy")</f>
        <v>2029</v>
      </c>
      <c r="AB1969" s="8" t="str">
        <f>TEXT(Table2[[#This Row],[Application_Date]],"mmmm")</f>
        <v>November</v>
      </c>
      <c r="AC1969" s="1" t="s">
        <v>41</v>
      </c>
      <c r="AD1969" s="1" t="s">
        <v>30</v>
      </c>
      <c r="AE1969" s="1" t="s">
        <v>62</v>
      </c>
    </row>
    <row r="1970" spans="1:31" x14ac:dyDescent="0.25">
      <c r="A1970" s="1" t="s">
        <v>4080</v>
      </c>
      <c r="B1970" s="1" t="str">
        <f>IF(COUNTIF($A$2:A1970,A1970)&gt;1,"Duplicate","Unique")</f>
        <v>Unique</v>
      </c>
      <c r="C1970" s="1" t="s">
        <v>4081</v>
      </c>
      <c r="D1970" s="1" t="s">
        <v>489</v>
      </c>
      <c r="E1970" s="1" t="str">
        <f t="shared" si="211"/>
        <v>Submitted</v>
      </c>
      <c r="F1970" s="1" t="s">
        <v>35</v>
      </c>
      <c r="G1970" s="1">
        <v>59</v>
      </c>
      <c r="H1970" s="1" t="s">
        <v>24</v>
      </c>
      <c r="I1970" s="1" t="s">
        <v>48</v>
      </c>
      <c r="J1970" s="1" t="s">
        <v>37</v>
      </c>
      <c r="K1970" s="4">
        <v>633723</v>
      </c>
      <c r="L1970" s="4" t="str">
        <f t="shared" si="212"/>
        <v>Submitted</v>
      </c>
      <c r="M1970" s="1">
        <v>768</v>
      </c>
      <c r="N1970" s="1" t="str">
        <f t="shared" si="213"/>
        <v>medium_risk</v>
      </c>
      <c r="O1970" s="1" t="str">
        <f t="shared" si="214"/>
        <v>Excellent</v>
      </c>
      <c r="P1970" s="1" t="str">
        <f t="shared" si="215"/>
        <v>Submitted</v>
      </c>
      <c r="Q1970" s="1" t="str">
        <f t="shared" si="216"/>
        <v>Valid</v>
      </c>
      <c r="R1970" s="1" t="s">
        <v>38</v>
      </c>
      <c r="S1970" s="4">
        <v>2538795</v>
      </c>
      <c r="T1970" s="1">
        <v>12.22</v>
      </c>
      <c r="U1970" s="1">
        <v>36</v>
      </c>
      <c r="V1970" s="1">
        <v>70522.080000000002</v>
      </c>
      <c r="W1970" s="4">
        <f t="shared" si="217"/>
        <v>2585339.5750270882</v>
      </c>
      <c r="X1970" s="1" t="s">
        <v>50</v>
      </c>
      <c r="Y1970" s="1" t="s">
        <v>51</v>
      </c>
      <c r="Z1970" s="8">
        <v>47432</v>
      </c>
      <c r="AA1970" s="8" t="str">
        <f>TEXT(Table2[[#This Row],[Application_Date]],"yyy")</f>
        <v>2029</v>
      </c>
      <c r="AB1970" s="8" t="str">
        <f>TEXT(Table2[[#This Row],[Application_Date]],"mmmm")</f>
        <v>November</v>
      </c>
      <c r="AC1970" s="1" t="s">
        <v>52</v>
      </c>
      <c r="AD1970" s="1" t="s">
        <v>30</v>
      </c>
      <c r="AE1970" s="1" t="s">
        <v>31</v>
      </c>
    </row>
    <row r="1971" spans="1:31" x14ac:dyDescent="0.25">
      <c r="A1971" s="1" t="s">
        <v>4082</v>
      </c>
      <c r="B1971" s="1" t="str">
        <f>IF(COUNTIF($A$2:A1971,A1971)&gt;1,"Duplicate","Unique")</f>
        <v>Unique</v>
      </c>
      <c r="C1971" s="1" t="s">
        <v>4083</v>
      </c>
      <c r="D1971" s="1" t="s">
        <v>659</v>
      </c>
      <c r="E1971" s="1" t="str">
        <f t="shared" si="211"/>
        <v>Submitted</v>
      </c>
      <c r="F1971" s="1" t="s">
        <v>47</v>
      </c>
      <c r="G1971" s="1">
        <v>24</v>
      </c>
      <c r="H1971" s="1" t="s">
        <v>36</v>
      </c>
      <c r="I1971" s="1" t="s">
        <v>48</v>
      </c>
      <c r="J1971" s="1" t="s">
        <v>49</v>
      </c>
      <c r="K1971" s="4">
        <v>1919391</v>
      </c>
      <c r="L1971" s="4" t="str">
        <f t="shared" si="212"/>
        <v>Submitted</v>
      </c>
      <c r="M1971" s="1">
        <v>470</v>
      </c>
      <c r="N1971" s="1" t="str">
        <f t="shared" si="213"/>
        <v>High_risk</v>
      </c>
      <c r="O1971" s="1" t="str">
        <f t="shared" si="214"/>
        <v>Excellent</v>
      </c>
      <c r="P1971" s="1" t="str">
        <f t="shared" si="215"/>
        <v>Submitted</v>
      </c>
      <c r="Q1971" s="1" t="str">
        <f t="shared" si="216"/>
        <v>Valid</v>
      </c>
      <c r="R1971" s="1" t="s">
        <v>82</v>
      </c>
      <c r="S1971" s="4">
        <v>2822045</v>
      </c>
      <c r="T1971" s="1">
        <v>11.22</v>
      </c>
      <c r="U1971" s="1">
        <v>24</v>
      </c>
      <c r="V1971" s="1">
        <v>117585.21</v>
      </c>
      <c r="W1971" s="4">
        <f t="shared" si="217"/>
        <v>2638612.4225620404</v>
      </c>
      <c r="X1971" s="1" t="s">
        <v>85</v>
      </c>
      <c r="Y1971" s="1" t="s">
        <v>86</v>
      </c>
      <c r="Z1971" s="8">
        <v>47433</v>
      </c>
      <c r="AA1971" s="8" t="str">
        <f>TEXT(Table2[[#This Row],[Application_Date]],"yyy")</f>
        <v>2029</v>
      </c>
      <c r="AB1971" s="8" t="str">
        <f>TEXT(Table2[[#This Row],[Application_Date]],"mmmm")</f>
        <v>November</v>
      </c>
      <c r="AC1971" s="1" t="s">
        <v>41</v>
      </c>
      <c r="AD1971" s="1" t="s">
        <v>30</v>
      </c>
      <c r="AE1971" s="1" t="s">
        <v>31</v>
      </c>
    </row>
    <row r="1972" spans="1:31" x14ac:dyDescent="0.25">
      <c r="A1972" s="1" t="s">
        <v>4084</v>
      </c>
      <c r="B1972" s="1" t="str">
        <f>IF(COUNTIF($A$2:A1972,A1972)&gt;1,"Duplicate","Unique")</f>
        <v>Unique</v>
      </c>
      <c r="C1972" s="1" t="s">
        <v>4085</v>
      </c>
      <c r="D1972" s="1" t="s">
        <v>309</v>
      </c>
      <c r="E1972" s="1" t="str">
        <f t="shared" si="211"/>
        <v>Submitted</v>
      </c>
      <c r="F1972" s="1" t="s">
        <v>35</v>
      </c>
      <c r="G1972" s="1">
        <v>33</v>
      </c>
      <c r="H1972" s="1" t="s">
        <v>36</v>
      </c>
      <c r="I1972" s="1" t="s">
        <v>25</v>
      </c>
      <c r="J1972" s="1" t="s">
        <v>49</v>
      </c>
      <c r="K1972" s="4">
        <v>1184076</v>
      </c>
      <c r="L1972" s="4" t="str">
        <f t="shared" si="212"/>
        <v>Submitted</v>
      </c>
      <c r="M1972" s="1">
        <v>661</v>
      </c>
      <c r="N1972" s="1" t="str">
        <f t="shared" si="213"/>
        <v>low_risk</v>
      </c>
      <c r="O1972" s="1" t="str">
        <f t="shared" si="214"/>
        <v>Excellent</v>
      </c>
      <c r="P1972" s="1" t="str">
        <f t="shared" si="215"/>
        <v>Submitted</v>
      </c>
      <c r="Q1972" s="1" t="str">
        <f t="shared" si="216"/>
        <v>Valid</v>
      </c>
      <c r="R1972" s="1" t="s">
        <v>82</v>
      </c>
      <c r="S1972" s="4">
        <v>4986469</v>
      </c>
      <c r="T1972" s="1">
        <v>13.67</v>
      </c>
      <c r="U1972" s="1">
        <v>60</v>
      </c>
      <c r="V1972" s="1">
        <v>83107.820000000007</v>
      </c>
      <c r="W1972" s="4">
        <f t="shared" si="217"/>
        <v>5680419.269166667</v>
      </c>
      <c r="X1972" s="1" t="s">
        <v>85</v>
      </c>
      <c r="Y1972" s="1" t="s">
        <v>86</v>
      </c>
      <c r="Z1972" s="8">
        <v>47434</v>
      </c>
      <c r="AA1972" s="8" t="str">
        <f>TEXT(Table2[[#This Row],[Application_Date]],"yyy")</f>
        <v>2029</v>
      </c>
      <c r="AB1972" s="8" t="str">
        <f>TEXT(Table2[[#This Row],[Application_Date]],"mmmm")</f>
        <v>November</v>
      </c>
      <c r="AC1972" s="1" t="s">
        <v>41</v>
      </c>
      <c r="AD1972" s="1" t="s">
        <v>42</v>
      </c>
      <c r="AE1972" s="1" t="s">
        <v>62</v>
      </c>
    </row>
    <row r="1973" spans="1:31" x14ac:dyDescent="0.25">
      <c r="A1973" s="1" t="s">
        <v>4086</v>
      </c>
      <c r="B1973" s="1" t="str">
        <f>IF(COUNTIF($A$2:A1973,A1973)&gt;1,"Duplicate","Unique")</f>
        <v>Unique</v>
      </c>
      <c r="C1973" s="1" t="s">
        <v>4087</v>
      </c>
      <c r="D1973" s="1" t="s">
        <v>366</v>
      </c>
      <c r="E1973" s="1" t="str">
        <f t="shared" si="211"/>
        <v>Submitted</v>
      </c>
      <c r="F1973" s="1" t="s">
        <v>47</v>
      </c>
      <c r="G1973" s="1">
        <v>40</v>
      </c>
      <c r="H1973" s="1" t="s">
        <v>24</v>
      </c>
      <c r="I1973" s="1" t="s">
        <v>48</v>
      </c>
      <c r="J1973" s="1" t="s">
        <v>26</v>
      </c>
      <c r="K1973" s="4">
        <v>563276</v>
      </c>
      <c r="L1973" s="4" t="str">
        <f t="shared" si="212"/>
        <v>Submitted</v>
      </c>
      <c r="M1973" s="1">
        <v>766</v>
      </c>
      <c r="N1973" s="1" t="str">
        <f t="shared" si="213"/>
        <v>medium_risk</v>
      </c>
      <c r="O1973" s="1" t="str">
        <f t="shared" si="214"/>
        <v>Excellent</v>
      </c>
      <c r="P1973" s="1" t="str">
        <f t="shared" si="215"/>
        <v>Submitted</v>
      </c>
      <c r="Q1973" s="1" t="str">
        <f t="shared" si="216"/>
        <v>Valid</v>
      </c>
      <c r="R1973" s="1" t="s">
        <v>27</v>
      </c>
      <c r="S1973" s="4">
        <v>2648943</v>
      </c>
      <c r="T1973" s="1">
        <v>12</v>
      </c>
      <c r="U1973" s="1">
        <v>24</v>
      </c>
      <c r="V1973" s="1">
        <v>110372.62</v>
      </c>
      <c r="W1973" s="4">
        <f t="shared" si="217"/>
        <v>2648943.1578893159</v>
      </c>
      <c r="X1973" s="1" t="s">
        <v>50</v>
      </c>
      <c r="Y1973" s="1" t="s">
        <v>51</v>
      </c>
      <c r="Z1973" s="8">
        <v>47435</v>
      </c>
      <c r="AA1973" s="8" t="str">
        <f>TEXT(Table2[[#This Row],[Application_Date]],"yyy")</f>
        <v>2029</v>
      </c>
      <c r="AB1973" s="8" t="str">
        <f>TEXT(Table2[[#This Row],[Application_Date]],"mmmm")</f>
        <v>November</v>
      </c>
      <c r="AC1973" s="1" t="s">
        <v>52</v>
      </c>
      <c r="AD1973" s="1" t="s">
        <v>42</v>
      </c>
      <c r="AE1973" s="1" t="s">
        <v>43</v>
      </c>
    </row>
    <row r="1974" spans="1:31" x14ac:dyDescent="0.25">
      <c r="A1974" s="1" t="s">
        <v>4088</v>
      </c>
      <c r="B1974" s="1" t="str">
        <f>IF(COUNTIF($A$2:A1974,A1974)&gt;1,"Duplicate","Unique")</f>
        <v>Unique</v>
      </c>
      <c r="C1974" s="1" t="s">
        <v>4089</v>
      </c>
      <c r="D1974" s="1" t="s">
        <v>575</v>
      </c>
      <c r="E1974" s="1" t="str">
        <f t="shared" si="211"/>
        <v>Submitted</v>
      </c>
      <c r="F1974" s="1" t="s">
        <v>35</v>
      </c>
      <c r="G1974" s="1">
        <v>58</v>
      </c>
      <c r="H1974" s="1" t="s">
        <v>24</v>
      </c>
      <c r="I1974" s="1" t="s">
        <v>48</v>
      </c>
      <c r="J1974" s="1" t="s">
        <v>70</v>
      </c>
      <c r="K1974" s="4">
        <v>696100</v>
      </c>
      <c r="L1974" s="4" t="str">
        <f t="shared" si="212"/>
        <v>Submitted</v>
      </c>
      <c r="M1974" s="1">
        <v>852</v>
      </c>
      <c r="N1974" s="1" t="str">
        <f t="shared" si="213"/>
        <v>medium_risk</v>
      </c>
      <c r="O1974" s="1" t="str">
        <f t="shared" si="214"/>
        <v>Excellent</v>
      </c>
      <c r="P1974" s="1" t="str">
        <f t="shared" si="215"/>
        <v>Submitted</v>
      </c>
      <c r="Q1974" s="1" t="str">
        <f t="shared" si="216"/>
        <v>Valid</v>
      </c>
      <c r="R1974" s="1" t="s">
        <v>38</v>
      </c>
      <c r="S1974" s="4">
        <v>3382983</v>
      </c>
      <c r="T1974" s="1">
        <v>9.82</v>
      </c>
      <c r="U1974" s="1">
        <v>120</v>
      </c>
      <c r="V1974" s="1">
        <v>28191.53</v>
      </c>
      <c r="W1974" s="4">
        <f t="shared" si="217"/>
        <v>2768407.7549999999</v>
      </c>
      <c r="X1974" s="1" t="s">
        <v>85</v>
      </c>
      <c r="Y1974" s="1" t="s">
        <v>86</v>
      </c>
      <c r="Z1974" s="8">
        <v>47436</v>
      </c>
      <c r="AA1974" s="8" t="str">
        <f>TEXT(Table2[[#This Row],[Application_Date]],"yyy")</f>
        <v>2029</v>
      </c>
      <c r="AB1974" s="8" t="str">
        <f>TEXT(Table2[[#This Row],[Application_Date]],"mmmm")</f>
        <v>November</v>
      </c>
      <c r="AC1974" s="1" t="s">
        <v>41</v>
      </c>
      <c r="AD1974" s="1" t="s">
        <v>30</v>
      </c>
      <c r="AE1974" s="1" t="s">
        <v>43</v>
      </c>
    </row>
    <row r="1975" spans="1:31" x14ac:dyDescent="0.25">
      <c r="A1975" s="1" t="s">
        <v>4090</v>
      </c>
      <c r="B1975" s="1" t="str">
        <f>IF(COUNTIF($A$2:A1975,A1975)&gt;1,"Duplicate","Unique")</f>
        <v>Unique</v>
      </c>
      <c r="C1975" s="1" t="s">
        <v>4091</v>
      </c>
      <c r="D1975" s="1" t="s">
        <v>234</v>
      </c>
      <c r="E1975" s="1" t="str">
        <f t="shared" si="211"/>
        <v>Submitted</v>
      </c>
      <c r="F1975" s="1" t="s">
        <v>47</v>
      </c>
      <c r="G1975" s="1">
        <v>29</v>
      </c>
      <c r="H1975" s="1" t="s">
        <v>24</v>
      </c>
      <c r="I1975" s="1" t="s">
        <v>48</v>
      </c>
      <c r="J1975" s="1" t="s">
        <v>70</v>
      </c>
      <c r="K1975" s="4">
        <v>462155</v>
      </c>
      <c r="L1975" s="4" t="str">
        <f t="shared" si="212"/>
        <v>Submitted</v>
      </c>
      <c r="M1975" s="1">
        <v>682</v>
      </c>
      <c r="N1975" s="1" t="str">
        <f t="shared" si="213"/>
        <v>low_risk</v>
      </c>
      <c r="O1975" s="1" t="str">
        <f t="shared" si="214"/>
        <v>Excellent</v>
      </c>
      <c r="P1975" s="1" t="str">
        <f t="shared" si="215"/>
        <v>Submitted</v>
      </c>
      <c r="Q1975" s="1" t="str">
        <f t="shared" si="216"/>
        <v>Valid</v>
      </c>
      <c r="R1975" s="1" t="s">
        <v>82</v>
      </c>
      <c r="S1975" s="4">
        <v>311620</v>
      </c>
      <c r="T1975" s="1">
        <v>10.81</v>
      </c>
      <c r="U1975" s="1">
        <v>36</v>
      </c>
      <c r="V1975" s="1">
        <v>8656.11</v>
      </c>
      <c r="W1975" s="4">
        <f t="shared" si="217"/>
        <v>280717.68335881835</v>
      </c>
      <c r="X1975" s="1" t="s">
        <v>28</v>
      </c>
      <c r="Y1975" s="1" t="s">
        <v>29</v>
      </c>
      <c r="Z1975" s="8">
        <v>47437</v>
      </c>
      <c r="AA1975" s="8" t="str">
        <f>TEXT(Table2[[#This Row],[Application_Date]],"yyy")</f>
        <v>2029</v>
      </c>
      <c r="AB1975" s="8" t="str">
        <f>TEXT(Table2[[#This Row],[Application_Date]],"mmmm")</f>
        <v>November</v>
      </c>
      <c r="AC1975" s="1" t="s">
        <v>61</v>
      </c>
      <c r="AD1975" s="1" t="s">
        <v>30</v>
      </c>
      <c r="AE1975" s="1" t="s">
        <v>31</v>
      </c>
    </row>
    <row r="1976" spans="1:31" x14ac:dyDescent="0.25">
      <c r="A1976" s="1" t="s">
        <v>4092</v>
      </c>
      <c r="B1976" s="1" t="str">
        <f>IF(COUNTIF($A$2:A1976,A1976)&gt;1,"Duplicate","Unique")</f>
        <v>Unique</v>
      </c>
      <c r="C1976" s="1" t="s">
        <v>4093</v>
      </c>
      <c r="D1976" s="1" t="s">
        <v>293</v>
      </c>
      <c r="E1976" s="1" t="str">
        <f t="shared" si="211"/>
        <v>Submitted</v>
      </c>
      <c r="F1976" s="1" t="s">
        <v>35</v>
      </c>
      <c r="G1976" s="1">
        <v>21</v>
      </c>
      <c r="H1976" s="1" t="s">
        <v>36</v>
      </c>
      <c r="I1976" s="1" t="s">
        <v>48</v>
      </c>
      <c r="J1976" s="1" t="s">
        <v>70</v>
      </c>
      <c r="K1976" s="4">
        <v>2026827</v>
      </c>
      <c r="L1976" s="4" t="str">
        <f t="shared" si="212"/>
        <v>Submitted</v>
      </c>
      <c r="M1976" s="1">
        <v>704</v>
      </c>
      <c r="N1976" s="1" t="str">
        <f t="shared" si="213"/>
        <v>low_risk</v>
      </c>
      <c r="O1976" s="1" t="str">
        <f t="shared" si="214"/>
        <v>Excellent</v>
      </c>
      <c r="P1976" s="1" t="str">
        <f t="shared" si="215"/>
        <v>Submitted</v>
      </c>
      <c r="Q1976" s="1" t="str">
        <f t="shared" si="216"/>
        <v>Valid</v>
      </c>
      <c r="R1976" s="1" t="s">
        <v>70</v>
      </c>
      <c r="S1976" s="4">
        <v>2669329</v>
      </c>
      <c r="T1976" s="1">
        <v>17.84</v>
      </c>
      <c r="U1976" s="1">
        <v>36</v>
      </c>
      <c r="V1976" s="1">
        <v>74148.03</v>
      </c>
      <c r="W1976" s="4">
        <f t="shared" si="217"/>
        <v>3968402.4466666891</v>
      </c>
      <c r="X1976" s="1" t="s">
        <v>2121</v>
      </c>
      <c r="Y1976" s="1" t="s">
        <v>29</v>
      </c>
      <c r="Z1976" s="8">
        <v>47438</v>
      </c>
      <c r="AA1976" s="8" t="str">
        <f>TEXT(Table2[[#This Row],[Application_Date]],"yyy")</f>
        <v>2029</v>
      </c>
      <c r="AB1976" s="8" t="str">
        <f>TEXT(Table2[[#This Row],[Application_Date]],"mmmm")</f>
        <v>November</v>
      </c>
      <c r="AC1976" s="1" t="s">
        <v>52</v>
      </c>
      <c r="AD1976" s="1" t="s">
        <v>30</v>
      </c>
      <c r="AE1976" s="1" t="s">
        <v>43</v>
      </c>
    </row>
    <row r="1977" spans="1:31" x14ac:dyDescent="0.25">
      <c r="A1977" s="1" t="s">
        <v>4094</v>
      </c>
      <c r="B1977" s="1" t="str">
        <f>IF(COUNTIF($A$2:A1977,A1977)&gt;1,"Duplicate","Unique")</f>
        <v>Unique</v>
      </c>
      <c r="C1977" s="1" t="s">
        <v>4095</v>
      </c>
      <c r="D1977" s="1" t="s">
        <v>1280</v>
      </c>
      <c r="E1977" s="1" t="str">
        <f t="shared" si="211"/>
        <v>Submitted</v>
      </c>
      <c r="F1977" s="1" t="s">
        <v>35</v>
      </c>
      <c r="G1977" s="1">
        <v>52</v>
      </c>
      <c r="H1977" s="1" t="s">
        <v>36</v>
      </c>
      <c r="I1977" s="1" t="s">
        <v>25</v>
      </c>
      <c r="J1977" s="1" t="s">
        <v>26</v>
      </c>
      <c r="K1977" s="4">
        <v>-50000</v>
      </c>
      <c r="L1977" s="4" t="str">
        <f t="shared" si="212"/>
        <v>Submitted</v>
      </c>
      <c r="M1977" s="1">
        <v>673</v>
      </c>
      <c r="N1977" s="1" t="str">
        <f t="shared" si="213"/>
        <v>low_risk</v>
      </c>
      <c r="O1977" s="1" t="str">
        <f t="shared" si="214"/>
        <v>Excellent</v>
      </c>
      <c r="P1977" s="1" t="str">
        <f t="shared" si="215"/>
        <v>Submitted</v>
      </c>
      <c r="Q1977" s="1" t="str">
        <f t="shared" si="216"/>
        <v>Valid</v>
      </c>
      <c r="R1977" s="1" t="s">
        <v>27</v>
      </c>
      <c r="S1977" s="4">
        <v>840547</v>
      </c>
      <c r="T1977" s="1">
        <v>15.9</v>
      </c>
      <c r="U1977" s="1">
        <v>12</v>
      </c>
      <c r="V1977" s="1">
        <v>70045.58</v>
      </c>
      <c r="W1977" s="4">
        <f t="shared" si="217"/>
        <v>1113769.4145492616</v>
      </c>
      <c r="X1977" s="1" t="s">
        <v>28</v>
      </c>
      <c r="Y1977" s="1" t="s">
        <v>29</v>
      </c>
      <c r="Z1977" s="8">
        <v>47439</v>
      </c>
      <c r="AA1977" s="8" t="str">
        <f>TEXT(Table2[[#This Row],[Application_Date]],"yyy")</f>
        <v>2029</v>
      </c>
      <c r="AB1977" s="8" t="str">
        <f>TEXT(Table2[[#This Row],[Application_Date]],"mmmm")</f>
        <v>November</v>
      </c>
      <c r="AC1977" s="1" t="s">
        <v>41</v>
      </c>
      <c r="AD1977" s="1" t="s">
        <v>30</v>
      </c>
      <c r="AE1977" s="1" t="s">
        <v>62</v>
      </c>
    </row>
    <row r="1978" spans="1:31" x14ac:dyDescent="0.25">
      <c r="A1978" s="1" t="s">
        <v>4096</v>
      </c>
      <c r="B1978" s="1" t="str">
        <f>IF(COUNTIF($A$2:A1978,A1978)&gt;1,"Duplicate","Unique")</f>
        <v>Unique</v>
      </c>
      <c r="C1978" s="1" t="s">
        <v>4097</v>
      </c>
      <c r="D1978" s="1" t="s">
        <v>328</v>
      </c>
      <c r="E1978" s="1" t="str">
        <f t="shared" si="211"/>
        <v>Submitted</v>
      </c>
      <c r="F1978" s="1" t="s">
        <v>35</v>
      </c>
      <c r="G1978" s="1">
        <v>37</v>
      </c>
      <c r="H1978" s="1" t="s">
        <v>24</v>
      </c>
      <c r="I1978" s="1" t="s">
        <v>48</v>
      </c>
      <c r="J1978" s="1" t="s">
        <v>70</v>
      </c>
      <c r="K1978" s="4">
        <v>1698975</v>
      </c>
      <c r="L1978" s="4" t="str">
        <f t="shared" si="212"/>
        <v>Submitted</v>
      </c>
      <c r="M1978" s="1">
        <v>751</v>
      </c>
      <c r="N1978" s="1" t="str">
        <f t="shared" si="213"/>
        <v>medium_risk</v>
      </c>
      <c r="O1978" s="1" t="str">
        <f t="shared" si="214"/>
        <v>Excellent</v>
      </c>
      <c r="P1978" s="1" t="str">
        <f t="shared" si="215"/>
        <v>Submitted</v>
      </c>
      <c r="Q1978" s="1" t="str">
        <f t="shared" si="216"/>
        <v>Valid</v>
      </c>
      <c r="R1978" s="1" t="s">
        <v>6</v>
      </c>
      <c r="S1978" s="4">
        <v>2459134</v>
      </c>
      <c r="T1978" s="1">
        <v>11.13</v>
      </c>
      <c r="U1978" s="1">
        <v>120</v>
      </c>
      <c r="V1978" s="1">
        <v>20492.78</v>
      </c>
      <c r="W1978" s="4">
        <f t="shared" si="217"/>
        <v>2280846.7850000001</v>
      </c>
      <c r="X1978" s="1" t="s">
        <v>59</v>
      </c>
      <c r="Y1978" s="1" t="s">
        <v>60</v>
      </c>
      <c r="Z1978" s="8">
        <v>47440</v>
      </c>
      <c r="AA1978" s="8" t="str">
        <f>TEXT(Table2[[#This Row],[Application_Date]],"yyy")</f>
        <v>2029</v>
      </c>
      <c r="AB1978" s="8" t="str">
        <f>TEXT(Table2[[#This Row],[Application_Date]],"mmmm")</f>
        <v>November</v>
      </c>
      <c r="AC1978" s="1" t="s">
        <v>52</v>
      </c>
      <c r="AD1978" s="1" t="s">
        <v>42</v>
      </c>
      <c r="AE1978" s="1" t="s">
        <v>62</v>
      </c>
    </row>
    <row r="1979" spans="1:31" x14ac:dyDescent="0.25">
      <c r="A1979" s="1" t="s">
        <v>4098</v>
      </c>
      <c r="B1979" s="1" t="str">
        <f>IF(COUNTIF($A$2:A1979,A1979)&gt;1,"Duplicate","Unique")</f>
        <v>Unique</v>
      </c>
      <c r="C1979" s="1" t="s">
        <v>4099</v>
      </c>
      <c r="D1979" s="1" t="s">
        <v>145</v>
      </c>
      <c r="E1979" s="1" t="str">
        <f t="shared" si="211"/>
        <v>Submitted</v>
      </c>
      <c r="F1979" s="1" t="s">
        <v>35</v>
      </c>
      <c r="G1979" s="1">
        <v>36</v>
      </c>
      <c r="H1979" s="1" t="s">
        <v>24</v>
      </c>
      <c r="I1979" s="1" t="s">
        <v>25</v>
      </c>
      <c r="J1979" s="1" t="s">
        <v>37</v>
      </c>
      <c r="K1979" s="4">
        <v>607963</v>
      </c>
      <c r="L1979" s="4" t="str">
        <f t="shared" si="212"/>
        <v>Submitted</v>
      </c>
      <c r="M1979" s="1">
        <v>815</v>
      </c>
      <c r="N1979" s="1" t="str">
        <f t="shared" si="213"/>
        <v>medium_risk</v>
      </c>
      <c r="O1979" s="1" t="str">
        <f t="shared" si="214"/>
        <v>Excellent</v>
      </c>
      <c r="P1979" s="1" t="str">
        <f t="shared" si="215"/>
        <v>Submitted</v>
      </c>
      <c r="Q1979" s="1" t="str">
        <f t="shared" si="216"/>
        <v>Valid</v>
      </c>
      <c r="R1979" s="1" t="s">
        <v>6</v>
      </c>
      <c r="S1979" s="4">
        <v>2189071</v>
      </c>
      <c r="T1979" s="1">
        <v>12.01</v>
      </c>
      <c r="U1979" s="1">
        <v>120</v>
      </c>
      <c r="V1979" s="1">
        <v>18242.259999999998</v>
      </c>
      <c r="W1979" s="4">
        <f t="shared" si="217"/>
        <v>2190895.2258333331</v>
      </c>
      <c r="X1979" s="1" t="s">
        <v>39</v>
      </c>
      <c r="Y1979" s="1" t="s">
        <v>40</v>
      </c>
      <c r="Z1979" s="8">
        <v>47441</v>
      </c>
      <c r="AA1979" s="8" t="str">
        <f>TEXT(Table2[[#This Row],[Application_Date]],"yyy")</f>
        <v>2029</v>
      </c>
      <c r="AB1979" s="8" t="str">
        <f>TEXT(Table2[[#This Row],[Application_Date]],"mmmm")</f>
        <v>November</v>
      </c>
      <c r="AC1979" s="1" t="s">
        <v>61</v>
      </c>
      <c r="AD1979" s="1" t="s">
        <v>30</v>
      </c>
      <c r="AE1979" s="1" t="s">
        <v>31</v>
      </c>
    </row>
    <row r="1980" spans="1:31" x14ac:dyDescent="0.25">
      <c r="A1980" s="1" t="s">
        <v>4100</v>
      </c>
      <c r="B1980" s="1" t="str">
        <f>IF(COUNTIF($A$2:A1980,A1980)&gt;1,"Duplicate","Unique")</f>
        <v>Unique</v>
      </c>
      <c r="C1980" s="1" t="s">
        <v>4101</v>
      </c>
      <c r="D1980" s="1" t="s">
        <v>284</v>
      </c>
      <c r="E1980" s="1" t="str">
        <f t="shared" si="211"/>
        <v>Submitted</v>
      </c>
      <c r="F1980" s="1" t="s">
        <v>47</v>
      </c>
      <c r="G1980" s="1">
        <v>57</v>
      </c>
      <c r="H1980" s="1" t="s">
        <v>36</v>
      </c>
      <c r="I1980" s="1" t="s">
        <v>25</v>
      </c>
      <c r="J1980" s="1" t="s">
        <v>70</v>
      </c>
      <c r="K1980" s="4">
        <v>1142627</v>
      </c>
      <c r="L1980" s="4" t="str">
        <f t="shared" si="212"/>
        <v>Submitted</v>
      </c>
      <c r="M1980" s="1">
        <v>330</v>
      </c>
      <c r="N1980" s="1" t="str">
        <f t="shared" si="213"/>
        <v>High_risk</v>
      </c>
      <c r="O1980" s="1" t="str">
        <f t="shared" si="214"/>
        <v>Excellent</v>
      </c>
      <c r="P1980" s="1" t="str">
        <f t="shared" si="215"/>
        <v>Submitted</v>
      </c>
      <c r="Q1980" s="1" t="str">
        <f t="shared" si="216"/>
        <v>Valid</v>
      </c>
      <c r="R1980" s="1" t="s">
        <v>70</v>
      </c>
      <c r="S1980" s="4">
        <v>2376103</v>
      </c>
      <c r="T1980" s="1">
        <v>15.17</v>
      </c>
      <c r="U1980" s="1">
        <v>36</v>
      </c>
      <c r="V1980" s="1">
        <v>66002.86</v>
      </c>
      <c r="W1980" s="4">
        <f t="shared" si="217"/>
        <v>3003790.2091671689</v>
      </c>
      <c r="X1980" s="1" t="s">
        <v>95</v>
      </c>
      <c r="Y1980" s="1" t="s">
        <v>96</v>
      </c>
      <c r="Z1980" s="8">
        <v>47442</v>
      </c>
      <c r="AA1980" s="8" t="str">
        <f>TEXT(Table2[[#This Row],[Application_Date]],"yyy")</f>
        <v>2029</v>
      </c>
      <c r="AB1980" s="8" t="str">
        <f>TEXT(Table2[[#This Row],[Application_Date]],"mmmm")</f>
        <v>November</v>
      </c>
      <c r="AC1980" s="1" t="s">
        <v>61</v>
      </c>
      <c r="AD1980" s="1" t="s">
        <v>42</v>
      </c>
      <c r="AE1980" s="1" t="s">
        <v>31</v>
      </c>
    </row>
    <row r="1981" spans="1:31" x14ac:dyDescent="0.25">
      <c r="A1981" s="1" t="s">
        <v>4102</v>
      </c>
      <c r="B1981" s="1" t="str">
        <f>IF(COUNTIF($A$2:A1981,A1981)&gt;1,"Duplicate","Unique")</f>
        <v>Unique</v>
      </c>
      <c r="C1981" s="1" t="s">
        <v>4103</v>
      </c>
      <c r="D1981" s="1" t="s">
        <v>265</v>
      </c>
      <c r="E1981" s="1" t="str">
        <f t="shared" si="211"/>
        <v>Submitted</v>
      </c>
      <c r="F1981" s="1" t="s">
        <v>35</v>
      </c>
      <c r="G1981" s="1">
        <v>45</v>
      </c>
      <c r="H1981" s="1" t="s">
        <v>24</v>
      </c>
      <c r="I1981" s="1" t="s">
        <v>48</v>
      </c>
      <c r="J1981" s="1" t="s">
        <v>26</v>
      </c>
      <c r="K1981" s="4">
        <v>906070</v>
      </c>
      <c r="L1981" s="4" t="str">
        <f t="shared" si="212"/>
        <v>Submitted</v>
      </c>
      <c r="M1981" s="1">
        <v>633</v>
      </c>
      <c r="N1981" s="1" t="str">
        <f t="shared" si="213"/>
        <v>low_risk</v>
      </c>
      <c r="O1981" s="1" t="str">
        <f t="shared" si="214"/>
        <v>Excellent</v>
      </c>
      <c r="P1981" s="1" t="str">
        <f t="shared" si="215"/>
        <v>Submitted</v>
      </c>
      <c r="Q1981" s="1" t="str">
        <f t="shared" si="216"/>
        <v>Valid</v>
      </c>
      <c r="R1981" s="1" t="s">
        <v>70</v>
      </c>
      <c r="S1981" s="4">
        <v>3731687</v>
      </c>
      <c r="T1981" s="1">
        <v>9.57</v>
      </c>
      <c r="U1981" s="1">
        <v>12</v>
      </c>
      <c r="V1981" s="1">
        <v>310973.92</v>
      </c>
      <c r="W1981" s="4">
        <f t="shared" si="217"/>
        <v>2978638.511321493</v>
      </c>
      <c r="X1981" s="1" t="s">
        <v>95</v>
      </c>
      <c r="Y1981" s="1" t="s">
        <v>96</v>
      </c>
      <c r="Z1981" s="8">
        <v>47443</v>
      </c>
      <c r="AA1981" s="8" t="str">
        <f>TEXT(Table2[[#This Row],[Application_Date]],"yyy")</f>
        <v>2029</v>
      </c>
      <c r="AB1981" s="8" t="str">
        <f>TEXT(Table2[[#This Row],[Application_Date]],"mmmm")</f>
        <v>November</v>
      </c>
      <c r="AC1981" s="1" t="s">
        <v>41</v>
      </c>
      <c r="AD1981" s="1" t="s">
        <v>30</v>
      </c>
      <c r="AE1981" s="1" t="s">
        <v>31</v>
      </c>
    </row>
    <row r="1982" spans="1:31" x14ac:dyDescent="0.25">
      <c r="A1982" s="1" t="s">
        <v>4104</v>
      </c>
      <c r="B1982" s="1" t="str">
        <f>IF(COUNTIF($A$2:A1982,A1982)&gt;1,"Duplicate","Unique")</f>
        <v>Unique</v>
      </c>
      <c r="C1982" s="1" t="s">
        <v>4105</v>
      </c>
      <c r="D1982" s="1" t="s">
        <v>265</v>
      </c>
      <c r="E1982" s="1" t="str">
        <f t="shared" si="211"/>
        <v>Submitted</v>
      </c>
      <c r="F1982" s="1" t="s">
        <v>47</v>
      </c>
      <c r="G1982" s="1">
        <v>27</v>
      </c>
      <c r="H1982" s="1" t="s">
        <v>36</v>
      </c>
      <c r="I1982" s="1" t="s">
        <v>48</v>
      </c>
      <c r="J1982" s="1" t="s">
        <v>37</v>
      </c>
      <c r="K1982" s="4">
        <v>1528819</v>
      </c>
      <c r="L1982" s="4" t="str">
        <f t="shared" si="212"/>
        <v>Submitted</v>
      </c>
      <c r="M1982" s="1">
        <v>698</v>
      </c>
      <c r="N1982" s="1" t="str">
        <f t="shared" si="213"/>
        <v>low_risk</v>
      </c>
      <c r="O1982" s="1" t="str">
        <f t="shared" si="214"/>
        <v>Excellent</v>
      </c>
      <c r="P1982" s="1" t="str">
        <f t="shared" si="215"/>
        <v>Submitted</v>
      </c>
      <c r="Q1982" s="1" t="str">
        <f t="shared" si="216"/>
        <v>Valid</v>
      </c>
      <c r="R1982" s="1" t="s">
        <v>6</v>
      </c>
      <c r="S1982" s="4">
        <v>2338554</v>
      </c>
      <c r="T1982" s="1">
        <v>12.24</v>
      </c>
      <c r="U1982" s="1">
        <v>120</v>
      </c>
      <c r="V1982" s="1">
        <v>19487.95</v>
      </c>
      <c r="W1982" s="4">
        <f t="shared" si="217"/>
        <v>2385325.08</v>
      </c>
      <c r="X1982" s="1" t="s">
        <v>39</v>
      </c>
      <c r="Y1982" s="1" t="s">
        <v>40</v>
      </c>
      <c r="Z1982" s="8">
        <v>47444</v>
      </c>
      <c r="AA1982" s="8" t="str">
        <f>TEXT(Table2[[#This Row],[Application_Date]],"yyy")</f>
        <v>2029</v>
      </c>
      <c r="AB1982" s="8" t="str">
        <f>TEXT(Table2[[#This Row],[Application_Date]],"mmmm")</f>
        <v>November</v>
      </c>
      <c r="AC1982" s="1" t="s">
        <v>61</v>
      </c>
      <c r="AD1982" s="1" t="s">
        <v>42</v>
      </c>
      <c r="AE1982" s="1" t="s">
        <v>66</v>
      </c>
    </row>
    <row r="1983" spans="1:31" x14ac:dyDescent="0.25">
      <c r="A1983" s="1" t="s">
        <v>4106</v>
      </c>
      <c r="B1983" s="1" t="str">
        <f>IF(COUNTIF($A$2:A1983,A1983)&gt;1,"Duplicate","Unique")</f>
        <v>Unique</v>
      </c>
      <c r="C1983" s="1" t="s">
        <v>4107</v>
      </c>
      <c r="D1983" s="1" t="s">
        <v>136</v>
      </c>
      <c r="E1983" s="1" t="str">
        <f t="shared" si="211"/>
        <v>Submitted</v>
      </c>
      <c r="F1983" s="1" t="s">
        <v>35</v>
      </c>
      <c r="G1983" s="1">
        <v>45</v>
      </c>
      <c r="H1983" s="1" t="s">
        <v>36</v>
      </c>
      <c r="I1983" s="1" t="s">
        <v>25</v>
      </c>
      <c r="J1983" s="1" t="s">
        <v>70</v>
      </c>
      <c r="K1983" s="4">
        <v>806430</v>
      </c>
      <c r="L1983" s="4" t="str">
        <f t="shared" si="212"/>
        <v>Submitted</v>
      </c>
      <c r="M1983" s="1">
        <v>836</v>
      </c>
      <c r="N1983" s="1" t="str">
        <f t="shared" si="213"/>
        <v>medium_risk</v>
      </c>
      <c r="O1983" s="1" t="str">
        <f t="shared" si="214"/>
        <v>Excellent</v>
      </c>
      <c r="P1983" s="1" t="str">
        <f t="shared" si="215"/>
        <v>Submitted</v>
      </c>
      <c r="Q1983" s="1" t="str">
        <f t="shared" si="216"/>
        <v>Valid</v>
      </c>
      <c r="R1983" s="1" t="s">
        <v>70</v>
      </c>
      <c r="S1983" s="4">
        <v>1731067</v>
      </c>
      <c r="T1983" s="1">
        <v>15.98</v>
      </c>
      <c r="U1983" s="1">
        <v>36</v>
      </c>
      <c r="V1983" s="1">
        <v>48085.19</v>
      </c>
      <c r="W1983" s="4">
        <f t="shared" si="217"/>
        <v>2305204.2216668008</v>
      </c>
      <c r="X1983" s="1" t="s">
        <v>28</v>
      </c>
      <c r="Y1983" s="1" t="s">
        <v>29</v>
      </c>
      <c r="Z1983" s="8">
        <v>47445</v>
      </c>
      <c r="AA1983" s="8" t="str">
        <f>TEXT(Table2[[#This Row],[Application_Date]],"yyy")</f>
        <v>2029</v>
      </c>
      <c r="AB1983" s="8" t="str">
        <f>TEXT(Table2[[#This Row],[Application_Date]],"mmmm")</f>
        <v>November</v>
      </c>
      <c r="AC1983" s="1" t="s">
        <v>41</v>
      </c>
      <c r="AD1983" s="1" t="s">
        <v>42</v>
      </c>
      <c r="AE1983" s="1" t="s">
        <v>62</v>
      </c>
    </row>
    <row r="1984" spans="1:31" x14ac:dyDescent="0.25">
      <c r="A1984" s="1" t="s">
        <v>4108</v>
      </c>
      <c r="B1984" s="1" t="str">
        <f>IF(COUNTIF($A$2:A1984,A1984)&gt;1,"Duplicate","Unique")</f>
        <v>Unique</v>
      </c>
      <c r="C1984" s="1" t="s">
        <v>4109</v>
      </c>
      <c r="D1984" s="1" t="s">
        <v>279</v>
      </c>
      <c r="E1984" s="1" t="str">
        <f t="shared" si="211"/>
        <v>Submitted</v>
      </c>
      <c r="F1984" s="1" t="s">
        <v>47</v>
      </c>
      <c r="G1984" s="1">
        <v>18</v>
      </c>
      <c r="H1984" s="1" t="s">
        <v>36</v>
      </c>
      <c r="I1984" s="1" t="s">
        <v>48</v>
      </c>
      <c r="J1984" s="1" t="s">
        <v>49</v>
      </c>
      <c r="K1984" s="4">
        <v>2038987</v>
      </c>
      <c r="L1984" s="4" t="str">
        <f t="shared" si="212"/>
        <v>Submitted</v>
      </c>
      <c r="M1984" s="1">
        <v>487</v>
      </c>
      <c r="N1984" s="1" t="str">
        <f t="shared" si="213"/>
        <v>High_risk</v>
      </c>
      <c r="O1984" s="1" t="str">
        <f t="shared" si="214"/>
        <v>Excellent</v>
      </c>
      <c r="P1984" s="1" t="str">
        <f t="shared" si="215"/>
        <v>Submitted</v>
      </c>
      <c r="Q1984" s="1" t="str">
        <f t="shared" si="216"/>
        <v>Valid</v>
      </c>
      <c r="R1984" s="1" t="s">
        <v>70</v>
      </c>
      <c r="S1984" s="4">
        <v>2828924</v>
      </c>
      <c r="T1984" s="1">
        <v>17.149999999999999</v>
      </c>
      <c r="U1984" s="1">
        <v>12</v>
      </c>
      <c r="V1984" s="1">
        <v>235743.67</v>
      </c>
      <c r="W1984" s="4">
        <f t="shared" si="217"/>
        <v>4043099.6527162786</v>
      </c>
      <c r="X1984" s="1" t="s">
        <v>85</v>
      </c>
      <c r="Y1984" s="1" t="s">
        <v>86</v>
      </c>
      <c r="Z1984" s="8">
        <v>47446</v>
      </c>
      <c r="AA1984" s="8" t="str">
        <f>TEXT(Table2[[#This Row],[Application_Date]],"yyy")</f>
        <v>2029</v>
      </c>
      <c r="AB1984" s="8" t="str">
        <f>TEXT(Table2[[#This Row],[Application_Date]],"mmmm")</f>
        <v>November</v>
      </c>
      <c r="AC1984" s="1" t="s">
        <v>61</v>
      </c>
      <c r="AD1984" s="1" t="s">
        <v>42</v>
      </c>
      <c r="AE1984" s="1" t="s">
        <v>66</v>
      </c>
    </row>
    <row r="1985" spans="1:31" x14ac:dyDescent="0.25">
      <c r="A1985" s="1" t="s">
        <v>4110</v>
      </c>
      <c r="B1985" s="1" t="str">
        <f>IF(COUNTIF($A$2:A1985,A1985)&gt;1,"Duplicate","Unique")</f>
        <v>Unique</v>
      </c>
      <c r="C1985" s="1" t="s">
        <v>4111</v>
      </c>
      <c r="D1985" s="1" t="s">
        <v>249</v>
      </c>
      <c r="E1985" s="1" t="str">
        <f t="shared" si="211"/>
        <v>Submitted</v>
      </c>
      <c r="F1985" s="1" t="s">
        <v>47</v>
      </c>
      <c r="G1985" s="1">
        <v>29</v>
      </c>
      <c r="H1985" s="1" t="s">
        <v>24</v>
      </c>
      <c r="I1985" s="1" t="s">
        <v>25</v>
      </c>
      <c r="J1985" s="1" t="s">
        <v>49</v>
      </c>
      <c r="K1985" s="4">
        <v>1526335</v>
      </c>
      <c r="L1985" s="4" t="str">
        <f t="shared" si="212"/>
        <v>Submitted</v>
      </c>
      <c r="M1985" s="1">
        <v>404</v>
      </c>
      <c r="N1985" s="1" t="str">
        <f t="shared" si="213"/>
        <v>High_risk</v>
      </c>
      <c r="O1985" s="1" t="str">
        <f t="shared" si="214"/>
        <v>Excellent</v>
      </c>
      <c r="P1985" s="1" t="str">
        <f t="shared" si="215"/>
        <v>Submitted</v>
      </c>
      <c r="Q1985" s="1" t="str">
        <f t="shared" si="216"/>
        <v>Valid</v>
      </c>
      <c r="R1985" s="1" t="s">
        <v>38</v>
      </c>
      <c r="S1985" s="4">
        <v>3260574</v>
      </c>
      <c r="T1985" s="1">
        <v>7.94</v>
      </c>
      <c r="U1985" s="1">
        <v>24</v>
      </c>
      <c r="V1985" s="1">
        <v>135857.25</v>
      </c>
      <c r="W1985" s="4">
        <f t="shared" si="217"/>
        <v>2157424.1170661421</v>
      </c>
      <c r="X1985" s="1" t="s">
        <v>28</v>
      </c>
      <c r="Y1985" s="1" t="s">
        <v>29</v>
      </c>
      <c r="Z1985" s="8">
        <v>47447</v>
      </c>
      <c r="AA1985" s="8" t="str">
        <f>TEXT(Table2[[#This Row],[Application_Date]],"yyy")</f>
        <v>2029</v>
      </c>
      <c r="AB1985" s="8" t="str">
        <f>TEXT(Table2[[#This Row],[Application_Date]],"mmmm")</f>
        <v>November</v>
      </c>
      <c r="AC1985" s="1" t="s">
        <v>61</v>
      </c>
      <c r="AD1985" s="1" t="s">
        <v>30</v>
      </c>
      <c r="AE1985" s="1" t="s">
        <v>66</v>
      </c>
    </row>
    <row r="1986" spans="1:31" x14ac:dyDescent="0.25">
      <c r="A1986" s="1" t="s">
        <v>4112</v>
      </c>
      <c r="B1986" s="1" t="str">
        <f>IF(COUNTIF($A$2:A1986,A1986)&gt;1,"Duplicate","Unique")</f>
        <v>Unique</v>
      </c>
      <c r="C1986" s="1" t="s">
        <v>4113</v>
      </c>
      <c r="D1986" s="1" t="s">
        <v>139</v>
      </c>
      <c r="E1986" s="1" t="str">
        <f t="shared" ref="E1986:E2049" si="218">IF(C1986="","Missing","Submitted")</f>
        <v>Submitted</v>
      </c>
      <c r="F1986" s="1" t="s">
        <v>47</v>
      </c>
      <c r="G1986" s="1">
        <v>49</v>
      </c>
      <c r="H1986" s="1" t="s">
        <v>24</v>
      </c>
      <c r="I1986" s="1" t="s">
        <v>25</v>
      </c>
      <c r="J1986" s="1" t="s">
        <v>70</v>
      </c>
      <c r="K1986" s="4">
        <v>2487182</v>
      </c>
      <c r="L1986" s="4" t="str">
        <f t="shared" ref="L1986:L2049" si="219">IF(K1986="","Missing","Submitted")</f>
        <v>Submitted</v>
      </c>
      <c r="M1986" s="1">
        <v>486</v>
      </c>
      <c r="N1986" s="1" t="str">
        <f t="shared" ref="N1986:N2049" si="220">IF(M1986&lt;600,"High_risk",IF(M1986&gt;=750,"medium_risk","low_risk"))</f>
        <v>High_risk</v>
      </c>
      <c r="O1986" s="1" t="str">
        <f t="shared" ref="O1986:O2049" si="221">IF(J1987&lt;503,"Poor",IF(J1987&lt;=550,"Fair",IF(J1987&lt;=750,"Good","Excellent")))</f>
        <v>Excellent</v>
      </c>
      <c r="P1986" s="1" t="str">
        <f t="shared" ref="P1986:P2049" si="222">IF(S1986="","Missing","Submitted")</f>
        <v>Submitted</v>
      </c>
      <c r="Q1986" s="1" t="str">
        <f t="shared" ref="Q1986:Q2049" si="223">IF(AND(M1986&gt;=300,M1986&lt;=900),"Valid","Invalid")</f>
        <v>Valid</v>
      </c>
      <c r="R1986" s="1" t="s">
        <v>38</v>
      </c>
      <c r="S1986" s="4">
        <v>4842185</v>
      </c>
      <c r="T1986" s="1">
        <v>16.79</v>
      </c>
      <c r="U1986" s="1">
        <v>12</v>
      </c>
      <c r="V1986" s="1">
        <v>403515.42</v>
      </c>
      <c r="W1986" s="4">
        <f t="shared" ref="W1986:W2049" si="224">PMT(T1986/12,U1986,-S1986)</f>
        <v>6775210.1393512283</v>
      </c>
      <c r="X1986" s="1" t="s">
        <v>28</v>
      </c>
      <c r="Y1986" s="1" t="s">
        <v>29</v>
      </c>
      <c r="Z1986" s="8">
        <v>47448</v>
      </c>
      <c r="AA1986" s="8" t="str">
        <f>TEXT(Table2[[#This Row],[Application_Date]],"yyy")</f>
        <v>2029</v>
      </c>
      <c r="AB1986" s="8" t="str">
        <f>TEXT(Table2[[#This Row],[Application_Date]],"mmmm")</f>
        <v>November</v>
      </c>
      <c r="AC1986" s="1" t="s">
        <v>61</v>
      </c>
      <c r="AD1986" s="1" t="s">
        <v>42</v>
      </c>
      <c r="AE1986" s="1" t="s">
        <v>43</v>
      </c>
    </row>
    <row r="1987" spans="1:31" x14ac:dyDescent="0.25">
      <c r="A1987" s="1" t="s">
        <v>4114</v>
      </c>
      <c r="B1987" s="1" t="str">
        <f>IF(COUNTIF($A$2:A1987,A1987)&gt;1,"Duplicate","Unique")</f>
        <v>Unique</v>
      </c>
      <c r="C1987" s="1" t="s">
        <v>4115</v>
      </c>
      <c r="D1987" s="1" t="s">
        <v>296</v>
      </c>
      <c r="E1987" s="1" t="str">
        <f t="shared" si="218"/>
        <v>Submitted</v>
      </c>
      <c r="F1987" s="1" t="s">
        <v>35</v>
      </c>
      <c r="G1987" s="1">
        <v>52</v>
      </c>
      <c r="H1987" s="1" t="s">
        <v>36</v>
      </c>
      <c r="I1987" s="1" t="s">
        <v>48</v>
      </c>
      <c r="J1987" s="1" t="s">
        <v>70</v>
      </c>
      <c r="K1987" s="4">
        <v>1023141</v>
      </c>
      <c r="L1987" s="4" t="str">
        <f t="shared" si="219"/>
        <v>Submitted</v>
      </c>
      <c r="M1987" s="1">
        <v>811</v>
      </c>
      <c r="N1987" s="1" t="str">
        <f t="shared" si="220"/>
        <v>medium_risk</v>
      </c>
      <c r="O1987" s="1" t="str">
        <f t="shared" si="221"/>
        <v>Excellent</v>
      </c>
      <c r="P1987" s="1" t="str">
        <f t="shared" si="222"/>
        <v>Submitted</v>
      </c>
      <c r="Q1987" s="1" t="str">
        <f t="shared" si="223"/>
        <v>Valid</v>
      </c>
      <c r="R1987" s="1" t="s">
        <v>6</v>
      </c>
      <c r="S1987" s="4">
        <v>2536159</v>
      </c>
      <c r="T1987" s="1">
        <v>7.58</v>
      </c>
      <c r="U1987" s="1">
        <v>12</v>
      </c>
      <c r="V1987" s="1">
        <v>211346.58</v>
      </c>
      <c r="W1987" s="4">
        <f t="shared" si="224"/>
        <v>1606518.47144956</v>
      </c>
      <c r="X1987" s="1" t="s">
        <v>85</v>
      </c>
      <c r="Y1987" s="1" t="s">
        <v>86</v>
      </c>
      <c r="Z1987" s="8">
        <v>47449</v>
      </c>
      <c r="AA1987" s="8" t="str">
        <f>TEXT(Table2[[#This Row],[Application_Date]],"yyy")</f>
        <v>2029</v>
      </c>
      <c r="AB1987" s="8" t="str">
        <f>TEXT(Table2[[#This Row],[Application_Date]],"mmmm")</f>
        <v>November</v>
      </c>
      <c r="AC1987" s="1" t="s">
        <v>61</v>
      </c>
      <c r="AD1987" s="1" t="s">
        <v>30</v>
      </c>
      <c r="AE1987" s="1" t="s">
        <v>31</v>
      </c>
    </row>
    <row r="1988" spans="1:31" x14ac:dyDescent="0.25">
      <c r="A1988" s="1" t="s">
        <v>4116</v>
      </c>
      <c r="B1988" s="1" t="str">
        <f>IF(COUNTIF($A$2:A1988,A1988)&gt;1,"Duplicate","Unique")</f>
        <v>Unique</v>
      </c>
      <c r="C1988" s="1" t="s">
        <v>4117</v>
      </c>
      <c r="D1988" s="1" t="s">
        <v>69</v>
      </c>
      <c r="E1988" s="1" t="str">
        <f t="shared" si="218"/>
        <v>Submitted</v>
      </c>
      <c r="F1988" s="1" t="s">
        <v>35</v>
      </c>
      <c r="G1988" s="1">
        <v>34</v>
      </c>
      <c r="H1988" s="1" t="s">
        <v>36</v>
      </c>
      <c r="I1988" s="1" t="s">
        <v>25</v>
      </c>
      <c r="J1988" s="1" t="s">
        <v>70</v>
      </c>
      <c r="K1988" s="4">
        <v>396496</v>
      </c>
      <c r="L1988" s="4" t="str">
        <f t="shared" si="219"/>
        <v>Submitted</v>
      </c>
      <c r="M1988" s="1">
        <v>479</v>
      </c>
      <c r="N1988" s="1" t="str">
        <f t="shared" si="220"/>
        <v>High_risk</v>
      </c>
      <c r="O1988" s="1" t="str">
        <f t="shared" si="221"/>
        <v>Excellent</v>
      </c>
      <c r="P1988" s="1" t="str">
        <f t="shared" si="222"/>
        <v>Submitted</v>
      </c>
      <c r="Q1988" s="1" t="str">
        <f t="shared" si="223"/>
        <v>Valid</v>
      </c>
      <c r="R1988" s="1" t="s">
        <v>27</v>
      </c>
      <c r="S1988" s="4">
        <v>329468</v>
      </c>
      <c r="T1988" s="1">
        <v>9.75</v>
      </c>
      <c r="U1988" s="1">
        <v>120</v>
      </c>
      <c r="V1988" s="1">
        <v>2745.57</v>
      </c>
      <c r="W1988" s="4">
        <f t="shared" si="224"/>
        <v>267692.75</v>
      </c>
      <c r="X1988" s="1" t="s">
        <v>28</v>
      </c>
      <c r="Y1988" s="1" t="s">
        <v>29</v>
      </c>
      <c r="Z1988" s="8">
        <v>47450</v>
      </c>
      <c r="AA1988" s="8" t="str">
        <f>TEXT(Table2[[#This Row],[Application_Date]],"yyy")</f>
        <v>2029</v>
      </c>
      <c r="AB1988" s="8" t="str">
        <f>TEXT(Table2[[#This Row],[Application_Date]],"mmmm")</f>
        <v>November</v>
      </c>
      <c r="AC1988" s="1" t="s">
        <v>52</v>
      </c>
      <c r="AD1988" s="1" t="s">
        <v>30</v>
      </c>
      <c r="AE1988" s="1" t="s">
        <v>31</v>
      </c>
    </row>
    <row r="1989" spans="1:31" x14ac:dyDescent="0.25">
      <c r="A1989" s="1" t="s">
        <v>4118</v>
      </c>
      <c r="B1989" s="1" t="str">
        <f>IF(COUNTIF($A$2:A1989,A1989)&gt;1,"Duplicate","Unique")</f>
        <v>Unique</v>
      </c>
      <c r="C1989" s="1" t="s">
        <v>4119</v>
      </c>
      <c r="D1989" s="1" t="s">
        <v>133</v>
      </c>
      <c r="E1989" s="1" t="str">
        <f t="shared" si="218"/>
        <v>Submitted</v>
      </c>
      <c r="F1989" s="1" t="s">
        <v>47</v>
      </c>
      <c r="G1989" s="1">
        <v>64</v>
      </c>
      <c r="H1989" s="1" t="s">
        <v>36</v>
      </c>
      <c r="I1989" s="1" t="s">
        <v>48</v>
      </c>
      <c r="J1989" s="1" t="s">
        <v>70</v>
      </c>
      <c r="K1989" s="4">
        <v>2355924</v>
      </c>
      <c r="L1989" s="4" t="str">
        <f t="shared" si="219"/>
        <v>Submitted</v>
      </c>
      <c r="M1989" s="1">
        <v>397</v>
      </c>
      <c r="N1989" s="1" t="str">
        <f t="shared" si="220"/>
        <v>High_risk</v>
      </c>
      <c r="O1989" s="1" t="str">
        <f t="shared" si="221"/>
        <v>Excellent</v>
      </c>
      <c r="P1989" s="1" t="str">
        <f t="shared" si="222"/>
        <v>Submitted</v>
      </c>
      <c r="Q1989" s="1" t="str">
        <f t="shared" si="223"/>
        <v>Valid</v>
      </c>
      <c r="R1989" s="1" t="s">
        <v>82</v>
      </c>
      <c r="S1989" s="4">
        <v>639166</v>
      </c>
      <c r="T1989" s="1">
        <v>14.41</v>
      </c>
      <c r="U1989" s="1">
        <v>180</v>
      </c>
      <c r="V1989" s="1">
        <v>3550.92</v>
      </c>
      <c r="W1989" s="4">
        <f t="shared" si="224"/>
        <v>767531.83833333338</v>
      </c>
      <c r="X1989" s="1" t="s">
        <v>105</v>
      </c>
      <c r="Y1989" s="1" t="s">
        <v>106</v>
      </c>
      <c r="Z1989" s="8">
        <v>47451</v>
      </c>
      <c r="AA1989" s="8" t="str">
        <f>TEXT(Table2[[#This Row],[Application_Date]],"yyy")</f>
        <v>2029</v>
      </c>
      <c r="AB1989" s="8" t="str">
        <f>TEXT(Table2[[#This Row],[Application_Date]],"mmmm")</f>
        <v>November</v>
      </c>
      <c r="AC1989" s="1" t="s">
        <v>61</v>
      </c>
      <c r="AD1989" s="1" t="s">
        <v>42</v>
      </c>
      <c r="AE1989" s="1" t="s">
        <v>43</v>
      </c>
    </row>
    <row r="1990" spans="1:31" x14ac:dyDescent="0.25">
      <c r="A1990" s="1" t="s">
        <v>4120</v>
      </c>
      <c r="B1990" s="1" t="str">
        <f>IF(COUNTIF($A$2:A1990,A1990)&gt;1,"Duplicate","Unique")</f>
        <v>Unique</v>
      </c>
      <c r="C1990" s="1" t="s">
        <v>4121</v>
      </c>
      <c r="D1990" s="1" t="s">
        <v>1280</v>
      </c>
      <c r="E1990" s="1" t="str">
        <f t="shared" si="218"/>
        <v>Submitted</v>
      </c>
      <c r="F1990" s="1" t="s">
        <v>47</v>
      </c>
      <c r="G1990" s="1">
        <v>23</v>
      </c>
      <c r="H1990" s="1" t="s">
        <v>24</v>
      </c>
      <c r="I1990" s="1" t="s">
        <v>25</v>
      </c>
      <c r="J1990" s="1" t="s">
        <v>26</v>
      </c>
      <c r="K1990" s="4">
        <v>2486362</v>
      </c>
      <c r="L1990" s="4" t="str">
        <f t="shared" si="219"/>
        <v>Submitted</v>
      </c>
      <c r="M1990" s="1">
        <v>863</v>
      </c>
      <c r="N1990" s="1" t="str">
        <f t="shared" si="220"/>
        <v>medium_risk</v>
      </c>
      <c r="O1990" s="1" t="str">
        <f t="shared" si="221"/>
        <v>Excellent</v>
      </c>
      <c r="P1990" s="1" t="str">
        <f t="shared" si="222"/>
        <v>Submitted</v>
      </c>
      <c r="Q1990" s="1" t="str">
        <f t="shared" si="223"/>
        <v>Valid</v>
      </c>
      <c r="R1990" s="1" t="s">
        <v>38</v>
      </c>
      <c r="S1990" s="4">
        <v>625168</v>
      </c>
      <c r="T1990" s="1">
        <v>9.34</v>
      </c>
      <c r="U1990" s="1">
        <v>36</v>
      </c>
      <c r="V1990" s="1">
        <v>17365.78</v>
      </c>
      <c r="W1990" s="4">
        <f t="shared" si="224"/>
        <v>486589.09381939151</v>
      </c>
      <c r="X1990" s="1" t="s">
        <v>50</v>
      </c>
      <c r="Y1990" s="1" t="s">
        <v>51</v>
      </c>
      <c r="Z1990" s="8">
        <v>47452</v>
      </c>
      <c r="AA1990" s="8" t="str">
        <f>TEXT(Table2[[#This Row],[Application_Date]],"yyy")</f>
        <v>2029</v>
      </c>
      <c r="AB1990" s="8" t="str">
        <f>TEXT(Table2[[#This Row],[Application_Date]],"mmmm")</f>
        <v>November</v>
      </c>
      <c r="AC1990" s="1" t="s">
        <v>61</v>
      </c>
      <c r="AD1990" s="1" t="s">
        <v>30</v>
      </c>
      <c r="AE1990" s="1" t="s">
        <v>66</v>
      </c>
    </row>
    <row r="1991" spans="1:31" x14ac:dyDescent="0.25">
      <c r="A1991" s="1" t="s">
        <v>4122</v>
      </c>
      <c r="B1991" s="1" t="str">
        <f>IF(COUNTIF($A$2:A1991,A1991)&gt;1,"Duplicate","Unique")</f>
        <v>Unique</v>
      </c>
      <c r="C1991" s="1" t="s">
        <v>4123</v>
      </c>
      <c r="D1991" s="1" t="s">
        <v>130</v>
      </c>
      <c r="E1991" s="1" t="str">
        <f t="shared" si="218"/>
        <v>Submitted</v>
      </c>
      <c r="F1991" s="1" t="s">
        <v>47</v>
      </c>
      <c r="G1991" s="1">
        <v>59</v>
      </c>
      <c r="H1991" s="1" t="s">
        <v>36</v>
      </c>
      <c r="I1991" s="1" t="s">
        <v>48</v>
      </c>
      <c r="J1991" s="1" t="s">
        <v>70</v>
      </c>
      <c r="K1991" s="4">
        <v>253639</v>
      </c>
      <c r="L1991" s="4" t="str">
        <f t="shared" si="219"/>
        <v>Submitted</v>
      </c>
      <c r="M1991" s="1">
        <v>492</v>
      </c>
      <c r="N1991" s="1" t="str">
        <f t="shared" si="220"/>
        <v>High_risk</v>
      </c>
      <c r="O1991" s="1" t="str">
        <f t="shared" si="221"/>
        <v>Excellent</v>
      </c>
      <c r="P1991" s="1" t="str">
        <f t="shared" si="222"/>
        <v>Submitted</v>
      </c>
      <c r="Q1991" s="1" t="str">
        <f t="shared" si="223"/>
        <v>Valid</v>
      </c>
      <c r="R1991" s="1" t="s">
        <v>38</v>
      </c>
      <c r="S1991" s="4">
        <v>1420292</v>
      </c>
      <c r="T1991" s="1">
        <v>15.45</v>
      </c>
      <c r="U1991" s="1">
        <v>24</v>
      </c>
      <c r="V1991" s="1">
        <v>59178.83</v>
      </c>
      <c r="W1991" s="4">
        <f t="shared" si="224"/>
        <v>1828625.954339687</v>
      </c>
      <c r="X1991" s="1" t="s">
        <v>28</v>
      </c>
      <c r="Y1991" s="1" t="s">
        <v>29</v>
      </c>
      <c r="Z1991" s="8">
        <v>47453</v>
      </c>
      <c r="AA1991" s="8" t="str">
        <f>TEXT(Table2[[#This Row],[Application_Date]],"yyy")</f>
        <v>2029</v>
      </c>
      <c r="AB1991" s="8" t="str">
        <f>TEXT(Table2[[#This Row],[Application_Date]],"mmmm")</f>
        <v>December</v>
      </c>
      <c r="AC1991" s="1" t="s">
        <v>41</v>
      </c>
      <c r="AD1991" s="1" t="s">
        <v>42</v>
      </c>
      <c r="AE1991" s="1" t="s">
        <v>31</v>
      </c>
    </row>
    <row r="1992" spans="1:31" x14ac:dyDescent="0.25">
      <c r="A1992" s="1" t="s">
        <v>4124</v>
      </c>
      <c r="B1992" s="1" t="str">
        <f>IF(COUNTIF($A$2:A1992,A1992)&gt;1,"Duplicate","Unique")</f>
        <v>Unique</v>
      </c>
      <c r="C1992" s="1" t="s">
        <v>4125</v>
      </c>
      <c r="D1992" s="1" t="s">
        <v>433</v>
      </c>
      <c r="E1992" s="1" t="str">
        <f t="shared" si="218"/>
        <v>Submitted</v>
      </c>
      <c r="F1992" s="1" t="s">
        <v>47</v>
      </c>
      <c r="G1992" s="1">
        <v>19</v>
      </c>
      <c r="H1992" s="1" t="s">
        <v>24</v>
      </c>
      <c r="I1992" s="1" t="s">
        <v>48</v>
      </c>
      <c r="J1992" s="1" t="s">
        <v>70</v>
      </c>
      <c r="K1992" s="4">
        <v>803198</v>
      </c>
      <c r="L1992" s="4" t="str">
        <f t="shared" si="219"/>
        <v>Submitted</v>
      </c>
      <c r="M1992" s="1">
        <v>320</v>
      </c>
      <c r="N1992" s="1" t="str">
        <f t="shared" si="220"/>
        <v>High_risk</v>
      </c>
      <c r="O1992" s="1" t="str">
        <f t="shared" si="221"/>
        <v>Excellent</v>
      </c>
      <c r="P1992" s="1" t="str">
        <f t="shared" si="222"/>
        <v>Submitted</v>
      </c>
      <c r="Q1992" s="1" t="str">
        <f t="shared" si="223"/>
        <v>Valid</v>
      </c>
      <c r="R1992" s="1" t="s">
        <v>27</v>
      </c>
      <c r="S1992" s="4">
        <v>2588222</v>
      </c>
      <c r="T1992" s="1">
        <v>15.78</v>
      </c>
      <c r="U1992" s="1">
        <v>120</v>
      </c>
      <c r="V1992" s="1">
        <v>21568.52</v>
      </c>
      <c r="W1992" s="4">
        <f t="shared" si="224"/>
        <v>3403511.9299999997</v>
      </c>
      <c r="X1992" s="1" t="s">
        <v>39</v>
      </c>
      <c r="Y1992" s="1" t="s">
        <v>40</v>
      </c>
      <c r="Z1992" s="8">
        <v>47454</v>
      </c>
      <c r="AA1992" s="8" t="str">
        <f>TEXT(Table2[[#This Row],[Application_Date]],"yyy")</f>
        <v>2029</v>
      </c>
      <c r="AB1992" s="8" t="str">
        <f>TEXT(Table2[[#This Row],[Application_Date]],"mmmm")</f>
        <v>December</v>
      </c>
      <c r="AC1992" s="1" t="s">
        <v>61</v>
      </c>
      <c r="AD1992" s="1" t="s">
        <v>42</v>
      </c>
      <c r="AE1992" s="1" t="s">
        <v>62</v>
      </c>
    </row>
    <row r="1993" spans="1:31" x14ac:dyDescent="0.25">
      <c r="A1993" s="1" t="s">
        <v>4126</v>
      </c>
      <c r="B1993" s="1" t="str">
        <f>IF(COUNTIF($A$2:A1993,A1993)&gt;1,"Duplicate","Unique")</f>
        <v>Unique</v>
      </c>
      <c r="C1993" s="1" t="s">
        <v>4127</v>
      </c>
      <c r="D1993" s="1" t="s">
        <v>177</v>
      </c>
      <c r="E1993" s="1" t="str">
        <f t="shared" si="218"/>
        <v>Submitted</v>
      </c>
      <c r="F1993" s="1" t="s">
        <v>47</v>
      </c>
      <c r="G1993" s="1">
        <v>53</v>
      </c>
      <c r="H1993" s="1" t="s">
        <v>24</v>
      </c>
      <c r="I1993" s="1" t="s">
        <v>25</v>
      </c>
      <c r="J1993" s="1" t="s">
        <v>37</v>
      </c>
      <c r="K1993" s="4">
        <v>796865</v>
      </c>
      <c r="L1993" s="4" t="str">
        <f t="shared" si="219"/>
        <v>Submitted</v>
      </c>
      <c r="M1993" s="1">
        <v>739</v>
      </c>
      <c r="N1993" s="1" t="str">
        <f t="shared" si="220"/>
        <v>low_risk</v>
      </c>
      <c r="O1993" s="1" t="str">
        <f t="shared" si="221"/>
        <v>Excellent</v>
      </c>
      <c r="P1993" s="1" t="str">
        <f t="shared" si="222"/>
        <v>Submitted</v>
      </c>
      <c r="Q1993" s="1" t="str">
        <f t="shared" si="223"/>
        <v>Valid</v>
      </c>
      <c r="R1993" s="1" t="s">
        <v>82</v>
      </c>
      <c r="S1993" s="4">
        <v>3988094</v>
      </c>
      <c r="T1993" s="1">
        <v>9.5500000000000007</v>
      </c>
      <c r="U1993" s="1">
        <v>36</v>
      </c>
      <c r="V1993" s="1">
        <v>110780.39</v>
      </c>
      <c r="W1993" s="4">
        <f t="shared" si="224"/>
        <v>3173858.1438951558</v>
      </c>
      <c r="X1993" s="1" t="s">
        <v>105</v>
      </c>
      <c r="Y1993" s="1" t="s">
        <v>106</v>
      </c>
      <c r="Z1993" s="8">
        <v>47455</v>
      </c>
      <c r="AA1993" s="8" t="str">
        <f>TEXT(Table2[[#This Row],[Application_Date]],"yyy")</f>
        <v>2029</v>
      </c>
      <c r="AB1993" s="8" t="str">
        <f>TEXT(Table2[[#This Row],[Application_Date]],"mmmm")</f>
        <v>December</v>
      </c>
      <c r="AC1993" s="1" t="s">
        <v>61</v>
      </c>
      <c r="AD1993" s="1" t="s">
        <v>42</v>
      </c>
      <c r="AE1993" s="1" t="s">
        <v>43</v>
      </c>
    </row>
    <row r="1994" spans="1:31" x14ac:dyDescent="0.25">
      <c r="A1994" s="1" t="s">
        <v>4128</v>
      </c>
      <c r="B1994" s="1" t="str">
        <f>IF(COUNTIF($A$2:A1994,A1994)&gt;1,"Duplicate","Unique")</f>
        <v>Unique</v>
      </c>
      <c r="C1994" s="1" t="s">
        <v>4129</v>
      </c>
      <c r="D1994" s="1" t="s">
        <v>172</v>
      </c>
      <c r="E1994" s="1" t="str">
        <f t="shared" si="218"/>
        <v>Submitted</v>
      </c>
      <c r="F1994" s="1" t="s">
        <v>47</v>
      </c>
      <c r="G1994" s="1">
        <v>40</v>
      </c>
      <c r="H1994" s="1" t="s">
        <v>24</v>
      </c>
      <c r="I1994" s="1" t="s">
        <v>48</v>
      </c>
      <c r="J1994" s="1" t="s">
        <v>37</v>
      </c>
      <c r="K1994" s="4">
        <v>1501345</v>
      </c>
      <c r="L1994" s="4" t="str">
        <f t="shared" si="219"/>
        <v>Submitted</v>
      </c>
      <c r="M1994" s="1">
        <v>718</v>
      </c>
      <c r="N1994" s="1" t="str">
        <f t="shared" si="220"/>
        <v>low_risk</v>
      </c>
      <c r="O1994" s="1" t="str">
        <f t="shared" si="221"/>
        <v>Excellent</v>
      </c>
      <c r="P1994" s="1" t="str">
        <f t="shared" si="222"/>
        <v>Submitted</v>
      </c>
      <c r="Q1994" s="1" t="str">
        <f t="shared" si="223"/>
        <v>Valid</v>
      </c>
      <c r="R1994" s="1" t="s">
        <v>82</v>
      </c>
      <c r="S1994" s="4">
        <v>3650944</v>
      </c>
      <c r="T1994" s="1">
        <v>15.24</v>
      </c>
      <c r="U1994" s="1">
        <v>24</v>
      </c>
      <c r="V1994" s="1">
        <v>152122.67000000001</v>
      </c>
      <c r="W1994" s="4">
        <f t="shared" si="224"/>
        <v>4636698.8932308676</v>
      </c>
      <c r="X1994" s="1" t="s">
        <v>59</v>
      </c>
      <c r="Y1994" s="1" t="s">
        <v>60</v>
      </c>
      <c r="Z1994" s="8">
        <v>47456</v>
      </c>
      <c r="AA1994" s="8" t="str">
        <f>TEXT(Table2[[#This Row],[Application_Date]],"yyy")</f>
        <v>2029</v>
      </c>
      <c r="AB1994" s="8" t="str">
        <f>TEXT(Table2[[#This Row],[Application_Date]],"mmmm")</f>
        <v>December</v>
      </c>
      <c r="AC1994" s="1" t="s">
        <v>52</v>
      </c>
      <c r="AD1994" s="1" t="s">
        <v>30</v>
      </c>
      <c r="AE1994" s="1" t="s">
        <v>43</v>
      </c>
    </row>
    <row r="1995" spans="1:31" x14ac:dyDescent="0.25">
      <c r="A1995" s="1" t="s">
        <v>4130</v>
      </c>
      <c r="B1995" s="1" t="str">
        <f>IF(COUNTIF($A$2:A1995,A1995)&gt;1,"Duplicate","Unique")</f>
        <v>Unique</v>
      </c>
      <c r="C1995" s="1" t="s">
        <v>4131</v>
      </c>
      <c r="D1995" s="1" t="s">
        <v>392</v>
      </c>
      <c r="E1995" s="1" t="str">
        <f t="shared" si="218"/>
        <v>Submitted</v>
      </c>
      <c r="F1995" s="1" t="s">
        <v>47</v>
      </c>
      <c r="G1995" s="1">
        <v>20</v>
      </c>
      <c r="H1995" s="1" t="s">
        <v>24</v>
      </c>
      <c r="I1995" s="1" t="s">
        <v>48</v>
      </c>
      <c r="J1995" s="1" t="s">
        <v>26</v>
      </c>
      <c r="K1995" s="4">
        <v>2402584</v>
      </c>
      <c r="L1995" s="4" t="str">
        <f t="shared" si="219"/>
        <v>Submitted</v>
      </c>
      <c r="M1995" s="1">
        <v>670</v>
      </c>
      <c r="N1995" s="1" t="str">
        <f t="shared" si="220"/>
        <v>low_risk</v>
      </c>
      <c r="O1995" s="1" t="str">
        <f t="shared" si="221"/>
        <v>Excellent</v>
      </c>
      <c r="P1995" s="1" t="str">
        <f t="shared" si="222"/>
        <v>Submitted</v>
      </c>
      <c r="Q1995" s="1" t="str">
        <f t="shared" si="223"/>
        <v>Valid</v>
      </c>
      <c r="R1995" s="1" t="s">
        <v>27</v>
      </c>
      <c r="S1995" s="4">
        <v>2092290</v>
      </c>
      <c r="T1995" s="1">
        <v>17.64</v>
      </c>
      <c r="U1995" s="1">
        <v>24</v>
      </c>
      <c r="V1995" s="1">
        <v>87178.75</v>
      </c>
      <c r="W1995" s="4">
        <f t="shared" si="224"/>
        <v>3075666.3011566778</v>
      </c>
      <c r="X1995" s="1" t="s">
        <v>85</v>
      </c>
      <c r="Y1995" s="1" t="s">
        <v>86</v>
      </c>
      <c r="Z1995" s="8">
        <v>47457</v>
      </c>
      <c r="AA1995" s="8" t="str">
        <f>TEXT(Table2[[#This Row],[Application_Date]],"yyy")</f>
        <v>2029</v>
      </c>
      <c r="AB1995" s="8" t="str">
        <f>TEXT(Table2[[#This Row],[Application_Date]],"mmmm")</f>
        <v>December</v>
      </c>
      <c r="AC1995" s="1" t="s">
        <v>61</v>
      </c>
      <c r="AD1995" s="1" t="s">
        <v>42</v>
      </c>
      <c r="AE1995" s="1" t="s">
        <v>66</v>
      </c>
    </row>
    <row r="1996" spans="1:31" x14ac:dyDescent="0.25">
      <c r="A1996" s="1" t="s">
        <v>4132</v>
      </c>
      <c r="B1996" s="1" t="str">
        <f>IF(COUNTIF($A$2:A1996,A1996)&gt;1,"Duplicate","Unique")</f>
        <v>Unique</v>
      </c>
      <c r="C1996" s="1" t="s">
        <v>4133</v>
      </c>
      <c r="D1996" s="1" t="s">
        <v>403</v>
      </c>
      <c r="E1996" s="1" t="str">
        <f t="shared" si="218"/>
        <v>Submitted</v>
      </c>
      <c r="F1996" s="1" t="s">
        <v>35</v>
      </c>
      <c r="G1996" s="1">
        <v>26</v>
      </c>
      <c r="H1996" s="1" t="s">
        <v>36</v>
      </c>
      <c r="I1996" s="1" t="s">
        <v>48</v>
      </c>
      <c r="J1996" s="1" t="s">
        <v>37</v>
      </c>
      <c r="K1996" s="4">
        <v>1449966</v>
      </c>
      <c r="L1996" s="4" t="str">
        <f t="shared" si="219"/>
        <v>Submitted</v>
      </c>
      <c r="M1996" s="1">
        <v>767</v>
      </c>
      <c r="N1996" s="1" t="str">
        <f t="shared" si="220"/>
        <v>medium_risk</v>
      </c>
      <c r="O1996" s="1" t="str">
        <f t="shared" si="221"/>
        <v>Excellent</v>
      </c>
      <c r="P1996" s="1" t="str">
        <f t="shared" si="222"/>
        <v>Submitted</v>
      </c>
      <c r="Q1996" s="1" t="str">
        <f t="shared" si="223"/>
        <v>Valid</v>
      </c>
      <c r="R1996" s="1" t="s">
        <v>27</v>
      </c>
      <c r="S1996" s="4">
        <v>336567</v>
      </c>
      <c r="T1996" s="1">
        <v>8.11</v>
      </c>
      <c r="U1996" s="1">
        <v>120</v>
      </c>
      <c r="V1996" s="1">
        <v>2804.72</v>
      </c>
      <c r="W1996" s="4">
        <f t="shared" si="224"/>
        <v>227463.19749999998</v>
      </c>
      <c r="X1996" s="1" t="s">
        <v>125</v>
      </c>
      <c r="Y1996" s="1" t="s">
        <v>96</v>
      </c>
      <c r="Z1996" s="8">
        <v>47458</v>
      </c>
      <c r="AA1996" s="8" t="str">
        <f>TEXT(Table2[[#This Row],[Application_Date]],"yyy")</f>
        <v>2029</v>
      </c>
      <c r="AB1996" s="8" t="str">
        <f>TEXT(Table2[[#This Row],[Application_Date]],"mmmm")</f>
        <v>December</v>
      </c>
      <c r="AC1996" s="1" t="s">
        <v>61</v>
      </c>
      <c r="AD1996" s="1" t="s">
        <v>42</v>
      </c>
      <c r="AE1996" s="1" t="s">
        <v>62</v>
      </c>
    </row>
    <row r="1997" spans="1:31" x14ac:dyDescent="0.25">
      <c r="A1997" s="1" t="s">
        <v>4134</v>
      </c>
      <c r="B1997" s="1" t="str">
        <f>IF(COUNTIF($A$2:A1997,A1997)&gt;1,"Duplicate","Unique")</f>
        <v>Unique</v>
      </c>
      <c r="C1997" s="1" t="s">
        <v>4135</v>
      </c>
      <c r="D1997" s="1" t="s">
        <v>55</v>
      </c>
      <c r="E1997" s="1" t="str">
        <f t="shared" si="218"/>
        <v>Submitted</v>
      </c>
      <c r="F1997" s="1" t="s">
        <v>47</v>
      </c>
      <c r="G1997" s="1">
        <v>46</v>
      </c>
      <c r="H1997" s="1" t="s">
        <v>36</v>
      </c>
      <c r="I1997" s="1" t="s">
        <v>48</v>
      </c>
      <c r="J1997" s="1" t="s">
        <v>49</v>
      </c>
      <c r="K1997" s="4">
        <v>1400033</v>
      </c>
      <c r="L1997" s="4" t="str">
        <f t="shared" si="219"/>
        <v>Submitted</v>
      </c>
      <c r="M1997" s="1">
        <v>669</v>
      </c>
      <c r="N1997" s="1" t="str">
        <f t="shared" si="220"/>
        <v>low_risk</v>
      </c>
      <c r="O1997" s="1" t="str">
        <f t="shared" si="221"/>
        <v>Excellent</v>
      </c>
      <c r="P1997" s="1" t="str">
        <f t="shared" si="222"/>
        <v>Submitted</v>
      </c>
      <c r="Q1997" s="1" t="str">
        <f t="shared" si="223"/>
        <v>Valid</v>
      </c>
      <c r="R1997" s="1" t="s">
        <v>6</v>
      </c>
      <c r="S1997" s="4">
        <v>2821308</v>
      </c>
      <c r="T1997" s="1">
        <v>17.34</v>
      </c>
      <c r="U1997" s="1">
        <v>120</v>
      </c>
      <c r="V1997" s="1">
        <v>23510.9</v>
      </c>
      <c r="W1997" s="4">
        <f t="shared" si="224"/>
        <v>4076790.06</v>
      </c>
      <c r="X1997" s="1" t="s">
        <v>39</v>
      </c>
      <c r="Y1997" s="1" t="s">
        <v>40</v>
      </c>
      <c r="Z1997" s="8">
        <v>47459</v>
      </c>
      <c r="AA1997" s="8" t="str">
        <f>TEXT(Table2[[#This Row],[Application_Date]],"yyy")</f>
        <v>2029</v>
      </c>
      <c r="AB1997" s="8" t="str">
        <f>TEXT(Table2[[#This Row],[Application_Date]],"mmmm")</f>
        <v>December</v>
      </c>
      <c r="AC1997" s="1" t="s">
        <v>61</v>
      </c>
      <c r="AD1997" s="1" t="s">
        <v>30</v>
      </c>
      <c r="AE1997" s="1" t="s">
        <v>31</v>
      </c>
    </row>
    <row r="1998" spans="1:31" x14ac:dyDescent="0.25">
      <c r="A1998" s="1" t="s">
        <v>4136</v>
      </c>
      <c r="B1998" s="1" t="str">
        <f>IF(COUNTIF($A$2:A1998,A1998)&gt;1,"Duplicate","Unique")</f>
        <v>Unique</v>
      </c>
      <c r="C1998" s="1" t="s">
        <v>4137</v>
      </c>
      <c r="D1998" s="1" t="s">
        <v>214</v>
      </c>
      <c r="E1998" s="1" t="str">
        <f t="shared" si="218"/>
        <v>Submitted</v>
      </c>
      <c r="F1998" s="1" t="s">
        <v>47</v>
      </c>
      <c r="G1998" s="1">
        <v>52</v>
      </c>
      <c r="H1998" s="1" t="s">
        <v>36</v>
      </c>
      <c r="I1998" s="1" t="s">
        <v>25</v>
      </c>
      <c r="J1998" s="1" t="s">
        <v>70</v>
      </c>
      <c r="K1998" s="4">
        <v>1112666</v>
      </c>
      <c r="L1998" s="4" t="str">
        <f t="shared" si="219"/>
        <v>Submitted</v>
      </c>
      <c r="M1998" s="1">
        <v>798</v>
      </c>
      <c r="N1998" s="1" t="str">
        <f t="shared" si="220"/>
        <v>medium_risk</v>
      </c>
      <c r="O1998" s="1" t="str">
        <f t="shared" si="221"/>
        <v>Excellent</v>
      </c>
      <c r="P1998" s="1" t="str">
        <f t="shared" si="222"/>
        <v>Submitted</v>
      </c>
      <c r="Q1998" s="1" t="str">
        <f t="shared" si="223"/>
        <v>Valid</v>
      </c>
      <c r="R1998" s="1" t="s">
        <v>70</v>
      </c>
      <c r="S1998" s="4">
        <v>1947971</v>
      </c>
      <c r="T1998" s="1">
        <v>11.46</v>
      </c>
      <c r="U1998" s="1">
        <v>12</v>
      </c>
      <c r="V1998" s="1">
        <v>162330.92000000001</v>
      </c>
      <c r="W1998" s="4">
        <f t="shared" si="224"/>
        <v>1860909.2908856904</v>
      </c>
      <c r="X1998" s="1" t="s">
        <v>1384</v>
      </c>
      <c r="Y1998" s="1" t="s">
        <v>51</v>
      </c>
      <c r="Z1998" s="8">
        <v>47460</v>
      </c>
      <c r="AA1998" s="8" t="str">
        <f>TEXT(Table2[[#This Row],[Application_Date]],"yyy")</f>
        <v>2029</v>
      </c>
      <c r="AB1998" s="8" t="str">
        <f>TEXT(Table2[[#This Row],[Application_Date]],"mmmm")</f>
        <v>December</v>
      </c>
      <c r="AC1998" s="1" t="s">
        <v>61</v>
      </c>
      <c r="AD1998" s="1" t="s">
        <v>42</v>
      </c>
      <c r="AE1998" s="1" t="s">
        <v>43</v>
      </c>
    </row>
    <row r="1999" spans="1:31" x14ac:dyDescent="0.25">
      <c r="A1999" s="1" t="s">
        <v>4138</v>
      </c>
      <c r="B1999" s="1" t="str">
        <f>IF(COUNTIF($A$2:A1999,A1999)&gt;1,"Duplicate","Unique")</f>
        <v>Unique</v>
      </c>
      <c r="C1999" s="1" t="s">
        <v>4139</v>
      </c>
      <c r="D1999" s="1" t="s">
        <v>136</v>
      </c>
      <c r="E1999" s="1" t="str">
        <f t="shared" si="218"/>
        <v>Submitted</v>
      </c>
      <c r="F1999" s="1" t="s">
        <v>35</v>
      </c>
      <c r="G1999" s="1">
        <v>28</v>
      </c>
      <c r="H1999" s="1" t="s">
        <v>24</v>
      </c>
      <c r="I1999" s="1" t="s">
        <v>25</v>
      </c>
      <c r="J1999" s="1" t="s">
        <v>26</v>
      </c>
      <c r="K1999" s="4">
        <v>1743522</v>
      </c>
      <c r="L1999" s="4" t="str">
        <f t="shared" si="219"/>
        <v>Submitted</v>
      </c>
      <c r="M1999" s="1">
        <v>588</v>
      </c>
      <c r="N1999" s="1" t="str">
        <f t="shared" si="220"/>
        <v>High_risk</v>
      </c>
      <c r="O1999" s="1" t="str">
        <f t="shared" si="221"/>
        <v>Excellent</v>
      </c>
      <c r="P1999" s="1" t="str">
        <f t="shared" si="222"/>
        <v>Submitted</v>
      </c>
      <c r="Q1999" s="1" t="str">
        <f t="shared" si="223"/>
        <v>Valid</v>
      </c>
      <c r="R1999" s="1" t="s">
        <v>6</v>
      </c>
      <c r="S1999" s="4">
        <v>951939</v>
      </c>
      <c r="T1999" s="1">
        <v>16.22</v>
      </c>
      <c r="U1999" s="1">
        <v>180</v>
      </c>
      <c r="V1999" s="1">
        <v>5288.55</v>
      </c>
      <c r="W1999" s="4">
        <f t="shared" si="224"/>
        <v>1286704.2149999999</v>
      </c>
      <c r="X1999" s="1" t="s">
        <v>50</v>
      </c>
      <c r="Y1999" s="1" t="s">
        <v>51</v>
      </c>
      <c r="Z1999" s="8">
        <v>47461</v>
      </c>
      <c r="AA1999" s="8" t="str">
        <f>TEXT(Table2[[#This Row],[Application_Date]],"yyy")</f>
        <v>2029</v>
      </c>
      <c r="AB1999" s="8" t="str">
        <f>TEXT(Table2[[#This Row],[Application_Date]],"mmmm")</f>
        <v>December</v>
      </c>
      <c r="AC1999" s="1" t="s">
        <v>61</v>
      </c>
      <c r="AD1999" s="1" t="s">
        <v>30</v>
      </c>
      <c r="AE1999" s="1" t="s">
        <v>43</v>
      </c>
    </row>
    <row r="2000" spans="1:31" x14ac:dyDescent="0.25">
      <c r="A2000" s="1" t="s">
        <v>4140</v>
      </c>
      <c r="B2000" s="1" t="str">
        <f>IF(COUNTIF($A$2:A2000,A2000)&gt;1,"Duplicate","Unique")</f>
        <v>Unique</v>
      </c>
      <c r="C2000" s="1" t="s">
        <v>4141</v>
      </c>
      <c r="D2000" s="1" t="s">
        <v>309</v>
      </c>
      <c r="E2000" s="1" t="str">
        <f t="shared" si="218"/>
        <v>Submitted</v>
      </c>
      <c r="F2000" s="1" t="s">
        <v>47</v>
      </c>
      <c r="G2000" s="1">
        <v>47</v>
      </c>
      <c r="H2000" s="1" t="s">
        <v>24</v>
      </c>
      <c r="I2000" s="1" t="s">
        <v>48</v>
      </c>
      <c r="J2000" s="1" t="s">
        <v>37</v>
      </c>
      <c r="K2000" s="4">
        <v>2077841</v>
      </c>
      <c r="L2000" s="4" t="str">
        <f t="shared" si="219"/>
        <v>Submitted</v>
      </c>
      <c r="M2000" s="1">
        <v>789</v>
      </c>
      <c r="N2000" s="1" t="str">
        <f t="shared" si="220"/>
        <v>medium_risk</v>
      </c>
      <c r="O2000" s="1" t="str">
        <f t="shared" si="221"/>
        <v>Excellent</v>
      </c>
      <c r="P2000" s="1" t="str">
        <f t="shared" si="222"/>
        <v>Submitted</v>
      </c>
      <c r="Q2000" s="1" t="str">
        <f t="shared" si="223"/>
        <v>Valid</v>
      </c>
      <c r="R2000" s="1" t="s">
        <v>38</v>
      </c>
      <c r="S2000" s="4">
        <v>2492597</v>
      </c>
      <c r="T2000" s="1">
        <v>14.43</v>
      </c>
      <c r="U2000" s="1">
        <v>180</v>
      </c>
      <c r="V2000" s="1">
        <v>13847.76</v>
      </c>
      <c r="W2000" s="4">
        <f t="shared" si="224"/>
        <v>2997347.8924999996</v>
      </c>
      <c r="X2000" s="1" t="s">
        <v>779</v>
      </c>
      <c r="Y2000" s="1" t="s">
        <v>40</v>
      </c>
      <c r="Z2000" s="8">
        <v>47462</v>
      </c>
      <c r="AA2000" s="8" t="str">
        <f>TEXT(Table2[[#This Row],[Application_Date]],"yyy")</f>
        <v>2029</v>
      </c>
      <c r="AB2000" s="8" t="str">
        <f>TEXT(Table2[[#This Row],[Application_Date]],"mmmm")</f>
        <v>December</v>
      </c>
      <c r="AC2000" s="1" t="s">
        <v>61</v>
      </c>
      <c r="AD2000" s="1" t="s">
        <v>42</v>
      </c>
      <c r="AE2000" s="1" t="s">
        <v>31</v>
      </c>
    </row>
    <row r="2001" spans="1:31" x14ac:dyDescent="0.25">
      <c r="A2001" s="1" t="s">
        <v>4142</v>
      </c>
      <c r="B2001" s="1" t="str">
        <f>IF(COUNTIF($A$2:A2001,A2001)&gt;1,"Duplicate","Unique")</f>
        <v>Unique</v>
      </c>
      <c r="C2001" s="1" t="s">
        <v>4143</v>
      </c>
      <c r="D2001" s="1" t="s">
        <v>69</v>
      </c>
      <c r="E2001" s="1" t="str">
        <f t="shared" si="218"/>
        <v>Submitted</v>
      </c>
      <c r="F2001" s="1" t="s">
        <v>35</v>
      </c>
      <c r="G2001" s="1">
        <v>31</v>
      </c>
      <c r="H2001" s="1" t="s">
        <v>36</v>
      </c>
      <c r="I2001" s="1" t="s">
        <v>25</v>
      </c>
      <c r="J2001" s="1" t="s">
        <v>37</v>
      </c>
      <c r="K2001" s="4">
        <v>1089787</v>
      </c>
      <c r="L2001" s="4" t="str">
        <f t="shared" si="219"/>
        <v>Submitted</v>
      </c>
      <c r="M2001" s="1">
        <v>844</v>
      </c>
      <c r="N2001" s="1" t="str">
        <f t="shared" si="220"/>
        <v>medium_risk</v>
      </c>
      <c r="O2001" s="1" t="str">
        <f t="shared" si="221"/>
        <v>Excellent</v>
      </c>
      <c r="P2001" s="1" t="str">
        <f t="shared" si="222"/>
        <v>Submitted</v>
      </c>
      <c r="Q2001" s="1" t="str">
        <f t="shared" si="223"/>
        <v>Valid</v>
      </c>
      <c r="R2001" s="1" t="s">
        <v>82</v>
      </c>
      <c r="S2001" s="4">
        <v>797544</v>
      </c>
      <c r="T2001" s="1">
        <v>14.61</v>
      </c>
      <c r="U2001" s="1">
        <v>12</v>
      </c>
      <c r="V2001" s="1">
        <v>66462</v>
      </c>
      <c r="W2001" s="4">
        <f t="shared" si="224"/>
        <v>971078.50957053131</v>
      </c>
      <c r="X2001" s="1" t="s">
        <v>95</v>
      </c>
      <c r="Y2001" s="1" t="s">
        <v>96</v>
      </c>
      <c r="Z2001" s="8">
        <v>47463</v>
      </c>
      <c r="AA2001" s="8" t="str">
        <f>TEXT(Table2[[#This Row],[Application_Date]],"yyy")</f>
        <v>2029</v>
      </c>
      <c r="AB2001" s="8" t="str">
        <f>TEXT(Table2[[#This Row],[Application_Date]],"mmmm")</f>
        <v>December</v>
      </c>
      <c r="AC2001" s="1" t="s">
        <v>52</v>
      </c>
      <c r="AD2001" s="1" t="s">
        <v>30</v>
      </c>
      <c r="AE2001" s="1" t="s">
        <v>62</v>
      </c>
    </row>
    <row r="2002" spans="1:31" x14ac:dyDescent="0.25">
      <c r="A2002" s="1" t="s">
        <v>4144</v>
      </c>
      <c r="B2002" s="1" t="str">
        <f>IF(COUNTIF($A$2:A2002,A2002)&gt;1,"Duplicate","Unique")</f>
        <v>Unique</v>
      </c>
      <c r="C2002" s="1" t="s">
        <v>4145</v>
      </c>
      <c r="D2002" s="1" t="s">
        <v>139</v>
      </c>
      <c r="E2002" s="1" t="str">
        <f t="shared" si="218"/>
        <v>Submitted</v>
      </c>
      <c r="F2002" s="1" t="s">
        <v>47</v>
      </c>
      <c r="G2002" s="1">
        <v>52</v>
      </c>
      <c r="H2002" s="1" t="s">
        <v>36</v>
      </c>
      <c r="I2002" s="1" t="s">
        <v>48</v>
      </c>
      <c r="J2002" s="1" t="s">
        <v>49</v>
      </c>
      <c r="K2002" s="4">
        <v>953442</v>
      </c>
      <c r="L2002" s="4" t="str">
        <f t="shared" si="219"/>
        <v>Submitted</v>
      </c>
      <c r="M2002" s="1">
        <v>718</v>
      </c>
      <c r="N2002" s="1" t="str">
        <f t="shared" si="220"/>
        <v>low_risk</v>
      </c>
      <c r="O2002" s="1" t="str">
        <f t="shared" si="221"/>
        <v>Excellent</v>
      </c>
      <c r="P2002" s="1" t="str">
        <f t="shared" si="222"/>
        <v>Submitted</v>
      </c>
      <c r="Q2002" s="1" t="str">
        <f t="shared" si="223"/>
        <v>Valid</v>
      </c>
      <c r="R2002" s="1" t="s">
        <v>70</v>
      </c>
      <c r="S2002" s="4">
        <v>813543</v>
      </c>
      <c r="T2002" s="1">
        <v>12.43</v>
      </c>
      <c r="U2002" s="1">
        <v>180</v>
      </c>
      <c r="V2002" s="1">
        <v>4519.68</v>
      </c>
      <c r="W2002" s="4">
        <f t="shared" si="224"/>
        <v>842694.95750000002</v>
      </c>
      <c r="X2002" s="1" t="s">
        <v>50</v>
      </c>
      <c r="Y2002" s="1" t="s">
        <v>51</v>
      </c>
      <c r="Z2002" s="8">
        <v>47464</v>
      </c>
      <c r="AA2002" s="8" t="str">
        <f>TEXT(Table2[[#This Row],[Application_Date]],"yyy")</f>
        <v>2029</v>
      </c>
      <c r="AB2002" s="8" t="str">
        <f>TEXT(Table2[[#This Row],[Application_Date]],"mmmm")</f>
        <v>December</v>
      </c>
      <c r="AC2002" s="1" t="s">
        <v>41</v>
      </c>
      <c r="AD2002" s="1" t="s">
        <v>42</v>
      </c>
      <c r="AE2002" s="1" t="s">
        <v>66</v>
      </c>
    </row>
    <row r="2003" spans="1:31" x14ac:dyDescent="0.25">
      <c r="A2003" s="1" t="s">
        <v>4146</v>
      </c>
      <c r="B2003" s="1" t="str">
        <f>IF(COUNTIF($A$2:A2003,A2003)&gt;1,"Duplicate","Unique")</f>
        <v>Unique</v>
      </c>
      <c r="C2003" s="1" t="s">
        <v>4147</v>
      </c>
      <c r="D2003" s="1" t="s">
        <v>638</v>
      </c>
      <c r="E2003" s="1" t="str">
        <f t="shared" si="218"/>
        <v>Submitted</v>
      </c>
      <c r="F2003" s="1" t="s">
        <v>47</v>
      </c>
      <c r="G2003" s="1">
        <v>40</v>
      </c>
      <c r="H2003" s="1" t="s">
        <v>36</v>
      </c>
      <c r="I2003" s="1" t="s">
        <v>48</v>
      </c>
      <c r="J2003" s="1" t="s">
        <v>37</v>
      </c>
      <c r="K2003" s="4">
        <v>1351723</v>
      </c>
      <c r="L2003" s="4" t="str">
        <f t="shared" si="219"/>
        <v>Submitted</v>
      </c>
      <c r="M2003" s="1">
        <v>775</v>
      </c>
      <c r="N2003" s="1" t="str">
        <f t="shared" si="220"/>
        <v>medium_risk</v>
      </c>
      <c r="O2003" s="1" t="str">
        <f t="shared" si="221"/>
        <v>Excellent</v>
      </c>
      <c r="P2003" s="1" t="str">
        <f t="shared" si="222"/>
        <v>Submitted</v>
      </c>
      <c r="Q2003" s="1" t="str">
        <f t="shared" si="223"/>
        <v>Valid</v>
      </c>
      <c r="R2003" s="1" t="s">
        <v>27</v>
      </c>
      <c r="S2003" s="4">
        <v>3023659</v>
      </c>
      <c r="T2003" s="1">
        <v>10.94</v>
      </c>
      <c r="U2003" s="1">
        <v>12</v>
      </c>
      <c r="V2003" s="1">
        <v>251971.58</v>
      </c>
      <c r="W2003" s="4">
        <f t="shared" si="224"/>
        <v>2757726.8462005849</v>
      </c>
      <c r="X2003" s="1" t="s">
        <v>59</v>
      </c>
      <c r="Y2003" s="1" t="s">
        <v>60</v>
      </c>
      <c r="Z2003" s="8">
        <v>47465</v>
      </c>
      <c r="AA2003" s="8" t="str">
        <f>TEXT(Table2[[#This Row],[Application_Date]],"yyy")</f>
        <v>2029</v>
      </c>
      <c r="AB2003" s="8" t="str">
        <f>TEXT(Table2[[#This Row],[Application_Date]],"mmmm")</f>
        <v>December</v>
      </c>
      <c r="AC2003" s="1" t="s">
        <v>52</v>
      </c>
      <c r="AD2003" s="1" t="s">
        <v>30</v>
      </c>
      <c r="AE2003" s="1" t="s">
        <v>62</v>
      </c>
    </row>
    <row r="2004" spans="1:31" x14ac:dyDescent="0.25">
      <c r="A2004" s="1" t="s">
        <v>4148</v>
      </c>
      <c r="B2004" s="1" t="str">
        <f>IF(COUNTIF($A$2:A2004,A2004)&gt;1,"Duplicate","Unique")</f>
        <v>Unique</v>
      </c>
      <c r="C2004" s="1" t="s">
        <v>4149</v>
      </c>
      <c r="D2004" s="1" t="s">
        <v>572</v>
      </c>
      <c r="E2004" s="1" t="str">
        <f t="shared" si="218"/>
        <v>Submitted</v>
      </c>
      <c r="F2004" s="1" t="s">
        <v>47</v>
      </c>
      <c r="G2004" s="1">
        <v>32</v>
      </c>
      <c r="H2004" s="1" t="s">
        <v>24</v>
      </c>
      <c r="I2004" s="1" t="s">
        <v>48</v>
      </c>
      <c r="J2004" s="1" t="s">
        <v>26</v>
      </c>
      <c r="K2004" s="4">
        <v>1561816</v>
      </c>
      <c r="L2004" s="4" t="str">
        <f t="shared" si="219"/>
        <v>Submitted</v>
      </c>
      <c r="M2004" s="1">
        <v>515</v>
      </c>
      <c r="N2004" s="1" t="str">
        <f t="shared" si="220"/>
        <v>High_risk</v>
      </c>
      <c r="O2004" s="1" t="str">
        <f t="shared" si="221"/>
        <v>Excellent</v>
      </c>
      <c r="P2004" s="1" t="str">
        <f t="shared" si="222"/>
        <v>Submitted</v>
      </c>
      <c r="Q2004" s="1" t="str">
        <f t="shared" si="223"/>
        <v>Valid</v>
      </c>
      <c r="R2004" s="1" t="s">
        <v>38</v>
      </c>
      <c r="S2004" s="4">
        <v>1641679</v>
      </c>
      <c r="T2004" s="1">
        <v>14.14</v>
      </c>
      <c r="U2004" s="1">
        <v>60</v>
      </c>
      <c r="V2004" s="1">
        <v>27361.32</v>
      </c>
      <c r="W2004" s="4">
        <f t="shared" si="224"/>
        <v>1934445.0883333336</v>
      </c>
      <c r="X2004" s="1" t="s">
        <v>39</v>
      </c>
      <c r="Y2004" s="1" t="s">
        <v>40</v>
      </c>
      <c r="Z2004" s="8">
        <v>47466</v>
      </c>
      <c r="AA2004" s="8" t="str">
        <f>TEXT(Table2[[#This Row],[Application_Date]],"yyy")</f>
        <v>2029</v>
      </c>
      <c r="AB2004" s="8" t="str">
        <f>TEXT(Table2[[#This Row],[Application_Date]],"mmmm")</f>
        <v>December</v>
      </c>
      <c r="AC2004" s="1" t="s">
        <v>41</v>
      </c>
      <c r="AD2004" s="1" t="s">
        <v>30</v>
      </c>
      <c r="AE2004" s="1" t="s">
        <v>66</v>
      </c>
    </row>
    <row r="2005" spans="1:31" x14ac:dyDescent="0.25">
      <c r="A2005" s="1" t="s">
        <v>4150</v>
      </c>
      <c r="B2005" s="1" t="str">
        <f>IF(COUNTIF($A$2:A2005,A2005)&gt;1,"Duplicate","Unique")</f>
        <v>Unique</v>
      </c>
      <c r="C2005" s="1" t="s">
        <v>4151</v>
      </c>
      <c r="D2005" s="1" t="s">
        <v>102</v>
      </c>
      <c r="E2005" s="1" t="str">
        <f t="shared" si="218"/>
        <v>Submitted</v>
      </c>
      <c r="F2005" s="1" t="s">
        <v>47</v>
      </c>
      <c r="G2005" s="1">
        <v>33</v>
      </c>
      <c r="H2005" s="1" t="s">
        <v>24</v>
      </c>
      <c r="I2005" s="1" t="s">
        <v>25</v>
      </c>
      <c r="J2005" s="1" t="s">
        <v>49</v>
      </c>
      <c r="K2005" s="4">
        <v>2271326</v>
      </c>
      <c r="L2005" s="4" t="str">
        <f t="shared" si="219"/>
        <v>Submitted</v>
      </c>
      <c r="M2005" s="1">
        <v>557</v>
      </c>
      <c r="N2005" s="1" t="str">
        <f t="shared" si="220"/>
        <v>High_risk</v>
      </c>
      <c r="O2005" s="1" t="str">
        <f t="shared" si="221"/>
        <v>Excellent</v>
      </c>
      <c r="P2005" s="1" t="str">
        <f t="shared" si="222"/>
        <v>Submitted</v>
      </c>
      <c r="Q2005" s="1" t="str">
        <f t="shared" si="223"/>
        <v>Valid</v>
      </c>
      <c r="R2005" s="1" t="s">
        <v>27</v>
      </c>
      <c r="S2005" s="4">
        <v>385754</v>
      </c>
      <c r="T2005" s="1">
        <v>7.95</v>
      </c>
      <c r="U2005" s="1">
        <v>180</v>
      </c>
      <c r="V2005" s="1">
        <v>2143.08</v>
      </c>
      <c r="W2005" s="4">
        <f t="shared" si="224"/>
        <v>255562.02499999999</v>
      </c>
      <c r="X2005" s="1" t="s">
        <v>28</v>
      </c>
      <c r="Y2005" s="1" t="s">
        <v>29</v>
      </c>
      <c r="Z2005" s="8">
        <v>47467</v>
      </c>
      <c r="AA2005" s="8" t="str">
        <f>TEXT(Table2[[#This Row],[Application_Date]],"yyy")</f>
        <v>2029</v>
      </c>
      <c r="AB2005" s="8" t="str">
        <f>TEXT(Table2[[#This Row],[Application_Date]],"mmmm")</f>
        <v>December</v>
      </c>
      <c r="AC2005" s="1" t="s">
        <v>61</v>
      </c>
      <c r="AD2005" s="1" t="s">
        <v>42</v>
      </c>
      <c r="AE2005" s="1" t="s">
        <v>62</v>
      </c>
    </row>
    <row r="2006" spans="1:31" x14ac:dyDescent="0.25">
      <c r="A2006" s="1" t="s">
        <v>4152</v>
      </c>
      <c r="B2006" s="1" t="str">
        <f>IF(COUNTIF($A$2:A2006,A2006)&gt;1,"Duplicate","Unique")</f>
        <v>Unique</v>
      </c>
      <c r="C2006" s="1" t="s">
        <v>4153</v>
      </c>
      <c r="D2006" s="1">
        <v>0</v>
      </c>
      <c r="E2006" s="1" t="str">
        <f t="shared" si="218"/>
        <v>Submitted</v>
      </c>
      <c r="F2006" s="1" t="s">
        <v>35</v>
      </c>
      <c r="G2006" s="1">
        <v>41</v>
      </c>
      <c r="H2006" s="1" t="s">
        <v>24</v>
      </c>
      <c r="I2006" s="1" t="s">
        <v>25</v>
      </c>
      <c r="J2006" s="1" t="s">
        <v>49</v>
      </c>
      <c r="K2006" s="4">
        <v>1320273</v>
      </c>
      <c r="L2006" s="4" t="str">
        <f t="shared" si="219"/>
        <v>Submitted</v>
      </c>
      <c r="M2006" s="1">
        <v>786</v>
      </c>
      <c r="N2006" s="1" t="str">
        <f t="shared" si="220"/>
        <v>medium_risk</v>
      </c>
      <c r="O2006" s="1" t="str">
        <f t="shared" si="221"/>
        <v>Excellent</v>
      </c>
      <c r="P2006" s="1" t="str">
        <f t="shared" si="222"/>
        <v>Submitted</v>
      </c>
      <c r="Q2006" s="1" t="str">
        <f t="shared" si="223"/>
        <v>Valid</v>
      </c>
      <c r="R2006" s="1" t="s">
        <v>27</v>
      </c>
      <c r="S2006" s="4">
        <v>2434499</v>
      </c>
      <c r="T2006" s="1">
        <v>16.010000000000002</v>
      </c>
      <c r="U2006" s="1">
        <v>60</v>
      </c>
      <c r="V2006" s="1">
        <v>40574.980000000003</v>
      </c>
      <c r="W2006" s="4">
        <f t="shared" si="224"/>
        <v>3248027.4158333335</v>
      </c>
      <c r="X2006" s="1" t="s">
        <v>105</v>
      </c>
      <c r="Y2006" s="1" t="s">
        <v>106</v>
      </c>
      <c r="Z2006" s="8">
        <v>47468</v>
      </c>
      <c r="AA2006" s="8" t="str">
        <f>TEXT(Table2[[#This Row],[Application_Date]],"yyy")</f>
        <v>2029</v>
      </c>
      <c r="AB2006" s="8" t="str">
        <f>TEXT(Table2[[#This Row],[Application_Date]],"mmmm")</f>
        <v>December</v>
      </c>
      <c r="AC2006" s="1" t="s">
        <v>61</v>
      </c>
      <c r="AD2006" s="1" t="s">
        <v>30</v>
      </c>
      <c r="AE2006" s="1" t="s">
        <v>31</v>
      </c>
    </row>
    <row r="2007" spans="1:31" x14ac:dyDescent="0.25">
      <c r="A2007" s="1" t="s">
        <v>4154</v>
      </c>
      <c r="B2007" s="1" t="str">
        <f>IF(COUNTIF($A$2:A2007,A2007)&gt;1,"Duplicate","Unique")</f>
        <v>Unique</v>
      </c>
      <c r="C2007" s="1" t="s">
        <v>4155</v>
      </c>
      <c r="D2007" s="1" t="s">
        <v>572</v>
      </c>
      <c r="E2007" s="1" t="str">
        <f t="shared" si="218"/>
        <v>Submitted</v>
      </c>
      <c r="F2007" s="1" t="s">
        <v>47</v>
      </c>
      <c r="G2007" s="1">
        <v>25</v>
      </c>
      <c r="H2007" s="1" t="s">
        <v>36</v>
      </c>
      <c r="I2007" s="1" t="s">
        <v>25</v>
      </c>
      <c r="J2007" s="1" t="s">
        <v>70</v>
      </c>
      <c r="K2007" s="4">
        <v>1692884</v>
      </c>
      <c r="L2007" s="4" t="str">
        <f t="shared" si="219"/>
        <v>Submitted</v>
      </c>
      <c r="M2007" s="1">
        <v>561</v>
      </c>
      <c r="N2007" s="1" t="str">
        <f t="shared" si="220"/>
        <v>High_risk</v>
      </c>
      <c r="O2007" s="1" t="str">
        <f t="shared" si="221"/>
        <v>Excellent</v>
      </c>
      <c r="P2007" s="1" t="str">
        <f t="shared" si="222"/>
        <v>Submitted</v>
      </c>
      <c r="Q2007" s="1" t="str">
        <f t="shared" si="223"/>
        <v>Valid</v>
      </c>
      <c r="R2007" s="1" t="s">
        <v>6</v>
      </c>
      <c r="S2007" s="4">
        <v>0</v>
      </c>
      <c r="T2007" s="1">
        <v>7.6</v>
      </c>
      <c r="U2007" s="1">
        <v>180</v>
      </c>
      <c r="V2007" s="1">
        <v>1388.89</v>
      </c>
      <c r="W2007" s="4">
        <f t="shared" si="224"/>
        <v>0</v>
      </c>
      <c r="X2007" s="1" t="s">
        <v>105</v>
      </c>
      <c r="Y2007" s="1" t="s">
        <v>106</v>
      </c>
      <c r="Z2007" s="8">
        <v>47469</v>
      </c>
      <c r="AA2007" s="8" t="str">
        <f>TEXT(Table2[[#This Row],[Application_Date]],"yyy")</f>
        <v>2029</v>
      </c>
      <c r="AB2007" s="8" t="str">
        <f>TEXT(Table2[[#This Row],[Application_Date]],"mmmm")</f>
        <v>December</v>
      </c>
      <c r="AC2007" s="1" t="s">
        <v>61</v>
      </c>
      <c r="AD2007" s="1" t="s">
        <v>30</v>
      </c>
      <c r="AE2007" s="1" t="s">
        <v>43</v>
      </c>
    </row>
    <row r="2008" spans="1:31" x14ac:dyDescent="0.25">
      <c r="A2008" s="1" t="s">
        <v>4156</v>
      </c>
      <c r="B2008" s="1" t="str">
        <f>IF(COUNTIF($A$2:A2008,A2008)&gt;1,"Duplicate","Unique")</f>
        <v>Unique</v>
      </c>
      <c r="C2008" s="1" t="s">
        <v>4157</v>
      </c>
      <c r="D2008" s="1" t="s">
        <v>242</v>
      </c>
      <c r="E2008" s="1" t="str">
        <f t="shared" si="218"/>
        <v>Submitted</v>
      </c>
      <c r="F2008" s="1" t="s">
        <v>35</v>
      </c>
      <c r="G2008" s="1">
        <v>53</v>
      </c>
      <c r="H2008" s="1" t="s">
        <v>24</v>
      </c>
      <c r="I2008" s="1" t="s">
        <v>25</v>
      </c>
      <c r="J2008" s="1" t="s">
        <v>26</v>
      </c>
      <c r="K2008" s="4">
        <v>1404725</v>
      </c>
      <c r="L2008" s="4" t="str">
        <f t="shared" si="219"/>
        <v>Submitted</v>
      </c>
      <c r="M2008" s="1">
        <v>664</v>
      </c>
      <c r="N2008" s="1" t="str">
        <f t="shared" si="220"/>
        <v>low_risk</v>
      </c>
      <c r="O2008" s="1" t="str">
        <f t="shared" si="221"/>
        <v>Excellent</v>
      </c>
      <c r="P2008" s="1" t="str">
        <f t="shared" si="222"/>
        <v>Submitted</v>
      </c>
      <c r="Q2008" s="1" t="str">
        <f t="shared" si="223"/>
        <v>Valid</v>
      </c>
      <c r="R2008" s="1" t="s">
        <v>6</v>
      </c>
      <c r="S2008" s="4">
        <v>399549</v>
      </c>
      <c r="T2008" s="1">
        <v>17.690000000000001</v>
      </c>
      <c r="U2008" s="1">
        <v>180</v>
      </c>
      <c r="V2008" s="1">
        <v>2219.7199999999998</v>
      </c>
      <c r="W2008" s="4">
        <f t="shared" si="224"/>
        <v>589001.81750000012</v>
      </c>
      <c r="X2008" s="1" t="s">
        <v>59</v>
      </c>
      <c r="Y2008" s="1" t="s">
        <v>60</v>
      </c>
      <c r="Z2008" s="8">
        <v>47470</v>
      </c>
      <c r="AA2008" s="8" t="str">
        <f>TEXT(Table2[[#This Row],[Application_Date]],"yyy")</f>
        <v>2029</v>
      </c>
      <c r="AB2008" s="8" t="str">
        <f>TEXT(Table2[[#This Row],[Application_Date]],"mmmm")</f>
        <v>December</v>
      </c>
      <c r="AC2008" s="1" t="s">
        <v>61</v>
      </c>
      <c r="AD2008" s="1" t="s">
        <v>30</v>
      </c>
      <c r="AE2008" s="1" t="s">
        <v>31</v>
      </c>
    </row>
    <row r="2009" spans="1:31" x14ac:dyDescent="0.25">
      <c r="A2009" s="1" t="s">
        <v>4158</v>
      </c>
      <c r="B2009" s="1" t="str">
        <f>IF(COUNTIF($A$2:A2009,A2009)&gt;1,"Duplicate","Unique")</f>
        <v>Unique</v>
      </c>
      <c r="C2009" s="1" t="s">
        <v>4159</v>
      </c>
      <c r="D2009" s="1" t="s">
        <v>163</v>
      </c>
      <c r="E2009" s="1" t="str">
        <f t="shared" si="218"/>
        <v>Submitted</v>
      </c>
      <c r="F2009" s="1" t="s">
        <v>35</v>
      </c>
      <c r="G2009" s="1">
        <v>24</v>
      </c>
      <c r="H2009" s="1" t="s">
        <v>36</v>
      </c>
      <c r="I2009" s="1" t="s">
        <v>48</v>
      </c>
      <c r="J2009" s="1" t="s">
        <v>26</v>
      </c>
      <c r="K2009" s="4">
        <v>1131849</v>
      </c>
      <c r="L2009" s="4" t="str">
        <f t="shared" si="219"/>
        <v>Submitted</v>
      </c>
      <c r="M2009" s="1">
        <v>797</v>
      </c>
      <c r="N2009" s="1" t="str">
        <f t="shared" si="220"/>
        <v>medium_risk</v>
      </c>
      <c r="O2009" s="1" t="str">
        <f t="shared" si="221"/>
        <v>Excellent</v>
      </c>
      <c r="P2009" s="1" t="str">
        <f t="shared" si="222"/>
        <v>Submitted</v>
      </c>
      <c r="Q2009" s="1" t="str">
        <f t="shared" si="223"/>
        <v>Valid</v>
      </c>
      <c r="R2009" s="1" t="s">
        <v>70</v>
      </c>
      <c r="S2009" s="4">
        <v>2141425</v>
      </c>
      <c r="T2009" s="1">
        <v>12.11</v>
      </c>
      <c r="U2009" s="1">
        <v>120</v>
      </c>
      <c r="V2009" s="1">
        <v>17845.21</v>
      </c>
      <c r="W2009" s="4">
        <f t="shared" si="224"/>
        <v>2161054.7291666665</v>
      </c>
      <c r="X2009" s="1" t="s">
        <v>28</v>
      </c>
      <c r="Y2009" s="1" t="s">
        <v>29</v>
      </c>
      <c r="Z2009" s="8">
        <v>47471</v>
      </c>
      <c r="AA2009" s="8" t="str">
        <f>TEXT(Table2[[#This Row],[Application_Date]],"yyy")</f>
        <v>2029</v>
      </c>
      <c r="AB2009" s="8" t="str">
        <f>TEXT(Table2[[#This Row],[Application_Date]],"mmmm")</f>
        <v>December</v>
      </c>
      <c r="AC2009" s="1" t="s">
        <v>61</v>
      </c>
      <c r="AD2009" s="1" t="s">
        <v>42</v>
      </c>
      <c r="AE2009" s="1" t="s">
        <v>31</v>
      </c>
    </row>
    <row r="2010" spans="1:31" x14ac:dyDescent="0.25">
      <c r="A2010" s="1" t="s">
        <v>4160</v>
      </c>
      <c r="B2010" s="1" t="str">
        <f>IF(COUNTIF($A$2:A2010,A2010)&gt;1,"Duplicate","Unique")</f>
        <v>Unique</v>
      </c>
      <c r="C2010" s="1" t="s">
        <v>4161</v>
      </c>
      <c r="D2010" s="1" t="s">
        <v>172</v>
      </c>
      <c r="E2010" s="1" t="str">
        <f t="shared" si="218"/>
        <v>Submitted</v>
      </c>
      <c r="F2010" s="1" t="s">
        <v>47</v>
      </c>
      <c r="G2010" s="1">
        <v>60</v>
      </c>
      <c r="H2010" s="1" t="s">
        <v>24</v>
      </c>
      <c r="I2010" s="1" t="s">
        <v>48</v>
      </c>
      <c r="J2010" s="1" t="s">
        <v>70</v>
      </c>
      <c r="K2010" s="4">
        <v>1986431</v>
      </c>
      <c r="L2010" s="4" t="str">
        <f t="shared" si="219"/>
        <v>Submitted</v>
      </c>
      <c r="M2010" s="1">
        <v>544</v>
      </c>
      <c r="N2010" s="1" t="str">
        <f t="shared" si="220"/>
        <v>High_risk</v>
      </c>
      <c r="O2010" s="1" t="str">
        <f t="shared" si="221"/>
        <v>Excellent</v>
      </c>
      <c r="P2010" s="1" t="str">
        <f t="shared" si="222"/>
        <v>Submitted</v>
      </c>
      <c r="Q2010" s="1" t="str">
        <f t="shared" si="223"/>
        <v>Valid</v>
      </c>
      <c r="R2010" s="1" t="s">
        <v>70</v>
      </c>
      <c r="S2010" s="4">
        <v>1705360</v>
      </c>
      <c r="T2010" s="1">
        <v>14.82</v>
      </c>
      <c r="U2010" s="1">
        <v>36</v>
      </c>
      <c r="V2010" s="1">
        <v>47371.11</v>
      </c>
      <c r="W2010" s="4">
        <f t="shared" si="224"/>
        <v>2106119.6000005617</v>
      </c>
      <c r="X2010" s="1" t="s">
        <v>59</v>
      </c>
      <c r="Y2010" s="1" t="s">
        <v>60</v>
      </c>
      <c r="Z2010" s="8">
        <v>47472</v>
      </c>
      <c r="AA2010" s="8" t="str">
        <f>TEXT(Table2[[#This Row],[Application_Date]],"yyy")</f>
        <v>2029</v>
      </c>
      <c r="AB2010" s="8" t="str">
        <f>TEXT(Table2[[#This Row],[Application_Date]],"mmmm")</f>
        <v>December</v>
      </c>
      <c r="AC2010" s="1" t="s">
        <v>41</v>
      </c>
      <c r="AD2010" s="1" t="s">
        <v>30</v>
      </c>
      <c r="AE2010" s="1" t="s">
        <v>31</v>
      </c>
    </row>
    <row r="2011" spans="1:31" x14ac:dyDescent="0.25">
      <c r="A2011" s="1" t="s">
        <v>4162</v>
      </c>
      <c r="B2011" s="1" t="str">
        <f>IF(COUNTIF($A$2:A2011,A2011)&gt;1,"Duplicate","Unique")</f>
        <v>Unique</v>
      </c>
      <c r="C2011" s="1" t="s">
        <v>4163</v>
      </c>
      <c r="D2011" s="1" t="s">
        <v>69</v>
      </c>
      <c r="E2011" s="1" t="str">
        <f t="shared" si="218"/>
        <v>Submitted</v>
      </c>
      <c r="F2011" s="1" t="s">
        <v>47</v>
      </c>
      <c r="G2011" s="1">
        <v>64</v>
      </c>
      <c r="H2011" s="1" t="s">
        <v>24</v>
      </c>
      <c r="I2011" s="1" t="s">
        <v>48</v>
      </c>
      <c r="J2011" s="1" t="s">
        <v>26</v>
      </c>
      <c r="K2011" s="4">
        <v>2004450</v>
      </c>
      <c r="L2011" s="4" t="str">
        <f t="shared" si="219"/>
        <v>Submitted</v>
      </c>
      <c r="M2011" s="1">
        <v>437</v>
      </c>
      <c r="N2011" s="1" t="str">
        <f t="shared" si="220"/>
        <v>High_risk</v>
      </c>
      <c r="O2011" s="1" t="str">
        <f t="shared" si="221"/>
        <v>Excellent</v>
      </c>
      <c r="P2011" s="1" t="str">
        <f t="shared" si="222"/>
        <v>Submitted</v>
      </c>
      <c r="Q2011" s="1" t="str">
        <f t="shared" si="223"/>
        <v>Valid</v>
      </c>
      <c r="R2011" s="1" t="s">
        <v>27</v>
      </c>
      <c r="S2011" s="4">
        <v>1292531</v>
      </c>
      <c r="T2011" s="1">
        <v>18.93</v>
      </c>
      <c r="U2011" s="1">
        <v>12</v>
      </c>
      <c r="V2011" s="1">
        <v>107710.92</v>
      </c>
      <c r="W2011" s="4">
        <f t="shared" si="224"/>
        <v>2038991.367946174</v>
      </c>
      <c r="X2011" s="1" t="s">
        <v>105</v>
      </c>
      <c r="Y2011" s="1" t="s">
        <v>106</v>
      </c>
      <c r="Z2011" s="8">
        <v>47473</v>
      </c>
      <c r="AA2011" s="8" t="str">
        <f>TEXT(Table2[[#This Row],[Application_Date]],"yyy")</f>
        <v>2029</v>
      </c>
      <c r="AB2011" s="8" t="str">
        <f>TEXT(Table2[[#This Row],[Application_Date]],"mmmm")</f>
        <v>December</v>
      </c>
      <c r="AC2011" s="1" t="s">
        <v>52</v>
      </c>
      <c r="AD2011" s="1" t="s">
        <v>30</v>
      </c>
      <c r="AE2011" s="1" t="s">
        <v>31</v>
      </c>
    </row>
    <row r="2012" spans="1:31" x14ac:dyDescent="0.25">
      <c r="A2012" s="1" t="s">
        <v>4164</v>
      </c>
      <c r="B2012" s="1" t="str">
        <f>IF(COUNTIF($A$2:A2012,A2012)&gt;1,"Duplicate","Unique")</f>
        <v>Unique</v>
      </c>
      <c r="C2012" s="1" t="s">
        <v>4165</v>
      </c>
      <c r="D2012" s="1" t="s">
        <v>69</v>
      </c>
      <c r="E2012" s="1" t="str">
        <f t="shared" si="218"/>
        <v>Submitted</v>
      </c>
      <c r="F2012" s="1" t="s">
        <v>35</v>
      </c>
      <c r="G2012" s="1">
        <v>34</v>
      </c>
      <c r="H2012" s="1" t="s">
        <v>36</v>
      </c>
      <c r="I2012" s="1" t="s">
        <v>48</v>
      </c>
      <c r="J2012" s="1" t="s">
        <v>70</v>
      </c>
      <c r="K2012" s="4">
        <v>1767729</v>
      </c>
      <c r="L2012" s="4" t="str">
        <f t="shared" si="219"/>
        <v>Submitted</v>
      </c>
      <c r="M2012" s="1">
        <v>805</v>
      </c>
      <c r="N2012" s="1" t="str">
        <f t="shared" si="220"/>
        <v>medium_risk</v>
      </c>
      <c r="O2012" s="1" t="str">
        <f t="shared" si="221"/>
        <v>Excellent</v>
      </c>
      <c r="P2012" s="1" t="str">
        <f t="shared" si="222"/>
        <v>Submitted</v>
      </c>
      <c r="Q2012" s="1" t="str">
        <f t="shared" si="223"/>
        <v>Valid</v>
      </c>
      <c r="R2012" s="1" t="s">
        <v>27</v>
      </c>
      <c r="S2012" s="4">
        <v>2761519</v>
      </c>
      <c r="T2012" s="1">
        <v>17</v>
      </c>
      <c r="U2012" s="1">
        <v>60</v>
      </c>
      <c r="V2012" s="1">
        <v>46025.32</v>
      </c>
      <c r="W2012" s="4">
        <f t="shared" si="224"/>
        <v>3912151.916666667</v>
      </c>
      <c r="X2012" s="1" t="s">
        <v>59</v>
      </c>
      <c r="Y2012" s="1" t="s">
        <v>60</v>
      </c>
      <c r="Z2012" s="8">
        <v>47474</v>
      </c>
      <c r="AA2012" s="8" t="str">
        <f>TEXT(Table2[[#This Row],[Application_Date]],"yyy")</f>
        <v>2029</v>
      </c>
      <c r="AB2012" s="8" t="str">
        <f>TEXT(Table2[[#This Row],[Application_Date]],"mmmm")</f>
        <v>December</v>
      </c>
      <c r="AC2012" s="1" t="s">
        <v>61</v>
      </c>
      <c r="AD2012" s="1" t="s">
        <v>30</v>
      </c>
      <c r="AE2012" s="1" t="s">
        <v>66</v>
      </c>
    </row>
    <row r="2013" spans="1:31" x14ac:dyDescent="0.25">
      <c r="A2013" s="1" t="s">
        <v>4166</v>
      </c>
      <c r="B2013" s="1" t="str">
        <f>IF(COUNTIF($A$2:A2013,A2013)&gt;1,"Duplicate","Unique")</f>
        <v>Unique</v>
      </c>
      <c r="C2013" s="1" t="s">
        <v>4167</v>
      </c>
      <c r="D2013" s="1" t="s">
        <v>403</v>
      </c>
      <c r="E2013" s="1" t="str">
        <f t="shared" si="218"/>
        <v>Submitted</v>
      </c>
      <c r="F2013" s="1" t="s">
        <v>47</v>
      </c>
      <c r="G2013" s="1">
        <v>49</v>
      </c>
      <c r="H2013" s="1" t="s">
        <v>36</v>
      </c>
      <c r="I2013" s="1" t="s">
        <v>48</v>
      </c>
      <c r="J2013" s="1" t="s">
        <v>26</v>
      </c>
      <c r="K2013" s="4">
        <v>1737739</v>
      </c>
      <c r="L2013" s="4" t="str">
        <f t="shared" si="219"/>
        <v>Submitted</v>
      </c>
      <c r="M2013" s="1">
        <v>865</v>
      </c>
      <c r="N2013" s="1" t="str">
        <f t="shared" si="220"/>
        <v>medium_risk</v>
      </c>
      <c r="O2013" s="1" t="str">
        <f t="shared" si="221"/>
        <v>Excellent</v>
      </c>
      <c r="P2013" s="1" t="str">
        <f t="shared" si="222"/>
        <v>Submitted</v>
      </c>
      <c r="Q2013" s="1" t="str">
        <f t="shared" si="223"/>
        <v>Valid</v>
      </c>
      <c r="R2013" s="1" t="s">
        <v>70</v>
      </c>
      <c r="S2013" s="4">
        <v>4023178</v>
      </c>
      <c r="T2013" s="1">
        <v>10.16</v>
      </c>
      <c r="U2013" s="1">
        <v>120</v>
      </c>
      <c r="V2013" s="1">
        <v>33526.480000000003</v>
      </c>
      <c r="W2013" s="4">
        <f t="shared" si="224"/>
        <v>3406290.7066666665</v>
      </c>
      <c r="X2013" s="1" t="s">
        <v>105</v>
      </c>
      <c r="Y2013" s="1" t="s">
        <v>106</v>
      </c>
      <c r="Z2013" s="8">
        <v>47475</v>
      </c>
      <c r="AA2013" s="8" t="str">
        <f>TEXT(Table2[[#This Row],[Application_Date]],"yyy")</f>
        <v>2029</v>
      </c>
      <c r="AB2013" s="8" t="str">
        <f>TEXT(Table2[[#This Row],[Application_Date]],"mmmm")</f>
        <v>December</v>
      </c>
      <c r="AC2013" s="1" t="s">
        <v>61</v>
      </c>
      <c r="AD2013" s="1" t="s">
        <v>30</v>
      </c>
      <c r="AE2013" s="1" t="s">
        <v>31</v>
      </c>
    </row>
    <row r="2014" spans="1:31" x14ac:dyDescent="0.25">
      <c r="A2014" s="1" t="s">
        <v>4168</v>
      </c>
      <c r="B2014" s="1" t="str">
        <f>IF(COUNTIF($A$2:A2014,A2014)&gt;1,"Duplicate","Unique")</f>
        <v>Unique</v>
      </c>
      <c r="C2014" s="1" t="s">
        <v>4169</v>
      </c>
      <c r="D2014" s="1" t="s">
        <v>766</v>
      </c>
      <c r="E2014" s="1" t="str">
        <f t="shared" si="218"/>
        <v>Submitted</v>
      </c>
      <c r="F2014" s="1" t="s">
        <v>35</v>
      </c>
      <c r="G2014" s="1">
        <v>63</v>
      </c>
      <c r="H2014" s="1" t="s">
        <v>24</v>
      </c>
      <c r="I2014" s="1" t="s">
        <v>25</v>
      </c>
      <c r="J2014" s="1" t="s">
        <v>26</v>
      </c>
      <c r="K2014" s="4">
        <v>1213719</v>
      </c>
      <c r="L2014" s="4" t="str">
        <f t="shared" si="219"/>
        <v>Submitted</v>
      </c>
      <c r="M2014" s="1">
        <v>535</v>
      </c>
      <c r="N2014" s="1" t="str">
        <f t="shared" si="220"/>
        <v>High_risk</v>
      </c>
      <c r="O2014" s="1" t="str">
        <f t="shared" si="221"/>
        <v>Excellent</v>
      </c>
      <c r="P2014" s="1" t="str">
        <f t="shared" si="222"/>
        <v>Submitted</v>
      </c>
      <c r="Q2014" s="1" t="str">
        <f t="shared" si="223"/>
        <v>Valid</v>
      </c>
      <c r="R2014" s="1" t="s">
        <v>38</v>
      </c>
      <c r="S2014" s="4">
        <v>4181271</v>
      </c>
      <c r="T2014" s="1">
        <v>18.11</v>
      </c>
      <c r="U2014" s="1">
        <v>24</v>
      </c>
      <c r="V2014" s="1">
        <v>174219.62</v>
      </c>
      <c r="W2014" s="4">
        <f t="shared" si="224"/>
        <v>6310234.8191268109</v>
      </c>
      <c r="X2014" s="1" t="s">
        <v>59</v>
      </c>
      <c r="Y2014" s="1" t="s">
        <v>60</v>
      </c>
      <c r="Z2014" s="8">
        <v>47476</v>
      </c>
      <c r="AA2014" s="8" t="str">
        <f>TEXT(Table2[[#This Row],[Application_Date]],"yyy")</f>
        <v>2029</v>
      </c>
      <c r="AB2014" s="8" t="str">
        <f>TEXT(Table2[[#This Row],[Application_Date]],"mmmm")</f>
        <v>December</v>
      </c>
      <c r="AC2014" s="1" t="s">
        <v>61</v>
      </c>
      <c r="AD2014" s="1" t="s">
        <v>42</v>
      </c>
      <c r="AE2014" s="1" t="s">
        <v>43</v>
      </c>
    </row>
    <row r="2015" spans="1:31" x14ac:dyDescent="0.25">
      <c r="A2015" s="1" t="s">
        <v>4170</v>
      </c>
      <c r="B2015" s="1" t="str">
        <f>IF(COUNTIF($A$2:A2015,A2015)&gt;1,"Duplicate","Unique")</f>
        <v>Unique</v>
      </c>
      <c r="C2015" s="1" t="s">
        <v>4171</v>
      </c>
      <c r="D2015" s="1" t="s">
        <v>145</v>
      </c>
      <c r="E2015" s="1" t="str">
        <f t="shared" si="218"/>
        <v>Submitted</v>
      </c>
      <c r="F2015" s="1" t="s">
        <v>47</v>
      </c>
      <c r="G2015" s="1">
        <v>38</v>
      </c>
      <c r="H2015" s="1" t="s">
        <v>24</v>
      </c>
      <c r="I2015" s="1" t="s">
        <v>25</v>
      </c>
      <c r="J2015" s="1" t="s">
        <v>70</v>
      </c>
      <c r="K2015" s="4">
        <v>2496624</v>
      </c>
      <c r="L2015" s="4" t="str">
        <f t="shared" si="219"/>
        <v>Submitted</v>
      </c>
      <c r="M2015" s="1">
        <v>822</v>
      </c>
      <c r="N2015" s="1" t="str">
        <f t="shared" si="220"/>
        <v>medium_risk</v>
      </c>
      <c r="O2015" s="1" t="str">
        <f t="shared" si="221"/>
        <v>Excellent</v>
      </c>
      <c r="P2015" s="1" t="str">
        <f t="shared" si="222"/>
        <v>Submitted</v>
      </c>
      <c r="Q2015" s="1" t="str">
        <f t="shared" si="223"/>
        <v>Valid</v>
      </c>
      <c r="R2015" s="1" t="s">
        <v>27</v>
      </c>
      <c r="S2015" s="4">
        <v>3411506</v>
      </c>
      <c r="T2015" s="1">
        <v>17.22</v>
      </c>
      <c r="U2015" s="1">
        <v>24</v>
      </c>
      <c r="V2015" s="1">
        <v>142146.07999999999</v>
      </c>
      <c r="W2015" s="4">
        <f t="shared" si="224"/>
        <v>4895511.1125931209</v>
      </c>
      <c r="X2015" s="1" t="s">
        <v>105</v>
      </c>
      <c r="Y2015" s="1" t="s">
        <v>106</v>
      </c>
      <c r="Z2015" s="8">
        <v>47477</v>
      </c>
      <c r="AA2015" s="8" t="str">
        <f>TEXT(Table2[[#This Row],[Application_Date]],"yyy")</f>
        <v>2029</v>
      </c>
      <c r="AB2015" s="8" t="str">
        <f>TEXT(Table2[[#This Row],[Application_Date]],"mmmm")</f>
        <v>December</v>
      </c>
      <c r="AC2015" s="1" t="s">
        <v>52</v>
      </c>
      <c r="AD2015" s="1" t="s">
        <v>42</v>
      </c>
      <c r="AE2015" s="1" t="s">
        <v>66</v>
      </c>
    </row>
    <row r="2016" spans="1:31" x14ac:dyDescent="0.25">
      <c r="A2016" s="1" t="s">
        <v>4172</v>
      </c>
      <c r="B2016" s="1" t="str">
        <f>IF(COUNTIF($A$2:A2016,A2016)&gt;1,"Duplicate","Unique")</f>
        <v>Unique</v>
      </c>
      <c r="C2016" s="1" t="s">
        <v>4173</v>
      </c>
      <c r="D2016" s="1" t="s">
        <v>214</v>
      </c>
      <c r="E2016" s="1" t="str">
        <f t="shared" si="218"/>
        <v>Submitted</v>
      </c>
      <c r="F2016" s="1" t="s">
        <v>47</v>
      </c>
      <c r="G2016" s="1">
        <v>21</v>
      </c>
      <c r="H2016" s="1" t="s">
        <v>36</v>
      </c>
      <c r="I2016" s="1" t="s">
        <v>25</v>
      </c>
      <c r="J2016" s="1" t="s">
        <v>70</v>
      </c>
      <c r="K2016" s="4">
        <v>2324546</v>
      </c>
      <c r="L2016" s="4" t="str">
        <f t="shared" si="219"/>
        <v>Submitted</v>
      </c>
      <c r="M2016" s="1">
        <v>496</v>
      </c>
      <c r="N2016" s="1" t="str">
        <f t="shared" si="220"/>
        <v>High_risk</v>
      </c>
      <c r="O2016" s="1" t="str">
        <f t="shared" si="221"/>
        <v>Excellent</v>
      </c>
      <c r="P2016" s="1" t="str">
        <f t="shared" si="222"/>
        <v>Submitted</v>
      </c>
      <c r="Q2016" s="1" t="str">
        <f t="shared" si="223"/>
        <v>Valid</v>
      </c>
      <c r="R2016" s="1" t="s">
        <v>82</v>
      </c>
      <c r="S2016" s="4">
        <v>4702012</v>
      </c>
      <c r="T2016" s="1">
        <v>18.63</v>
      </c>
      <c r="U2016" s="1">
        <v>120</v>
      </c>
      <c r="V2016" s="1">
        <v>39183.43</v>
      </c>
      <c r="W2016" s="4">
        <f t="shared" si="224"/>
        <v>7299873.6299999999</v>
      </c>
      <c r="X2016" s="1" t="s">
        <v>28</v>
      </c>
      <c r="Y2016" s="1" t="s">
        <v>29</v>
      </c>
      <c r="Z2016" s="8">
        <v>47478</v>
      </c>
      <c r="AA2016" s="8" t="str">
        <f>TEXT(Table2[[#This Row],[Application_Date]],"yyy")</f>
        <v>2029</v>
      </c>
      <c r="AB2016" s="8" t="str">
        <f>TEXT(Table2[[#This Row],[Application_Date]],"mmmm")</f>
        <v>December</v>
      </c>
      <c r="AC2016" s="1" t="s">
        <v>41</v>
      </c>
      <c r="AD2016" s="1" t="s">
        <v>30</v>
      </c>
      <c r="AE2016" s="1" t="s">
        <v>43</v>
      </c>
    </row>
    <row r="2017" spans="1:31" x14ac:dyDescent="0.25">
      <c r="A2017" s="1" t="s">
        <v>4174</v>
      </c>
      <c r="B2017" s="1" t="str">
        <f>IF(COUNTIF($A$2:A2017,A2017)&gt;1,"Duplicate","Unique")</f>
        <v>Unique</v>
      </c>
      <c r="C2017" s="1" t="s">
        <v>4175</v>
      </c>
      <c r="D2017" s="1" t="s">
        <v>587</v>
      </c>
      <c r="E2017" s="1" t="str">
        <f t="shared" si="218"/>
        <v>Submitted</v>
      </c>
      <c r="F2017" s="1" t="s">
        <v>35</v>
      </c>
      <c r="G2017" s="1">
        <v>55</v>
      </c>
      <c r="H2017" s="1" t="s">
        <v>24</v>
      </c>
      <c r="I2017" s="1" t="s">
        <v>48</v>
      </c>
      <c r="J2017" s="1" t="s">
        <v>70</v>
      </c>
      <c r="K2017" s="4">
        <v>1381634</v>
      </c>
      <c r="L2017" s="4" t="str">
        <f t="shared" si="219"/>
        <v>Submitted</v>
      </c>
      <c r="M2017" s="1">
        <v>773</v>
      </c>
      <c r="N2017" s="1" t="str">
        <f t="shared" si="220"/>
        <v>medium_risk</v>
      </c>
      <c r="O2017" s="1" t="str">
        <f t="shared" si="221"/>
        <v>Excellent</v>
      </c>
      <c r="P2017" s="1" t="str">
        <f t="shared" si="222"/>
        <v>Submitted</v>
      </c>
      <c r="Q2017" s="1" t="str">
        <f t="shared" si="223"/>
        <v>Valid</v>
      </c>
      <c r="R2017" s="1" t="s">
        <v>70</v>
      </c>
      <c r="S2017" s="4">
        <v>3872184</v>
      </c>
      <c r="T2017" s="1">
        <v>15.4</v>
      </c>
      <c r="U2017" s="1">
        <v>12</v>
      </c>
      <c r="V2017" s="1">
        <v>322682</v>
      </c>
      <c r="W2017" s="4">
        <f t="shared" si="224"/>
        <v>4969550.2487617889</v>
      </c>
      <c r="X2017" s="1" t="s">
        <v>59</v>
      </c>
      <c r="Y2017" s="1" t="s">
        <v>60</v>
      </c>
      <c r="Z2017" s="8">
        <v>47479</v>
      </c>
      <c r="AA2017" s="8" t="str">
        <f>TEXT(Table2[[#This Row],[Application_Date]],"yyy")</f>
        <v>2029</v>
      </c>
      <c r="AB2017" s="8" t="str">
        <f>TEXT(Table2[[#This Row],[Application_Date]],"mmmm")</f>
        <v>December</v>
      </c>
      <c r="AC2017" s="1" t="s">
        <v>41</v>
      </c>
      <c r="AD2017" s="1" t="s">
        <v>42</v>
      </c>
      <c r="AE2017" s="1" t="s">
        <v>66</v>
      </c>
    </row>
    <row r="2018" spans="1:31" x14ac:dyDescent="0.25">
      <c r="A2018" s="1" t="s">
        <v>4176</v>
      </c>
      <c r="B2018" s="1" t="str">
        <f>IF(COUNTIF($A$2:A2018,A2018)&gt;1,"Duplicate","Unique")</f>
        <v>Unique</v>
      </c>
      <c r="C2018" s="1" t="s">
        <v>4177</v>
      </c>
      <c r="D2018" s="1" t="s">
        <v>296</v>
      </c>
      <c r="E2018" s="1" t="str">
        <f t="shared" si="218"/>
        <v>Submitted</v>
      </c>
      <c r="F2018" s="1" t="s">
        <v>35</v>
      </c>
      <c r="G2018" s="1">
        <v>50</v>
      </c>
      <c r="H2018" s="1" t="s">
        <v>24</v>
      </c>
      <c r="I2018" s="1" t="s">
        <v>25</v>
      </c>
      <c r="J2018" s="1" t="s">
        <v>49</v>
      </c>
      <c r="K2018" s="4">
        <v>2181543</v>
      </c>
      <c r="L2018" s="4" t="str">
        <f t="shared" si="219"/>
        <v>Submitted</v>
      </c>
      <c r="M2018" s="1">
        <v>489</v>
      </c>
      <c r="N2018" s="1" t="str">
        <f t="shared" si="220"/>
        <v>High_risk</v>
      </c>
      <c r="O2018" s="1" t="str">
        <f t="shared" si="221"/>
        <v>Excellent</v>
      </c>
      <c r="P2018" s="1" t="str">
        <f t="shared" si="222"/>
        <v>Submitted</v>
      </c>
      <c r="Q2018" s="1" t="str">
        <f t="shared" si="223"/>
        <v>Valid</v>
      </c>
      <c r="R2018" s="1" t="s">
        <v>6</v>
      </c>
      <c r="S2018" s="4">
        <v>780650</v>
      </c>
      <c r="T2018" s="1">
        <v>13.25</v>
      </c>
      <c r="U2018" s="1">
        <v>12</v>
      </c>
      <c r="V2018" s="1">
        <v>65054.17</v>
      </c>
      <c r="W2018" s="4">
        <f t="shared" si="224"/>
        <v>862082.15074898303</v>
      </c>
      <c r="X2018" s="1" t="s">
        <v>59</v>
      </c>
      <c r="Y2018" s="1" t="s">
        <v>60</v>
      </c>
      <c r="Z2018" s="8">
        <v>47480</v>
      </c>
      <c r="AA2018" s="8" t="str">
        <f>TEXT(Table2[[#This Row],[Application_Date]],"yyy")</f>
        <v>2029</v>
      </c>
      <c r="AB2018" s="8" t="str">
        <f>TEXT(Table2[[#This Row],[Application_Date]],"mmmm")</f>
        <v>December</v>
      </c>
      <c r="AC2018" s="1" t="s">
        <v>61</v>
      </c>
      <c r="AD2018" s="1" t="s">
        <v>30</v>
      </c>
      <c r="AE2018" s="1" t="s">
        <v>31</v>
      </c>
    </row>
    <row r="2019" spans="1:31" x14ac:dyDescent="0.25">
      <c r="A2019" s="1" t="s">
        <v>4178</v>
      </c>
      <c r="B2019" s="1" t="str">
        <f>IF(COUNTIF($A$2:A2019,A2019)&gt;1,"Duplicate","Unique")</f>
        <v>Unique</v>
      </c>
      <c r="C2019" s="1" t="s">
        <v>4179</v>
      </c>
      <c r="D2019" s="1" t="s">
        <v>102</v>
      </c>
      <c r="E2019" s="1" t="str">
        <f t="shared" si="218"/>
        <v>Submitted</v>
      </c>
      <c r="F2019" s="1" t="s">
        <v>35</v>
      </c>
      <c r="G2019" s="1">
        <v>27</v>
      </c>
      <c r="H2019" s="1" t="s">
        <v>36</v>
      </c>
      <c r="I2019" s="1" t="s">
        <v>48</v>
      </c>
      <c r="J2019" s="1" t="s">
        <v>26</v>
      </c>
      <c r="K2019" s="4">
        <v>1969170</v>
      </c>
      <c r="L2019" s="4" t="str">
        <f t="shared" si="219"/>
        <v>Submitted</v>
      </c>
      <c r="M2019" s="1">
        <v>875</v>
      </c>
      <c r="N2019" s="1" t="str">
        <f t="shared" si="220"/>
        <v>medium_risk</v>
      </c>
      <c r="O2019" s="1" t="str">
        <f t="shared" si="221"/>
        <v>Excellent</v>
      </c>
      <c r="P2019" s="1" t="str">
        <f t="shared" si="222"/>
        <v>Submitted</v>
      </c>
      <c r="Q2019" s="1" t="str">
        <f t="shared" si="223"/>
        <v>Valid</v>
      </c>
      <c r="R2019" s="1" t="s">
        <v>70</v>
      </c>
      <c r="S2019" s="4">
        <v>609816</v>
      </c>
      <c r="T2019" s="1">
        <v>8.1999999999999993</v>
      </c>
      <c r="U2019" s="1">
        <v>60</v>
      </c>
      <c r="V2019" s="1">
        <v>10163.6</v>
      </c>
      <c r="W2019" s="4">
        <f t="shared" si="224"/>
        <v>416707.60000001115</v>
      </c>
      <c r="X2019" s="1" t="s">
        <v>28</v>
      </c>
      <c r="Y2019" s="1" t="s">
        <v>29</v>
      </c>
      <c r="Z2019" s="8">
        <v>47481</v>
      </c>
      <c r="AA2019" s="8" t="str">
        <f>TEXT(Table2[[#This Row],[Application_Date]],"yyy")</f>
        <v>2029</v>
      </c>
      <c r="AB2019" s="8" t="str">
        <f>TEXT(Table2[[#This Row],[Application_Date]],"mmmm")</f>
        <v>December</v>
      </c>
      <c r="AC2019" s="1" t="s">
        <v>61</v>
      </c>
      <c r="AD2019" s="1" t="s">
        <v>30</v>
      </c>
      <c r="AE2019" s="1" t="s">
        <v>31</v>
      </c>
    </row>
    <row r="2020" spans="1:31" x14ac:dyDescent="0.25">
      <c r="A2020" s="1" t="s">
        <v>4180</v>
      </c>
      <c r="B2020" s="1" t="str">
        <f>IF(COUNTIF($A$2:A2020,A2020)&gt;1,"Duplicate","Unique")</f>
        <v>Unique</v>
      </c>
      <c r="C2020" s="1" t="s">
        <v>4181</v>
      </c>
      <c r="D2020" s="1" t="s">
        <v>99</v>
      </c>
      <c r="E2020" s="1" t="str">
        <f t="shared" si="218"/>
        <v>Submitted</v>
      </c>
      <c r="F2020" s="1" t="s">
        <v>47</v>
      </c>
      <c r="G2020" s="1">
        <v>18</v>
      </c>
      <c r="H2020" s="1" t="s">
        <v>36</v>
      </c>
      <c r="I2020" s="1" t="s">
        <v>48</v>
      </c>
      <c r="J2020" s="1" t="s">
        <v>49</v>
      </c>
      <c r="K2020" s="4">
        <v>756714</v>
      </c>
      <c r="L2020" s="4" t="str">
        <f t="shared" si="219"/>
        <v>Submitted</v>
      </c>
      <c r="M2020" s="1">
        <v>433</v>
      </c>
      <c r="N2020" s="1" t="str">
        <f t="shared" si="220"/>
        <v>High_risk</v>
      </c>
      <c r="O2020" s="1" t="str">
        <f t="shared" si="221"/>
        <v>Excellent</v>
      </c>
      <c r="P2020" s="1" t="str">
        <f t="shared" si="222"/>
        <v>Submitted</v>
      </c>
      <c r="Q2020" s="1" t="str">
        <f t="shared" si="223"/>
        <v>Valid</v>
      </c>
      <c r="R2020" s="1" t="s">
        <v>27</v>
      </c>
      <c r="S2020" s="4">
        <v>2521814</v>
      </c>
      <c r="T2020" s="1">
        <v>11.99</v>
      </c>
      <c r="U2020" s="1">
        <v>12</v>
      </c>
      <c r="V2020" s="1">
        <v>210151.17</v>
      </c>
      <c r="W2020" s="4">
        <f t="shared" si="224"/>
        <v>2520330.8884160495</v>
      </c>
      <c r="X2020" s="1" t="s">
        <v>1287</v>
      </c>
      <c r="Y2020" s="1" t="s">
        <v>106</v>
      </c>
      <c r="Z2020" s="8">
        <v>47482</v>
      </c>
      <c r="AA2020" s="8" t="str">
        <f>TEXT(Table2[[#This Row],[Application_Date]],"yyy")</f>
        <v>2029</v>
      </c>
      <c r="AB2020" s="8" t="str">
        <f>TEXT(Table2[[#This Row],[Application_Date]],"mmmm")</f>
        <v>December</v>
      </c>
      <c r="AC2020" s="1" t="s">
        <v>61</v>
      </c>
      <c r="AD2020" s="1" t="s">
        <v>30</v>
      </c>
      <c r="AE2020" s="1" t="s">
        <v>66</v>
      </c>
    </row>
    <row r="2021" spans="1:31" x14ac:dyDescent="0.25">
      <c r="A2021" s="1" t="s">
        <v>4182</v>
      </c>
      <c r="B2021" s="1" t="str">
        <f>IF(COUNTIF($A$2:A2021,A2021)&gt;1,"Duplicate","Unique")</f>
        <v>Unique</v>
      </c>
      <c r="C2021" s="1" t="s">
        <v>4183</v>
      </c>
      <c r="D2021" s="1" t="s">
        <v>196</v>
      </c>
      <c r="E2021" s="1" t="str">
        <f t="shared" si="218"/>
        <v>Submitted</v>
      </c>
      <c r="F2021" s="1" t="s">
        <v>35</v>
      </c>
      <c r="G2021" s="1">
        <v>32</v>
      </c>
      <c r="H2021" s="1" t="s">
        <v>24</v>
      </c>
      <c r="I2021" s="1" t="s">
        <v>25</v>
      </c>
      <c r="J2021" s="1" t="s">
        <v>37</v>
      </c>
      <c r="K2021" s="4">
        <v>2019210</v>
      </c>
      <c r="L2021" s="4" t="str">
        <f t="shared" si="219"/>
        <v>Submitted</v>
      </c>
      <c r="M2021" s="1">
        <v>319</v>
      </c>
      <c r="N2021" s="1" t="str">
        <f t="shared" si="220"/>
        <v>High_risk</v>
      </c>
      <c r="O2021" s="1" t="str">
        <f t="shared" si="221"/>
        <v>Excellent</v>
      </c>
      <c r="P2021" s="1" t="str">
        <f t="shared" si="222"/>
        <v>Submitted</v>
      </c>
      <c r="Q2021" s="1" t="str">
        <f t="shared" si="223"/>
        <v>Valid</v>
      </c>
      <c r="R2021" s="1" t="s">
        <v>38</v>
      </c>
      <c r="S2021" s="4">
        <v>3830919</v>
      </c>
      <c r="T2021" s="1">
        <v>18.57</v>
      </c>
      <c r="U2021" s="1">
        <v>24</v>
      </c>
      <c r="V2021" s="1">
        <v>159621.62</v>
      </c>
      <c r="W2021" s="4">
        <f t="shared" si="224"/>
        <v>5928347.1535621677</v>
      </c>
      <c r="X2021" s="1" t="s">
        <v>85</v>
      </c>
      <c r="Y2021" s="1" t="s">
        <v>86</v>
      </c>
      <c r="Z2021" s="8">
        <v>47483</v>
      </c>
      <c r="AA2021" s="8" t="str">
        <f>TEXT(Table2[[#This Row],[Application_Date]],"yyy")</f>
        <v>2029</v>
      </c>
      <c r="AB2021" s="8" t="str">
        <f>TEXT(Table2[[#This Row],[Application_Date]],"mmmm")</f>
        <v>December</v>
      </c>
      <c r="AC2021" s="1" t="s">
        <v>61</v>
      </c>
      <c r="AD2021" s="1" t="s">
        <v>30</v>
      </c>
      <c r="AE2021" s="1" t="s">
        <v>31</v>
      </c>
    </row>
    <row r="2022" spans="1:31" x14ac:dyDescent="0.25">
      <c r="A2022" s="1" t="s">
        <v>4184</v>
      </c>
      <c r="B2022" s="1" t="str">
        <f>IF(COUNTIF($A$2:A2022,A2022)&gt;1,"Duplicate","Unique")</f>
        <v>Unique</v>
      </c>
      <c r="C2022" s="1" t="s">
        <v>4185</v>
      </c>
      <c r="D2022" s="1" t="s">
        <v>166</v>
      </c>
      <c r="E2022" s="1" t="str">
        <f t="shared" si="218"/>
        <v>Submitted</v>
      </c>
      <c r="F2022" s="1" t="s">
        <v>35</v>
      </c>
      <c r="G2022" s="1">
        <v>56</v>
      </c>
      <c r="H2022" s="1" t="s">
        <v>36</v>
      </c>
      <c r="I2022" s="1" t="s">
        <v>48</v>
      </c>
      <c r="J2022" s="1" t="s">
        <v>37</v>
      </c>
      <c r="K2022" s="4">
        <v>1801809</v>
      </c>
      <c r="L2022" s="4" t="str">
        <f t="shared" si="219"/>
        <v>Submitted</v>
      </c>
      <c r="M2022" s="1">
        <v>653</v>
      </c>
      <c r="N2022" s="1" t="str">
        <f t="shared" si="220"/>
        <v>low_risk</v>
      </c>
      <c r="O2022" s="1" t="str">
        <f t="shared" si="221"/>
        <v>Excellent</v>
      </c>
      <c r="P2022" s="1" t="str">
        <f t="shared" si="222"/>
        <v>Submitted</v>
      </c>
      <c r="Q2022" s="1" t="str">
        <f t="shared" si="223"/>
        <v>Valid</v>
      </c>
      <c r="R2022" s="1" t="s">
        <v>6</v>
      </c>
      <c r="S2022" s="4">
        <v>3408969</v>
      </c>
      <c r="T2022" s="1">
        <v>15.97</v>
      </c>
      <c r="U2022" s="1">
        <v>24</v>
      </c>
      <c r="V2022" s="1">
        <v>142040.38</v>
      </c>
      <c r="W2022" s="4">
        <f t="shared" si="224"/>
        <v>4536769.5843624221</v>
      </c>
      <c r="X2022" s="1" t="s">
        <v>85</v>
      </c>
      <c r="Y2022" s="1" t="s">
        <v>86</v>
      </c>
      <c r="Z2022" s="8">
        <v>47484</v>
      </c>
      <c r="AA2022" s="8" t="str">
        <f>TEXT(Table2[[#This Row],[Application_Date]],"yyy")</f>
        <v>2030</v>
      </c>
      <c r="AB2022" s="8" t="str">
        <f>TEXT(Table2[[#This Row],[Application_Date]],"mmmm")</f>
        <v>January</v>
      </c>
      <c r="AC2022" s="1" t="s">
        <v>52</v>
      </c>
      <c r="AD2022" s="1" t="s">
        <v>42</v>
      </c>
      <c r="AE2022" s="1" t="s">
        <v>43</v>
      </c>
    </row>
    <row r="2023" spans="1:31" x14ac:dyDescent="0.25">
      <c r="A2023" s="1" t="s">
        <v>4186</v>
      </c>
      <c r="B2023" s="1" t="str">
        <f>IF(COUNTIF($A$2:A2023,A2023)&gt;1,"Duplicate","Unique")</f>
        <v>Unique</v>
      </c>
      <c r="C2023" s="1" t="s">
        <v>4187</v>
      </c>
      <c r="D2023" s="1" t="s">
        <v>325</v>
      </c>
      <c r="E2023" s="1" t="str">
        <f t="shared" si="218"/>
        <v>Submitted</v>
      </c>
      <c r="F2023" s="1" t="s">
        <v>35</v>
      </c>
      <c r="G2023" s="1">
        <v>29</v>
      </c>
      <c r="H2023" s="1" t="s">
        <v>24</v>
      </c>
      <c r="I2023" s="1" t="s">
        <v>25</v>
      </c>
      <c r="J2023" s="1" t="s">
        <v>49</v>
      </c>
      <c r="K2023" s="4">
        <v>497678</v>
      </c>
      <c r="L2023" s="4" t="str">
        <f t="shared" si="219"/>
        <v>Submitted</v>
      </c>
      <c r="M2023" s="1">
        <v>819</v>
      </c>
      <c r="N2023" s="1" t="str">
        <f t="shared" si="220"/>
        <v>medium_risk</v>
      </c>
      <c r="O2023" s="1" t="str">
        <f t="shared" si="221"/>
        <v>Excellent</v>
      </c>
      <c r="P2023" s="1" t="str">
        <f t="shared" si="222"/>
        <v>Submitted</v>
      </c>
      <c r="Q2023" s="1" t="str">
        <f t="shared" si="223"/>
        <v>Valid</v>
      </c>
      <c r="R2023" s="1" t="s">
        <v>70</v>
      </c>
      <c r="S2023" s="4">
        <v>4958383</v>
      </c>
      <c r="T2023" s="1">
        <v>10.77</v>
      </c>
      <c r="U2023" s="1">
        <v>36</v>
      </c>
      <c r="V2023" s="1">
        <v>137732.85999999999</v>
      </c>
      <c r="W2023" s="4">
        <f t="shared" si="224"/>
        <v>4450148.7429303583</v>
      </c>
      <c r="X2023" s="1" t="s">
        <v>50</v>
      </c>
      <c r="Y2023" s="1" t="s">
        <v>51</v>
      </c>
      <c r="Z2023" s="8">
        <v>47485</v>
      </c>
      <c r="AA2023" s="8" t="str">
        <f>TEXT(Table2[[#This Row],[Application_Date]],"yyy")</f>
        <v>2030</v>
      </c>
      <c r="AB2023" s="8" t="str">
        <f>TEXT(Table2[[#This Row],[Application_Date]],"mmmm")</f>
        <v>January</v>
      </c>
      <c r="AC2023" s="1" t="s">
        <v>41</v>
      </c>
      <c r="AD2023" s="1" t="s">
        <v>30</v>
      </c>
      <c r="AE2023" s="1" t="s">
        <v>66</v>
      </c>
    </row>
    <row r="2024" spans="1:31" x14ac:dyDescent="0.25">
      <c r="A2024" s="1" t="s">
        <v>4188</v>
      </c>
      <c r="B2024" s="1" t="str">
        <f>IF(COUNTIF($A$2:A2024,A2024)&gt;1,"Duplicate","Unique")</f>
        <v>Unique</v>
      </c>
      <c r="C2024" s="1" t="s">
        <v>4189</v>
      </c>
      <c r="D2024" s="1" t="s">
        <v>46</v>
      </c>
      <c r="E2024" s="1" t="str">
        <f t="shared" si="218"/>
        <v>Submitted</v>
      </c>
      <c r="F2024" s="1" t="s">
        <v>47</v>
      </c>
      <c r="G2024" s="1">
        <v>27</v>
      </c>
      <c r="H2024" s="1" t="s">
        <v>24</v>
      </c>
      <c r="I2024" s="1" t="s">
        <v>48</v>
      </c>
      <c r="J2024" s="1" t="s">
        <v>37</v>
      </c>
      <c r="K2024" s="4">
        <v>995863</v>
      </c>
      <c r="L2024" s="4" t="str">
        <f t="shared" si="219"/>
        <v>Submitted</v>
      </c>
      <c r="M2024" s="1">
        <v>872</v>
      </c>
      <c r="N2024" s="1" t="str">
        <f t="shared" si="220"/>
        <v>medium_risk</v>
      </c>
      <c r="O2024" s="1" t="str">
        <f t="shared" si="221"/>
        <v>Excellent</v>
      </c>
      <c r="P2024" s="1" t="str">
        <f t="shared" si="222"/>
        <v>Submitted</v>
      </c>
      <c r="Q2024" s="1" t="str">
        <f t="shared" si="223"/>
        <v>Valid</v>
      </c>
      <c r="R2024" s="1" t="s">
        <v>27</v>
      </c>
      <c r="S2024" s="4">
        <v>4684784</v>
      </c>
      <c r="T2024" s="1">
        <v>10.1</v>
      </c>
      <c r="U2024" s="1">
        <v>24</v>
      </c>
      <c r="V2024" s="1">
        <v>195199.33</v>
      </c>
      <c r="W2024" s="4">
        <f t="shared" si="224"/>
        <v>3943028.2345719161</v>
      </c>
      <c r="X2024" s="1" t="s">
        <v>39</v>
      </c>
      <c r="Y2024" s="1" t="s">
        <v>40</v>
      </c>
      <c r="Z2024" s="8">
        <v>47486</v>
      </c>
      <c r="AA2024" s="8" t="str">
        <f>TEXT(Table2[[#This Row],[Application_Date]],"yyy")</f>
        <v>2030</v>
      </c>
      <c r="AB2024" s="8" t="str">
        <f>TEXT(Table2[[#This Row],[Application_Date]],"mmmm")</f>
        <v>January</v>
      </c>
      <c r="AC2024" s="1" t="s">
        <v>61</v>
      </c>
      <c r="AD2024" s="1" t="s">
        <v>30</v>
      </c>
      <c r="AE2024" s="1" t="s">
        <v>66</v>
      </c>
    </row>
    <row r="2025" spans="1:31" x14ac:dyDescent="0.25">
      <c r="A2025" s="1" t="s">
        <v>4190</v>
      </c>
      <c r="B2025" s="1" t="str">
        <f>IF(COUNTIF($A$2:A2025,A2025)&gt;1,"Duplicate","Unique")</f>
        <v>Unique</v>
      </c>
      <c r="C2025" s="1" t="s">
        <v>4191</v>
      </c>
      <c r="D2025" s="1" t="s">
        <v>142</v>
      </c>
      <c r="E2025" s="1" t="str">
        <f t="shared" si="218"/>
        <v>Submitted</v>
      </c>
      <c r="F2025" s="1" t="s">
        <v>47</v>
      </c>
      <c r="G2025" s="1">
        <v>64</v>
      </c>
      <c r="H2025" s="1" t="s">
        <v>36</v>
      </c>
      <c r="I2025" s="1" t="s">
        <v>25</v>
      </c>
      <c r="J2025" s="1" t="s">
        <v>26</v>
      </c>
      <c r="K2025" s="4">
        <v>2056782</v>
      </c>
      <c r="L2025" s="4" t="str">
        <f t="shared" si="219"/>
        <v>Submitted</v>
      </c>
      <c r="M2025" s="1">
        <v>530</v>
      </c>
      <c r="N2025" s="1" t="str">
        <f t="shared" si="220"/>
        <v>High_risk</v>
      </c>
      <c r="O2025" s="1" t="str">
        <f t="shared" si="221"/>
        <v>Excellent</v>
      </c>
      <c r="P2025" s="1" t="str">
        <f t="shared" si="222"/>
        <v>Submitted</v>
      </c>
      <c r="Q2025" s="1" t="str">
        <f t="shared" si="223"/>
        <v>Valid</v>
      </c>
      <c r="R2025" s="1" t="s">
        <v>70</v>
      </c>
      <c r="S2025" s="4">
        <v>3881719</v>
      </c>
      <c r="T2025" s="1">
        <v>11.54</v>
      </c>
      <c r="U2025" s="1">
        <v>120</v>
      </c>
      <c r="V2025" s="1">
        <v>32347.66</v>
      </c>
      <c r="W2025" s="4">
        <f t="shared" si="224"/>
        <v>3732919.771666666</v>
      </c>
      <c r="X2025" s="1" t="s">
        <v>59</v>
      </c>
      <c r="Y2025" s="1" t="s">
        <v>60</v>
      </c>
      <c r="Z2025" s="8">
        <v>47487</v>
      </c>
      <c r="AA2025" s="8" t="str">
        <f>TEXT(Table2[[#This Row],[Application_Date]],"yyy")</f>
        <v>2030</v>
      </c>
      <c r="AB2025" s="8" t="str">
        <f>TEXT(Table2[[#This Row],[Application_Date]],"mmmm")</f>
        <v>January</v>
      </c>
      <c r="AC2025" s="1" t="s">
        <v>61</v>
      </c>
      <c r="AD2025" s="1" t="s">
        <v>42</v>
      </c>
      <c r="AE2025" s="1" t="s">
        <v>66</v>
      </c>
    </row>
    <row r="2026" spans="1:31" x14ac:dyDescent="0.25">
      <c r="A2026" s="1" t="s">
        <v>4192</v>
      </c>
      <c r="B2026" s="1" t="str">
        <f>IF(COUNTIF($A$2:A2026,A2026)&gt;1,"Duplicate","Unique")</f>
        <v>Unique</v>
      </c>
      <c r="C2026" s="1" t="s">
        <v>4193</v>
      </c>
      <c r="D2026" s="1" t="s">
        <v>314</v>
      </c>
      <c r="E2026" s="1" t="str">
        <f t="shared" si="218"/>
        <v>Submitted</v>
      </c>
      <c r="F2026" s="1" t="s">
        <v>35</v>
      </c>
      <c r="G2026" s="1">
        <v>35</v>
      </c>
      <c r="H2026" s="1" t="s">
        <v>36</v>
      </c>
      <c r="I2026" s="1" t="s">
        <v>48</v>
      </c>
      <c r="J2026" s="1" t="s">
        <v>70</v>
      </c>
      <c r="K2026" s="4">
        <v>597733</v>
      </c>
      <c r="L2026" s="4" t="str">
        <f t="shared" si="219"/>
        <v>Submitted</v>
      </c>
      <c r="M2026" s="1">
        <v>490</v>
      </c>
      <c r="N2026" s="1" t="str">
        <f t="shared" si="220"/>
        <v>High_risk</v>
      </c>
      <c r="O2026" s="1" t="str">
        <f t="shared" si="221"/>
        <v>Excellent</v>
      </c>
      <c r="P2026" s="1" t="str">
        <f t="shared" si="222"/>
        <v>Submitted</v>
      </c>
      <c r="Q2026" s="1" t="str">
        <f t="shared" si="223"/>
        <v>Valid</v>
      </c>
      <c r="R2026" s="1" t="s">
        <v>38</v>
      </c>
      <c r="S2026" s="4">
        <v>3869431</v>
      </c>
      <c r="T2026" s="1">
        <v>9.39</v>
      </c>
      <c r="U2026" s="1">
        <v>12</v>
      </c>
      <c r="V2026" s="1">
        <v>322452.58</v>
      </c>
      <c r="W2026" s="4">
        <f t="shared" si="224"/>
        <v>3030775.5307220281</v>
      </c>
      <c r="X2026" s="1" t="s">
        <v>85</v>
      </c>
      <c r="Y2026" s="1" t="s">
        <v>86</v>
      </c>
      <c r="Z2026" s="8">
        <v>47488</v>
      </c>
      <c r="AA2026" s="8" t="str">
        <f>TEXT(Table2[[#This Row],[Application_Date]],"yyy")</f>
        <v>2030</v>
      </c>
      <c r="AB2026" s="8" t="str">
        <f>TEXT(Table2[[#This Row],[Application_Date]],"mmmm")</f>
        <v>January</v>
      </c>
      <c r="AC2026" s="1" t="s">
        <v>61</v>
      </c>
      <c r="AD2026" s="1" t="s">
        <v>30</v>
      </c>
      <c r="AE2026" s="1" t="s">
        <v>62</v>
      </c>
    </row>
    <row r="2027" spans="1:31" x14ac:dyDescent="0.25">
      <c r="A2027" s="1" t="s">
        <v>4194</v>
      </c>
      <c r="B2027" s="1" t="str">
        <f>IF(COUNTIF($A$2:A2027,A2027)&gt;1,"Duplicate","Unique")</f>
        <v>Unique</v>
      </c>
      <c r="C2027" s="1" t="s">
        <v>4195</v>
      </c>
      <c r="D2027" s="1" t="s">
        <v>109</v>
      </c>
      <c r="E2027" s="1" t="str">
        <f t="shared" si="218"/>
        <v>Submitted</v>
      </c>
      <c r="F2027" s="1" t="s">
        <v>47</v>
      </c>
      <c r="G2027" s="1">
        <v>63</v>
      </c>
      <c r="H2027" s="1" t="s">
        <v>36</v>
      </c>
      <c r="I2027" s="1" t="s">
        <v>48</v>
      </c>
      <c r="J2027" s="1" t="s">
        <v>70</v>
      </c>
      <c r="K2027" s="4">
        <v>977148</v>
      </c>
      <c r="L2027" s="4" t="str">
        <f t="shared" si="219"/>
        <v>Submitted</v>
      </c>
      <c r="M2027" s="1">
        <v>890</v>
      </c>
      <c r="N2027" s="1" t="str">
        <f t="shared" si="220"/>
        <v>medium_risk</v>
      </c>
      <c r="O2027" s="1" t="str">
        <f t="shared" si="221"/>
        <v>Excellent</v>
      </c>
      <c r="P2027" s="1" t="str">
        <f t="shared" si="222"/>
        <v>Submitted</v>
      </c>
      <c r="Q2027" s="1" t="str">
        <f t="shared" si="223"/>
        <v>Valid</v>
      </c>
      <c r="R2027" s="1" t="s">
        <v>38</v>
      </c>
      <c r="S2027" s="4">
        <v>3248793</v>
      </c>
      <c r="T2027" s="1">
        <v>15.96</v>
      </c>
      <c r="U2027" s="1">
        <v>180</v>
      </c>
      <c r="V2027" s="1">
        <v>18048.849999999999</v>
      </c>
      <c r="W2027" s="4">
        <f t="shared" si="224"/>
        <v>4320894.6900000004</v>
      </c>
      <c r="X2027" s="1" t="s">
        <v>85</v>
      </c>
      <c r="Y2027" s="1" t="s">
        <v>86</v>
      </c>
      <c r="Z2027" s="8">
        <v>47489</v>
      </c>
      <c r="AA2027" s="8" t="str">
        <f>TEXT(Table2[[#This Row],[Application_Date]],"yyy")</f>
        <v>2030</v>
      </c>
      <c r="AB2027" s="8" t="str">
        <f>TEXT(Table2[[#This Row],[Application_Date]],"mmmm")</f>
        <v>January</v>
      </c>
      <c r="AC2027" s="1" t="s">
        <v>52</v>
      </c>
      <c r="AD2027" s="1" t="s">
        <v>30</v>
      </c>
      <c r="AE2027" s="1" t="s">
        <v>43</v>
      </c>
    </row>
    <row r="2028" spans="1:31" x14ac:dyDescent="0.25">
      <c r="A2028" s="1" t="s">
        <v>4196</v>
      </c>
      <c r="B2028" s="1" t="str">
        <f>IF(COUNTIF($A$2:A2028,A2028)&gt;1,"Duplicate","Unique")</f>
        <v>Unique</v>
      </c>
      <c r="C2028" s="1" t="s">
        <v>4197</v>
      </c>
      <c r="D2028" s="1" t="s">
        <v>89</v>
      </c>
      <c r="E2028" s="1" t="str">
        <f t="shared" si="218"/>
        <v>Submitted</v>
      </c>
      <c r="F2028" s="1" t="s">
        <v>35</v>
      </c>
      <c r="G2028" s="1">
        <v>58</v>
      </c>
      <c r="H2028" s="1" t="s">
        <v>24</v>
      </c>
      <c r="I2028" s="1" t="s">
        <v>25</v>
      </c>
      <c r="J2028" s="1" t="s">
        <v>37</v>
      </c>
      <c r="K2028" s="4">
        <v>1799624</v>
      </c>
      <c r="L2028" s="4" t="str">
        <f t="shared" si="219"/>
        <v>Submitted</v>
      </c>
      <c r="M2028" s="1">
        <v>655</v>
      </c>
      <c r="N2028" s="1" t="str">
        <f t="shared" si="220"/>
        <v>low_risk</v>
      </c>
      <c r="O2028" s="1" t="str">
        <f t="shared" si="221"/>
        <v>Excellent</v>
      </c>
      <c r="P2028" s="1" t="str">
        <f t="shared" si="222"/>
        <v>Submitted</v>
      </c>
      <c r="Q2028" s="1" t="str">
        <f t="shared" si="223"/>
        <v>Valid</v>
      </c>
      <c r="R2028" s="1" t="s">
        <v>70</v>
      </c>
      <c r="S2028" s="4">
        <v>2951962</v>
      </c>
      <c r="T2028" s="1">
        <v>17.77</v>
      </c>
      <c r="U2028" s="1">
        <v>12</v>
      </c>
      <c r="V2028" s="1">
        <v>245996.83</v>
      </c>
      <c r="W2028" s="4">
        <f t="shared" si="224"/>
        <v>4371444.1649643537</v>
      </c>
      <c r="X2028" s="1" t="s">
        <v>95</v>
      </c>
      <c r="Y2028" s="1" t="s">
        <v>96</v>
      </c>
      <c r="Z2028" s="8">
        <v>47490</v>
      </c>
      <c r="AA2028" s="8" t="str">
        <f>TEXT(Table2[[#This Row],[Application_Date]],"yyy")</f>
        <v>2030</v>
      </c>
      <c r="AB2028" s="8" t="str">
        <f>TEXT(Table2[[#This Row],[Application_Date]],"mmmm")</f>
        <v>January</v>
      </c>
      <c r="AC2028" s="1" t="s">
        <v>41</v>
      </c>
      <c r="AD2028" s="1" t="s">
        <v>30</v>
      </c>
      <c r="AE2028" s="1" t="s">
        <v>66</v>
      </c>
    </row>
    <row r="2029" spans="1:31" x14ac:dyDescent="0.25">
      <c r="A2029" s="1" t="s">
        <v>4198</v>
      </c>
      <c r="B2029" s="1" t="str">
        <f>IF(COUNTIF($A$2:A2029,A2029)&gt;1,"Duplicate","Unique")</f>
        <v>Unique</v>
      </c>
      <c r="C2029" s="1" t="s">
        <v>4199</v>
      </c>
      <c r="D2029" s="1" t="s">
        <v>133</v>
      </c>
      <c r="E2029" s="1" t="str">
        <f t="shared" si="218"/>
        <v>Submitted</v>
      </c>
      <c r="F2029" s="1" t="s">
        <v>47</v>
      </c>
      <c r="G2029" s="1">
        <v>24</v>
      </c>
      <c r="H2029" s="1" t="s">
        <v>36</v>
      </c>
      <c r="I2029" s="1" t="s">
        <v>48</v>
      </c>
      <c r="J2029" s="1" t="s">
        <v>49</v>
      </c>
      <c r="K2029" s="4">
        <v>692692</v>
      </c>
      <c r="L2029" s="4" t="str">
        <f t="shared" si="219"/>
        <v>Submitted</v>
      </c>
      <c r="M2029" s="1">
        <v>784</v>
      </c>
      <c r="N2029" s="1" t="str">
        <f t="shared" si="220"/>
        <v>medium_risk</v>
      </c>
      <c r="O2029" s="1" t="str">
        <f t="shared" si="221"/>
        <v>Excellent</v>
      </c>
      <c r="P2029" s="1" t="str">
        <f t="shared" si="222"/>
        <v>Submitted</v>
      </c>
      <c r="Q2029" s="1" t="str">
        <f t="shared" si="223"/>
        <v>Valid</v>
      </c>
      <c r="R2029" s="1" t="s">
        <v>6</v>
      </c>
      <c r="S2029" s="4">
        <v>1606238</v>
      </c>
      <c r="T2029" s="1">
        <v>15.49</v>
      </c>
      <c r="U2029" s="1">
        <v>36</v>
      </c>
      <c r="V2029" s="1">
        <v>44617.72</v>
      </c>
      <c r="W2029" s="4">
        <f t="shared" si="224"/>
        <v>2073385.551666894</v>
      </c>
      <c r="X2029" s="1" t="s">
        <v>95</v>
      </c>
      <c r="Y2029" s="1" t="s">
        <v>96</v>
      </c>
      <c r="Z2029" s="8">
        <v>47491</v>
      </c>
      <c r="AA2029" s="8" t="str">
        <f>TEXT(Table2[[#This Row],[Application_Date]],"yyy")</f>
        <v>2030</v>
      </c>
      <c r="AB2029" s="8" t="str">
        <f>TEXT(Table2[[#This Row],[Application_Date]],"mmmm")</f>
        <v>January</v>
      </c>
      <c r="AC2029" s="1" t="s">
        <v>61</v>
      </c>
      <c r="AD2029" s="1" t="s">
        <v>30</v>
      </c>
      <c r="AE2029" s="1" t="s">
        <v>62</v>
      </c>
    </row>
    <row r="2030" spans="1:31" x14ac:dyDescent="0.25">
      <c r="A2030" s="1" t="s">
        <v>4200</v>
      </c>
      <c r="B2030" s="1" t="str">
        <f>IF(COUNTIF($A$2:A2030,A2030)&gt;1,"Duplicate","Unique")</f>
        <v>Unique</v>
      </c>
      <c r="C2030" s="1" t="s">
        <v>4201</v>
      </c>
      <c r="D2030" s="1" t="s">
        <v>145</v>
      </c>
      <c r="E2030" s="1" t="str">
        <f t="shared" si="218"/>
        <v>Submitted</v>
      </c>
      <c r="F2030" s="1" t="s">
        <v>47</v>
      </c>
      <c r="G2030" s="1">
        <v>33</v>
      </c>
      <c r="H2030" s="1" t="s">
        <v>36</v>
      </c>
      <c r="I2030" s="1" t="s">
        <v>48</v>
      </c>
      <c r="J2030" s="1" t="s">
        <v>70</v>
      </c>
      <c r="K2030" s="4">
        <v>2477823</v>
      </c>
      <c r="L2030" s="4" t="str">
        <f t="shared" si="219"/>
        <v>Submitted</v>
      </c>
      <c r="M2030" s="1">
        <v>769</v>
      </c>
      <c r="N2030" s="1" t="str">
        <f t="shared" si="220"/>
        <v>medium_risk</v>
      </c>
      <c r="O2030" s="1" t="str">
        <f t="shared" si="221"/>
        <v>Excellent</v>
      </c>
      <c r="P2030" s="1" t="str">
        <f t="shared" si="222"/>
        <v>Submitted</v>
      </c>
      <c r="Q2030" s="1" t="str">
        <f t="shared" si="223"/>
        <v>Valid</v>
      </c>
      <c r="R2030" s="1" t="s">
        <v>38</v>
      </c>
      <c r="S2030" s="4">
        <v>3968499</v>
      </c>
      <c r="T2030" s="1">
        <v>15.77</v>
      </c>
      <c r="U2030" s="1">
        <v>120</v>
      </c>
      <c r="V2030" s="1">
        <v>33070.82</v>
      </c>
      <c r="W2030" s="4">
        <f t="shared" si="224"/>
        <v>5215269.1025</v>
      </c>
      <c r="X2030" s="1" t="s">
        <v>39</v>
      </c>
      <c r="Y2030" s="1" t="s">
        <v>40</v>
      </c>
      <c r="Z2030" s="8">
        <v>47492</v>
      </c>
      <c r="AA2030" s="8" t="str">
        <f>TEXT(Table2[[#This Row],[Application_Date]],"yyy")</f>
        <v>2030</v>
      </c>
      <c r="AB2030" s="8" t="str">
        <f>TEXT(Table2[[#This Row],[Application_Date]],"mmmm")</f>
        <v>January</v>
      </c>
      <c r="AC2030" s="1" t="s">
        <v>61</v>
      </c>
      <c r="AD2030" s="1" t="s">
        <v>42</v>
      </c>
      <c r="AE2030" s="1" t="s">
        <v>66</v>
      </c>
    </row>
    <row r="2031" spans="1:31" x14ac:dyDescent="0.25">
      <c r="A2031" s="1" t="s">
        <v>4202</v>
      </c>
      <c r="B2031" s="1" t="str">
        <f>IF(COUNTIF($A$2:A2031,A2031)&gt;1,"Duplicate","Unique")</f>
        <v>Unique</v>
      </c>
      <c r="C2031" s="1" t="s">
        <v>4203</v>
      </c>
      <c r="D2031" s="1" t="s">
        <v>403</v>
      </c>
      <c r="E2031" s="1" t="str">
        <f t="shared" si="218"/>
        <v>Submitted</v>
      </c>
      <c r="F2031" s="1" t="s">
        <v>47</v>
      </c>
      <c r="G2031" s="1">
        <v>20</v>
      </c>
      <c r="H2031" s="1" t="s">
        <v>24</v>
      </c>
      <c r="I2031" s="1" t="s">
        <v>48</v>
      </c>
      <c r="J2031" s="1" t="s">
        <v>37</v>
      </c>
      <c r="K2031" s="4">
        <v>1408569</v>
      </c>
      <c r="L2031" s="4" t="str">
        <f t="shared" si="219"/>
        <v>Submitted</v>
      </c>
      <c r="M2031" s="1">
        <v>701</v>
      </c>
      <c r="N2031" s="1" t="str">
        <f t="shared" si="220"/>
        <v>low_risk</v>
      </c>
      <c r="O2031" s="1" t="str">
        <f t="shared" si="221"/>
        <v>Excellent</v>
      </c>
      <c r="P2031" s="1" t="str">
        <f t="shared" si="222"/>
        <v>Submitted</v>
      </c>
      <c r="Q2031" s="1" t="str">
        <f t="shared" si="223"/>
        <v>Valid</v>
      </c>
      <c r="R2031" s="1" t="s">
        <v>38</v>
      </c>
      <c r="S2031" s="4">
        <v>2522901</v>
      </c>
      <c r="T2031" s="1">
        <v>12.17</v>
      </c>
      <c r="U2031" s="1">
        <v>60</v>
      </c>
      <c r="V2031" s="1">
        <v>42048.35</v>
      </c>
      <c r="W2031" s="4">
        <f t="shared" si="224"/>
        <v>2558642.0975000001</v>
      </c>
      <c r="X2031" s="1" t="s">
        <v>59</v>
      </c>
      <c r="Y2031" s="1" t="s">
        <v>60</v>
      </c>
      <c r="Z2031" s="8">
        <v>47493</v>
      </c>
      <c r="AA2031" s="8" t="str">
        <f>TEXT(Table2[[#This Row],[Application_Date]],"yyy")</f>
        <v>2030</v>
      </c>
      <c r="AB2031" s="8" t="str">
        <f>TEXT(Table2[[#This Row],[Application_Date]],"mmmm")</f>
        <v>January</v>
      </c>
      <c r="AC2031" s="1" t="s">
        <v>61</v>
      </c>
      <c r="AD2031" s="1" t="s">
        <v>30</v>
      </c>
      <c r="AE2031" s="1" t="s">
        <v>66</v>
      </c>
    </row>
    <row r="2032" spans="1:31" x14ac:dyDescent="0.25">
      <c r="A2032" s="1" t="s">
        <v>4204</v>
      </c>
      <c r="B2032" s="1" t="str">
        <f>IF(COUNTIF($A$2:A2032,A2032)&gt;1,"Duplicate","Unique")</f>
        <v>Unique</v>
      </c>
      <c r="C2032" s="1" t="s">
        <v>4205</v>
      </c>
      <c r="D2032" s="1" t="s">
        <v>121</v>
      </c>
      <c r="E2032" s="1" t="str">
        <f t="shared" si="218"/>
        <v>Submitted</v>
      </c>
      <c r="F2032" s="1" t="s">
        <v>47</v>
      </c>
      <c r="G2032" s="1">
        <v>49</v>
      </c>
      <c r="H2032" s="1" t="s">
        <v>24</v>
      </c>
      <c r="I2032" s="1" t="s">
        <v>48</v>
      </c>
      <c r="J2032" s="1" t="s">
        <v>49</v>
      </c>
      <c r="K2032" s="4">
        <v>392277</v>
      </c>
      <c r="L2032" s="4" t="str">
        <f t="shared" si="219"/>
        <v>Submitted</v>
      </c>
      <c r="M2032" s="1">
        <v>827</v>
      </c>
      <c r="N2032" s="1" t="str">
        <f t="shared" si="220"/>
        <v>medium_risk</v>
      </c>
      <c r="O2032" s="1" t="str">
        <f t="shared" si="221"/>
        <v>Excellent</v>
      </c>
      <c r="P2032" s="1" t="str">
        <f t="shared" si="222"/>
        <v>Submitted</v>
      </c>
      <c r="Q2032" s="1" t="str">
        <f t="shared" si="223"/>
        <v>Valid</v>
      </c>
      <c r="R2032" s="1" t="s">
        <v>82</v>
      </c>
      <c r="S2032" s="4">
        <v>1274017</v>
      </c>
      <c r="T2032" s="1">
        <v>17.010000000000002</v>
      </c>
      <c r="U2032" s="1">
        <v>180</v>
      </c>
      <c r="V2032" s="1">
        <v>7077.87</v>
      </c>
      <c r="W2032" s="4">
        <f t="shared" si="224"/>
        <v>1805919.0975000001</v>
      </c>
      <c r="X2032" s="1" t="s">
        <v>59</v>
      </c>
      <c r="Y2032" s="1" t="s">
        <v>60</v>
      </c>
      <c r="Z2032" s="8">
        <v>47494</v>
      </c>
      <c r="AA2032" s="8" t="str">
        <f>TEXT(Table2[[#This Row],[Application_Date]],"yyy")</f>
        <v>2030</v>
      </c>
      <c r="AB2032" s="8" t="str">
        <f>TEXT(Table2[[#This Row],[Application_Date]],"mmmm")</f>
        <v>January</v>
      </c>
      <c r="AC2032" s="1" t="s">
        <v>52</v>
      </c>
      <c r="AD2032" s="1" t="s">
        <v>30</v>
      </c>
      <c r="AE2032" s="1" t="s">
        <v>62</v>
      </c>
    </row>
    <row r="2033" spans="1:31" x14ac:dyDescent="0.25">
      <c r="A2033" s="1" t="s">
        <v>4206</v>
      </c>
      <c r="B2033" s="1" t="str">
        <f>IF(COUNTIF($A$2:A2033,A2033)&gt;1,"Duplicate","Unique")</f>
        <v>Unique</v>
      </c>
      <c r="C2033" s="1" t="s">
        <v>4207</v>
      </c>
      <c r="D2033" s="1" t="s">
        <v>207</v>
      </c>
      <c r="E2033" s="1" t="str">
        <f t="shared" si="218"/>
        <v>Submitted</v>
      </c>
      <c r="F2033" s="1" t="s">
        <v>47</v>
      </c>
      <c r="G2033" s="1">
        <v>49</v>
      </c>
      <c r="H2033" s="1" t="s">
        <v>24</v>
      </c>
      <c r="I2033" s="1" t="s">
        <v>48</v>
      </c>
      <c r="J2033" s="1" t="s">
        <v>37</v>
      </c>
      <c r="K2033" s="4">
        <v>1722306</v>
      </c>
      <c r="L2033" s="4" t="str">
        <f t="shared" si="219"/>
        <v>Submitted</v>
      </c>
      <c r="M2033" s="1">
        <v>515</v>
      </c>
      <c r="N2033" s="1" t="str">
        <f t="shared" si="220"/>
        <v>High_risk</v>
      </c>
      <c r="O2033" s="1" t="str">
        <f t="shared" si="221"/>
        <v>Excellent</v>
      </c>
      <c r="P2033" s="1" t="str">
        <f t="shared" si="222"/>
        <v>Submitted</v>
      </c>
      <c r="Q2033" s="1" t="str">
        <f t="shared" si="223"/>
        <v>Valid</v>
      </c>
      <c r="R2033" s="1" t="s">
        <v>82</v>
      </c>
      <c r="S2033" s="4">
        <v>3957362</v>
      </c>
      <c r="T2033" s="1">
        <v>17.309999999999999</v>
      </c>
      <c r="U2033" s="1">
        <v>36</v>
      </c>
      <c r="V2033" s="1">
        <v>109926.72</v>
      </c>
      <c r="W2033" s="4">
        <f t="shared" si="224"/>
        <v>5708494.6850000611</v>
      </c>
      <c r="X2033" s="1" t="s">
        <v>85</v>
      </c>
      <c r="Y2033" s="1" t="s">
        <v>86</v>
      </c>
      <c r="Z2033" s="8">
        <v>47495</v>
      </c>
      <c r="AA2033" s="8" t="str">
        <f>TEXT(Table2[[#This Row],[Application_Date]],"yyy")</f>
        <v>2030</v>
      </c>
      <c r="AB2033" s="8" t="str">
        <f>TEXT(Table2[[#This Row],[Application_Date]],"mmmm")</f>
        <v>January</v>
      </c>
      <c r="AC2033" s="1" t="s">
        <v>61</v>
      </c>
      <c r="AD2033" s="1" t="s">
        <v>42</v>
      </c>
      <c r="AE2033" s="1" t="s">
        <v>31</v>
      </c>
    </row>
    <row r="2034" spans="1:31" x14ac:dyDescent="0.25">
      <c r="A2034" s="1" t="s">
        <v>4208</v>
      </c>
      <c r="B2034" s="1" t="str">
        <f>IF(COUNTIF($A$2:A2034,A2034)&gt;1,"Duplicate","Unique")</f>
        <v>Unique</v>
      </c>
      <c r="C2034" s="1" t="s">
        <v>4209</v>
      </c>
      <c r="D2034" s="1" t="s">
        <v>109</v>
      </c>
      <c r="E2034" s="1" t="str">
        <f t="shared" si="218"/>
        <v>Submitted</v>
      </c>
      <c r="F2034" s="1" t="s">
        <v>35</v>
      </c>
      <c r="G2034" s="1">
        <v>65</v>
      </c>
      <c r="H2034" s="1" t="s">
        <v>36</v>
      </c>
      <c r="I2034" s="1" t="s">
        <v>25</v>
      </c>
      <c r="J2034" s="1" t="s">
        <v>37</v>
      </c>
      <c r="K2034" s="4">
        <v>1638308</v>
      </c>
      <c r="L2034" s="4" t="str">
        <f t="shared" si="219"/>
        <v>Submitted</v>
      </c>
      <c r="M2034" s="1">
        <v>950</v>
      </c>
      <c r="N2034" s="1" t="str">
        <f t="shared" si="220"/>
        <v>medium_risk</v>
      </c>
      <c r="O2034" s="1" t="str">
        <f t="shared" si="221"/>
        <v>Excellent</v>
      </c>
      <c r="P2034" s="1" t="str">
        <f t="shared" si="222"/>
        <v>Submitted</v>
      </c>
      <c r="Q2034" s="1" t="str">
        <f t="shared" si="223"/>
        <v>Invalid</v>
      </c>
      <c r="R2034" s="1" t="s">
        <v>27</v>
      </c>
      <c r="S2034" s="4">
        <v>3942821</v>
      </c>
      <c r="T2034" s="1">
        <v>16.98</v>
      </c>
      <c r="U2034" s="1">
        <v>36</v>
      </c>
      <c r="V2034" s="1">
        <v>109522.81</v>
      </c>
      <c r="W2034" s="4">
        <f t="shared" si="224"/>
        <v>5579091.7150000921</v>
      </c>
      <c r="X2034" s="1" t="s">
        <v>95</v>
      </c>
      <c r="Y2034" s="1" t="s">
        <v>96</v>
      </c>
      <c r="Z2034" s="8">
        <v>47496</v>
      </c>
      <c r="AA2034" s="8" t="str">
        <f>TEXT(Table2[[#This Row],[Application_Date]],"yyy")</f>
        <v>2030</v>
      </c>
      <c r="AB2034" s="8" t="str">
        <f>TEXT(Table2[[#This Row],[Application_Date]],"mmmm")</f>
        <v>January</v>
      </c>
      <c r="AC2034" s="1" t="s">
        <v>61</v>
      </c>
      <c r="AD2034" s="1" t="s">
        <v>42</v>
      </c>
      <c r="AE2034" s="1" t="s">
        <v>62</v>
      </c>
    </row>
    <row r="2035" spans="1:31" x14ac:dyDescent="0.25">
      <c r="A2035" s="1" t="s">
        <v>4210</v>
      </c>
      <c r="B2035" s="1" t="str">
        <f>IF(COUNTIF($A$2:A2035,A2035)&gt;1,"Duplicate","Unique")</f>
        <v>Unique</v>
      </c>
      <c r="C2035" s="1" t="s">
        <v>4211</v>
      </c>
      <c r="D2035" s="1" t="s">
        <v>196</v>
      </c>
      <c r="E2035" s="1" t="str">
        <f t="shared" si="218"/>
        <v>Submitted</v>
      </c>
      <c r="F2035" s="1" t="s">
        <v>35</v>
      </c>
      <c r="G2035" s="1">
        <v>28</v>
      </c>
      <c r="H2035" s="1" t="s">
        <v>24</v>
      </c>
      <c r="I2035" s="1" t="s">
        <v>48</v>
      </c>
      <c r="J2035" s="1" t="s">
        <v>70</v>
      </c>
      <c r="K2035" s="4">
        <v>2036564</v>
      </c>
      <c r="L2035" s="4" t="str">
        <f t="shared" si="219"/>
        <v>Submitted</v>
      </c>
      <c r="M2035" s="1">
        <v>349</v>
      </c>
      <c r="N2035" s="1" t="str">
        <f t="shared" si="220"/>
        <v>High_risk</v>
      </c>
      <c r="O2035" s="1" t="str">
        <f t="shared" si="221"/>
        <v>Excellent</v>
      </c>
      <c r="P2035" s="1" t="str">
        <f t="shared" si="222"/>
        <v>Submitted</v>
      </c>
      <c r="Q2035" s="1" t="str">
        <f t="shared" si="223"/>
        <v>Valid</v>
      </c>
      <c r="R2035" s="1" t="s">
        <v>82</v>
      </c>
      <c r="S2035" s="4">
        <v>864555</v>
      </c>
      <c r="T2035" s="1">
        <v>13.55</v>
      </c>
      <c r="U2035" s="1">
        <v>120</v>
      </c>
      <c r="V2035" s="1">
        <v>7204.62</v>
      </c>
      <c r="W2035" s="4">
        <f t="shared" si="224"/>
        <v>976226.6875</v>
      </c>
      <c r="X2035" s="1" t="s">
        <v>39</v>
      </c>
      <c r="Y2035" s="1" t="s">
        <v>40</v>
      </c>
      <c r="Z2035" s="8">
        <v>47497</v>
      </c>
      <c r="AA2035" s="8" t="str">
        <f>TEXT(Table2[[#This Row],[Application_Date]],"yyy")</f>
        <v>2030</v>
      </c>
      <c r="AB2035" s="8" t="str">
        <f>TEXT(Table2[[#This Row],[Application_Date]],"mmmm")</f>
        <v>January</v>
      </c>
      <c r="AC2035" s="1" t="s">
        <v>52</v>
      </c>
      <c r="AD2035" s="1" t="s">
        <v>30</v>
      </c>
      <c r="AE2035" s="1" t="s">
        <v>31</v>
      </c>
    </row>
    <row r="2036" spans="1:31" x14ac:dyDescent="0.25">
      <c r="A2036" s="1" t="s">
        <v>4212</v>
      </c>
      <c r="B2036" s="1" t="str">
        <f>IF(COUNTIF($A$2:A2036,A2036)&gt;1,"Duplicate","Unique")</f>
        <v>Unique</v>
      </c>
      <c r="C2036" s="1" t="s">
        <v>4213</v>
      </c>
      <c r="D2036" s="1" t="s">
        <v>196</v>
      </c>
      <c r="E2036" s="1" t="str">
        <f t="shared" si="218"/>
        <v>Submitted</v>
      </c>
      <c r="F2036" s="1" t="s">
        <v>35</v>
      </c>
      <c r="G2036" s="1">
        <v>57</v>
      </c>
      <c r="H2036" s="1" t="s">
        <v>24</v>
      </c>
      <c r="I2036" s="1" t="s">
        <v>25</v>
      </c>
      <c r="J2036" s="1" t="s">
        <v>26</v>
      </c>
      <c r="K2036" s="4">
        <v>2474922</v>
      </c>
      <c r="L2036" s="4" t="str">
        <f t="shared" si="219"/>
        <v>Submitted</v>
      </c>
      <c r="M2036" s="1">
        <v>401</v>
      </c>
      <c r="N2036" s="1" t="str">
        <f t="shared" si="220"/>
        <v>High_risk</v>
      </c>
      <c r="O2036" s="1" t="str">
        <f t="shared" si="221"/>
        <v>Excellent</v>
      </c>
      <c r="P2036" s="1" t="str">
        <f t="shared" si="222"/>
        <v>Submitted</v>
      </c>
      <c r="Q2036" s="1" t="str">
        <f t="shared" si="223"/>
        <v>Valid</v>
      </c>
      <c r="R2036" s="1" t="s">
        <v>70</v>
      </c>
      <c r="S2036" s="4">
        <v>2505417</v>
      </c>
      <c r="T2036" s="1">
        <v>16.190000000000001</v>
      </c>
      <c r="U2036" s="1">
        <v>36</v>
      </c>
      <c r="V2036" s="1">
        <v>69594.92</v>
      </c>
      <c r="W2036" s="4">
        <f t="shared" si="224"/>
        <v>3380225.1025001504</v>
      </c>
      <c r="X2036" s="1" t="s">
        <v>85</v>
      </c>
      <c r="Y2036" s="1" t="s">
        <v>86</v>
      </c>
      <c r="Z2036" s="8">
        <v>47498</v>
      </c>
      <c r="AA2036" s="8" t="str">
        <f>TEXT(Table2[[#This Row],[Application_Date]],"yyy")</f>
        <v>2030</v>
      </c>
      <c r="AB2036" s="8" t="str">
        <f>TEXT(Table2[[#This Row],[Application_Date]],"mmmm")</f>
        <v>January</v>
      </c>
      <c r="AC2036" s="1" t="s">
        <v>52</v>
      </c>
      <c r="AD2036" s="1" t="s">
        <v>30</v>
      </c>
      <c r="AE2036" s="1" t="s">
        <v>43</v>
      </c>
    </row>
    <row r="2037" spans="1:31" x14ac:dyDescent="0.25">
      <c r="A2037" s="1" t="s">
        <v>4214</v>
      </c>
      <c r="B2037" s="1" t="str">
        <f>IF(COUNTIF($A$2:A2037,A2037)&gt;1,"Duplicate","Unique")</f>
        <v>Unique</v>
      </c>
      <c r="C2037" s="1" t="s">
        <v>4215</v>
      </c>
      <c r="D2037" s="1" t="s">
        <v>454</v>
      </c>
      <c r="E2037" s="1" t="str">
        <f t="shared" si="218"/>
        <v>Submitted</v>
      </c>
      <c r="F2037" s="1" t="s">
        <v>35</v>
      </c>
      <c r="G2037" s="1">
        <v>52</v>
      </c>
      <c r="H2037" s="1" t="s">
        <v>24</v>
      </c>
      <c r="I2037" s="1" t="s">
        <v>48</v>
      </c>
      <c r="J2037" s="1" t="s">
        <v>49</v>
      </c>
      <c r="K2037" s="4">
        <v>339490</v>
      </c>
      <c r="L2037" s="4" t="str">
        <f t="shared" si="219"/>
        <v>Submitted</v>
      </c>
      <c r="M2037" s="1">
        <v>882</v>
      </c>
      <c r="N2037" s="1" t="str">
        <f t="shared" si="220"/>
        <v>medium_risk</v>
      </c>
      <c r="O2037" s="1" t="str">
        <f t="shared" si="221"/>
        <v>Excellent</v>
      </c>
      <c r="P2037" s="1" t="str">
        <f t="shared" si="222"/>
        <v>Submitted</v>
      </c>
      <c r="Q2037" s="1" t="str">
        <f t="shared" si="223"/>
        <v>Valid</v>
      </c>
      <c r="R2037" s="1" t="s">
        <v>70</v>
      </c>
      <c r="S2037" s="4">
        <v>4788297</v>
      </c>
      <c r="T2037" s="1">
        <v>17.2</v>
      </c>
      <c r="U2037" s="1">
        <v>12</v>
      </c>
      <c r="V2037" s="1">
        <v>399024.75</v>
      </c>
      <c r="W2037" s="4">
        <f t="shared" si="224"/>
        <v>6863384.96454095</v>
      </c>
      <c r="X2037" s="1" t="s">
        <v>59</v>
      </c>
      <c r="Y2037" s="1" t="s">
        <v>60</v>
      </c>
      <c r="Z2037" s="8">
        <v>47499</v>
      </c>
      <c r="AA2037" s="8" t="str">
        <f>TEXT(Table2[[#This Row],[Application_Date]],"yyy")</f>
        <v>2030</v>
      </c>
      <c r="AB2037" s="8" t="str">
        <f>TEXT(Table2[[#This Row],[Application_Date]],"mmmm")</f>
        <v>January</v>
      </c>
      <c r="AC2037" s="1" t="s">
        <v>52</v>
      </c>
      <c r="AD2037" s="1" t="s">
        <v>42</v>
      </c>
      <c r="AE2037" s="1" t="s">
        <v>31</v>
      </c>
    </row>
    <row r="2038" spans="1:31" x14ac:dyDescent="0.25">
      <c r="A2038" s="1" t="s">
        <v>4216</v>
      </c>
      <c r="B2038" s="1" t="str">
        <f>IF(COUNTIF($A$2:A2038,A2038)&gt;1,"Duplicate","Unique")</f>
        <v>Unique</v>
      </c>
      <c r="C2038" s="1" t="s">
        <v>4217</v>
      </c>
      <c r="D2038" s="1" t="s">
        <v>58</v>
      </c>
      <c r="E2038" s="1" t="str">
        <f t="shared" si="218"/>
        <v>Submitted</v>
      </c>
      <c r="F2038" s="1" t="s">
        <v>47</v>
      </c>
      <c r="G2038" s="1">
        <v>21</v>
      </c>
      <c r="H2038" s="1" t="s">
        <v>36</v>
      </c>
      <c r="I2038" s="1" t="s">
        <v>48</v>
      </c>
      <c r="J2038" s="1" t="s">
        <v>37</v>
      </c>
      <c r="K2038" s="4">
        <v>1441065</v>
      </c>
      <c r="L2038" s="4" t="str">
        <f t="shared" si="219"/>
        <v>Submitted</v>
      </c>
      <c r="M2038" s="1">
        <v>784</v>
      </c>
      <c r="N2038" s="1" t="str">
        <f t="shared" si="220"/>
        <v>medium_risk</v>
      </c>
      <c r="O2038" s="1" t="str">
        <f t="shared" si="221"/>
        <v>Excellent</v>
      </c>
      <c r="P2038" s="1" t="str">
        <f t="shared" si="222"/>
        <v>Submitted</v>
      </c>
      <c r="Q2038" s="1" t="str">
        <f t="shared" si="223"/>
        <v>Valid</v>
      </c>
      <c r="R2038" s="1" t="s">
        <v>70</v>
      </c>
      <c r="S2038" s="4">
        <v>527745</v>
      </c>
      <c r="T2038" s="1">
        <v>16.12</v>
      </c>
      <c r="U2038" s="1">
        <v>120</v>
      </c>
      <c r="V2038" s="1">
        <v>4397.88</v>
      </c>
      <c r="W2038" s="4">
        <f t="shared" si="224"/>
        <v>708937.45000000007</v>
      </c>
      <c r="X2038" s="1" t="s">
        <v>105</v>
      </c>
      <c r="Y2038" s="1" t="s">
        <v>106</v>
      </c>
      <c r="Z2038" s="8">
        <v>47500</v>
      </c>
      <c r="AA2038" s="8" t="str">
        <f>TEXT(Table2[[#This Row],[Application_Date]],"yyy")</f>
        <v>2030</v>
      </c>
      <c r="AB2038" s="8" t="str">
        <f>TEXT(Table2[[#This Row],[Application_Date]],"mmmm")</f>
        <v>January</v>
      </c>
      <c r="AC2038" s="1" t="s">
        <v>61</v>
      </c>
      <c r="AD2038" s="1" t="s">
        <v>42</v>
      </c>
      <c r="AE2038" s="1" t="s">
        <v>31</v>
      </c>
    </row>
    <row r="2039" spans="1:31" x14ac:dyDescent="0.25">
      <c r="A2039" s="1" t="s">
        <v>4218</v>
      </c>
      <c r="B2039" s="1" t="str">
        <f>IF(COUNTIF($A$2:A2039,A2039)&gt;1,"Duplicate","Unique")</f>
        <v>Unique</v>
      </c>
      <c r="C2039" s="1" t="s">
        <v>4219</v>
      </c>
      <c r="D2039" s="1" t="s">
        <v>766</v>
      </c>
      <c r="E2039" s="1" t="str">
        <f t="shared" si="218"/>
        <v>Submitted</v>
      </c>
      <c r="F2039" s="1" t="s">
        <v>47</v>
      </c>
      <c r="G2039" s="1">
        <v>26</v>
      </c>
      <c r="H2039" s="1" t="s">
        <v>36</v>
      </c>
      <c r="I2039" s="1" t="s">
        <v>25</v>
      </c>
      <c r="J2039" s="1" t="s">
        <v>37</v>
      </c>
      <c r="K2039" s="4">
        <v>2482408</v>
      </c>
      <c r="L2039" s="4" t="str">
        <f t="shared" si="219"/>
        <v>Submitted</v>
      </c>
      <c r="M2039" s="1">
        <v>436</v>
      </c>
      <c r="N2039" s="1" t="str">
        <f t="shared" si="220"/>
        <v>High_risk</v>
      </c>
      <c r="O2039" s="1" t="str">
        <f t="shared" si="221"/>
        <v>Excellent</v>
      </c>
      <c r="P2039" s="1" t="str">
        <f t="shared" si="222"/>
        <v>Submitted</v>
      </c>
      <c r="Q2039" s="1" t="str">
        <f t="shared" si="223"/>
        <v>Valid</v>
      </c>
      <c r="R2039" s="1" t="s">
        <v>70</v>
      </c>
      <c r="S2039" s="4">
        <v>1082455</v>
      </c>
      <c r="T2039" s="1">
        <v>7.92</v>
      </c>
      <c r="U2039" s="1">
        <v>60</v>
      </c>
      <c r="V2039" s="1">
        <v>18040.919999999998</v>
      </c>
      <c r="W2039" s="4">
        <f t="shared" si="224"/>
        <v>714420.3000000444</v>
      </c>
      <c r="X2039" s="1" t="s">
        <v>85</v>
      </c>
      <c r="Y2039" s="1" t="s">
        <v>86</v>
      </c>
      <c r="Z2039" s="8">
        <v>47501</v>
      </c>
      <c r="AA2039" s="8" t="str">
        <f>TEXT(Table2[[#This Row],[Application_Date]],"yyy")</f>
        <v>2030</v>
      </c>
      <c r="AB2039" s="8" t="str">
        <f>TEXT(Table2[[#This Row],[Application_Date]],"mmmm")</f>
        <v>January</v>
      </c>
      <c r="AC2039" s="1" t="s">
        <v>41</v>
      </c>
      <c r="AD2039" s="1" t="s">
        <v>30</v>
      </c>
      <c r="AE2039" s="1" t="s">
        <v>62</v>
      </c>
    </row>
    <row r="2040" spans="1:31" x14ac:dyDescent="0.25">
      <c r="A2040" s="1" t="s">
        <v>4220</v>
      </c>
      <c r="B2040" s="1" t="str">
        <f>IF(COUNTIF($A$2:A2040,A2040)&gt;1,"Duplicate","Unique")</f>
        <v>Unique</v>
      </c>
      <c r="C2040" s="1" t="s">
        <v>4221</v>
      </c>
      <c r="D2040" s="1" t="s">
        <v>433</v>
      </c>
      <c r="E2040" s="1" t="str">
        <f t="shared" si="218"/>
        <v>Submitted</v>
      </c>
      <c r="F2040" s="1" t="s">
        <v>47</v>
      </c>
      <c r="G2040" s="1">
        <v>35</v>
      </c>
      <c r="H2040" s="1" t="s">
        <v>36</v>
      </c>
      <c r="I2040" s="1" t="s">
        <v>25</v>
      </c>
      <c r="J2040" s="1" t="s">
        <v>26</v>
      </c>
      <c r="K2040" s="4">
        <v>1040507</v>
      </c>
      <c r="L2040" s="4" t="str">
        <f t="shared" si="219"/>
        <v>Submitted</v>
      </c>
      <c r="M2040" s="1">
        <v>811</v>
      </c>
      <c r="N2040" s="1" t="str">
        <f t="shared" si="220"/>
        <v>medium_risk</v>
      </c>
      <c r="O2040" s="1" t="str">
        <f t="shared" si="221"/>
        <v>Excellent</v>
      </c>
      <c r="P2040" s="1" t="str">
        <f t="shared" si="222"/>
        <v>Submitted</v>
      </c>
      <c r="Q2040" s="1" t="str">
        <f t="shared" si="223"/>
        <v>Valid</v>
      </c>
      <c r="R2040" s="1" t="s">
        <v>70</v>
      </c>
      <c r="S2040" s="4">
        <v>1546476</v>
      </c>
      <c r="T2040" s="1">
        <v>18.829999999999998</v>
      </c>
      <c r="U2040" s="1">
        <v>60</v>
      </c>
      <c r="V2040" s="1">
        <v>25774.6</v>
      </c>
      <c r="W2040" s="4">
        <f t="shared" si="224"/>
        <v>2426678.59</v>
      </c>
      <c r="X2040" s="1" t="s">
        <v>28</v>
      </c>
      <c r="Y2040" s="1" t="s">
        <v>29</v>
      </c>
      <c r="Z2040" s="8">
        <v>47502</v>
      </c>
      <c r="AA2040" s="8" t="str">
        <f>TEXT(Table2[[#This Row],[Application_Date]],"yyy")</f>
        <v>2030</v>
      </c>
      <c r="AB2040" s="8" t="str">
        <f>TEXT(Table2[[#This Row],[Application_Date]],"mmmm")</f>
        <v>January</v>
      </c>
      <c r="AC2040" s="1" t="s">
        <v>41</v>
      </c>
      <c r="AD2040" s="1" t="s">
        <v>42</v>
      </c>
      <c r="AE2040" s="1" t="s">
        <v>31</v>
      </c>
    </row>
    <row r="2041" spans="1:31" x14ac:dyDescent="0.25">
      <c r="A2041" s="1" t="s">
        <v>4222</v>
      </c>
      <c r="B2041" s="1" t="str">
        <f>IF(COUNTIF($A$2:A2041,A2041)&gt;1,"Duplicate","Unique")</f>
        <v>Unique</v>
      </c>
      <c r="C2041" s="1" t="s">
        <v>4223</v>
      </c>
      <c r="D2041" s="1" t="s">
        <v>214</v>
      </c>
      <c r="E2041" s="1" t="str">
        <f t="shared" si="218"/>
        <v>Submitted</v>
      </c>
      <c r="F2041" s="1" t="s">
        <v>35</v>
      </c>
      <c r="G2041" s="1">
        <v>46</v>
      </c>
      <c r="H2041" s="1" t="s">
        <v>36</v>
      </c>
      <c r="I2041" s="1" t="s">
        <v>25</v>
      </c>
      <c r="J2041" s="1" t="s">
        <v>70</v>
      </c>
      <c r="K2041" s="4">
        <v>1932526</v>
      </c>
      <c r="L2041" s="4" t="str">
        <f t="shared" si="219"/>
        <v>Submitted</v>
      </c>
      <c r="M2041" s="1">
        <v>680</v>
      </c>
      <c r="N2041" s="1" t="str">
        <f t="shared" si="220"/>
        <v>low_risk</v>
      </c>
      <c r="O2041" s="1" t="str">
        <f t="shared" si="221"/>
        <v>Excellent</v>
      </c>
      <c r="P2041" s="1" t="str">
        <f t="shared" si="222"/>
        <v>Submitted</v>
      </c>
      <c r="Q2041" s="1" t="str">
        <f t="shared" si="223"/>
        <v>Valid</v>
      </c>
      <c r="R2041" s="1" t="s">
        <v>70</v>
      </c>
      <c r="S2041" s="4">
        <v>482991</v>
      </c>
      <c r="T2041" s="1">
        <v>10.98</v>
      </c>
      <c r="U2041" s="1">
        <v>120</v>
      </c>
      <c r="V2041" s="1">
        <v>4024.93</v>
      </c>
      <c r="W2041" s="4">
        <f t="shared" si="224"/>
        <v>441936.76500000001</v>
      </c>
      <c r="X2041" s="1" t="s">
        <v>28</v>
      </c>
      <c r="Y2041" s="1" t="s">
        <v>29</v>
      </c>
      <c r="Z2041" s="8">
        <v>47503</v>
      </c>
      <c r="AA2041" s="8" t="str">
        <f>TEXT(Table2[[#This Row],[Application_Date]],"yyy")</f>
        <v>2030</v>
      </c>
      <c r="AB2041" s="8" t="str">
        <f>TEXT(Table2[[#This Row],[Application_Date]],"mmmm")</f>
        <v>January</v>
      </c>
      <c r="AC2041" s="1" t="s">
        <v>61</v>
      </c>
      <c r="AD2041" s="1" t="s">
        <v>30</v>
      </c>
      <c r="AE2041" s="1" t="s">
        <v>66</v>
      </c>
    </row>
    <row r="2042" spans="1:31" x14ac:dyDescent="0.25">
      <c r="A2042" s="1" t="s">
        <v>4224</v>
      </c>
      <c r="B2042" s="1" t="str">
        <f>IF(COUNTIF($A$2:A2042,A2042)&gt;1,"Duplicate","Unique")</f>
        <v>Unique</v>
      </c>
      <c r="C2042" s="1" t="s">
        <v>4225</v>
      </c>
      <c r="D2042" s="1" t="s">
        <v>204</v>
      </c>
      <c r="E2042" s="1" t="str">
        <f t="shared" si="218"/>
        <v>Submitted</v>
      </c>
      <c r="F2042" s="1" t="s">
        <v>35</v>
      </c>
      <c r="G2042" s="1">
        <v>21</v>
      </c>
      <c r="H2042" s="1" t="s">
        <v>24</v>
      </c>
      <c r="I2042" s="1" t="s">
        <v>25</v>
      </c>
      <c r="J2042" s="1" t="s">
        <v>26</v>
      </c>
      <c r="K2042" s="4">
        <v>1597597</v>
      </c>
      <c r="L2042" s="4" t="str">
        <f t="shared" si="219"/>
        <v>Submitted</v>
      </c>
      <c r="M2042" s="1">
        <v>335</v>
      </c>
      <c r="N2042" s="1" t="str">
        <f t="shared" si="220"/>
        <v>High_risk</v>
      </c>
      <c r="O2042" s="1" t="str">
        <f t="shared" si="221"/>
        <v>Excellent</v>
      </c>
      <c r="P2042" s="1" t="str">
        <f t="shared" si="222"/>
        <v>Submitted</v>
      </c>
      <c r="Q2042" s="1" t="str">
        <f t="shared" si="223"/>
        <v>Valid</v>
      </c>
      <c r="R2042" s="1" t="s">
        <v>6</v>
      </c>
      <c r="S2042" s="4">
        <v>952353</v>
      </c>
      <c r="T2042" s="1">
        <v>15.91</v>
      </c>
      <c r="U2042" s="1">
        <v>36</v>
      </c>
      <c r="V2042" s="1">
        <v>26454.25</v>
      </c>
      <c r="W2042" s="4">
        <f t="shared" si="224"/>
        <v>1262661.3525000804</v>
      </c>
      <c r="X2042" s="1" t="s">
        <v>105</v>
      </c>
      <c r="Y2042" s="1" t="s">
        <v>106</v>
      </c>
      <c r="Z2042" s="8">
        <v>47504</v>
      </c>
      <c r="AA2042" s="8" t="str">
        <f>TEXT(Table2[[#This Row],[Application_Date]],"yyy")</f>
        <v>2030</v>
      </c>
      <c r="AB2042" s="8" t="str">
        <f>TEXT(Table2[[#This Row],[Application_Date]],"mmmm")</f>
        <v>January</v>
      </c>
      <c r="AC2042" s="1" t="s">
        <v>61</v>
      </c>
      <c r="AD2042" s="1" t="s">
        <v>42</v>
      </c>
      <c r="AE2042" s="1" t="s">
        <v>43</v>
      </c>
    </row>
    <row r="2043" spans="1:31" x14ac:dyDescent="0.25">
      <c r="A2043" s="1" t="s">
        <v>4226</v>
      </c>
      <c r="B2043" s="1" t="str">
        <f>IF(COUNTIF($A$2:A2043,A2043)&gt;1,"Duplicate","Unique")</f>
        <v>Unique</v>
      </c>
      <c r="C2043" s="1" t="s">
        <v>4227</v>
      </c>
      <c r="D2043" s="1" t="s">
        <v>163</v>
      </c>
      <c r="E2043" s="1" t="str">
        <f t="shared" si="218"/>
        <v>Submitted</v>
      </c>
      <c r="F2043" s="1" t="s">
        <v>47</v>
      </c>
      <c r="G2043" s="1">
        <v>56</v>
      </c>
      <c r="H2043" s="1" t="s">
        <v>36</v>
      </c>
      <c r="I2043" s="1" t="s">
        <v>48</v>
      </c>
      <c r="J2043" s="1" t="s">
        <v>26</v>
      </c>
      <c r="K2043" s="4">
        <v>457350</v>
      </c>
      <c r="L2043" s="4" t="str">
        <f t="shared" si="219"/>
        <v>Submitted</v>
      </c>
      <c r="M2043" s="1">
        <v>580</v>
      </c>
      <c r="N2043" s="1" t="str">
        <f t="shared" si="220"/>
        <v>High_risk</v>
      </c>
      <c r="O2043" s="1" t="str">
        <f t="shared" si="221"/>
        <v>Excellent</v>
      </c>
      <c r="P2043" s="1" t="str">
        <f t="shared" si="222"/>
        <v>Submitted</v>
      </c>
      <c r="Q2043" s="1" t="str">
        <f t="shared" si="223"/>
        <v>Valid</v>
      </c>
      <c r="R2043" s="1" t="s">
        <v>38</v>
      </c>
      <c r="S2043" s="4">
        <v>212688</v>
      </c>
      <c r="T2043" s="1">
        <v>8.91</v>
      </c>
      <c r="U2043" s="1">
        <v>60</v>
      </c>
      <c r="V2043" s="1">
        <v>3544.8</v>
      </c>
      <c r="W2043" s="4">
        <f t="shared" si="224"/>
        <v>157920.84000000052</v>
      </c>
      <c r="X2043" s="1" t="s">
        <v>28</v>
      </c>
      <c r="Y2043" s="1" t="s">
        <v>29</v>
      </c>
      <c r="Z2043" s="8">
        <v>47505</v>
      </c>
      <c r="AA2043" s="8" t="str">
        <f>TEXT(Table2[[#This Row],[Application_Date]],"yyy")</f>
        <v>2030</v>
      </c>
      <c r="AB2043" s="8" t="str">
        <f>TEXT(Table2[[#This Row],[Application_Date]],"mmmm")</f>
        <v>January</v>
      </c>
      <c r="AC2043" s="1" t="s">
        <v>61</v>
      </c>
      <c r="AD2043" s="1" t="s">
        <v>30</v>
      </c>
      <c r="AE2043" s="1" t="s">
        <v>62</v>
      </c>
    </row>
    <row r="2044" spans="1:31" x14ac:dyDescent="0.25">
      <c r="A2044" s="1" t="s">
        <v>4228</v>
      </c>
      <c r="B2044" s="1" t="str">
        <f>IF(COUNTIF($A$2:A2044,A2044)&gt;1,"Duplicate","Unique")</f>
        <v>Unique</v>
      </c>
      <c r="C2044" s="1" t="s">
        <v>4229</v>
      </c>
      <c r="D2044" s="1" t="s">
        <v>124</v>
      </c>
      <c r="E2044" s="1" t="str">
        <f t="shared" si="218"/>
        <v>Submitted</v>
      </c>
      <c r="F2044" s="1" t="s">
        <v>47</v>
      </c>
      <c r="G2044" s="1">
        <v>38</v>
      </c>
      <c r="H2044" s="1" t="s">
        <v>24</v>
      </c>
      <c r="I2044" s="1" t="s">
        <v>25</v>
      </c>
      <c r="J2044" s="1" t="s">
        <v>26</v>
      </c>
      <c r="K2044" s="4">
        <v>687435</v>
      </c>
      <c r="L2044" s="4" t="str">
        <f t="shared" si="219"/>
        <v>Submitted</v>
      </c>
      <c r="M2044" s="1">
        <v>789</v>
      </c>
      <c r="N2044" s="1" t="str">
        <f t="shared" si="220"/>
        <v>medium_risk</v>
      </c>
      <c r="O2044" s="1" t="str">
        <f t="shared" si="221"/>
        <v>Excellent</v>
      </c>
      <c r="P2044" s="1" t="str">
        <f t="shared" si="222"/>
        <v>Submitted</v>
      </c>
      <c r="Q2044" s="1" t="str">
        <f t="shared" si="223"/>
        <v>Valid</v>
      </c>
      <c r="R2044" s="1" t="s">
        <v>70</v>
      </c>
      <c r="S2044" s="4">
        <v>4833734</v>
      </c>
      <c r="T2044" s="1">
        <v>8.39</v>
      </c>
      <c r="U2044" s="1">
        <v>60</v>
      </c>
      <c r="V2044" s="1">
        <v>80562.23</v>
      </c>
      <c r="W2044" s="4">
        <f t="shared" si="224"/>
        <v>3379585.6883333856</v>
      </c>
      <c r="X2044" s="1" t="s">
        <v>59</v>
      </c>
      <c r="Y2044" s="1" t="s">
        <v>60</v>
      </c>
      <c r="Z2044" s="8">
        <v>47506</v>
      </c>
      <c r="AA2044" s="8" t="str">
        <f>TEXT(Table2[[#This Row],[Application_Date]],"yyy")</f>
        <v>2030</v>
      </c>
      <c r="AB2044" s="8" t="str">
        <f>TEXT(Table2[[#This Row],[Application_Date]],"mmmm")</f>
        <v>January</v>
      </c>
      <c r="AC2044" s="1" t="s">
        <v>61</v>
      </c>
      <c r="AD2044" s="1" t="s">
        <v>30</v>
      </c>
      <c r="AE2044" s="1" t="s">
        <v>31</v>
      </c>
    </row>
    <row r="2045" spans="1:31" x14ac:dyDescent="0.25">
      <c r="A2045" s="1" t="s">
        <v>4230</v>
      </c>
      <c r="B2045" s="1" t="str">
        <f>IF(COUNTIF($A$2:A2045,A2045)&gt;1,"Duplicate","Unique")</f>
        <v>Unique</v>
      </c>
      <c r="C2045" s="1" t="s">
        <v>4231</v>
      </c>
      <c r="D2045" s="1" t="s">
        <v>314</v>
      </c>
      <c r="E2045" s="1" t="str">
        <f t="shared" si="218"/>
        <v>Submitted</v>
      </c>
      <c r="F2045" s="1" t="s">
        <v>47</v>
      </c>
      <c r="G2045" s="1">
        <v>35</v>
      </c>
      <c r="H2045" s="1" t="s">
        <v>36</v>
      </c>
      <c r="I2045" s="1" t="s">
        <v>48</v>
      </c>
      <c r="J2045" s="1" t="s">
        <v>70</v>
      </c>
      <c r="K2045" s="4">
        <v>1371937</v>
      </c>
      <c r="L2045" s="4" t="str">
        <f t="shared" si="219"/>
        <v>Submitted</v>
      </c>
      <c r="M2045" s="1">
        <v>847</v>
      </c>
      <c r="N2045" s="1" t="str">
        <f t="shared" si="220"/>
        <v>medium_risk</v>
      </c>
      <c r="O2045" s="1" t="str">
        <f t="shared" si="221"/>
        <v>Excellent</v>
      </c>
      <c r="P2045" s="1" t="str">
        <f t="shared" si="222"/>
        <v>Submitted</v>
      </c>
      <c r="Q2045" s="1" t="str">
        <f t="shared" si="223"/>
        <v>Valid</v>
      </c>
      <c r="R2045" s="1" t="s">
        <v>6</v>
      </c>
      <c r="S2045" s="4">
        <v>238676</v>
      </c>
      <c r="T2045" s="1">
        <v>11.25</v>
      </c>
      <c r="U2045" s="1">
        <v>120</v>
      </c>
      <c r="V2045" s="1">
        <v>1988.97</v>
      </c>
      <c r="W2045" s="4">
        <f t="shared" si="224"/>
        <v>223758.75</v>
      </c>
      <c r="X2045" s="1" t="s">
        <v>95</v>
      </c>
      <c r="Y2045" s="1" t="s">
        <v>96</v>
      </c>
      <c r="Z2045" s="8">
        <v>47507</v>
      </c>
      <c r="AA2045" s="8" t="str">
        <f>TEXT(Table2[[#This Row],[Application_Date]],"yyy")</f>
        <v>2030</v>
      </c>
      <c r="AB2045" s="8" t="str">
        <f>TEXT(Table2[[#This Row],[Application_Date]],"mmmm")</f>
        <v>January</v>
      </c>
      <c r="AC2045" s="1" t="s">
        <v>41</v>
      </c>
      <c r="AD2045" s="1" t="s">
        <v>30</v>
      </c>
      <c r="AE2045" s="1" t="s">
        <v>66</v>
      </c>
    </row>
    <row r="2046" spans="1:31" x14ac:dyDescent="0.25">
      <c r="A2046" s="1" t="s">
        <v>4232</v>
      </c>
      <c r="B2046" s="1" t="str">
        <f>IF(COUNTIF($A$2:A2046,A2046)&gt;1,"Duplicate","Unique")</f>
        <v>Unique</v>
      </c>
      <c r="C2046" s="1" t="s">
        <v>4233</v>
      </c>
      <c r="D2046" s="1" t="s">
        <v>361</v>
      </c>
      <c r="E2046" s="1" t="str">
        <f t="shared" si="218"/>
        <v>Submitted</v>
      </c>
      <c r="F2046" s="1" t="s">
        <v>47</v>
      </c>
      <c r="G2046" s="1">
        <v>60</v>
      </c>
      <c r="H2046" s="1" t="s">
        <v>24</v>
      </c>
      <c r="I2046" s="1" t="s">
        <v>48</v>
      </c>
      <c r="J2046" s="1" t="s">
        <v>49</v>
      </c>
      <c r="K2046" s="4">
        <v>2211897</v>
      </c>
      <c r="L2046" s="4" t="str">
        <f t="shared" si="219"/>
        <v>Submitted</v>
      </c>
      <c r="M2046" s="1">
        <v>593</v>
      </c>
      <c r="N2046" s="1" t="str">
        <f t="shared" si="220"/>
        <v>High_risk</v>
      </c>
      <c r="O2046" s="1" t="str">
        <f t="shared" si="221"/>
        <v>Excellent</v>
      </c>
      <c r="P2046" s="1" t="str">
        <f t="shared" si="222"/>
        <v>Submitted</v>
      </c>
      <c r="Q2046" s="1" t="str">
        <f t="shared" si="223"/>
        <v>Valid</v>
      </c>
      <c r="R2046" s="1" t="s">
        <v>82</v>
      </c>
      <c r="S2046" s="4">
        <v>1278272</v>
      </c>
      <c r="T2046" s="1">
        <v>10.69</v>
      </c>
      <c r="U2046" s="1">
        <v>24</v>
      </c>
      <c r="V2046" s="1">
        <v>53261.33</v>
      </c>
      <c r="W2046" s="4">
        <f t="shared" si="224"/>
        <v>1138727.5677275711</v>
      </c>
      <c r="X2046" s="1" t="s">
        <v>105</v>
      </c>
      <c r="Y2046" s="1" t="s">
        <v>106</v>
      </c>
      <c r="Z2046" s="8">
        <v>47508</v>
      </c>
      <c r="AA2046" s="8" t="str">
        <f>TEXT(Table2[[#This Row],[Application_Date]],"yyy")</f>
        <v>2030</v>
      </c>
      <c r="AB2046" s="8" t="str">
        <f>TEXT(Table2[[#This Row],[Application_Date]],"mmmm")</f>
        <v>January</v>
      </c>
      <c r="AC2046" s="1" t="s">
        <v>61</v>
      </c>
      <c r="AD2046" s="1" t="s">
        <v>42</v>
      </c>
      <c r="AE2046" s="1" t="s">
        <v>43</v>
      </c>
    </row>
    <row r="2047" spans="1:31" x14ac:dyDescent="0.25">
      <c r="A2047" s="1" t="s">
        <v>4234</v>
      </c>
      <c r="B2047" s="1" t="str">
        <f>IF(COUNTIF($A$2:A2047,A2047)&gt;1,"Duplicate","Unique")</f>
        <v>Unique</v>
      </c>
      <c r="C2047" s="1" t="s">
        <v>4235</v>
      </c>
      <c r="D2047" s="1" t="s">
        <v>461</v>
      </c>
      <c r="E2047" s="1" t="str">
        <f t="shared" si="218"/>
        <v>Submitted</v>
      </c>
      <c r="F2047" s="1" t="s">
        <v>35</v>
      </c>
      <c r="G2047" s="1">
        <v>33</v>
      </c>
      <c r="H2047" s="1" t="s">
        <v>24</v>
      </c>
      <c r="I2047" s="1" t="s">
        <v>25</v>
      </c>
      <c r="J2047" s="1" t="s">
        <v>70</v>
      </c>
      <c r="K2047" s="4">
        <v>584621</v>
      </c>
      <c r="L2047" s="4" t="str">
        <f t="shared" si="219"/>
        <v>Submitted</v>
      </c>
      <c r="M2047" s="1">
        <v>566</v>
      </c>
      <c r="N2047" s="1" t="str">
        <f t="shared" si="220"/>
        <v>High_risk</v>
      </c>
      <c r="O2047" s="1" t="str">
        <f t="shared" si="221"/>
        <v>Excellent</v>
      </c>
      <c r="P2047" s="1" t="str">
        <f t="shared" si="222"/>
        <v>Submitted</v>
      </c>
      <c r="Q2047" s="1" t="str">
        <f t="shared" si="223"/>
        <v>Valid</v>
      </c>
      <c r="R2047" s="1" t="s">
        <v>27</v>
      </c>
      <c r="S2047" s="4">
        <v>4957961</v>
      </c>
      <c r="T2047" s="1">
        <v>12.12</v>
      </c>
      <c r="U2047" s="1">
        <v>180</v>
      </c>
      <c r="V2047" s="1">
        <v>27544.23</v>
      </c>
      <c r="W2047" s="4">
        <f t="shared" si="224"/>
        <v>5007540.6100000003</v>
      </c>
      <c r="X2047" s="1" t="s">
        <v>85</v>
      </c>
      <c r="Y2047" s="1" t="s">
        <v>86</v>
      </c>
      <c r="Z2047" s="8">
        <v>47509</v>
      </c>
      <c r="AA2047" s="8" t="str">
        <f>TEXT(Table2[[#This Row],[Application_Date]],"yyy")</f>
        <v>2030</v>
      </c>
      <c r="AB2047" s="8" t="str">
        <f>TEXT(Table2[[#This Row],[Application_Date]],"mmmm")</f>
        <v>January</v>
      </c>
      <c r="AC2047" s="1" t="s">
        <v>61</v>
      </c>
      <c r="AD2047" s="1" t="s">
        <v>30</v>
      </c>
      <c r="AE2047" s="1" t="s">
        <v>31</v>
      </c>
    </row>
    <row r="2048" spans="1:31" x14ac:dyDescent="0.25">
      <c r="A2048" s="1" t="s">
        <v>4236</v>
      </c>
      <c r="B2048" s="1" t="str">
        <f>IF(COUNTIF($A$2:A2048,A2048)&gt;1,"Duplicate","Unique")</f>
        <v>Unique</v>
      </c>
      <c r="C2048" s="1" t="s">
        <v>4237</v>
      </c>
      <c r="D2048" s="1" t="s">
        <v>270</v>
      </c>
      <c r="E2048" s="1" t="str">
        <f t="shared" si="218"/>
        <v>Submitted</v>
      </c>
      <c r="F2048" s="1" t="s">
        <v>47</v>
      </c>
      <c r="G2048" s="1">
        <v>53</v>
      </c>
      <c r="H2048" s="1" t="s">
        <v>36</v>
      </c>
      <c r="I2048" s="1" t="s">
        <v>48</v>
      </c>
      <c r="J2048" s="1" t="s">
        <v>37</v>
      </c>
      <c r="K2048" s="4">
        <v>675235</v>
      </c>
      <c r="L2048" s="4" t="str">
        <f t="shared" si="219"/>
        <v>Submitted</v>
      </c>
      <c r="M2048" s="1">
        <v>554</v>
      </c>
      <c r="N2048" s="1" t="str">
        <f t="shared" si="220"/>
        <v>High_risk</v>
      </c>
      <c r="O2048" s="1" t="str">
        <f t="shared" si="221"/>
        <v>Excellent</v>
      </c>
      <c r="P2048" s="1" t="str">
        <f t="shared" si="222"/>
        <v>Submitted</v>
      </c>
      <c r="Q2048" s="1" t="str">
        <f t="shared" si="223"/>
        <v>Valid</v>
      </c>
      <c r="R2048" s="1" t="s">
        <v>70</v>
      </c>
      <c r="S2048" s="4">
        <v>3228468</v>
      </c>
      <c r="T2048" s="1">
        <v>11.1</v>
      </c>
      <c r="U2048" s="1">
        <v>36</v>
      </c>
      <c r="V2048" s="1">
        <v>89679.67</v>
      </c>
      <c r="W2048" s="4">
        <f t="shared" si="224"/>
        <v>2986332.9001720408</v>
      </c>
      <c r="X2048" s="1" t="s">
        <v>28</v>
      </c>
      <c r="Y2048" s="1" t="s">
        <v>29</v>
      </c>
      <c r="Z2048" s="8">
        <v>47510</v>
      </c>
      <c r="AA2048" s="8" t="str">
        <f>TEXT(Table2[[#This Row],[Application_Date]],"yyy")</f>
        <v>2030</v>
      </c>
      <c r="AB2048" s="8" t="str">
        <f>TEXT(Table2[[#This Row],[Application_Date]],"mmmm")</f>
        <v>January</v>
      </c>
      <c r="AC2048" s="1" t="s">
        <v>52</v>
      </c>
      <c r="AD2048" s="1" t="s">
        <v>30</v>
      </c>
      <c r="AE2048" s="1" t="s">
        <v>31</v>
      </c>
    </row>
    <row r="2049" spans="1:31" x14ac:dyDescent="0.25">
      <c r="A2049" s="1" t="s">
        <v>4238</v>
      </c>
      <c r="B2049" s="1" t="str">
        <f>IF(COUNTIF($A$2:A2049,A2049)&gt;1,"Duplicate","Unique")</f>
        <v>Unique</v>
      </c>
      <c r="C2049" s="1" t="s">
        <v>4239</v>
      </c>
      <c r="D2049" s="1" t="s">
        <v>333</v>
      </c>
      <c r="E2049" s="1" t="str">
        <f t="shared" si="218"/>
        <v>Submitted</v>
      </c>
      <c r="F2049" s="1" t="s">
        <v>47</v>
      </c>
      <c r="G2049" s="1">
        <v>54</v>
      </c>
      <c r="H2049" s="1" t="s">
        <v>36</v>
      </c>
      <c r="I2049" s="1" t="s">
        <v>48</v>
      </c>
      <c r="J2049" s="1" t="s">
        <v>37</v>
      </c>
      <c r="K2049" s="4">
        <v>673007</v>
      </c>
      <c r="L2049" s="4" t="str">
        <f t="shared" si="219"/>
        <v>Submitted</v>
      </c>
      <c r="M2049" s="1">
        <v>331</v>
      </c>
      <c r="N2049" s="1" t="str">
        <f t="shared" si="220"/>
        <v>High_risk</v>
      </c>
      <c r="O2049" s="1" t="str">
        <f t="shared" si="221"/>
        <v>Excellent</v>
      </c>
      <c r="P2049" s="1" t="str">
        <f t="shared" si="222"/>
        <v>Submitted</v>
      </c>
      <c r="Q2049" s="1" t="str">
        <f t="shared" si="223"/>
        <v>Valid</v>
      </c>
      <c r="R2049" s="1" t="s">
        <v>82</v>
      </c>
      <c r="S2049" s="4">
        <v>1188135</v>
      </c>
      <c r="T2049" s="1">
        <v>13.68</v>
      </c>
      <c r="U2049" s="1">
        <v>12</v>
      </c>
      <c r="V2049" s="1">
        <v>99011.25</v>
      </c>
      <c r="W2049" s="4">
        <f t="shared" si="224"/>
        <v>1354620.7427270522</v>
      </c>
      <c r="X2049" s="1" t="s">
        <v>95</v>
      </c>
      <c r="Y2049" s="1" t="s">
        <v>96</v>
      </c>
      <c r="Z2049" s="8">
        <v>47511</v>
      </c>
      <c r="AA2049" s="8" t="str">
        <f>TEXT(Table2[[#This Row],[Application_Date]],"yyy")</f>
        <v>2030</v>
      </c>
      <c r="AB2049" s="8" t="str">
        <f>TEXT(Table2[[#This Row],[Application_Date]],"mmmm")</f>
        <v>January</v>
      </c>
      <c r="AC2049" s="1" t="s">
        <v>61</v>
      </c>
      <c r="AD2049" s="1" t="s">
        <v>42</v>
      </c>
      <c r="AE2049" s="1" t="s">
        <v>43</v>
      </c>
    </row>
    <row r="2050" spans="1:31" x14ac:dyDescent="0.25">
      <c r="A2050" s="1" t="s">
        <v>4240</v>
      </c>
      <c r="B2050" s="1" t="str">
        <f>IF(COUNTIF($A$2:A2050,A2050)&gt;1,"Duplicate","Unique")</f>
        <v>Unique</v>
      </c>
      <c r="C2050" s="1" t="s">
        <v>4241</v>
      </c>
      <c r="D2050" s="1" t="s">
        <v>1280</v>
      </c>
      <c r="E2050" s="1" t="str">
        <f t="shared" ref="E2050:E2113" si="225">IF(C2050="","Missing","Submitted")</f>
        <v>Submitted</v>
      </c>
      <c r="F2050" s="1" t="s">
        <v>47</v>
      </c>
      <c r="G2050" s="1">
        <v>61</v>
      </c>
      <c r="H2050" s="1" t="s">
        <v>36</v>
      </c>
      <c r="I2050" s="1" t="s">
        <v>25</v>
      </c>
      <c r="J2050" s="1" t="s">
        <v>37</v>
      </c>
      <c r="K2050" s="4">
        <v>1035190</v>
      </c>
      <c r="L2050" s="4" t="str">
        <f t="shared" ref="L2050:L2113" si="226">IF(K2050="","Missing","Submitted")</f>
        <v>Submitted</v>
      </c>
      <c r="M2050" s="1">
        <v>797</v>
      </c>
      <c r="N2050" s="1" t="str">
        <f t="shared" ref="N2050:N2113" si="227">IF(M2050&lt;600,"High_risk",IF(M2050&gt;=750,"medium_risk","low_risk"))</f>
        <v>medium_risk</v>
      </c>
      <c r="O2050" s="1" t="str">
        <f t="shared" ref="O2050:O2113" si="228">IF(J2051&lt;503,"Poor",IF(J2051&lt;=550,"Fair",IF(J2051&lt;=750,"Good","Excellent")))</f>
        <v>Excellent</v>
      </c>
      <c r="P2050" s="1" t="str">
        <f t="shared" ref="P2050:P2113" si="229">IF(S2050="","Missing","Submitted")</f>
        <v>Submitted</v>
      </c>
      <c r="Q2050" s="1" t="str">
        <f t="shared" ref="Q2050:Q2113" si="230">IF(AND(M2050&gt;=300,M2050&lt;=900),"Valid","Invalid")</f>
        <v>Valid</v>
      </c>
      <c r="R2050" s="1" t="s">
        <v>6</v>
      </c>
      <c r="S2050" s="4">
        <v>4576902</v>
      </c>
      <c r="T2050" s="1">
        <v>16.760000000000002</v>
      </c>
      <c r="U2050" s="1">
        <v>120</v>
      </c>
      <c r="V2050" s="1">
        <v>38140.85</v>
      </c>
      <c r="W2050" s="4">
        <f t="shared" ref="W2050:W2113" si="231">PMT(T2050/12,U2050,-S2050)</f>
        <v>6392406.46</v>
      </c>
      <c r="X2050" s="1" t="s">
        <v>28</v>
      </c>
      <c r="Y2050" s="1" t="s">
        <v>29</v>
      </c>
      <c r="Z2050" s="8">
        <v>47512</v>
      </c>
      <c r="AA2050" s="8" t="str">
        <f>TEXT(Table2[[#This Row],[Application_Date]],"yyy")</f>
        <v>2030</v>
      </c>
      <c r="AB2050" s="8" t="str">
        <f>TEXT(Table2[[#This Row],[Application_Date]],"mmmm")</f>
        <v>January</v>
      </c>
      <c r="AC2050" s="1" t="s">
        <v>61</v>
      </c>
      <c r="AD2050" s="1" t="s">
        <v>30</v>
      </c>
      <c r="AE2050" s="1" t="s">
        <v>62</v>
      </c>
    </row>
    <row r="2051" spans="1:31" x14ac:dyDescent="0.25">
      <c r="A2051" s="1" t="s">
        <v>4242</v>
      </c>
      <c r="B2051" s="1" t="str">
        <f>IF(COUNTIF($A$2:A2051,A2051)&gt;1,"Duplicate","Unique")</f>
        <v>Unique</v>
      </c>
      <c r="C2051" s="1" t="s">
        <v>4243</v>
      </c>
      <c r="D2051" s="1" t="s">
        <v>177</v>
      </c>
      <c r="E2051" s="1" t="str">
        <f t="shared" si="225"/>
        <v>Submitted</v>
      </c>
      <c r="F2051" s="1" t="s">
        <v>47</v>
      </c>
      <c r="G2051" s="1">
        <v>65</v>
      </c>
      <c r="H2051" s="1" t="s">
        <v>36</v>
      </c>
      <c r="I2051" s="1" t="s">
        <v>25</v>
      </c>
      <c r="J2051" s="1" t="s">
        <v>37</v>
      </c>
      <c r="K2051" s="4">
        <v>628071</v>
      </c>
      <c r="L2051" s="4" t="str">
        <f t="shared" si="226"/>
        <v>Submitted</v>
      </c>
      <c r="M2051" s="1">
        <v>569</v>
      </c>
      <c r="N2051" s="1" t="str">
        <f t="shared" si="227"/>
        <v>High_risk</v>
      </c>
      <c r="O2051" s="1" t="str">
        <f t="shared" si="228"/>
        <v>Excellent</v>
      </c>
      <c r="P2051" s="1" t="str">
        <f t="shared" si="229"/>
        <v>Submitted</v>
      </c>
      <c r="Q2051" s="1" t="str">
        <f t="shared" si="230"/>
        <v>Valid</v>
      </c>
      <c r="R2051" s="1" t="s">
        <v>6</v>
      </c>
      <c r="S2051" s="4">
        <v>1464344</v>
      </c>
      <c r="T2051" s="1">
        <v>11.21</v>
      </c>
      <c r="U2051" s="1">
        <v>120</v>
      </c>
      <c r="V2051" s="1">
        <v>12202.87</v>
      </c>
      <c r="W2051" s="4">
        <f t="shared" si="231"/>
        <v>1367941.3533333333</v>
      </c>
      <c r="X2051" s="1" t="s">
        <v>59</v>
      </c>
      <c r="Y2051" s="1" t="s">
        <v>60</v>
      </c>
      <c r="Z2051" s="8">
        <v>47513</v>
      </c>
      <c r="AA2051" s="8" t="str">
        <f>TEXT(Table2[[#This Row],[Application_Date]],"yyy")</f>
        <v>2030</v>
      </c>
      <c r="AB2051" s="8" t="str">
        <f>TEXT(Table2[[#This Row],[Application_Date]],"mmmm")</f>
        <v>January</v>
      </c>
      <c r="AC2051" s="1" t="s">
        <v>61</v>
      </c>
      <c r="AD2051" s="1" t="s">
        <v>30</v>
      </c>
      <c r="AE2051" s="1" t="s">
        <v>62</v>
      </c>
    </row>
    <row r="2052" spans="1:31" x14ac:dyDescent="0.25">
      <c r="A2052" s="1" t="s">
        <v>4244</v>
      </c>
      <c r="B2052" s="1" t="str">
        <f>IF(COUNTIF($A$2:A2052,A2052)&gt;1,"Duplicate","Unique")</f>
        <v>Unique</v>
      </c>
      <c r="C2052" s="1" t="s">
        <v>4245</v>
      </c>
      <c r="D2052" s="1" t="s">
        <v>366</v>
      </c>
      <c r="E2052" s="1" t="str">
        <f t="shared" si="225"/>
        <v>Submitted</v>
      </c>
      <c r="F2052" s="1" t="s">
        <v>35</v>
      </c>
      <c r="G2052" s="1">
        <v>44</v>
      </c>
      <c r="H2052" s="1" t="s">
        <v>24</v>
      </c>
      <c r="I2052" s="1" t="s">
        <v>48</v>
      </c>
      <c r="J2052" s="1" t="s">
        <v>26</v>
      </c>
      <c r="K2052" s="4">
        <v>1514111</v>
      </c>
      <c r="L2052" s="4" t="str">
        <f t="shared" si="226"/>
        <v>Submitted</v>
      </c>
      <c r="M2052" s="1">
        <v>377</v>
      </c>
      <c r="N2052" s="1" t="str">
        <f t="shared" si="227"/>
        <v>High_risk</v>
      </c>
      <c r="O2052" s="1" t="str">
        <f t="shared" si="228"/>
        <v>Excellent</v>
      </c>
      <c r="P2052" s="1" t="str">
        <f t="shared" si="229"/>
        <v>Submitted</v>
      </c>
      <c r="Q2052" s="1" t="str">
        <f t="shared" si="230"/>
        <v>Valid</v>
      </c>
      <c r="R2052" s="1" t="s">
        <v>6</v>
      </c>
      <c r="S2052" s="4">
        <v>1041979</v>
      </c>
      <c r="T2052" s="1">
        <v>10.63</v>
      </c>
      <c r="U2052" s="1">
        <v>60</v>
      </c>
      <c r="V2052" s="1">
        <v>17366.32</v>
      </c>
      <c r="W2052" s="4">
        <f t="shared" si="231"/>
        <v>923019.73083333333</v>
      </c>
      <c r="X2052" s="1" t="s">
        <v>50</v>
      </c>
      <c r="Y2052" s="1" t="s">
        <v>51</v>
      </c>
      <c r="Z2052" s="8">
        <v>47514</v>
      </c>
      <c r="AA2052" s="8" t="str">
        <f>TEXT(Table2[[#This Row],[Application_Date]],"yyy")</f>
        <v>2030</v>
      </c>
      <c r="AB2052" s="8" t="str">
        <f>TEXT(Table2[[#This Row],[Application_Date]],"mmmm")</f>
        <v>January</v>
      </c>
      <c r="AC2052" s="1" t="s">
        <v>41</v>
      </c>
      <c r="AD2052" s="1" t="s">
        <v>30</v>
      </c>
      <c r="AE2052" s="1" t="s">
        <v>62</v>
      </c>
    </row>
    <row r="2053" spans="1:31" x14ac:dyDescent="0.25">
      <c r="A2053" s="1" t="s">
        <v>4246</v>
      </c>
      <c r="B2053" s="1" t="str">
        <f>IF(COUNTIF($A$2:A2053,A2053)&gt;1,"Duplicate","Unique")</f>
        <v>Unique</v>
      </c>
      <c r="C2053" s="1" t="s">
        <v>4247</v>
      </c>
      <c r="D2053" s="1" t="s">
        <v>204</v>
      </c>
      <c r="E2053" s="1" t="str">
        <f t="shared" si="225"/>
        <v>Submitted</v>
      </c>
      <c r="F2053" s="1" t="s">
        <v>47</v>
      </c>
      <c r="G2053" s="1">
        <v>53</v>
      </c>
      <c r="H2053" s="1" t="s">
        <v>24</v>
      </c>
      <c r="I2053" s="1" t="s">
        <v>48</v>
      </c>
      <c r="J2053" s="1" t="s">
        <v>70</v>
      </c>
      <c r="K2053" s="4">
        <v>947407</v>
      </c>
      <c r="L2053" s="4" t="str">
        <f t="shared" si="226"/>
        <v>Submitted</v>
      </c>
      <c r="M2053" s="1">
        <v>363</v>
      </c>
      <c r="N2053" s="1" t="str">
        <f t="shared" si="227"/>
        <v>High_risk</v>
      </c>
      <c r="O2053" s="1" t="str">
        <f t="shared" si="228"/>
        <v>Excellent</v>
      </c>
      <c r="P2053" s="1" t="str">
        <f t="shared" si="229"/>
        <v>Submitted</v>
      </c>
      <c r="Q2053" s="1" t="str">
        <f t="shared" si="230"/>
        <v>Valid</v>
      </c>
      <c r="R2053" s="1" t="s">
        <v>70</v>
      </c>
      <c r="S2053" s="4">
        <v>1676345</v>
      </c>
      <c r="T2053" s="1">
        <v>17.100000000000001</v>
      </c>
      <c r="U2053" s="1">
        <v>24</v>
      </c>
      <c r="V2053" s="1">
        <v>69847.710000000006</v>
      </c>
      <c r="W2053" s="4">
        <f t="shared" si="231"/>
        <v>2388791.6263966784</v>
      </c>
      <c r="X2053" s="1" t="s">
        <v>95</v>
      </c>
      <c r="Y2053" s="1" t="s">
        <v>96</v>
      </c>
      <c r="Z2053" s="8">
        <v>47515</v>
      </c>
      <c r="AA2053" s="8" t="str">
        <f>TEXT(Table2[[#This Row],[Application_Date]],"yyy")</f>
        <v>2030</v>
      </c>
      <c r="AB2053" s="8" t="str">
        <f>TEXT(Table2[[#This Row],[Application_Date]],"mmmm")</f>
        <v>February</v>
      </c>
      <c r="AC2053" s="1" t="s">
        <v>61</v>
      </c>
      <c r="AD2053" s="1" t="s">
        <v>30</v>
      </c>
      <c r="AE2053" s="1" t="s">
        <v>66</v>
      </c>
    </row>
    <row r="2054" spans="1:31" x14ac:dyDescent="0.25">
      <c r="A2054" s="1" t="s">
        <v>4248</v>
      </c>
      <c r="B2054" s="1" t="str">
        <f>IF(COUNTIF($A$2:A2054,A2054)&gt;1,"Duplicate","Unique")</f>
        <v>Unique</v>
      </c>
      <c r="C2054" s="1" t="s">
        <v>4249</v>
      </c>
      <c r="D2054" s="1" t="s">
        <v>160</v>
      </c>
      <c r="E2054" s="1" t="str">
        <f t="shared" si="225"/>
        <v>Submitted</v>
      </c>
      <c r="F2054" s="1" t="s">
        <v>47</v>
      </c>
      <c r="G2054" s="1">
        <v>34</v>
      </c>
      <c r="H2054" s="1" t="s">
        <v>36</v>
      </c>
      <c r="I2054" s="1" t="s">
        <v>48</v>
      </c>
      <c r="J2054" s="1" t="s">
        <v>26</v>
      </c>
      <c r="K2054" s="4">
        <v>1235591</v>
      </c>
      <c r="L2054" s="4" t="str">
        <f t="shared" si="226"/>
        <v>Submitted</v>
      </c>
      <c r="M2054" s="1">
        <v>507</v>
      </c>
      <c r="N2054" s="1" t="str">
        <f t="shared" si="227"/>
        <v>High_risk</v>
      </c>
      <c r="O2054" s="1" t="str">
        <f t="shared" si="228"/>
        <v>Excellent</v>
      </c>
      <c r="P2054" s="1" t="str">
        <f t="shared" si="229"/>
        <v>Submitted</v>
      </c>
      <c r="Q2054" s="1" t="str">
        <f t="shared" si="230"/>
        <v>Valid</v>
      </c>
      <c r="R2054" s="1" t="s">
        <v>70</v>
      </c>
      <c r="S2054" s="4">
        <v>808019</v>
      </c>
      <c r="T2054" s="1">
        <v>16.05</v>
      </c>
      <c r="U2054" s="1">
        <v>36</v>
      </c>
      <c r="V2054" s="1">
        <v>22444.97</v>
      </c>
      <c r="W2054" s="4">
        <f t="shared" si="231"/>
        <v>1080725.4125000574</v>
      </c>
      <c r="X2054" s="1" t="s">
        <v>105</v>
      </c>
      <c r="Y2054" s="1" t="s">
        <v>106</v>
      </c>
      <c r="Z2054" s="8">
        <v>47516</v>
      </c>
      <c r="AA2054" s="8" t="str">
        <f>TEXT(Table2[[#This Row],[Application_Date]],"yyy")</f>
        <v>2030</v>
      </c>
      <c r="AB2054" s="8" t="str">
        <f>TEXT(Table2[[#This Row],[Application_Date]],"mmmm")</f>
        <v>February</v>
      </c>
      <c r="AC2054" s="1" t="s">
        <v>41</v>
      </c>
      <c r="AD2054" s="1" t="s">
        <v>30</v>
      </c>
      <c r="AE2054" s="1" t="s">
        <v>66</v>
      </c>
    </row>
    <row r="2055" spans="1:31" x14ac:dyDescent="0.25">
      <c r="A2055" s="1" t="s">
        <v>4250</v>
      </c>
      <c r="B2055" s="1" t="str">
        <f>IF(COUNTIF($A$2:A2055,A2055)&gt;1,"Duplicate","Unique")</f>
        <v>Unique</v>
      </c>
      <c r="C2055" s="1" t="s">
        <v>4251</v>
      </c>
      <c r="D2055" s="1" t="s">
        <v>46</v>
      </c>
      <c r="E2055" s="1" t="str">
        <f t="shared" si="225"/>
        <v>Submitted</v>
      </c>
      <c r="F2055" s="1" t="s">
        <v>47</v>
      </c>
      <c r="G2055" s="1">
        <v>22</v>
      </c>
      <c r="H2055" s="1" t="s">
        <v>36</v>
      </c>
      <c r="I2055" s="1" t="s">
        <v>48</v>
      </c>
      <c r="J2055" s="1" t="s">
        <v>26</v>
      </c>
      <c r="K2055" s="4">
        <v>730918</v>
      </c>
      <c r="L2055" s="4" t="str">
        <f t="shared" si="226"/>
        <v>Submitted</v>
      </c>
      <c r="M2055" s="1">
        <v>364</v>
      </c>
      <c r="N2055" s="1" t="str">
        <f t="shared" si="227"/>
        <v>High_risk</v>
      </c>
      <c r="O2055" s="1" t="str">
        <f t="shared" si="228"/>
        <v>Excellent</v>
      </c>
      <c r="P2055" s="1" t="str">
        <f t="shared" si="229"/>
        <v>Submitted</v>
      </c>
      <c r="Q2055" s="1" t="str">
        <f t="shared" si="230"/>
        <v>Valid</v>
      </c>
      <c r="R2055" s="1" t="s">
        <v>6</v>
      </c>
      <c r="S2055" s="4">
        <v>108765</v>
      </c>
      <c r="T2055" s="1">
        <v>13.37</v>
      </c>
      <c r="U2055" s="1">
        <v>24</v>
      </c>
      <c r="V2055" s="1">
        <v>4531.88</v>
      </c>
      <c r="W2055" s="4">
        <f t="shared" si="231"/>
        <v>121182.33940589083</v>
      </c>
      <c r="X2055" s="1" t="s">
        <v>59</v>
      </c>
      <c r="Y2055" s="1" t="s">
        <v>60</v>
      </c>
      <c r="Z2055" s="8">
        <v>47517</v>
      </c>
      <c r="AA2055" s="8" t="str">
        <f>TEXT(Table2[[#This Row],[Application_Date]],"yyy")</f>
        <v>2030</v>
      </c>
      <c r="AB2055" s="8" t="str">
        <f>TEXT(Table2[[#This Row],[Application_Date]],"mmmm")</f>
        <v>February</v>
      </c>
      <c r="AC2055" s="1" t="s">
        <v>61</v>
      </c>
      <c r="AD2055" s="1" t="s">
        <v>42</v>
      </c>
      <c r="AE2055" s="1" t="s">
        <v>31</v>
      </c>
    </row>
    <row r="2056" spans="1:31" x14ac:dyDescent="0.25">
      <c r="A2056" s="1" t="s">
        <v>4252</v>
      </c>
      <c r="B2056" s="1" t="str">
        <f>IF(COUNTIF($A$2:A2056,A2056)&gt;1,"Duplicate","Unique")</f>
        <v>Unique</v>
      </c>
      <c r="C2056" s="1" t="s">
        <v>4253</v>
      </c>
      <c r="D2056" s="1" t="s">
        <v>489</v>
      </c>
      <c r="E2056" s="1" t="str">
        <f t="shared" si="225"/>
        <v>Submitted</v>
      </c>
      <c r="F2056" s="1" t="s">
        <v>47</v>
      </c>
      <c r="G2056" s="1">
        <v>40</v>
      </c>
      <c r="H2056" s="1" t="s">
        <v>24</v>
      </c>
      <c r="I2056" s="1" t="s">
        <v>48</v>
      </c>
      <c r="J2056" s="1" t="s">
        <v>26</v>
      </c>
      <c r="K2056" s="4">
        <v>1310810</v>
      </c>
      <c r="L2056" s="4" t="str">
        <f t="shared" si="226"/>
        <v>Submitted</v>
      </c>
      <c r="M2056" s="1">
        <v>681</v>
      </c>
      <c r="N2056" s="1" t="str">
        <f t="shared" si="227"/>
        <v>low_risk</v>
      </c>
      <c r="O2056" s="1" t="str">
        <f t="shared" si="228"/>
        <v>Excellent</v>
      </c>
      <c r="P2056" s="1" t="str">
        <f t="shared" si="229"/>
        <v>Submitted</v>
      </c>
      <c r="Q2056" s="1" t="str">
        <f t="shared" si="230"/>
        <v>Valid</v>
      </c>
      <c r="R2056" s="1" t="s">
        <v>38</v>
      </c>
      <c r="S2056" s="4">
        <v>4550220</v>
      </c>
      <c r="T2056" s="1">
        <v>12.75</v>
      </c>
      <c r="U2056" s="1">
        <v>24</v>
      </c>
      <c r="V2056" s="1">
        <v>189592.5</v>
      </c>
      <c r="W2056" s="4">
        <f t="shared" si="231"/>
        <v>4834608.8876912603</v>
      </c>
      <c r="X2056" s="1" t="s">
        <v>105</v>
      </c>
      <c r="Y2056" s="1" t="s">
        <v>106</v>
      </c>
      <c r="Z2056" s="8">
        <v>47518</v>
      </c>
      <c r="AA2056" s="8" t="str">
        <f>TEXT(Table2[[#This Row],[Application_Date]],"yyy")</f>
        <v>2030</v>
      </c>
      <c r="AB2056" s="8" t="str">
        <f>TEXT(Table2[[#This Row],[Application_Date]],"mmmm")</f>
        <v>February</v>
      </c>
      <c r="AC2056" s="1" t="s">
        <v>52</v>
      </c>
      <c r="AD2056" s="1" t="s">
        <v>42</v>
      </c>
      <c r="AE2056" s="1" t="s">
        <v>31</v>
      </c>
    </row>
    <row r="2057" spans="1:31" x14ac:dyDescent="0.25">
      <c r="A2057" s="1" t="s">
        <v>4254</v>
      </c>
      <c r="B2057" s="1" t="str">
        <f>IF(COUNTIF($A$2:A2057,A2057)&gt;1,"Duplicate","Unique")</f>
        <v>Unique</v>
      </c>
      <c r="C2057" s="1" t="s">
        <v>4255</v>
      </c>
      <c r="D2057" s="1" t="s">
        <v>124</v>
      </c>
      <c r="E2057" s="1" t="str">
        <f t="shared" si="225"/>
        <v>Submitted</v>
      </c>
      <c r="F2057" s="1" t="s">
        <v>47</v>
      </c>
      <c r="G2057" s="1">
        <v>40</v>
      </c>
      <c r="H2057" s="1" t="s">
        <v>36</v>
      </c>
      <c r="I2057" s="1" t="s">
        <v>48</v>
      </c>
      <c r="J2057" s="1" t="s">
        <v>49</v>
      </c>
      <c r="K2057" s="4">
        <v>2161856</v>
      </c>
      <c r="L2057" s="4" t="str">
        <f t="shared" si="226"/>
        <v>Submitted</v>
      </c>
      <c r="M2057" s="1">
        <v>607</v>
      </c>
      <c r="N2057" s="1" t="str">
        <f t="shared" si="227"/>
        <v>low_risk</v>
      </c>
      <c r="O2057" s="1" t="str">
        <f t="shared" si="228"/>
        <v>Excellent</v>
      </c>
      <c r="P2057" s="1" t="str">
        <f t="shared" si="229"/>
        <v>Submitted</v>
      </c>
      <c r="Q2057" s="1" t="str">
        <f t="shared" si="230"/>
        <v>Valid</v>
      </c>
      <c r="R2057" s="1" t="s">
        <v>27</v>
      </c>
      <c r="S2057" s="4">
        <v>1984461</v>
      </c>
      <c r="T2057" s="1">
        <v>15.85</v>
      </c>
      <c r="U2057" s="1">
        <v>36</v>
      </c>
      <c r="V2057" s="1">
        <v>55123.92</v>
      </c>
      <c r="W2057" s="4">
        <f t="shared" si="231"/>
        <v>2621142.23750018</v>
      </c>
      <c r="X2057" s="1" t="s">
        <v>85</v>
      </c>
      <c r="Y2057" s="1" t="s">
        <v>86</v>
      </c>
      <c r="Z2057" s="8">
        <v>47519</v>
      </c>
      <c r="AA2057" s="8" t="str">
        <f>TEXT(Table2[[#This Row],[Application_Date]],"yyy")</f>
        <v>2030</v>
      </c>
      <c r="AB2057" s="8" t="str">
        <f>TEXT(Table2[[#This Row],[Application_Date]],"mmmm")</f>
        <v>February</v>
      </c>
      <c r="AC2057" s="1" t="s">
        <v>52</v>
      </c>
      <c r="AD2057" s="1" t="s">
        <v>42</v>
      </c>
      <c r="AE2057" s="1" t="s">
        <v>62</v>
      </c>
    </row>
    <row r="2058" spans="1:31" x14ac:dyDescent="0.25">
      <c r="A2058" s="1" t="s">
        <v>4256</v>
      </c>
      <c r="B2058" s="1" t="str">
        <f>IF(COUNTIF($A$2:A2058,A2058)&gt;1,"Duplicate","Unique")</f>
        <v>Unique</v>
      </c>
      <c r="C2058" s="1" t="s">
        <v>4257</v>
      </c>
      <c r="D2058" s="1" t="s">
        <v>489</v>
      </c>
      <c r="E2058" s="1" t="str">
        <f t="shared" si="225"/>
        <v>Submitted</v>
      </c>
      <c r="F2058" s="1" t="s">
        <v>35</v>
      </c>
      <c r="G2058" s="1">
        <v>36</v>
      </c>
      <c r="H2058" s="1" t="s">
        <v>36</v>
      </c>
      <c r="I2058" s="1" t="s">
        <v>48</v>
      </c>
      <c r="J2058" s="1" t="s">
        <v>37</v>
      </c>
      <c r="K2058" s="4">
        <v>364239</v>
      </c>
      <c r="L2058" s="4" t="str">
        <f t="shared" si="226"/>
        <v>Submitted</v>
      </c>
      <c r="M2058" s="1">
        <v>631</v>
      </c>
      <c r="N2058" s="1" t="str">
        <f t="shared" si="227"/>
        <v>low_risk</v>
      </c>
      <c r="O2058" s="1" t="str">
        <f t="shared" si="228"/>
        <v>Excellent</v>
      </c>
      <c r="P2058" s="1" t="str">
        <f t="shared" si="229"/>
        <v>Submitted</v>
      </c>
      <c r="Q2058" s="1" t="str">
        <f t="shared" si="230"/>
        <v>Valid</v>
      </c>
      <c r="R2058" s="1" t="s">
        <v>6</v>
      </c>
      <c r="S2058" s="4">
        <v>3739483</v>
      </c>
      <c r="T2058" s="1">
        <v>12.39</v>
      </c>
      <c r="U2058" s="1">
        <v>24</v>
      </c>
      <c r="V2058" s="1">
        <v>155811.79</v>
      </c>
      <c r="W2058" s="4">
        <f t="shared" si="231"/>
        <v>3861016.3538033688</v>
      </c>
      <c r="X2058" s="1" t="s">
        <v>28</v>
      </c>
      <c r="Y2058" s="1" t="s">
        <v>29</v>
      </c>
      <c r="Z2058" s="8">
        <v>47520</v>
      </c>
      <c r="AA2058" s="8" t="str">
        <f>TEXT(Table2[[#This Row],[Application_Date]],"yyy")</f>
        <v>2030</v>
      </c>
      <c r="AB2058" s="8" t="str">
        <f>TEXT(Table2[[#This Row],[Application_Date]],"mmmm")</f>
        <v>February</v>
      </c>
      <c r="AC2058" s="1" t="s">
        <v>52</v>
      </c>
      <c r="AD2058" s="1" t="s">
        <v>42</v>
      </c>
      <c r="AE2058" s="1" t="s">
        <v>43</v>
      </c>
    </row>
    <row r="2059" spans="1:31" x14ac:dyDescent="0.25">
      <c r="A2059" s="1" t="s">
        <v>4258</v>
      </c>
      <c r="B2059" s="1" t="str">
        <f>IF(COUNTIF($A$2:A2059,A2059)&gt;1,"Duplicate","Unique")</f>
        <v>Unique</v>
      </c>
      <c r="C2059" s="1" t="s">
        <v>4259</v>
      </c>
      <c r="D2059" s="1" t="s">
        <v>177</v>
      </c>
      <c r="E2059" s="1" t="str">
        <f t="shared" si="225"/>
        <v>Submitted</v>
      </c>
      <c r="F2059" s="1" t="s">
        <v>47</v>
      </c>
      <c r="G2059" s="1">
        <v>47</v>
      </c>
      <c r="H2059" s="1" t="s">
        <v>36</v>
      </c>
      <c r="I2059" s="1" t="s">
        <v>48</v>
      </c>
      <c r="J2059" s="1" t="s">
        <v>37</v>
      </c>
      <c r="K2059" s="4">
        <v>1177616</v>
      </c>
      <c r="L2059" s="4" t="str">
        <f t="shared" si="226"/>
        <v>Submitted</v>
      </c>
      <c r="M2059" s="1">
        <v>339</v>
      </c>
      <c r="N2059" s="1" t="str">
        <f t="shared" si="227"/>
        <v>High_risk</v>
      </c>
      <c r="O2059" s="1" t="str">
        <f t="shared" si="228"/>
        <v>Excellent</v>
      </c>
      <c r="P2059" s="1" t="str">
        <f t="shared" si="229"/>
        <v>Submitted</v>
      </c>
      <c r="Q2059" s="1" t="str">
        <f t="shared" si="230"/>
        <v>Valid</v>
      </c>
      <c r="R2059" s="1" t="s">
        <v>27</v>
      </c>
      <c r="S2059" s="4">
        <v>2834487</v>
      </c>
      <c r="T2059" s="1">
        <v>10.47</v>
      </c>
      <c r="U2059" s="1">
        <v>120</v>
      </c>
      <c r="V2059" s="1">
        <v>23620.720000000001</v>
      </c>
      <c r="W2059" s="4">
        <f t="shared" si="231"/>
        <v>2473089.9075000002</v>
      </c>
      <c r="X2059" s="1" t="s">
        <v>28</v>
      </c>
      <c r="Y2059" s="1" t="s">
        <v>29</v>
      </c>
      <c r="Z2059" s="8">
        <v>47521</v>
      </c>
      <c r="AA2059" s="8" t="str">
        <f>TEXT(Table2[[#This Row],[Application_Date]],"yyy")</f>
        <v>2030</v>
      </c>
      <c r="AB2059" s="8" t="str">
        <f>TEXT(Table2[[#This Row],[Application_Date]],"mmmm")</f>
        <v>February</v>
      </c>
      <c r="AC2059" s="1" t="s">
        <v>61</v>
      </c>
      <c r="AD2059" s="1" t="s">
        <v>42</v>
      </c>
      <c r="AE2059" s="1" t="s">
        <v>62</v>
      </c>
    </row>
    <row r="2060" spans="1:31" x14ac:dyDescent="0.25">
      <c r="A2060" s="1" t="s">
        <v>4260</v>
      </c>
      <c r="B2060" s="1" t="str">
        <f>IF(COUNTIF($A$2:A2060,A2060)&gt;1,"Duplicate","Unique")</f>
        <v>Unique</v>
      </c>
      <c r="C2060" s="1" t="s">
        <v>4261</v>
      </c>
      <c r="D2060" s="1" t="s">
        <v>406</v>
      </c>
      <c r="E2060" s="1" t="str">
        <f t="shared" si="225"/>
        <v>Submitted</v>
      </c>
      <c r="F2060" s="1" t="s">
        <v>35</v>
      </c>
      <c r="G2060" s="1">
        <v>41</v>
      </c>
      <c r="H2060" s="1" t="s">
        <v>36</v>
      </c>
      <c r="I2060" s="1" t="s">
        <v>25</v>
      </c>
      <c r="J2060" s="1" t="s">
        <v>70</v>
      </c>
      <c r="K2060" s="4">
        <v>2060185</v>
      </c>
      <c r="L2060" s="4" t="str">
        <f t="shared" si="226"/>
        <v>Submitted</v>
      </c>
      <c r="M2060" s="1">
        <v>861</v>
      </c>
      <c r="N2060" s="1" t="str">
        <f t="shared" si="227"/>
        <v>medium_risk</v>
      </c>
      <c r="O2060" s="1" t="str">
        <f t="shared" si="228"/>
        <v>Excellent</v>
      </c>
      <c r="P2060" s="1" t="str">
        <f t="shared" si="229"/>
        <v>Submitted</v>
      </c>
      <c r="Q2060" s="1" t="str">
        <f t="shared" si="230"/>
        <v>Valid</v>
      </c>
      <c r="R2060" s="1" t="s">
        <v>38</v>
      </c>
      <c r="S2060" s="4">
        <v>2752609</v>
      </c>
      <c r="T2060" s="1">
        <v>15.26</v>
      </c>
      <c r="U2060" s="1">
        <v>180</v>
      </c>
      <c r="V2060" s="1">
        <v>15292.27</v>
      </c>
      <c r="W2060" s="4">
        <f t="shared" si="231"/>
        <v>3500401.1116666668</v>
      </c>
      <c r="X2060" s="1" t="s">
        <v>28</v>
      </c>
      <c r="Y2060" s="1" t="s">
        <v>29</v>
      </c>
      <c r="Z2060" s="8">
        <v>47522</v>
      </c>
      <c r="AA2060" s="8" t="str">
        <f>TEXT(Table2[[#This Row],[Application_Date]],"yyy")</f>
        <v>2030</v>
      </c>
      <c r="AB2060" s="8" t="str">
        <f>TEXT(Table2[[#This Row],[Application_Date]],"mmmm")</f>
        <v>February</v>
      </c>
      <c r="AC2060" s="1" t="s">
        <v>52</v>
      </c>
      <c r="AD2060" s="1" t="s">
        <v>30</v>
      </c>
      <c r="AE2060" s="1" t="s">
        <v>66</v>
      </c>
    </row>
    <row r="2061" spans="1:31" x14ac:dyDescent="0.25">
      <c r="A2061" s="1" t="s">
        <v>4262</v>
      </c>
      <c r="B2061" s="1" t="str">
        <f>IF(COUNTIF($A$2:A2061,A2061)&gt;1,"Duplicate","Unique")</f>
        <v>Unique</v>
      </c>
      <c r="C2061" s="1" t="s">
        <v>4263</v>
      </c>
      <c r="D2061" s="1" t="s">
        <v>461</v>
      </c>
      <c r="E2061" s="1" t="str">
        <f t="shared" si="225"/>
        <v>Submitted</v>
      </c>
      <c r="F2061" s="1" t="s">
        <v>47</v>
      </c>
      <c r="G2061" s="1">
        <v>65</v>
      </c>
      <c r="H2061" s="1" t="s">
        <v>36</v>
      </c>
      <c r="I2061" s="1" t="s">
        <v>25</v>
      </c>
      <c r="J2061" s="1" t="s">
        <v>49</v>
      </c>
      <c r="K2061" s="4">
        <v>2162698</v>
      </c>
      <c r="L2061" s="4" t="str">
        <f t="shared" si="226"/>
        <v>Submitted</v>
      </c>
      <c r="M2061" s="1">
        <v>826</v>
      </c>
      <c r="N2061" s="1" t="str">
        <f t="shared" si="227"/>
        <v>medium_risk</v>
      </c>
      <c r="O2061" s="1" t="str">
        <f t="shared" si="228"/>
        <v>Excellent</v>
      </c>
      <c r="P2061" s="1" t="str">
        <f t="shared" si="229"/>
        <v>Submitted</v>
      </c>
      <c r="Q2061" s="1" t="str">
        <f t="shared" si="230"/>
        <v>Valid</v>
      </c>
      <c r="R2061" s="1" t="s">
        <v>38</v>
      </c>
      <c r="S2061" s="4">
        <v>3635639</v>
      </c>
      <c r="T2061" s="1">
        <v>7.29</v>
      </c>
      <c r="U2061" s="1">
        <v>12</v>
      </c>
      <c r="V2061" s="1">
        <v>302969.92</v>
      </c>
      <c r="W2061" s="4">
        <f t="shared" si="231"/>
        <v>2216094.1794950678</v>
      </c>
      <c r="X2061" s="1" t="s">
        <v>59</v>
      </c>
      <c r="Y2061" s="1" t="s">
        <v>60</v>
      </c>
      <c r="Z2061" s="8">
        <v>47523</v>
      </c>
      <c r="AA2061" s="8" t="str">
        <f>TEXT(Table2[[#This Row],[Application_Date]],"yyy")</f>
        <v>2030</v>
      </c>
      <c r="AB2061" s="8" t="str">
        <f>TEXT(Table2[[#This Row],[Application_Date]],"mmmm")</f>
        <v>February</v>
      </c>
      <c r="AC2061" s="1" t="s">
        <v>41</v>
      </c>
      <c r="AD2061" s="1" t="s">
        <v>30</v>
      </c>
      <c r="AE2061" s="1" t="s">
        <v>62</v>
      </c>
    </row>
    <row r="2062" spans="1:31" x14ac:dyDescent="0.25">
      <c r="A2062" s="1" t="s">
        <v>4264</v>
      </c>
      <c r="B2062" s="1" t="str">
        <f>IF(COUNTIF($A$2:A2062,A2062)&gt;1,"Duplicate","Unique")</f>
        <v>Unique</v>
      </c>
      <c r="C2062" s="1" t="s">
        <v>4265</v>
      </c>
      <c r="D2062" s="1" t="s">
        <v>284</v>
      </c>
      <c r="E2062" s="1" t="str">
        <f t="shared" si="225"/>
        <v>Submitted</v>
      </c>
      <c r="F2062" s="1" t="s">
        <v>47</v>
      </c>
      <c r="G2062" s="1">
        <v>31</v>
      </c>
      <c r="H2062" s="1" t="s">
        <v>36</v>
      </c>
      <c r="I2062" s="1" t="s">
        <v>25</v>
      </c>
      <c r="J2062" s="1" t="s">
        <v>49</v>
      </c>
      <c r="K2062" s="4">
        <v>2326381</v>
      </c>
      <c r="L2062" s="4" t="str">
        <f t="shared" si="226"/>
        <v>Submitted</v>
      </c>
      <c r="M2062" s="1">
        <v>467</v>
      </c>
      <c r="N2062" s="1" t="str">
        <f t="shared" si="227"/>
        <v>High_risk</v>
      </c>
      <c r="O2062" s="1" t="str">
        <f t="shared" si="228"/>
        <v>Excellent</v>
      </c>
      <c r="P2062" s="1" t="str">
        <f t="shared" si="229"/>
        <v>Submitted</v>
      </c>
      <c r="Q2062" s="1" t="str">
        <f t="shared" si="230"/>
        <v>Valid</v>
      </c>
      <c r="R2062" s="1" t="s">
        <v>6</v>
      </c>
      <c r="S2062" s="4">
        <v>208147</v>
      </c>
      <c r="T2062" s="1">
        <v>16.02</v>
      </c>
      <c r="U2062" s="1">
        <v>60</v>
      </c>
      <c r="V2062" s="1">
        <v>3469.12</v>
      </c>
      <c r="W2062" s="4">
        <f t="shared" si="231"/>
        <v>277876.245</v>
      </c>
      <c r="X2062" s="1" t="s">
        <v>85</v>
      </c>
      <c r="Y2062" s="1" t="s">
        <v>86</v>
      </c>
      <c r="Z2062" s="8">
        <v>47524</v>
      </c>
      <c r="AA2062" s="8" t="str">
        <f>TEXT(Table2[[#This Row],[Application_Date]],"yyy")</f>
        <v>2030</v>
      </c>
      <c r="AB2062" s="8" t="str">
        <f>TEXT(Table2[[#This Row],[Application_Date]],"mmmm")</f>
        <v>February</v>
      </c>
      <c r="AC2062" s="1" t="s">
        <v>41</v>
      </c>
      <c r="AD2062" s="1" t="s">
        <v>42</v>
      </c>
      <c r="AE2062" s="1" t="s">
        <v>62</v>
      </c>
    </row>
    <row r="2063" spans="1:31" x14ac:dyDescent="0.25">
      <c r="A2063" s="1" t="s">
        <v>4266</v>
      </c>
      <c r="B2063" s="1" t="str">
        <f>IF(COUNTIF($A$2:A2063,A2063)&gt;1,"Duplicate","Unique")</f>
        <v>Unique</v>
      </c>
      <c r="C2063" s="1" t="s">
        <v>4267</v>
      </c>
      <c r="D2063" s="1" t="s">
        <v>136</v>
      </c>
      <c r="E2063" s="1" t="str">
        <f t="shared" si="225"/>
        <v>Submitted</v>
      </c>
      <c r="F2063" s="1" t="s">
        <v>47</v>
      </c>
      <c r="G2063" s="1">
        <v>64</v>
      </c>
      <c r="H2063" s="1" t="s">
        <v>24</v>
      </c>
      <c r="I2063" s="1" t="s">
        <v>48</v>
      </c>
      <c r="J2063" s="1" t="s">
        <v>37</v>
      </c>
      <c r="K2063" s="4">
        <v>1197125</v>
      </c>
      <c r="L2063" s="4" t="str">
        <f t="shared" si="226"/>
        <v>Submitted</v>
      </c>
      <c r="M2063" s="1">
        <v>429</v>
      </c>
      <c r="N2063" s="1" t="str">
        <f t="shared" si="227"/>
        <v>High_risk</v>
      </c>
      <c r="O2063" s="1" t="str">
        <f t="shared" si="228"/>
        <v>Excellent</v>
      </c>
      <c r="P2063" s="1" t="str">
        <f t="shared" si="229"/>
        <v>Submitted</v>
      </c>
      <c r="Q2063" s="1" t="str">
        <f t="shared" si="230"/>
        <v>Valid</v>
      </c>
      <c r="R2063" s="1" t="s">
        <v>6</v>
      </c>
      <c r="S2063" s="4">
        <v>4166934</v>
      </c>
      <c r="T2063" s="1">
        <v>17.7</v>
      </c>
      <c r="U2063" s="1">
        <v>60</v>
      </c>
      <c r="V2063" s="1">
        <v>69448.899999999994</v>
      </c>
      <c r="W2063" s="4">
        <f t="shared" si="231"/>
        <v>6146227.6499999994</v>
      </c>
      <c r="X2063" s="1" t="s">
        <v>39</v>
      </c>
      <c r="Y2063" s="1" t="s">
        <v>40</v>
      </c>
      <c r="Z2063" s="8">
        <v>47525</v>
      </c>
      <c r="AA2063" s="8" t="str">
        <f>TEXT(Table2[[#This Row],[Application_Date]],"yyy")</f>
        <v>2030</v>
      </c>
      <c r="AB2063" s="8" t="str">
        <f>TEXT(Table2[[#This Row],[Application_Date]],"mmmm")</f>
        <v>February</v>
      </c>
      <c r="AC2063" s="1" t="s">
        <v>61</v>
      </c>
      <c r="AD2063" s="1" t="s">
        <v>42</v>
      </c>
      <c r="AE2063" s="1" t="s">
        <v>62</v>
      </c>
    </row>
    <row r="2064" spans="1:31" x14ac:dyDescent="0.25">
      <c r="A2064" s="1" t="s">
        <v>4268</v>
      </c>
      <c r="B2064" s="1" t="str">
        <f>IF(COUNTIF($A$2:A2064,A2064)&gt;1,"Duplicate","Unique")</f>
        <v>Unique</v>
      </c>
      <c r="C2064" s="1" t="s">
        <v>4269</v>
      </c>
      <c r="D2064" s="1" t="s">
        <v>151</v>
      </c>
      <c r="E2064" s="1" t="str">
        <f t="shared" si="225"/>
        <v>Submitted</v>
      </c>
      <c r="F2064" s="1" t="s">
        <v>47</v>
      </c>
      <c r="G2064" s="1">
        <v>27</v>
      </c>
      <c r="H2064" s="1" t="s">
        <v>36</v>
      </c>
      <c r="I2064" s="1" t="s">
        <v>48</v>
      </c>
      <c r="J2064" s="1" t="s">
        <v>70</v>
      </c>
      <c r="K2064" s="4">
        <v>2351909</v>
      </c>
      <c r="L2064" s="4" t="str">
        <f t="shared" si="226"/>
        <v>Submitted</v>
      </c>
      <c r="M2064" s="1">
        <v>635</v>
      </c>
      <c r="N2064" s="1" t="str">
        <f t="shared" si="227"/>
        <v>low_risk</v>
      </c>
      <c r="O2064" s="1" t="str">
        <f t="shared" si="228"/>
        <v>Excellent</v>
      </c>
      <c r="P2064" s="1" t="str">
        <f t="shared" si="229"/>
        <v>Submitted</v>
      </c>
      <c r="Q2064" s="1" t="str">
        <f t="shared" si="230"/>
        <v>Valid</v>
      </c>
      <c r="R2064" s="1" t="s">
        <v>70</v>
      </c>
      <c r="S2064" s="4">
        <v>2101925</v>
      </c>
      <c r="T2064" s="1">
        <v>15.95</v>
      </c>
      <c r="U2064" s="1">
        <v>180</v>
      </c>
      <c r="V2064" s="1">
        <v>11677.36</v>
      </c>
      <c r="W2064" s="4">
        <f t="shared" si="231"/>
        <v>2793808.645833333</v>
      </c>
      <c r="X2064" s="1" t="s">
        <v>28</v>
      </c>
      <c r="Y2064" s="1" t="s">
        <v>29</v>
      </c>
      <c r="Z2064" s="8">
        <v>47526</v>
      </c>
      <c r="AA2064" s="8" t="str">
        <f>TEXT(Table2[[#This Row],[Application_Date]],"yyy")</f>
        <v>2030</v>
      </c>
      <c r="AB2064" s="8" t="str">
        <f>TEXT(Table2[[#This Row],[Application_Date]],"mmmm")</f>
        <v>February</v>
      </c>
      <c r="AC2064" s="1" t="s">
        <v>61</v>
      </c>
      <c r="AD2064" s="1" t="s">
        <v>30</v>
      </c>
      <c r="AE2064" s="1" t="s">
        <v>43</v>
      </c>
    </row>
    <row r="2065" spans="1:31" x14ac:dyDescent="0.25">
      <c r="A2065" s="1" t="s">
        <v>4270</v>
      </c>
      <c r="B2065" s="1" t="str">
        <f>IF(COUNTIF($A$2:A2065,A2065)&gt;1,"Duplicate","Unique")</f>
        <v>Unique</v>
      </c>
      <c r="C2065" s="1" t="s">
        <v>4271</v>
      </c>
      <c r="D2065" s="1" t="s">
        <v>139</v>
      </c>
      <c r="E2065" s="1" t="str">
        <f t="shared" si="225"/>
        <v>Submitted</v>
      </c>
      <c r="F2065" s="1" t="s">
        <v>35</v>
      </c>
      <c r="G2065" s="1">
        <v>50</v>
      </c>
      <c r="H2065" s="1" t="s">
        <v>36</v>
      </c>
      <c r="I2065" s="1" t="s">
        <v>48</v>
      </c>
      <c r="J2065" s="1" t="s">
        <v>49</v>
      </c>
      <c r="K2065" s="4">
        <v>359871</v>
      </c>
      <c r="L2065" s="4" t="str">
        <f t="shared" si="226"/>
        <v>Submitted</v>
      </c>
      <c r="M2065" s="1">
        <v>776</v>
      </c>
      <c r="N2065" s="1" t="str">
        <f t="shared" si="227"/>
        <v>medium_risk</v>
      </c>
      <c r="O2065" s="1" t="str">
        <f t="shared" si="228"/>
        <v>Excellent</v>
      </c>
      <c r="P2065" s="1" t="str">
        <f t="shared" si="229"/>
        <v>Submitted</v>
      </c>
      <c r="Q2065" s="1" t="str">
        <f t="shared" si="230"/>
        <v>Valid</v>
      </c>
      <c r="R2065" s="1" t="s">
        <v>27</v>
      </c>
      <c r="S2065" s="4">
        <v>783713</v>
      </c>
      <c r="T2065" s="1">
        <v>15.02</v>
      </c>
      <c r="U2065" s="1">
        <v>36</v>
      </c>
      <c r="V2065" s="1">
        <v>21769.81</v>
      </c>
      <c r="W2065" s="4">
        <f t="shared" si="231"/>
        <v>980947.43833353359</v>
      </c>
      <c r="X2065" s="1" t="s">
        <v>85</v>
      </c>
      <c r="Y2065" s="1" t="s">
        <v>86</v>
      </c>
      <c r="Z2065" s="8">
        <v>47527</v>
      </c>
      <c r="AA2065" s="8" t="str">
        <f>TEXT(Table2[[#This Row],[Application_Date]],"yyy")</f>
        <v>2030</v>
      </c>
      <c r="AB2065" s="8" t="str">
        <f>TEXT(Table2[[#This Row],[Application_Date]],"mmmm")</f>
        <v>February</v>
      </c>
      <c r="AC2065" s="1" t="s">
        <v>61</v>
      </c>
      <c r="AD2065" s="1" t="s">
        <v>42</v>
      </c>
      <c r="AE2065" s="1" t="s">
        <v>62</v>
      </c>
    </row>
    <row r="2066" spans="1:31" x14ac:dyDescent="0.25">
      <c r="A2066" s="1" t="s">
        <v>4272</v>
      </c>
      <c r="B2066" s="1" t="str">
        <f>IF(COUNTIF($A$2:A2066,A2066)&gt;1,"Duplicate","Unique")</f>
        <v>Unique</v>
      </c>
      <c r="C2066" s="1" t="s">
        <v>4273</v>
      </c>
      <c r="D2066" s="1">
        <v>0</v>
      </c>
      <c r="E2066" s="1" t="str">
        <f t="shared" si="225"/>
        <v>Submitted</v>
      </c>
      <c r="F2066" s="1" t="s">
        <v>35</v>
      </c>
      <c r="G2066" s="1">
        <v>30</v>
      </c>
      <c r="H2066" s="1" t="s">
        <v>36</v>
      </c>
      <c r="I2066" s="1" t="s">
        <v>48</v>
      </c>
      <c r="J2066" s="1" t="s">
        <v>49</v>
      </c>
      <c r="K2066" s="4">
        <v>1343836</v>
      </c>
      <c r="L2066" s="4" t="str">
        <f t="shared" si="226"/>
        <v>Submitted</v>
      </c>
      <c r="M2066" s="1">
        <v>305</v>
      </c>
      <c r="N2066" s="1" t="str">
        <f t="shared" si="227"/>
        <v>High_risk</v>
      </c>
      <c r="O2066" s="1" t="str">
        <f t="shared" si="228"/>
        <v>Excellent</v>
      </c>
      <c r="P2066" s="1" t="str">
        <f t="shared" si="229"/>
        <v>Submitted</v>
      </c>
      <c r="Q2066" s="1" t="str">
        <f t="shared" si="230"/>
        <v>Valid</v>
      </c>
      <c r="R2066" s="1" t="s">
        <v>27</v>
      </c>
      <c r="S2066" s="4">
        <v>3974062</v>
      </c>
      <c r="T2066" s="1">
        <v>14.68</v>
      </c>
      <c r="U2066" s="1">
        <v>36</v>
      </c>
      <c r="V2066" s="1">
        <v>110390.61</v>
      </c>
      <c r="W2066" s="4">
        <f t="shared" si="231"/>
        <v>4861602.5133348992</v>
      </c>
      <c r="X2066" s="1" t="s">
        <v>85</v>
      </c>
      <c r="Y2066" s="1" t="s">
        <v>86</v>
      </c>
      <c r="Z2066" s="8">
        <v>47528</v>
      </c>
      <c r="AA2066" s="8" t="str">
        <f>TEXT(Table2[[#This Row],[Application_Date]],"yyy")</f>
        <v>2030</v>
      </c>
      <c r="AB2066" s="8" t="str">
        <f>TEXT(Table2[[#This Row],[Application_Date]],"mmmm")</f>
        <v>February</v>
      </c>
      <c r="AC2066" s="1" t="s">
        <v>61</v>
      </c>
      <c r="AD2066" s="1" t="s">
        <v>30</v>
      </c>
      <c r="AE2066" s="1" t="s">
        <v>62</v>
      </c>
    </row>
    <row r="2067" spans="1:31" x14ac:dyDescent="0.25">
      <c r="A2067" s="1" t="s">
        <v>4274</v>
      </c>
      <c r="B2067" s="1" t="str">
        <f>IF(COUNTIF($A$2:A2067,A2067)&gt;1,"Duplicate","Unique")</f>
        <v>Unique</v>
      </c>
      <c r="C2067" s="1" t="s">
        <v>4275</v>
      </c>
      <c r="D2067" s="1" t="s">
        <v>284</v>
      </c>
      <c r="E2067" s="1" t="str">
        <f t="shared" si="225"/>
        <v>Submitted</v>
      </c>
      <c r="F2067" s="1" t="s">
        <v>35</v>
      </c>
      <c r="G2067" s="1">
        <v>43</v>
      </c>
      <c r="H2067" s="1" t="s">
        <v>24</v>
      </c>
      <c r="I2067" s="1" t="s">
        <v>25</v>
      </c>
      <c r="J2067" s="1" t="s">
        <v>37</v>
      </c>
      <c r="K2067" s="4">
        <v>373749</v>
      </c>
      <c r="L2067" s="4" t="str">
        <f t="shared" si="226"/>
        <v>Submitted</v>
      </c>
      <c r="M2067" s="1">
        <v>861</v>
      </c>
      <c r="N2067" s="1" t="str">
        <f t="shared" si="227"/>
        <v>medium_risk</v>
      </c>
      <c r="O2067" s="1" t="str">
        <f t="shared" si="228"/>
        <v>Excellent</v>
      </c>
      <c r="P2067" s="1" t="str">
        <f t="shared" si="229"/>
        <v>Submitted</v>
      </c>
      <c r="Q2067" s="1" t="str">
        <f t="shared" si="230"/>
        <v>Valid</v>
      </c>
      <c r="R2067" s="1" t="s">
        <v>82</v>
      </c>
      <c r="S2067" s="4">
        <v>4603122</v>
      </c>
      <c r="T2067" s="1">
        <v>15.54</v>
      </c>
      <c r="U2067" s="1">
        <v>12</v>
      </c>
      <c r="V2067" s="1">
        <v>383593.5</v>
      </c>
      <c r="W2067" s="4">
        <f t="shared" si="231"/>
        <v>5961322.2124399608</v>
      </c>
      <c r="X2067" s="1" t="s">
        <v>50</v>
      </c>
      <c r="Y2067" s="1" t="s">
        <v>51</v>
      </c>
      <c r="Z2067" s="8">
        <v>47529</v>
      </c>
      <c r="AA2067" s="8" t="str">
        <f>TEXT(Table2[[#This Row],[Application_Date]],"yyy")</f>
        <v>2030</v>
      </c>
      <c r="AB2067" s="8" t="str">
        <f>TEXT(Table2[[#This Row],[Application_Date]],"mmmm")</f>
        <v>February</v>
      </c>
      <c r="AC2067" s="1" t="s">
        <v>61</v>
      </c>
      <c r="AD2067" s="1" t="s">
        <v>30</v>
      </c>
      <c r="AE2067" s="1" t="s">
        <v>62</v>
      </c>
    </row>
    <row r="2068" spans="1:31" x14ac:dyDescent="0.25">
      <c r="A2068" s="1" t="s">
        <v>4276</v>
      </c>
      <c r="B2068" s="1" t="str">
        <f>IF(COUNTIF($A$2:A2068,A2068)&gt;1,"Duplicate","Unique")</f>
        <v>Unique</v>
      </c>
      <c r="C2068" s="1" t="s">
        <v>4277</v>
      </c>
      <c r="D2068" s="1" t="s">
        <v>99</v>
      </c>
      <c r="E2068" s="1" t="str">
        <f t="shared" si="225"/>
        <v>Submitted</v>
      </c>
      <c r="F2068" s="1" t="s">
        <v>35</v>
      </c>
      <c r="G2068" s="1">
        <v>26</v>
      </c>
      <c r="H2068" s="1" t="s">
        <v>36</v>
      </c>
      <c r="I2068" s="1" t="s">
        <v>25</v>
      </c>
      <c r="J2068" s="1" t="s">
        <v>49</v>
      </c>
      <c r="K2068" s="4">
        <v>1542153</v>
      </c>
      <c r="L2068" s="4" t="str">
        <f t="shared" si="226"/>
        <v>Submitted</v>
      </c>
      <c r="M2068" s="1">
        <v>872</v>
      </c>
      <c r="N2068" s="1" t="str">
        <f t="shared" si="227"/>
        <v>medium_risk</v>
      </c>
      <c r="O2068" s="1" t="str">
        <f t="shared" si="228"/>
        <v>Excellent</v>
      </c>
      <c r="P2068" s="1" t="str">
        <f t="shared" si="229"/>
        <v>Submitted</v>
      </c>
      <c r="Q2068" s="1" t="str">
        <f t="shared" si="230"/>
        <v>Valid</v>
      </c>
      <c r="R2068" s="1" t="s">
        <v>27</v>
      </c>
      <c r="S2068" s="4">
        <v>738447</v>
      </c>
      <c r="T2068" s="1">
        <v>16.559999999999999</v>
      </c>
      <c r="U2068" s="1">
        <v>120</v>
      </c>
      <c r="V2068" s="1">
        <v>6153.73</v>
      </c>
      <c r="W2068" s="4">
        <f t="shared" si="231"/>
        <v>1019056.8599999999</v>
      </c>
      <c r="X2068" s="1" t="s">
        <v>39</v>
      </c>
      <c r="Y2068" s="1" t="s">
        <v>40</v>
      </c>
      <c r="Z2068" s="8">
        <v>47530</v>
      </c>
      <c r="AA2068" s="8" t="str">
        <f>TEXT(Table2[[#This Row],[Application_Date]],"yyy")</f>
        <v>2030</v>
      </c>
      <c r="AB2068" s="8" t="str">
        <f>TEXT(Table2[[#This Row],[Application_Date]],"mmmm")</f>
        <v>February</v>
      </c>
      <c r="AC2068" s="1" t="s">
        <v>61</v>
      </c>
      <c r="AD2068" s="1" t="s">
        <v>42</v>
      </c>
      <c r="AE2068" s="1" t="s">
        <v>62</v>
      </c>
    </row>
    <row r="2069" spans="1:31" x14ac:dyDescent="0.25">
      <c r="A2069" s="1" t="s">
        <v>4278</v>
      </c>
      <c r="B2069" s="1" t="str">
        <f>IF(COUNTIF($A$2:A2069,A2069)&gt;1,"Duplicate","Unique")</f>
        <v>Unique</v>
      </c>
      <c r="C2069" s="1" t="s">
        <v>4279</v>
      </c>
      <c r="D2069" s="1" t="s">
        <v>75</v>
      </c>
      <c r="E2069" s="1" t="str">
        <f t="shared" si="225"/>
        <v>Submitted</v>
      </c>
      <c r="F2069" s="1" t="s">
        <v>47</v>
      </c>
      <c r="G2069" s="1">
        <v>59</v>
      </c>
      <c r="H2069" s="1" t="s">
        <v>36</v>
      </c>
      <c r="I2069" s="1" t="s">
        <v>48</v>
      </c>
      <c r="J2069" s="1" t="s">
        <v>26</v>
      </c>
      <c r="K2069" s="4">
        <v>1962739</v>
      </c>
      <c r="L2069" s="4" t="str">
        <f t="shared" si="226"/>
        <v>Submitted</v>
      </c>
      <c r="M2069" s="1">
        <v>402</v>
      </c>
      <c r="N2069" s="1" t="str">
        <f t="shared" si="227"/>
        <v>High_risk</v>
      </c>
      <c r="O2069" s="1" t="str">
        <f t="shared" si="228"/>
        <v>Excellent</v>
      </c>
      <c r="P2069" s="1" t="str">
        <f t="shared" si="229"/>
        <v>Submitted</v>
      </c>
      <c r="Q2069" s="1" t="str">
        <f t="shared" si="230"/>
        <v>Valid</v>
      </c>
      <c r="R2069" s="1" t="s">
        <v>82</v>
      </c>
      <c r="S2069" s="4">
        <v>810439</v>
      </c>
      <c r="T2069" s="1">
        <v>16.3</v>
      </c>
      <c r="U2069" s="1">
        <v>36</v>
      </c>
      <c r="V2069" s="1">
        <v>22512.19</v>
      </c>
      <c r="W2069" s="4">
        <f t="shared" si="231"/>
        <v>1100846.3083333757</v>
      </c>
      <c r="X2069" s="1" t="s">
        <v>95</v>
      </c>
      <c r="Y2069" s="1" t="s">
        <v>96</v>
      </c>
      <c r="Z2069" s="8">
        <v>47531</v>
      </c>
      <c r="AA2069" s="8" t="str">
        <f>TEXT(Table2[[#This Row],[Application_Date]],"yyy")</f>
        <v>2030</v>
      </c>
      <c r="AB2069" s="8" t="str">
        <f>TEXT(Table2[[#This Row],[Application_Date]],"mmmm")</f>
        <v>February</v>
      </c>
      <c r="AC2069" s="1" t="s">
        <v>52</v>
      </c>
      <c r="AD2069" s="1" t="s">
        <v>42</v>
      </c>
      <c r="AE2069" s="1" t="s">
        <v>62</v>
      </c>
    </row>
    <row r="2070" spans="1:31" x14ac:dyDescent="0.25">
      <c r="A2070" s="1" t="s">
        <v>4280</v>
      </c>
      <c r="B2070" s="1" t="str">
        <f>IF(COUNTIF($A$2:A2070,A2070)&gt;1,"Duplicate","Unique")</f>
        <v>Unique</v>
      </c>
      <c r="C2070" s="1" t="s">
        <v>4281</v>
      </c>
      <c r="D2070" s="1" t="s">
        <v>234</v>
      </c>
      <c r="E2070" s="1" t="str">
        <f t="shared" si="225"/>
        <v>Submitted</v>
      </c>
      <c r="F2070" s="1" t="s">
        <v>47</v>
      </c>
      <c r="G2070" s="1">
        <v>53</v>
      </c>
      <c r="H2070" s="1" t="s">
        <v>36</v>
      </c>
      <c r="I2070" s="1" t="s">
        <v>48</v>
      </c>
      <c r="J2070" s="1" t="s">
        <v>37</v>
      </c>
      <c r="K2070" s="4">
        <v>1239364</v>
      </c>
      <c r="L2070" s="4" t="str">
        <f t="shared" si="226"/>
        <v>Submitted</v>
      </c>
      <c r="M2070" s="1">
        <v>559</v>
      </c>
      <c r="N2070" s="1" t="str">
        <f t="shared" si="227"/>
        <v>High_risk</v>
      </c>
      <c r="O2070" s="1" t="str">
        <f t="shared" si="228"/>
        <v>Excellent</v>
      </c>
      <c r="P2070" s="1" t="str">
        <f t="shared" si="229"/>
        <v>Submitted</v>
      </c>
      <c r="Q2070" s="1" t="str">
        <f t="shared" si="230"/>
        <v>Valid</v>
      </c>
      <c r="R2070" s="1" t="s">
        <v>82</v>
      </c>
      <c r="S2070" s="4">
        <v>865844</v>
      </c>
      <c r="T2070" s="1">
        <v>18.04</v>
      </c>
      <c r="U2070" s="1">
        <v>120</v>
      </c>
      <c r="V2070" s="1">
        <v>7215.37</v>
      </c>
      <c r="W2070" s="4">
        <f t="shared" si="231"/>
        <v>1301652.1466666665</v>
      </c>
      <c r="X2070" s="1" t="s">
        <v>105</v>
      </c>
      <c r="Y2070" s="1" t="s">
        <v>106</v>
      </c>
      <c r="Z2070" s="8">
        <v>47532</v>
      </c>
      <c r="AA2070" s="8" t="str">
        <f>TEXT(Table2[[#This Row],[Application_Date]],"yyy")</f>
        <v>2030</v>
      </c>
      <c r="AB2070" s="8" t="str">
        <f>TEXT(Table2[[#This Row],[Application_Date]],"mmmm")</f>
        <v>February</v>
      </c>
      <c r="AC2070" s="1" t="s">
        <v>41</v>
      </c>
      <c r="AD2070" s="1" t="s">
        <v>42</v>
      </c>
      <c r="AE2070" s="1" t="s">
        <v>43</v>
      </c>
    </row>
    <row r="2071" spans="1:31" x14ac:dyDescent="0.25">
      <c r="A2071" s="1" t="s">
        <v>4282</v>
      </c>
      <c r="B2071" s="1" t="str">
        <f>IF(COUNTIF($A$2:A2071,A2071)&gt;1,"Duplicate","Unique")</f>
        <v>Unique</v>
      </c>
      <c r="C2071" s="1" t="s">
        <v>4283</v>
      </c>
      <c r="D2071" s="1" t="s">
        <v>166</v>
      </c>
      <c r="E2071" s="1" t="str">
        <f t="shared" si="225"/>
        <v>Submitted</v>
      </c>
      <c r="F2071" s="1" t="s">
        <v>47</v>
      </c>
      <c r="G2071" s="1">
        <v>19</v>
      </c>
      <c r="H2071" s="1" t="s">
        <v>24</v>
      </c>
      <c r="I2071" s="1" t="s">
        <v>25</v>
      </c>
      <c r="J2071" s="1" t="s">
        <v>49</v>
      </c>
      <c r="K2071" s="4">
        <v>2238810</v>
      </c>
      <c r="L2071" s="4" t="str">
        <f t="shared" si="226"/>
        <v>Submitted</v>
      </c>
      <c r="M2071" s="1">
        <v>312</v>
      </c>
      <c r="N2071" s="1" t="str">
        <f t="shared" si="227"/>
        <v>High_risk</v>
      </c>
      <c r="O2071" s="1" t="str">
        <f t="shared" si="228"/>
        <v>Excellent</v>
      </c>
      <c r="P2071" s="1" t="str">
        <f t="shared" si="229"/>
        <v>Submitted</v>
      </c>
      <c r="Q2071" s="1" t="str">
        <f t="shared" si="230"/>
        <v>Valid</v>
      </c>
      <c r="R2071" s="1" t="s">
        <v>38</v>
      </c>
      <c r="S2071" s="4">
        <v>4053990</v>
      </c>
      <c r="T2071" s="1">
        <v>17.84</v>
      </c>
      <c r="U2071" s="1">
        <v>24</v>
      </c>
      <c r="V2071" s="1">
        <v>168916.25</v>
      </c>
      <c r="W2071" s="4">
        <f t="shared" si="231"/>
        <v>6026931.8019287437</v>
      </c>
      <c r="X2071" s="1" t="s">
        <v>39</v>
      </c>
      <c r="Y2071" s="1" t="s">
        <v>40</v>
      </c>
      <c r="Z2071" s="8">
        <v>47533</v>
      </c>
      <c r="AA2071" s="8" t="str">
        <f>TEXT(Table2[[#This Row],[Application_Date]],"yyy")</f>
        <v>2030</v>
      </c>
      <c r="AB2071" s="8" t="str">
        <f>TEXT(Table2[[#This Row],[Application_Date]],"mmmm")</f>
        <v>February</v>
      </c>
      <c r="AC2071" s="1" t="s">
        <v>52</v>
      </c>
      <c r="AD2071" s="1" t="s">
        <v>42</v>
      </c>
      <c r="AE2071" s="1" t="s">
        <v>62</v>
      </c>
    </row>
    <row r="2072" spans="1:31" x14ac:dyDescent="0.25">
      <c r="A2072" s="1" t="s">
        <v>4284</v>
      </c>
      <c r="B2072" s="1" t="str">
        <f>IF(COUNTIF($A$2:A2072,A2072)&gt;1,"Duplicate","Unique")</f>
        <v>Unique</v>
      </c>
      <c r="C2072" s="1" t="s">
        <v>4285</v>
      </c>
      <c r="D2072" s="1" t="s">
        <v>207</v>
      </c>
      <c r="E2072" s="1" t="str">
        <f t="shared" si="225"/>
        <v>Submitted</v>
      </c>
      <c r="F2072" s="1" t="s">
        <v>35</v>
      </c>
      <c r="G2072" s="1">
        <v>44</v>
      </c>
      <c r="H2072" s="1" t="s">
        <v>24</v>
      </c>
      <c r="I2072" s="1" t="s">
        <v>25</v>
      </c>
      <c r="J2072" s="1" t="s">
        <v>37</v>
      </c>
      <c r="K2072" s="4">
        <v>744459</v>
      </c>
      <c r="L2072" s="4" t="str">
        <f t="shared" si="226"/>
        <v>Submitted</v>
      </c>
      <c r="M2072" s="1">
        <v>614</v>
      </c>
      <c r="N2072" s="1" t="str">
        <f t="shared" si="227"/>
        <v>low_risk</v>
      </c>
      <c r="O2072" s="1" t="str">
        <f t="shared" si="228"/>
        <v>Excellent</v>
      </c>
      <c r="P2072" s="1" t="str">
        <f t="shared" si="229"/>
        <v>Submitted</v>
      </c>
      <c r="Q2072" s="1" t="str">
        <f t="shared" si="230"/>
        <v>Valid</v>
      </c>
      <c r="R2072" s="1" t="s">
        <v>82</v>
      </c>
      <c r="S2072" s="4">
        <v>4722597</v>
      </c>
      <c r="T2072" s="1">
        <v>7.6</v>
      </c>
      <c r="U2072" s="1">
        <v>60</v>
      </c>
      <c r="V2072" s="1">
        <v>78709.95</v>
      </c>
      <c r="W2072" s="4">
        <f t="shared" si="231"/>
        <v>2990978.1000004914</v>
      </c>
      <c r="X2072" s="1" t="s">
        <v>85</v>
      </c>
      <c r="Y2072" s="1" t="s">
        <v>86</v>
      </c>
      <c r="Z2072" s="8">
        <v>47534</v>
      </c>
      <c r="AA2072" s="8" t="str">
        <f>TEXT(Table2[[#This Row],[Application_Date]],"yyy")</f>
        <v>2030</v>
      </c>
      <c r="AB2072" s="8" t="str">
        <f>TEXT(Table2[[#This Row],[Application_Date]],"mmmm")</f>
        <v>February</v>
      </c>
      <c r="AC2072" s="1" t="s">
        <v>52</v>
      </c>
      <c r="AD2072" s="1" t="s">
        <v>42</v>
      </c>
      <c r="AE2072" s="1" t="s">
        <v>66</v>
      </c>
    </row>
    <row r="2073" spans="1:31" x14ac:dyDescent="0.25">
      <c r="A2073" s="1" t="s">
        <v>4286</v>
      </c>
      <c r="B2073" s="1" t="str">
        <f>IF(COUNTIF($A$2:A2073,A2073)&gt;1,"Duplicate","Unique")</f>
        <v>Unique</v>
      </c>
      <c r="C2073" s="1" t="s">
        <v>4287</v>
      </c>
      <c r="D2073" s="1" t="s">
        <v>454</v>
      </c>
      <c r="E2073" s="1" t="str">
        <f t="shared" si="225"/>
        <v>Submitted</v>
      </c>
      <c r="F2073" s="1" t="s">
        <v>35</v>
      </c>
      <c r="G2073" s="1">
        <v>53</v>
      </c>
      <c r="H2073" s="1" t="s">
        <v>36</v>
      </c>
      <c r="I2073" s="1" t="s">
        <v>48</v>
      </c>
      <c r="J2073" s="1" t="s">
        <v>37</v>
      </c>
      <c r="K2073" s="4">
        <v>917492</v>
      </c>
      <c r="L2073" s="4" t="str">
        <f t="shared" si="226"/>
        <v>Submitted</v>
      </c>
      <c r="M2073" s="1">
        <v>494</v>
      </c>
      <c r="N2073" s="1" t="str">
        <f t="shared" si="227"/>
        <v>High_risk</v>
      </c>
      <c r="O2073" s="1" t="str">
        <f t="shared" si="228"/>
        <v>Excellent</v>
      </c>
      <c r="P2073" s="1" t="str">
        <f t="shared" si="229"/>
        <v>Submitted</v>
      </c>
      <c r="Q2073" s="1" t="str">
        <f t="shared" si="230"/>
        <v>Valid</v>
      </c>
      <c r="R2073" s="1" t="s">
        <v>27</v>
      </c>
      <c r="S2073" s="4">
        <v>3317409</v>
      </c>
      <c r="T2073" s="1">
        <v>18.57</v>
      </c>
      <c r="U2073" s="1">
        <v>12</v>
      </c>
      <c r="V2073" s="1">
        <v>276450.75</v>
      </c>
      <c r="W2073" s="4">
        <f t="shared" si="231"/>
        <v>5133759.1446560463</v>
      </c>
      <c r="X2073" s="1" t="s">
        <v>95</v>
      </c>
      <c r="Y2073" s="1" t="s">
        <v>96</v>
      </c>
      <c r="Z2073" s="8">
        <v>47535</v>
      </c>
      <c r="AA2073" s="8" t="str">
        <f>TEXT(Table2[[#This Row],[Application_Date]],"yyy")</f>
        <v>2030</v>
      </c>
      <c r="AB2073" s="8" t="str">
        <f>TEXT(Table2[[#This Row],[Application_Date]],"mmmm")</f>
        <v>February</v>
      </c>
      <c r="AC2073" s="1" t="s">
        <v>41</v>
      </c>
      <c r="AD2073" s="1" t="s">
        <v>42</v>
      </c>
      <c r="AE2073" s="1" t="s">
        <v>43</v>
      </c>
    </row>
    <row r="2074" spans="1:31" x14ac:dyDescent="0.25">
      <c r="A2074" s="1" t="s">
        <v>4288</v>
      </c>
      <c r="B2074" s="1" t="str">
        <f>IF(COUNTIF($A$2:A2074,A2074)&gt;1,"Duplicate","Unique")</f>
        <v>Unique</v>
      </c>
      <c r="C2074" s="1" t="s">
        <v>4289</v>
      </c>
      <c r="D2074" s="1" t="s">
        <v>239</v>
      </c>
      <c r="E2074" s="1" t="str">
        <f t="shared" si="225"/>
        <v>Submitted</v>
      </c>
      <c r="F2074" s="1" t="s">
        <v>47</v>
      </c>
      <c r="G2074" s="1">
        <v>20</v>
      </c>
      <c r="H2074" s="1" t="s">
        <v>24</v>
      </c>
      <c r="I2074" s="1" t="s">
        <v>25</v>
      </c>
      <c r="J2074" s="1" t="s">
        <v>37</v>
      </c>
      <c r="K2074" s="4">
        <v>463499</v>
      </c>
      <c r="L2074" s="4" t="str">
        <f t="shared" si="226"/>
        <v>Submitted</v>
      </c>
      <c r="M2074" s="1">
        <v>537</v>
      </c>
      <c r="N2074" s="1" t="str">
        <f t="shared" si="227"/>
        <v>High_risk</v>
      </c>
      <c r="O2074" s="1" t="str">
        <f t="shared" si="228"/>
        <v>Excellent</v>
      </c>
      <c r="P2074" s="1" t="str">
        <f t="shared" si="229"/>
        <v>Submitted</v>
      </c>
      <c r="Q2074" s="1" t="str">
        <f t="shared" si="230"/>
        <v>Valid</v>
      </c>
      <c r="R2074" s="1" t="s">
        <v>70</v>
      </c>
      <c r="S2074" s="4">
        <v>1595838</v>
      </c>
      <c r="T2074" s="1">
        <v>13.77</v>
      </c>
      <c r="U2074" s="1">
        <v>60</v>
      </c>
      <c r="V2074" s="1">
        <v>26597.3</v>
      </c>
      <c r="W2074" s="4">
        <f t="shared" si="231"/>
        <v>1831224.105</v>
      </c>
      <c r="X2074" s="1" t="s">
        <v>95</v>
      </c>
      <c r="Y2074" s="1" t="s">
        <v>96</v>
      </c>
      <c r="Z2074" s="8">
        <v>47536</v>
      </c>
      <c r="AA2074" s="8" t="str">
        <f>TEXT(Table2[[#This Row],[Application_Date]],"yyy")</f>
        <v>2030</v>
      </c>
      <c r="AB2074" s="8" t="str">
        <f>TEXT(Table2[[#This Row],[Application_Date]],"mmmm")</f>
        <v>February</v>
      </c>
      <c r="AC2074" s="1" t="s">
        <v>41</v>
      </c>
      <c r="AD2074" s="1" t="s">
        <v>30</v>
      </c>
      <c r="AE2074" s="1" t="s">
        <v>66</v>
      </c>
    </row>
    <row r="2075" spans="1:31" x14ac:dyDescent="0.25">
      <c r="A2075" s="1" t="s">
        <v>4290</v>
      </c>
      <c r="B2075" s="1" t="str">
        <f>IF(COUNTIF($A$2:A2075,A2075)&gt;1,"Duplicate","Unique")</f>
        <v>Unique</v>
      </c>
      <c r="C2075" s="1" t="s">
        <v>4291</v>
      </c>
      <c r="D2075" s="1" t="s">
        <v>468</v>
      </c>
      <c r="E2075" s="1" t="str">
        <f t="shared" si="225"/>
        <v>Submitted</v>
      </c>
      <c r="F2075" s="1" t="s">
        <v>47</v>
      </c>
      <c r="G2075" s="1">
        <v>45</v>
      </c>
      <c r="H2075" s="1" t="s">
        <v>24</v>
      </c>
      <c r="I2075" s="1" t="s">
        <v>25</v>
      </c>
      <c r="J2075" s="1" t="s">
        <v>26</v>
      </c>
      <c r="K2075" s="4">
        <v>1004010</v>
      </c>
      <c r="L2075" s="4" t="str">
        <f t="shared" si="226"/>
        <v>Submitted</v>
      </c>
      <c r="M2075" s="1">
        <v>533</v>
      </c>
      <c r="N2075" s="1" t="str">
        <f t="shared" si="227"/>
        <v>High_risk</v>
      </c>
      <c r="O2075" s="1" t="str">
        <f t="shared" si="228"/>
        <v>Excellent</v>
      </c>
      <c r="P2075" s="1" t="str">
        <f t="shared" si="229"/>
        <v>Submitted</v>
      </c>
      <c r="Q2075" s="1" t="str">
        <f t="shared" si="230"/>
        <v>Valid</v>
      </c>
      <c r="R2075" s="1" t="s">
        <v>70</v>
      </c>
      <c r="S2075" s="4">
        <v>427968</v>
      </c>
      <c r="T2075" s="1">
        <v>18.21</v>
      </c>
      <c r="U2075" s="1">
        <v>180</v>
      </c>
      <c r="V2075" s="1">
        <v>2377.6</v>
      </c>
      <c r="W2075" s="4">
        <f t="shared" si="231"/>
        <v>649441.44000000006</v>
      </c>
      <c r="X2075" s="1" t="s">
        <v>85</v>
      </c>
      <c r="Y2075" s="1" t="s">
        <v>86</v>
      </c>
      <c r="Z2075" s="8">
        <v>47537</v>
      </c>
      <c r="AA2075" s="8" t="str">
        <f>TEXT(Table2[[#This Row],[Application_Date]],"yyy")</f>
        <v>2030</v>
      </c>
      <c r="AB2075" s="8" t="str">
        <f>TEXT(Table2[[#This Row],[Application_Date]],"mmmm")</f>
        <v>February</v>
      </c>
      <c r="AC2075" s="1" t="s">
        <v>61</v>
      </c>
      <c r="AD2075" s="1" t="s">
        <v>42</v>
      </c>
      <c r="AE2075" s="1" t="s">
        <v>62</v>
      </c>
    </row>
    <row r="2076" spans="1:31" x14ac:dyDescent="0.25">
      <c r="A2076" s="1" t="s">
        <v>4292</v>
      </c>
      <c r="B2076" s="1" t="str">
        <f>IF(COUNTIF($A$2:A2076,A2076)&gt;1,"Duplicate","Unique")</f>
        <v>Unique</v>
      </c>
      <c r="C2076" s="1" t="s">
        <v>4293</v>
      </c>
      <c r="D2076" s="1" t="s">
        <v>115</v>
      </c>
      <c r="E2076" s="1" t="str">
        <f t="shared" si="225"/>
        <v>Submitted</v>
      </c>
      <c r="F2076" s="1" t="s">
        <v>35</v>
      </c>
      <c r="G2076" s="1">
        <v>28</v>
      </c>
      <c r="H2076" s="1" t="s">
        <v>36</v>
      </c>
      <c r="I2076" s="1" t="s">
        <v>48</v>
      </c>
      <c r="J2076" s="1" t="s">
        <v>70</v>
      </c>
      <c r="K2076" s="4">
        <v>909101</v>
      </c>
      <c r="L2076" s="4" t="str">
        <f t="shared" si="226"/>
        <v>Submitted</v>
      </c>
      <c r="M2076" s="1">
        <v>872</v>
      </c>
      <c r="N2076" s="1" t="str">
        <f t="shared" si="227"/>
        <v>medium_risk</v>
      </c>
      <c r="O2076" s="1" t="str">
        <f t="shared" si="228"/>
        <v>Excellent</v>
      </c>
      <c r="P2076" s="1" t="str">
        <f t="shared" si="229"/>
        <v>Submitted</v>
      </c>
      <c r="Q2076" s="1" t="str">
        <f t="shared" si="230"/>
        <v>Valid</v>
      </c>
      <c r="R2076" s="1" t="s">
        <v>82</v>
      </c>
      <c r="S2076" s="4">
        <v>3241634</v>
      </c>
      <c r="T2076" s="1">
        <v>8.15</v>
      </c>
      <c r="U2076" s="1">
        <v>60</v>
      </c>
      <c r="V2076" s="1">
        <v>54027.23</v>
      </c>
      <c r="W2076" s="4">
        <f t="shared" si="231"/>
        <v>2201609.7583334022</v>
      </c>
      <c r="X2076" s="1" t="s">
        <v>50</v>
      </c>
      <c r="Y2076" s="1" t="s">
        <v>51</v>
      </c>
      <c r="Z2076" s="8">
        <v>47538</v>
      </c>
      <c r="AA2076" s="8" t="str">
        <f>TEXT(Table2[[#This Row],[Application_Date]],"yyy")</f>
        <v>2030</v>
      </c>
      <c r="AB2076" s="8" t="str">
        <f>TEXT(Table2[[#This Row],[Application_Date]],"mmmm")</f>
        <v>February</v>
      </c>
      <c r="AC2076" s="1" t="s">
        <v>61</v>
      </c>
      <c r="AD2076" s="1" t="s">
        <v>30</v>
      </c>
      <c r="AE2076" s="1" t="s">
        <v>66</v>
      </c>
    </row>
    <row r="2077" spans="1:31" x14ac:dyDescent="0.25">
      <c r="A2077" s="1" t="s">
        <v>4294</v>
      </c>
      <c r="B2077" s="1" t="str">
        <f>IF(COUNTIF($A$2:A2077,A2077)&gt;1,"Duplicate","Unique")</f>
        <v>Unique</v>
      </c>
      <c r="C2077" s="1" t="s">
        <v>4295</v>
      </c>
      <c r="D2077" s="1" t="s">
        <v>55</v>
      </c>
      <c r="E2077" s="1" t="str">
        <f t="shared" si="225"/>
        <v>Submitted</v>
      </c>
      <c r="F2077" s="1" t="s">
        <v>47</v>
      </c>
      <c r="G2077" s="1">
        <v>51</v>
      </c>
      <c r="H2077" s="1" t="s">
        <v>24</v>
      </c>
      <c r="I2077" s="1" t="s">
        <v>25</v>
      </c>
      <c r="J2077" s="1" t="s">
        <v>49</v>
      </c>
      <c r="K2077" s="4">
        <v>1872485</v>
      </c>
      <c r="L2077" s="4" t="str">
        <f t="shared" si="226"/>
        <v>Submitted</v>
      </c>
      <c r="M2077" s="1">
        <v>326</v>
      </c>
      <c r="N2077" s="1" t="str">
        <f t="shared" si="227"/>
        <v>High_risk</v>
      </c>
      <c r="O2077" s="1" t="str">
        <f t="shared" si="228"/>
        <v>Excellent</v>
      </c>
      <c r="P2077" s="1" t="str">
        <f t="shared" si="229"/>
        <v>Submitted</v>
      </c>
      <c r="Q2077" s="1" t="str">
        <f t="shared" si="230"/>
        <v>Valid</v>
      </c>
      <c r="R2077" s="1" t="s">
        <v>6</v>
      </c>
      <c r="S2077" s="4">
        <v>3902772</v>
      </c>
      <c r="T2077" s="1">
        <v>8.1199999999999992</v>
      </c>
      <c r="U2077" s="1">
        <v>60</v>
      </c>
      <c r="V2077" s="1">
        <v>65046.2</v>
      </c>
      <c r="W2077" s="4">
        <f t="shared" si="231"/>
        <v>2640875.7200000901</v>
      </c>
      <c r="X2077" s="1" t="s">
        <v>39</v>
      </c>
      <c r="Y2077" s="1" t="s">
        <v>40</v>
      </c>
      <c r="Z2077" s="8">
        <v>47539</v>
      </c>
      <c r="AA2077" s="8" t="str">
        <f>TEXT(Table2[[#This Row],[Application_Date]],"yyy")</f>
        <v>2030</v>
      </c>
      <c r="AB2077" s="8" t="str">
        <f>TEXT(Table2[[#This Row],[Application_Date]],"mmmm")</f>
        <v>February</v>
      </c>
      <c r="AC2077" s="1" t="s">
        <v>41</v>
      </c>
      <c r="AD2077" s="1" t="s">
        <v>42</v>
      </c>
      <c r="AE2077" s="1" t="s">
        <v>66</v>
      </c>
    </row>
    <row r="2078" spans="1:31" x14ac:dyDescent="0.25">
      <c r="A2078" s="1" t="s">
        <v>4296</v>
      </c>
      <c r="B2078" s="1" t="str">
        <f>IF(COUNTIF($A$2:A2078,A2078)&gt;1,"Duplicate","Unique")</f>
        <v>Unique</v>
      </c>
      <c r="C2078" s="1" t="s">
        <v>4297</v>
      </c>
      <c r="D2078" s="1" t="s">
        <v>454</v>
      </c>
      <c r="E2078" s="1" t="str">
        <f t="shared" si="225"/>
        <v>Submitted</v>
      </c>
      <c r="F2078" s="1" t="s">
        <v>47</v>
      </c>
      <c r="G2078" s="1">
        <v>23</v>
      </c>
      <c r="H2078" s="1" t="s">
        <v>24</v>
      </c>
      <c r="I2078" s="1" t="s">
        <v>25</v>
      </c>
      <c r="J2078" s="1" t="s">
        <v>37</v>
      </c>
      <c r="K2078" s="4">
        <v>1334514</v>
      </c>
      <c r="L2078" s="4" t="str">
        <f t="shared" si="226"/>
        <v>Submitted</v>
      </c>
      <c r="M2078" s="1">
        <v>658</v>
      </c>
      <c r="N2078" s="1" t="str">
        <f t="shared" si="227"/>
        <v>low_risk</v>
      </c>
      <c r="O2078" s="1" t="str">
        <f t="shared" si="228"/>
        <v>Excellent</v>
      </c>
      <c r="P2078" s="1" t="str">
        <f t="shared" si="229"/>
        <v>Submitted</v>
      </c>
      <c r="Q2078" s="1" t="str">
        <f t="shared" si="230"/>
        <v>Valid</v>
      </c>
      <c r="R2078" s="1" t="s">
        <v>27</v>
      </c>
      <c r="S2078" s="4">
        <v>0</v>
      </c>
      <c r="T2078" s="1">
        <v>17.84</v>
      </c>
      <c r="U2078" s="1">
        <v>60</v>
      </c>
      <c r="V2078" s="1">
        <v>4166.67</v>
      </c>
      <c r="W2078" s="4">
        <f t="shared" si="231"/>
        <v>0</v>
      </c>
      <c r="X2078" s="1" t="s">
        <v>28</v>
      </c>
      <c r="Y2078" s="1" t="s">
        <v>29</v>
      </c>
      <c r="Z2078" s="8">
        <v>47540</v>
      </c>
      <c r="AA2078" s="8" t="str">
        <f>TEXT(Table2[[#This Row],[Application_Date]],"yyy")</f>
        <v>2030</v>
      </c>
      <c r="AB2078" s="8" t="str">
        <f>TEXT(Table2[[#This Row],[Application_Date]],"mmmm")</f>
        <v>February</v>
      </c>
      <c r="AC2078" s="1" t="s">
        <v>41</v>
      </c>
      <c r="AD2078" s="1" t="s">
        <v>42</v>
      </c>
      <c r="AE2078" s="1" t="s">
        <v>31</v>
      </c>
    </row>
    <row r="2079" spans="1:31" x14ac:dyDescent="0.25">
      <c r="A2079" s="1" t="s">
        <v>4298</v>
      </c>
      <c r="B2079" s="1" t="str">
        <f>IF(COUNTIF($A$2:A2079,A2079)&gt;1,"Duplicate","Unique")</f>
        <v>Unique</v>
      </c>
      <c r="C2079" s="1" t="s">
        <v>4299</v>
      </c>
      <c r="D2079" s="1" t="s">
        <v>46</v>
      </c>
      <c r="E2079" s="1" t="str">
        <f t="shared" si="225"/>
        <v>Submitted</v>
      </c>
      <c r="F2079" s="1" t="s">
        <v>47</v>
      </c>
      <c r="G2079" s="1">
        <v>23</v>
      </c>
      <c r="H2079" s="1" t="s">
        <v>36</v>
      </c>
      <c r="I2079" s="1" t="s">
        <v>48</v>
      </c>
      <c r="J2079" s="1" t="s">
        <v>70</v>
      </c>
      <c r="K2079" s="4">
        <v>1181480</v>
      </c>
      <c r="L2079" s="4" t="str">
        <f t="shared" si="226"/>
        <v>Submitted</v>
      </c>
      <c r="M2079" s="1">
        <v>716</v>
      </c>
      <c r="N2079" s="1" t="str">
        <f t="shared" si="227"/>
        <v>low_risk</v>
      </c>
      <c r="O2079" s="1" t="str">
        <f t="shared" si="228"/>
        <v>Excellent</v>
      </c>
      <c r="P2079" s="1" t="str">
        <f t="shared" si="229"/>
        <v>Submitted</v>
      </c>
      <c r="Q2079" s="1" t="str">
        <f t="shared" si="230"/>
        <v>Valid</v>
      </c>
      <c r="R2079" s="1" t="s">
        <v>6</v>
      </c>
      <c r="S2079" s="4">
        <v>4243573</v>
      </c>
      <c r="T2079" s="1">
        <v>18.37</v>
      </c>
      <c r="U2079" s="1">
        <v>24</v>
      </c>
      <c r="V2079" s="1">
        <v>176815.54</v>
      </c>
      <c r="W2079" s="4">
        <f t="shared" si="231"/>
        <v>6496203.0021958277</v>
      </c>
      <c r="X2079" s="1" t="s">
        <v>59</v>
      </c>
      <c r="Y2079" s="1" t="s">
        <v>60</v>
      </c>
      <c r="Z2079" s="8">
        <v>47541</v>
      </c>
      <c r="AA2079" s="8" t="str">
        <f>TEXT(Table2[[#This Row],[Application_Date]],"yyy")</f>
        <v>2030</v>
      </c>
      <c r="AB2079" s="8" t="str">
        <f>TEXT(Table2[[#This Row],[Application_Date]],"mmmm")</f>
        <v>February</v>
      </c>
      <c r="AC2079" s="1" t="s">
        <v>41</v>
      </c>
      <c r="AD2079" s="1" t="s">
        <v>30</v>
      </c>
      <c r="AE2079" s="1" t="s">
        <v>31</v>
      </c>
    </row>
    <row r="2080" spans="1:31" x14ac:dyDescent="0.25">
      <c r="A2080" s="1" t="s">
        <v>4300</v>
      </c>
      <c r="B2080" s="1" t="str">
        <f>IF(COUNTIF($A$2:A2080,A2080)&gt;1,"Duplicate","Unique")</f>
        <v>Unique</v>
      </c>
      <c r="C2080" s="1" t="s">
        <v>4301</v>
      </c>
      <c r="D2080" s="1" t="s">
        <v>118</v>
      </c>
      <c r="E2080" s="1" t="str">
        <f t="shared" si="225"/>
        <v>Submitted</v>
      </c>
      <c r="F2080" s="1" t="s">
        <v>35</v>
      </c>
      <c r="G2080" s="1">
        <v>37</v>
      </c>
      <c r="H2080" s="1" t="s">
        <v>36</v>
      </c>
      <c r="I2080" s="1" t="s">
        <v>25</v>
      </c>
      <c r="J2080" s="1" t="s">
        <v>26</v>
      </c>
      <c r="K2080" s="4">
        <v>1222509</v>
      </c>
      <c r="L2080" s="4" t="str">
        <f t="shared" si="226"/>
        <v>Submitted</v>
      </c>
      <c r="M2080" s="1">
        <v>722</v>
      </c>
      <c r="N2080" s="1" t="str">
        <f t="shared" si="227"/>
        <v>low_risk</v>
      </c>
      <c r="O2080" s="1" t="str">
        <f t="shared" si="228"/>
        <v>Excellent</v>
      </c>
      <c r="P2080" s="1" t="str">
        <f t="shared" si="229"/>
        <v>Submitted</v>
      </c>
      <c r="Q2080" s="1" t="str">
        <f t="shared" si="230"/>
        <v>Valid</v>
      </c>
      <c r="R2080" s="1" t="s">
        <v>38</v>
      </c>
      <c r="S2080" s="4">
        <v>250522</v>
      </c>
      <c r="T2080" s="1">
        <v>13.16</v>
      </c>
      <c r="U2080" s="1">
        <v>180</v>
      </c>
      <c r="V2080" s="1">
        <v>1391.79</v>
      </c>
      <c r="W2080" s="4">
        <f t="shared" si="231"/>
        <v>274739.12666666665</v>
      </c>
      <c r="X2080" s="1" t="s">
        <v>59</v>
      </c>
      <c r="Y2080" s="1" t="s">
        <v>60</v>
      </c>
      <c r="Z2080" s="8">
        <v>47542</v>
      </c>
      <c r="AA2080" s="8" t="str">
        <f>TEXT(Table2[[#This Row],[Application_Date]],"yyy")</f>
        <v>2030</v>
      </c>
      <c r="AB2080" s="8" t="str">
        <f>TEXT(Table2[[#This Row],[Application_Date]],"mmmm")</f>
        <v>February</v>
      </c>
      <c r="AC2080" s="1" t="s">
        <v>61</v>
      </c>
      <c r="AD2080" s="1" t="s">
        <v>30</v>
      </c>
      <c r="AE2080" s="1" t="s">
        <v>62</v>
      </c>
    </row>
    <row r="2081" spans="1:31" x14ac:dyDescent="0.25">
      <c r="A2081" s="1" t="s">
        <v>4302</v>
      </c>
      <c r="B2081" s="1" t="str">
        <f>IF(COUNTIF($A$2:A2081,A2081)&gt;1,"Duplicate","Unique")</f>
        <v>Unique</v>
      </c>
      <c r="C2081" s="1" t="s">
        <v>4303</v>
      </c>
      <c r="D2081" s="1" t="s">
        <v>196</v>
      </c>
      <c r="E2081" s="1" t="str">
        <f t="shared" si="225"/>
        <v>Submitted</v>
      </c>
      <c r="F2081" s="1" t="s">
        <v>47</v>
      </c>
      <c r="G2081" s="1">
        <v>25</v>
      </c>
      <c r="H2081" s="1" t="s">
        <v>24</v>
      </c>
      <c r="I2081" s="1" t="s">
        <v>25</v>
      </c>
      <c r="J2081" s="1" t="s">
        <v>70</v>
      </c>
      <c r="K2081" s="4">
        <v>1768658</v>
      </c>
      <c r="L2081" s="4" t="str">
        <f t="shared" si="226"/>
        <v>Submitted</v>
      </c>
      <c r="M2081" s="1">
        <v>545</v>
      </c>
      <c r="N2081" s="1" t="str">
        <f t="shared" si="227"/>
        <v>High_risk</v>
      </c>
      <c r="O2081" s="1" t="str">
        <f t="shared" si="228"/>
        <v>Excellent</v>
      </c>
      <c r="P2081" s="1" t="str">
        <f t="shared" si="229"/>
        <v>Submitted</v>
      </c>
      <c r="Q2081" s="1" t="str">
        <f t="shared" si="230"/>
        <v>Valid</v>
      </c>
      <c r="R2081" s="1" t="s">
        <v>27</v>
      </c>
      <c r="S2081" s="4">
        <v>3001407</v>
      </c>
      <c r="T2081" s="1">
        <v>8.3000000000000007</v>
      </c>
      <c r="U2081" s="1">
        <v>12</v>
      </c>
      <c r="V2081" s="1">
        <v>250117.25</v>
      </c>
      <c r="W2081" s="4">
        <f t="shared" si="231"/>
        <v>2079759.6548208997</v>
      </c>
      <c r="X2081" s="1" t="s">
        <v>105</v>
      </c>
      <c r="Y2081" s="1" t="s">
        <v>106</v>
      </c>
      <c r="Z2081" s="8">
        <v>47543</v>
      </c>
      <c r="AA2081" s="8" t="str">
        <f>TEXT(Table2[[#This Row],[Application_Date]],"yyy")</f>
        <v>2030</v>
      </c>
      <c r="AB2081" s="8" t="str">
        <f>TEXT(Table2[[#This Row],[Application_Date]],"mmmm")</f>
        <v>March</v>
      </c>
      <c r="AC2081" s="1" t="s">
        <v>61</v>
      </c>
      <c r="AD2081" s="1" t="s">
        <v>30</v>
      </c>
      <c r="AE2081" s="1" t="s">
        <v>43</v>
      </c>
    </row>
    <row r="2082" spans="1:31" x14ac:dyDescent="0.25">
      <c r="A2082" s="1" t="s">
        <v>4304</v>
      </c>
      <c r="B2082" s="1" t="str">
        <f>IF(COUNTIF($A$2:A2082,A2082)&gt;1,"Duplicate","Unique")</f>
        <v>Unique</v>
      </c>
      <c r="C2082" s="1" t="s">
        <v>4305</v>
      </c>
      <c r="D2082" s="1" t="s">
        <v>169</v>
      </c>
      <c r="E2082" s="1" t="str">
        <f t="shared" si="225"/>
        <v>Submitted</v>
      </c>
      <c r="F2082" s="1" t="s">
        <v>35</v>
      </c>
      <c r="G2082" s="1">
        <v>47</v>
      </c>
      <c r="H2082" s="1" t="s">
        <v>24</v>
      </c>
      <c r="I2082" s="1" t="s">
        <v>25</v>
      </c>
      <c r="J2082" s="1" t="s">
        <v>70</v>
      </c>
      <c r="K2082" s="4">
        <v>1043802</v>
      </c>
      <c r="L2082" s="4" t="str">
        <f t="shared" si="226"/>
        <v>Submitted</v>
      </c>
      <c r="M2082" s="1">
        <v>451</v>
      </c>
      <c r="N2082" s="1" t="str">
        <f t="shared" si="227"/>
        <v>High_risk</v>
      </c>
      <c r="O2082" s="1" t="str">
        <f t="shared" si="228"/>
        <v>Excellent</v>
      </c>
      <c r="P2082" s="1" t="str">
        <f t="shared" si="229"/>
        <v>Submitted</v>
      </c>
      <c r="Q2082" s="1" t="str">
        <f t="shared" si="230"/>
        <v>Valid</v>
      </c>
      <c r="R2082" s="1" t="s">
        <v>38</v>
      </c>
      <c r="S2082" s="4">
        <v>3047899</v>
      </c>
      <c r="T2082" s="1">
        <v>15.14</v>
      </c>
      <c r="U2082" s="1">
        <v>12</v>
      </c>
      <c r="V2082" s="1">
        <v>253991.58</v>
      </c>
      <c r="W2082" s="4">
        <f t="shared" si="231"/>
        <v>3845647.2688169382</v>
      </c>
      <c r="X2082" s="1" t="s">
        <v>95</v>
      </c>
      <c r="Y2082" s="1" t="s">
        <v>96</v>
      </c>
      <c r="Z2082" s="8">
        <v>47544</v>
      </c>
      <c r="AA2082" s="8" t="str">
        <f>TEXT(Table2[[#This Row],[Application_Date]],"yyy")</f>
        <v>2030</v>
      </c>
      <c r="AB2082" s="8" t="str">
        <f>TEXT(Table2[[#This Row],[Application_Date]],"mmmm")</f>
        <v>March</v>
      </c>
      <c r="AC2082" s="1" t="s">
        <v>61</v>
      </c>
      <c r="AD2082" s="1" t="s">
        <v>30</v>
      </c>
      <c r="AE2082" s="1" t="s">
        <v>62</v>
      </c>
    </row>
    <row r="2083" spans="1:31" x14ac:dyDescent="0.25">
      <c r="A2083" s="1" t="s">
        <v>4306</v>
      </c>
      <c r="B2083" s="1" t="str">
        <f>IF(COUNTIF($A$2:A2083,A2083)&gt;1,"Duplicate","Unique")</f>
        <v>Unique</v>
      </c>
      <c r="C2083" s="1" t="s">
        <v>4307</v>
      </c>
      <c r="D2083" s="1" t="s">
        <v>199</v>
      </c>
      <c r="E2083" s="1" t="str">
        <f t="shared" si="225"/>
        <v>Submitted</v>
      </c>
      <c r="F2083" s="1" t="s">
        <v>35</v>
      </c>
      <c r="G2083" s="1">
        <v>56</v>
      </c>
      <c r="H2083" s="1" t="s">
        <v>36</v>
      </c>
      <c r="I2083" s="1" t="s">
        <v>48</v>
      </c>
      <c r="J2083" s="1" t="s">
        <v>37</v>
      </c>
      <c r="K2083" s="4">
        <v>1087083</v>
      </c>
      <c r="L2083" s="4" t="str">
        <f t="shared" si="226"/>
        <v>Submitted</v>
      </c>
      <c r="M2083" s="1">
        <v>859</v>
      </c>
      <c r="N2083" s="1" t="str">
        <f t="shared" si="227"/>
        <v>medium_risk</v>
      </c>
      <c r="O2083" s="1" t="str">
        <f t="shared" si="228"/>
        <v>Excellent</v>
      </c>
      <c r="P2083" s="1" t="str">
        <f t="shared" si="229"/>
        <v>Submitted</v>
      </c>
      <c r="Q2083" s="1" t="str">
        <f t="shared" si="230"/>
        <v>Valid</v>
      </c>
      <c r="R2083" s="1" t="s">
        <v>6</v>
      </c>
      <c r="S2083" s="4">
        <v>2946535</v>
      </c>
      <c r="T2083" s="1">
        <v>7.93</v>
      </c>
      <c r="U2083" s="1">
        <v>36</v>
      </c>
      <c r="V2083" s="1">
        <v>81848.19</v>
      </c>
      <c r="W2083" s="4">
        <f t="shared" si="231"/>
        <v>1947168.5686192052</v>
      </c>
      <c r="X2083" s="1" t="s">
        <v>59</v>
      </c>
      <c r="Y2083" s="1" t="s">
        <v>60</v>
      </c>
      <c r="Z2083" s="8">
        <v>47545</v>
      </c>
      <c r="AA2083" s="8" t="str">
        <f>TEXT(Table2[[#This Row],[Application_Date]],"yyy")</f>
        <v>2030</v>
      </c>
      <c r="AB2083" s="8" t="str">
        <f>TEXT(Table2[[#This Row],[Application_Date]],"mmmm")</f>
        <v>March</v>
      </c>
      <c r="AC2083" s="1" t="s">
        <v>61</v>
      </c>
      <c r="AD2083" s="1" t="s">
        <v>30</v>
      </c>
      <c r="AE2083" s="1" t="s">
        <v>43</v>
      </c>
    </row>
    <row r="2084" spans="1:31" x14ac:dyDescent="0.25">
      <c r="A2084" s="1" t="s">
        <v>4308</v>
      </c>
      <c r="B2084" s="1" t="str">
        <f>IF(COUNTIF($A$2:A2084,A2084)&gt;1,"Duplicate","Unique")</f>
        <v>Unique</v>
      </c>
      <c r="C2084" s="1" t="s">
        <v>4309</v>
      </c>
      <c r="D2084" s="1" t="s">
        <v>177</v>
      </c>
      <c r="E2084" s="1" t="str">
        <f t="shared" si="225"/>
        <v>Submitted</v>
      </c>
      <c r="F2084" s="1" t="s">
        <v>47</v>
      </c>
      <c r="G2084" s="1">
        <v>20</v>
      </c>
      <c r="H2084" s="1" t="s">
        <v>24</v>
      </c>
      <c r="I2084" s="1" t="s">
        <v>48</v>
      </c>
      <c r="J2084" s="1" t="s">
        <v>26</v>
      </c>
      <c r="K2084" s="4">
        <v>1804186</v>
      </c>
      <c r="L2084" s="4" t="str">
        <f t="shared" si="226"/>
        <v>Submitted</v>
      </c>
      <c r="M2084" s="1">
        <v>469</v>
      </c>
      <c r="N2084" s="1" t="str">
        <f t="shared" si="227"/>
        <v>High_risk</v>
      </c>
      <c r="O2084" s="1" t="str">
        <f t="shared" si="228"/>
        <v>Excellent</v>
      </c>
      <c r="P2084" s="1" t="str">
        <f t="shared" si="229"/>
        <v>Submitted</v>
      </c>
      <c r="Q2084" s="1" t="str">
        <f t="shared" si="230"/>
        <v>Valid</v>
      </c>
      <c r="R2084" s="1" t="s">
        <v>70</v>
      </c>
      <c r="S2084" s="4">
        <v>1443708</v>
      </c>
      <c r="T2084" s="1">
        <v>12.83</v>
      </c>
      <c r="U2084" s="1">
        <v>60</v>
      </c>
      <c r="V2084" s="1">
        <v>24061.8</v>
      </c>
      <c r="W2084" s="4">
        <f t="shared" si="231"/>
        <v>1543564.47</v>
      </c>
      <c r="X2084" s="1" t="s">
        <v>28</v>
      </c>
      <c r="Y2084" s="1" t="s">
        <v>29</v>
      </c>
      <c r="Z2084" s="8">
        <v>47546</v>
      </c>
      <c r="AA2084" s="8" t="str">
        <f>TEXT(Table2[[#This Row],[Application_Date]],"yyy")</f>
        <v>2030</v>
      </c>
      <c r="AB2084" s="8" t="str">
        <f>TEXT(Table2[[#This Row],[Application_Date]],"mmmm")</f>
        <v>March</v>
      </c>
      <c r="AC2084" s="1" t="s">
        <v>61</v>
      </c>
      <c r="AD2084" s="1" t="s">
        <v>42</v>
      </c>
      <c r="AE2084" s="1" t="s">
        <v>31</v>
      </c>
    </row>
    <row r="2085" spans="1:31" x14ac:dyDescent="0.25">
      <c r="A2085" s="1" t="s">
        <v>4310</v>
      </c>
      <c r="B2085" s="1" t="str">
        <f>IF(COUNTIF($A$2:A2085,A2085)&gt;1,"Duplicate","Unique")</f>
        <v>Unique</v>
      </c>
      <c r="C2085" s="1" t="s">
        <v>4311</v>
      </c>
      <c r="D2085" s="1" t="s">
        <v>226</v>
      </c>
      <c r="E2085" s="1" t="str">
        <f t="shared" si="225"/>
        <v>Submitted</v>
      </c>
      <c r="F2085" s="1" t="s">
        <v>35</v>
      </c>
      <c r="G2085" s="1">
        <v>46</v>
      </c>
      <c r="H2085" s="1" t="s">
        <v>24</v>
      </c>
      <c r="I2085" s="1" t="s">
        <v>48</v>
      </c>
      <c r="J2085" s="1" t="s">
        <v>37</v>
      </c>
      <c r="K2085" s="4">
        <v>1826755</v>
      </c>
      <c r="L2085" s="4" t="str">
        <f t="shared" si="226"/>
        <v>Submitted</v>
      </c>
      <c r="M2085" s="1">
        <v>464</v>
      </c>
      <c r="N2085" s="1" t="str">
        <f t="shared" si="227"/>
        <v>High_risk</v>
      </c>
      <c r="O2085" s="1" t="str">
        <f t="shared" si="228"/>
        <v>Excellent</v>
      </c>
      <c r="P2085" s="1" t="str">
        <f t="shared" si="229"/>
        <v>Submitted</v>
      </c>
      <c r="Q2085" s="1" t="str">
        <f t="shared" si="230"/>
        <v>Valid</v>
      </c>
      <c r="R2085" s="1" t="s">
        <v>82</v>
      </c>
      <c r="S2085" s="4">
        <v>50009</v>
      </c>
      <c r="T2085" s="1">
        <v>17.73</v>
      </c>
      <c r="U2085" s="1">
        <v>12</v>
      </c>
      <c r="V2085" s="1">
        <v>4167.42</v>
      </c>
      <c r="W2085" s="4">
        <f t="shared" si="231"/>
        <v>73889.679219297919</v>
      </c>
      <c r="X2085" s="1" t="s">
        <v>28</v>
      </c>
      <c r="Y2085" s="1" t="s">
        <v>29</v>
      </c>
      <c r="Z2085" s="8">
        <v>47547</v>
      </c>
      <c r="AA2085" s="8" t="str">
        <f>TEXT(Table2[[#This Row],[Application_Date]],"yyy")</f>
        <v>2030</v>
      </c>
      <c r="AB2085" s="8" t="str">
        <f>TEXT(Table2[[#This Row],[Application_Date]],"mmmm")</f>
        <v>March</v>
      </c>
      <c r="AC2085" s="1" t="s">
        <v>61</v>
      </c>
      <c r="AD2085" s="1" t="s">
        <v>42</v>
      </c>
      <c r="AE2085" s="1" t="s">
        <v>62</v>
      </c>
    </row>
    <row r="2086" spans="1:31" x14ac:dyDescent="0.25">
      <c r="A2086" s="1" t="s">
        <v>4312</v>
      </c>
      <c r="B2086" s="1" t="str">
        <f>IF(COUNTIF($A$2:A2086,A2086)&gt;1,"Duplicate","Unique")</f>
        <v>Unique</v>
      </c>
      <c r="C2086" s="1" t="s">
        <v>4313</v>
      </c>
      <c r="D2086" s="1" t="s">
        <v>94</v>
      </c>
      <c r="E2086" s="1" t="str">
        <f t="shared" si="225"/>
        <v>Submitted</v>
      </c>
      <c r="F2086" s="1" t="s">
        <v>47</v>
      </c>
      <c r="G2086" s="1">
        <v>65</v>
      </c>
      <c r="H2086" s="1" t="s">
        <v>36</v>
      </c>
      <c r="I2086" s="1" t="s">
        <v>48</v>
      </c>
      <c r="J2086" s="1" t="s">
        <v>26</v>
      </c>
      <c r="K2086" s="4">
        <v>0</v>
      </c>
      <c r="L2086" s="4" t="str">
        <f t="shared" si="226"/>
        <v>Submitted</v>
      </c>
      <c r="M2086" s="1">
        <v>554</v>
      </c>
      <c r="N2086" s="1" t="str">
        <f t="shared" si="227"/>
        <v>High_risk</v>
      </c>
      <c r="O2086" s="1" t="str">
        <f t="shared" si="228"/>
        <v>Excellent</v>
      </c>
      <c r="P2086" s="1" t="str">
        <f t="shared" si="229"/>
        <v>Submitted</v>
      </c>
      <c r="Q2086" s="1" t="str">
        <f t="shared" si="230"/>
        <v>Valid</v>
      </c>
      <c r="R2086" s="1" t="s">
        <v>82</v>
      </c>
      <c r="S2086" s="4">
        <v>1588545</v>
      </c>
      <c r="T2086" s="1">
        <v>8.6999999999999993</v>
      </c>
      <c r="U2086" s="1">
        <v>60</v>
      </c>
      <c r="V2086" s="1">
        <v>26475.75</v>
      </c>
      <c r="W2086" s="4">
        <f t="shared" si="231"/>
        <v>1151695.125000007</v>
      </c>
      <c r="X2086" s="1" t="s">
        <v>39</v>
      </c>
      <c r="Y2086" s="1" t="s">
        <v>40</v>
      </c>
      <c r="Z2086" s="8">
        <v>47548</v>
      </c>
      <c r="AA2086" s="8" t="str">
        <f>TEXT(Table2[[#This Row],[Application_Date]],"yyy")</f>
        <v>2030</v>
      </c>
      <c r="AB2086" s="8" t="str">
        <f>TEXT(Table2[[#This Row],[Application_Date]],"mmmm")</f>
        <v>March</v>
      </c>
      <c r="AC2086" s="1" t="s">
        <v>61</v>
      </c>
      <c r="AD2086" s="1" t="s">
        <v>42</v>
      </c>
      <c r="AE2086" s="1" t="s">
        <v>66</v>
      </c>
    </row>
    <row r="2087" spans="1:31" x14ac:dyDescent="0.25">
      <c r="A2087" s="1" t="s">
        <v>4314</v>
      </c>
      <c r="B2087" s="1" t="str">
        <f>IF(COUNTIF($A$2:A2087,A2087)&gt;1,"Duplicate","Unique")</f>
        <v>Unique</v>
      </c>
      <c r="C2087" s="1" t="s">
        <v>4315</v>
      </c>
      <c r="D2087" s="1" t="s">
        <v>461</v>
      </c>
      <c r="E2087" s="1" t="str">
        <f t="shared" si="225"/>
        <v>Submitted</v>
      </c>
      <c r="F2087" s="1" t="s">
        <v>47</v>
      </c>
      <c r="G2087" s="1">
        <v>54</v>
      </c>
      <c r="H2087" s="1" t="s">
        <v>36</v>
      </c>
      <c r="I2087" s="1" t="s">
        <v>48</v>
      </c>
      <c r="J2087" s="1" t="s">
        <v>37</v>
      </c>
      <c r="K2087" s="4">
        <v>1608476</v>
      </c>
      <c r="L2087" s="4" t="str">
        <f t="shared" si="226"/>
        <v>Submitted</v>
      </c>
      <c r="M2087" s="1">
        <v>831</v>
      </c>
      <c r="N2087" s="1" t="str">
        <f t="shared" si="227"/>
        <v>medium_risk</v>
      </c>
      <c r="O2087" s="1" t="str">
        <f t="shared" si="228"/>
        <v>Excellent</v>
      </c>
      <c r="P2087" s="1" t="str">
        <f t="shared" si="229"/>
        <v>Submitted</v>
      </c>
      <c r="Q2087" s="1" t="str">
        <f t="shared" si="230"/>
        <v>Valid</v>
      </c>
      <c r="R2087" s="1" t="s">
        <v>38</v>
      </c>
      <c r="S2087" s="4">
        <v>3151659</v>
      </c>
      <c r="T2087" s="1">
        <v>17.670000000000002</v>
      </c>
      <c r="U2087" s="1">
        <v>120</v>
      </c>
      <c r="V2087" s="1">
        <v>26263.83</v>
      </c>
      <c r="W2087" s="4">
        <f t="shared" si="231"/>
        <v>4640817.8775000004</v>
      </c>
      <c r="X2087" s="1" t="s">
        <v>28</v>
      </c>
      <c r="Y2087" s="1" t="s">
        <v>29</v>
      </c>
      <c r="Z2087" s="8">
        <v>47549</v>
      </c>
      <c r="AA2087" s="8" t="str">
        <f>TEXT(Table2[[#This Row],[Application_Date]],"yyy")</f>
        <v>2030</v>
      </c>
      <c r="AB2087" s="8" t="str">
        <f>TEXT(Table2[[#This Row],[Application_Date]],"mmmm")</f>
        <v>March</v>
      </c>
      <c r="AC2087" s="1" t="s">
        <v>61</v>
      </c>
      <c r="AD2087" s="1" t="s">
        <v>30</v>
      </c>
      <c r="AE2087" s="1" t="s">
        <v>62</v>
      </c>
    </row>
    <row r="2088" spans="1:31" x14ac:dyDescent="0.25">
      <c r="A2088" s="1" t="s">
        <v>4316</v>
      </c>
      <c r="B2088" s="1" t="str">
        <f>IF(COUNTIF($A$2:A2088,A2088)&gt;1,"Duplicate","Unique")</f>
        <v>Unique</v>
      </c>
      <c r="C2088" s="1" t="s">
        <v>4317</v>
      </c>
      <c r="D2088" s="1" t="s">
        <v>121</v>
      </c>
      <c r="E2088" s="1" t="str">
        <f t="shared" si="225"/>
        <v>Submitted</v>
      </c>
      <c r="F2088" s="1" t="s">
        <v>35</v>
      </c>
      <c r="G2088" s="1">
        <v>57</v>
      </c>
      <c r="H2088" s="1" t="s">
        <v>24</v>
      </c>
      <c r="I2088" s="1" t="s">
        <v>48</v>
      </c>
      <c r="J2088" s="1" t="s">
        <v>26</v>
      </c>
      <c r="K2088" s="4">
        <v>328816</v>
      </c>
      <c r="L2088" s="4" t="str">
        <f t="shared" si="226"/>
        <v>Submitted</v>
      </c>
      <c r="M2088" s="1">
        <v>674</v>
      </c>
      <c r="N2088" s="1" t="str">
        <f t="shared" si="227"/>
        <v>low_risk</v>
      </c>
      <c r="O2088" s="1" t="str">
        <f t="shared" si="228"/>
        <v>Excellent</v>
      </c>
      <c r="P2088" s="1" t="str">
        <f t="shared" si="229"/>
        <v>Submitted</v>
      </c>
      <c r="Q2088" s="1" t="str">
        <f t="shared" si="230"/>
        <v>Valid</v>
      </c>
      <c r="R2088" s="1" t="s">
        <v>82</v>
      </c>
      <c r="S2088" s="4">
        <v>3947096</v>
      </c>
      <c r="T2088" s="1">
        <v>7.75</v>
      </c>
      <c r="U2088" s="1">
        <v>24</v>
      </c>
      <c r="V2088" s="1">
        <v>164462.32999999999</v>
      </c>
      <c r="W2088" s="4">
        <f t="shared" si="231"/>
        <v>2549182.5024676896</v>
      </c>
      <c r="X2088" s="1" t="s">
        <v>85</v>
      </c>
      <c r="Y2088" s="1" t="s">
        <v>86</v>
      </c>
      <c r="Z2088" s="8">
        <v>47550</v>
      </c>
      <c r="AA2088" s="8" t="str">
        <f>TEXT(Table2[[#This Row],[Application_Date]],"yyy")</f>
        <v>2030</v>
      </c>
      <c r="AB2088" s="8" t="str">
        <f>TEXT(Table2[[#This Row],[Application_Date]],"mmmm")</f>
        <v>March</v>
      </c>
      <c r="AC2088" s="1" t="s">
        <v>61</v>
      </c>
      <c r="AD2088" s="1" t="s">
        <v>30</v>
      </c>
      <c r="AE2088" s="1" t="s">
        <v>31</v>
      </c>
    </row>
    <row r="2089" spans="1:31" x14ac:dyDescent="0.25">
      <c r="A2089" s="1" t="s">
        <v>4318</v>
      </c>
      <c r="B2089" s="1" t="str">
        <f>IF(COUNTIF($A$2:A2089,A2089)&gt;1,"Duplicate","Unique")</f>
        <v>Unique</v>
      </c>
      <c r="C2089" s="1" t="s">
        <v>4319</v>
      </c>
      <c r="D2089" s="1" t="s">
        <v>575</v>
      </c>
      <c r="E2089" s="1" t="str">
        <f t="shared" si="225"/>
        <v>Submitted</v>
      </c>
      <c r="F2089" s="1" t="s">
        <v>35</v>
      </c>
      <c r="G2089" s="1">
        <v>32</v>
      </c>
      <c r="H2089" s="1" t="s">
        <v>36</v>
      </c>
      <c r="I2089" s="1" t="s">
        <v>48</v>
      </c>
      <c r="J2089" s="1" t="s">
        <v>70</v>
      </c>
      <c r="K2089" s="4">
        <v>1555732</v>
      </c>
      <c r="L2089" s="4" t="str">
        <f t="shared" si="226"/>
        <v>Submitted</v>
      </c>
      <c r="M2089" s="1">
        <v>759</v>
      </c>
      <c r="N2089" s="1" t="str">
        <f t="shared" si="227"/>
        <v>medium_risk</v>
      </c>
      <c r="O2089" s="1" t="str">
        <f t="shared" si="228"/>
        <v>Excellent</v>
      </c>
      <c r="P2089" s="1" t="str">
        <f t="shared" si="229"/>
        <v>Submitted</v>
      </c>
      <c r="Q2089" s="1" t="str">
        <f t="shared" si="230"/>
        <v>Valid</v>
      </c>
      <c r="R2089" s="1" t="s">
        <v>6</v>
      </c>
      <c r="S2089" s="4">
        <v>4345012</v>
      </c>
      <c r="T2089" s="1">
        <v>16.96</v>
      </c>
      <c r="U2089" s="1">
        <v>12</v>
      </c>
      <c r="V2089" s="1">
        <v>362084.33</v>
      </c>
      <c r="W2089" s="4">
        <f t="shared" si="231"/>
        <v>6141107.6332701603</v>
      </c>
      <c r="X2089" s="1" t="s">
        <v>95</v>
      </c>
      <c r="Y2089" s="1" t="s">
        <v>96</v>
      </c>
      <c r="Z2089" s="8">
        <v>47551</v>
      </c>
      <c r="AA2089" s="8" t="str">
        <f>TEXT(Table2[[#This Row],[Application_Date]],"yyy")</f>
        <v>2030</v>
      </c>
      <c r="AB2089" s="8" t="str">
        <f>TEXT(Table2[[#This Row],[Application_Date]],"mmmm")</f>
        <v>March</v>
      </c>
      <c r="AC2089" s="1" t="s">
        <v>61</v>
      </c>
      <c r="AD2089" s="1" t="s">
        <v>42</v>
      </c>
      <c r="AE2089" s="1" t="s">
        <v>31</v>
      </c>
    </row>
    <row r="2090" spans="1:31" x14ac:dyDescent="0.25">
      <c r="A2090" s="1" t="s">
        <v>4320</v>
      </c>
      <c r="B2090" s="1" t="str">
        <f>IF(COUNTIF($A$2:A2090,A2090)&gt;1,"Duplicate","Unique")</f>
        <v>Unique</v>
      </c>
      <c r="C2090" s="1" t="s">
        <v>4321</v>
      </c>
      <c r="D2090" s="1" t="s">
        <v>78</v>
      </c>
      <c r="E2090" s="1" t="str">
        <f t="shared" si="225"/>
        <v>Submitted</v>
      </c>
      <c r="F2090" s="1" t="s">
        <v>35</v>
      </c>
      <c r="G2090" s="1">
        <v>24</v>
      </c>
      <c r="H2090" s="1" t="s">
        <v>24</v>
      </c>
      <c r="I2090" s="1" t="s">
        <v>48</v>
      </c>
      <c r="J2090" s="1" t="s">
        <v>26</v>
      </c>
      <c r="K2090" s="4">
        <v>1312557</v>
      </c>
      <c r="L2090" s="4" t="str">
        <f t="shared" si="226"/>
        <v>Submitted</v>
      </c>
      <c r="M2090" s="1">
        <v>572</v>
      </c>
      <c r="N2090" s="1" t="str">
        <f t="shared" si="227"/>
        <v>High_risk</v>
      </c>
      <c r="O2090" s="1" t="str">
        <f t="shared" si="228"/>
        <v>Excellent</v>
      </c>
      <c r="P2090" s="1" t="str">
        <f t="shared" si="229"/>
        <v>Submitted</v>
      </c>
      <c r="Q2090" s="1" t="str">
        <f t="shared" si="230"/>
        <v>Valid</v>
      </c>
      <c r="R2090" s="1" t="s">
        <v>38</v>
      </c>
      <c r="S2090" s="4">
        <v>4718245</v>
      </c>
      <c r="T2090" s="1">
        <v>7.84</v>
      </c>
      <c r="U2090" s="1">
        <v>24</v>
      </c>
      <c r="V2090" s="1">
        <v>196593.54</v>
      </c>
      <c r="W2090" s="4">
        <f t="shared" si="231"/>
        <v>3082604.4453363647</v>
      </c>
      <c r="X2090" s="1" t="s">
        <v>28</v>
      </c>
      <c r="Y2090" s="1" t="s">
        <v>29</v>
      </c>
      <c r="Z2090" s="8">
        <v>47552</v>
      </c>
      <c r="AA2090" s="8" t="str">
        <f>TEXT(Table2[[#This Row],[Application_Date]],"yyy")</f>
        <v>2030</v>
      </c>
      <c r="AB2090" s="8" t="str">
        <f>TEXT(Table2[[#This Row],[Application_Date]],"mmmm")</f>
        <v>March</v>
      </c>
      <c r="AC2090" s="1" t="s">
        <v>61</v>
      </c>
      <c r="AD2090" s="1" t="s">
        <v>30</v>
      </c>
      <c r="AE2090" s="1" t="s">
        <v>43</v>
      </c>
    </row>
    <row r="2091" spans="1:31" x14ac:dyDescent="0.25">
      <c r="A2091" s="1" t="s">
        <v>4322</v>
      </c>
      <c r="B2091" s="1" t="str">
        <f>IF(COUNTIF($A$2:A2091,A2091)&gt;1,"Duplicate","Unique")</f>
        <v>Unique</v>
      </c>
      <c r="C2091" s="1" t="s">
        <v>4323</v>
      </c>
      <c r="D2091" s="1" t="s">
        <v>154</v>
      </c>
      <c r="E2091" s="1" t="str">
        <f t="shared" si="225"/>
        <v>Submitted</v>
      </c>
      <c r="F2091" s="1" t="s">
        <v>35</v>
      </c>
      <c r="G2091" s="1">
        <v>25</v>
      </c>
      <c r="H2091" s="1" t="s">
        <v>36</v>
      </c>
      <c r="I2091" s="1" t="s">
        <v>48</v>
      </c>
      <c r="J2091" s="1" t="s">
        <v>37</v>
      </c>
      <c r="K2091" s="4">
        <v>361376</v>
      </c>
      <c r="L2091" s="4" t="str">
        <f t="shared" si="226"/>
        <v>Submitted</v>
      </c>
      <c r="M2091" s="1">
        <v>650</v>
      </c>
      <c r="N2091" s="1" t="str">
        <f t="shared" si="227"/>
        <v>low_risk</v>
      </c>
      <c r="O2091" s="1" t="str">
        <f t="shared" si="228"/>
        <v>Excellent</v>
      </c>
      <c r="P2091" s="1" t="str">
        <f t="shared" si="229"/>
        <v>Submitted</v>
      </c>
      <c r="Q2091" s="1" t="str">
        <f t="shared" si="230"/>
        <v>Valid</v>
      </c>
      <c r="R2091" s="1" t="s">
        <v>82</v>
      </c>
      <c r="S2091" s="4">
        <v>4935631</v>
      </c>
      <c r="T2091" s="1">
        <v>15.83</v>
      </c>
      <c r="U2091" s="1">
        <v>24</v>
      </c>
      <c r="V2091" s="1">
        <v>205651.29</v>
      </c>
      <c r="W2091" s="4">
        <f t="shared" si="231"/>
        <v>6510919.9052756745</v>
      </c>
      <c r="X2091" s="1" t="s">
        <v>59</v>
      </c>
      <c r="Y2091" s="1" t="s">
        <v>60</v>
      </c>
      <c r="Z2091" s="8">
        <v>47553</v>
      </c>
      <c r="AA2091" s="8" t="str">
        <f>TEXT(Table2[[#This Row],[Application_Date]],"yyy")</f>
        <v>2030</v>
      </c>
      <c r="AB2091" s="8" t="str">
        <f>TEXT(Table2[[#This Row],[Application_Date]],"mmmm")</f>
        <v>March</v>
      </c>
      <c r="AC2091" s="1" t="s">
        <v>61</v>
      </c>
      <c r="AD2091" s="1" t="s">
        <v>42</v>
      </c>
      <c r="AE2091" s="1" t="s">
        <v>31</v>
      </c>
    </row>
    <row r="2092" spans="1:31" x14ac:dyDescent="0.25">
      <c r="A2092" s="1" t="s">
        <v>4324</v>
      </c>
      <c r="B2092" s="1" t="str">
        <f>IF(COUNTIF($A$2:A2092,A2092)&gt;1,"Duplicate","Unique")</f>
        <v>Unique</v>
      </c>
      <c r="C2092" s="1" t="s">
        <v>4325</v>
      </c>
      <c r="D2092" s="1" t="s">
        <v>279</v>
      </c>
      <c r="E2092" s="1" t="str">
        <f t="shared" si="225"/>
        <v>Submitted</v>
      </c>
      <c r="F2092" s="1" t="s">
        <v>47</v>
      </c>
      <c r="G2092" s="1">
        <v>47</v>
      </c>
      <c r="H2092" s="1" t="s">
        <v>24</v>
      </c>
      <c r="I2092" s="1" t="s">
        <v>25</v>
      </c>
      <c r="J2092" s="1" t="s">
        <v>37</v>
      </c>
      <c r="K2092" s="4">
        <v>2037084</v>
      </c>
      <c r="L2092" s="4" t="str">
        <f t="shared" si="226"/>
        <v>Submitted</v>
      </c>
      <c r="M2092" s="1">
        <v>691</v>
      </c>
      <c r="N2092" s="1" t="str">
        <f t="shared" si="227"/>
        <v>low_risk</v>
      </c>
      <c r="O2092" s="1" t="str">
        <f t="shared" si="228"/>
        <v>Excellent</v>
      </c>
      <c r="P2092" s="1" t="str">
        <f t="shared" si="229"/>
        <v>Submitted</v>
      </c>
      <c r="Q2092" s="1" t="str">
        <f t="shared" si="230"/>
        <v>Valid</v>
      </c>
      <c r="R2092" s="1" t="s">
        <v>27</v>
      </c>
      <c r="S2092" s="4">
        <v>2581860</v>
      </c>
      <c r="T2092" s="1">
        <v>10.210000000000001</v>
      </c>
      <c r="U2092" s="1">
        <v>180</v>
      </c>
      <c r="V2092" s="1">
        <v>14343.67</v>
      </c>
      <c r="W2092" s="4">
        <f t="shared" si="231"/>
        <v>2196732.5500000003</v>
      </c>
      <c r="X2092" s="1" t="s">
        <v>59</v>
      </c>
      <c r="Y2092" s="1" t="s">
        <v>60</v>
      </c>
      <c r="Z2092" s="8">
        <v>47554</v>
      </c>
      <c r="AA2092" s="8" t="str">
        <f>TEXT(Table2[[#This Row],[Application_Date]],"yyy")</f>
        <v>2030</v>
      </c>
      <c r="AB2092" s="8" t="str">
        <f>TEXT(Table2[[#This Row],[Application_Date]],"mmmm")</f>
        <v>March</v>
      </c>
      <c r="AC2092" s="1" t="s">
        <v>61</v>
      </c>
      <c r="AD2092" s="1" t="s">
        <v>42</v>
      </c>
      <c r="AE2092" s="1" t="s">
        <v>66</v>
      </c>
    </row>
    <row r="2093" spans="1:31" x14ac:dyDescent="0.25">
      <c r="A2093" s="1" t="s">
        <v>4326</v>
      </c>
      <c r="B2093" s="1" t="str">
        <f>IF(COUNTIF($A$2:A2093,A2093)&gt;1,"Duplicate","Unique")</f>
        <v>Unique</v>
      </c>
      <c r="C2093" s="1" t="s">
        <v>4327</v>
      </c>
      <c r="D2093" s="1" t="s">
        <v>468</v>
      </c>
      <c r="E2093" s="1" t="str">
        <f t="shared" si="225"/>
        <v>Submitted</v>
      </c>
      <c r="F2093" s="1" t="s">
        <v>35</v>
      </c>
      <c r="G2093" s="1">
        <v>26</v>
      </c>
      <c r="H2093" s="1" t="s">
        <v>36</v>
      </c>
      <c r="I2093" s="1" t="s">
        <v>25</v>
      </c>
      <c r="J2093" s="1" t="s">
        <v>26</v>
      </c>
      <c r="K2093" s="4">
        <v>681724</v>
      </c>
      <c r="L2093" s="4" t="str">
        <f t="shared" si="226"/>
        <v>Submitted</v>
      </c>
      <c r="M2093" s="1">
        <v>656</v>
      </c>
      <c r="N2093" s="1" t="str">
        <f t="shared" si="227"/>
        <v>low_risk</v>
      </c>
      <c r="O2093" s="1" t="str">
        <f t="shared" si="228"/>
        <v>Excellent</v>
      </c>
      <c r="P2093" s="1" t="str">
        <f t="shared" si="229"/>
        <v>Submitted</v>
      </c>
      <c r="Q2093" s="1" t="str">
        <f t="shared" si="230"/>
        <v>Valid</v>
      </c>
      <c r="R2093" s="1" t="s">
        <v>38</v>
      </c>
      <c r="S2093" s="4">
        <v>1923800</v>
      </c>
      <c r="T2093" s="1">
        <v>11.05</v>
      </c>
      <c r="U2093" s="1">
        <v>24</v>
      </c>
      <c r="V2093" s="1">
        <v>80158.33</v>
      </c>
      <c r="W2093" s="4">
        <f t="shared" si="231"/>
        <v>1771499.4450149918</v>
      </c>
      <c r="X2093" s="1" t="s">
        <v>59</v>
      </c>
      <c r="Y2093" s="1" t="s">
        <v>60</v>
      </c>
      <c r="Z2093" s="8">
        <v>47555</v>
      </c>
      <c r="AA2093" s="8" t="str">
        <f>TEXT(Table2[[#This Row],[Application_Date]],"yyy")</f>
        <v>2030</v>
      </c>
      <c r="AB2093" s="8" t="str">
        <f>TEXT(Table2[[#This Row],[Application_Date]],"mmmm")</f>
        <v>March</v>
      </c>
      <c r="AC2093" s="1" t="s">
        <v>61</v>
      </c>
      <c r="AD2093" s="1" t="s">
        <v>30</v>
      </c>
      <c r="AE2093" s="1" t="s">
        <v>62</v>
      </c>
    </row>
    <row r="2094" spans="1:31" x14ac:dyDescent="0.25">
      <c r="A2094" s="1" t="s">
        <v>4328</v>
      </c>
      <c r="B2094" s="1" t="str">
        <f>IF(COUNTIF($A$2:A2094,A2094)&gt;1,"Duplicate","Unique")</f>
        <v>Unique</v>
      </c>
      <c r="C2094" s="1" t="s">
        <v>4329</v>
      </c>
      <c r="D2094" s="1" t="s">
        <v>270</v>
      </c>
      <c r="E2094" s="1" t="str">
        <f t="shared" si="225"/>
        <v>Submitted</v>
      </c>
      <c r="F2094" s="1" t="s">
        <v>35</v>
      </c>
      <c r="G2094" s="1">
        <v>54</v>
      </c>
      <c r="H2094" s="1" t="s">
        <v>24</v>
      </c>
      <c r="I2094" s="1" t="s">
        <v>48</v>
      </c>
      <c r="J2094" s="1" t="s">
        <v>26</v>
      </c>
      <c r="K2094" s="4">
        <v>1713146</v>
      </c>
      <c r="L2094" s="4" t="str">
        <f t="shared" si="226"/>
        <v>Submitted</v>
      </c>
      <c r="M2094" s="1">
        <v>543</v>
      </c>
      <c r="N2094" s="1" t="str">
        <f t="shared" si="227"/>
        <v>High_risk</v>
      </c>
      <c r="O2094" s="1" t="str">
        <f t="shared" si="228"/>
        <v>Excellent</v>
      </c>
      <c r="P2094" s="1" t="str">
        <f t="shared" si="229"/>
        <v>Submitted</v>
      </c>
      <c r="Q2094" s="1" t="str">
        <f t="shared" si="230"/>
        <v>Valid</v>
      </c>
      <c r="R2094" s="1" t="s">
        <v>38</v>
      </c>
      <c r="S2094" s="4">
        <v>3625300</v>
      </c>
      <c r="T2094" s="1">
        <v>7.74</v>
      </c>
      <c r="U2094" s="1">
        <v>12</v>
      </c>
      <c r="V2094" s="1">
        <v>302108.33</v>
      </c>
      <c r="W2094" s="4">
        <f t="shared" si="231"/>
        <v>2344289.1325857975</v>
      </c>
      <c r="X2094" s="1" t="s">
        <v>59</v>
      </c>
      <c r="Y2094" s="1" t="s">
        <v>60</v>
      </c>
      <c r="Z2094" s="8">
        <v>47556</v>
      </c>
      <c r="AA2094" s="8" t="str">
        <f>TEXT(Table2[[#This Row],[Application_Date]],"yyy")</f>
        <v>2030</v>
      </c>
      <c r="AB2094" s="8" t="str">
        <f>TEXT(Table2[[#This Row],[Application_Date]],"mmmm")</f>
        <v>March</v>
      </c>
      <c r="AC2094" s="1" t="s">
        <v>52</v>
      </c>
      <c r="AD2094" s="1" t="s">
        <v>42</v>
      </c>
      <c r="AE2094" s="1" t="s">
        <v>66</v>
      </c>
    </row>
    <row r="2095" spans="1:31" x14ac:dyDescent="0.25">
      <c r="A2095" s="1" t="s">
        <v>4330</v>
      </c>
      <c r="B2095" s="1" t="str">
        <f>IF(COUNTIF($A$2:A2095,A2095)&gt;1,"Duplicate","Unique")</f>
        <v>Unique</v>
      </c>
      <c r="C2095" s="1" t="s">
        <v>4331</v>
      </c>
      <c r="D2095" s="1" t="s">
        <v>183</v>
      </c>
      <c r="E2095" s="1" t="str">
        <f t="shared" si="225"/>
        <v>Submitted</v>
      </c>
      <c r="F2095" s="1" t="s">
        <v>47</v>
      </c>
      <c r="G2095" s="1">
        <v>46</v>
      </c>
      <c r="H2095" s="1" t="s">
        <v>36</v>
      </c>
      <c r="I2095" s="1" t="s">
        <v>25</v>
      </c>
      <c r="J2095" s="1" t="s">
        <v>37</v>
      </c>
      <c r="K2095" s="4">
        <v>650702</v>
      </c>
      <c r="L2095" s="4" t="str">
        <f t="shared" si="226"/>
        <v>Submitted</v>
      </c>
      <c r="M2095" s="1">
        <v>634</v>
      </c>
      <c r="N2095" s="1" t="str">
        <f t="shared" si="227"/>
        <v>low_risk</v>
      </c>
      <c r="O2095" s="1" t="str">
        <f t="shared" si="228"/>
        <v>Excellent</v>
      </c>
      <c r="P2095" s="1" t="str">
        <f t="shared" si="229"/>
        <v>Submitted</v>
      </c>
      <c r="Q2095" s="1" t="str">
        <f t="shared" si="230"/>
        <v>Valid</v>
      </c>
      <c r="R2095" s="1" t="s">
        <v>38</v>
      </c>
      <c r="S2095" s="4">
        <v>187143</v>
      </c>
      <c r="T2095" s="1">
        <v>15.26</v>
      </c>
      <c r="U2095" s="1">
        <v>24</v>
      </c>
      <c r="V2095" s="1">
        <v>7797.62</v>
      </c>
      <c r="W2095" s="4">
        <f t="shared" si="231"/>
        <v>237983.5156672312</v>
      </c>
      <c r="X2095" s="1" t="s">
        <v>50</v>
      </c>
      <c r="Y2095" s="1" t="s">
        <v>51</v>
      </c>
      <c r="Z2095" s="8">
        <v>47557</v>
      </c>
      <c r="AA2095" s="8" t="str">
        <f>TEXT(Table2[[#This Row],[Application_Date]],"yyy")</f>
        <v>2030</v>
      </c>
      <c r="AB2095" s="8" t="str">
        <f>TEXT(Table2[[#This Row],[Application_Date]],"mmmm")</f>
        <v>March</v>
      </c>
      <c r="AC2095" s="1" t="s">
        <v>52</v>
      </c>
      <c r="AD2095" s="1" t="s">
        <v>30</v>
      </c>
      <c r="AE2095" s="1" t="s">
        <v>62</v>
      </c>
    </row>
    <row r="2096" spans="1:31" x14ac:dyDescent="0.25">
      <c r="A2096" s="1" t="s">
        <v>4332</v>
      </c>
      <c r="B2096" s="1" t="str">
        <f>IF(COUNTIF($A$2:A2096,A2096)&gt;1,"Duplicate","Unique")</f>
        <v>Unique</v>
      </c>
      <c r="C2096" s="1" t="s">
        <v>4333</v>
      </c>
      <c r="D2096" s="1" t="s">
        <v>142</v>
      </c>
      <c r="E2096" s="1" t="str">
        <f t="shared" si="225"/>
        <v>Submitted</v>
      </c>
      <c r="F2096" s="1" t="s">
        <v>35</v>
      </c>
      <c r="G2096" s="1">
        <v>29</v>
      </c>
      <c r="H2096" s="1" t="s">
        <v>36</v>
      </c>
      <c r="I2096" s="1" t="s">
        <v>25</v>
      </c>
      <c r="J2096" s="1" t="s">
        <v>70</v>
      </c>
      <c r="K2096" s="4">
        <v>2297745</v>
      </c>
      <c r="L2096" s="4" t="str">
        <f t="shared" si="226"/>
        <v>Submitted</v>
      </c>
      <c r="M2096" s="1">
        <v>834</v>
      </c>
      <c r="N2096" s="1" t="str">
        <f t="shared" si="227"/>
        <v>medium_risk</v>
      </c>
      <c r="O2096" s="1" t="str">
        <f t="shared" si="228"/>
        <v>Excellent</v>
      </c>
      <c r="P2096" s="1" t="str">
        <f t="shared" si="229"/>
        <v>Submitted</v>
      </c>
      <c r="Q2096" s="1" t="str">
        <f t="shared" si="230"/>
        <v>Valid</v>
      </c>
      <c r="R2096" s="1" t="s">
        <v>70</v>
      </c>
      <c r="S2096" s="4">
        <v>964982</v>
      </c>
      <c r="T2096" s="1">
        <v>14.57</v>
      </c>
      <c r="U2096" s="1">
        <v>36</v>
      </c>
      <c r="V2096" s="1">
        <v>26805.06</v>
      </c>
      <c r="W2096" s="4">
        <f t="shared" si="231"/>
        <v>1171648.978333771</v>
      </c>
      <c r="X2096" s="1" t="s">
        <v>105</v>
      </c>
      <c r="Y2096" s="1" t="s">
        <v>106</v>
      </c>
      <c r="Z2096" s="8">
        <v>47558</v>
      </c>
      <c r="AA2096" s="8" t="str">
        <f>TEXT(Table2[[#This Row],[Application_Date]],"yyy")</f>
        <v>2030</v>
      </c>
      <c r="AB2096" s="8" t="str">
        <f>TEXT(Table2[[#This Row],[Application_Date]],"mmmm")</f>
        <v>March</v>
      </c>
      <c r="AC2096" s="1" t="s">
        <v>41</v>
      </c>
      <c r="AD2096" s="1" t="s">
        <v>30</v>
      </c>
      <c r="AE2096" s="1" t="s">
        <v>43</v>
      </c>
    </row>
    <row r="2097" spans="1:31" x14ac:dyDescent="0.25">
      <c r="A2097" s="1" t="s">
        <v>4334</v>
      </c>
      <c r="B2097" s="1" t="str">
        <f>IF(COUNTIF($A$2:A2097,A2097)&gt;1,"Duplicate","Unique")</f>
        <v>Unique</v>
      </c>
      <c r="C2097" s="1" t="s">
        <v>4335</v>
      </c>
      <c r="D2097" s="1" t="s">
        <v>148</v>
      </c>
      <c r="E2097" s="1" t="str">
        <f t="shared" si="225"/>
        <v>Submitted</v>
      </c>
      <c r="F2097" s="1" t="s">
        <v>35</v>
      </c>
      <c r="G2097" s="1">
        <v>30</v>
      </c>
      <c r="H2097" s="1" t="s">
        <v>36</v>
      </c>
      <c r="I2097" s="1" t="s">
        <v>25</v>
      </c>
      <c r="J2097" s="1" t="s">
        <v>70</v>
      </c>
      <c r="K2097" s="4">
        <v>323769</v>
      </c>
      <c r="L2097" s="4" t="str">
        <f t="shared" si="226"/>
        <v>Submitted</v>
      </c>
      <c r="M2097" s="1">
        <v>776</v>
      </c>
      <c r="N2097" s="1" t="str">
        <f t="shared" si="227"/>
        <v>medium_risk</v>
      </c>
      <c r="O2097" s="1" t="str">
        <f t="shared" si="228"/>
        <v>Excellent</v>
      </c>
      <c r="P2097" s="1" t="str">
        <f t="shared" si="229"/>
        <v>Submitted</v>
      </c>
      <c r="Q2097" s="1" t="str">
        <f t="shared" si="230"/>
        <v>Valid</v>
      </c>
      <c r="R2097" s="1" t="s">
        <v>38</v>
      </c>
      <c r="S2097" s="4">
        <v>3117712</v>
      </c>
      <c r="T2097" s="1">
        <v>7.34</v>
      </c>
      <c r="U2097" s="1">
        <v>60</v>
      </c>
      <c r="V2097" s="1">
        <v>51961.87</v>
      </c>
      <c r="W2097" s="4">
        <f t="shared" si="231"/>
        <v>1907000.5066673649</v>
      </c>
      <c r="X2097" s="1" t="s">
        <v>105</v>
      </c>
      <c r="Y2097" s="1" t="s">
        <v>106</v>
      </c>
      <c r="Z2097" s="8">
        <v>47559</v>
      </c>
      <c r="AA2097" s="8" t="str">
        <f>TEXT(Table2[[#This Row],[Application_Date]],"yyy")</f>
        <v>2030</v>
      </c>
      <c r="AB2097" s="8" t="str">
        <f>TEXT(Table2[[#This Row],[Application_Date]],"mmmm")</f>
        <v>March</v>
      </c>
      <c r="AC2097" s="1" t="s">
        <v>61</v>
      </c>
      <c r="AD2097" s="1" t="s">
        <v>42</v>
      </c>
      <c r="AE2097" s="1" t="s">
        <v>43</v>
      </c>
    </row>
    <row r="2098" spans="1:31" x14ac:dyDescent="0.25">
      <c r="A2098" s="1" t="s">
        <v>4336</v>
      </c>
      <c r="B2098" s="1" t="str">
        <f>IF(COUNTIF($A$2:A2098,A2098)&gt;1,"Duplicate","Unique")</f>
        <v>Unique</v>
      </c>
      <c r="C2098" s="1" t="s">
        <v>4337</v>
      </c>
      <c r="D2098" s="1" t="s">
        <v>34</v>
      </c>
      <c r="E2098" s="1" t="str">
        <f t="shared" si="225"/>
        <v>Submitted</v>
      </c>
      <c r="F2098" s="1" t="s">
        <v>47</v>
      </c>
      <c r="G2098" s="1">
        <v>45</v>
      </c>
      <c r="H2098" s="1" t="s">
        <v>24</v>
      </c>
      <c r="I2098" s="1" t="s">
        <v>25</v>
      </c>
      <c r="J2098" s="1" t="s">
        <v>49</v>
      </c>
      <c r="K2098" s="4">
        <v>755400</v>
      </c>
      <c r="L2098" s="4" t="str">
        <f t="shared" si="226"/>
        <v>Submitted</v>
      </c>
      <c r="M2098" s="1">
        <v>366</v>
      </c>
      <c r="N2098" s="1" t="str">
        <f t="shared" si="227"/>
        <v>High_risk</v>
      </c>
      <c r="O2098" s="1" t="str">
        <f t="shared" si="228"/>
        <v>Excellent</v>
      </c>
      <c r="P2098" s="1" t="str">
        <f t="shared" si="229"/>
        <v>Submitted</v>
      </c>
      <c r="Q2098" s="1" t="str">
        <f t="shared" si="230"/>
        <v>Valid</v>
      </c>
      <c r="R2098" s="1" t="s">
        <v>38</v>
      </c>
      <c r="S2098" s="4">
        <v>185374</v>
      </c>
      <c r="T2098" s="1">
        <v>12.37</v>
      </c>
      <c r="U2098" s="1">
        <v>60</v>
      </c>
      <c r="V2098" s="1">
        <v>3089.57</v>
      </c>
      <c r="W2098" s="4">
        <f t="shared" si="231"/>
        <v>191089.69833333333</v>
      </c>
      <c r="X2098" s="1" t="s">
        <v>59</v>
      </c>
      <c r="Y2098" s="1" t="s">
        <v>60</v>
      </c>
      <c r="Z2098" s="8">
        <v>47560</v>
      </c>
      <c r="AA2098" s="8" t="str">
        <f>TEXT(Table2[[#This Row],[Application_Date]],"yyy")</f>
        <v>2030</v>
      </c>
      <c r="AB2098" s="8" t="str">
        <f>TEXT(Table2[[#This Row],[Application_Date]],"mmmm")</f>
        <v>March</v>
      </c>
      <c r="AC2098" s="1" t="s">
        <v>52</v>
      </c>
      <c r="AD2098" s="1" t="s">
        <v>42</v>
      </c>
      <c r="AE2098" s="1" t="s">
        <v>43</v>
      </c>
    </row>
    <row r="2099" spans="1:31" x14ac:dyDescent="0.25">
      <c r="A2099" s="1" t="s">
        <v>4338</v>
      </c>
      <c r="B2099" s="1" t="str">
        <f>IF(COUNTIF($A$2:A2099,A2099)&gt;1,"Duplicate","Unique")</f>
        <v>Unique</v>
      </c>
      <c r="C2099" s="1" t="s">
        <v>4339</v>
      </c>
      <c r="D2099" s="1" t="s">
        <v>124</v>
      </c>
      <c r="E2099" s="1" t="str">
        <f t="shared" si="225"/>
        <v>Submitted</v>
      </c>
      <c r="F2099" s="1" t="s">
        <v>35</v>
      </c>
      <c r="G2099" s="1">
        <v>19</v>
      </c>
      <c r="H2099" s="1" t="s">
        <v>24</v>
      </c>
      <c r="I2099" s="1" t="s">
        <v>48</v>
      </c>
      <c r="J2099" s="1" t="s">
        <v>49</v>
      </c>
      <c r="K2099" s="4">
        <v>675751</v>
      </c>
      <c r="L2099" s="4" t="str">
        <f t="shared" si="226"/>
        <v>Submitted</v>
      </c>
      <c r="M2099" s="1">
        <v>847</v>
      </c>
      <c r="N2099" s="1" t="str">
        <f t="shared" si="227"/>
        <v>medium_risk</v>
      </c>
      <c r="O2099" s="1" t="str">
        <f t="shared" si="228"/>
        <v>Excellent</v>
      </c>
      <c r="P2099" s="1" t="str">
        <f t="shared" si="229"/>
        <v>Submitted</v>
      </c>
      <c r="Q2099" s="1" t="str">
        <f t="shared" si="230"/>
        <v>Valid</v>
      </c>
      <c r="R2099" s="1" t="s">
        <v>38</v>
      </c>
      <c r="S2099" s="4">
        <v>3233564</v>
      </c>
      <c r="T2099" s="1">
        <v>11.69</v>
      </c>
      <c r="U2099" s="1">
        <v>24</v>
      </c>
      <c r="V2099" s="1">
        <v>134731.82999999999</v>
      </c>
      <c r="W2099" s="4">
        <f t="shared" si="231"/>
        <v>3150030.5198426885</v>
      </c>
      <c r="X2099" s="1" t="s">
        <v>105</v>
      </c>
      <c r="Y2099" s="1" t="s">
        <v>106</v>
      </c>
      <c r="Z2099" s="8">
        <v>47561</v>
      </c>
      <c r="AA2099" s="8" t="str">
        <f>TEXT(Table2[[#This Row],[Application_Date]],"yyy")</f>
        <v>2030</v>
      </c>
      <c r="AB2099" s="8" t="str">
        <f>TEXT(Table2[[#This Row],[Application_Date]],"mmmm")</f>
        <v>March</v>
      </c>
      <c r="AC2099" s="1" t="s">
        <v>61</v>
      </c>
      <c r="AD2099" s="1" t="s">
        <v>30</v>
      </c>
      <c r="AE2099" s="1" t="s">
        <v>62</v>
      </c>
    </row>
    <row r="2100" spans="1:31" x14ac:dyDescent="0.25">
      <c r="A2100" s="1" t="s">
        <v>4340</v>
      </c>
      <c r="B2100" s="1" t="str">
        <f>IF(COUNTIF($A$2:A2100,A2100)&gt;1,"Duplicate","Unique")</f>
        <v>Unique</v>
      </c>
      <c r="C2100" s="1" t="s">
        <v>4341</v>
      </c>
      <c r="D2100" s="1" t="s">
        <v>196</v>
      </c>
      <c r="E2100" s="1" t="str">
        <f t="shared" si="225"/>
        <v>Submitted</v>
      </c>
      <c r="F2100" s="1" t="s">
        <v>35</v>
      </c>
      <c r="G2100" s="1">
        <v>49</v>
      </c>
      <c r="H2100" s="1" t="s">
        <v>36</v>
      </c>
      <c r="I2100" s="1" t="s">
        <v>25</v>
      </c>
      <c r="J2100" s="1" t="s">
        <v>37</v>
      </c>
      <c r="K2100" s="4">
        <v>1007210</v>
      </c>
      <c r="L2100" s="4" t="str">
        <f t="shared" si="226"/>
        <v>Submitted</v>
      </c>
      <c r="M2100" s="1">
        <v>825</v>
      </c>
      <c r="N2100" s="1" t="str">
        <f t="shared" si="227"/>
        <v>medium_risk</v>
      </c>
      <c r="O2100" s="1" t="str">
        <f t="shared" si="228"/>
        <v>Excellent</v>
      </c>
      <c r="P2100" s="1" t="str">
        <f t="shared" si="229"/>
        <v>Submitted</v>
      </c>
      <c r="Q2100" s="1" t="str">
        <f t="shared" si="230"/>
        <v>Valid</v>
      </c>
      <c r="R2100" s="1" t="s">
        <v>82</v>
      </c>
      <c r="S2100" s="4">
        <v>3846900</v>
      </c>
      <c r="T2100" s="1">
        <v>17.87</v>
      </c>
      <c r="U2100" s="1">
        <v>36</v>
      </c>
      <c r="V2100" s="1">
        <v>106858.33</v>
      </c>
      <c r="W2100" s="4">
        <f t="shared" si="231"/>
        <v>5728675.2500000326</v>
      </c>
      <c r="X2100" s="1" t="s">
        <v>59</v>
      </c>
      <c r="Y2100" s="1" t="s">
        <v>60</v>
      </c>
      <c r="Z2100" s="8">
        <v>47562</v>
      </c>
      <c r="AA2100" s="8" t="str">
        <f>TEXT(Table2[[#This Row],[Application_Date]],"yyy")</f>
        <v>2030</v>
      </c>
      <c r="AB2100" s="8" t="str">
        <f>TEXT(Table2[[#This Row],[Application_Date]],"mmmm")</f>
        <v>March</v>
      </c>
      <c r="AC2100" s="1" t="s">
        <v>41</v>
      </c>
      <c r="AD2100" s="1" t="s">
        <v>30</v>
      </c>
      <c r="AE2100" s="1" t="s">
        <v>66</v>
      </c>
    </row>
    <row r="2101" spans="1:31" x14ac:dyDescent="0.25">
      <c r="A2101" s="1" t="s">
        <v>4342</v>
      </c>
      <c r="B2101" s="1" t="str">
        <f>IF(COUNTIF($A$2:A2101,A2101)&gt;1,"Duplicate","Unique")</f>
        <v>Unique</v>
      </c>
      <c r="C2101" s="1" t="s">
        <v>4343</v>
      </c>
      <c r="D2101" s="1" t="s">
        <v>489</v>
      </c>
      <c r="E2101" s="1" t="str">
        <f t="shared" si="225"/>
        <v>Submitted</v>
      </c>
      <c r="F2101" s="1" t="s">
        <v>35</v>
      </c>
      <c r="G2101" s="1">
        <v>48</v>
      </c>
      <c r="H2101" s="1" t="s">
        <v>36</v>
      </c>
      <c r="I2101" s="1" t="s">
        <v>48</v>
      </c>
      <c r="J2101" s="1" t="s">
        <v>26</v>
      </c>
      <c r="K2101" s="4">
        <v>1760345</v>
      </c>
      <c r="L2101" s="4" t="str">
        <f t="shared" si="226"/>
        <v>Submitted</v>
      </c>
      <c r="M2101" s="1">
        <v>683</v>
      </c>
      <c r="N2101" s="1" t="str">
        <f t="shared" si="227"/>
        <v>low_risk</v>
      </c>
      <c r="O2101" s="1" t="str">
        <f t="shared" si="228"/>
        <v>Excellent</v>
      </c>
      <c r="P2101" s="1" t="str">
        <f t="shared" si="229"/>
        <v>Submitted</v>
      </c>
      <c r="Q2101" s="1" t="str">
        <f t="shared" si="230"/>
        <v>Valid</v>
      </c>
      <c r="R2101" s="1" t="s">
        <v>27</v>
      </c>
      <c r="S2101" s="4">
        <v>3900178</v>
      </c>
      <c r="T2101" s="1">
        <v>9.98</v>
      </c>
      <c r="U2101" s="1">
        <v>180</v>
      </c>
      <c r="V2101" s="1">
        <v>21667.66</v>
      </c>
      <c r="W2101" s="4">
        <f t="shared" si="231"/>
        <v>3243648.0366666666</v>
      </c>
      <c r="X2101" s="1" t="s">
        <v>28</v>
      </c>
      <c r="Y2101" s="1" t="s">
        <v>29</v>
      </c>
      <c r="Z2101" s="8">
        <v>47563</v>
      </c>
      <c r="AA2101" s="8" t="str">
        <f>TEXT(Table2[[#This Row],[Application_Date]],"yyy")</f>
        <v>2030</v>
      </c>
      <c r="AB2101" s="8" t="str">
        <f>TEXT(Table2[[#This Row],[Application_Date]],"mmmm")</f>
        <v>March</v>
      </c>
      <c r="AC2101" s="1" t="s">
        <v>61</v>
      </c>
      <c r="AD2101" s="1" t="s">
        <v>30</v>
      </c>
      <c r="AE2101" s="1" t="s">
        <v>43</v>
      </c>
    </row>
    <row r="2102" spans="1:31" x14ac:dyDescent="0.25">
      <c r="A2102" s="1" t="s">
        <v>4344</v>
      </c>
      <c r="B2102" s="1" t="str">
        <f>IF(COUNTIF($A$2:A2102,A2102)&gt;1,"Duplicate","Unique")</f>
        <v>Unique</v>
      </c>
      <c r="C2102" s="1" t="s">
        <v>4345</v>
      </c>
      <c r="D2102" s="1" t="s">
        <v>296</v>
      </c>
      <c r="E2102" s="1" t="str">
        <f t="shared" si="225"/>
        <v>Submitted</v>
      </c>
      <c r="F2102" s="1" t="s">
        <v>35</v>
      </c>
      <c r="G2102" s="1">
        <v>42</v>
      </c>
      <c r="H2102" s="1" t="s">
        <v>36</v>
      </c>
      <c r="I2102" s="1" t="s">
        <v>25</v>
      </c>
      <c r="J2102" s="1" t="s">
        <v>70</v>
      </c>
      <c r="K2102" s="4">
        <v>728104</v>
      </c>
      <c r="L2102" s="4" t="str">
        <f t="shared" si="226"/>
        <v>Submitted</v>
      </c>
      <c r="M2102" s="1">
        <v>642</v>
      </c>
      <c r="N2102" s="1" t="str">
        <f t="shared" si="227"/>
        <v>low_risk</v>
      </c>
      <c r="O2102" s="1" t="str">
        <f t="shared" si="228"/>
        <v>Excellent</v>
      </c>
      <c r="P2102" s="1" t="str">
        <f t="shared" si="229"/>
        <v>Submitted</v>
      </c>
      <c r="Q2102" s="1" t="str">
        <f t="shared" si="230"/>
        <v>Valid</v>
      </c>
      <c r="R2102" s="1" t="s">
        <v>27</v>
      </c>
      <c r="S2102" s="4">
        <v>4873072</v>
      </c>
      <c r="T2102" s="1">
        <v>9</v>
      </c>
      <c r="U2102" s="1">
        <v>24</v>
      </c>
      <c r="V2102" s="1">
        <v>203044.67</v>
      </c>
      <c r="W2102" s="4">
        <f t="shared" si="231"/>
        <v>3654809.369719021</v>
      </c>
      <c r="X2102" s="1" t="s">
        <v>28</v>
      </c>
      <c r="Y2102" s="1" t="s">
        <v>29</v>
      </c>
      <c r="Z2102" s="8">
        <v>47564</v>
      </c>
      <c r="AA2102" s="8" t="str">
        <f>TEXT(Table2[[#This Row],[Application_Date]],"yyy")</f>
        <v>2030</v>
      </c>
      <c r="AB2102" s="8" t="str">
        <f>TEXT(Table2[[#This Row],[Application_Date]],"mmmm")</f>
        <v>March</v>
      </c>
      <c r="AC2102" s="1" t="s">
        <v>52</v>
      </c>
      <c r="AD2102" s="1" t="s">
        <v>42</v>
      </c>
      <c r="AE2102" s="1" t="s">
        <v>43</v>
      </c>
    </row>
    <row r="2103" spans="1:31" x14ac:dyDescent="0.25">
      <c r="A2103" s="1" t="s">
        <v>4346</v>
      </c>
      <c r="B2103" s="1" t="str">
        <f>IF(COUNTIF($A$2:A2103,A2103)&gt;1,"Duplicate","Unique")</f>
        <v>Unique</v>
      </c>
      <c r="C2103" s="1" t="s">
        <v>4347</v>
      </c>
      <c r="D2103" s="1" t="s">
        <v>136</v>
      </c>
      <c r="E2103" s="1" t="str">
        <f t="shared" si="225"/>
        <v>Submitted</v>
      </c>
      <c r="F2103" s="1" t="s">
        <v>47</v>
      </c>
      <c r="G2103" s="1">
        <v>32</v>
      </c>
      <c r="H2103" s="1" t="s">
        <v>36</v>
      </c>
      <c r="I2103" s="1" t="s">
        <v>48</v>
      </c>
      <c r="J2103" s="1" t="s">
        <v>70</v>
      </c>
      <c r="K2103" s="4">
        <v>-50000</v>
      </c>
      <c r="L2103" s="4" t="str">
        <f t="shared" si="226"/>
        <v>Submitted</v>
      </c>
      <c r="M2103" s="1">
        <v>549</v>
      </c>
      <c r="N2103" s="1" t="str">
        <f t="shared" si="227"/>
        <v>High_risk</v>
      </c>
      <c r="O2103" s="1" t="str">
        <f t="shared" si="228"/>
        <v>Excellent</v>
      </c>
      <c r="P2103" s="1" t="str">
        <f t="shared" si="229"/>
        <v>Submitted</v>
      </c>
      <c r="Q2103" s="1" t="str">
        <f t="shared" si="230"/>
        <v>Valid</v>
      </c>
      <c r="R2103" s="1" t="s">
        <v>6</v>
      </c>
      <c r="S2103" s="4">
        <v>2722345</v>
      </c>
      <c r="T2103" s="1">
        <v>14.14</v>
      </c>
      <c r="U2103" s="1">
        <v>12</v>
      </c>
      <c r="V2103" s="1">
        <v>226862.07999999999</v>
      </c>
      <c r="W2103" s="4">
        <f t="shared" si="231"/>
        <v>3208110.8913371102</v>
      </c>
      <c r="X2103" s="1" t="s">
        <v>59</v>
      </c>
      <c r="Y2103" s="1" t="s">
        <v>60</v>
      </c>
      <c r="Z2103" s="8">
        <v>47565</v>
      </c>
      <c r="AA2103" s="8" t="str">
        <f>TEXT(Table2[[#This Row],[Application_Date]],"yyy")</f>
        <v>2030</v>
      </c>
      <c r="AB2103" s="8" t="str">
        <f>TEXT(Table2[[#This Row],[Application_Date]],"mmmm")</f>
        <v>March</v>
      </c>
      <c r="AC2103" s="1" t="s">
        <v>52</v>
      </c>
      <c r="AD2103" s="1" t="s">
        <v>30</v>
      </c>
      <c r="AE2103" s="1" t="s">
        <v>62</v>
      </c>
    </row>
    <row r="2104" spans="1:31" x14ac:dyDescent="0.25">
      <c r="A2104" s="1" t="s">
        <v>4348</v>
      </c>
      <c r="B2104" s="1" t="str">
        <f>IF(COUNTIF($A$2:A2104,A2104)&gt;1,"Duplicate","Unique")</f>
        <v>Unique</v>
      </c>
      <c r="C2104" s="1" t="s">
        <v>4349</v>
      </c>
      <c r="D2104" s="1" t="s">
        <v>142</v>
      </c>
      <c r="E2104" s="1" t="str">
        <f t="shared" si="225"/>
        <v>Submitted</v>
      </c>
      <c r="F2104" s="1" t="s">
        <v>35</v>
      </c>
      <c r="G2104" s="1">
        <v>29</v>
      </c>
      <c r="H2104" s="1" t="s">
        <v>36</v>
      </c>
      <c r="I2104" s="1" t="s">
        <v>25</v>
      </c>
      <c r="J2104" s="1" t="s">
        <v>26</v>
      </c>
      <c r="K2104" s="4">
        <v>1592861</v>
      </c>
      <c r="L2104" s="4" t="str">
        <f t="shared" si="226"/>
        <v>Submitted</v>
      </c>
      <c r="M2104" s="1">
        <v>950</v>
      </c>
      <c r="N2104" s="1" t="str">
        <f t="shared" si="227"/>
        <v>medium_risk</v>
      </c>
      <c r="O2104" s="1" t="str">
        <f t="shared" si="228"/>
        <v>Excellent</v>
      </c>
      <c r="P2104" s="1" t="str">
        <f t="shared" si="229"/>
        <v>Submitted</v>
      </c>
      <c r="Q2104" s="1" t="str">
        <f t="shared" si="230"/>
        <v>Invalid</v>
      </c>
      <c r="R2104" s="1" t="s">
        <v>6</v>
      </c>
      <c r="S2104" s="4">
        <v>1252071</v>
      </c>
      <c r="T2104" s="1">
        <v>9.1999999999999993</v>
      </c>
      <c r="U2104" s="1">
        <v>180</v>
      </c>
      <c r="V2104" s="1">
        <v>6955.95</v>
      </c>
      <c r="W2104" s="4">
        <f t="shared" si="231"/>
        <v>959921.1</v>
      </c>
      <c r="X2104" s="1" t="s">
        <v>85</v>
      </c>
      <c r="Y2104" s="1" t="s">
        <v>86</v>
      </c>
      <c r="Z2104" s="8">
        <v>47566</v>
      </c>
      <c r="AA2104" s="8" t="str">
        <f>TEXT(Table2[[#This Row],[Application_Date]],"yyy")</f>
        <v>2030</v>
      </c>
      <c r="AB2104" s="8" t="str">
        <f>TEXT(Table2[[#This Row],[Application_Date]],"mmmm")</f>
        <v>March</v>
      </c>
      <c r="AC2104" s="1" t="s">
        <v>61</v>
      </c>
      <c r="AD2104" s="1" t="s">
        <v>42</v>
      </c>
      <c r="AE2104" s="1" t="s">
        <v>31</v>
      </c>
    </row>
    <row r="2105" spans="1:31" x14ac:dyDescent="0.25">
      <c r="A2105" s="1" t="s">
        <v>4350</v>
      </c>
      <c r="B2105" s="1" t="str">
        <f>IF(COUNTIF($A$2:A2105,A2105)&gt;1,"Duplicate","Unique")</f>
        <v>Unique</v>
      </c>
      <c r="C2105" s="1" t="s">
        <v>4351</v>
      </c>
      <c r="D2105" s="1" t="s">
        <v>309</v>
      </c>
      <c r="E2105" s="1" t="str">
        <f t="shared" si="225"/>
        <v>Submitted</v>
      </c>
      <c r="F2105" s="1" t="s">
        <v>47</v>
      </c>
      <c r="G2105" s="1">
        <v>47</v>
      </c>
      <c r="H2105" s="1" t="s">
        <v>24</v>
      </c>
      <c r="I2105" s="1" t="s">
        <v>48</v>
      </c>
      <c r="J2105" s="1" t="s">
        <v>37</v>
      </c>
      <c r="K2105" s="4">
        <v>639803</v>
      </c>
      <c r="L2105" s="4" t="str">
        <f t="shared" si="226"/>
        <v>Submitted</v>
      </c>
      <c r="M2105" s="1">
        <v>560</v>
      </c>
      <c r="N2105" s="1" t="str">
        <f t="shared" si="227"/>
        <v>High_risk</v>
      </c>
      <c r="O2105" s="1" t="str">
        <f t="shared" si="228"/>
        <v>Excellent</v>
      </c>
      <c r="P2105" s="1" t="str">
        <f t="shared" si="229"/>
        <v>Submitted</v>
      </c>
      <c r="Q2105" s="1" t="str">
        <f t="shared" si="230"/>
        <v>Valid</v>
      </c>
      <c r="R2105" s="1" t="s">
        <v>38</v>
      </c>
      <c r="S2105" s="4">
        <v>3630642</v>
      </c>
      <c r="T2105" s="1">
        <v>14.07</v>
      </c>
      <c r="U2105" s="1">
        <v>60</v>
      </c>
      <c r="V2105" s="1">
        <v>60510.7</v>
      </c>
      <c r="W2105" s="4">
        <f t="shared" si="231"/>
        <v>4256927.7450000001</v>
      </c>
      <c r="X2105" s="1" t="s">
        <v>50</v>
      </c>
      <c r="Y2105" s="1" t="s">
        <v>51</v>
      </c>
      <c r="Z2105" s="8">
        <v>47567</v>
      </c>
      <c r="AA2105" s="8" t="str">
        <f>TEXT(Table2[[#This Row],[Application_Date]],"yyy")</f>
        <v>2030</v>
      </c>
      <c r="AB2105" s="8" t="str">
        <f>TEXT(Table2[[#This Row],[Application_Date]],"mmmm")</f>
        <v>March</v>
      </c>
      <c r="AC2105" s="1" t="s">
        <v>52</v>
      </c>
      <c r="AD2105" s="1" t="s">
        <v>42</v>
      </c>
      <c r="AE2105" s="1" t="s">
        <v>62</v>
      </c>
    </row>
    <row r="2106" spans="1:31" x14ac:dyDescent="0.25">
      <c r="A2106" s="1" t="s">
        <v>4352</v>
      </c>
      <c r="B2106" s="1" t="str">
        <f>IF(COUNTIF($A$2:A2106,A2106)&gt;1,"Duplicate","Unique")</f>
        <v>Unique</v>
      </c>
      <c r="C2106" s="1" t="s">
        <v>4353</v>
      </c>
      <c r="D2106" s="1" t="s">
        <v>65</v>
      </c>
      <c r="E2106" s="1" t="str">
        <f t="shared" si="225"/>
        <v>Submitted</v>
      </c>
      <c r="F2106" s="1" t="s">
        <v>35</v>
      </c>
      <c r="G2106" s="1">
        <v>26</v>
      </c>
      <c r="H2106" s="1" t="s">
        <v>24</v>
      </c>
      <c r="I2106" s="1" t="s">
        <v>48</v>
      </c>
      <c r="J2106" s="1" t="s">
        <v>70</v>
      </c>
      <c r="K2106" s="4">
        <v>759322</v>
      </c>
      <c r="L2106" s="4" t="str">
        <f t="shared" si="226"/>
        <v>Submitted</v>
      </c>
      <c r="M2106" s="1">
        <v>443</v>
      </c>
      <c r="N2106" s="1" t="str">
        <f t="shared" si="227"/>
        <v>High_risk</v>
      </c>
      <c r="O2106" s="1" t="str">
        <f t="shared" si="228"/>
        <v>Excellent</v>
      </c>
      <c r="P2106" s="1" t="str">
        <f t="shared" si="229"/>
        <v>Submitted</v>
      </c>
      <c r="Q2106" s="1" t="str">
        <f t="shared" si="230"/>
        <v>Valid</v>
      </c>
      <c r="R2106" s="1" t="s">
        <v>38</v>
      </c>
      <c r="S2106" s="4">
        <v>2821278</v>
      </c>
      <c r="T2106" s="1">
        <v>8.65</v>
      </c>
      <c r="U2106" s="1">
        <v>24</v>
      </c>
      <c r="V2106" s="1">
        <v>117553.25</v>
      </c>
      <c r="W2106" s="4">
        <f t="shared" si="231"/>
        <v>2033675.6974990827</v>
      </c>
      <c r="X2106" s="1" t="s">
        <v>28</v>
      </c>
      <c r="Y2106" s="1" t="s">
        <v>29</v>
      </c>
      <c r="Z2106" s="8">
        <v>47568</v>
      </c>
      <c r="AA2106" s="8" t="str">
        <f>TEXT(Table2[[#This Row],[Application_Date]],"yyy")</f>
        <v>2030</v>
      </c>
      <c r="AB2106" s="8" t="str">
        <f>TEXT(Table2[[#This Row],[Application_Date]],"mmmm")</f>
        <v>March</v>
      </c>
      <c r="AC2106" s="1" t="s">
        <v>61</v>
      </c>
      <c r="AD2106" s="1" t="s">
        <v>30</v>
      </c>
      <c r="AE2106" s="1" t="s">
        <v>31</v>
      </c>
    </row>
    <row r="2107" spans="1:31" x14ac:dyDescent="0.25">
      <c r="A2107" s="1" t="s">
        <v>4354</v>
      </c>
      <c r="B2107" s="1" t="str">
        <f>IF(COUNTIF($A$2:A2107,A2107)&gt;1,"Duplicate","Unique")</f>
        <v>Unique</v>
      </c>
      <c r="C2107" s="1" t="s">
        <v>4355</v>
      </c>
      <c r="D2107" s="1" t="s">
        <v>489</v>
      </c>
      <c r="E2107" s="1" t="str">
        <f t="shared" si="225"/>
        <v>Submitted</v>
      </c>
      <c r="F2107" s="1" t="s">
        <v>35</v>
      </c>
      <c r="G2107" s="1">
        <v>36</v>
      </c>
      <c r="H2107" s="1" t="s">
        <v>36</v>
      </c>
      <c r="I2107" s="1" t="s">
        <v>48</v>
      </c>
      <c r="J2107" s="1" t="s">
        <v>70</v>
      </c>
      <c r="K2107" s="4">
        <v>2224055</v>
      </c>
      <c r="L2107" s="4" t="str">
        <f t="shared" si="226"/>
        <v>Submitted</v>
      </c>
      <c r="M2107" s="1">
        <v>474</v>
      </c>
      <c r="N2107" s="1" t="str">
        <f t="shared" si="227"/>
        <v>High_risk</v>
      </c>
      <c r="O2107" s="1" t="str">
        <f t="shared" si="228"/>
        <v>Excellent</v>
      </c>
      <c r="P2107" s="1" t="str">
        <f t="shared" si="229"/>
        <v>Submitted</v>
      </c>
      <c r="Q2107" s="1" t="str">
        <f t="shared" si="230"/>
        <v>Valid</v>
      </c>
      <c r="R2107" s="1" t="s">
        <v>27</v>
      </c>
      <c r="S2107" s="4">
        <v>4550838</v>
      </c>
      <c r="T2107" s="1">
        <v>16.02</v>
      </c>
      <c r="U2107" s="1">
        <v>180</v>
      </c>
      <c r="V2107" s="1">
        <v>25282.43</v>
      </c>
      <c r="W2107" s="4">
        <f t="shared" si="231"/>
        <v>6075368.7299999995</v>
      </c>
      <c r="X2107" s="1" t="s">
        <v>85</v>
      </c>
      <c r="Y2107" s="1" t="s">
        <v>86</v>
      </c>
      <c r="Z2107" s="8">
        <v>47569</v>
      </c>
      <c r="AA2107" s="8" t="str">
        <f>TEXT(Table2[[#This Row],[Application_Date]],"yyy")</f>
        <v>2030</v>
      </c>
      <c r="AB2107" s="8" t="str">
        <f>TEXT(Table2[[#This Row],[Application_Date]],"mmmm")</f>
        <v>March</v>
      </c>
      <c r="AC2107" s="1" t="s">
        <v>41</v>
      </c>
      <c r="AD2107" s="1" t="s">
        <v>30</v>
      </c>
      <c r="AE2107" s="1" t="s">
        <v>43</v>
      </c>
    </row>
    <row r="2108" spans="1:31" x14ac:dyDescent="0.25">
      <c r="A2108" s="1" t="s">
        <v>4356</v>
      </c>
      <c r="B2108" s="1" t="str">
        <f>IF(COUNTIF($A$2:A2108,A2108)&gt;1,"Duplicate","Unique")</f>
        <v>Unique</v>
      </c>
      <c r="C2108" s="1" t="s">
        <v>4357</v>
      </c>
      <c r="D2108" s="1" t="s">
        <v>361</v>
      </c>
      <c r="E2108" s="1" t="str">
        <f t="shared" si="225"/>
        <v>Submitted</v>
      </c>
      <c r="F2108" s="1" t="s">
        <v>47</v>
      </c>
      <c r="G2108" s="1">
        <v>19</v>
      </c>
      <c r="H2108" s="1" t="s">
        <v>24</v>
      </c>
      <c r="I2108" s="1" t="s">
        <v>25</v>
      </c>
      <c r="J2108" s="1" t="s">
        <v>49</v>
      </c>
      <c r="K2108" s="4">
        <v>1124783</v>
      </c>
      <c r="L2108" s="4" t="str">
        <f t="shared" si="226"/>
        <v>Submitted</v>
      </c>
      <c r="M2108" s="1">
        <v>623</v>
      </c>
      <c r="N2108" s="1" t="str">
        <f t="shared" si="227"/>
        <v>low_risk</v>
      </c>
      <c r="O2108" s="1" t="str">
        <f t="shared" si="228"/>
        <v>Excellent</v>
      </c>
      <c r="P2108" s="1" t="str">
        <f t="shared" si="229"/>
        <v>Submitted</v>
      </c>
      <c r="Q2108" s="1" t="str">
        <f t="shared" si="230"/>
        <v>Valid</v>
      </c>
      <c r="R2108" s="1" t="s">
        <v>38</v>
      </c>
      <c r="S2108" s="4">
        <v>1936694</v>
      </c>
      <c r="T2108" s="1">
        <v>15.7</v>
      </c>
      <c r="U2108" s="1">
        <v>36</v>
      </c>
      <c r="V2108" s="1">
        <v>53797.06</v>
      </c>
      <c r="W2108" s="4">
        <f t="shared" si="231"/>
        <v>2533841.3166668783</v>
      </c>
      <c r="X2108" s="1" t="s">
        <v>50</v>
      </c>
      <c r="Y2108" s="1" t="s">
        <v>51</v>
      </c>
      <c r="Z2108" s="8">
        <v>47570</v>
      </c>
      <c r="AA2108" s="8" t="str">
        <f>TEXT(Table2[[#This Row],[Application_Date]],"yyy")</f>
        <v>2030</v>
      </c>
      <c r="AB2108" s="8" t="str">
        <f>TEXT(Table2[[#This Row],[Application_Date]],"mmmm")</f>
        <v>March</v>
      </c>
      <c r="AC2108" s="1" t="s">
        <v>41</v>
      </c>
      <c r="AD2108" s="1" t="s">
        <v>42</v>
      </c>
      <c r="AE2108" s="1" t="s">
        <v>62</v>
      </c>
    </row>
    <row r="2109" spans="1:31" x14ac:dyDescent="0.25">
      <c r="A2109" s="1" t="s">
        <v>4358</v>
      </c>
      <c r="B2109" s="1" t="str">
        <f>IF(COUNTIF($A$2:A2109,A2109)&gt;1,"Duplicate","Unique")</f>
        <v>Unique</v>
      </c>
      <c r="C2109" s="1" t="s">
        <v>4359</v>
      </c>
      <c r="D2109" s="1" t="s">
        <v>157</v>
      </c>
      <c r="E2109" s="1" t="str">
        <f t="shared" si="225"/>
        <v>Submitted</v>
      </c>
      <c r="F2109" s="1" t="s">
        <v>35</v>
      </c>
      <c r="G2109" s="1">
        <v>59</v>
      </c>
      <c r="H2109" s="1" t="s">
        <v>24</v>
      </c>
      <c r="I2109" s="1" t="s">
        <v>48</v>
      </c>
      <c r="J2109" s="1" t="s">
        <v>70</v>
      </c>
      <c r="K2109" s="4">
        <v>2233408</v>
      </c>
      <c r="L2109" s="4" t="str">
        <f t="shared" si="226"/>
        <v>Submitted</v>
      </c>
      <c r="M2109" s="1">
        <v>892</v>
      </c>
      <c r="N2109" s="1" t="str">
        <f t="shared" si="227"/>
        <v>medium_risk</v>
      </c>
      <c r="O2109" s="1" t="str">
        <f t="shared" si="228"/>
        <v>Excellent</v>
      </c>
      <c r="P2109" s="1" t="str">
        <f t="shared" si="229"/>
        <v>Submitted</v>
      </c>
      <c r="Q2109" s="1" t="str">
        <f t="shared" si="230"/>
        <v>Valid</v>
      </c>
      <c r="R2109" s="1" t="s">
        <v>6</v>
      </c>
      <c r="S2109" s="4">
        <v>480477</v>
      </c>
      <c r="T2109" s="1">
        <v>11.75</v>
      </c>
      <c r="U2109" s="1">
        <v>24</v>
      </c>
      <c r="V2109" s="1">
        <v>20019.88</v>
      </c>
      <c r="W2109" s="4">
        <f t="shared" si="231"/>
        <v>470467.09855391475</v>
      </c>
      <c r="X2109" s="1" t="s">
        <v>95</v>
      </c>
      <c r="Y2109" s="1" t="s">
        <v>96</v>
      </c>
      <c r="Z2109" s="8">
        <v>47571</v>
      </c>
      <c r="AA2109" s="8" t="str">
        <f>TEXT(Table2[[#This Row],[Application_Date]],"yyy")</f>
        <v>2030</v>
      </c>
      <c r="AB2109" s="8" t="str">
        <f>TEXT(Table2[[#This Row],[Application_Date]],"mmmm")</f>
        <v>March</v>
      </c>
      <c r="AC2109" s="1" t="s">
        <v>61</v>
      </c>
      <c r="AD2109" s="1" t="s">
        <v>30</v>
      </c>
      <c r="AE2109" s="1" t="s">
        <v>43</v>
      </c>
    </row>
    <row r="2110" spans="1:31" x14ac:dyDescent="0.25">
      <c r="A2110" s="1" t="s">
        <v>4360</v>
      </c>
      <c r="B2110" s="1" t="str">
        <f>IF(COUNTIF($A$2:A2110,A2110)&gt;1,"Duplicate","Unique")</f>
        <v>Unique</v>
      </c>
      <c r="C2110" s="1" t="s">
        <v>4361</v>
      </c>
      <c r="D2110" s="1" t="s">
        <v>284</v>
      </c>
      <c r="E2110" s="1" t="str">
        <f t="shared" si="225"/>
        <v>Submitted</v>
      </c>
      <c r="F2110" s="1" t="s">
        <v>35</v>
      </c>
      <c r="G2110" s="1">
        <v>47</v>
      </c>
      <c r="H2110" s="1" t="s">
        <v>24</v>
      </c>
      <c r="I2110" s="1" t="s">
        <v>48</v>
      </c>
      <c r="J2110" s="1" t="s">
        <v>26</v>
      </c>
      <c r="K2110" s="4">
        <v>1047397</v>
      </c>
      <c r="L2110" s="4" t="str">
        <f t="shared" si="226"/>
        <v>Submitted</v>
      </c>
      <c r="M2110" s="1">
        <v>900</v>
      </c>
      <c r="N2110" s="1" t="str">
        <f t="shared" si="227"/>
        <v>medium_risk</v>
      </c>
      <c r="O2110" s="1" t="str">
        <f t="shared" si="228"/>
        <v>Excellent</v>
      </c>
      <c r="P2110" s="1" t="str">
        <f t="shared" si="229"/>
        <v>Submitted</v>
      </c>
      <c r="Q2110" s="1" t="str">
        <f t="shared" si="230"/>
        <v>Valid</v>
      </c>
      <c r="R2110" s="1" t="s">
        <v>70</v>
      </c>
      <c r="S2110" s="4">
        <v>2724477</v>
      </c>
      <c r="T2110" s="1">
        <v>11.3</v>
      </c>
      <c r="U2110" s="1">
        <v>24</v>
      </c>
      <c r="V2110" s="1">
        <v>113519.88</v>
      </c>
      <c r="W2110" s="4">
        <f t="shared" si="231"/>
        <v>2565549.4861631771</v>
      </c>
      <c r="X2110" s="1" t="s">
        <v>85</v>
      </c>
      <c r="Y2110" s="1" t="s">
        <v>86</v>
      </c>
      <c r="Z2110" s="8">
        <v>47572</v>
      </c>
      <c r="AA2110" s="8" t="str">
        <f>TEXT(Table2[[#This Row],[Application_Date]],"yyy")</f>
        <v>2030</v>
      </c>
      <c r="AB2110" s="8" t="str">
        <f>TEXT(Table2[[#This Row],[Application_Date]],"mmmm")</f>
        <v>March</v>
      </c>
      <c r="AC2110" s="1" t="s">
        <v>61</v>
      </c>
      <c r="AD2110" s="1" t="s">
        <v>30</v>
      </c>
      <c r="AE2110" s="1" t="s">
        <v>43</v>
      </c>
    </row>
    <row r="2111" spans="1:31" x14ac:dyDescent="0.25">
      <c r="A2111" s="1" t="s">
        <v>4362</v>
      </c>
      <c r="B2111" s="1" t="str">
        <f>IF(COUNTIF($A$2:A2111,A2111)&gt;1,"Duplicate","Unique")</f>
        <v>Unique</v>
      </c>
      <c r="C2111" s="1" t="s">
        <v>4363</v>
      </c>
      <c r="D2111" s="1" t="s">
        <v>23</v>
      </c>
      <c r="E2111" s="1" t="str">
        <f t="shared" si="225"/>
        <v>Submitted</v>
      </c>
      <c r="F2111" s="1" t="s">
        <v>35</v>
      </c>
      <c r="G2111" s="1">
        <v>59</v>
      </c>
      <c r="H2111" s="1" t="s">
        <v>36</v>
      </c>
      <c r="I2111" s="1" t="s">
        <v>48</v>
      </c>
      <c r="J2111" s="1" t="s">
        <v>37</v>
      </c>
      <c r="K2111" s="4">
        <v>935723</v>
      </c>
      <c r="L2111" s="4" t="str">
        <f t="shared" si="226"/>
        <v>Submitted</v>
      </c>
      <c r="M2111" s="1">
        <v>378</v>
      </c>
      <c r="N2111" s="1" t="str">
        <f t="shared" si="227"/>
        <v>High_risk</v>
      </c>
      <c r="O2111" s="1" t="str">
        <f t="shared" si="228"/>
        <v>Excellent</v>
      </c>
      <c r="P2111" s="1" t="str">
        <f t="shared" si="229"/>
        <v>Submitted</v>
      </c>
      <c r="Q2111" s="1" t="str">
        <f t="shared" si="230"/>
        <v>Valid</v>
      </c>
      <c r="R2111" s="1" t="s">
        <v>38</v>
      </c>
      <c r="S2111" s="4">
        <v>1196313</v>
      </c>
      <c r="T2111" s="1">
        <v>7.64</v>
      </c>
      <c r="U2111" s="1">
        <v>12</v>
      </c>
      <c r="V2111" s="1">
        <v>99692.75</v>
      </c>
      <c r="W2111" s="4">
        <f t="shared" si="231"/>
        <v>763719.94703556818</v>
      </c>
      <c r="X2111" s="1" t="s">
        <v>50</v>
      </c>
      <c r="Y2111" s="1" t="s">
        <v>51</v>
      </c>
      <c r="Z2111" s="8">
        <v>47573</v>
      </c>
      <c r="AA2111" s="8" t="str">
        <f>TEXT(Table2[[#This Row],[Application_Date]],"yyy")</f>
        <v>2030</v>
      </c>
      <c r="AB2111" s="8" t="str">
        <f>TEXT(Table2[[#This Row],[Application_Date]],"mmmm")</f>
        <v>March</v>
      </c>
      <c r="AC2111" s="1" t="s">
        <v>52</v>
      </c>
      <c r="AD2111" s="1" t="s">
        <v>30</v>
      </c>
      <c r="AE2111" s="1" t="s">
        <v>43</v>
      </c>
    </row>
    <row r="2112" spans="1:31" x14ac:dyDescent="0.25">
      <c r="A2112" s="1" t="s">
        <v>4364</v>
      </c>
      <c r="B2112" s="1" t="str">
        <f>IF(COUNTIF($A$2:A2112,A2112)&gt;1,"Duplicate","Unique")</f>
        <v>Unique</v>
      </c>
      <c r="C2112" s="1" t="s">
        <v>4365</v>
      </c>
      <c r="D2112" s="1" t="s">
        <v>118</v>
      </c>
      <c r="E2112" s="1" t="str">
        <f t="shared" si="225"/>
        <v>Submitted</v>
      </c>
      <c r="F2112" s="1" t="s">
        <v>35</v>
      </c>
      <c r="G2112" s="1">
        <v>44</v>
      </c>
      <c r="H2112" s="1" t="s">
        <v>24</v>
      </c>
      <c r="I2112" s="1" t="s">
        <v>48</v>
      </c>
      <c r="J2112" s="1" t="s">
        <v>49</v>
      </c>
      <c r="K2112" s="4">
        <v>1032757</v>
      </c>
      <c r="L2112" s="4" t="str">
        <f t="shared" si="226"/>
        <v>Submitted</v>
      </c>
      <c r="M2112" s="1">
        <v>831</v>
      </c>
      <c r="N2112" s="1" t="str">
        <f t="shared" si="227"/>
        <v>medium_risk</v>
      </c>
      <c r="O2112" s="1" t="str">
        <f t="shared" si="228"/>
        <v>Excellent</v>
      </c>
      <c r="P2112" s="1" t="str">
        <f t="shared" si="229"/>
        <v>Submitted</v>
      </c>
      <c r="Q2112" s="1" t="str">
        <f t="shared" si="230"/>
        <v>Valid</v>
      </c>
      <c r="R2112" s="1" t="s">
        <v>70</v>
      </c>
      <c r="S2112" s="4">
        <v>875822</v>
      </c>
      <c r="T2112" s="1">
        <v>13.24</v>
      </c>
      <c r="U2112" s="1">
        <v>120</v>
      </c>
      <c r="V2112" s="1">
        <v>7298.52</v>
      </c>
      <c r="W2112" s="4">
        <f t="shared" si="231"/>
        <v>966323.60666666657</v>
      </c>
      <c r="X2112" s="1" t="s">
        <v>28</v>
      </c>
      <c r="Y2112" s="1" t="s">
        <v>29</v>
      </c>
      <c r="Z2112" s="8">
        <v>47574</v>
      </c>
      <c r="AA2112" s="8" t="str">
        <f>TEXT(Table2[[#This Row],[Application_Date]],"yyy")</f>
        <v>2030</v>
      </c>
      <c r="AB2112" s="8" t="str">
        <f>TEXT(Table2[[#This Row],[Application_Date]],"mmmm")</f>
        <v>April</v>
      </c>
      <c r="AC2112" s="1" t="s">
        <v>61</v>
      </c>
      <c r="AD2112" s="1" t="s">
        <v>42</v>
      </c>
      <c r="AE2112" s="1" t="s">
        <v>31</v>
      </c>
    </row>
    <row r="2113" spans="1:31" x14ac:dyDescent="0.25">
      <c r="A2113" s="1" t="s">
        <v>4366</v>
      </c>
      <c r="B2113" s="1" t="str">
        <f>IF(COUNTIF($A$2:A2113,A2113)&gt;1,"Duplicate","Unique")</f>
        <v>Unique</v>
      </c>
      <c r="C2113" s="1" t="s">
        <v>4367</v>
      </c>
      <c r="D2113" s="1" t="s">
        <v>130</v>
      </c>
      <c r="E2113" s="1" t="str">
        <f t="shared" si="225"/>
        <v>Submitted</v>
      </c>
      <c r="F2113" s="1" t="s">
        <v>47</v>
      </c>
      <c r="G2113" s="1">
        <v>50</v>
      </c>
      <c r="H2113" s="1" t="s">
        <v>24</v>
      </c>
      <c r="I2113" s="1" t="s">
        <v>25</v>
      </c>
      <c r="J2113" s="1" t="s">
        <v>37</v>
      </c>
      <c r="K2113" s="4">
        <v>1449862</v>
      </c>
      <c r="L2113" s="4" t="str">
        <f t="shared" si="226"/>
        <v>Submitted</v>
      </c>
      <c r="M2113" s="1">
        <v>828</v>
      </c>
      <c r="N2113" s="1" t="str">
        <f t="shared" si="227"/>
        <v>medium_risk</v>
      </c>
      <c r="O2113" s="1" t="str">
        <f t="shared" si="228"/>
        <v>Excellent</v>
      </c>
      <c r="P2113" s="1" t="str">
        <f t="shared" si="229"/>
        <v>Submitted</v>
      </c>
      <c r="Q2113" s="1" t="str">
        <f t="shared" si="230"/>
        <v>Valid</v>
      </c>
      <c r="R2113" s="1" t="s">
        <v>82</v>
      </c>
      <c r="S2113" s="4">
        <v>654083</v>
      </c>
      <c r="T2113" s="1">
        <v>18.36</v>
      </c>
      <c r="U2113" s="1">
        <v>180</v>
      </c>
      <c r="V2113" s="1">
        <v>3633.79</v>
      </c>
      <c r="W2113" s="4">
        <f t="shared" si="231"/>
        <v>1000746.99</v>
      </c>
      <c r="X2113" s="1" t="s">
        <v>50</v>
      </c>
      <c r="Y2113" s="1" t="s">
        <v>51</v>
      </c>
      <c r="Z2113" s="8">
        <v>47575</v>
      </c>
      <c r="AA2113" s="8" t="str">
        <f>TEXT(Table2[[#This Row],[Application_Date]],"yyy")</f>
        <v>2030</v>
      </c>
      <c r="AB2113" s="8" t="str">
        <f>TEXT(Table2[[#This Row],[Application_Date]],"mmmm")</f>
        <v>April</v>
      </c>
      <c r="AC2113" s="1" t="s">
        <v>61</v>
      </c>
      <c r="AD2113" s="1" t="s">
        <v>42</v>
      </c>
      <c r="AE2113" s="1" t="s">
        <v>31</v>
      </c>
    </row>
    <row r="2114" spans="1:31" x14ac:dyDescent="0.25">
      <c r="A2114" s="1" t="s">
        <v>4368</v>
      </c>
      <c r="B2114" s="1" t="str">
        <f>IF(COUNTIF($A$2:A2114,A2114)&gt;1,"Duplicate","Unique")</f>
        <v>Unique</v>
      </c>
      <c r="C2114" s="1" t="s">
        <v>4369</v>
      </c>
      <c r="D2114" s="1" t="s">
        <v>163</v>
      </c>
      <c r="E2114" s="1" t="str">
        <f t="shared" ref="E2114:E2177" si="232">IF(C2114="","Missing","Submitted")</f>
        <v>Submitted</v>
      </c>
      <c r="F2114" s="1" t="s">
        <v>35</v>
      </c>
      <c r="G2114" s="1">
        <v>36</v>
      </c>
      <c r="H2114" s="1" t="s">
        <v>24</v>
      </c>
      <c r="I2114" s="1" t="s">
        <v>48</v>
      </c>
      <c r="J2114" s="1" t="s">
        <v>49</v>
      </c>
      <c r="K2114" s="4">
        <v>294359</v>
      </c>
      <c r="L2114" s="4" t="str">
        <f t="shared" ref="L2114:L2177" si="233">IF(K2114="","Missing","Submitted")</f>
        <v>Submitted</v>
      </c>
      <c r="M2114" s="1">
        <v>884</v>
      </c>
      <c r="N2114" s="1" t="str">
        <f t="shared" ref="N2114:N2177" si="234">IF(M2114&lt;600,"High_risk",IF(M2114&gt;=750,"medium_risk","low_risk"))</f>
        <v>medium_risk</v>
      </c>
      <c r="O2114" s="1" t="str">
        <f t="shared" ref="O2114:O2177" si="235">IF(J2115&lt;503,"Poor",IF(J2115&lt;=550,"Fair",IF(J2115&lt;=750,"Good","Excellent")))</f>
        <v>Excellent</v>
      </c>
      <c r="P2114" s="1" t="str">
        <f t="shared" ref="P2114:P2177" si="236">IF(S2114="","Missing","Submitted")</f>
        <v>Submitted</v>
      </c>
      <c r="Q2114" s="1" t="str">
        <f t="shared" ref="Q2114:Q2177" si="237">IF(AND(M2114&gt;=300,M2114&lt;=900),"Valid","Invalid")</f>
        <v>Valid</v>
      </c>
      <c r="R2114" s="1" t="s">
        <v>70</v>
      </c>
      <c r="S2114" s="4">
        <v>4764604</v>
      </c>
      <c r="T2114" s="1">
        <v>18.77</v>
      </c>
      <c r="U2114" s="1">
        <v>180</v>
      </c>
      <c r="V2114" s="1">
        <v>26470.02</v>
      </c>
      <c r="W2114" s="4">
        <f t="shared" ref="W2114:W2177" si="238">PMT(T2114/12,U2114,-S2114)</f>
        <v>7452634.7566666668</v>
      </c>
      <c r="X2114" s="1" t="s">
        <v>105</v>
      </c>
      <c r="Y2114" s="1" t="s">
        <v>106</v>
      </c>
      <c r="Z2114" s="8">
        <v>47576</v>
      </c>
      <c r="AA2114" s="8" t="str">
        <f>TEXT(Table2[[#This Row],[Application_Date]],"yyy")</f>
        <v>2030</v>
      </c>
      <c r="AB2114" s="8" t="str">
        <f>TEXT(Table2[[#This Row],[Application_Date]],"mmmm")</f>
        <v>April</v>
      </c>
      <c r="AC2114" s="1" t="s">
        <v>61</v>
      </c>
      <c r="AD2114" s="1" t="s">
        <v>30</v>
      </c>
      <c r="AE2114" s="1" t="s">
        <v>31</v>
      </c>
    </row>
    <row r="2115" spans="1:31" x14ac:dyDescent="0.25">
      <c r="A2115" s="1" t="s">
        <v>4370</v>
      </c>
      <c r="B2115" s="1" t="str">
        <f>IF(COUNTIF($A$2:A2115,A2115)&gt;1,"Duplicate","Unique")</f>
        <v>Unique</v>
      </c>
      <c r="C2115" s="1" t="s">
        <v>4371</v>
      </c>
      <c r="D2115" s="1" t="s">
        <v>183</v>
      </c>
      <c r="E2115" s="1" t="str">
        <f t="shared" si="232"/>
        <v>Submitted</v>
      </c>
      <c r="F2115" s="1" t="s">
        <v>35</v>
      </c>
      <c r="G2115" s="1">
        <v>39</v>
      </c>
      <c r="H2115" s="1" t="s">
        <v>36</v>
      </c>
      <c r="I2115" s="1" t="s">
        <v>48</v>
      </c>
      <c r="J2115" s="1" t="s">
        <v>37</v>
      </c>
      <c r="K2115" s="4">
        <v>965298</v>
      </c>
      <c r="L2115" s="4" t="str">
        <f t="shared" si="233"/>
        <v>Submitted</v>
      </c>
      <c r="M2115" s="1">
        <v>519</v>
      </c>
      <c r="N2115" s="1" t="str">
        <f t="shared" si="234"/>
        <v>High_risk</v>
      </c>
      <c r="O2115" s="1" t="str">
        <f t="shared" si="235"/>
        <v>Excellent</v>
      </c>
      <c r="P2115" s="1" t="str">
        <f t="shared" si="236"/>
        <v>Submitted</v>
      </c>
      <c r="Q2115" s="1" t="str">
        <f t="shared" si="237"/>
        <v>Valid</v>
      </c>
      <c r="R2115" s="1" t="s">
        <v>82</v>
      </c>
      <c r="S2115" s="4">
        <v>2624210</v>
      </c>
      <c r="T2115" s="1">
        <v>11.58</v>
      </c>
      <c r="U2115" s="1">
        <v>180</v>
      </c>
      <c r="V2115" s="1">
        <v>14578.94</v>
      </c>
      <c r="W2115" s="4">
        <f t="shared" si="238"/>
        <v>2532362.65</v>
      </c>
      <c r="X2115" s="1" t="s">
        <v>95</v>
      </c>
      <c r="Y2115" s="1" t="s">
        <v>96</v>
      </c>
      <c r="Z2115" s="8">
        <v>47577</v>
      </c>
      <c r="AA2115" s="8" t="str">
        <f>TEXT(Table2[[#This Row],[Application_Date]],"yyy")</f>
        <v>2030</v>
      </c>
      <c r="AB2115" s="8" t="str">
        <f>TEXT(Table2[[#This Row],[Application_Date]],"mmmm")</f>
        <v>April</v>
      </c>
      <c r="AC2115" s="1" t="s">
        <v>61</v>
      </c>
      <c r="AD2115" s="1" t="s">
        <v>42</v>
      </c>
      <c r="AE2115" s="1" t="s">
        <v>31</v>
      </c>
    </row>
    <row r="2116" spans="1:31" x14ac:dyDescent="0.25">
      <c r="A2116" s="1" t="s">
        <v>4372</v>
      </c>
      <c r="B2116" s="1" t="str">
        <f>IF(COUNTIF($A$2:A2116,A2116)&gt;1,"Duplicate","Unique")</f>
        <v>Unique</v>
      </c>
      <c r="C2116" s="1" t="s">
        <v>4373</v>
      </c>
      <c r="D2116" s="1" t="s">
        <v>199</v>
      </c>
      <c r="E2116" s="1" t="str">
        <f t="shared" si="232"/>
        <v>Submitted</v>
      </c>
      <c r="F2116" s="1" t="s">
        <v>47</v>
      </c>
      <c r="G2116" s="1">
        <v>63</v>
      </c>
      <c r="H2116" s="1" t="s">
        <v>24</v>
      </c>
      <c r="I2116" s="1" t="s">
        <v>48</v>
      </c>
      <c r="J2116" s="1" t="s">
        <v>37</v>
      </c>
      <c r="K2116" s="4">
        <v>1593876</v>
      </c>
      <c r="L2116" s="4" t="str">
        <f t="shared" si="233"/>
        <v>Submitted</v>
      </c>
      <c r="M2116" s="1">
        <v>886</v>
      </c>
      <c r="N2116" s="1" t="str">
        <f t="shared" si="234"/>
        <v>medium_risk</v>
      </c>
      <c r="O2116" s="1" t="str">
        <f t="shared" si="235"/>
        <v>Excellent</v>
      </c>
      <c r="P2116" s="1" t="str">
        <f t="shared" si="236"/>
        <v>Submitted</v>
      </c>
      <c r="Q2116" s="1" t="str">
        <f t="shared" si="237"/>
        <v>Valid</v>
      </c>
      <c r="R2116" s="1" t="s">
        <v>82</v>
      </c>
      <c r="S2116" s="4">
        <v>1432578</v>
      </c>
      <c r="T2116" s="1">
        <v>9.25</v>
      </c>
      <c r="U2116" s="1">
        <v>120</v>
      </c>
      <c r="V2116" s="1">
        <v>11938.15</v>
      </c>
      <c r="W2116" s="4">
        <f t="shared" si="238"/>
        <v>1104278.875</v>
      </c>
      <c r="X2116" s="1" t="s">
        <v>28</v>
      </c>
      <c r="Y2116" s="1" t="s">
        <v>29</v>
      </c>
      <c r="Z2116" s="8">
        <v>47578</v>
      </c>
      <c r="AA2116" s="8" t="str">
        <f>TEXT(Table2[[#This Row],[Application_Date]],"yyy")</f>
        <v>2030</v>
      </c>
      <c r="AB2116" s="8" t="str">
        <f>TEXT(Table2[[#This Row],[Application_Date]],"mmmm")</f>
        <v>April</v>
      </c>
      <c r="AC2116" s="1" t="s">
        <v>61</v>
      </c>
      <c r="AD2116" s="1" t="s">
        <v>30</v>
      </c>
      <c r="AE2116" s="1" t="s">
        <v>62</v>
      </c>
    </row>
    <row r="2117" spans="1:31" x14ac:dyDescent="0.25">
      <c r="A2117" s="1" t="s">
        <v>4374</v>
      </c>
      <c r="B2117" s="1" t="str">
        <f>IF(COUNTIF($A$2:A2117,A2117)&gt;1,"Duplicate","Unique")</f>
        <v>Unique</v>
      </c>
      <c r="C2117" s="1" t="s">
        <v>4375</v>
      </c>
      <c r="D2117" s="1" t="s">
        <v>157</v>
      </c>
      <c r="E2117" s="1" t="str">
        <f t="shared" si="232"/>
        <v>Submitted</v>
      </c>
      <c r="F2117" s="1" t="s">
        <v>47</v>
      </c>
      <c r="G2117" s="1">
        <v>31</v>
      </c>
      <c r="H2117" s="1" t="s">
        <v>24</v>
      </c>
      <c r="I2117" s="1" t="s">
        <v>48</v>
      </c>
      <c r="J2117" s="1" t="s">
        <v>26</v>
      </c>
      <c r="K2117" s="4">
        <v>1480619</v>
      </c>
      <c r="L2117" s="4" t="str">
        <f t="shared" si="233"/>
        <v>Submitted</v>
      </c>
      <c r="M2117" s="1">
        <v>510</v>
      </c>
      <c r="N2117" s="1" t="str">
        <f t="shared" si="234"/>
        <v>High_risk</v>
      </c>
      <c r="O2117" s="1" t="str">
        <f t="shared" si="235"/>
        <v>Excellent</v>
      </c>
      <c r="P2117" s="1" t="str">
        <f t="shared" si="236"/>
        <v>Submitted</v>
      </c>
      <c r="Q2117" s="1" t="str">
        <f t="shared" si="237"/>
        <v>Valid</v>
      </c>
      <c r="R2117" s="1" t="s">
        <v>70</v>
      </c>
      <c r="S2117" s="4">
        <v>2241709</v>
      </c>
      <c r="T2117" s="1">
        <v>12.23</v>
      </c>
      <c r="U2117" s="1">
        <v>12</v>
      </c>
      <c r="V2117" s="1">
        <v>186809.08</v>
      </c>
      <c r="W2117" s="4">
        <f t="shared" si="238"/>
        <v>2285172.6578083802</v>
      </c>
      <c r="X2117" s="1" t="s">
        <v>39</v>
      </c>
      <c r="Y2117" s="1" t="s">
        <v>40</v>
      </c>
      <c r="Z2117" s="8">
        <v>47579</v>
      </c>
      <c r="AA2117" s="8" t="str">
        <f>TEXT(Table2[[#This Row],[Application_Date]],"yyy")</f>
        <v>2030</v>
      </c>
      <c r="AB2117" s="8" t="str">
        <f>TEXT(Table2[[#This Row],[Application_Date]],"mmmm")</f>
        <v>April</v>
      </c>
      <c r="AC2117" s="1" t="s">
        <v>61</v>
      </c>
      <c r="AD2117" s="1" t="s">
        <v>30</v>
      </c>
      <c r="AE2117" s="1" t="s">
        <v>31</v>
      </c>
    </row>
    <row r="2118" spans="1:31" x14ac:dyDescent="0.25">
      <c r="A2118" s="1" t="s">
        <v>4376</v>
      </c>
      <c r="B2118" s="1" t="str">
        <f>IF(COUNTIF($A$2:A2118,A2118)&gt;1,"Duplicate","Unique")</f>
        <v>Unique</v>
      </c>
      <c r="C2118" s="1" t="s">
        <v>4377</v>
      </c>
      <c r="D2118" s="1" t="s">
        <v>154</v>
      </c>
      <c r="E2118" s="1" t="str">
        <f t="shared" si="232"/>
        <v>Submitted</v>
      </c>
      <c r="F2118" s="1" t="s">
        <v>35</v>
      </c>
      <c r="G2118" s="1">
        <v>45</v>
      </c>
      <c r="H2118" s="1" t="s">
        <v>24</v>
      </c>
      <c r="I2118" s="1" t="s">
        <v>25</v>
      </c>
      <c r="J2118" s="1" t="s">
        <v>26</v>
      </c>
      <c r="K2118" s="4">
        <v>400240</v>
      </c>
      <c r="L2118" s="4" t="str">
        <f t="shared" si="233"/>
        <v>Submitted</v>
      </c>
      <c r="M2118" s="1">
        <v>482</v>
      </c>
      <c r="N2118" s="1" t="str">
        <f t="shared" si="234"/>
        <v>High_risk</v>
      </c>
      <c r="O2118" s="1" t="str">
        <f t="shared" si="235"/>
        <v>Excellent</v>
      </c>
      <c r="P2118" s="1" t="str">
        <f t="shared" si="236"/>
        <v>Submitted</v>
      </c>
      <c r="Q2118" s="1" t="str">
        <f t="shared" si="237"/>
        <v>Valid</v>
      </c>
      <c r="R2118" s="1" t="s">
        <v>82</v>
      </c>
      <c r="S2118" s="4">
        <v>3754757</v>
      </c>
      <c r="T2118" s="1">
        <v>8.26</v>
      </c>
      <c r="U2118" s="1">
        <v>180</v>
      </c>
      <c r="V2118" s="1">
        <v>20859.759999999998</v>
      </c>
      <c r="W2118" s="4">
        <f t="shared" si="238"/>
        <v>2584524.4016666668</v>
      </c>
      <c r="X2118" s="1" t="s">
        <v>50</v>
      </c>
      <c r="Y2118" s="1" t="s">
        <v>51</v>
      </c>
      <c r="Z2118" s="8">
        <v>47580</v>
      </c>
      <c r="AA2118" s="8" t="str">
        <f>TEXT(Table2[[#This Row],[Application_Date]],"yyy")</f>
        <v>2030</v>
      </c>
      <c r="AB2118" s="8" t="str">
        <f>TEXT(Table2[[#This Row],[Application_Date]],"mmmm")</f>
        <v>April</v>
      </c>
      <c r="AC2118" s="1" t="s">
        <v>61</v>
      </c>
      <c r="AD2118" s="1" t="s">
        <v>30</v>
      </c>
      <c r="AE2118" s="1" t="s">
        <v>62</v>
      </c>
    </row>
    <row r="2119" spans="1:31" x14ac:dyDescent="0.25">
      <c r="A2119" s="1" t="s">
        <v>4378</v>
      </c>
      <c r="B2119" s="1" t="str">
        <f>IF(COUNTIF($A$2:A2119,A2119)&gt;1,"Duplicate","Unique")</f>
        <v>Unique</v>
      </c>
      <c r="C2119" s="1" t="s">
        <v>4379</v>
      </c>
      <c r="D2119" s="1" t="s">
        <v>366</v>
      </c>
      <c r="E2119" s="1" t="str">
        <f t="shared" si="232"/>
        <v>Submitted</v>
      </c>
      <c r="F2119" s="1" t="s">
        <v>47</v>
      </c>
      <c r="G2119" s="1">
        <v>52</v>
      </c>
      <c r="H2119" s="1" t="s">
        <v>24</v>
      </c>
      <c r="I2119" s="1" t="s">
        <v>48</v>
      </c>
      <c r="J2119" s="1" t="s">
        <v>26</v>
      </c>
      <c r="K2119" s="4">
        <v>368261</v>
      </c>
      <c r="L2119" s="4" t="str">
        <f t="shared" si="233"/>
        <v>Submitted</v>
      </c>
      <c r="M2119" s="1">
        <v>688</v>
      </c>
      <c r="N2119" s="1" t="str">
        <f t="shared" si="234"/>
        <v>low_risk</v>
      </c>
      <c r="O2119" s="1" t="str">
        <f t="shared" si="235"/>
        <v>Excellent</v>
      </c>
      <c r="P2119" s="1" t="str">
        <f t="shared" si="236"/>
        <v>Submitted</v>
      </c>
      <c r="Q2119" s="1" t="str">
        <f t="shared" si="237"/>
        <v>Valid</v>
      </c>
      <c r="R2119" s="1" t="s">
        <v>70</v>
      </c>
      <c r="S2119" s="4">
        <v>4450155</v>
      </c>
      <c r="T2119" s="1">
        <v>14.2</v>
      </c>
      <c r="U2119" s="1">
        <v>180</v>
      </c>
      <c r="V2119" s="1">
        <v>24723.08</v>
      </c>
      <c r="W2119" s="4">
        <f t="shared" si="238"/>
        <v>5266016.75</v>
      </c>
      <c r="X2119" s="1" t="s">
        <v>39</v>
      </c>
      <c r="Y2119" s="1" t="s">
        <v>40</v>
      </c>
      <c r="Z2119" s="8">
        <v>47581</v>
      </c>
      <c r="AA2119" s="8" t="str">
        <f>TEXT(Table2[[#This Row],[Application_Date]],"yyy")</f>
        <v>2030</v>
      </c>
      <c r="AB2119" s="8" t="str">
        <f>TEXT(Table2[[#This Row],[Application_Date]],"mmmm")</f>
        <v>April</v>
      </c>
      <c r="AC2119" s="1" t="s">
        <v>61</v>
      </c>
      <c r="AD2119" s="1" t="s">
        <v>42</v>
      </c>
      <c r="AE2119" s="1" t="s">
        <v>31</v>
      </c>
    </row>
    <row r="2120" spans="1:31" x14ac:dyDescent="0.25">
      <c r="A2120" s="1" t="s">
        <v>4380</v>
      </c>
      <c r="B2120" s="1" t="str">
        <f>IF(COUNTIF($A$2:A2120,A2120)&gt;1,"Duplicate","Unique")</f>
        <v>Unique</v>
      </c>
      <c r="C2120" s="1" t="s">
        <v>4381</v>
      </c>
      <c r="D2120" s="1" t="s">
        <v>196</v>
      </c>
      <c r="E2120" s="1" t="str">
        <f t="shared" si="232"/>
        <v>Submitted</v>
      </c>
      <c r="F2120" s="1" t="s">
        <v>35</v>
      </c>
      <c r="G2120" s="1">
        <v>48</v>
      </c>
      <c r="H2120" s="1" t="s">
        <v>36</v>
      </c>
      <c r="I2120" s="1" t="s">
        <v>48</v>
      </c>
      <c r="J2120" s="1" t="s">
        <v>37</v>
      </c>
      <c r="K2120" s="4">
        <v>1353771</v>
      </c>
      <c r="L2120" s="4" t="str">
        <f t="shared" si="233"/>
        <v>Submitted</v>
      </c>
      <c r="M2120" s="1">
        <v>565</v>
      </c>
      <c r="N2120" s="1" t="str">
        <f t="shared" si="234"/>
        <v>High_risk</v>
      </c>
      <c r="O2120" s="1" t="str">
        <f t="shared" si="235"/>
        <v>Excellent</v>
      </c>
      <c r="P2120" s="1" t="str">
        <f t="shared" si="236"/>
        <v>Submitted</v>
      </c>
      <c r="Q2120" s="1" t="str">
        <f t="shared" si="237"/>
        <v>Valid</v>
      </c>
      <c r="R2120" s="1" t="s">
        <v>27</v>
      </c>
      <c r="S2120" s="4">
        <v>2201821</v>
      </c>
      <c r="T2120" s="1">
        <v>14.56</v>
      </c>
      <c r="U2120" s="1">
        <v>180</v>
      </c>
      <c r="V2120" s="1">
        <v>12232.34</v>
      </c>
      <c r="W2120" s="4">
        <f t="shared" si="238"/>
        <v>2671542.8133333335</v>
      </c>
      <c r="X2120" s="1" t="s">
        <v>105</v>
      </c>
      <c r="Y2120" s="1" t="s">
        <v>106</v>
      </c>
      <c r="Z2120" s="8">
        <v>47582</v>
      </c>
      <c r="AA2120" s="8" t="str">
        <f>TEXT(Table2[[#This Row],[Application_Date]],"yyy")</f>
        <v>2030</v>
      </c>
      <c r="AB2120" s="8" t="str">
        <f>TEXT(Table2[[#This Row],[Application_Date]],"mmmm")</f>
        <v>April</v>
      </c>
      <c r="AC2120" s="1" t="s">
        <v>61</v>
      </c>
      <c r="AD2120" s="1" t="s">
        <v>30</v>
      </c>
      <c r="AE2120" s="1" t="s">
        <v>31</v>
      </c>
    </row>
    <row r="2121" spans="1:31" x14ac:dyDescent="0.25">
      <c r="A2121" s="1" t="s">
        <v>4382</v>
      </c>
      <c r="B2121" s="1" t="str">
        <f>IF(COUNTIF($A$2:A2121,A2121)&gt;1,"Duplicate","Unique")</f>
        <v>Unique</v>
      </c>
      <c r="C2121" s="1" t="s">
        <v>4383</v>
      </c>
      <c r="D2121" s="1" t="s">
        <v>139</v>
      </c>
      <c r="E2121" s="1" t="str">
        <f t="shared" si="232"/>
        <v>Submitted</v>
      </c>
      <c r="F2121" s="1" t="s">
        <v>35</v>
      </c>
      <c r="G2121" s="1">
        <v>25</v>
      </c>
      <c r="H2121" s="1" t="s">
        <v>24</v>
      </c>
      <c r="I2121" s="1" t="s">
        <v>25</v>
      </c>
      <c r="J2121" s="1" t="s">
        <v>49</v>
      </c>
      <c r="K2121" s="4">
        <v>0</v>
      </c>
      <c r="L2121" s="4" t="str">
        <f t="shared" si="233"/>
        <v>Submitted</v>
      </c>
      <c r="M2121" s="1">
        <v>342</v>
      </c>
      <c r="N2121" s="1" t="str">
        <f t="shared" si="234"/>
        <v>High_risk</v>
      </c>
      <c r="O2121" s="1" t="str">
        <f t="shared" si="235"/>
        <v>Excellent</v>
      </c>
      <c r="P2121" s="1" t="str">
        <f t="shared" si="236"/>
        <v>Submitted</v>
      </c>
      <c r="Q2121" s="1" t="str">
        <f t="shared" si="237"/>
        <v>Valid</v>
      </c>
      <c r="R2121" s="1" t="s">
        <v>82</v>
      </c>
      <c r="S2121" s="4">
        <v>2398841</v>
      </c>
      <c r="T2121" s="1">
        <v>13.84</v>
      </c>
      <c r="U2121" s="1">
        <v>24</v>
      </c>
      <c r="V2121" s="1">
        <v>99951.71</v>
      </c>
      <c r="W2121" s="4">
        <f t="shared" si="238"/>
        <v>2766663.3146749176</v>
      </c>
      <c r="X2121" s="1" t="s">
        <v>50</v>
      </c>
      <c r="Y2121" s="1" t="s">
        <v>51</v>
      </c>
      <c r="Z2121" s="8">
        <v>47583</v>
      </c>
      <c r="AA2121" s="8" t="str">
        <f>TEXT(Table2[[#This Row],[Application_Date]],"yyy")</f>
        <v>2030</v>
      </c>
      <c r="AB2121" s="8" t="str">
        <f>TEXT(Table2[[#This Row],[Application_Date]],"mmmm")</f>
        <v>April</v>
      </c>
      <c r="AC2121" s="1" t="s">
        <v>61</v>
      </c>
      <c r="AD2121" s="1" t="s">
        <v>30</v>
      </c>
      <c r="AE2121" s="1" t="s">
        <v>62</v>
      </c>
    </row>
    <row r="2122" spans="1:31" x14ac:dyDescent="0.25">
      <c r="A2122" s="1" t="s">
        <v>4384</v>
      </c>
      <c r="B2122" s="1" t="str">
        <f>IF(COUNTIF($A$2:A2122,A2122)&gt;1,"Duplicate","Unique")</f>
        <v>Unique</v>
      </c>
      <c r="C2122" s="1" t="s">
        <v>4385</v>
      </c>
      <c r="D2122" s="1" t="s">
        <v>112</v>
      </c>
      <c r="E2122" s="1" t="str">
        <f t="shared" si="232"/>
        <v>Submitted</v>
      </c>
      <c r="F2122" s="1" t="s">
        <v>35</v>
      </c>
      <c r="G2122" s="1">
        <v>39</v>
      </c>
      <c r="H2122" s="1" t="s">
        <v>36</v>
      </c>
      <c r="I2122" s="1" t="s">
        <v>25</v>
      </c>
      <c r="J2122" s="1" t="s">
        <v>37</v>
      </c>
      <c r="K2122" s="4">
        <v>1125679</v>
      </c>
      <c r="L2122" s="4" t="str">
        <f t="shared" si="233"/>
        <v>Submitted</v>
      </c>
      <c r="M2122" s="1">
        <v>697</v>
      </c>
      <c r="N2122" s="1" t="str">
        <f t="shared" si="234"/>
        <v>low_risk</v>
      </c>
      <c r="O2122" s="1" t="str">
        <f t="shared" si="235"/>
        <v>Excellent</v>
      </c>
      <c r="P2122" s="1" t="str">
        <f t="shared" si="236"/>
        <v>Submitted</v>
      </c>
      <c r="Q2122" s="1" t="str">
        <f t="shared" si="237"/>
        <v>Valid</v>
      </c>
      <c r="R2122" s="1" t="s">
        <v>70</v>
      </c>
      <c r="S2122" s="4">
        <v>232629</v>
      </c>
      <c r="T2122" s="1">
        <v>13.42</v>
      </c>
      <c r="U2122" s="1">
        <v>12</v>
      </c>
      <c r="V2122" s="1">
        <v>19385.75</v>
      </c>
      <c r="W2122" s="4">
        <f t="shared" si="238"/>
        <v>260188.63314008634</v>
      </c>
      <c r="X2122" s="1" t="s">
        <v>39</v>
      </c>
      <c r="Y2122" s="1" t="s">
        <v>40</v>
      </c>
      <c r="Z2122" s="8">
        <v>47584</v>
      </c>
      <c r="AA2122" s="8" t="str">
        <f>TEXT(Table2[[#This Row],[Application_Date]],"yyy")</f>
        <v>2030</v>
      </c>
      <c r="AB2122" s="8" t="str">
        <f>TEXT(Table2[[#This Row],[Application_Date]],"mmmm")</f>
        <v>April</v>
      </c>
      <c r="AC2122" s="1" t="s">
        <v>41</v>
      </c>
      <c r="AD2122" s="1" t="s">
        <v>30</v>
      </c>
      <c r="AE2122" s="1" t="s">
        <v>66</v>
      </c>
    </row>
    <row r="2123" spans="1:31" x14ac:dyDescent="0.25">
      <c r="A2123" s="1" t="s">
        <v>4386</v>
      </c>
      <c r="B2123" s="1" t="str">
        <f>IF(COUNTIF($A$2:A2123,A2123)&gt;1,"Duplicate","Unique")</f>
        <v>Unique</v>
      </c>
      <c r="C2123" s="1" t="s">
        <v>4387</v>
      </c>
      <c r="D2123" s="1" t="s">
        <v>207</v>
      </c>
      <c r="E2123" s="1" t="str">
        <f t="shared" si="232"/>
        <v>Submitted</v>
      </c>
      <c r="F2123" s="1" t="s">
        <v>47</v>
      </c>
      <c r="G2123" s="1">
        <v>47</v>
      </c>
      <c r="H2123" s="1" t="s">
        <v>36</v>
      </c>
      <c r="I2123" s="1" t="s">
        <v>48</v>
      </c>
      <c r="J2123" s="1" t="s">
        <v>26</v>
      </c>
      <c r="K2123" s="4">
        <v>2171250</v>
      </c>
      <c r="L2123" s="4" t="str">
        <f t="shared" si="233"/>
        <v>Submitted</v>
      </c>
      <c r="M2123" s="1">
        <v>357</v>
      </c>
      <c r="N2123" s="1" t="str">
        <f t="shared" si="234"/>
        <v>High_risk</v>
      </c>
      <c r="O2123" s="1" t="str">
        <f t="shared" si="235"/>
        <v>Excellent</v>
      </c>
      <c r="P2123" s="1" t="str">
        <f t="shared" si="236"/>
        <v>Submitted</v>
      </c>
      <c r="Q2123" s="1" t="str">
        <f t="shared" si="237"/>
        <v>Valid</v>
      </c>
      <c r="R2123" s="1" t="s">
        <v>6</v>
      </c>
      <c r="S2123" s="4">
        <v>3453384</v>
      </c>
      <c r="T2123" s="1">
        <v>10.47</v>
      </c>
      <c r="U2123" s="1">
        <v>24</v>
      </c>
      <c r="V2123" s="1">
        <v>143891</v>
      </c>
      <c r="W2123" s="4">
        <f t="shared" si="238"/>
        <v>3013078.4127434562</v>
      </c>
      <c r="X2123" s="1" t="s">
        <v>28</v>
      </c>
      <c r="Y2123" s="1" t="s">
        <v>29</v>
      </c>
      <c r="Z2123" s="8">
        <v>47585</v>
      </c>
      <c r="AA2123" s="8" t="str">
        <f>TEXT(Table2[[#This Row],[Application_Date]],"yyy")</f>
        <v>2030</v>
      </c>
      <c r="AB2123" s="8" t="str">
        <f>TEXT(Table2[[#This Row],[Application_Date]],"mmmm")</f>
        <v>April</v>
      </c>
      <c r="AC2123" s="1" t="s">
        <v>61</v>
      </c>
      <c r="AD2123" s="1" t="s">
        <v>30</v>
      </c>
      <c r="AE2123" s="1" t="s">
        <v>66</v>
      </c>
    </row>
    <row r="2124" spans="1:31" x14ac:dyDescent="0.25">
      <c r="A2124" s="1" t="s">
        <v>4388</v>
      </c>
      <c r="B2124" s="1" t="str">
        <f>IF(COUNTIF($A$2:A2124,A2124)&gt;1,"Duplicate","Unique")</f>
        <v>Unique</v>
      </c>
      <c r="C2124" s="1" t="s">
        <v>4389</v>
      </c>
      <c r="D2124" s="1" t="s">
        <v>572</v>
      </c>
      <c r="E2124" s="1" t="str">
        <f t="shared" si="232"/>
        <v>Submitted</v>
      </c>
      <c r="F2124" s="1" t="s">
        <v>35</v>
      </c>
      <c r="G2124" s="1">
        <v>64</v>
      </c>
      <c r="H2124" s="1" t="s">
        <v>36</v>
      </c>
      <c r="I2124" s="1" t="s">
        <v>25</v>
      </c>
      <c r="J2124" s="1" t="s">
        <v>37</v>
      </c>
      <c r="K2124" s="4">
        <v>251922</v>
      </c>
      <c r="L2124" s="4" t="str">
        <f t="shared" si="233"/>
        <v>Submitted</v>
      </c>
      <c r="M2124" s="1">
        <v>950</v>
      </c>
      <c r="N2124" s="1" t="str">
        <f t="shared" si="234"/>
        <v>medium_risk</v>
      </c>
      <c r="O2124" s="1" t="str">
        <f t="shared" si="235"/>
        <v>Excellent</v>
      </c>
      <c r="P2124" s="1" t="str">
        <f t="shared" si="236"/>
        <v>Submitted</v>
      </c>
      <c r="Q2124" s="1" t="str">
        <f t="shared" si="237"/>
        <v>Invalid</v>
      </c>
      <c r="R2124" s="1" t="s">
        <v>70</v>
      </c>
      <c r="S2124" s="4">
        <v>387151</v>
      </c>
      <c r="T2124" s="1">
        <v>7.51</v>
      </c>
      <c r="U2124" s="1">
        <v>120</v>
      </c>
      <c r="V2124" s="1">
        <v>3226.26</v>
      </c>
      <c r="W2124" s="4">
        <f t="shared" si="238"/>
        <v>242292.00083333335</v>
      </c>
      <c r="X2124" s="1" t="s">
        <v>28</v>
      </c>
      <c r="Y2124" s="1" t="s">
        <v>29</v>
      </c>
      <c r="Z2124" s="8">
        <v>47586</v>
      </c>
      <c r="AA2124" s="8" t="str">
        <f>TEXT(Table2[[#This Row],[Application_Date]],"yyy")</f>
        <v>2030</v>
      </c>
      <c r="AB2124" s="8" t="str">
        <f>TEXT(Table2[[#This Row],[Application_Date]],"mmmm")</f>
        <v>April</v>
      </c>
      <c r="AC2124" s="1" t="s">
        <v>52</v>
      </c>
      <c r="AD2124" s="1" t="s">
        <v>30</v>
      </c>
      <c r="AE2124" s="1" t="s">
        <v>43</v>
      </c>
    </row>
    <row r="2125" spans="1:31" x14ac:dyDescent="0.25">
      <c r="A2125" s="1" t="s">
        <v>4390</v>
      </c>
      <c r="B2125" s="1" t="str">
        <f>IF(COUNTIF($A$2:A2125,A2125)&gt;1,"Duplicate","Unique")</f>
        <v>Unique</v>
      </c>
      <c r="C2125" s="1" t="s">
        <v>4391</v>
      </c>
      <c r="D2125" s="1" t="s">
        <v>46</v>
      </c>
      <c r="E2125" s="1" t="str">
        <f t="shared" si="232"/>
        <v>Submitted</v>
      </c>
      <c r="F2125" s="1" t="s">
        <v>35</v>
      </c>
      <c r="G2125" s="1">
        <v>18</v>
      </c>
      <c r="H2125" s="1" t="s">
        <v>36</v>
      </c>
      <c r="I2125" s="1" t="s">
        <v>25</v>
      </c>
      <c r="J2125" s="1" t="s">
        <v>26</v>
      </c>
      <c r="K2125" s="4">
        <v>2014120</v>
      </c>
      <c r="L2125" s="4" t="str">
        <f t="shared" si="233"/>
        <v>Submitted</v>
      </c>
      <c r="M2125" s="1">
        <v>950</v>
      </c>
      <c r="N2125" s="1" t="str">
        <f t="shared" si="234"/>
        <v>medium_risk</v>
      </c>
      <c r="O2125" s="1" t="str">
        <f t="shared" si="235"/>
        <v>Excellent</v>
      </c>
      <c r="P2125" s="1" t="str">
        <f t="shared" si="236"/>
        <v>Submitted</v>
      </c>
      <c r="Q2125" s="1" t="str">
        <f t="shared" si="237"/>
        <v>Invalid</v>
      </c>
      <c r="R2125" s="1" t="s">
        <v>38</v>
      </c>
      <c r="S2125" s="4">
        <v>3690982</v>
      </c>
      <c r="T2125" s="1">
        <v>12.58</v>
      </c>
      <c r="U2125" s="1">
        <v>120</v>
      </c>
      <c r="V2125" s="1">
        <v>30758.18</v>
      </c>
      <c r="W2125" s="4">
        <f t="shared" si="238"/>
        <v>3869379.4633333334</v>
      </c>
      <c r="X2125" s="1" t="s">
        <v>50</v>
      </c>
      <c r="Y2125" s="1" t="s">
        <v>51</v>
      </c>
      <c r="Z2125" s="8">
        <v>47587</v>
      </c>
      <c r="AA2125" s="8" t="str">
        <f>TEXT(Table2[[#This Row],[Application_Date]],"yyy")</f>
        <v>2030</v>
      </c>
      <c r="AB2125" s="8" t="str">
        <f>TEXT(Table2[[#This Row],[Application_Date]],"mmmm")</f>
        <v>April</v>
      </c>
      <c r="AC2125" s="1" t="s">
        <v>41</v>
      </c>
      <c r="AD2125" s="1" t="s">
        <v>30</v>
      </c>
      <c r="AE2125" s="1" t="s">
        <v>31</v>
      </c>
    </row>
    <row r="2126" spans="1:31" x14ac:dyDescent="0.25">
      <c r="A2126" s="1" t="s">
        <v>4392</v>
      </c>
      <c r="B2126" s="1" t="str">
        <f>IF(COUNTIF($A$2:A2126,A2126)&gt;1,"Duplicate","Unique")</f>
        <v>Unique</v>
      </c>
      <c r="C2126" s="1" t="s">
        <v>4393</v>
      </c>
      <c r="D2126" s="1" t="s">
        <v>587</v>
      </c>
      <c r="E2126" s="1" t="str">
        <f t="shared" si="232"/>
        <v>Submitted</v>
      </c>
      <c r="F2126" s="1" t="s">
        <v>35</v>
      </c>
      <c r="G2126" s="1">
        <v>19</v>
      </c>
      <c r="H2126" s="1" t="s">
        <v>36</v>
      </c>
      <c r="I2126" s="1" t="s">
        <v>25</v>
      </c>
      <c r="J2126" s="1" t="s">
        <v>37</v>
      </c>
      <c r="K2126" s="4">
        <v>1754131</v>
      </c>
      <c r="L2126" s="4" t="str">
        <f t="shared" si="233"/>
        <v>Submitted</v>
      </c>
      <c r="M2126" s="1">
        <v>784</v>
      </c>
      <c r="N2126" s="1" t="str">
        <f t="shared" si="234"/>
        <v>medium_risk</v>
      </c>
      <c r="O2126" s="1" t="str">
        <f t="shared" si="235"/>
        <v>Excellent</v>
      </c>
      <c r="P2126" s="1" t="str">
        <f t="shared" si="236"/>
        <v>Submitted</v>
      </c>
      <c r="Q2126" s="1" t="str">
        <f t="shared" si="237"/>
        <v>Valid</v>
      </c>
      <c r="R2126" s="1" t="s">
        <v>38</v>
      </c>
      <c r="S2126" s="4">
        <v>3087682</v>
      </c>
      <c r="T2126" s="1">
        <v>17.86</v>
      </c>
      <c r="U2126" s="1">
        <v>36</v>
      </c>
      <c r="V2126" s="1">
        <v>85768.94</v>
      </c>
      <c r="W2126" s="4">
        <f t="shared" si="238"/>
        <v>4595500.0433333591</v>
      </c>
      <c r="X2126" s="1" t="s">
        <v>50</v>
      </c>
      <c r="Y2126" s="1" t="s">
        <v>51</v>
      </c>
      <c r="Z2126" s="8">
        <v>47588</v>
      </c>
      <c r="AA2126" s="8" t="str">
        <f>TEXT(Table2[[#This Row],[Application_Date]],"yyy")</f>
        <v>2030</v>
      </c>
      <c r="AB2126" s="8" t="str">
        <f>TEXT(Table2[[#This Row],[Application_Date]],"mmmm")</f>
        <v>April</v>
      </c>
      <c r="AC2126" s="1" t="s">
        <v>52</v>
      </c>
      <c r="AD2126" s="1" t="s">
        <v>42</v>
      </c>
      <c r="AE2126" s="1" t="s">
        <v>43</v>
      </c>
    </row>
    <row r="2127" spans="1:31" x14ac:dyDescent="0.25">
      <c r="A2127" s="1" t="s">
        <v>4394</v>
      </c>
      <c r="B2127" s="1" t="str">
        <f>IF(COUNTIF($A$2:A2127,A2127)&gt;1,"Duplicate","Unique")</f>
        <v>Unique</v>
      </c>
      <c r="C2127" s="1" t="s">
        <v>4395</v>
      </c>
      <c r="D2127" s="1" t="s">
        <v>242</v>
      </c>
      <c r="E2127" s="1" t="str">
        <f t="shared" si="232"/>
        <v>Submitted</v>
      </c>
      <c r="F2127" s="1" t="s">
        <v>47</v>
      </c>
      <c r="G2127" s="1">
        <v>60</v>
      </c>
      <c r="H2127" s="1" t="s">
        <v>36</v>
      </c>
      <c r="I2127" s="1" t="s">
        <v>48</v>
      </c>
      <c r="J2127" s="1" t="s">
        <v>49</v>
      </c>
      <c r="K2127" s="4">
        <v>1463673</v>
      </c>
      <c r="L2127" s="4" t="str">
        <f t="shared" si="233"/>
        <v>Submitted</v>
      </c>
      <c r="M2127" s="1">
        <v>613</v>
      </c>
      <c r="N2127" s="1" t="str">
        <f t="shared" si="234"/>
        <v>low_risk</v>
      </c>
      <c r="O2127" s="1" t="str">
        <f t="shared" si="235"/>
        <v>Excellent</v>
      </c>
      <c r="P2127" s="1" t="str">
        <f t="shared" si="236"/>
        <v>Submitted</v>
      </c>
      <c r="Q2127" s="1" t="str">
        <f t="shared" si="237"/>
        <v>Valid</v>
      </c>
      <c r="R2127" s="1" t="s">
        <v>38</v>
      </c>
      <c r="S2127" s="4">
        <v>1092172</v>
      </c>
      <c r="T2127" s="1">
        <v>17.170000000000002</v>
      </c>
      <c r="U2127" s="1">
        <v>180</v>
      </c>
      <c r="V2127" s="1">
        <v>6067.62</v>
      </c>
      <c r="W2127" s="4">
        <f t="shared" si="238"/>
        <v>1562716.1033333335</v>
      </c>
      <c r="X2127" s="1" t="s">
        <v>105</v>
      </c>
      <c r="Y2127" s="1" t="s">
        <v>106</v>
      </c>
      <c r="Z2127" s="8">
        <v>47589</v>
      </c>
      <c r="AA2127" s="8" t="str">
        <f>TEXT(Table2[[#This Row],[Application_Date]],"yyy")</f>
        <v>2030</v>
      </c>
      <c r="AB2127" s="8" t="str">
        <f>TEXT(Table2[[#This Row],[Application_Date]],"mmmm")</f>
        <v>April</v>
      </c>
      <c r="AC2127" s="1" t="s">
        <v>61</v>
      </c>
      <c r="AD2127" s="1" t="s">
        <v>30</v>
      </c>
      <c r="AE2127" s="1" t="s">
        <v>66</v>
      </c>
    </row>
    <row r="2128" spans="1:31" x14ac:dyDescent="0.25">
      <c r="A2128" s="1" t="s">
        <v>4396</v>
      </c>
      <c r="B2128" s="1" t="str">
        <f>IF(COUNTIF($A$2:A2128,A2128)&gt;1,"Duplicate","Unique")</f>
        <v>Unique</v>
      </c>
      <c r="C2128" s="1" t="s">
        <v>4397</v>
      </c>
      <c r="D2128" s="1" t="s">
        <v>242</v>
      </c>
      <c r="E2128" s="1" t="str">
        <f t="shared" si="232"/>
        <v>Submitted</v>
      </c>
      <c r="F2128" s="1" t="s">
        <v>47</v>
      </c>
      <c r="G2128" s="1">
        <v>61</v>
      </c>
      <c r="H2128" s="1" t="s">
        <v>24</v>
      </c>
      <c r="I2128" s="1" t="s">
        <v>25</v>
      </c>
      <c r="J2128" s="1" t="s">
        <v>37</v>
      </c>
      <c r="K2128" s="4">
        <v>2273132</v>
      </c>
      <c r="L2128" s="4" t="str">
        <f t="shared" si="233"/>
        <v>Submitted</v>
      </c>
      <c r="M2128" s="1">
        <v>871</v>
      </c>
      <c r="N2128" s="1" t="str">
        <f t="shared" si="234"/>
        <v>medium_risk</v>
      </c>
      <c r="O2128" s="1" t="str">
        <f t="shared" si="235"/>
        <v>Excellent</v>
      </c>
      <c r="P2128" s="1" t="str">
        <f t="shared" si="236"/>
        <v>Submitted</v>
      </c>
      <c r="Q2128" s="1" t="str">
        <f t="shared" si="237"/>
        <v>Valid</v>
      </c>
      <c r="R2128" s="1" t="s">
        <v>38</v>
      </c>
      <c r="S2128" s="4">
        <v>2704398</v>
      </c>
      <c r="T2128" s="1">
        <v>14.74</v>
      </c>
      <c r="U2128" s="1">
        <v>60</v>
      </c>
      <c r="V2128" s="1">
        <v>45073.3</v>
      </c>
      <c r="W2128" s="4">
        <f t="shared" si="238"/>
        <v>3321902.21</v>
      </c>
      <c r="X2128" s="1" t="s">
        <v>85</v>
      </c>
      <c r="Y2128" s="1" t="s">
        <v>86</v>
      </c>
      <c r="Z2128" s="8">
        <v>47590</v>
      </c>
      <c r="AA2128" s="8" t="str">
        <f>TEXT(Table2[[#This Row],[Application_Date]],"yyy")</f>
        <v>2030</v>
      </c>
      <c r="AB2128" s="8" t="str">
        <f>TEXT(Table2[[#This Row],[Application_Date]],"mmmm")</f>
        <v>April</v>
      </c>
      <c r="AC2128" s="1" t="s">
        <v>61</v>
      </c>
      <c r="AD2128" s="1" t="s">
        <v>30</v>
      </c>
      <c r="AE2128" s="1" t="s">
        <v>43</v>
      </c>
    </row>
    <row r="2129" spans="1:31" x14ac:dyDescent="0.25">
      <c r="A2129" s="1" t="s">
        <v>4398</v>
      </c>
      <c r="B2129" s="1" t="str">
        <f>IF(COUNTIF($A$2:A2129,A2129)&gt;1,"Duplicate","Unique")</f>
        <v>Unique</v>
      </c>
      <c r="C2129" s="1" t="s">
        <v>4399</v>
      </c>
      <c r="D2129" s="1" t="s">
        <v>69</v>
      </c>
      <c r="E2129" s="1" t="str">
        <f t="shared" si="232"/>
        <v>Submitted</v>
      </c>
      <c r="F2129" s="1" t="s">
        <v>47</v>
      </c>
      <c r="G2129" s="1">
        <v>18</v>
      </c>
      <c r="H2129" s="1" t="s">
        <v>24</v>
      </c>
      <c r="I2129" s="1" t="s">
        <v>48</v>
      </c>
      <c r="J2129" s="1" t="s">
        <v>37</v>
      </c>
      <c r="K2129" s="4">
        <v>404827</v>
      </c>
      <c r="L2129" s="4" t="str">
        <f t="shared" si="233"/>
        <v>Submitted</v>
      </c>
      <c r="M2129" s="1">
        <v>771</v>
      </c>
      <c r="N2129" s="1" t="str">
        <f t="shared" si="234"/>
        <v>medium_risk</v>
      </c>
      <c r="O2129" s="1" t="str">
        <f t="shared" si="235"/>
        <v>Excellent</v>
      </c>
      <c r="P2129" s="1" t="str">
        <f t="shared" si="236"/>
        <v>Submitted</v>
      </c>
      <c r="Q2129" s="1" t="str">
        <f t="shared" si="237"/>
        <v>Valid</v>
      </c>
      <c r="R2129" s="1" t="s">
        <v>6</v>
      </c>
      <c r="S2129" s="4">
        <v>2628318</v>
      </c>
      <c r="T2129" s="1">
        <v>10.62</v>
      </c>
      <c r="U2129" s="1">
        <v>180</v>
      </c>
      <c r="V2129" s="1">
        <v>14601.77</v>
      </c>
      <c r="W2129" s="4">
        <f t="shared" si="238"/>
        <v>2326061.4299999997</v>
      </c>
      <c r="X2129" s="1" t="s">
        <v>28</v>
      </c>
      <c r="Y2129" s="1" t="s">
        <v>29</v>
      </c>
      <c r="Z2129" s="8">
        <v>47591</v>
      </c>
      <c r="AA2129" s="8" t="str">
        <f>TEXT(Table2[[#This Row],[Application_Date]],"yyy")</f>
        <v>2030</v>
      </c>
      <c r="AB2129" s="8" t="str">
        <f>TEXT(Table2[[#This Row],[Application_Date]],"mmmm")</f>
        <v>April</v>
      </c>
      <c r="AC2129" s="1" t="s">
        <v>52</v>
      </c>
      <c r="AD2129" s="1" t="s">
        <v>30</v>
      </c>
      <c r="AE2129" s="1" t="s">
        <v>62</v>
      </c>
    </row>
    <row r="2130" spans="1:31" x14ac:dyDescent="0.25">
      <c r="A2130" s="1" t="s">
        <v>4400</v>
      </c>
      <c r="B2130" s="1" t="str">
        <f>IF(COUNTIF($A$2:A2130,A2130)&gt;1,"Duplicate","Unique")</f>
        <v>Unique</v>
      </c>
      <c r="C2130" s="1" t="s">
        <v>4401</v>
      </c>
      <c r="D2130" s="1" t="s">
        <v>177</v>
      </c>
      <c r="E2130" s="1" t="str">
        <f t="shared" si="232"/>
        <v>Submitted</v>
      </c>
      <c r="F2130" s="1" t="s">
        <v>35</v>
      </c>
      <c r="G2130" s="1">
        <v>26</v>
      </c>
      <c r="H2130" s="1" t="s">
        <v>24</v>
      </c>
      <c r="I2130" s="1" t="s">
        <v>48</v>
      </c>
      <c r="J2130" s="1" t="s">
        <v>49</v>
      </c>
      <c r="K2130" s="4">
        <v>1808532</v>
      </c>
      <c r="L2130" s="4" t="str">
        <f t="shared" si="233"/>
        <v>Submitted</v>
      </c>
      <c r="M2130" s="1">
        <v>950</v>
      </c>
      <c r="N2130" s="1" t="str">
        <f t="shared" si="234"/>
        <v>medium_risk</v>
      </c>
      <c r="O2130" s="1" t="str">
        <f t="shared" si="235"/>
        <v>Excellent</v>
      </c>
      <c r="P2130" s="1" t="str">
        <f t="shared" si="236"/>
        <v>Submitted</v>
      </c>
      <c r="Q2130" s="1" t="str">
        <f t="shared" si="237"/>
        <v>Invalid</v>
      </c>
      <c r="R2130" s="1" t="s">
        <v>6</v>
      </c>
      <c r="S2130" s="4">
        <v>2595166</v>
      </c>
      <c r="T2130" s="1">
        <v>18.68</v>
      </c>
      <c r="U2130" s="1">
        <v>24</v>
      </c>
      <c r="V2130" s="1">
        <v>108131.92</v>
      </c>
      <c r="W2130" s="4">
        <f t="shared" si="238"/>
        <v>4039808.4073306881</v>
      </c>
      <c r="X2130" s="1" t="s">
        <v>105</v>
      </c>
      <c r="Y2130" s="1" t="s">
        <v>106</v>
      </c>
      <c r="Z2130" s="8">
        <v>47592</v>
      </c>
      <c r="AA2130" s="8" t="str">
        <f>TEXT(Table2[[#This Row],[Application_Date]],"yyy")</f>
        <v>2030</v>
      </c>
      <c r="AB2130" s="8" t="str">
        <f>TEXT(Table2[[#This Row],[Application_Date]],"mmmm")</f>
        <v>April</v>
      </c>
      <c r="AC2130" s="1" t="s">
        <v>61</v>
      </c>
      <c r="AD2130" s="1" t="s">
        <v>30</v>
      </c>
      <c r="AE2130" s="1" t="s">
        <v>62</v>
      </c>
    </row>
    <row r="2131" spans="1:31" x14ac:dyDescent="0.25">
      <c r="A2131" s="1" t="s">
        <v>4402</v>
      </c>
      <c r="B2131" s="1" t="str">
        <f>IF(COUNTIF($A$2:A2131,A2131)&gt;1,"Duplicate","Unique")</f>
        <v>Unique</v>
      </c>
      <c r="C2131" s="1" t="s">
        <v>4403</v>
      </c>
      <c r="D2131" s="1" t="s">
        <v>454</v>
      </c>
      <c r="E2131" s="1" t="str">
        <f t="shared" si="232"/>
        <v>Submitted</v>
      </c>
      <c r="F2131" s="1" t="s">
        <v>35</v>
      </c>
      <c r="G2131" s="1">
        <v>36</v>
      </c>
      <c r="H2131" s="1" t="s">
        <v>24</v>
      </c>
      <c r="I2131" s="1" t="s">
        <v>48</v>
      </c>
      <c r="J2131" s="1" t="s">
        <v>49</v>
      </c>
      <c r="K2131" s="4">
        <v>1743004</v>
      </c>
      <c r="L2131" s="4" t="str">
        <f t="shared" si="233"/>
        <v>Submitted</v>
      </c>
      <c r="M2131" s="1">
        <v>576</v>
      </c>
      <c r="N2131" s="1" t="str">
        <f t="shared" si="234"/>
        <v>High_risk</v>
      </c>
      <c r="O2131" s="1" t="str">
        <f t="shared" si="235"/>
        <v>Excellent</v>
      </c>
      <c r="P2131" s="1" t="str">
        <f t="shared" si="236"/>
        <v>Submitted</v>
      </c>
      <c r="Q2131" s="1" t="str">
        <f t="shared" si="237"/>
        <v>Valid</v>
      </c>
      <c r="R2131" s="1" t="s">
        <v>27</v>
      </c>
      <c r="S2131" s="4">
        <v>3644588</v>
      </c>
      <c r="T2131" s="1">
        <v>15.95</v>
      </c>
      <c r="U2131" s="1">
        <v>24</v>
      </c>
      <c r="V2131" s="1">
        <v>151857.82999999999</v>
      </c>
      <c r="W2131" s="4">
        <f t="shared" si="238"/>
        <v>4844264.8907877607</v>
      </c>
      <c r="X2131" s="1" t="s">
        <v>85</v>
      </c>
      <c r="Y2131" s="1" t="s">
        <v>86</v>
      </c>
      <c r="Z2131" s="8">
        <v>47593</v>
      </c>
      <c r="AA2131" s="8" t="str">
        <f>TEXT(Table2[[#This Row],[Application_Date]],"yyy")</f>
        <v>2030</v>
      </c>
      <c r="AB2131" s="8" t="str">
        <f>TEXT(Table2[[#This Row],[Application_Date]],"mmmm")</f>
        <v>April</v>
      </c>
      <c r="AC2131" s="1" t="s">
        <v>61</v>
      </c>
      <c r="AD2131" s="1" t="s">
        <v>30</v>
      </c>
      <c r="AE2131" s="1" t="s">
        <v>66</v>
      </c>
    </row>
    <row r="2132" spans="1:31" x14ac:dyDescent="0.25">
      <c r="A2132" s="1" t="s">
        <v>4404</v>
      </c>
      <c r="B2132" s="1" t="str">
        <f>IF(COUNTIF($A$2:A2132,A2132)&gt;1,"Duplicate","Unique")</f>
        <v>Unique</v>
      </c>
      <c r="C2132" s="1" t="s">
        <v>4405</v>
      </c>
      <c r="D2132" s="1" t="s">
        <v>366</v>
      </c>
      <c r="E2132" s="1" t="str">
        <f t="shared" si="232"/>
        <v>Submitted</v>
      </c>
      <c r="F2132" s="1" t="s">
        <v>47</v>
      </c>
      <c r="G2132" s="1">
        <v>33</v>
      </c>
      <c r="H2132" s="1" t="s">
        <v>36</v>
      </c>
      <c r="I2132" s="1" t="s">
        <v>25</v>
      </c>
      <c r="J2132" s="1" t="s">
        <v>37</v>
      </c>
      <c r="K2132" s="4">
        <v>257545</v>
      </c>
      <c r="L2132" s="4" t="str">
        <f t="shared" si="233"/>
        <v>Submitted</v>
      </c>
      <c r="M2132" s="1">
        <v>597</v>
      </c>
      <c r="N2132" s="1" t="str">
        <f t="shared" si="234"/>
        <v>High_risk</v>
      </c>
      <c r="O2132" s="1" t="str">
        <f t="shared" si="235"/>
        <v>Excellent</v>
      </c>
      <c r="P2132" s="1" t="str">
        <f t="shared" si="236"/>
        <v>Submitted</v>
      </c>
      <c r="Q2132" s="1" t="str">
        <f t="shared" si="237"/>
        <v>Valid</v>
      </c>
      <c r="R2132" s="1" t="s">
        <v>70</v>
      </c>
      <c r="S2132" s="4">
        <v>2472525</v>
      </c>
      <c r="T2132" s="1">
        <v>14.24</v>
      </c>
      <c r="U2132" s="1">
        <v>180</v>
      </c>
      <c r="V2132" s="1">
        <v>13736.25</v>
      </c>
      <c r="W2132" s="4">
        <f t="shared" si="238"/>
        <v>2934063</v>
      </c>
      <c r="X2132" s="1" t="s">
        <v>59</v>
      </c>
      <c r="Y2132" s="1" t="s">
        <v>60</v>
      </c>
      <c r="Z2132" s="8">
        <v>47594</v>
      </c>
      <c r="AA2132" s="8" t="str">
        <f>TEXT(Table2[[#This Row],[Application_Date]],"yyy")</f>
        <v>2030</v>
      </c>
      <c r="AB2132" s="8" t="str">
        <f>TEXT(Table2[[#This Row],[Application_Date]],"mmmm")</f>
        <v>April</v>
      </c>
      <c r="AC2132" s="1" t="s">
        <v>41</v>
      </c>
      <c r="AD2132" s="1" t="s">
        <v>30</v>
      </c>
      <c r="AE2132" s="1" t="s">
        <v>43</v>
      </c>
    </row>
    <row r="2133" spans="1:31" x14ac:dyDescent="0.25">
      <c r="A2133" s="1" t="s">
        <v>4406</v>
      </c>
      <c r="B2133" s="1" t="str">
        <f>IF(COUNTIF($A$2:A2133,A2133)&gt;1,"Duplicate","Unique")</f>
        <v>Unique</v>
      </c>
      <c r="C2133" s="1" t="s">
        <v>4407</v>
      </c>
      <c r="D2133" s="1" t="s">
        <v>121</v>
      </c>
      <c r="E2133" s="1" t="str">
        <f t="shared" si="232"/>
        <v>Submitted</v>
      </c>
      <c r="F2133" s="1" t="s">
        <v>47</v>
      </c>
      <c r="G2133" s="1">
        <v>22</v>
      </c>
      <c r="H2133" s="1" t="s">
        <v>36</v>
      </c>
      <c r="I2133" s="1" t="s">
        <v>48</v>
      </c>
      <c r="J2133" s="1" t="s">
        <v>70</v>
      </c>
      <c r="K2133" s="4">
        <v>1732259</v>
      </c>
      <c r="L2133" s="4" t="str">
        <f t="shared" si="233"/>
        <v>Submitted</v>
      </c>
      <c r="M2133" s="1">
        <v>549</v>
      </c>
      <c r="N2133" s="1" t="str">
        <f t="shared" si="234"/>
        <v>High_risk</v>
      </c>
      <c r="O2133" s="1" t="str">
        <f t="shared" si="235"/>
        <v>Excellent</v>
      </c>
      <c r="P2133" s="1" t="str">
        <f t="shared" si="236"/>
        <v>Submitted</v>
      </c>
      <c r="Q2133" s="1" t="str">
        <f t="shared" si="237"/>
        <v>Valid</v>
      </c>
      <c r="R2133" s="1" t="s">
        <v>70</v>
      </c>
      <c r="S2133" s="4">
        <v>2448030</v>
      </c>
      <c r="T2133" s="1">
        <v>15.13</v>
      </c>
      <c r="U2133" s="1">
        <v>36</v>
      </c>
      <c r="V2133" s="1">
        <v>68000.83</v>
      </c>
      <c r="W2133" s="4">
        <f t="shared" si="238"/>
        <v>3086557.8250005445</v>
      </c>
      <c r="X2133" s="1" t="s">
        <v>105</v>
      </c>
      <c r="Y2133" s="1" t="s">
        <v>106</v>
      </c>
      <c r="Z2133" s="8">
        <v>47595</v>
      </c>
      <c r="AA2133" s="8" t="str">
        <f>TEXT(Table2[[#This Row],[Application_Date]],"yyy")</f>
        <v>2030</v>
      </c>
      <c r="AB2133" s="8" t="str">
        <f>TEXT(Table2[[#This Row],[Application_Date]],"mmmm")</f>
        <v>April</v>
      </c>
      <c r="AC2133" s="1" t="s">
        <v>61</v>
      </c>
      <c r="AD2133" s="1" t="s">
        <v>42</v>
      </c>
      <c r="AE2133" s="1" t="s">
        <v>31</v>
      </c>
    </row>
    <row r="2134" spans="1:31" x14ac:dyDescent="0.25">
      <c r="A2134" s="1" t="s">
        <v>4408</v>
      </c>
      <c r="B2134" s="1" t="str">
        <f>IF(COUNTIF($A$2:A2134,A2134)&gt;1,"Duplicate","Unique")</f>
        <v>Unique</v>
      </c>
      <c r="C2134" s="1" t="s">
        <v>4409</v>
      </c>
      <c r="D2134" s="1" t="s">
        <v>373</v>
      </c>
      <c r="E2134" s="1" t="str">
        <f t="shared" si="232"/>
        <v>Submitted</v>
      </c>
      <c r="F2134" s="1" t="s">
        <v>35</v>
      </c>
      <c r="G2134" s="1">
        <v>49</v>
      </c>
      <c r="H2134" s="1" t="s">
        <v>36</v>
      </c>
      <c r="I2134" s="1" t="s">
        <v>25</v>
      </c>
      <c r="J2134" s="1" t="s">
        <v>49</v>
      </c>
      <c r="K2134" s="4">
        <v>494878</v>
      </c>
      <c r="L2134" s="4" t="str">
        <f t="shared" si="233"/>
        <v>Submitted</v>
      </c>
      <c r="M2134" s="1">
        <v>654</v>
      </c>
      <c r="N2134" s="1" t="str">
        <f t="shared" si="234"/>
        <v>low_risk</v>
      </c>
      <c r="O2134" s="1" t="str">
        <f t="shared" si="235"/>
        <v>Excellent</v>
      </c>
      <c r="P2134" s="1" t="str">
        <f t="shared" si="236"/>
        <v>Submitted</v>
      </c>
      <c r="Q2134" s="1" t="str">
        <f t="shared" si="237"/>
        <v>Valid</v>
      </c>
      <c r="R2134" s="1" t="s">
        <v>38</v>
      </c>
      <c r="S2134" s="4">
        <v>2967395</v>
      </c>
      <c r="T2134" s="1">
        <v>10.91</v>
      </c>
      <c r="U2134" s="1">
        <v>120</v>
      </c>
      <c r="V2134" s="1">
        <v>24728.29</v>
      </c>
      <c r="W2134" s="4">
        <f t="shared" si="238"/>
        <v>2697856.6208333336</v>
      </c>
      <c r="X2134" s="1" t="s">
        <v>85</v>
      </c>
      <c r="Y2134" s="1" t="s">
        <v>86</v>
      </c>
      <c r="Z2134" s="8">
        <v>47596</v>
      </c>
      <c r="AA2134" s="8" t="str">
        <f>TEXT(Table2[[#This Row],[Application_Date]],"yyy")</f>
        <v>2030</v>
      </c>
      <c r="AB2134" s="8" t="str">
        <f>TEXT(Table2[[#This Row],[Application_Date]],"mmmm")</f>
        <v>April</v>
      </c>
      <c r="AC2134" s="1" t="s">
        <v>52</v>
      </c>
      <c r="AD2134" s="1" t="s">
        <v>42</v>
      </c>
      <c r="AE2134" s="1" t="s">
        <v>62</v>
      </c>
    </row>
    <row r="2135" spans="1:31" x14ac:dyDescent="0.25">
      <c r="A2135" s="1" t="s">
        <v>4410</v>
      </c>
      <c r="B2135" s="1" t="str">
        <f>IF(COUNTIF($A$2:A2135,A2135)&gt;1,"Duplicate","Unique")</f>
        <v>Unique</v>
      </c>
      <c r="C2135" s="1" t="s">
        <v>4411</v>
      </c>
      <c r="D2135" s="1" t="s">
        <v>361</v>
      </c>
      <c r="E2135" s="1" t="str">
        <f t="shared" si="232"/>
        <v>Submitted</v>
      </c>
      <c r="F2135" s="1" t="s">
        <v>47</v>
      </c>
      <c r="G2135" s="1">
        <v>58</v>
      </c>
      <c r="H2135" s="1" t="s">
        <v>36</v>
      </c>
      <c r="I2135" s="1" t="s">
        <v>25</v>
      </c>
      <c r="J2135" s="1" t="s">
        <v>70</v>
      </c>
      <c r="K2135" s="4">
        <v>753813</v>
      </c>
      <c r="L2135" s="4" t="str">
        <f t="shared" si="233"/>
        <v>Submitted</v>
      </c>
      <c r="M2135" s="1">
        <v>581</v>
      </c>
      <c r="N2135" s="1" t="str">
        <f t="shared" si="234"/>
        <v>High_risk</v>
      </c>
      <c r="O2135" s="1" t="str">
        <f t="shared" si="235"/>
        <v>Excellent</v>
      </c>
      <c r="P2135" s="1" t="str">
        <f t="shared" si="236"/>
        <v>Submitted</v>
      </c>
      <c r="Q2135" s="1" t="str">
        <f t="shared" si="237"/>
        <v>Valid</v>
      </c>
      <c r="R2135" s="1" t="s">
        <v>38</v>
      </c>
      <c r="S2135" s="4">
        <v>3269513</v>
      </c>
      <c r="T2135" s="1">
        <v>9.57</v>
      </c>
      <c r="U2135" s="1">
        <v>12</v>
      </c>
      <c r="V2135" s="1">
        <v>272459.42</v>
      </c>
      <c r="W2135" s="4">
        <f t="shared" si="238"/>
        <v>2609730.48786414</v>
      </c>
      <c r="X2135" s="1" t="s">
        <v>28</v>
      </c>
      <c r="Y2135" s="1" t="s">
        <v>29</v>
      </c>
      <c r="Z2135" s="8">
        <v>47597</v>
      </c>
      <c r="AA2135" s="8" t="str">
        <f>TEXT(Table2[[#This Row],[Application_Date]],"yyy")</f>
        <v>2030</v>
      </c>
      <c r="AB2135" s="8" t="str">
        <f>TEXT(Table2[[#This Row],[Application_Date]],"mmmm")</f>
        <v>April</v>
      </c>
      <c r="AC2135" s="1" t="s">
        <v>61</v>
      </c>
      <c r="AD2135" s="1" t="s">
        <v>42</v>
      </c>
      <c r="AE2135" s="1" t="s">
        <v>62</v>
      </c>
    </row>
    <row r="2136" spans="1:31" x14ac:dyDescent="0.25">
      <c r="A2136" s="1" t="s">
        <v>4412</v>
      </c>
      <c r="B2136" s="1" t="str">
        <f>IF(COUNTIF($A$2:A2136,A2136)&gt;1,"Duplicate","Unique")</f>
        <v>Unique</v>
      </c>
      <c r="C2136" s="1" t="s">
        <v>4413</v>
      </c>
      <c r="D2136" s="1" t="s">
        <v>136</v>
      </c>
      <c r="E2136" s="1" t="str">
        <f t="shared" si="232"/>
        <v>Submitted</v>
      </c>
      <c r="F2136" s="1" t="s">
        <v>35</v>
      </c>
      <c r="G2136" s="1">
        <v>60</v>
      </c>
      <c r="H2136" s="1" t="s">
        <v>36</v>
      </c>
      <c r="I2136" s="1" t="s">
        <v>48</v>
      </c>
      <c r="J2136" s="1" t="s">
        <v>49</v>
      </c>
      <c r="K2136" s="4">
        <v>1871706</v>
      </c>
      <c r="L2136" s="4" t="str">
        <f t="shared" si="233"/>
        <v>Submitted</v>
      </c>
      <c r="M2136" s="1">
        <v>567</v>
      </c>
      <c r="N2136" s="1" t="str">
        <f t="shared" si="234"/>
        <v>High_risk</v>
      </c>
      <c r="O2136" s="1" t="str">
        <f t="shared" si="235"/>
        <v>Excellent</v>
      </c>
      <c r="P2136" s="1" t="str">
        <f t="shared" si="236"/>
        <v>Submitted</v>
      </c>
      <c r="Q2136" s="1" t="str">
        <f t="shared" si="237"/>
        <v>Valid</v>
      </c>
      <c r="R2136" s="1" t="s">
        <v>70</v>
      </c>
      <c r="S2136" s="4">
        <v>1452488</v>
      </c>
      <c r="T2136" s="1">
        <v>10.58</v>
      </c>
      <c r="U2136" s="1">
        <v>60</v>
      </c>
      <c r="V2136" s="1">
        <v>24208.13</v>
      </c>
      <c r="W2136" s="4">
        <f t="shared" si="238"/>
        <v>1280610.2533333334</v>
      </c>
      <c r="X2136" s="1" t="s">
        <v>28</v>
      </c>
      <c r="Y2136" s="1" t="s">
        <v>29</v>
      </c>
      <c r="Z2136" s="8">
        <v>47598</v>
      </c>
      <c r="AA2136" s="8" t="str">
        <f>TEXT(Table2[[#This Row],[Application_Date]],"yyy")</f>
        <v>2030</v>
      </c>
      <c r="AB2136" s="8" t="str">
        <f>TEXT(Table2[[#This Row],[Application_Date]],"mmmm")</f>
        <v>April</v>
      </c>
      <c r="AC2136" s="1" t="s">
        <v>41</v>
      </c>
      <c r="AD2136" s="1" t="s">
        <v>42</v>
      </c>
      <c r="AE2136" s="1" t="s">
        <v>66</v>
      </c>
    </row>
    <row r="2137" spans="1:31" x14ac:dyDescent="0.25">
      <c r="A2137" s="1" t="s">
        <v>4414</v>
      </c>
      <c r="B2137" s="1" t="str">
        <f>IF(COUNTIF($A$2:A2137,A2137)&gt;1,"Duplicate","Unique")</f>
        <v>Unique</v>
      </c>
      <c r="C2137" s="1" t="s">
        <v>4415</v>
      </c>
      <c r="D2137" s="1" t="s">
        <v>169</v>
      </c>
      <c r="E2137" s="1" t="str">
        <f t="shared" si="232"/>
        <v>Submitted</v>
      </c>
      <c r="F2137" s="1" t="s">
        <v>47</v>
      </c>
      <c r="G2137" s="1">
        <v>58</v>
      </c>
      <c r="H2137" s="1" t="s">
        <v>24</v>
      </c>
      <c r="I2137" s="1" t="s">
        <v>48</v>
      </c>
      <c r="J2137" s="1" t="s">
        <v>70</v>
      </c>
      <c r="K2137" s="4">
        <v>1105720</v>
      </c>
      <c r="L2137" s="4" t="str">
        <f t="shared" si="233"/>
        <v>Submitted</v>
      </c>
      <c r="M2137" s="1">
        <v>740</v>
      </c>
      <c r="N2137" s="1" t="str">
        <f t="shared" si="234"/>
        <v>low_risk</v>
      </c>
      <c r="O2137" s="1" t="str">
        <f t="shared" si="235"/>
        <v>Excellent</v>
      </c>
      <c r="P2137" s="1" t="str">
        <f t="shared" si="236"/>
        <v>Submitted</v>
      </c>
      <c r="Q2137" s="1" t="str">
        <f t="shared" si="237"/>
        <v>Valid</v>
      </c>
      <c r="R2137" s="1" t="s">
        <v>82</v>
      </c>
      <c r="S2137" s="4">
        <v>1674854</v>
      </c>
      <c r="T2137" s="1">
        <v>10.02</v>
      </c>
      <c r="U2137" s="1">
        <v>120</v>
      </c>
      <c r="V2137" s="1">
        <v>13957.12</v>
      </c>
      <c r="W2137" s="4">
        <f t="shared" si="238"/>
        <v>1398503.0899999999</v>
      </c>
      <c r="X2137" s="1" t="s">
        <v>39</v>
      </c>
      <c r="Y2137" s="1" t="s">
        <v>40</v>
      </c>
      <c r="Z2137" s="8">
        <v>47599</v>
      </c>
      <c r="AA2137" s="8" t="str">
        <f>TEXT(Table2[[#This Row],[Application_Date]],"yyy")</f>
        <v>2030</v>
      </c>
      <c r="AB2137" s="8" t="str">
        <f>TEXT(Table2[[#This Row],[Application_Date]],"mmmm")</f>
        <v>April</v>
      </c>
      <c r="AC2137" s="1" t="s">
        <v>61</v>
      </c>
      <c r="AD2137" s="1" t="s">
        <v>30</v>
      </c>
      <c r="AE2137" s="1" t="s">
        <v>62</v>
      </c>
    </row>
    <row r="2138" spans="1:31" x14ac:dyDescent="0.25">
      <c r="A2138" s="1" t="s">
        <v>4416</v>
      </c>
      <c r="B2138" s="1" t="str">
        <f>IF(COUNTIF($A$2:A2138,A2138)&gt;1,"Duplicate","Unique")</f>
        <v>Unique</v>
      </c>
      <c r="C2138" s="1" t="s">
        <v>4417</v>
      </c>
      <c r="D2138" s="1" t="s">
        <v>638</v>
      </c>
      <c r="E2138" s="1" t="str">
        <f t="shared" si="232"/>
        <v>Submitted</v>
      </c>
      <c r="F2138" s="1" t="s">
        <v>35</v>
      </c>
      <c r="G2138" s="1">
        <v>41</v>
      </c>
      <c r="H2138" s="1" t="s">
        <v>36</v>
      </c>
      <c r="I2138" s="1" t="s">
        <v>25</v>
      </c>
      <c r="J2138" s="1" t="s">
        <v>26</v>
      </c>
      <c r="K2138" s="4">
        <v>1236483</v>
      </c>
      <c r="L2138" s="4" t="str">
        <f t="shared" si="233"/>
        <v>Submitted</v>
      </c>
      <c r="M2138" s="1">
        <v>780</v>
      </c>
      <c r="N2138" s="1" t="str">
        <f t="shared" si="234"/>
        <v>medium_risk</v>
      </c>
      <c r="O2138" s="1" t="str">
        <f t="shared" si="235"/>
        <v>Excellent</v>
      </c>
      <c r="P2138" s="1" t="str">
        <f t="shared" si="236"/>
        <v>Submitted</v>
      </c>
      <c r="Q2138" s="1" t="str">
        <f t="shared" si="237"/>
        <v>Valid</v>
      </c>
      <c r="R2138" s="1" t="s">
        <v>70</v>
      </c>
      <c r="S2138" s="4">
        <v>1814775</v>
      </c>
      <c r="T2138" s="1">
        <v>7.92</v>
      </c>
      <c r="U2138" s="1">
        <v>12</v>
      </c>
      <c r="V2138" s="1">
        <v>151231.25</v>
      </c>
      <c r="W2138" s="4">
        <f t="shared" si="238"/>
        <v>1200493.4702958863</v>
      </c>
      <c r="X2138" s="1" t="s">
        <v>105</v>
      </c>
      <c r="Y2138" s="1" t="s">
        <v>106</v>
      </c>
      <c r="Z2138" s="8">
        <v>47600</v>
      </c>
      <c r="AA2138" s="8" t="str">
        <f>TEXT(Table2[[#This Row],[Application_Date]],"yyy")</f>
        <v>2030</v>
      </c>
      <c r="AB2138" s="8" t="str">
        <f>TEXT(Table2[[#This Row],[Application_Date]],"mmmm")</f>
        <v>April</v>
      </c>
      <c r="AC2138" s="1" t="s">
        <v>41</v>
      </c>
      <c r="AD2138" s="1" t="s">
        <v>42</v>
      </c>
      <c r="AE2138" s="1" t="s">
        <v>31</v>
      </c>
    </row>
    <row r="2139" spans="1:31" x14ac:dyDescent="0.25">
      <c r="A2139" s="1" t="s">
        <v>4418</v>
      </c>
      <c r="B2139" s="1" t="str">
        <f>IF(COUNTIF($A$2:A2139,A2139)&gt;1,"Duplicate","Unique")</f>
        <v>Unique</v>
      </c>
      <c r="C2139" s="1" t="s">
        <v>4419</v>
      </c>
      <c r="D2139" s="1" t="s">
        <v>229</v>
      </c>
      <c r="E2139" s="1" t="str">
        <f t="shared" si="232"/>
        <v>Submitted</v>
      </c>
      <c r="F2139" s="1" t="s">
        <v>47</v>
      </c>
      <c r="G2139" s="1">
        <v>52</v>
      </c>
      <c r="H2139" s="1" t="s">
        <v>36</v>
      </c>
      <c r="I2139" s="1" t="s">
        <v>48</v>
      </c>
      <c r="J2139" s="1" t="s">
        <v>70</v>
      </c>
      <c r="K2139" s="4">
        <v>1168962</v>
      </c>
      <c r="L2139" s="4" t="str">
        <f t="shared" si="233"/>
        <v>Submitted</v>
      </c>
      <c r="M2139" s="1">
        <v>360</v>
      </c>
      <c r="N2139" s="1" t="str">
        <f t="shared" si="234"/>
        <v>High_risk</v>
      </c>
      <c r="O2139" s="1" t="str">
        <f t="shared" si="235"/>
        <v>Excellent</v>
      </c>
      <c r="P2139" s="1" t="str">
        <f t="shared" si="236"/>
        <v>Submitted</v>
      </c>
      <c r="Q2139" s="1" t="str">
        <f t="shared" si="237"/>
        <v>Valid</v>
      </c>
      <c r="R2139" s="1" t="s">
        <v>82</v>
      </c>
      <c r="S2139" s="4">
        <v>1055289</v>
      </c>
      <c r="T2139" s="1">
        <v>10.72</v>
      </c>
      <c r="U2139" s="1">
        <v>12</v>
      </c>
      <c r="V2139" s="1">
        <v>87940.75</v>
      </c>
      <c r="W2139" s="4">
        <f t="shared" si="238"/>
        <v>943169.33276800578</v>
      </c>
      <c r="X2139" s="1" t="s">
        <v>59</v>
      </c>
      <c r="Y2139" s="1" t="s">
        <v>60</v>
      </c>
      <c r="Z2139" s="8">
        <v>47601</v>
      </c>
      <c r="AA2139" s="8" t="str">
        <f>TEXT(Table2[[#This Row],[Application_Date]],"yyy")</f>
        <v>2030</v>
      </c>
      <c r="AB2139" s="8" t="str">
        <f>TEXT(Table2[[#This Row],[Application_Date]],"mmmm")</f>
        <v>April</v>
      </c>
      <c r="AC2139" s="1" t="s">
        <v>61</v>
      </c>
      <c r="AD2139" s="1" t="s">
        <v>30</v>
      </c>
      <c r="AE2139" s="1" t="s">
        <v>43</v>
      </c>
    </row>
    <row r="2140" spans="1:31" x14ac:dyDescent="0.25">
      <c r="A2140" s="1" t="s">
        <v>4420</v>
      </c>
      <c r="B2140" s="1" t="str">
        <f>IF(COUNTIF($A$2:A2140,A2140)&gt;1,"Duplicate","Unique")</f>
        <v>Unique</v>
      </c>
      <c r="C2140" s="1" t="s">
        <v>4421</v>
      </c>
      <c r="D2140" s="1" t="s">
        <v>142</v>
      </c>
      <c r="E2140" s="1" t="str">
        <f t="shared" si="232"/>
        <v>Submitted</v>
      </c>
      <c r="F2140" s="1" t="s">
        <v>47</v>
      </c>
      <c r="G2140" s="1">
        <v>29</v>
      </c>
      <c r="H2140" s="1" t="s">
        <v>36</v>
      </c>
      <c r="I2140" s="1" t="s">
        <v>48</v>
      </c>
      <c r="J2140" s="1" t="s">
        <v>49</v>
      </c>
      <c r="K2140" s="4">
        <v>1362435</v>
      </c>
      <c r="L2140" s="4" t="str">
        <f t="shared" si="233"/>
        <v>Submitted</v>
      </c>
      <c r="M2140" s="1">
        <v>500</v>
      </c>
      <c r="N2140" s="1" t="str">
        <f t="shared" si="234"/>
        <v>High_risk</v>
      </c>
      <c r="O2140" s="1" t="str">
        <f t="shared" si="235"/>
        <v>Excellent</v>
      </c>
      <c r="P2140" s="1" t="str">
        <f t="shared" si="236"/>
        <v>Submitted</v>
      </c>
      <c r="Q2140" s="1" t="str">
        <f t="shared" si="237"/>
        <v>Valid</v>
      </c>
      <c r="R2140" s="1" t="s">
        <v>70</v>
      </c>
      <c r="S2140" s="4">
        <v>4774527</v>
      </c>
      <c r="T2140" s="1">
        <v>11.62</v>
      </c>
      <c r="U2140" s="1">
        <v>12</v>
      </c>
      <c r="V2140" s="1">
        <v>397877.25</v>
      </c>
      <c r="W2140" s="4">
        <f t="shared" si="238"/>
        <v>4624701.058610633</v>
      </c>
      <c r="X2140" s="1" t="s">
        <v>39</v>
      </c>
      <c r="Y2140" s="1" t="s">
        <v>40</v>
      </c>
      <c r="Z2140" s="8">
        <v>47602</v>
      </c>
      <c r="AA2140" s="8" t="str">
        <f>TEXT(Table2[[#This Row],[Application_Date]],"yyy")</f>
        <v>2030</v>
      </c>
      <c r="AB2140" s="8" t="str">
        <f>TEXT(Table2[[#This Row],[Application_Date]],"mmmm")</f>
        <v>April</v>
      </c>
      <c r="AC2140" s="1" t="s">
        <v>61</v>
      </c>
      <c r="AD2140" s="1" t="s">
        <v>30</v>
      </c>
      <c r="AE2140" s="1" t="s">
        <v>66</v>
      </c>
    </row>
    <row r="2141" spans="1:31" x14ac:dyDescent="0.25">
      <c r="A2141" s="1" t="s">
        <v>4422</v>
      </c>
      <c r="B2141" s="1" t="str">
        <f>IF(COUNTIF($A$2:A2141,A2141)&gt;1,"Duplicate","Unique")</f>
        <v>Unique</v>
      </c>
      <c r="C2141" s="1" t="s">
        <v>4423</v>
      </c>
      <c r="D2141" s="1" t="s">
        <v>766</v>
      </c>
      <c r="E2141" s="1" t="str">
        <f t="shared" si="232"/>
        <v>Submitted</v>
      </c>
      <c r="F2141" s="1" t="s">
        <v>47</v>
      </c>
      <c r="G2141" s="1">
        <v>18</v>
      </c>
      <c r="H2141" s="1" t="s">
        <v>36</v>
      </c>
      <c r="I2141" s="1" t="s">
        <v>25</v>
      </c>
      <c r="J2141" s="1" t="s">
        <v>26</v>
      </c>
      <c r="K2141" s="4">
        <v>1273808</v>
      </c>
      <c r="L2141" s="4" t="str">
        <f t="shared" si="233"/>
        <v>Submitted</v>
      </c>
      <c r="M2141" s="1">
        <v>373</v>
      </c>
      <c r="N2141" s="1" t="str">
        <f t="shared" si="234"/>
        <v>High_risk</v>
      </c>
      <c r="O2141" s="1" t="str">
        <f t="shared" si="235"/>
        <v>Excellent</v>
      </c>
      <c r="P2141" s="1" t="str">
        <f t="shared" si="236"/>
        <v>Submitted</v>
      </c>
      <c r="Q2141" s="1" t="str">
        <f t="shared" si="237"/>
        <v>Valid</v>
      </c>
      <c r="R2141" s="1" t="s">
        <v>38</v>
      </c>
      <c r="S2141" s="4">
        <v>3127211</v>
      </c>
      <c r="T2141" s="1">
        <v>11.69</v>
      </c>
      <c r="U2141" s="1">
        <v>24</v>
      </c>
      <c r="V2141" s="1">
        <v>130300.46</v>
      </c>
      <c r="W2141" s="4">
        <f t="shared" si="238"/>
        <v>3046424.9639060101</v>
      </c>
      <c r="X2141" s="1" t="s">
        <v>39</v>
      </c>
      <c r="Y2141" s="1" t="s">
        <v>40</v>
      </c>
      <c r="Z2141" s="8">
        <v>47603</v>
      </c>
      <c r="AA2141" s="8" t="str">
        <f>TEXT(Table2[[#This Row],[Application_Date]],"yyy")</f>
        <v>2030</v>
      </c>
      <c r="AB2141" s="8" t="str">
        <f>TEXT(Table2[[#This Row],[Application_Date]],"mmmm")</f>
        <v>April</v>
      </c>
      <c r="AC2141" s="1" t="s">
        <v>61</v>
      </c>
      <c r="AD2141" s="1" t="s">
        <v>42</v>
      </c>
      <c r="AE2141" s="1" t="s">
        <v>43</v>
      </c>
    </row>
    <row r="2142" spans="1:31" x14ac:dyDescent="0.25">
      <c r="A2142" s="1" t="s">
        <v>4424</v>
      </c>
      <c r="B2142" s="1" t="str">
        <f>IF(COUNTIF($A$2:A2142,A2142)&gt;1,"Duplicate","Unique")</f>
        <v>Unique</v>
      </c>
      <c r="C2142" s="1" t="s">
        <v>4425</v>
      </c>
      <c r="D2142" s="1" t="s">
        <v>468</v>
      </c>
      <c r="E2142" s="1" t="str">
        <f t="shared" si="232"/>
        <v>Submitted</v>
      </c>
      <c r="F2142" s="1" t="s">
        <v>35</v>
      </c>
      <c r="G2142" s="1">
        <v>23</v>
      </c>
      <c r="H2142" s="1" t="s">
        <v>24</v>
      </c>
      <c r="I2142" s="1" t="s">
        <v>48</v>
      </c>
      <c r="J2142" s="1" t="s">
        <v>70</v>
      </c>
      <c r="K2142" s="4">
        <v>881904</v>
      </c>
      <c r="L2142" s="4" t="str">
        <f t="shared" si="233"/>
        <v>Submitted</v>
      </c>
      <c r="M2142" s="1">
        <v>900</v>
      </c>
      <c r="N2142" s="1" t="str">
        <f t="shared" si="234"/>
        <v>medium_risk</v>
      </c>
      <c r="O2142" s="1" t="str">
        <f t="shared" si="235"/>
        <v>Excellent</v>
      </c>
      <c r="P2142" s="1" t="str">
        <f t="shared" si="236"/>
        <v>Submitted</v>
      </c>
      <c r="Q2142" s="1" t="str">
        <f t="shared" si="237"/>
        <v>Valid</v>
      </c>
      <c r="R2142" s="1" t="s">
        <v>27</v>
      </c>
      <c r="S2142" s="4">
        <v>2015865</v>
      </c>
      <c r="T2142" s="1">
        <v>13.53</v>
      </c>
      <c r="U2142" s="1">
        <v>24</v>
      </c>
      <c r="V2142" s="1">
        <v>83994.38</v>
      </c>
      <c r="W2142" s="4">
        <f t="shared" si="238"/>
        <v>2272887.8182403175</v>
      </c>
      <c r="X2142" s="1" t="s">
        <v>105</v>
      </c>
      <c r="Y2142" s="1" t="s">
        <v>106</v>
      </c>
      <c r="Z2142" s="8">
        <v>47604</v>
      </c>
      <c r="AA2142" s="8" t="str">
        <f>TEXT(Table2[[#This Row],[Application_Date]],"yyy")</f>
        <v>2030</v>
      </c>
      <c r="AB2142" s="8" t="str">
        <f>TEXT(Table2[[#This Row],[Application_Date]],"mmmm")</f>
        <v>May</v>
      </c>
      <c r="AC2142" s="1" t="s">
        <v>61</v>
      </c>
      <c r="AD2142" s="1" t="s">
        <v>42</v>
      </c>
      <c r="AE2142" s="1" t="s">
        <v>66</v>
      </c>
    </row>
    <row r="2143" spans="1:31" x14ac:dyDescent="0.25">
      <c r="A2143" s="1" t="s">
        <v>4426</v>
      </c>
      <c r="B2143" s="1" t="str">
        <f>IF(COUNTIF($A$2:A2143,A2143)&gt;1,"Duplicate","Unique")</f>
        <v>Unique</v>
      </c>
      <c r="C2143" s="1" t="s">
        <v>4427</v>
      </c>
      <c r="D2143" s="1" t="s">
        <v>239</v>
      </c>
      <c r="E2143" s="1" t="str">
        <f t="shared" si="232"/>
        <v>Submitted</v>
      </c>
      <c r="F2143" s="1" t="s">
        <v>47</v>
      </c>
      <c r="G2143" s="1">
        <v>48</v>
      </c>
      <c r="H2143" s="1" t="s">
        <v>36</v>
      </c>
      <c r="I2143" s="1" t="s">
        <v>25</v>
      </c>
      <c r="J2143" s="1" t="s">
        <v>70</v>
      </c>
      <c r="K2143" s="4">
        <v>754714</v>
      </c>
      <c r="L2143" s="4" t="str">
        <f t="shared" si="233"/>
        <v>Submitted</v>
      </c>
      <c r="M2143" s="1">
        <v>746</v>
      </c>
      <c r="N2143" s="1" t="str">
        <f t="shared" si="234"/>
        <v>low_risk</v>
      </c>
      <c r="O2143" s="1" t="str">
        <f t="shared" si="235"/>
        <v>Excellent</v>
      </c>
      <c r="P2143" s="1" t="str">
        <f t="shared" si="236"/>
        <v>Submitted</v>
      </c>
      <c r="Q2143" s="1" t="str">
        <f t="shared" si="237"/>
        <v>Valid</v>
      </c>
      <c r="R2143" s="1" t="s">
        <v>38</v>
      </c>
      <c r="S2143" s="4">
        <v>1087734</v>
      </c>
      <c r="T2143" s="1">
        <v>17.940000000000001</v>
      </c>
      <c r="U2143" s="1">
        <v>120</v>
      </c>
      <c r="V2143" s="1">
        <v>9064.4500000000007</v>
      </c>
      <c r="W2143" s="4">
        <f t="shared" si="238"/>
        <v>1626162.33</v>
      </c>
      <c r="X2143" s="1" t="s">
        <v>1384</v>
      </c>
      <c r="Y2143" s="1" t="s">
        <v>51</v>
      </c>
      <c r="Z2143" s="8">
        <v>47605</v>
      </c>
      <c r="AA2143" s="8" t="str">
        <f>TEXT(Table2[[#This Row],[Application_Date]],"yyy")</f>
        <v>2030</v>
      </c>
      <c r="AB2143" s="8" t="str">
        <f>TEXT(Table2[[#This Row],[Application_Date]],"mmmm")</f>
        <v>May</v>
      </c>
      <c r="AC2143" s="1" t="s">
        <v>52</v>
      </c>
      <c r="AD2143" s="1" t="s">
        <v>42</v>
      </c>
      <c r="AE2143" s="1" t="s">
        <v>62</v>
      </c>
    </row>
    <row r="2144" spans="1:31" x14ac:dyDescent="0.25">
      <c r="A2144" s="1" t="s">
        <v>4428</v>
      </c>
      <c r="B2144" s="1" t="str">
        <f>IF(COUNTIF($A$2:A2144,A2144)&gt;1,"Duplicate","Unique")</f>
        <v>Unique</v>
      </c>
      <c r="C2144" s="1" t="s">
        <v>4429</v>
      </c>
      <c r="D2144" s="1" t="s">
        <v>94</v>
      </c>
      <c r="E2144" s="1" t="str">
        <f t="shared" si="232"/>
        <v>Submitted</v>
      </c>
      <c r="F2144" s="1" t="s">
        <v>35</v>
      </c>
      <c r="G2144" s="1">
        <v>65</v>
      </c>
      <c r="H2144" s="1" t="s">
        <v>36</v>
      </c>
      <c r="I2144" s="1" t="s">
        <v>25</v>
      </c>
      <c r="J2144" s="1" t="s">
        <v>49</v>
      </c>
      <c r="K2144" s="4">
        <v>1317627</v>
      </c>
      <c r="L2144" s="4" t="str">
        <f t="shared" si="233"/>
        <v>Submitted</v>
      </c>
      <c r="M2144" s="1">
        <v>753</v>
      </c>
      <c r="N2144" s="1" t="str">
        <f t="shared" si="234"/>
        <v>medium_risk</v>
      </c>
      <c r="O2144" s="1" t="str">
        <f t="shared" si="235"/>
        <v>Excellent</v>
      </c>
      <c r="P2144" s="1" t="str">
        <f t="shared" si="236"/>
        <v>Submitted</v>
      </c>
      <c r="Q2144" s="1" t="str">
        <f t="shared" si="237"/>
        <v>Valid</v>
      </c>
      <c r="R2144" s="1" t="s">
        <v>70</v>
      </c>
      <c r="S2144" s="4">
        <v>3754788</v>
      </c>
      <c r="T2144" s="1">
        <v>17.260000000000002</v>
      </c>
      <c r="U2144" s="1">
        <v>24</v>
      </c>
      <c r="V2144" s="1">
        <v>156449.5</v>
      </c>
      <c r="W2144" s="4">
        <f t="shared" si="238"/>
        <v>5400636.7427682877</v>
      </c>
      <c r="X2144" s="1" t="s">
        <v>59</v>
      </c>
      <c r="Y2144" s="1" t="s">
        <v>60</v>
      </c>
      <c r="Z2144" s="8">
        <v>47606</v>
      </c>
      <c r="AA2144" s="8" t="str">
        <f>TEXT(Table2[[#This Row],[Application_Date]],"yyy")</f>
        <v>2030</v>
      </c>
      <c r="AB2144" s="8" t="str">
        <f>TEXT(Table2[[#This Row],[Application_Date]],"mmmm")</f>
        <v>May</v>
      </c>
      <c r="AC2144" s="1" t="s">
        <v>61</v>
      </c>
      <c r="AD2144" s="1" t="s">
        <v>30</v>
      </c>
      <c r="AE2144" s="1" t="s">
        <v>43</v>
      </c>
    </row>
    <row r="2145" spans="1:31" x14ac:dyDescent="0.25">
      <c r="A2145" s="1" t="s">
        <v>4430</v>
      </c>
      <c r="B2145" s="1" t="str">
        <f>IF(COUNTIF($A$2:A2145,A2145)&gt;1,"Duplicate","Unique")</f>
        <v>Unique</v>
      </c>
      <c r="C2145" s="1" t="s">
        <v>4431</v>
      </c>
      <c r="D2145" s="1" t="s">
        <v>296</v>
      </c>
      <c r="E2145" s="1" t="str">
        <f t="shared" si="232"/>
        <v>Submitted</v>
      </c>
      <c r="F2145" s="1" t="s">
        <v>35</v>
      </c>
      <c r="G2145" s="1">
        <v>19</v>
      </c>
      <c r="H2145" s="1" t="s">
        <v>36</v>
      </c>
      <c r="I2145" s="1" t="s">
        <v>25</v>
      </c>
      <c r="J2145" s="1" t="s">
        <v>49</v>
      </c>
      <c r="K2145" s="4">
        <v>368642</v>
      </c>
      <c r="L2145" s="4" t="str">
        <f t="shared" si="233"/>
        <v>Submitted</v>
      </c>
      <c r="M2145" s="1">
        <v>796</v>
      </c>
      <c r="N2145" s="1" t="str">
        <f t="shared" si="234"/>
        <v>medium_risk</v>
      </c>
      <c r="O2145" s="1" t="str">
        <f t="shared" si="235"/>
        <v>Excellent</v>
      </c>
      <c r="P2145" s="1" t="str">
        <f t="shared" si="236"/>
        <v>Submitted</v>
      </c>
      <c r="Q2145" s="1" t="str">
        <f t="shared" si="237"/>
        <v>Valid</v>
      </c>
      <c r="R2145" s="1" t="s">
        <v>27</v>
      </c>
      <c r="S2145" s="4">
        <v>686099</v>
      </c>
      <c r="T2145" s="1">
        <v>15.19</v>
      </c>
      <c r="U2145" s="1">
        <v>180</v>
      </c>
      <c r="V2145" s="1">
        <v>3811.66</v>
      </c>
      <c r="W2145" s="4">
        <f t="shared" si="238"/>
        <v>868486.98416666663</v>
      </c>
      <c r="X2145" s="1" t="s">
        <v>95</v>
      </c>
      <c r="Y2145" s="1" t="s">
        <v>96</v>
      </c>
      <c r="Z2145" s="8">
        <v>47607</v>
      </c>
      <c r="AA2145" s="8" t="str">
        <f>TEXT(Table2[[#This Row],[Application_Date]],"yyy")</f>
        <v>2030</v>
      </c>
      <c r="AB2145" s="8" t="str">
        <f>TEXT(Table2[[#This Row],[Application_Date]],"mmmm")</f>
        <v>May</v>
      </c>
      <c r="AC2145" s="1" t="s">
        <v>52</v>
      </c>
      <c r="AD2145" s="1" t="s">
        <v>30</v>
      </c>
      <c r="AE2145" s="1" t="s">
        <v>43</v>
      </c>
    </row>
    <row r="2146" spans="1:31" x14ac:dyDescent="0.25">
      <c r="A2146" s="1" t="s">
        <v>4432</v>
      </c>
      <c r="B2146" s="1" t="str">
        <f>IF(COUNTIF($A$2:A2146,A2146)&gt;1,"Duplicate","Unique")</f>
        <v>Unique</v>
      </c>
      <c r="C2146" s="1" t="s">
        <v>4433</v>
      </c>
      <c r="D2146" s="1" t="s">
        <v>180</v>
      </c>
      <c r="E2146" s="1" t="str">
        <f t="shared" si="232"/>
        <v>Submitted</v>
      </c>
      <c r="F2146" s="1" t="s">
        <v>35</v>
      </c>
      <c r="G2146" s="1">
        <v>45</v>
      </c>
      <c r="H2146" s="1" t="s">
        <v>24</v>
      </c>
      <c r="I2146" s="1" t="s">
        <v>25</v>
      </c>
      <c r="J2146" s="1" t="s">
        <v>37</v>
      </c>
      <c r="K2146" s="4">
        <v>1946817</v>
      </c>
      <c r="L2146" s="4" t="str">
        <f t="shared" si="233"/>
        <v>Submitted</v>
      </c>
      <c r="M2146" s="1">
        <v>423</v>
      </c>
      <c r="N2146" s="1" t="str">
        <f t="shared" si="234"/>
        <v>High_risk</v>
      </c>
      <c r="O2146" s="1" t="str">
        <f t="shared" si="235"/>
        <v>Excellent</v>
      </c>
      <c r="P2146" s="1" t="str">
        <f t="shared" si="236"/>
        <v>Submitted</v>
      </c>
      <c r="Q2146" s="1" t="str">
        <f t="shared" si="237"/>
        <v>Valid</v>
      </c>
      <c r="R2146" s="1" t="s">
        <v>27</v>
      </c>
      <c r="S2146" s="4">
        <v>3997488</v>
      </c>
      <c r="T2146" s="1">
        <v>12.26</v>
      </c>
      <c r="U2146" s="1">
        <v>24</v>
      </c>
      <c r="V2146" s="1">
        <v>166562</v>
      </c>
      <c r="W2146" s="4">
        <f t="shared" si="238"/>
        <v>4084100.4279607642</v>
      </c>
      <c r="X2146" s="1" t="s">
        <v>85</v>
      </c>
      <c r="Y2146" s="1" t="s">
        <v>86</v>
      </c>
      <c r="Z2146" s="8">
        <v>47608</v>
      </c>
      <c r="AA2146" s="8" t="str">
        <f>TEXT(Table2[[#This Row],[Application_Date]],"yyy")</f>
        <v>2030</v>
      </c>
      <c r="AB2146" s="8" t="str">
        <f>TEXT(Table2[[#This Row],[Application_Date]],"mmmm")</f>
        <v>May</v>
      </c>
      <c r="AC2146" s="1" t="s">
        <v>61</v>
      </c>
      <c r="AD2146" s="1" t="s">
        <v>42</v>
      </c>
      <c r="AE2146" s="1" t="s">
        <v>66</v>
      </c>
    </row>
    <row r="2147" spans="1:31" x14ac:dyDescent="0.25">
      <c r="A2147" s="1" t="s">
        <v>4434</v>
      </c>
      <c r="B2147" s="1" t="str">
        <f>IF(COUNTIF($A$2:A2147,A2147)&gt;1,"Duplicate","Unique")</f>
        <v>Unique</v>
      </c>
      <c r="C2147" s="1" t="s">
        <v>4435</v>
      </c>
      <c r="D2147" s="1" t="s">
        <v>489</v>
      </c>
      <c r="E2147" s="1" t="str">
        <f t="shared" si="232"/>
        <v>Submitted</v>
      </c>
      <c r="F2147" s="1" t="s">
        <v>35</v>
      </c>
      <c r="G2147" s="1">
        <v>62</v>
      </c>
      <c r="H2147" s="1" t="s">
        <v>36</v>
      </c>
      <c r="I2147" s="1" t="s">
        <v>25</v>
      </c>
      <c r="J2147" s="1" t="s">
        <v>37</v>
      </c>
      <c r="K2147" s="4">
        <v>1928505</v>
      </c>
      <c r="L2147" s="4" t="str">
        <f t="shared" si="233"/>
        <v>Submitted</v>
      </c>
      <c r="M2147" s="1">
        <v>367</v>
      </c>
      <c r="N2147" s="1" t="str">
        <f t="shared" si="234"/>
        <v>High_risk</v>
      </c>
      <c r="O2147" s="1" t="str">
        <f t="shared" si="235"/>
        <v>Excellent</v>
      </c>
      <c r="P2147" s="1" t="str">
        <f t="shared" si="236"/>
        <v>Submitted</v>
      </c>
      <c r="Q2147" s="1" t="str">
        <f t="shared" si="237"/>
        <v>Valid</v>
      </c>
      <c r="R2147" s="1" t="s">
        <v>82</v>
      </c>
      <c r="S2147" s="4">
        <v>2078896</v>
      </c>
      <c r="T2147" s="1">
        <v>11.49</v>
      </c>
      <c r="U2147" s="1">
        <v>60</v>
      </c>
      <c r="V2147" s="1">
        <v>34648.269999999997</v>
      </c>
      <c r="W2147" s="4">
        <f t="shared" si="238"/>
        <v>1990542.92</v>
      </c>
      <c r="X2147" s="1" t="s">
        <v>50</v>
      </c>
      <c r="Y2147" s="1" t="s">
        <v>51</v>
      </c>
      <c r="Z2147" s="8">
        <v>47609</v>
      </c>
      <c r="AA2147" s="8" t="str">
        <f>TEXT(Table2[[#This Row],[Application_Date]],"yyy")</f>
        <v>2030</v>
      </c>
      <c r="AB2147" s="8" t="str">
        <f>TEXT(Table2[[#This Row],[Application_Date]],"mmmm")</f>
        <v>May</v>
      </c>
      <c r="AC2147" s="1" t="s">
        <v>61</v>
      </c>
      <c r="AD2147" s="1" t="s">
        <v>42</v>
      </c>
      <c r="AE2147" s="1" t="s">
        <v>62</v>
      </c>
    </row>
    <row r="2148" spans="1:31" x14ac:dyDescent="0.25">
      <c r="A2148" s="1" t="s">
        <v>4436</v>
      </c>
      <c r="B2148" s="1" t="str">
        <f>IF(COUNTIF($A$2:A2148,A2148)&gt;1,"Duplicate","Unique")</f>
        <v>Unique</v>
      </c>
      <c r="C2148" s="1" t="s">
        <v>4437</v>
      </c>
      <c r="D2148" s="1" t="s">
        <v>328</v>
      </c>
      <c r="E2148" s="1" t="str">
        <f t="shared" si="232"/>
        <v>Submitted</v>
      </c>
      <c r="F2148" s="1" t="s">
        <v>35</v>
      </c>
      <c r="G2148" s="1">
        <v>33</v>
      </c>
      <c r="H2148" s="1" t="s">
        <v>36</v>
      </c>
      <c r="I2148" s="1" t="s">
        <v>48</v>
      </c>
      <c r="J2148" s="1" t="s">
        <v>37</v>
      </c>
      <c r="K2148" s="4">
        <v>1705584</v>
      </c>
      <c r="L2148" s="4" t="str">
        <f t="shared" si="233"/>
        <v>Submitted</v>
      </c>
      <c r="M2148" s="1">
        <v>859</v>
      </c>
      <c r="N2148" s="1" t="str">
        <f t="shared" si="234"/>
        <v>medium_risk</v>
      </c>
      <c r="O2148" s="1" t="str">
        <f t="shared" si="235"/>
        <v>Excellent</v>
      </c>
      <c r="P2148" s="1" t="str">
        <f t="shared" si="236"/>
        <v>Submitted</v>
      </c>
      <c r="Q2148" s="1" t="str">
        <f t="shared" si="237"/>
        <v>Valid</v>
      </c>
      <c r="R2148" s="1" t="s">
        <v>6</v>
      </c>
      <c r="S2148" s="4">
        <v>2945727</v>
      </c>
      <c r="T2148" s="1">
        <v>11.36</v>
      </c>
      <c r="U2148" s="1">
        <v>12</v>
      </c>
      <c r="V2148" s="1">
        <v>245477.25</v>
      </c>
      <c r="W2148" s="4">
        <f t="shared" si="238"/>
        <v>2789563.5301655596</v>
      </c>
      <c r="X2148" s="1" t="s">
        <v>50</v>
      </c>
      <c r="Y2148" s="1" t="s">
        <v>51</v>
      </c>
      <c r="Z2148" s="8">
        <v>47610</v>
      </c>
      <c r="AA2148" s="8" t="str">
        <f>TEXT(Table2[[#This Row],[Application_Date]],"yyy")</f>
        <v>2030</v>
      </c>
      <c r="AB2148" s="8" t="str">
        <f>TEXT(Table2[[#This Row],[Application_Date]],"mmmm")</f>
        <v>May</v>
      </c>
      <c r="AC2148" s="1" t="s">
        <v>61</v>
      </c>
      <c r="AD2148" s="1" t="s">
        <v>30</v>
      </c>
      <c r="AE2148" s="1" t="s">
        <v>31</v>
      </c>
    </row>
    <row r="2149" spans="1:31" x14ac:dyDescent="0.25">
      <c r="A2149" s="1" t="s">
        <v>4438</v>
      </c>
      <c r="B2149" s="1" t="str">
        <f>IF(COUNTIF($A$2:A2149,A2149)&gt;1,"Duplicate","Unique")</f>
        <v>Unique</v>
      </c>
      <c r="C2149" s="1" t="s">
        <v>4439</v>
      </c>
      <c r="D2149" s="1" t="s">
        <v>659</v>
      </c>
      <c r="E2149" s="1" t="str">
        <f t="shared" si="232"/>
        <v>Submitted</v>
      </c>
      <c r="F2149" s="1" t="s">
        <v>35</v>
      </c>
      <c r="G2149" s="1">
        <v>48</v>
      </c>
      <c r="H2149" s="1" t="s">
        <v>36</v>
      </c>
      <c r="I2149" s="1" t="s">
        <v>25</v>
      </c>
      <c r="J2149" s="1" t="s">
        <v>49</v>
      </c>
      <c r="K2149" s="4">
        <v>2295938</v>
      </c>
      <c r="L2149" s="4" t="str">
        <f t="shared" si="233"/>
        <v>Submitted</v>
      </c>
      <c r="M2149" s="1">
        <v>590</v>
      </c>
      <c r="N2149" s="1" t="str">
        <f t="shared" si="234"/>
        <v>High_risk</v>
      </c>
      <c r="O2149" s="1" t="str">
        <f t="shared" si="235"/>
        <v>Excellent</v>
      </c>
      <c r="P2149" s="1" t="str">
        <f t="shared" si="236"/>
        <v>Submitted</v>
      </c>
      <c r="Q2149" s="1" t="str">
        <f t="shared" si="237"/>
        <v>Valid</v>
      </c>
      <c r="R2149" s="1" t="s">
        <v>82</v>
      </c>
      <c r="S2149" s="4">
        <v>2988545</v>
      </c>
      <c r="T2149" s="1">
        <v>18.86</v>
      </c>
      <c r="U2149" s="1">
        <v>180</v>
      </c>
      <c r="V2149" s="1">
        <v>16603.03</v>
      </c>
      <c r="W2149" s="4">
        <f t="shared" si="238"/>
        <v>4696996.5583333327</v>
      </c>
      <c r="X2149" s="1" t="s">
        <v>85</v>
      </c>
      <c r="Y2149" s="1" t="s">
        <v>86</v>
      </c>
      <c r="Z2149" s="8">
        <v>47611</v>
      </c>
      <c r="AA2149" s="8" t="str">
        <f>TEXT(Table2[[#This Row],[Application_Date]],"yyy")</f>
        <v>2030</v>
      </c>
      <c r="AB2149" s="8" t="str">
        <f>TEXT(Table2[[#This Row],[Application_Date]],"mmmm")</f>
        <v>May</v>
      </c>
      <c r="AC2149" s="1" t="s">
        <v>52</v>
      </c>
      <c r="AD2149" s="1" t="s">
        <v>30</v>
      </c>
      <c r="AE2149" s="1" t="s">
        <v>66</v>
      </c>
    </row>
    <row r="2150" spans="1:31" x14ac:dyDescent="0.25">
      <c r="A2150" s="1" t="s">
        <v>4440</v>
      </c>
      <c r="B2150" s="1" t="str">
        <f>IF(COUNTIF($A$2:A2150,A2150)&gt;1,"Duplicate","Unique")</f>
        <v>Unique</v>
      </c>
      <c r="C2150" s="1" t="s">
        <v>4441</v>
      </c>
      <c r="D2150" s="1" t="s">
        <v>145</v>
      </c>
      <c r="E2150" s="1" t="str">
        <f t="shared" si="232"/>
        <v>Submitted</v>
      </c>
      <c r="F2150" s="1" t="s">
        <v>35</v>
      </c>
      <c r="G2150" s="1">
        <v>62</v>
      </c>
      <c r="H2150" s="1" t="s">
        <v>36</v>
      </c>
      <c r="I2150" s="1" t="s">
        <v>48</v>
      </c>
      <c r="J2150" s="1" t="s">
        <v>37</v>
      </c>
      <c r="K2150" s="4">
        <v>2007889</v>
      </c>
      <c r="L2150" s="4" t="str">
        <f t="shared" si="233"/>
        <v>Submitted</v>
      </c>
      <c r="M2150" s="1">
        <v>614</v>
      </c>
      <c r="N2150" s="1" t="str">
        <f t="shared" si="234"/>
        <v>low_risk</v>
      </c>
      <c r="O2150" s="1" t="str">
        <f t="shared" si="235"/>
        <v>Excellent</v>
      </c>
      <c r="P2150" s="1" t="str">
        <f t="shared" si="236"/>
        <v>Submitted</v>
      </c>
      <c r="Q2150" s="1" t="str">
        <f t="shared" si="237"/>
        <v>Valid</v>
      </c>
      <c r="R2150" s="1" t="s">
        <v>6</v>
      </c>
      <c r="S2150" s="4">
        <v>2219430</v>
      </c>
      <c r="T2150" s="1">
        <v>7.35</v>
      </c>
      <c r="U2150" s="1">
        <v>60</v>
      </c>
      <c r="V2150" s="1">
        <v>36990.5</v>
      </c>
      <c r="W2150" s="4">
        <f t="shared" si="238"/>
        <v>1359400.8750004822</v>
      </c>
      <c r="X2150" s="1" t="s">
        <v>28</v>
      </c>
      <c r="Y2150" s="1" t="s">
        <v>29</v>
      </c>
      <c r="Z2150" s="8">
        <v>47612</v>
      </c>
      <c r="AA2150" s="8" t="str">
        <f>TEXT(Table2[[#This Row],[Application_Date]],"yyy")</f>
        <v>2030</v>
      </c>
      <c r="AB2150" s="8" t="str">
        <f>TEXT(Table2[[#This Row],[Application_Date]],"mmmm")</f>
        <v>May</v>
      </c>
      <c r="AC2150" s="1" t="s">
        <v>61</v>
      </c>
      <c r="AD2150" s="1" t="s">
        <v>30</v>
      </c>
      <c r="AE2150" s="1" t="s">
        <v>43</v>
      </c>
    </row>
    <row r="2151" spans="1:31" x14ac:dyDescent="0.25">
      <c r="A2151" s="1" t="s">
        <v>4442</v>
      </c>
      <c r="B2151" s="1" t="str">
        <f>IF(COUNTIF($A$2:A2151,A2151)&gt;1,"Duplicate","Unique")</f>
        <v>Unique</v>
      </c>
      <c r="C2151" s="1" t="s">
        <v>4443</v>
      </c>
      <c r="D2151" s="1" t="s">
        <v>99</v>
      </c>
      <c r="E2151" s="1" t="str">
        <f t="shared" si="232"/>
        <v>Submitted</v>
      </c>
      <c r="F2151" s="1" t="s">
        <v>47</v>
      </c>
      <c r="G2151" s="1">
        <v>54</v>
      </c>
      <c r="H2151" s="1" t="s">
        <v>24</v>
      </c>
      <c r="I2151" s="1" t="s">
        <v>25</v>
      </c>
      <c r="J2151" s="1" t="s">
        <v>37</v>
      </c>
      <c r="K2151" s="4">
        <v>1964462</v>
      </c>
      <c r="L2151" s="4" t="str">
        <f t="shared" si="233"/>
        <v>Submitted</v>
      </c>
      <c r="M2151" s="1">
        <v>737</v>
      </c>
      <c r="N2151" s="1" t="str">
        <f t="shared" si="234"/>
        <v>low_risk</v>
      </c>
      <c r="O2151" s="1" t="str">
        <f t="shared" si="235"/>
        <v>Excellent</v>
      </c>
      <c r="P2151" s="1" t="str">
        <f t="shared" si="236"/>
        <v>Submitted</v>
      </c>
      <c r="Q2151" s="1" t="str">
        <f t="shared" si="237"/>
        <v>Valid</v>
      </c>
      <c r="R2151" s="1" t="s">
        <v>82</v>
      </c>
      <c r="S2151" s="4">
        <v>1074562</v>
      </c>
      <c r="T2151" s="1">
        <v>9.9600000000000009</v>
      </c>
      <c r="U2151" s="1">
        <v>12</v>
      </c>
      <c r="V2151" s="1">
        <v>89546.83</v>
      </c>
      <c r="W2151" s="4">
        <f t="shared" si="238"/>
        <v>892519.16967572784</v>
      </c>
      <c r="X2151" s="1" t="s">
        <v>95</v>
      </c>
      <c r="Y2151" s="1" t="s">
        <v>96</v>
      </c>
      <c r="Z2151" s="8">
        <v>47613</v>
      </c>
      <c r="AA2151" s="8" t="str">
        <f>TEXT(Table2[[#This Row],[Application_Date]],"yyy")</f>
        <v>2030</v>
      </c>
      <c r="AB2151" s="8" t="str">
        <f>TEXT(Table2[[#This Row],[Application_Date]],"mmmm")</f>
        <v>May</v>
      </c>
      <c r="AC2151" s="1" t="s">
        <v>61</v>
      </c>
      <c r="AD2151" s="1" t="s">
        <v>42</v>
      </c>
      <c r="AE2151" s="1" t="s">
        <v>43</v>
      </c>
    </row>
    <row r="2152" spans="1:31" x14ac:dyDescent="0.25">
      <c r="A2152" s="1" t="s">
        <v>4444</v>
      </c>
      <c r="B2152" s="1" t="str">
        <f>IF(COUNTIF($A$2:A2152,A2152)&gt;1,"Duplicate","Unique")</f>
        <v>Unique</v>
      </c>
      <c r="C2152" s="1" t="s">
        <v>4445</v>
      </c>
      <c r="D2152" s="1" t="s">
        <v>293</v>
      </c>
      <c r="E2152" s="1" t="str">
        <f t="shared" si="232"/>
        <v>Submitted</v>
      </c>
      <c r="F2152" s="1" t="s">
        <v>47</v>
      </c>
      <c r="G2152" s="1">
        <v>34</v>
      </c>
      <c r="H2152" s="1" t="s">
        <v>36</v>
      </c>
      <c r="I2152" s="1" t="s">
        <v>25</v>
      </c>
      <c r="J2152" s="1" t="s">
        <v>26</v>
      </c>
      <c r="K2152" s="4">
        <v>2424050</v>
      </c>
      <c r="L2152" s="4" t="str">
        <f t="shared" si="233"/>
        <v>Submitted</v>
      </c>
      <c r="M2152" s="1">
        <v>838</v>
      </c>
      <c r="N2152" s="1" t="str">
        <f t="shared" si="234"/>
        <v>medium_risk</v>
      </c>
      <c r="O2152" s="1" t="str">
        <f t="shared" si="235"/>
        <v>Excellent</v>
      </c>
      <c r="P2152" s="1" t="str">
        <f t="shared" si="236"/>
        <v>Submitted</v>
      </c>
      <c r="Q2152" s="1" t="str">
        <f t="shared" si="237"/>
        <v>Valid</v>
      </c>
      <c r="R2152" s="1" t="s">
        <v>38</v>
      </c>
      <c r="S2152" s="4">
        <v>2325362</v>
      </c>
      <c r="T2152" s="1">
        <v>8.11</v>
      </c>
      <c r="U2152" s="1">
        <v>60</v>
      </c>
      <c r="V2152" s="1">
        <v>38756.03</v>
      </c>
      <c r="W2152" s="4">
        <f t="shared" si="238"/>
        <v>1571557.151666722</v>
      </c>
      <c r="X2152" s="1" t="s">
        <v>59</v>
      </c>
      <c r="Y2152" s="1" t="s">
        <v>60</v>
      </c>
      <c r="Z2152" s="8">
        <v>47614</v>
      </c>
      <c r="AA2152" s="8" t="str">
        <f>TEXT(Table2[[#This Row],[Application_Date]],"yyy")</f>
        <v>2030</v>
      </c>
      <c r="AB2152" s="8" t="str">
        <f>TEXT(Table2[[#This Row],[Application_Date]],"mmmm")</f>
        <v>May</v>
      </c>
      <c r="AC2152" s="1" t="s">
        <v>41</v>
      </c>
      <c r="AD2152" s="1" t="s">
        <v>42</v>
      </c>
      <c r="AE2152" s="1" t="s">
        <v>66</v>
      </c>
    </row>
    <row r="2153" spans="1:31" x14ac:dyDescent="0.25">
      <c r="A2153" s="1" t="s">
        <v>4446</v>
      </c>
      <c r="B2153" s="1" t="str">
        <f>IF(COUNTIF($A$2:A2153,A2153)&gt;1,"Duplicate","Unique")</f>
        <v>Unique</v>
      </c>
      <c r="C2153" s="1" t="s">
        <v>4447</v>
      </c>
      <c r="D2153" s="1" t="s">
        <v>406</v>
      </c>
      <c r="E2153" s="1" t="str">
        <f t="shared" si="232"/>
        <v>Submitted</v>
      </c>
      <c r="F2153" s="1" t="s">
        <v>47</v>
      </c>
      <c r="G2153" s="1">
        <v>61</v>
      </c>
      <c r="H2153" s="1" t="s">
        <v>36</v>
      </c>
      <c r="I2153" s="1" t="s">
        <v>48</v>
      </c>
      <c r="J2153" s="1" t="s">
        <v>49</v>
      </c>
      <c r="K2153" s="4">
        <v>1455967</v>
      </c>
      <c r="L2153" s="4" t="str">
        <f t="shared" si="233"/>
        <v>Submitted</v>
      </c>
      <c r="M2153" s="1">
        <v>736</v>
      </c>
      <c r="N2153" s="1" t="str">
        <f t="shared" si="234"/>
        <v>low_risk</v>
      </c>
      <c r="O2153" s="1" t="str">
        <f t="shared" si="235"/>
        <v>Excellent</v>
      </c>
      <c r="P2153" s="1" t="str">
        <f t="shared" si="236"/>
        <v>Submitted</v>
      </c>
      <c r="Q2153" s="1" t="str">
        <f t="shared" si="237"/>
        <v>Valid</v>
      </c>
      <c r="R2153" s="1" t="s">
        <v>70</v>
      </c>
      <c r="S2153" s="4">
        <v>4078520</v>
      </c>
      <c r="T2153" s="1">
        <v>7.46</v>
      </c>
      <c r="U2153" s="1">
        <v>180</v>
      </c>
      <c r="V2153" s="1">
        <v>22658.44</v>
      </c>
      <c r="W2153" s="4">
        <f t="shared" si="238"/>
        <v>2535479.9333333336</v>
      </c>
      <c r="X2153" s="1" t="s">
        <v>50</v>
      </c>
      <c r="Y2153" s="1" t="s">
        <v>51</v>
      </c>
      <c r="Z2153" s="8">
        <v>47615</v>
      </c>
      <c r="AA2153" s="8" t="str">
        <f>TEXT(Table2[[#This Row],[Application_Date]],"yyy")</f>
        <v>2030</v>
      </c>
      <c r="AB2153" s="8" t="str">
        <f>TEXT(Table2[[#This Row],[Application_Date]],"mmmm")</f>
        <v>May</v>
      </c>
      <c r="AC2153" s="1" t="s">
        <v>52</v>
      </c>
      <c r="AD2153" s="1" t="s">
        <v>42</v>
      </c>
      <c r="AE2153" s="1" t="s">
        <v>66</v>
      </c>
    </row>
    <row r="2154" spans="1:31" x14ac:dyDescent="0.25">
      <c r="A2154" s="1" t="s">
        <v>4448</v>
      </c>
      <c r="B2154" s="1" t="str">
        <f>IF(COUNTIF($A$2:A2154,A2154)&gt;1,"Duplicate","Unique")</f>
        <v>Unique</v>
      </c>
      <c r="C2154" s="1" t="s">
        <v>4449</v>
      </c>
      <c r="D2154" s="1" t="s">
        <v>296</v>
      </c>
      <c r="E2154" s="1" t="str">
        <f t="shared" si="232"/>
        <v>Submitted</v>
      </c>
      <c r="F2154" s="1" t="s">
        <v>47</v>
      </c>
      <c r="G2154" s="1">
        <v>21</v>
      </c>
      <c r="H2154" s="1" t="s">
        <v>36</v>
      </c>
      <c r="I2154" s="1" t="s">
        <v>25</v>
      </c>
      <c r="J2154" s="1" t="s">
        <v>26</v>
      </c>
      <c r="K2154" s="4">
        <v>783452</v>
      </c>
      <c r="L2154" s="4" t="str">
        <f t="shared" si="233"/>
        <v>Submitted</v>
      </c>
      <c r="M2154" s="1">
        <v>524</v>
      </c>
      <c r="N2154" s="1" t="str">
        <f t="shared" si="234"/>
        <v>High_risk</v>
      </c>
      <c r="O2154" s="1" t="str">
        <f t="shared" si="235"/>
        <v>Excellent</v>
      </c>
      <c r="P2154" s="1" t="str">
        <f t="shared" si="236"/>
        <v>Submitted</v>
      </c>
      <c r="Q2154" s="1" t="str">
        <f t="shared" si="237"/>
        <v>Valid</v>
      </c>
      <c r="R2154" s="1" t="s">
        <v>38</v>
      </c>
      <c r="S2154" s="4">
        <v>2229064</v>
      </c>
      <c r="T2154" s="1">
        <v>11.54</v>
      </c>
      <c r="U2154" s="1">
        <v>120</v>
      </c>
      <c r="V2154" s="1">
        <v>18575.53</v>
      </c>
      <c r="W2154" s="4">
        <f t="shared" si="238"/>
        <v>2143616.5466666664</v>
      </c>
      <c r="X2154" s="1" t="s">
        <v>59</v>
      </c>
      <c r="Y2154" s="1" t="s">
        <v>60</v>
      </c>
      <c r="Z2154" s="8">
        <v>47616</v>
      </c>
      <c r="AA2154" s="8" t="str">
        <f>TEXT(Table2[[#This Row],[Application_Date]],"yyy")</f>
        <v>2030</v>
      </c>
      <c r="AB2154" s="8" t="str">
        <f>TEXT(Table2[[#This Row],[Application_Date]],"mmmm")</f>
        <v>May</v>
      </c>
      <c r="AC2154" s="1" t="s">
        <v>61</v>
      </c>
      <c r="AD2154" s="1" t="s">
        <v>30</v>
      </c>
      <c r="AE2154" s="1" t="s">
        <v>31</v>
      </c>
    </row>
    <row r="2155" spans="1:31" x14ac:dyDescent="0.25">
      <c r="A2155" s="1" t="s">
        <v>4450</v>
      </c>
      <c r="B2155" s="1" t="str">
        <f>IF(COUNTIF($A$2:A2155,A2155)&gt;1,"Duplicate","Unique")</f>
        <v>Unique</v>
      </c>
      <c r="C2155" s="1" t="s">
        <v>4451</v>
      </c>
      <c r="D2155" s="1" t="s">
        <v>234</v>
      </c>
      <c r="E2155" s="1" t="str">
        <f t="shared" si="232"/>
        <v>Submitted</v>
      </c>
      <c r="F2155" s="1" t="s">
        <v>35</v>
      </c>
      <c r="G2155" s="1">
        <v>57</v>
      </c>
      <c r="H2155" s="1" t="s">
        <v>24</v>
      </c>
      <c r="I2155" s="1" t="s">
        <v>25</v>
      </c>
      <c r="J2155" s="1" t="s">
        <v>70</v>
      </c>
      <c r="K2155" s="4">
        <v>978080</v>
      </c>
      <c r="L2155" s="4" t="str">
        <f t="shared" si="233"/>
        <v>Submitted</v>
      </c>
      <c r="M2155" s="1">
        <v>685</v>
      </c>
      <c r="N2155" s="1" t="str">
        <f t="shared" si="234"/>
        <v>low_risk</v>
      </c>
      <c r="O2155" s="1" t="str">
        <f t="shared" si="235"/>
        <v>Excellent</v>
      </c>
      <c r="P2155" s="1" t="str">
        <f t="shared" si="236"/>
        <v>Submitted</v>
      </c>
      <c r="Q2155" s="1" t="str">
        <f t="shared" si="237"/>
        <v>Valid</v>
      </c>
      <c r="R2155" s="1" t="s">
        <v>6</v>
      </c>
      <c r="S2155" s="4">
        <v>4721881</v>
      </c>
      <c r="T2155" s="1">
        <v>11.11</v>
      </c>
      <c r="U2155" s="1">
        <v>12</v>
      </c>
      <c r="V2155" s="1">
        <v>393490.08</v>
      </c>
      <c r="W2155" s="4">
        <f t="shared" si="238"/>
        <v>4373355.1394725461</v>
      </c>
      <c r="X2155" s="1" t="s">
        <v>105</v>
      </c>
      <c r="Y2155" s="1" t="s">
        <v>106</v>
      </c>
      <c r="Z2155" s="8">
        <v>47617</v>
      </c>
      <c r="AA2155" s="8" t="str">
        <f>TEXT(Table2[[#This Row],[Application_Date]],"yyy")</f>
        <v>2030</v>
      </c>
      <c r="AB2155" s="8" t="str">
        <f>TEXT(Table2[[#This Row],[Application_Date]],"mmmm")</f>
        <v>May</v>
      </c>
      <c r="AC2155" s="1" t="s">
        <v>41</v>
      </c>
      <c r="AD2155" s="1" t="s">
        <v>30</v>
      </c>
      <c r="AE2155" s="1" t="s">
        <v>62</v>
      </c>
    </row>
    <row r="2156" spans="1:31" x14ac:dyDescent="0.25">
      <c r="A2156" s="1" t="s">
        <v>4452</v>
      </c>
      <c r="B2156" s="1" t="str">
        <f>IF(COUNTIF($A$2:A2156,A2156)&gt;1,"Duplicate","Unique")</f>
        <v>Unique</v>
      </c>
      <c r="C2156" s="1" t="s">
        <v>4453</v>
      </c>
      <c r="D2156" s="1" t="s">
        <v>118</v>
      </c>
      <c r="E2156" s="1" t="str">
        <f t="shared" si="232"/>
        <v>Submitted</v>
      </c>
      <c r="F2156" s="1" t="s">
        <v>35</v>
      </c>
      <c r="G2156" s="1">
        <v>25</v>
      </c>
      <c r="H2156" s="1" t="s">
        <v>36</v>
      </c>
      <c r="I2156" s="1" t="s">
        <v>25</v>
      </c>
      <c r="J2156" s="1" t="s">
        <v>49</v>
      </c>
      <c r="K2156" s="4">
        <v>277750</v>
      </c>
      <c r="L2156" s="4" t="str">
        <f t="shared" si="233"/>
        <v>Submitted</v>
      </c>
      <c r="M2156" s="1">
        <v>553</v>
      </c>
      <c r="N2156" s="1" t="str">
        <f t="shared" si="234"/>
        <v>High_risk</v>
      </c>
      <c r="O2156" s="1" t="str">
        <f t="shared" si="235"/>
        <v>Excellent</v>
      </c>
      <c r="P2156" s="1" t="str">
        <f t="shared" si="236"/>
        <v>Submitted</v>
      </c>
      <c r="Q2156" s="1" t="str">
        <f t="shared" si="237"/>
        <v>Valid</v>
      </c>
      <c r="R2156" s="1" t="s">
        <v>27</v>
      </c>
      <c r="S2156" s="4">
        <v>3003693</v>
      </c>
      <c r="T2156" s="1">
        <v>8.26</v>
      </c>
      <c r="U2156" s="1">
        <v>60</v>
      </c>
      <c r="V2156" s="1">
        <v>50061.55</v>
      </c>
      <c r="W2156" s="4">
        <f t="shared" si="238"/>
        <v>2067542.0150000465</v>
      </c>
      <c r="X2156" s="1" t="s">
        <v>39</v>
      </c>
      <c r="Y2156" s="1" t="s">
        <v>40</v>
      </c>
      <c r="Z2156" s="8">
        <v>47618</v>
      </c>
      <c r="AA2156" s="8" t="str">
        <f>TEXT(Table2[[#This Row],[Application_Date]],"yyy")</f>
        <v>2030</v>
      </c>
      <c r="AB2156" s="8" t="str">
        <f>TEXT(Table2[[#This Row],[Application_Date]],"mmmm")</f>
        <v>May</v>
      </c>
      <c r="AC2156" s="1" t="s">
        <v>61</v>
      </c>
      <c r="AD2156" s="1" t="s">
        <v>30</v>
      </c>
      <c r="AE2156" s="1" t="s">
        <v>43</v>
      </c>
    </row>
    <row r="2157" spans="1:31" x14ac:dyDescent="0.25">
      <c r="A2157" s="1" t="s">
        <v>4454</v>
      </c>
      <c r="B2157" s="1" t="str">
        <f>IF(COUNTIF($A$2:A2157,A2157)&gt;1,"Duplicate","Unique")</f>
        <v>Unique</v>
      </c>
      <c r="C2157" s="1" t="s">
        <v>4455</v>
      </c>
      <c r="D2157" s="1" t="s">
        <v>69</v>
      </c>
      <c r="E2157" s="1" t="str">
        <f t="shared" si="232"/>
        <v>Submitted</v>
      </c>
      <c r="F2157" s="1" t="s">
        <v>35</v>
      </c>
      <c r="G2157" s="1">
        <v>35</v>
      </c>
      <c r="H2157" s="1" t="s">
        <v>24</v>
      </c>
      <c r="I2157" s="1" t="s">
        <v>25</v>
      </c>
      <c r="J2157" s="1" t="s">
        <v>26</v>
      </c>
      <c r="K2157" s="4">
        <v>1554729</v>
      </c>
      <c r="L2157" s="4" t="str">
        <f t="shared" si="233"/>
        <v>Submitted</v>
      </c>
      <c r="M2157" s="1">
        <v>620</v>
      </c>
      <c r="N2157" s="1" t="str">
        <f t="shared" si="234"/>
        <v>low_risk</v>
      </c>
      <c r="O2157" s="1" t="str">
        <f t="shared" si="235"/>
        <v>Excellent</v>
      </c>
      <c r="P2157" s="1" t="str">
        <f t="shared" si="236"/>
        <v>Submitted</v>
      </c>
      <c r="Q2157" s="1" t="str">
        <f t="shared" si="237"/>
        <v>Valid</v>
      </c>
      <c r="R2157" s="1" t="s">
        <v>82</v>
      </c>
      <c r="S2157" s="4">
        <v>4119009</v>
      </c>
      <c r="T2157" s="1">
        <v>17.86</v>
      </c>
      <c r="U2157" s="1">
        <v>180</v>
      </c>
      <c r="V2157" s="1">
        <v>22883.38</v>
      </c>
      <c r="W2157" s="4">
        <f t="shared" si="238"/>
        <v>6130458.3949999996</v>
      </c>
      <c r="X2157" s="1" t="s">
        <v>95</v>
      </c>
      <c r="Y2157" s="1" t="s">
        <v>96</v>
      </c>
      <c r="Z2157" s="8">
        <v>47619</v>
      </c>
      <c r="AA2157" s="8" t="str">
        <f>TEXT(Table2[[#This Row],[Application_Date]],"yyy")</f>
        <v>2030</v>
      </c>
      <c r="AB2157" s="8" t="str">
        <f>TEXT(Table2[[#This Row],[Application_Date]],"mmmm")</f>
        <v>May</v>
      </c>
      <c r="AC2157" s="1" t="s">
        <v>61</v>
      </c>
      <c r="AD2157" s="1" t="s">
        <v>42</v>
      </c>
      <c r="AE2157" s="1" t="s">
        <v>43</v>
      </c>
    </row>
    <row r="2158" spans="1:31" x14ac:dyDescent="0.25">
      <c r="A2158" s="1" t="s">
        <v>4456</v>
      </c>
      <c r="B2158" s="1" t="str">
        <f>IF(COUNTIF($A$2:A2158,A2158)&gt;1,"Duplicate","Unique")</f>
        <v>Unique</v>
      </c>
      <c r="C2158" s="1" t="s">
        <v>4457</v>
      </c>
      <c r="D2158" s="1" t="s">
        <v>293</v>
      </c>
      <c r="E2158" s="1" t="str">
        <f t="shared" si="232"/>
        <v>Submitted</v>
      </c>
      <c r="F2158" s="1" t="s">
        <v>47</v>
      </c>
      <c r="G2158" s="1">
        <v>30</v>
      </c>
      <c r="H2158" s="1" t="s">
        <v>36</v>
      </c>
      <c r="I2158" s="1" t="s">
        <v>48</v>
      </c>
      <c r="J2158" s="1" t="s">
        <v>49</v>
      </c>
      <c r="K2158" s="4">
        <v>645011</v>
      </c>
      <c r="L2158" s="4" t="str">
        <f t="shared" si="233"/>
        <v>Submitted</v>
      </c>
      <c r="M2158" s="1">
        <v>838</v>
      </c>
      <c r="N2158" s="1" t="str">
        <f t="shared" si="234"/>
        <v>medium_risk</v>
      </c>
      <c r="O2158" s="1" t="str">
        <f t="shared" si="235"/>
        <v>Excellent</v>
      </c>
      <c r="P2158" s="1" t="str">
        <f t="shared" si="236"/>
        <v>Submitted</v>
      </c>
      <c r="Q2158" s="1" t="str">
        <f t="shared" si="237"/>
        <v>Valid</v>
      </c>
      <c r="R2158" s="1" t="s">
        <v>38</v>
      </c>
      <c r="S2158" s="4">
        <v>2645736</v>
      </c>
      <c r="T2158" s="1">
        <v>13.04</v>
      </c>
      <c r="U2158" s="1">
        <v>12</v>
      </c>
      <c r="V2158" s="1">
        <v>220478</v>
      </c>
      <c r="W2158" s="4">
        <f t="shared" si="238"/>
        <v>2875455.0784082385</v>
      </c>
      <c r="X2158" s="1" t="s">
        <v>28</v>
      </c>
      <c r="Y2158" s="1" t="s">
        <v>29</v>
      </c>
      <c r="Z2158" s="8">
        <v>47620</v>
      </c>
      <c r="AA2158" s="8" t="str">
        <f>TEXT(Table2[[#This Row],[Application_Date]],"yyy")</f>
        <v>2030</v>
      </c>
      <c r="AB2158" s="8" t="str">
        <f>TEXT(Table2[[#This Row],[Application_Date]],"mmmm")</f>
        <v>May</v>
      </c>
      <c r="AC2158" s="1" t="s">
        <v>61</v>
      </c>
      <c r="AD2158" s="1" t="s">
        <v>30</v>
      </c>
      <c r="AE2158" s="1" t="s">
        <v>43</v>
      </c>
    </row>
    <row r="2159" spans="1:31" x14ac:dyDescent="0.25">
      <c r="A2159" s="1" t="s">
        <v>4458</v>
      </c>
      <c r="B2159" s="1" t="str">
        <f>IF(COUNTIF($A$2:A2159,A2159)&gt;1,"Duplicate","Unique")</f>
        <v>Unique</v>
      </c>
      <c r="C2159" s="1" t="s">
        <v>4459</v>
      </c>
      <c r="D2159" s="1" t="s">
        <v>433</v>
      </c>
      <c r="E2159" s="1" t="str">
        <f t="shared" si="232"/>
        <v>Submitted</v>
      </c>
      <c r="F2159" s="1" t="s">
        <v>35</v>
      </c>
      <c r="G2159" s="1">
        <v>29</v>
      </c>
      <c r="H2159" s="1" t="s">
        <v>36</v>
      </c>
      <c r="I2159" s="1" t="s">
        <v>25</v>
      </c>
      <c r="J2159" s="1" t="s">
        <v>37</v>
      </c>
      <c r="K2159" s="4">
        <v>1288101</v>
      </c>
      <c r="L2159" s="4" t="str">
        <f t="shared" si="233"/>
        <v>Submitted</v>
      </c>
      <c r="M2159" s="1">
        <v>950</v>
      </c>
      <c r="N2159" s="1" t="str">
        <f t="shared" si="234"/>
        <v>medium_risk</v>
      </c>
      <c r="O2159" s="1" t="str">
        <f t="shared" si="235"/>
        <v>Excellent</v>
      </c>
      <c r="P2159" s="1" t="str">
        <f t="shared" si="236"/>
        <v>Submitted</v>
      </c>
      <c r="Q2159" s="1" t="str">
        <f t="shared" si="237"/>
        <v>Invalid</v>
      </c>
      <c r="R2159" s="1" t="s">
        <v>82</v>
      </c>
      <c r="S2159" s="4">
        <v>3728264</v>
      </c>
      <c r="T2159" s="1">
        <v>13.06</v>
      </c>
      <c r="U2159" s="1">
        <v>60</v>
      </c>
      <c r="V2159" s="1">
        <v>62137.73</v>
      </c>
      <c r="W2159" s="4">
        <f t="shared" si="238"/>
        <v>4057593.9866666668</v>
      </c>
      <c r="X2159" s="1" t="s">
        <v>85</v>
      </c>
      <c r="Y2159" s="1" t="s">
        <v>86</v>
      </c>
      <c r="Z2159" s="8">
        <v>47621</v>
      </c>
      <c r="AA2159" s="8" t="str">
        <f>TEXT(Table2[[#This Row],[Application_Date]],"yyy")</f>
        <v>2030</v>
      </c>
      <c r="AB2159" s="8" t="str">
        <f>TEXT(Table2[[#This Row],[Application_Date]],"mmmm")</f>
        <v>May</v>
      </c>
      <c r="AC2159" s="1" t="s">
        <v>61</v>
      </c>
      <c r="AD2159" s="1" t="s">
        <v>30</v>
      </c>
      <c r="AE2159" s="1" t="s">
        <v>62</v>
      </c>
    </row>
    <row r="2160" spans="1:31" x14ac:dyDescent="0.25">
      <c r="A2160" s="1" t="s">
        <v>4460</v>
      </c>
      <c r="B2160" s="1" t="str">
        <f>IF(COUNTIF($A$2:A2160,A2160)&gt;1,"Duplicate","Unique")</f>
        <v>Unique</v>
      </c>
      <c r="C2160" s="1" t="s">
        <v>4461</v>
      </c>
      <c r="D2160" s="1">
        <v>0</v>
      </c>
      <c r="E2160" s="1" t="str">
        <f t="shared" si="232"/>
        <v>Submitted</v>
      </c>
      <c r="F2160" s="1" t="s">
        <v>35</v>
      </c>
      <c r="G2160" s="1">
        <v>46</v>
      </c>
      <c r="H2160" s="1" t="s">
        <v>36</v>
      </c>
      <c r="I2160" s="1" t="s">
        <v>25</v>
      </c>
      <c r="J2160" s="1" t="s">
        <v>70</v>
      </c>
      <c r="K2160" s="4">
        <v>588964</v>
      </c>
      <c r="L2160" s="4" t="str">
        <f t="shared" si="233"/>
        <v>Submitted</v>
      </c>
      <c r="M2160" s="1">
        <v>370</v>
      </c>
      <c r="N2160" s="1" t="str">
        <f t="shared" si="234"/>
        <v>High_risk</v>
      </c>
      <c r="O2160" s="1" t="str">
        <f t="shared" si="235"/>
        <v>Excellent</v>
      </c>
      <c r="P2160" s="1" t="str">
        <f t="shared" si="236"/>
        <v>Submitted</v>
      </c>
      <c r="Q2160" s="1" t="str">
        <f t="shared" si="237"/>
        <v>Valid</v>
      </c>
      <c r="R2160" s="1" t="s">
        <v>82</v>
      </c>
      <c r="S2160" s="4">
        <v>3991892</v>
      </c>
      <c r="T2160" s="1">
        <v>10.19</v>
      </c>
      <c r="U2160" s="1">
        <v>12</v>
      </c>
      <c r="V2160" s="1">
        <v>332657.67</v>
      </c>
      <c r="W2160" s="4">
        <f t="shared" si="238"/>
        <v>3391903.5521977302</v>
      </c>
      <c r="X2160" s="1" t="s">
        <v>59</v>
      </c>
      <c r="Y2160" s="1" t="s">
        <v>60</v>
      </c>
      <c r="Z2160" s="8">
        <v>47622</v>
      </c>
      <c r="AA2160" s="8" t="str">
        <f>TEXT(Table2[[#This Row],[Application_Date]],"yyy")</f>
        <v>2030</v>
      </c>
      <c r="AB2160" s="8" t="str">
        <f>TEXT(Table2[[#This Row],[Application_Date]],"mmmm")</f>
        <v>May</v>
      </c>
      <c r="AC2160" s="1" t="s">
        <v>52</v>
      </c>
      <c r="AD2160" s="1" t="s">
        <v>30</v>
      </c>
      <c r="AE2160" s="1" t="s">
        <v>66</v>
      </c>
    </row>
    <row r="2161" spans="1:31" x14ac:dyDescent="0.25">
      <c r="A2161" s="1" t="s">
        <v>4462</v>
      </c>
      <c r="B2161" s="1" t="str">
        <f>IF(COUNTIF($A$2:A2161,A2161)&gt;1,"Duplicate","Unique")</f>
        <v>Unique</v>
      </c>
      <c r="C2161" s="1" t="s">
        <v>4463</v>
      </c>
      <c r="D2161" s="1" t="s">
        <v>204</v>
      </c>
      <c r="E2161" s="1" t="str">
        <f t="shared" si="232"/>
        <v>Submitted</v>
      </c>
      <c r="F2161" s="1" t="s">
        <v>47</v>
      </c>
      <c r="G2161" s="1">
        <v>23</v>
      </c>
      <c r="H2161" s="1" t="s">
        <v>24</v>
      </c>
      <c r="I2161" s="1" t="s">
        <v>25</v>
      </c>
      <c r="J2161" s="1" t="s">
        <v>37</v>
      </c>
      <c r="K2161" s="4">
        <v>1911135</v>
      </c>
      <c r="L2161" s="4" t="str">
        <f t="shared" si="233"/>
        <v>Submitted</v>
      </c>
      <c r="M2161" s="1">
        <v>892</v>
      </c>
      <c r="N2161" s="1" t="str">
        <f t="shared" si="234"/>
        <v>medium_risk</v>
      </c>
      <c r="O2161" s="1" t="str">
        <f t="shared" si="235"/>
        <v>Excellent</v>
      </c>
      <c r="P2161" s="1" t="str">
        <f t="shared" si="236"/>
        <v>Submitted</v>
      </c>
      <c r="Q2161" s="1" t="str">
        <f t="shared" si="237"/>
        <v>Valid</v>
      </c>
      <c r="R2161" s="1" t="s">
        <v>6</v>
      </c>
      <c r="S2161" s="4">
        <v>4846726</v>
      </c>
      <c r="T2161" s="1">
        <v>7.11</v>
      </c>
      <c r="U2161" s="1">
        <v>180</v>
      </c>
      <c r="V2161" s="1">
        <v>26926.26</v>
      </c>
      <c r="W2161" s="4">
        <f t="shared" si="238"/>
        <v>2871685.1550000003</v>
      </c>
      <c r="X2161" s="1" t="s">
        <v>105</v>
      </c>
      <c r="Y2161" s="1" t="s">
        <v>106</v>
      </c>
      <c r="Z2161" s="8">
        <v>47623</v>
      </c>
      <c r="AA2161" s="8" t="str">
        <f>TEXT(Table2[[#This Row],[Application_Date]],"yyy")</f>
        <v>2030</v>
      </c>
      <c r="AB2161" s="8" t="str">
        <f>TEXT(Table2[[#This Row],[Application_Date]],"mmmm")</f>
        <v>May</v>
      </c>
      <c r="AC2161" s="1" t="s">
        <v>61</v>
      </c>
      <c r="AD2161" s="1" t="s">
        <v>30</v>
      </c>
      <c r="AE2161" s="1" t="s">
        <v>66</v>
      </c>
    </row>
    <row r="2162" spans="1:31" x14ac:dyDescent="0.25">
      <c r="A2162" s="1" t="s">
        <v>4464</v>
      </c>
      <c r="B2162" s="1" t="str">
        <f>IF(COUNTIF($A$2:A2162,A2162)&gt;1,"Duplicate","Unique")</f>
        <v>Unique</v>
      </c>
      <c r="C2162" s="1" t="s">
        <v>4465</v>
      </c>
      <c r="D2162" s="1" t="s">
        <v>284</v>
      </c>
      <c r="E2162" s="1" t="str">
        <f t="shared" si="232"/>
        <v>Submitted</v>
      </c>
      <c r="F2162" s="1" t="s">
        <v>47</v>
      </c>
      <c r="G2162" s="1">
        <v>30</v>
      </c>
      <c r="H2162" s="1" t="s">
        <v>36</v>
      </c>
      <c r="I2162" s="1" t="s">
        <v>25</v>
      </c>
      <c r="J2162" s="1" t="s">
        <v>49</v>
      </c>
      <c r="K2162" s="4">
        <v>1170965</v>
      </c>
      <c r="L2162" s="4" t="str">
        <f t="shared" si="233"/>
        <v>Submitted</v>
      </c>
      <c r="M2162" s="1">
        <v>333</v>
      </c>
      <c r="N2162" s="1" t="str">
        <f t="shared" si="234"/>
        <v>High_risk</v>
      </c>
      <c r="O2162" s="1" t="str">
        <f t="shared" si="235"/>
        <v>Excellent</v>
      </c>
      <c r="P2162" s="1" t="str">
        <f t="shared" si="236"/>
        <v>Submitted</v>
      </c>
      <c r="Q2162" s="1" t="str">
        <f t="shared" si="237"/>
        <v>Valid</v>
      </c>
      <c r="R2162" s="1" t="s">
        <v>6</v>
      </c>
      <c r="S2162" s="4">
        <v>978110</v>
      </c>
      <c r="T2162" s="1">
        <v>17.940000000000001</v>
      </c>
      <c r="U2162" s="1">
        <v>120</v>
      </c>
      <c r="V2162" s="1">
        <v>8150.92</v>
      </c>
      <c r="W2162" s="4">
        <f t="shared" si="238"/>
        <v>1462274.4500000002</v>
      </c>
      <c r="X2162" s="1" t="s">
        <v>28</v>
      </c>
      <c r="Y2162" s="1" t="s">
        <v>29</v>
      </c>
      <c r="Z2162" s="8">
        <v>47624</v>
      </c>
      <c r="AA2162" s="8" t="str">
        <f>TEXT(Table2[[#This Row],[Application_Date]],"yyy")</f>
        <v>2030</v>
      </c>
      <c r="AB2162" s="8" t="str">
        <f>TEXT(Table2[[#This Row],[Application_Date]],"mmmm")</f>
        <v>May</v>
      </c>
      <c r="AC2162" s="1" t="s">
        <v>61</v>
      </c>
      <c r="AD2162" s="1" t="s">
        <v>30</v>
      </c>
      <c r="AE2162" s="1" t="s">
        <v>43</v>
      </c>
    </row>
    <row r="2163" spans="1:31" x14ac:dyDescent="0.25">
      <c r="A2163" s="1" t="s">
        <v>4466</v>
      </c>
      <c r="B2163" s="1" t="str">
        <f>IF(COUNTIF($A$2:A2163,A2163)&gt;1,"Duplicate","Unique")</f>
        <v>Unique</v>
      </c>
      <c r="C2163" s="1" t="s">
        <v>4467</v>
      </c>
      <c r="D2163" s="1" t="s">
        <v>325</v>
      </c>
      <c r="E2163" s="1" t="str">
        <f t="shared" si="232"/>
        <v>Submitted</v>
      </c>
      <c r="F2163" s="1" t="s">
        <v>47</v>
      </c>
      <c r="G2163" s="1">
        <v>27</v>
      </c>
      <c r="H2163" s="1" t="s">
        <v>24</v>
      </c>
      <c r="I2163" s="1" t="s">
        <v>48</v>
      </c>
      <c r="J2163" s="1" t="s">
        <v>26</v>
      </c>
      <c r="K2163" s="4">
        <v>890633</v>
      </c>
      <c r="L2163" s="4" t="str">
        <f t="shared" si="233"/>
        <v>Submitted</v>
      </c>
      <c r="M2163" s="1">
        <v>553</v>
      </c>
      <c r="N2163" s="1" t="str">
        <f t="shared" si="234"/>
        <v>High_risk</v>
      </c>
      <c r="O2163" s="1" t="str">
        <f t="shared" si="235"/>
        <v>Excellent</v>
      </c>
      <c r="P2163" s="1" t="str">
        <f t="shared" si="236"/>
        <v>Submitted</v>
      </c>
      <c r="Q2163" s="1" t="str">
        <f t="shared" si="237"/>
        <v>Valid</v>
      </c>
      <c r="R2163" s="1" t="s">
        <v>82</v>
      </c>
      <c r="S2163" s="4">
        <v>3297898</v>
      </c>
      <c r="T2163" s="1">
        <v>16.46</v>
      </c>
      <c r="U2163" s="1">
        <v>120</v>
      </c>
      <c r="V2163" s="1">
        <v>27482.48</v>
      </c>
      <c r="W2163" s="4">
        <f t="shared" si="238"/>
        <v>4523616.7566666668</v>
      </c>
      <c r="X2163" s="1" t="s">
        <v>105</v>
      </c>
      <c r="Y2163" s="1" t="s">
        <v>106</v>
      </c>
      <c r="Z2163" s="8">
        <v>47625</v>
      </c>
      <c r="AA2163" s="8" t="str">
        <f>TEXT(Table2[[#This Row],[Application_Date]],"yyy")</f>
        <v>2030</v>
      </c>
      <c r="AB2163" s="8" t="str">
        <f>TEXT(Table2[[#This Row],[Application_Date]],"mmmm")</f>
        <v>May</v>
      </c>
      <c r="AC2163" s="1" t="s">
        <v>61</v>
      </c>
      <c r="AD2163" s="1" t="s">
        <v>30</v>
      </c>
      <c r="AE2163" s="1" t="s">
        <v>31</v>
      </c>
    </row>
    <row r="2164" spans="1:31" x14ac:dyDescent="0.25">
      <c r="A2164" s="1" t="s">
        <v>4468</v>
      </c>
      <c r="B2164" s="1" t="str">
        <f>IF(COUNTIF($A$2:A2164,A2164)&gt;1,"Duplicate","Unique")</f>
        <v>Unique</v>
      </c>
      <c r="C2164" s="1" t="s">
        <v>4469</v>
      </c>
      <c r="D2164" s="1" t="s">
        <v>489</v>
      </c>
      <c r="E2164" s="1" t="str">
        <f t="shared" si="232"/>
        <v>Submitted</v>
      </c>
      <c r="F2164" s="1" t="s">
        <v>47</v>
      </c>
      <c r="G2164" s="1">
        <v>44</v>
      </c>
      <c r="H2164" s="1" t="s">
        <v>24</v>
      </c>
      <c r="I2164" s="1" t="s">
        <v>48</v>
      </c>
      <c r="J2164" s="1" t="s">
        <v>49</v>
      </c>
      <c r="K2164" s="4">
        <v>266783</v>
      </c>
      <c r="L2164" s="4" t="str">
        <f t="shared" si="233"/>
        <v>Submitted</v>
      </c>
      <c r="M2164" s="1">
        <v>385</v>
      </c>
      <c r="N2164" s="1" t="str">
        <f t="shared" si="234"/>
        <v>High_risk</v>
      </c>
      <c r="O2164" s="1" t="str">
        <f t="shared" si="235"/>
        <v>Excellent</v>
      </c>
      <c r="P2164" s="1" t="str">
        <f t="shared" si="236"/>
        <v>Submitted</v>
      </c>
      <c r="Q2164" s="1" t="str">
        <f t="shared" si="237"/>
        <v>Valid</v>
      </c>
      <c r="R2164" s="1" t="s">
        <v>70</v>
      </c>
      <c r="S2164" s="4">
        <v>4253364</v>
      </c>
      <c r="T2164" s="1">
        <v>13.27</v>
      </c>
      <c r="U2164" s="1">
        <v>36</v>
      </c>
      <c r="V2164" s="1">
        <v>118149</v>
      </c>
      <c r="W2164" s="4">
        <f t="shared" si="238"/>
        <v>4703511.6900106939</v>
      </c>
      <c r="X2164" s="1" t="s">
        <v>28</v>
      </c>
      <c r="Y2164" s="1" t="s">
        <v>29</v>
      </c>
      <c r="Z2164" s="8">
        <v>47626</v>
      </c>
      <c r="AA2164" s="8" t="str">
        <f>TEXT(Table2[[#This Row],[Application_Date]],"yyy")</f>
        <v>2030</v>
      </c>
      <c r="AB2164" s="8" t="str">
        <f>TEXT(Table2[[#This Row],[Application_Date]],"mmmm")</f>
        <v>May</v>
      </c>
      <c r="AC2164" s="1" t="s">
        <v>61</v>
      </c>
      <c r="AD2164" s="1" t="s">
        <v>30</v>
      </c>
      <c r="AE2164" s="1" t="s">
        <v>62</v>
      </c>
    </row>
    <row r="2165" spans="1:31" x14ac:dyDescent="0.25">
      <c r="A2165" s="1" t="s">
        <v>4470</v>
      </c>
      <c r="B2165" s="1" t="str">
        <f>IF(COUNTIF($A$2:A2165,A2165)&gt;1,"Duplicate","Unique")</f>
        <v>Unique</v>
      </c>
      <c r="C2165" s="1" t="s">
        <v>4471</v>
      </c>
      <c r="D2165" s="1" t="s">
        <v>75</v>
      </c>
      <c r="E2165" s="1" t="str">
        <f t="shared" si="232"/>
        <v>Submitted</v>
      </c>
      <c r="F2165" s="1" t="s">
        <v>35</v>
      </c>
      <c r="G2165" s="1">
        <v>33</v>
      </c>
      <c r="H2165" s="1" t="s">
        <v>36</v>
      </c>
      <c r="I2165" s="1" t="s">
        <v>25</v>
      </c>
      <c r="J2165" s="1" t="s">
        <v>49</v>
      </c>
      <c r="K2165" s="4">
        <v>1384430</v>
      </c>
      <c r="L2165" s="4" t="str">
        <f t="shared" si="233"/>
        <v>Submitted</v>
      </c>
      <c r="M2165" s="1">
        <v>386</v>
      </c>
      <c r="N2165" s="1" t="str">
        <f t="shared" si="234"/>
        <v>High_risk</v>
      </c>
      <c r="O2165" s="1" t="str">
        <f t="shared" si="235"/>
        <v>Excellent</v>
      </c>
      <c r="P2165" s="1" t="str">
        <f t="shared" si="236"/>
        <v>Submitted</v>
      </c>
      <c r="Q2165" s="1" t="str">
        <f t="shared" si="237"/>
        <v>Valid</v>
      </c>
      <c r="R2165" s="1" t="s">
        <v>6</v>
      </c>
      <c r="S2165" s="4">
        <v>367291</v>
      </c>
      <c r="T2165" s="1">
        <v>12.29</v>
      </c>
      <c r="U2165" s="1">
        <v>180</v>
      </c>
      <c r="V2165" s="1">
        <v>2040.51</v>
      </c>
      <c r="W2165" s="4">
        <f t="shared" si="238"/>
        <v>376167.19916666666</v>
      </c>
      <c r="X2165" s="1" t="s">
        <v>95</v>
      </c>
      <c r="Y2165" s="1" t="s">
        <v>96</v>
      </c>
      <c r="Z2165" s="8">
        <v>47627</v>
      </c>
      <c r="AA2165" s="8" t="str">
        <f>TEXT(Table2[[#This Row],[Application_Date]],"yyy")</f>
        <v>2030</v>
      </c>
      <c r="AB2165" s="8" t="str">
        <f>TEXT(Table2[[#This Row],[Application_Date]],"mmmm")</f>
        <v>May</v>
      </c>
      <c r="AC2165" s="1" t="s">
        <v>52</v>
      </c>
      <c r="AD2165" s="1" t="s">
        <v>30</v>
      </c>
      <c r="AE2165" s="1" t="s">
        <v>66</v>
      </c>
    </row>
    <row r="2166" spans="1:31" x14ac:dyDescent="0.25">
      <c r="A2166" s="1" t="s">
        <v>4472</v>
      </c>
      <c r="B2166" s="1" t="str">
        <f>IF(COUNTIF($A$2:A2166,A2166)&gt;1,"Duplicate","Unique")</f>
        <v>Unique</v>
      </c>
      <c r="C2166" s="1" t="s">
        <v>4473</v>
      </c>
      <c r="D2166" s="1" t="s">
        <v>366</v>
      </c>
      <c r="E2166" s="1" t="str">
        <f t="shared" si="232"/>
        <v>Submitted</v>
      </c>
      <c r="F2166" s="1" t="s">
        <v>35</v>
      </c>
      <c r="G2166" s="1">
        <v>18</v>
      </c>
      <c r="H2166" s="1" t="s">
        <v>24</v>
      </c>
      <c r="I2166" s="1" t="s">
        <v>25</v>
      </c>
      <c r="J2166" s="1" t="s">
        <v>70</v>
      </c>
      <c r="K2166" s="4">
        <v>-50000</v>
      </c>
      <c r="L2166" s="4" t="str">
        <f t="shared" si="233"/>
        <v>Submitted</v>
      </c>
      <c r="M2166" s="1">
        <v>900</v>
      </c>
      <c r="N2166" s="1" t="str">
        <f t="shared" si="234"/>
        <v>medium_risk</v>
      </c>
      <c r="O2166" s="1" t="str">
        <f t="shared" si="235"/>
        <v>Excellent</v>
      </c>
      <c r="P2166" s="1" t="str">
        <f t="shared" si="236"/>
        <v>Submitted</v>
      </c>
      <c r="Q2166" s="1" t="str">
        <f t="shared" si="237"/>
        <v>Valid</v>
      </c>
      <c r="R2166" s="1" t="s">
        <v>6</v>
      </c>
      <c r="S2166" s="4">
        <v>3430685</v>
      </c>
      <c r="T2166" s="1">
        <v>13.12</v>
      </c>
      <c r="U2166" s="1">
        <v>60</v>
      </c>
      <c r="V2166" s="1">
        <v>57178.080000000002</v>
      </c>
      <c r="W2166" s="4">
        <f t="shared" si="238"/>
        <v>3750882.2666666666</v>
      </c>
      <c r="X2166" s="1" t="s">
        <v>39</v>
      </c>
      <c r="Y2166" s="1" t="s">
        <v>40</v>
      </c>
      <c r="Z2166" s="8">
        <v>47628</v>
      </c>
      <c r="AA2166" s="8" t="str">
        <f>TEXT(Table2[[#This Row],[Application_Date]],"yyy")</f>
        <v>2030</v>
      </c>
      <c r="AB2166" s="8" t="str">
        <f>TEXT(Table2[[#This Row],[Application_Date]],"mmmm")</f>
        <v>May</v>
      </c>
      <c r="AC2166" s="1" t="s">
        <v>52</v>
      </c>
      <c r="AD2166" s="1" t="s">
        <v>42</v>
      </c>
      <c r="AE2166" s="1" t="s">
        <v>66</v>
      </c>
    </row>
    <row r="2167" spans="1:31" x14ac:dyDescent="0.25">
      <c r="A2167" s="1" t="s">
        <v>4474</v>
      </c>
      <c r="B2167" s="1" t="str">
        <f>IF(COUNTIF($A$2:A2167,A2167)&gt;1,"Duplicate","Unique")</f>
        <v>Unique</v>
      </c>
      <c r="C2167" s="1" t="s">
        <v>4475</v>
      </c>
      <c r="D2167" s="1" t="s">
        <v>199</v>
      </c>
      <c r="E2167" s="1" t="str">
        <f t="shared" si="232"/>
        <v>Submitted</v>
      </c>
      <c r="F2167" s="1" t="s">
        <v>47</v>
      </c>
      <c r="G2167" s="1">
        <v>45</v>
      </c>
      <c r="H2167" s="1" t="s">
        <v>36</v>
      </c>
      <c r="I2167" s="1" t="s">
        <v>48</v>
      </c>
      <c r="J2167" s="1" t="s">
        <v>49</v>
      </c>
      <c r="K2167" s="4">
        <v>1320643</v>
      </c>
      <c r="L2167" s="4" t="str">
        <f t="shared" si="233"/>
        <v>Submitted</v>
      </c>
      <c r="M2167" s="1">
        <v>606</v>
      </c>
      <c r="N2167" s="1" t="str">
        <f t="shared" si="234"/>
        <v>low_risk</v>
      </c>
      <c r="O2167" s="1" t="str">
        <f t="shared" si="235"/>
        <v>Excellent</v>
      </c>
      <c r="P2167" s="1" t="str">
        <f t="shared" si="236"/>
        <v>Submitted</v>
      </c>
      <c r="Q2167" s="1" t="str">
        <f t="shared" si="237"/>
        <v>Valid</v>
      </c>
      <c r="R2167" s="1" t="s">
        <v>6</v>
      </c>
      <c r="S2167" s="4">
        <v>3459880</v>
      </c>
      <c r="T2167" s="1">
        <v>14.62</v>
      </c>
      <c r="U2167" s="1">
        <v>60</v>
      </c>
      <c r="V2167" s="1">
        <v>57664.67</v>
      </c>
      <c r="W2167" s="4">
        <f t="shared" si="238"/>
        <v>4215287.1333333328</v>
      </c>
      <c r="X2167" s="1" t="s">
        <v>50</v>
      </c>
      <c r="Y2167" s="1" t="s">
        <v>51</v>
      </c>
      <c r="Z2167" s="8">
        <v>47629</v>
      </c>
      <c r="AA2167" s="8" t="str">
        <f>TEXT(Table2[[#This Row],[Application_Date]],"yyy")</f>
        <v>2030</v>
      </c>
      <c r="AB2167" s="8" t="str">
        <f>TEXT(Table2[[#This Row],[Application_Date]],"mmmm")</f>
        <v>May</v>
      </c>
      <c r="AC2167" s="1" t="s">
        <v>52</v>
      </c>
      <c r="AD2167" s="1" t="s">
        <v>30</v>
      </c>
      <c r="AE2167" s="1" t="s">
        <v>31</v>
      </c>
    </row>
    <row r="2168" spans="1:31" x14ac:dyDescent="0.25">
      <c r="A2168" s="1" t="s">
        <v>4476</v>
      </c>
      <c r="B2168" s="1" t="str">
        <f>IF(COUNTIF($A$2:A2168,A2168)&gt;1,"Duplicate","Unique")</f>
        <v>Unique</v>
      </c>
      <c r="C2168" s="1" t="s">
        <v>4477</v>
      </c>
      <c r="D2168" s="1" t="s">
        <v>234</v>
      </c>
      <c r="E2168" s="1" t="str">
        <f t="shared" si="232"/>
        <v>Submitted</v>
      </c>
      <c r="F2168" s="1" t="s">
        <v>47</v>
      </c>
      <c r="G2168" s="1">
        <v>28</v>
      </c>
      <c r="H2168" s="1" t="s">
        <v>36</v>
      </c>
      <c r="I2168" s="1" t="s">
        <v>48</v>
      </c>
      <c r="J2168" s="1" t="s">
        <v>70</v>
      </c>
      <c r="K2168" s="4">
        <v>2387940</v>
      </c>
      <c r="L2168" s="4" t="str">
        <f t="shared" si="233"/>
        <v>Submitted</v>
      </c>
      <c r="M2168" s="1">
        <v>950</v>
      </c>
      <c r="N2168" s="1" t="str">
        <f t="shared" si="234"/>
        <v>medium_risk</v>
      </c>
      <c r="O2168" s="1" t="str">
        <f t="shared" si="235"/>
        <v>Excellent</v>
      </c>
      <c r="P2168" s="1" t="str">
        <f t="shared" si="236"/>
        <v>Submitted</v>
      </c>
      <c r="Q2168" s="1" t="str">
        <f t="shared" si="237"/>
        <v>Invalid</v>
      </c>
      <c r="R2168" s="1" t="s">
        <v>38</v>
      </c>
      <c r="S2168" s="4">
        <v>3958665</v>
      </c>
      <c r="T2168" s="1">
        <v>12.62</v>
      </c>
      <c r="U2168" s="1">
        <v>120</v>
      </c>
      <c r="V2168" s="1">
        <v>32988.879999999997</v>
      </c>
      <c r="W2168" s="4">
        <f t="shared" si="238"/>
        <v>4163196.0249999994</v>
      </c>
      <c r="X2168" s="1" t="s">
        <v>39</v>
      </c>
      <c r="Y2168" s="1" t="s">
        <v>40</v>
      </c>
      <c r="Z2168" s="8">
        <v>47630</v>
      </c>
      <c r="AA2168" s="8" t="str">
        <f>TEXT(Table2[[#This Row],[Application_Date]],"yyy")</f>
        <v>2030</v>
      </c>
      <c r="AB2168" s="8" t="str">
        <f>TEXT(Table2[[#This Row],[Application_Date]],"mmmm")</f>
        <v>May</v>
      </c>
      <c r="AC2168" s="1" t="s">
        <v>41</v>
      </c>
      <c r="AD2168" s="1" t="s">
        <v>30</v>
      </c>
      <c r="AE2168" s="1" t="s">
        <v>66</v>
      </c>
    </row>
    <row r="2169" spans="1:31" x14ac:dyDescent="0.25">
      <c r="A2169" s="1" t="s">
        <v>4478</v>
      </c>
      <c r="B2169" s="1" t="str">
        <f>IF(COUNTIF($A$2:A2169,A2169)&gt;1,"Duplicate","Unique")</f>
        <v>Unique</v>
      </c>
      <c r="C2169" s="1" t="s">
        <v>4479</v>
      </c>
      <c r="D2169" s="1" t="s">
        <v>314</v>
      </c>
      <c r="E2169" s="1" t="str">
        <f t="shared" si="232"/>
        <v>Submitted</v>
      </c>
      <c r="F2169" s="1" t="s">
        <v>35</v>
      </c>
      <c r="G2169" s="1">
        <v>32</v>
      </c>
      <c r="H2169" s="1" t="s">
        <v>36</v>
      </c>
      <c r="I2169" s="1" t="s">
        <v>48</v>
      </c>
      <c r="J2169" s="1" t="s">
        <v>49</v>
      </c>
      <c r="K2169" s="4">
        <v>732246</v>
      </c>
      <c r="L2169" s="4" t="str">
        <f t="shared" si="233"/>
        <v>Submitted</v>
      </c>
      <c r="M2169" s="1">
        <v>712</v>
      </c>
      <c r="N2169" s="1" t="str">
        <f t="shared" si="234"/>
        <v>low_risk</v>
      </c>
      <c r="O2169" s="1" t="str">
        <f t="shared" si="235"/>
        <v>Excellent</v>
      </c>
      <c r="P2169" s="1" t="str">
        <f t="shared" si="236"/>
        <v>Submitted</v>
      </c>
      <c r="Q2169" s="1" t="str">
        <f t="shared" si="237"/>
        <v>Valid</v>
      </c>
      <c r="R2169" s="1" t="s">
        <v>38</v>
      </c>
      <c r="S2169" s="4">
        <v>4937567</v>
      </c>
      <c r="T2169" s="1">
        <v>12.51</v>
      </c>
      <c r="U2169" s="1">
        <v>60</v>
      </c>
      <c r="V2169" s="1">
        <v>82292.78</v>
      </c>
      <c r="W2169" s="4">
        <f t="shared" si="238"/>
        <v>5147413.5975000001</v>
      </c>
      <c r="X2169" s="1" t="s">
        <v>50</v>
      </c>
      <c r="Y2169" s="1" t="s">
        <v>51</v>
      </c>
      <c r="Z2169" s="8">
        <v>47631</v>
      </c>
      <c r="AA2169" s="8" t="str">
        <f>TEXT(Table2[[#This Row],[Application_Date]],"yyy")</f>
        <v>2030</v>
      </c>
      <c r="AB2169" s="8" t="str">
        <f>TEXT(Table2[[#This Row],[Application_Date]],"mmmm")</f>
        <v>May</v>
      </c>
      <c r="AC2169" s="1" t="s">
        <v>52</v>
      </c>
      <c r="AD2169" s="1" t="s">
        <v>30</v>
      </c>
      <c r="AE2169" s="1" t="s">
        <v>62</v>
      </c>
    </row>
    <row r="2170" spans="1:31" x14ac:dyDescent="0.25">
      <c r="A2170" s="1" t="s">
        <v>4480</v>
      </c>
      <c r="B2170" s="1" t="str">
        <f>IF(COUNTIF($A$2:A2170,A2170)&gt;1,"Duplicate","Unique")</f>
        <v>Unique</v>
      </c>
      <c r="C2170" s="1" t="s">
        <v>4481</v>
      </c>
      <c r="D2170" s="1" t="s">
        <v>55</v>
      </c>
      <c r="E2170" s="1" t="str">
        <f t="shared" si="232"/>
        <v>Submitted</v>
      </c>
      <c r="F2170" s="1" t="s">
        <v>47</v>
      </c>
      <c r="G2170" s="1">
        <v>37</v>
      </c>
      <c r="H2170" s="1" t="s">
        <v>24</v>
      </c>
      <c r="I2170" s="1" t="s">
        <v>48</v>
      </c>
      <c r="J2170" s="1" t="s">
        <v>37</v>
      </c>
      <c r="K2170" s="4">
        <v>1217237</v>
      </c>
      <c r="L2170" s="4" t="str">
        <f t="shared" si="233"/>
        <v>Submitted</v>
      </c>
      <c r="M2170" s="1">
        <v>593</v>
      </c>
      <c r="N2170" s="1" t="str">
        <f t="shared" si="234"/>
        <v>High_risk</v>
      </c>
      <c r="O2170" s="1" t="str">
        <f t="shared" si="235"/>
        <v>Excellent</v>
      </c>
      <c r="P2170" s="1" t="str">
        <f t="shared" si="236"/>
        <v>Submitted</v>
      </c>
      <c r="Q2170" s="1" t="str">
        <f t="shared" si="237"/>
        <v>Valid</v>
      </c>
      <c r="R2170" s="1" t="s">
        <v>70</v>
      </c>
      <c r="S2170" s="4">
        <v>2111085</v>
      </c>
      <c r="T2170" s="1">
        <v>16.45</v>
      </c>
      <c r="U2170" s="1">
        <v>60</v>
      </c>
      <c r="V2170" s="1">
        <v>35184.75</v>
      </c>
      <c r="W2170" s="4">
        <f t="shared" si="238"/>
        <v>2893945.6875</v>
      </c>
      <c r="X2170" s="1" t="s">
        <v>28</v>
      </c>
      <c r="Y2170" s="1" t="s">
        <v>29</v>
      </c>
      <c r="Z2170" s="8">
        <v>47632</v>
      </c>
      <c r="AA2170" s="8" t="str">
        <f>TEXT(Table2[[#This Row],[Application_Date]],"yyy")</f>
        <v>2030</v>
      </c>
      <c r="AB2170" s="8" t="str">
        <f>TEXT(Table2[[#This Row],[Application_Date]],"mmmm")</f>
        <v>May</v>
      </c>
      <c r="AC2170" s="1" t="s">
        <v>41</v>
      </c>
      <c r="AD2170" s="1" t="s">
        <v>30</v>
      </c>
      <c r="AE2170" s="1" t="s">
        <v>66</v>
      </c>
    </row>
    <row r="2171" spans="1:31" x14ac:dyDescent="0.25">
      <c r="A2171" s="1" t="s">
        <v>4482</v>
      </c>
      <c r="B2171" s="1" t="str">
        <f>IF(COUNTIF($A$2:A2171,A2171)&gt;1,"Duplicate","Unique")</f>
        <v>Unique</v>
      </c>
      <c r="C2171" s="1" t="s">
        <v>4483</v>
      </c>
      <c r="D2171" s="1" t="s">
        <v>242</v>
      </c>
      <c r="E2171" s="1" t="str">
        <f t="shared" si="232"/>
        <v>Submitted</v>
      </c>
      <c r="F2171" s="1" t="s">
        <v>47</v>
      </c>
      <c r="G2171" s="1">
        <v>35</v>
      </c>
      <c r="H2171" s="1" t="s">
        <v>36</v>
      </c>
      <c r="I2171" s="1" t="s">
        <v>25</v>
      </c>
      <c r="J2171" s="1" t="s">
        <v>70</v>
      </c>
      <c r="K2171" s="4">
        <v>819916</v>
      </c>
      <c r="L2171" s="4" t="str">
        <f t="shared" si="233"/>
        <v>Submitted</v>
      </c>
      <c r="M2171" s="1">
        <v>514</v>
      </c>
      <c r="N2171" s="1" t="str">
        <f t="shared" si="234"/>
        <v>High_risk</v>
      </c>
      <c r="O2171" s="1" t="str">
        <f t="shared" si="235"/>
        <v>Excellent</v>
      </c>
      <c r="P2171" s="1" t="str">
        <f t="shared" si="236"/>
        <v>Submitted</v>
      </c>
      <c r="Q2171" s="1" t="str">
        <f t="shared" si="237"/>
        <v>Valid</v>
      </c>
      <c r="R2171" s="1" t="s">
        <v>27</v>
      </c>
      <c r="S2171" s="4">
        <v>4223704</v>
      </c>
      <c r="T2171" s="1">
        <v>11.92</v>
      </c>
      <c r="U2171" s="1">
        <v>36</v>
      </c>
      <c r="V2171" s="1">
        <v>117325.11</v>
      </c>
      <c r="W2171" s="4">
        <f t="shared" si="238"/>
        <v>4195545.9734021844</v>
      </c>
      <c r="X2171" s="1" t="s">
        <v>105</v>
      </c>
      <c r="Y2171" s="1" t="s">
        <v>106</v>
      </c>
      <c r="Z2171" s="8">
        <v>47633</v>
      </c>
      <c r="AA2171" s="8" t="str">
        <f>TEXT(Table2[[#This Row],[Application_Date]],"yyy")</f>
        <v>2030</v>
      </c>
      <c r="AB2171" s="8" t="str">
        <f>TEXT(Table2[[#This Row],[Application_Date]],"mmmm")</f>
        <v>May</v>
      </c>
      <c r="AC2171" s="1" t="s">
        <v>41</v>
      </c>
      <c r="AD2171" s="1" t="s">
        <v>42</v>
      </c>
      <c r="AE2171" s="1" t="s">
        <v>43</v>
      </c>
    </row>
    <row r="2172" spans="1:31" x14ac:dyDescent="0.25">
      <c r="A2172" s="1" t="s">
        <v>4484</v>
      </c>
      <c r="B2172" s="1" t="str">
        <f>IF(COUNTIF($A$2:A2172,A2172)&gt;1,"Duplicate","Unique")</f>
        <v>Unique</v>
      </c>
      <c r="C2172" s="1" t="s">
        <v>4485</v>
      </c>
      <c r="D2172" s="1" t="s">
        <v>136</v>
      </c>
      <c r="E2172" s="1" t="str">
        <f t="shared" si="232"/>
        <v>Submitted</v>
      </c>
      <c r="F2172" s="1" t="s">
        <v>47</v>
      </c>
      <c r="G2172" s="1">
        <v>23</v>
      </c>
      <c r="H2172" s="1" t="s">
        <v>24</v>
      </c>
      <c r="I2172" s="1" t="s">
        <v>25</v>
      </c>
      <c r="J2172" s="1" t="s">
        <v>37</v>
      </c>
      <c r="K2172" s="4">
        <v>919258</v>
      </c>
      <c r="L2172" s="4" t="str">
        <f t="shared" si="233"/>
        <v>Submitted</v>
      </c>
      <c r="M2172" s="1">
        <v>454</v>
      </c>
      <c r="N2172" s="1" t="str">
        <f t="shared" si="234"/>
        <v>High_risk</v>
      </c>
      <c r="O2172" s="1" t="str">
        <f t="shared" si="235"/>
        <v>Excellent</v>
      </c>
      <c r="P2172" s="1" t="str">
        <f t="shared" si="236"/>
        <v>Submitted</v>
      </c>
      <c r="Q2172" s="1" t="str">
        <f t="shared" si="237"/>
        <v>Valid</v>
      </c>
      <c r="R2172" s="1" t="s">
        <v>6</v>
      </c>
      <c r="S2172" s="4">
        <v>3403850</v>
      </c>
      <c r="T2172" s="1">
        <v>18.079999999999998</v>
      </c>
      <c r="U2172" s="1">
        <v>120</v>
      </c>
      <c r="V2172" s="1">
        <v>28365.42</v>
      </c>
      <c r="W2172" s="4">
        <f t="shared" si="238"/>
        <v>5128467.333333333</v>
      </c>
      <c r="X2172" s="1" t="s">
        <v>59</v>
      </c>
      <c r="Y2172" s="1" t="s">
        <v>60</v>
      </c>
      <c r="Z2172" s="8">
        <v>47634</v>
      </c>
      <c r="AA2172" s="8" t="str">
        <f>TEXT(Table2[[#This Row],[Application_Date]],"yyy")</f>
        <v>2030</v>
      </c>
      <c r="AB2172" s="8" t="str">
        <f>TEXT(Table2[[#This Row],[Application_Date]],"mmmm")</f>
        <v>May</v>
      </c>
      <c r="AC2172" s="1" t="s">
        <v>52</v>
      </c>
      <c r="AD2172" s="1" t="s">
        <v>30</v>
      </c>
      <c r="AE2172" s="1" t="s">
        <v>62</v>
      </c>
    </row>
    <row r="2173" spans="1:31" x14ac:dyDescent="0.25">
      <c r="A2173" s="1" t="s">
        <v>4486</v>
      </c>
      <c r="B2173" s="1" t="str">
        <f>IF(COUNTIF($A$2:A2173,A2173)&gt;1,"Duplicate","Unique")</f>
        <v>Unique</v>
      </c>
      <c r="C2173" s="1" t="s">
        <v>4487</v>
      </c>
      <c r="D2173" s="1" t="s">
        <v>112</v>
      </c>
      <c r="E2173" s="1" t="str">
        <f t="shared" si="232"/>
        <v>Submitted</v>
      </c>
      <c r="F2173" s="1" t="s">
        <v>35</v>
      </c>
      <c r="G2173" s="1">
        <v>62</v>
      </c>
      <c r="H2173" s="1" t="s">
        <v>36</v>
      </c>
      <c r="I2173" s="1" t="s">
        <v>25</v>
      </c>
      <c r="J2173" s="1" t="s">
        <v>26</v>
      </c>
      <c r="K2173" s="4">
        <v>1220184</v>
      </c>
      <c r="L2173" s="4" t="str">
        <f t="shared" si="233"/>
        <v>Submitted</v>
      </c>
      <c r="M2173" s="1">
        <v>675</v>
      </c>
      <c r="N2173" s="1" t="str">
        <f t="shared" si="234"/>
        <v>low_risk</v>
      </c>
      <c r="O2173" s="1" t="str">
        <f t="shared" si="235"/>
        <v>Excellent</v>
      </c>
      <c r="P2173" s="1" t="str">
        <f t="shared" si="236"/>
        <v>Submitted</v>
      </c>
      <c r="Q2173" s="1" t="str">
        <f t="shared" si="237"/>
        <v>Valid</v>
      </c>
      <c r="R2173" s="1" t="s">
        <v>82</v>
      </c>
      <c r="S2173" s="4">
        <v>968863</v>
      </c>
      <c r="T2173" s="1">
        <v>7.64</v>
      </c>
      <c r="U2173" s="1">
        <v>60</v>
      </c>
      <c r="V2173" s="1">
        <v>16147.72</v>
      </c>
      <c r="W2173" s="4">
        <f t="shared" si="238"/>
        <v>616842.77666675625</v>
      </c>
      <c r="X2173" s="1" t="s">
        <v>95</v>
      </c>
      <c r="Y2173" s="1" t="s">
        <v>96</v>
      </c>
      <c r="Z2173" s="8">
        <v>47635</v>
      </c>
      <c r="AA2173" s="8" t="str">
        <f>TEXT(Table2[[#This Row],[Application_Date]],"yyy")</f>
        <v>2030</v>
      </c>
      <c r="AB2173" s="8" t="str">
        <f>TEXT(Table2[[#This Row],[Application_Date]],"mmmm")</f>
        <v>June</v>
      </c>
      <c r="AC2173" s="1" t="s">
        <v>61</v>
      </c>
      <c r="AD2173" s="1" t="s">
        <v>30</v>
      </c>
      <c r="AE2173" s="1" t="s">
        <v>62</v>
      </c>
    </row>
    <row r="2174" spans="1:31" x14ac:dyDescent="0.25">
      <c r="A2174" s="1" t="s">
        <v>4488</v>
      </c>
      <c r="B2174" s="1" t="str">
        <f>IF(COUNTIF($A$2:A2174,A2174)&gt;1,"Duplicate","Unique")</f>
        <v>Unique</v>
      </c>
      <c r="C2174" s="1" t="s">
        <v>4489</v>
      </c>
      <c r="D2174" s="1" t="s">
        <v>575</v>
      </c>
      <c r="E2174" s="1" t="str">
        <f t="shared" si="232"/>
        <v>Submitted</v>
      </c>
      <c r="F2174" s="1" t="s">
        <v>47</v>
      </c>
      <c r="G2174" s="1">
        <v>38</v>
      </c>
      <c r="H2174" s="1" t="s">
        <v>36</v>
      </c>
      <c r="I2174" s="1" t="s">
        <v>25</v>
      </c>
      <c r="J2174" s="1" t="s">
        <v>37</v>
      </c>
      <c r="K2174" s="4">
        <v>1159013</v>
      </c>
      <c r="L2174" s="4" t="str">
        <f t="shared" si="233"/>
        <v>Submitted</v>
      </c>
      <c r="M2174" s="1">
        <v>502</v>
      </c>
      <c r="N2174" s="1" t="str">
        <f t="shared" si="234"/>
        <v>High_risk</v>
      </c>
      <c r="O2174" s="1" t="str">
        <f t="shared" si="235"/>
        <v>Excellent</v>
      </c>
      <c r="P2174" s="1" t="str">
        <f t="shared" si="236"/>
        <v>Submitted</v>
      </c>
      <c r="Q2174" s="1" t="str">
        <f t="shared" si="237"/>
        <v>Valid</v>
      </c>
      <c r="R2174" s="1" t="s">
        <v>27</v>
      </c>
      <c r="S2174" s="4">
        <v>1836170</v>
      </c>
      <c r="T2174" s="1">
        <v>13.72</v>
      </c>
      <c r="U2174" s="1">
        <v>12</v>
      </c>
      <c r="V2174" s="1">
        <v>153014.17000000001</v>
      </c>
      <c r="W2174" s="4">
        <f t="shared" si="238"/>
        <v>2099577.7523540119</v>
      </c>
      <c r="X2174" s="1" t="s">
        <v>105</v>
      </c>
      <c r="Y2174" s="1" t="s">
        <v>106</v>
      </c>
      <c r="Z2174" s="8">
        <v>47636</v>
      </c>
      <c r="AA2174" s="8" t="str">
        <f>TEXT(Table2[[#This Row],[Application_Date]],"yyy")</f>
        <v>2030</v>
      </c>
      <c r="AB2174" s="8" t="str">
        <f>TEXT(Table2[[#This Row],[Application_Date]],"mmmm")</f>
        <v>June</v>
      </c>
      <c r="AC2174" s="1" t="s">
        <v>61</v>
      </c>
      <c r="AD2174" s="1" t="s">
        <v>30</v>
      </c>
      <c r="AE2174" s="1" t="s">
        <v>43</v>
      </c>
    </row>
    <row r="2175" spans="1:31" x14ac:dyDescent="0.25">
      <c r="A2175" s="1" t="s">
        <v>4490</v>
      </c>
      <c r="B2175" s="1" t="str">
        <f>IF(COUNTIF($A$2:A2175,A2175)&gt;1,"Duplicate","Unique")</f>
        <v>Unique</v>
      </c>
      <c r="C2175" s="1" t="s">
        <v>4491</v>
      </c>
      <c r="D2175" s="1" t="s">
        <v>172</v>
      </c>
      <c r="E2175" s="1" t="str">
        <f t="shared" si="232"/>
        <v>Submitted</v>
      </c>
      <c r="F2175" s="1" t="s">
        <v>35</v>
      </c>
      <c r="G2175" s="1">
        <v>41</v>
      </c>
      <c r="H2175" s="1" t="s">
        <v>36</v>
      </c>
      <c r="I2175" s="1" t="s">
        <v>48</v>
      </c>
      <c r="J2175" s="1" t="s">
        <v>49</v>
      </c>
      <c r="K2175" s="4">
        <v>1205663</v>
      </c>
      <c r="L2175" s="4" t="str">
        <f t="shared" si="233"/>
        <v>Submitted</v>
      </c>
      <c r="M2175" s="1">
        <v>823</v>
      </c>
      <c r="N2175" s="1" t="str">
        <f t="shared" si="234"/>
        <v>medium_risk</v>
      </c>
      <c r="O2175" s="1" t="str">
        <f t="shared" si="235"/>
        <v>Excellent</v>
      </c>
      <c r="P2175" s="1" t="str">
        <f t="shared" si="236"/>
        <v>Submitted</v>
      </c>
      <c r="Q2175" s="1" t="str">
        <f t="shared" si="237"/>
        <v>Valid</v>
      </c>
      <c r="R2175" s="1" t="s">
        <v>27</v>
      </c>
      <c r="S2175" s="4">
        <v>0</v>
      </c>
      <c r="T2175" s="1">
        <v>11.32</v>
      </c>
      <c r="U2175" s="1">
        <v>60</v>
      </c>
      <c r="V2175" s="1">
        <v>4166.67</v>
      </c>
      <c r="W2175" s="4">
        <f t="shared" si="238"/>
        <v>0</v>
      </c>
      <c r="X2175" s="1" t="s">
        <v>105</v>
      </c>
      <c r="Y2175" s="1" t="s">
        <v>106</v>
      </c>
      <c r="Z2175" s="8">
        <v>47637</v>
      </c>
      <c r="AA2175" s="8" t="str">
        <f>TEXT(Table2[[#This Row],[Application_Date]],"yyy")</f>
        <v>2030</v>
      </c>
      <c r="AB2175" s="8" t="str">
        <f>TEXT(Table2[[#This Row],[Application_Date]],"mmmm")</f>
        <v>June</v>
      </c>
      <c r="AC2175" s="1" t="s">
        <v>41</v>
      </c>
      <c r="AD2175" s="1" t="s">
        <v>42</v>
      </c>
      <c r="AE2175" s="1" t="s">
        <v>62</v>
      </c>
    </row>
    <row r="2176" spans="1:31" x14ac:dyDescent="0.25">
      <c r="A2176" s="1" t="s">
        <v>4492</v>
      </c>
      <c r="B2176" s="1" t="str">
        <f>IF(COUNTIF($A$2:A2176,A2176)&gt;1,"Duplicate","Unique")</f>
        <v>Unique</v>
      </c>
      <c r="C2176" s="1" t="s">
        <v>4493</v>
      </c>
      <c r="D2176" s="1" t="s">
        <v>115</v>
      </c>
      <c r="E2176" s="1" t="str">
        <f t="shared" si="232"/>
        <v>Submitted</v>
      </c>
      <c r="F2176" s="1" t="s">
        <v>35</v>
      </c>
      <c r="G2176" s="1">
        <v>59</v>
      </c>
      <c r="H2176" s="1" t="s">
        <v>24</v>
      </c>
      <c r="I2176" s="1" t="s">
        <v>25</v>
      </c>
      <c r="J2176" s="1" t="s">
        <v>37</v>
      </c>
      <c r="K2176" s="4">
        <v>695767</v>
      </c>
      <c r="L2176" s="4" t="str">
        <f t="shared" si="233"/>
        <v>Submitted</v>
      </c>
      <c r="M2176" s="1">
        <v>558</v>
      </c>
      <c r="N2176" s="1" t="str">
        <f t="shared" si="234"/>
        <v>High_risk</v>
      </c>
      <c r="O2176" s="1" t="str">
        <f t="shared" si="235"/>
        <v>Excellent</v>
      </c>
      <c r="P2176" s="1" t="str">
        <f t="shared" si="236"/>
        <v>Submitted</v>
      </c>
      <c r="Q2176" s="1" t="str">
        <f t="shared" si="237"/>
        <v>Valid</v>
      </c>
      <c r="R2176" s="1" t="s">
        <v>70</v>
      </c>
      <c r="S2176" s="4">
        <v>4765570</v>
      </c>
      <c r="T2176" s="1">
        <v>10.98</v>
      </c>
      <c r="U2176" s="1">
        <v>180</v>
      </c>
      <c r="V2176" s="1">
        <v>26475.39</v>
      </c>
      <c r="W2176" s="4">
        <f t="shared" si="238"/>
        <v>4360496.55</v>
      </c>
      <c r="X2176" s="1" t="s">
        <v>39</v>
      </c>
      <c r="Y2176" s="1" t="s">
        <v>40</v>
      </c>
      <c r="Z2176" s="8">
        <v>47638</v>
      </c>
      <c r="AA2176" s="8" t="str">
        <f>TEXT(Table2[[#This Row],[Application_Date]],"yyy")</f>
        <v>2030</v>
      </c>
      <c r="AB2176" s="8" t="str">
        <f>TEXT(Table2[[#This Row],[Application_Date]],"mmmm")</f>
        <v>June</v>
      </c>
      <c r="AC2176" s="1" t="s">
        <v>61</v>
      </c>
      <c r="AD2176" s="1" t="s">
        <v>42</v>
      </c>
      <c r="AE2176" s="1" t="s">
        <v>66</v>
      </c>
    </row>
    <row r="2177" spans="1:31" x14ac:dyDescent="0.25">
      <c r="A2177" s="1" t="s">
        <v>4494</v>
      </c>
      <c r="B2177" s="1" t="str">
        <f>IF(COUNTIF($A$2:A2177,A2177)&gt;1,"Duplicate","Unique")</f>
        <v>Unique</v>
      </c>
      <c r="C2177" s="1" t="s">
        <v>4495</v>
      </c>
      <c r="D2177" s="1" t="s">
        <v>145</v>
      </c>
      <c r="E2177" s="1" t="str">
        <f t="shared" si="232"/>
        <v>Submitted</v>
      </c>
      <c r="F2177" s="1" t="s">
        <v>47</v>
      </c>
      <c r="G2177" s="1">
        <v>55</v>
      </c>
      <c r="H2177" s="1" t="s">
        <v>24</v>
      </c>
      <c r="I2177" s="1" t="s">
        <v>25</v>
      </c>
      <c r="J2177" s="1" t="s">
        <v>70</v>
      </c>
      <c r="K2177" s="4">
        <v>1150842</v>
      </c>
      <c r="L2177" s="4" t="str">
        <f t="shared" si="233"/>
        <v>Submitted</v>
      </c>
      <c r="M2177" s="1">
        <v>409</v>
      </c>
      <c r="N2177" s="1" t="str">
        <f t="shared" si="234"/>
        <v>High_risk</v>
      </c>
      <c r="O2177" s="1" t="str">
        <f t="shared" si="235"/>
        <v>Excellent</v>
      </c>
      <c r="P2177" s="1" t="str">
        <f t="shared" si="236"/>
        <v>Submitted</v>
      </c>
      <c r="Q2177" s="1" t="str">
        <f t="shared" si="237"/>
        <v>Valid</v>
      </c>
      <c r="R2177" s="1" t="s">
        <v>82</v>
      </c>
      <c r="S2177" s="4">
        <v>710650</v>
      </c>
      <c r="T2177" s="1">
        <v>8.7899999999999991</v>
      </c>
      <c r="U2177" s="1">
        <v>180</v>
      </c>
      <c r="V2177" s="1">
        <v>3948.06</v>
      </c>
      <c r="W2177" s="4">
        <f t="shared" si="238"/>
        <v>520551.12499999994</v>
      </c>
      <c r="X2177" s="1" t="s">
        <v>105</v>
      </c>
      <c r="Y2177" s="1" t="s">
        <v>106</v>
      </c>
      <c r="Z2177" s="8">
        <v>47639</v>
      </c>
      <c r="AA2177" s="8" t="str">
        <f>TEXT(Table2[[#This Row],[Application_Date]],"yyy")</f>
        <v>2030</v>
      </c>
      <c r="AB2177" s="8" t="str">
        <f>TEXT(Table2[[#This Row],[Application_Date]],"mmmm")</f>
        <v>June</v>
      </c>
      <c r="AC2177" s="1" t="s">
        <v>41</v>
      </c>
      <c r="AD2177" s="1" t="s">
        <v>42</v>
      </c>
      <c r="AE2177" s="1" t="s">
        <v>62</v>
      </c>
    </row>
    <row r="2178" spans="1:31" x14ac:dyDescent="0.25">
      <c r="A2178" s="1" t="s">
        <v>4496</v>
      </c>
      <c r="B2178" s="1" t="str">
        <f>IF(COUNTIF($A$2:A2178,A2178)&gt;1,"Duplicate","Unique")</f>
        <v>Unique</v>
      </c>
      <c r="C2178" s="1" t="s">
        <v>4497</v>
      </c>
      <c r="D2178" s="1" t="s">
        <v>638</v>
      </c>
      <c r="E2178" s="1" t="str">
        <f t="shared" ref="E2178:E2241" si="239">IF(C2178="","Missing","Submitted")</f>
        <v>Submitted</v>
      </c>
      <c r="F2178" s="1" t="s">
        <v>47</v>
      </c>
      <c r="G2178" s="1">
        <v>43</v>
      </c>
      <c r="H2178" s="1" t="s">
        <v>36</v>
      </c>
      <c r="I2178" s="1" t="s">
        <v>25</v>
      </c>
      <c r="J2178" s="1" t="s">
        <v>70</v>
      </c>
      <c r="K2178" s="4">
        <v>499309</v>
      </c>
      <c r="L2178" s="4" t="str">
        <f t="shared" ref="L2178:L2241" si="240">IF(K2178="","Missing","Submitted")</f>
        <v>Submitted</v>
      </c>
      <c r="M2178" s="1">
        <v>879</v>
      </c>
      <c r="N2178" s="1" t="str">
        <f t="shared" ref="N2178:N2241" si="241">IF(M2178&lt;600,"High_risk",IF(M2178&gt;=750,"medium_risk","low_risk"))</f>
        <v>medium_risk</v>
      </c>
      <c r="O2178" s="1" t="str">
        <f t="shared" ref="O2178:O2241" si="242">IF(J2179&lt;503,"Poor",IF(J2179&lt;=550,"Fair",IF(J2179&lt;=750,"Good","Excellent")))</f>
        <v>Excellent</v>
      </c>
      <c r="P2178" s="1" t="str">
        <f t="shared" ref="P2178:P2241" si="243">IF(S2178="","Missing","Submitted")</f>
        <v>Submitted</v>
      </c>
      <c r="Q2178" s="1" t="str">
        <f t="shared" ref="Q2178:Q2241" si="244">IF(AND(M2178&gt;=300,M2178&lt;=900),"Valid","Invalid")</f>
        <v>Valid</v>
      </c>
      <c r="R2178" s="1" t="s">
        <v>6</v>
      </c>
      <c r="S2178" s="4">
        <v>4702646</v>
      </c>
      <c r="T2178" s="1">
        <v>7.34</v>
      </c>
      <c r="U2178" s="1">
        <v>24</v>
      </c>
      <c r="V2178" s="1">
        <v>195943.58</v>
      </c>
      <c r="W2178" s="4">
        <f t="shared" ref="W2178:W2241" si="245">PMT(T2178/12,U2178,-S2178)</f>
        <v>2876482.3002783852</v>
      </c>
      <c r="X2178" s="1" t="s">
        <v>85</v>
      </c>
      <c r="Y2178" s="1" t="s">
        <v>86</v>
      </c>
      <c r="Z2178" s="8">
        <v>47640</v>
      </c>
      <c r="AA2178" s="8" t="str">
        <f>TEXT(Table2[[#This Row],[Application_Date]],"yyy")</f>
        <v>2030</v>
      </c>
      <c r="AB2178" s="8" t="str">
        <f>TEXT(Table2[[#This Row],[Application_Date]],"mmmm")</f>
        <v>June</v>
      </c>
      <c r="AC2178" s="1" t="s">
        <v>61</v>
      </c>
      <c r="AD2178" s="1" t="s">
        <v>42</v>
      </c>
      <c r="AE2178" s="1" t="s">
        <v>31</v>
      </c>
    </row>
    <row r="2179" spans="1:31" x14ac:dyDescent="0.25">
      <c r="A2179" s="1" t="s">
        <v>4498</v>
      </c>
      <c r="B2179" s="1" t="str">
        <f>IF(COUNTIF($A$2:A2179,A2179)&gt;1,"Duplicate","Unique")</f>
        <v>Unique</v>
      </c>
      <c r="C2179" s="1" t="s">
        <v>4499</v>
      </c>
      <c r="D2179" s="1" t="s">
        <v>142</v>
      </c>
      <c r="E2179" s="1" t="str">
        <f t="shared" si="239"/>
        <v>Submitted</v>
      </c>
      <c r="F2179" s="1" t="s">
        <v>47</v>
      </c>
      <c r="G2179" s="1">
        <v>43</v>
      </c>
      <c r="H2179" s="1" t="s">
        <v>36</v>
      </c>
      <c r="I2179" s="1" t="s">
        <v>48</v>
      </c>
      <c r="J2179" s="1" t="s">
        <v>70</v>
      </c>
      <c r="K2179" s="4">
        <v>1089145</v>
      </c>
      <c r="L2179" s="4" t="str">
        <f t="shared" si="240"/>
        <v>Submitted</v>
      </c>
      <c r="M2179" s="1">
        <v>714</v>
      </c>
      <c r="N2179" s="1" t="str">
        <f t="shared" si="241"/>
        <v>low_risk</v>
      </c>
      <c r="O2179" s="1" t="str">
        <f t="shared" si="242"/>
        <v>Excellent</v>
      </c>
      <c r="P2179" s="1" t="str">
        <f t="shared" si="243"/>
        <v>Submitted</v>
      </c>
      <c r="Q2179" s="1" t="str">
        <f t="shared" si="244"/>
        <v>Valid</v>
      </c>
      <c r="R2179" s="1" t="s">
        <v>82</v>
      </c>
      <c r="S2179" s="4">
        <v>1518304</v>
      </c>
      <c r="T2179" s="1">
        <v>13.3</v>
      </c>
      <c r="U2179" s="1">
        <v>120</v>
      </c>
      <c r="V2179" s="1">
        <v>12652.53</v>
      </c>
      <c r="W2179" s="4">
        <f t="shared" si="245"/>
        <v>1682786.9333333333</v>
      </c>
      <c r="X2179" s="1" t="s">
        <v>28</v>
      </c>
      <c r="Y2179" s="1" t="s">
        <v>29</v>
      </c>
      <c r="Z2179" s="8">
        <v>47641</v>
      </c>
      <c r="AA2179" s="8" t="str">
        <f>TEXT(Table2[[#This Row],[Application_Date]],"yyy")</f>
        <v>2030</v>
      </c>
      <c r="AB2179" s="8" t="str">
        <f>TEXT(Table2[[#This Row],[Application_Date]],"mmmm")</f>
        <v>June</v>
      </c>
      <c r="AC2179" s="1" t="s">
        <v>61</v>
      </c>
      <c r="AD2179" s="1" t="s">
        <v>42</v>
      </c>
      <c r="AE2179" s="1" t="s">
        <v>31</v>
      </c>
    </row>
    <row r="2180" spans="1:31" x14ac:dyDescent="0.25">
      <c r="A2180" s="1" t="s">
        <v>4500</v>
      </c>
      <c r="B2180" s="1" t="str">
        <f>IF(COUNTIF($A$2:A2180,A2180)&gt;1,"Duplicate","Unique")</f>
        <v>Unique</v>
      </c>
      <c r="C2180" s="1" t="s">
        <v>4501</v>
      </c>
      <c r="D2180" s="1" t="s">
        <v>406</v>
      </c>
      <c r="E2180" s="1" t="str">
        <f t="shared" si="239"/>
        <v>Submitted</v>
      </c>
      <c r="F2180" s="1" t="s">
        <v>47</v>
      </c>
      <c r="G2180" s="1">
        <v>26</v>
      </c>
      <c r="H2180" s="1" t="s">
        <v>36</v>
      </c>
      <c r="I2180" s="1" t="s">
        <v>25</v>
      </c>
      <c r="J2180" s="1" t="s">
        <v>26</v>
      </c>
      <c r="K2180" s="4">
        <v>903153</v>
      </c>
      <c r="L2180" s="4" t="str">
        <f t="shared" si="240"/>
        <v>Submitted</v>
      </c>
      <c r="M2180" s="1">
        <v>900</v>
      </c>
      <c r="N2180" s="1" t="str">
        <f t="shared" si="241"/>
        <v>medium_risk</v>
      </c>
      <c r="O2180" s="1" t="str">
        <f t="shared" si="242"/>
        <v>Excellent</v>
      </c>
      <c r="P2180" s="1" t="str">
        <f t="shared" si="243"/>
        <v>Submitted</v>
      </c>
      <c r="Q2180" s="1" t="str">
        <f t="shared" si="244"/>
        <v>Valid</v>
      </c>
      <c r="R2180" s="1" t="s">
        <v>82</v>
      </c>
      <c r="S2180" s="4">
        <v>4510033</v>
      </c>
      <c r="T2180" s="1">
        <v>12.16</v>
      </c>
      <c r="U2180" s="1">
        <v>36</v>
      </c>
      <c r="V2180" s="1">
        <v>125278.69</v>
      </c>
      <c r="W2180" s="4">
        <f t="shared" si="245"/>
        <v>4570166.7733856896</v>
      </c>
      <c r="X2180" s="1" t="s">
        <v>85</v>
      </c>
      <c r="Y2180" s="1" t="s">
        <v>86</v>
      </c>
      <c r="Z2180" s="8">
        <v>47642</v>
      </c>
      <c r="AA2180" s="8" t="str">
        <f>TEXT(Table2[[#This Row],[Application_Date]],"yyy")</f>
        <v>2030</v>
      </c>
      <c r="AB2180" s="8" t="str">
        <f>TEXT(Table2[[#This Row],[Application_Date]],"mmmm")</f>
        <v>June</v>
      </c>
      <c r="AC2180" s="1" t="s">
        <v>52</v>
      </c>
      <c r="AD2180" s="1" t="s">
        <v>30</v>
      </c>
      <c r="AE2180" s="1" t="s">
        <v>66</v>
      </c>
    </row>
    <row r="2181" spans="1:31" x14ac:dyDescent="0.25">
      <c r="A2181" s="1" t="s">
        <v>4502</v>
      </c>
      <c r="B2181" s="1" t="str">
        <f>IF(COUNTIF($A$2:A2181,A2181)&gt;1,"Duplicate","Unique")</f>
        <v>Unique</v>
      </c>
      <c r="C2181" s="1" t="s">
        <v>4503</v>
      </c>
      <c r="D2181" s="1" t="s">
        <v>403</v>
      </c>
      <c r="E2181" s="1" t="str">
        <f t="shared" si="239"/>
        <v>Submitted</v>
      </c>
      <c r="F2181" s="1" t="s">
        <v>47</v>
      </c>
      <c r="G2181" s="1">
        <v>30</v>
      </c>
      <c r="H2181" s="1" t="s">
        <v>36</v>
      </c>
      <c r="I2181" s="1" t="s">
        <v>48</v>
      </c>
      <c r="J2181" s="1" t="s">
        <v>70</v>
      </c>
      <c r="K2181" s="4">
        <v>703890</v>
      </c>
      <c r="L2181" s="4" t="str">
        <f t="shared" si="240"/>
        <v>Submitted</v>
      </c>
      <c r="M2181" s="1">
        <v>375</v>
      </c>
      <c r="N2181" s="1" t="str">
        <f t="shared" si="241"/>
        <v>High_risk</v>
      </c>
      <c r="O2181" s="1" t="str">
        <f t="shared" si="242"/>
        <v>Excellent</v>
      </c>
      <c r="P2181" s="1" t="str">
        <f t="shared" si="243"/>
        <v>Submitted</v>
      </c>
      <c r="Q2181" s="1" t="str">
        <f t="shared" si="244"/>
        <v>Valid</v>
      </c>
      <c r="R2181" s="1" t="s">
        <v>27</v>
      </c>
      <c r="S2181" s="4">
        <v>413710</v>
      </c>
      <c r="T2181" s="1">
        <v>7.41</v>
      </c>
      <c r="U2181" s="1">
        <v>120</v>
      </c>
      <c r="V2181" s="1">
        <v>3447.58</v>
      </c>
      <c r="W2181" s="4">
        <f t="shared" si="245"/>
        <v>255465.92500000002</v>
      </c>
      <c r="X2181" s="1" t="s">
        <v>50</v>
      </c>
      <c r="Y2181" s="1" t="s">
        <v>51</v>
      </c>
      <c r="Z2181" s="8">
        <v>47643</v>
      </c>
      <c r="AA2181" s="8" t="str">
        <f>TEXT(Table2[[#This Row],[Application_Date]],"yyy")</f>
        <v>2030</v>
      </c>
      <c r="AB2181" s="8" t="str">
        <f>TEXT(Table2[[#This Row],[Application_Date]],"mmmm")</f>
        <v>June</v>
      </c>
      <c r="AC2181" s="1" t="s">
        <v>52</v>
      </c>
      <c r="AD2181" s="1" t="s">
        <v>42</v>
      </c>
      <c r="AE2181" s="1" t="s">
        <v>43</v>
      </c>
    </row>
    <row r="2182" spans="1:31" x14ac:dyDescent="0.25">
      <c r="A2182" s="1" t="s">
        <v>4504</v>
      </c>
      <c r="B2182" s="1" t="str">
        <f>IF(COUNTIF($A$2:A2182,A2182)&gt;1,"Duplicate","Unique")</f>
        <v>Unique</v>
      </c>
      <c r="C2182" s="1" t="s">
        <v>4505</v>
      </c>
      <c r="D2182" s="1" t="s">
        <v>226</v>
      </c>
      <c r="E2182" s="1" t="str">
        <f t="shared" si="239"/>
        <v>Submitted</v>
      </c>
      <c r="F2182" s="1" t="s">
        <v>35</v>
      </c>
      <c r="G2182" s="1">
        <v>36</v>
      </c>
      <c r="H2182" s="1" t="s">
        <v>36</v>
      </c>
      <c r="I2182" s="1" t="s">
        <v>48</v>
      </c>
      <c r="J2182" s="1" t="s">
        <v>70</v>
      </c>
      <c r="K2182" s="4">
        <v>1780598</v>
      </c>
      <c r="L2182" s="4" t="str">
        <f t="shared" si="240"/>
        <v>Submitted</v>
      </c>
      <c r="M2182" s="1">
        <v>495</v>
      </c>
      <c r="N2182" s="1" t="str">
        <f t="shared" si="241"/>
        <v>High_risk</v>
      </c>
      <c r="O2182" s="1" t="str">
        <f t="shared" si="242"/>
        <v>Excellent</v>
      </c>
      <c r="P2182" s="1" t="str">
        <f t="shared" si="243"/>
        <v>Submitted</v>
      </c>
      <c r="Q2182" s="1" t="str">
        <f t="shared" si="244"/>
        <v>Valid</v>
      </c>
      <c r="R2182" s="1" t="s">
        <v>6</v>
      </c>
      <c r="S2182" s="4">
        <v>705620</v>
      </c>
      <c r="T2182" s="1">
        <v>8.58</v>
      </c>
      <c r="U2182" s="1">
        <v>36</v>
      </c>
      <c r="V2182" s="1">
        <v>19600.560000000001</v>
      </c>
      <c r="W2182" s="4">
        <f t="shared" si="245"/>
        <v>504518.3018593812</v>
      </c>
      <c r="X2182" s="1" t="s">
        <v>95</v>
      </c>
      <c r="Y2182" s="1" t="s">
        <v>96</v>
      </c>
      <c r="Z2182" s="8">
        <v>47644</v>
      </c>
      <c r="AA2182" s="8" t="str">
        <f>TEXT(Table2[[#This Row],[Application_Date]],"yyy")</f>
        <v>2030</v>
      </c>
      <c r="AB2182" s="8" t="str">
        <f>TEXT(Table2[[#This Row],[Application_Date]],"mmmm")</f>
        <v>June</v>
      </c>
      <c r="AC2182" s="1" t="s">
        <v>41</v>
      </c>
      <c r="AD2182" s="1" t="s">
        <v>30</v>
      </c>
      <c r="AE2182" s="1" t="s">
        <v>62</v>
      </c>
    </row>
    <row r="2183" spans="1:31" x14ac:dyDescent="0.25">
      <c r="A2183" s="1" t="s">
        <v>4506</v>
      </c>
      <c r="B2183" s="1" t="str">
        <f>IF(COUNTIF($A$2:A2183,A2183)&gt;1,"Duplicate","Unique")</f>
        <v>Unique</v>
      </c>
      <c r="C2183" s="1" t="s">
        <v>4507</v>
      </c>
      <c r="D2183" s="1" t="s">
        <v>148</v>
      </c>
      <c r="E2183" s="1" t="str">
        <f t="shared" si="239"/>
        <v>Submitted</v>
      </c>
      <c r="F2183" s="1" t="s">
        <v>47</v>
      </c>
      <c r="G2183" s="1">
        <v>53</v>
      </c>
      <c r="H2183" s="1" t="s">
        <v>24</v>
      </c>
      <c r="I2183" s="1" t="s">
        <v>25</v>
      </c>
      <c r="J2183" s="1" t="s">
        <v>37</v>
      </c>
      <c r="K2183" s="4">
        <v>364129</v>
      </c>
      <c r="L2183" s="4" t="str">
        <f t="shared" si="240"/>
        <v>Submitted</v>
      </c>
      <c r="M2183" s="1">
        <v>490</v>
      </c>
      <c r="N2183" s="1" t="str">
        <f t="shared" si="241"/>
        <v>High_risk</v>
      </c>
      <c r="O2183" s="1" t="str">
        <f t="shared" si="242"/>
        <v>Excellent</v>
      </c>
      <c r="P2183" s="1" t="str">
        <f t="shared" si="243"/>
        <v>Submitted</v>
      </c>
      <c r="Q2183" s="1" t="str">
        <f t="shared" si="244"/>
        <v>Valid</v>
      </c>
      <c r="R2183" s="1" t="s">
        <v>27</v>
      </c>
      <c r="S2183" s="4">
        <v>76957</v>
      </c>
      <c r="T2183" s="1">
        <v>14.2</v>
      </c>
      <c r="U2183" s="1">
        <v>12</v>
      </c>
      <c r="V2183" s="1">
        <v>6413.08</v>
      </c>
      <c r="W2183" s="4">
        <f t="shared" si="245"/>
        <v>91073.544941211381</v>
      </c>
      <c r="X2183" s="1" t="s">
        <v>50</v>
      </c>
      <c r="Y2183" s="1" t="s">
        <v>51</v>
      </c>
      <c r="Z2183" s="8">
        <v>47645</v>
      </c>
      <c r="AA2183" s="8" t="str">
        <f>TEXT(Table2[[#This Row],[Application_Date]],"yyy")</f>
        <v>2030</v>
      </c>
      <c r="AB2183" s="8" t="str">
        <f>TEXT(Table2[[#This Row],[Application_Date]],"mmmm")</f>
        <v>June</v>
      </c>
      <c r="AC2183" s="1" t="s">
        <v>61</v>
      </c>
      <c r="AD2183" s="1" t="s">
        <v>42</v>
      </c>
      <c r="AE2183" s="1" t="s">
        <v>62</v>
      </c>
    </row>
    <row r="2184" spans="1:31" x14ac:dyDescent="0.25">
      <c r="A2184" s="1" t="s">
        <v>4508</v>
      </c>
      <c r="B2184" s="1" t="str">
        <f>IF(COUNTIF($A$2:A2184,A2184)&gt;1,"Duplicate","Unique")</f>
        <v>Unique</v>
      </c>
      <c r="C2184" s="1" t="s">
        <v>4509</v>
      </c>
      <c r="D2184" s="1" t="s">
        <v>333</v>
      </c>
      <c r="E2184" s="1" t="str">
        <f t="shared" si="239"/>
        <v>Submitted</v>
      </c>
      <c r="F2184" s="1" t="s">
        <v>47</v>
      </c>
      <c r="G2184" s="1">
        <v>20</v>
      </c>
      <c r="H2184" s="1" t="s">
        <v>24</v>
      </c>
      <c r="I2184" s="1" t="s">
        <v>48</v>
      </c>
      <c r="J2184" s="1" t="s">
        <v>70</v>
      </c>
      <c r="K2184" s="4">
        <v>2431336</v>
      </c>
      <c r="L2184" s="4" t="str">
        <f t="shared" si="240"/>
        <v>Submitted</v>
      </c>
      <c r="M2184" s="1">
        <v>583</v>
      </c>
      <c r="N2184" s="1" t="str">
        <f t="shared" si="241"/>
        <v>High_risk</v>
      </c>
      <c r="O2184" s="1" t="str">
        <f t="shared" si="242"/>
        <v>Excellent</v>
      </c>
      <c r="P2184" s="1" t="str">
        <f t="shared" si="243"/>
        <v>Submitted</v>
      </c>
      <c r="Q2184" s="1" t="str">
        <f t="shared" si="244"/>
        <v>Valid</v>
      </c>
      <c r="R2184" s="1" t="s">
        <v>27</v>
      </c>
      <c r="S2184" s="4">
        <v>1836600</v>
      </c>
      <c r="T2184" s="1">
        <v>18.98</v>
      </c>
      <c r="U2184" s="1">
        <v>36</v>
      </c>
      <c r="V2184" s="1">
        <v>51016.67</v>
      </c>
      <c r="W2184" s="4">
        <f t="shared" si="245"/>
        <v>2904889.0000000042</v>
      </c>
      <c r="X2184" s="1" t="s">
        <v>39</v>
      </c>
      <c r="Y2184" s="1" t="s">
        <v>40</v>
      </c>
      <c r="Z2184" s="8">
        <v>47646</v>
      </c>
      <c r="AA2184" s="8" t="str">
        <f>TEXT(Table2[[#This Row],[Application_Date]],"yyy")</f>
        <v>2030</v>
      </c>
      <c r="AB2184" s="8" t="str">
        <f>TEXT(Table2[[#This Row],[Application_Date]],"mmmm")</f>
        <v>June</v>
      </c>
      <c r="AC2184" s="1" t="s">
        <v>61</v>
      </c>
      <c r="AD2184" s="1" t="s">
        <v>42</v>
      </c>
      <c r="AE2184" s="1" t="s">
        <v>62</v>
      </c>
    </row>
    <row r="2185" spans="1:31" x14ac:dyDescent="0.25">
      <c r="A2185" s="1" t="s">
        <v>4510</v>
      </c>
      <c r="B2185" s="1" t="str">
        <f>IF(COUNTIF($A$2:A2185,A2185)&gt;1,"Duplicate","Unique")</f>
        <v>Unique</v>
      </c>
      <c r="C2185" s="1" t="s">
        <v>4511</v>
      </c>
      <c r="D2185" s="1" t="s">
        <v>58</v>
      </c>
      <c r="E2185" s="1" t="str">
        <f t="shared" si="239"/>
        <v>Submitted</v>
      </c>
      <c r="F2185" s="1" t="s">
        <v>47</v>
      </c>
      <c r="G2185" s="1">
        <v>62</v>
      </c>
      <c r="H2185" s="1" t="s">
        <v>24</v>
      </c>
      <c r="I2185" s="1" t="s">
        <v>25</v>
      </c>
      <c r="J2185" s="1" t="s">
        <v>26</v>
      </c>
      <c r="K2185" s="4">
        <v>2444613</v>
      </c>
      <c r="L2185" s="4" t="str">
        <f t="shared" si="240"/>
        <v>Submitted</v>
      </c>
      <c r="M2185" s="1">
        <v>791</v>
      </c>
      <c r="N2185" s="1" t="str">
        <f t="shared" si="241"/>
        <v>medium_risk</v>
      </c>
      <c r="O2185" s="1" t="str">
        <f t="shared" si="242"/>
        <v>Excellent</v>
      </c>
      <c r="P2185" s="1" t="str">
        <f t="shared" si="243"/>
        <v>Submitted</v>
      </c>
      <c r="Q2185" s="1" t="str">
        <f t="shared" si="244"/>
        <v>Valid</v>
      </c>
      <c r="R2185" s="1" t="s">
        <v>6</v>
      </c>
      <c r="S2185" s="4">
        <v>4100323</v>
      </c>
      <c r="T2185" s="1">
        <v>9.81</v>
      </c>
      <c r="U2185" s="1">
        <v>60</v>
      </c>
      <c r="V2185" s="1">
        <v>68338.720000000001</v>
      </c>
      <c r="W2185" s="4">
        <f t="shared" si="245"/>
        <v>3352014.0525000007</v>
      </c>
      <c r="X2185" s="1" t="s">
        <v>39</v>
      </c>
      <c r="Y2185" s="1" t="s">
        <v>40</v>
      </c>
      <c r="Z2185" s="8">
        <v>47647</v>
      </c>
      <c r="AA2185" s="8" t="str">
        <f>TEXT(Table2[[#This Row],[Application_Date]],"yyy")</f>
        <v>2030</v>
      </c>
      <c r="AB2185" s="8" t="str">
        <f>TEXT(Table2[[#This Row],[Application_Date]],"mmmm")</f>
        <v>June</v>
      </c>
      <c r="AC2185" s="1" t="s">
        <v>61</v>
      </c>
      <c r="AD2185" s="1" t="s">
        <v>42</v>
      </c>
      <c r="AE2185" s="1" t="s">
        <v>66</v>
      </c>
    </row>
    <row r="2186" spans="1:31" x14ac:dyDescent="0.25">
      <c r="A2186" s="1" t="s">
        <v>4512</v>
      </c>
      <c r="B2186" s="1" t="str">
        <f>IF(COUNTIF($A$2:A2186,A2186)&gt;1,"Duplicate","Unique")</f>
        <v>Unique</v>
      </c>
      <c r="C2186" s="1" t="s">
        <v>4513</v>
      </c>
      <c r="D2186" s="1" t="s">
        <v>296</v>
      </c>
      <c r="E2186" s="1" t="str">
        <f t="shared" si="239"/>
        <v>Submitted</v>
      </c>
      <c r="F2186" s="1" t="s">
        <v>35</v>
      </c>
      <c r="G2186" s="1">
        <v>39</v>
      </c>
      <c r="H2186" s="1" t="s">
        <v>24</v>
      </c>
      <c r="I2186" s="1" t="s">
        <v>48</v>
      </c>
      <c r="J2186" s="1" t="s">
        <v>26</v>
      </c>
      <c r="K2186" s="4">
        <v>1934338</v>
      </c>
      <c r="L2186" s="4" t="str">
        <f t="shared" si="240"/>
        <v>Submitted</v>
      </c>
      <c r="M2186" s="1">
        <v>431</v>
      </c>
      <c r="N2186" s="1" t="str">
        <f t="shared" si="241"/>
        <v>High_risk</v>
      </c>
      <c r="O2186" s="1" t="str">
        <f t="shared" si="242"/>
        <v>Excellent</v>
      </c>
      <c r="P2186" s="1" t="str">
        <f t="shared" si="243"/>
        <v>Submitted</v>
      </c>
      <c r="Q2186" s="1" t="str">
        <f t="shared" si="244"/>
        <v>Valid</v>
      </c>
      <c r="R2186" s="1" t="s">
        <v>82</v>
      </c>
      <c r="S2186" s="4">
        <v>4182604</v>
      </c>
      <c r="T2186" s="1">
        <v>8.8800000000000008</v>
      </c>
      <c r="U2186" s="1">
        <v>36</v>
      </c>
      <c r="V2186" s="1">
        <v>116183.44</v>
      </c>
      <c r="W2186" s="4">
        <f t="shared" si="245"/>
        <v>3095126.9667749419</v>
      </c>
      <c r="X2186" s="1" t="s">
        <v>95</v>
      </c>
      <c r="Y2186" s="1" t="s">
        <v>96</v>
      </c>
      <c r="Z2186" s="8">
        <v>47648</v>
      </c>
      <c r="AA2186" s="8" t="str">
        <f>TEXT(Table2[[#This Row],[Application_Date]],"yyy")</f>
        <v>2030</v>
      </c>
      <c r="AB2186" s="8" t="str">
        <f>TEXT(Table2[[#This Row],[Application_Date]],"mmmm")</f>
        <v>June</v>
      </c>
      <c r="AC2186" s="1" t="s">
        <v>61</v>
      </c>
      <c r="AD2186" s="1" t="s">
        <v>42</v>
      </c>
      <c r="AE2186" s="1" t="s">
        <v>43</v>
      </c>
    </row>
    <row r="2187" spans="1:31" x14ac:dyDescent="0.25">
      <c r="A2187" s="1" t="s">
        <v>4514</v>
      </c>
      <c r="B2187" s="1" t="str">
        <f>IF(COUNTIF($A$2:A2187,A2187)&gt;1,"Duplicate","Unique")</f>
        <v>Unique</v>
      </c>
      <c r="C2187" s="1" t="s">
        <v>4515</v>
      </c>
      <c r="D2187" s="1" t="s">
        <v>124</v>
      </c>
      <c r="E2187" s="1" t="str">
        <f t="shared" si="239"/>
        <v>Submitted</v>
      </c>
      <c r="F2187" s="1" t="s">
        <v>35</v>
      </c>
      <c r="G2187" s="1">
        <v>48</v>
      </c>
      <c r="H2187" s="1" t="s">
        <v>24</v>
      </c>
      <c r="I2187" s="1" t="s">
        <v>48</v>
      </c>
      <c r="J2187" s="1" t="s">
        <v>26</v>
      </c>
      <c r="K2187" s="4">
        <v>2326952</v>
      </c>
      <c r="L2187" s="4" t="str">
        <f t="shared" si="240"/>
        <v>Submitted</v>
      </c>
      <c r="M2187" s="1">
        <v>499</v>
      </c>
      <c r="N2187" s="1" t="str">
        <f t="shared" si="241"/>
        <v>High_risk</v>
      </c>
      <c r="O2187" s="1" t="str">
        <f t="shared" si="242"/>
        <v>Excellent</v>
      </c>
      <c r="P2187" s="1" t="str">
        <f t="shared" si="243"/>
        <v>Submitted</v>
      </c>
      <c r="Q2187" s="1" t="str">
        <f t="shared" si="244"/>
        <v>Valid</v>
      </c>
      <c r="R2187" s="1" t="s">
        <v>38</v>
      </c>
      <c r="S2187" s="4">
        <v>682417</v>
      </c>
      <c r="T2187" s="1">
        <v>15.4</v>
      </c>
      <c r="U2187" s="1">
        <v>180</v>
      </c>
      <c r="V2187" s="1">
        <v>3791.21</v>
      </c>
      <c r="W2187" s="4">
        <f t="shared" si="245"/>
        <v>875768.4833333334</v>
      </c>
      <c r="X2187" s="1" t="s">
        <v>50</v>
      </c>
      <c r="Y2187" s="1" t="s">
        <v>51</v>
      </c>
      <c r="Z2187" s="8">
        <v>47649</v>
      </c>
      <c r="AA2187" s="8" t="str">
        <f>TEXT(Table2[[#This Row],[Application_Date]],"yyy")</f>
        <v>2030</v>
      </c>
      <c r="AB2187" s="8" t="str">
        <f>TEXT(Table2[[#This Row],[Application_Date]],"mmmm")</f>
        <v>June</v>
      </c>
      <c r="AC2187" s="1" t="s">
        <v>61</v>
      </c>
      <c r="AD2187" s="1" t="s">
        <v>30</v>
      </c>
      <c r="AE2187" s="1" t="s">
        <v>43</v>
      </c>
    </row>
    <row r="2188" spans="1:31" x14ac:dyDescent="0.25">
      <c r="A2188" s="1" t="s">
        <v>4516</v>
      </c>
      <c r="B2188" s="1" t="str">
        <f>IF(COUNTIF($A$2:A2188,A2188)&gt;1,"Duplicate","Unique")</f>
        <v>Unique</v>
      </c>
      <c r="C2188" s="1" t="s">
        <v>4517</v>
      </c>
      <c r="D2188" s="1" t="s">
        <v>151</v>
      </c>
      <c r="E2188" s="1" t="str">
        <f t="shared" si="239"/>
        <v>Submitted</v>
      </c>
      <c r="F2188" s="1" t="s">
        <v>47</v>
      </c>
      <c r="G2188" s="1">
        <v>48</v>
      </c>
      <c r="H2188" s="1" t="s">
        <v>24</v>
      </c>
      <c r="I2188" s="1" t="s">
        <v>48</v>
      </c>
      <c r="J2188" s="1" t="s">
        <v>26</v>
      </c>
      <c r="K2188" s="4">
        <v>322245</v>
      </c>
      <c r="L2188" s="4" t="str">
        <f t="shared" si="240"/>
        <v>Submitted</v>
      </c>
      <c r="M2188" s="1">
        <v>654</v>
      </c>
      <c r="N2188" s="1" t="str">
        <f t="shared" si="241"/>
        <v>low_risk</v>
      </c>
      <c r="O2188" s="1" t="str">
        <f t="shared" si="242"/>
        <v>Excellent</v>
      </c>
      <c r="P2188" s="1" t="str">
        <f t="shared" si="243"/>
        <v>Submitted</v>
      </c>
      <c r="Q2188" s="1" t="str">
        <f t="shared" si="244"/>
        <v>Valid</v>
      </c>
      <c r="R2188" s="1" t="s">
        <v>6</v>
      </c>
      <c r="S2188" s="4">
        <v>823990</v>
      </c>
      <c r="T2188" s="1">
        <v>13.7</v>
      </c>
      <c r="U2188" s="1">
        <v>120</v>
      </c>
      <c r="V2188" s="1">
        <v>6866.58</v>
      </c>
      <c r="W2188" s="4">
        <f t="shared" si="245"/>
        <v>940721.91666666663</v>
      </c>
      <c r="X2188" s="1" t="s">
        <v>59</v>
      </c>
      <c r="Y2188" s="1" t="s">
        <v>60</v>
      </c>
      <c r="Z2188" s="8">
        <v>47650</v>
      </c>
      <c r="AA2188" s="8" t="str">
        <f>TEXT(Table2[[#This Row],[Application_Date]],"yyy")</f>
        <v>2030</v>
      </c>
      <c r="AB2188" s="8" t="str">
        <f>TEXT(Table2[[#This Row],[Application_Date]],"mmmm")</f>
        <v>June</v>
      </c>
      <c r="AC2188" s="1" t="s">
        <v>52</v>
      </c>
      <c r="AD2188" s="1" t="s">
        <v>30</v>
      </c>
      <c r="AE2188" s="1" t="s">
        <v>66</v>
      </c>
    </row>
    <row r="2189" spans="1:31" x14ac:dyDescent="0.25">
      <c r="A2189" s="1" t="s">
        <v>4518</v>
      </c>
      <c r="B2189" s="1" t="str">
        <f>IF(COUNTIF($A$2:A2189,A2189)&gt;1,"Duplicate","Unique")</f>
        <v>Unique</v>
      </c>
      <c r="C2189" s="1" t="s">
        <v>4519</v>
      </c>
      <c r="D2189" s="1" t="s">
        <v>65</v>
      </c>
      <c r="E2189" s="1" t="str">
        <f t="shared" si="239"/>
        <v>Submitted</v>
      </c>
      <c r="F2189" s="1" t="s">
        <v>47</v>
      </c>
      <c r="G2189" s="1">
        <v>31</v>
      </c>
      <c r="H2189" s="1" t="s">
        <v>36</v>
      </c>
      <c r="I2189" s="1" t="s">
        <v>25</v>
      </c>
      <c r="J2189" s="1" t="s">
        <v>26</v>
      </c>
      <c r="K2189" s="4">
        <v>1821207</v>
      </c>
      <c r="L2189" s="4" t="str">
        <f t="shared" si="240"/>
        <v>Submitted</v>
      </c>
      <c r="M2189" s="1">
        <v>661</v>
      </c>
      <c r="N2189" s="1" t="str">
        <f t="shared" si="241"/>
        <v>low_risk</v>
      </c>
      <c r="O2189" s="1" t="str">
        <f t="shared" si="242"/>
        <v>Excellent</v>
      </c>
      <c r="P2189" s="1" t="str">
        <f t="shared" si="243"/>
        <v>Submitted</v>
      </c>
      <c r="Q2189" s="1" t="str">
        <f t="shared" si="244"/>
        <v>Valid</v>
      </c>
      <c r="R2189" s="1" t="s">
        <v>82</v>
      </c>
      <c r="S2189" s="4">
        <v>3412870</v>
      </c>
      <c r="T2189" s="1">
        <v>11.33</v>
      </c>
      <c r="U2189" s="1">
        <v>120</v>
      </c>
      <c r="V2189" s="1">
        <v>28440.58</v>
      </c>
      <c r="W2189" s="4">
        <f t="shared" si="245"/>
        <v>3222318.0916666668</v>
      </c>
      <c r="X2189" s="1" t="s">
        <v>28</v>
      </c>
      <c r="Y2189" s="1" t="s">
        <v>29</v>
      </c>
      <c r="Z2189" s="8">
        <v>47651</v>
      </c>
      <c r="AA2189" s="8" t="str">
        <f>TEXT(Table2[[#This Row],[Application_Date]],"yyy")</f>
        <v>2030</v>
      </c>
      <c r="AB2189" s="8" t="str">
        <f>TEXT(Table2[[#This Row],[Application_Date]],"mmmm")</f>
        <v>June</v>
      </c>
      <c r="AC2189" s="1" t="s">
        <v>52</v>
      </c>
      <c r="AD2189" s="1" t="s">
        <v>42</v>
      </c>
      <c r="AE2189" s="1" t="s">
        <v>43</v>
      </c>
    </row>
    <row r="2190" spans="1:31" x14ac:dyDescent="0.25">
      <c r="A2190" s="1" t="s">
        <v>4520</v>
      </c>
      <c r="B2190" s="1" t="str">
        <f>IF(COUNTIF($A$2:A2190,A2190)&gt;1,"Duplicate","Unique")</f>
        <v>Unique</v>
      </c>
      <c r="C2190" s="1" t="s">
        <v>4521</v>
      </c>
      <c r="D2190" s="1" t="s">
        <v>124</v>
      </c>
      <c r="E2190" s="1" t="str">
        <f t="shared" si="239"/>
        <v>Submitted</v>
      </c>
      <c r="F2190" s="1" t="s">
        <v>35</v>
      </c>
      <c r="G2190" s="1">
        <v>48</v>
      </c>
      <c r="H2190" s="1" t="s">
        <v>36</v>
      </c>
      <c r="I2190" s="1" t="s">
        <v>48</v>
      </c>
      <c r="J2190" s="1" t="s">
        <v>26</v>
      </c>
      <c r="K2190" s="4">
        <v>2090776</v>
      </c>
      <c r="L2190" s="4" t="str">
        <f t="shared" si="240"/>
        <v>Submitted</v>
      </c>
      <c r="M2190" s="1">
        <v>755</v>
      </c>
      <c r="N2190" s="1" t="str">
        <f t="shared" si="241"/>
        <v>medium_risk</v>
      </c>
      <c r="O2190" s="1" t="str">
        <f t="shared" si="242"/>
        <v>Excellent</v>
      </c>
      <c r="P2190" s="1" t="str">
        <f t="shared" si="243"/>
        <v>Submitted</v>
      </c>
      <c r="Q2190" s="1" t="str">
        <f t="shared" si="244"/>
        <v>Valid</v>
      </c>
      <c r="R2190" s="1" t="s">
        <v>38</v>
      </c>
      <c r="S2190" s="4">
        <v>4009123</v>
      </c>
      <c r="T2190" s="1">
        <v>9.1</v>
      </c>
      <c r="U2190" s="1">
        <v>12</v>
      </c>
      <c r="V2190" s="1">
        <v>334093.58</v>
      </c>
      <c r="W2190" s="4">
        <f t="shared" si="245"/>
        <v>3043736.5261843642</v>
      </c>
      <c r="X2190" s="1" t="s">
        <v>50</v>
      </c>
      <c r="Y2190" s="1" t="s">
        <v>51</v>
      </c>
      <c r="Z2190" s="8">
        <v>47652</v>
      </c>
      <c r="AA2190" s="8" t="str">
        <f>TEXT(Table2[[#This Row],[Application_Date]],"yyy")</f>
        <v>2030</v>
      </c>
      <c r="AB2190" s="8" t="str">
        <f>TEXT(Table2[[#This Row],[Application_Date]],"mmmm")</f>
        <v>June</v>
      </c>
      <c r="AC2190" s="1" t="s">
        <v>61</v>
      </c>
      <c r="AD2190" s="1" t="s">
        <v>42</v>
      </c>
      <c r="AE2190" s="1" t="s">
        <v>43</v>
      </c>
    </row>
    <row r="2191" spans="1:31" x14ac:dyDescent="0.25">
      <c r="A2191" s="1" t="s">
        <v>4522</v>
      </c>
      <c r="B2191" s="1" t="str">
        <f>IF(COUNTIF($A$2:A2191,A2191)&gt;1,"Duplicate","Unique")</f>
        <v>Unique</v>
      </c>
      <c r="C2191" s="1" t="s">
        <v>4523</v>
      </c>
      <c r="D2191" s="1" t="s">
        <v>89</v>
      </c>
      <c r="E2191" s="1" t="str">
        <f t="shared" si="239"/>
        <v>Submitted</v>
      </c>
      <c r="F2191" s="1" t="s">
        <v>35</v>
      </c>
      <c r="G2191" s="1">
        <v>27</v>
      </c>
      <c r="H2191" s="1" t="s">
        <v>36</v>
      </c>
      <c r="I2191" s="1" t="s">
        <v>25</v>
      </c>
      <c r="J2191" s="1" t="s">
        <v>70</v>
      </c>
      <c r="K2191" s="4">
        <v>2421549</v>
      </c>
      <c r="L2191" s="4" t="str">
        <f t="shared" si="240"/>
        <v>Submitted</v>
      </c>
      <c r="M2191" s="1">
        <v>452</v>
      </c>
      <c r="N2191" s="1" t="str">
        <f t="shared" si="241"/>
        <v>High_risk</v>
      </c>
      <c r="O2191" s="1" t="str">
        <f t="shared" si="242"/>
        <v>Excellent</v>
      </c>
      <c r="P2191" s="1" t="str">
        <f t="shared" si="243"/>
        <v>Submitted</v>
      </c>
      <c r="Q2191" s="1" t="str">
        <f t="shared" si="244"/>
        <v>Valid</v>
      </c>
      <c r="R2191" s="1" t="s">
        <v>82</v>
      </c>
      <c r="S2191" s="4">
        <v>3761799</v>
      </c>
      <c r="T2191" s="1">
        <v>13.28</v>
      </c>
      <c r="U2191" s="1">
        <v>60</v>
      </c>
      <c r="V2191" s="1">
        <v>62696.65</v>
      </c>
      <c r="W2191" s="4">
        <f t="shared" si="245"/>
        <v>4163057.56</v>
      </c>
      <c r="X2191" s="1" t="s">
        <v>59</v>
      </c>
      <c r="Y2191" s="1" t="s">
        <v>60</v>
      </c>
      <c r="Z2191" s="8">
        <v>47653</v>
      </c>
      <c r="AA2191" s="8" t="str">
        <f>TEXT(Table2[[#This Row],[Application_Date]],"yyy")</f>
        <v>2030</v>
      </c>
      <c r="AB2191" s="8" t="str">
        <f>TEXT(Table2[[#This Row],[Application_Date]],"mmmm")</f>
        <v>June</v>
      </c>
      <c r="AC2191" s="1" t="s">
        <v>41</v>
      </c>
      <c r="AD2191" s="1" t="s">
        <v>42</v>
      </c>
      <c r="AE2191" s="1" t="s">
        <v>31</v>
      </c>
    </row>
    <row r="2192" spans="1:31" x14ac:dyDescent="0.25">
      <c r="A2192" s="1" t="s">
        <v>4524</v>
      </c>
      <c r="B2192" s="1" t="str">
        <f>IF(COUNTIF($A$2:A2192,A2192)&gt;1,"Duplicate","Unique")</f>
        <v>Unique</v>
      </c>
      <c r="C2192" s="1" t="s">
        <v>4525</v>
      </c>
      <c r="D2192" s="1" t="s">
        <v>242</v>
      </c>
      <c r="E2192" s="1" t="str">
        <f t="shared" si="239"/>
        <v>Submitted</v>
      </c>
      <c r="F2192" s="1" t="s">
        <v>47</v>
      </c>
      <c r="G2192" s="1">
        <v>44</v>
      </c>
      <c r="H2192" s="1" t="s">
        <v>36</v>
      </c>
      <c r="I2192" s="1" t="s">
        <v>48</v>
      </c>
      <c r="J2192" s="1" t="s">
        <v>26</v>
      </c>
      <c r="K2192" s="4">
        <v>1519151</v>
      </c>
      <c r="L2192" s="4" t="str">
        <f t="shared" si="240"/>
        <v>Submitted</v>
      </c>
      <c r="M2192" s="1">
        <v>387</v>
      </c>
      <c r="N2192" s="1" t="str">
        <f t="shared" si="241"/>
        <v>High_risk</v>
      </c>
      <c r="O2192" s="1" t="str">
        <f t="shared" si="242"/>
        <v>Excellent</v>
      </c>
      <c r="P2192" s="1" t="str">
        <f t="shared" si="243"/>
        <v>Submitted</v>
      </c>
      <c r="Q2192" s="1" t="str">
        <f t="shared" si="244"/>
        <v>Valid</v>
      </c>
      <c r="R2192" s="1" t="s">
        <v>38</v>
      </c>
      <c r="S2192" s="4">
        <v>2904543</v>
      </c>
      <c r="T2192" s="1">
        <v>8.9499999999999993</v>
      </c>
      <c r="U2192" s="1">
        <v>12</v>
      </c>
      <c r="V2192" s="1">
        <v>242045.25</v>
      </c>
      <c r="W2192" s="4">
        <f t="shared" si="245"/>
        <v>2169010.3673609938</v>
      </c>
      <c r="X2192" s="1" t="s">
        <v>28</v>
      </c>
      <c r="Y2192" s="1" t="s">
        <v>29</v>
      </c>
      <c r="Z2192" s="8">
        <v>47654</v>
      </c>
      <c r="AA2192" s="8" t="str">
        <f>TEXT(Table2[[#This Row],[Application_Date]],"yyy")</f>
        <v>2030</v>
      </c>
      <c r="AB2192" s="8" t="str">
        <f>TEXT(Table2[[#This Row],[Application_Date]],"mmmm")</f>
        <v>June</v>
      </c>
      <c r="AC2192" s="1" t="s">
        <v>61</v>
      </c>
      <c r="AD2192" s="1" t="s">
        <v>42</v>
      </c>
      <c r="AE2192" s="1" t="s">
        <v>31</v>
      </c>
    </row>
    <row r="2193" spans="1:31" x14ac:dyDescent="0.25">
      <c r="A2193" s="1" t="s">
        <v>4526</v>
      </c>
      <c r="B2193" s="1" t="str">
        <f>IF(COUNTIF($A$2:A2193,A2193)&gt;1,"Duplicate","Unique")</f>
        <v>Unique</v>
      </c>
      <c r="C2193" s="1" t="s">
        <v>4527</v>
      </c>
      <c r="D2193" s="1" t="s">
        <v>325</v>
      </c>
      <c r="E2193" s="1" t="str">
        <f t="shared" si="239"/>
        <v>Submitted</v>
      </c>
      <c r="F2193" s="1" t="s">
        <v>35</v>
      </c>
      <c r="G2193" s="1">
        <v>50</v>
      </c>
      <c r="H2193" s="1" t="s">
        <v>36</v>
      </c>
      <c r="I2193" s="1" t="s">
        <v>48</v>
      </c>
      <c r="J2193" s="1" t="s">
        <v>70</v>
      </c>
      <c r="K2193" s="4">
        <v>2312328</v>
      </c>
      <c r="L2193" s="4" t="str">
        <f t="shared" si="240"/>
        <v>Submitted</v>
      </c>
      <c r="M2193" s="1">
        <v>832</v>
      </c>
      <c r="N2193" s="1" t="str">
        <f t="shared" si="241"/>
        <v>medium_risk</v>
      </c>
      <c r="O2193" s="1" t="str">
        <f t="shared" si="242"/>
        <v>Excellent</v>
      </c>
      <c r="P2193" s="1" t="str">
        <f t="shared" si="243"/>
        <v>Submitted</v>
      </c>
      <c r="Q2193" s="1" t="str">
        <f t="shared" si="244"/>
        <v>Valid</v>
      </c>
      <c r="R2193" s="1" t="s">
        <v>38</v>
      </c>
      <c r="S2193" s="4">
        <v>4876283</v>
      </c>
      <c r="T2193" s="1">
        <v>13.49</v>
      </c>
      <c r="U2193" s="1">
        <v>120</v>
      </c>
      <c r="V2193" s="1">
        <v>40635.69</v>
      </c>
      <c r="W2193" s="4">
        <f t="shared" si="245"/>
        <v>5481754.8058333341</v>
      </c>
      <c r="X2193" s="1" t="s">
        <v>39</v>
      </c>
      <c r="Y2193" s="1" t="s">
        <v>40</v>
      </c>
      <c r="Z2193" s="8">
        <v>47655</v>
      </c>
      <c r="AA2193" s="8" t="str">
        <f>TEXT(Table2[[#This Row],[Application_Date]],"yyy")</f>
        <v>2030</v>
      </c>
      <c r="AB2193" s="8" t="str">
        <f>TEXT(Table2[[#This Row],[Application_Date]],"mmmm")</f>
        <v>June</v>
      </c>
      <c r="AC2193" s="1" t="s">
        <v>41</v>
      </c>
      <c r="AD2193" s="1" t="s">
        <v>30</v>
      </c>
      <c r="AE2193" s="1" t="s">
        <v>43</v>
      </c>
    </row>
    <row r="2194" spans="1:31" x14ac:dyDescent="0.25">
      <c r="A2194" s="1" t="s">
        <v>4528</v>
      </c>
      <c r="B2194" s="1" t="str">
        <f>IF(COUNTIF($A$2:A2194,A2194)&gt;1,"Duplicate","Unique")</f>
        <v>Unique</v>
      </c>
      <c r="C2194" s="1" t="s">
        <v>4529</v>
      </c>
      <c r="D2194" s="1" t="s">
        <v>454</v>
      </c>
      <c r="E2194" s="1" t="str">
        <f t="shared" si="239"/>
        <v>Submitted</v>
      </c>
      <c r="F2194" s="1" t="s">
        <v>35</v>
      </c>
      <c r="G2194" s="1">
        <v>24</v>
      </c>
      <c r="H2194" s="1" t="s">
        <v>36</v>
      </c>
      <c r="I2194" s="1" t="s">
        <v>48</v>
      </c>
      <c r="J2194" s="1" t="s">
        <v>49</v>
      </c>
      <c r="K2194" s="4">
        <v>443100</v>
      </c>
      <c r="L2194" s="4" t="str">
        <f t="shared" si="240"/>
        <v>Submitted</v>
      </c>
      <c r="M2194" s="1">
        <v>472</v>
      </c>
      <c r="N2194" s="1" t="str">
        <f t="shared" si="241"/>
        <v>High_risk</v>
      </c>
      <c r="O2194" s="1" t="str">
        <f t="shared" si="242"/>
        <v>Excellent</v>
      </c>
      <c r="P2194" s="1" t="str">
        <f t="shared" si="243"/>
        <v>Submitted</v>
      </c>
      <c r="Q2194" s="1" t="str">
        <f t="shared" si="244"/>
        <v>Valid</v>
      </c>
      <c r="R2194" s="1" t="s">
        <v>27</v>
      </c>
      <c r="S2194" s="4">
        <v>2780371</v>
      </c>
      <c r="T2194" s="1">
        <v>12.76</v>
      </c>
      <c r="U2194" s="1">
        <v>180</v>
      </c>
      <c r="V2194" s="1">
        <v>15446.51</v>
      </c>
      <c r="W2194" s="4">
        <f t="shared" si="245"/>
        <v>2956461.1633333331</v>
      </c>
      <c r="X2194" s="1" t="s">
        <v>28</v>
      </c>
      <c r="Y2194" s="1" t="s">
        <v>29</v>
      </c>
      <c r="Z2194" s="8">
        <v>47656</v>
      </c>
      <c r="AA2194" s="8" t="str">
        <f>TEXT(Table2[[#This Row],[Application_Date]],"yyy")</f>
        <v>2030</v>
      </c>
      <c r="AB2194" s="8" t="str">
        <f>TEXT(Table2[[#This Row],[Application_Date]],"mmmm")</f>
        <v>June</v>
      </c>
      <c r="AC2194" s="1" t="s">
        <v>41</v>
      </c>
      <c r="AD2194" s="1" t="s">
        <v>30</v>
      </c>
      <c r="AE2194" s="1" t="s">
        <v>31</v>
      </c>
    </row>
    <row r="2195" spans="1:31" x14ac:dyDescent="0.25">
      <c r="A2195" s="1" t="s">
        <v>4530</v>
      </c>
      <c r="B2195" s="1" t="str">
        <f>IF(COUNTIF($A$2:A2195,A2195)&gt;1,"Duplicate","Unique")</f>
        <v>Unique</v>
      </c>
      <c r="C2195" s="1" t="s">
        <v>4531</v>
      </c>
      <c r="D2195" s="1" t="s">
        <v>333</v>
      </c>
      <c r="E2195" s="1" t="str">
        <f t="shared" si="239"/>
        <v>Submitted</v>
      </c>
      <c r="F2195" s="1" t="s">
        <v>35</v>
      </c>
      <c r="G2195" s="1">
        <v>18</v>
      </c>
      <c r="H2195" s="1" t="s">
        <v>36</v>
      </c>
      <c r="I2195" s="1" t="s">
        <v>48</v>
      </c>
      <c r="J2195" s="1" t="s">
        <v>26</v>
      </c>
      <c r="K2195" s="4">
        <v>1966078</v>
      </c>
      <c r="L2195" s="4" t="str">
        <f t="shared" si="240"/>
        <v>Submitted</v>
      </c>
      <c r="M2195" s="1">
        <v>865</v>
      </c>
      <c r="N2195" s="1" t="str">
        <f t="shared" si="241"/>
        <v>medium_risk</v>
      </c>
      <c r="O2195" s="1" t="str">
        <f t="shared" si="242"/>
        <v>Excellent</v>
      </c>
      <c r="P2195" s="1" t="str">
        <f t="shared" si="243"/>
        <v>Submitted</v>
      </c>
      <c r="Q2195" s="1" t="str">
        <f t="shared" si="244"/>
        <v>Valid</v>
      </c>
      <c r="R2195" s="1" t="s">
        <v>70</v>
      </c>
      <c r="S2195" s="4">
        <v>3430279</v>
      </c>
      <c r="T2195" s="1">
        <v>8.82</v>
      </c>
      <c r="U2195" s="1">
        <v>36</v>
      </c>
      <c r="V2195" s="1">
        <v>95285.53</v>
      </c>
      <c r="W2195" s="4">
        <f t="shared" si="245"/>
        <v>2521255.0711211856</v>
      </c>
      <c r="X2195" s="1" t="s">
        <v>59</v>
      </c>
      <c r="Y2195" s="1" t="s">
        <v>60</v>
      </c>
      <c r="Z2195" s="8">
        <v>47657</v>
      </c>
      <c r="AA2195" s="8" t="str">
        <f>TEXT(Table2[[#This Row],[Application_Date]],"yyy")</f>
        <v>2030</v>
      </c>
      <c r="AB2195" s="8" t="str">
        <f>TEXT(Table2[[#This Row],[Application_Date]],"mmmm")</f>
        <v>June</v>
      </c>
      <c r="AC2195" s="1" t="s">
        <v>61</v>
      </c>
      <c r="AD2195" s="1" t="s">
        <v>30</v>
      </c>
      <c r="AE2195" s="1" t="s">
        <v>31</v>
      </c>
    </row>
    <row r="2196" spans="1:31" x14ac:dyDescent="0.25">
      <c r="A2196" s="1" t="s">
        <v>4532</v>
      </c>
      <c r="B2196" s="1" t="str">
        <f>IF(COUNTIF($A$2:A2196,A2196)&gt;1,"Duplicate","Unique")</f>
        <v>Unique</v>
      </c>
      <c r="C2196" s="1" t="s">
        <v>4533</v>
      </c>
      <c r="D2196" s="1" t="s">
        <v>160</v>
      </c>
      <c r="E2196" s="1" t="str">
        <f t="shared" si="239"/>
        <v>Submitted</v>
      </c>
      <c r="F2196" s="1" t="s">
        <v>35</v>
      </c>
      <c r="G2196" s="1">
        <v>58</v>
      </c>
      <c r="H2196" s="1" t="s">
        <v>36</v>
      </c>
      <c r="I2196" s="1" t="s">
        <v>25</v>
      </c>
      <c r="J2196" s="1" t="s">
        <v>37</v>
      </c>
      <c r="K2196" s="4">
        <v>940474</v>
      </c>
      <c r="L2196" s="4" t="str">
        <f t="shared" si="240"/>
        <v>Submitted</v>
      </c>
      <c r="M2196" s="1">
        <v>554</v>
      </c>
      <c r="N2196" s="1" t="str">
        <f t="shared" si="241"/>
        <v>High_risk</v>
      </c>
      <c r="O2196" s="1" t="str">
        <f t="shared" si="242"/>
        <v>Excellent</v>
      </c>
      <c r="P2196" s="1" t="str">
        <f t="shared" si="243"/>
        <v>Submitted</v>
      </c>
      <c r="Q2196" s="1" t="str">
        <f t="shared" si="244"/>
        <v>Valid</v>
      </c>
      <c r="R2196" s="1" t="s">
        <v>70</v>
      </c>
      <c r="S2196" s="4">
        <v>454382</v>
      </c>
      <c r="T2196" s="1">
        <v>13.54</v>
      </c>
      <c r="U2196" s="1">
        <v>180</v>
      </c>
      <c r="V2196" s="1">
        <v>2524.34</v>
      </c>
      <c r="W2196" s="4">
        <f t="shared" si="245"/>
        <v>512694.35666666657</v>
      </c>
      <c r="X2196" s="1" t="s">
        <v>39</v>
      </c>
      <c r="Y2196" s="1" t="s">
        <v>40</v>
      </c>
      <c r="Z2196" s="8">
        <v>47658</v>
      </c>
      <c r="AA2196" s="8" t="str">
        <f>TEXT(Table2[[#This Row],[Application_Date]],"yyy")</f>
        <v>2030</v>
      </c>
      <c r="AB2196" s="8" t="str">
        <f>TEXT(Table2[[#This Row],[Application_Date]],"mmmm")</f>
        <v>June</v>
      </c>
      <c r="AC2196" s="1" t="s">
        <v>61</v>
      </c>
      <c r="AD2196" s="1" t="s">
        <v>42</v>
      </c>
      <c r="AE2196" s="1" t="s">
        <v>31</v>
      </c>
    </row>
    <row r="2197" spans="1:31" x14ac:dyDescent="0.25">
      <c r="A2197" s="1" t="s">
        <v>4534</v>
      </c>
      <c r="B2197" s="1" t="str">
        <f>IF(COUNTIF($A$2:A2197,A2197)&gt;1,"Duplicate","Unique")</f>
        <v>Unique</v>
      </c>
      <c r="C2197" s="1" t="s">
        <v>4535</v>
      </c>
      <c r="D2197" s="1" t="s">
        <v>433</v>
      </c>
      <c r="E2197" s="1" t="str">
        <f t="shared" si="239"/>
        <v>Submitted</v>
      </c>
      <c r="F2197" s="1" t="s">
        <v>47</v>
      </c>
      <c r="G2197" s="1">
        <v>49</v>
      </c>
      <c r="H2197" s="1" t="s">
        <v>36</v>
      </c>
      <c r="I2197" s="1" t="s">
        <v>25</v>
      </c>
      <c r="J2197" s="1" t="s">
        <v>37</v>
      </c>
      <c r="K2197" s="4">
        <v>1363352</v>
      </c>
      <c r="L2197" s="4" t="str">
        <f t="shared" si="240"/>
        <v>Submitted</v>
      </c>
      <c r="M2197" s="1">
        <v>499</v>
      </c>
      <c r="N2197" s="1" t="str">
        <f t="shared" si="241"/>
        <v>High_risk</v>
      </c>
      <c r="O2197" s="1" t="str">
        <f t="shared" si="242"/>
        <v>Excellent</v>
      </c>
      <c r="P2197" s="1" t="str">
        <f t="shared" si="243"/>
        <v>Submitted</v>
      </c>
      <c r="Q2197" s="1" t="str">
        <f t="shared" si="244"/>
        <v>Valid</v>
      </c>
      <c r="R2197" s="1" t="s">
        <v>38</v>
      </c>
      <c r="S2197" s="4">
        <v>4174812</v>
      </c>
      <c r="T2197" s="1">
        <v>12.78</v>
      </c>
      <c r="U2197" s="1">
        <v>36</v>
      </c>
      <c r="V2197" s="1">
        <v>115967</v>
      </c>
      <c r="W2197" s="4">
        <f t="shared" si="245"/>
        <v>4446174.7800204577</v>
      </c>
      <c r="X2197" s="1" t="s">
        <v>85</v>
      </c>
      <c r="Y2197" s="1" t="s">
        <v>86</v>
      </c>
      <c r="Z2197" s="8">
        <v>47659</v>
      </c>
      <c r="AA2197" s="8" t="str">
        <f>TEXT(Table2[[#This Row],[Application_Date]],"yyy")</f>
        <v>2030</v>
      </c>
      <c r="AB2197" s="8" t="str">
        <f>TEXT(Table2[[#This Row],[Application_Date]],"mmmm")</f>
        <v>June</v>
      </c>
      <c r="AC2197" s="1" t="s">
        <v>52</v>
      </c>
      <c r="AD2197" s="1" t="s">
        <v>30</v>
      </c>
      <c r="AE2197" s="1" t="s">
        <v>43</v>
      </c>
    </row>
    <row r="2198" spans="1:31" x14ac:dyDescent="0.25">
      <c r="A2198" s="1" t="s">
        <v>4536</v>
      </c>
      <c r="B2198" s="1" t="str">
        <f>IF(COUNTIF($A$2:A2198,A2198)&gt;1,"Duplicate","Unique")</f>
        <v>Unique</v>
      </c>
      <c r="C2198" s="1" t="s">
        <v>4537</v>
      </c>
      <c r="D2198" s="1" t="s">
        <v>169</v>
      </c>
      <c r="E2198" s="1" t="str">
        <f t="shared" si="239"/>
        <v>Submitted</v>
      </c>
      <c r="F2198" s="1" t="s">
        <v>47</v>
      </c>
      <c r="G2198" s="1">
        <v>42</v>
      </c>
      <c r="H2198" s="1" t="s">
        <v>36</v>
      </c>
      <c r="I2198" s="1" t="s">
        <v>25</v>
      </c>
      <c r="J2198" s="1" t="s">
        <v>26</v>
      </c>
      <c r="K2198" s="4">
        <v>1140450</v>
      </c>
      <c r="L2198" s="4" t="str">
        <f t="shared" si="240"/>
        <v>Submitted</v>
      </c>
      <c r="M2198" s="1">
        <v>780</v>
      </c>
      <c r="N2198" s="1" t="str">
        <f t="shared" si="241"/>
        <v>medium_risk</v>
      </c>
      <c r="O2198" s="1" t="str">
        <f t="shared" si="242"/>
        <v>Excellent</v>
      </c>
      <c r="P2198" s="1" t="str">
        <f t="shared" si="243"/>
        <v>Submitted</v>
      </c>
      <c r="Q2198" s="1" t="str">
        <f t="shared" si="244"/>
        <v>Valid</v>
      </c>
      <c r="R2198" s="1" t="s">
        <v>6</v>
      </c>
      <c r="S2198" s="4">
        <v>1565965</v>
      </c>
      <c r="T2198" s="1">
        <v>14.88</v>
      </c>
      <c r="U2198" s="1">
        <v>120</v>
      </c>
      <c r="V2198" s="1">
        <v>13049.71</v>
      </c>
      <c r="W2198" s="4">
        <f t="shared" si="245"/>
        <v>1941796.6</v>
      </c>
      <c r="X2198" s="1" t="s">
        <v>50</v>
      </c>
      <c r="Y2198" s="1" t="s">
        <v>51</v>
      </c>
      <c r="Z2198" s="8">
        <v>47660</v>
      </c>
      <c r="AA2198" s="8" t="str">
        <f>TEXT(Table2[[#This Row],[Application_Date]],"yyy")</f>
        <v>2030</v>
      </c>
      <c r="AB2198" s="8" t="str">
        <f>TEXT(Table2[[#This Row],[Application_Date]],"mmmm")</f>
        <v>June</v>
      </c>
      <c r="AC2198" s="1" t="s">
        <v>61</v>
      </c>
      <c r="AD2198" s="1" t="s">
        <v>42</v>
      </c>
      <c r="AE2198" s="1" t="s">
        <v>43</v>
      </c>
    </row>
    <row r="2199" spans="1:31" x14ac:dyDescent="0.25">
      <c r="A2199" s="1" t="s">
        <v>4538</v>
      </c>
      <c r="B2199" s="1" t="str">
        <f>IF(COUNTIF($A$2:A2199,A2199)&gt;1,"Duplicate","Unique")</f>
        <v>Unique</v>
      </c>
      <c r="C2199" s="1" t="s">
        <v>4539</v>
      </c>
      <c r="D2199" s="1" t="s">
        <v>325</v>
      </c>
      <c r="E2199" s="1" t="str">
        <f t="shared" si="239"/>
        <v>Submitted</v>
      </c>
      <c r="F2199" s="1" t="s">
        <v>35</v>
      </c>
      <c r="G2199" s="1">
        <v>52</v>
      </c>
      <c r="H2199" s="1" t="s">
        <v>24</v>
      </c>
      <c r="I2199" s="1" t="s">
        <v>25</v>
      </c>
      <c r="J2199" s="1" t="s">
        <v>49</v>
      </c>
      <c r="K2199" s="4">
        <v>617999</v>
      </c>
      <c r="L2199" s="4" t="str">
        <f t="shared" si="240"/>
        <v>Submitted</v>
      </c>
      <c r="M2199" s="1">
        <v>630</v>
      </c>
      <c r="N2199" s="1" t="str">
        <f t="shared" si="241"/>
        <v>low_risk</v>
      </c>
      <c r="O2199" s="1" t="str">
        <f t="shared" si="242"/>
        <v>Excellent</v>
      </c>
      <c r="P2199" s="1" t="str">
        <f t="shared" si="243"/>
        <v>Submitted</v>
      </c>
      <c r="Q2199" s="1" t="str">
        <f t="shared" si="244"/>
        <v>Valid</v>
      </c>
      <c r="R2199" s="1" t="s">
        <v>27</v>
      </c>
      <c r="S2199" s="4">
        <v>1463413</v>
      </c>
      <c r="T2199" s="1">
        <v>9.42</v>
      </c>
      <c r="U2199" s="1">
        <v>180</v>
      </c>
      <c r="V2199" s="1">
        <v>8130.07</v>
      </c>
      <c r="W2199" s="4">
        <f t="shared" si="245"/>
        <v>1148779.2050000001</v>
      </c>
      <c r="X2199" s="1" t="s">
        <v>59</v>
      </c>
      <c r="Y2199" s="1" t="s">
        <v>60</v>
      </c>
      <c r="Z2199" s="8">
        <v>47661</v>
      </c>
      <c r="AA2199" s="8" t="str">
        <f>TEXT(Table2[[#This Row],[Application_Date]],"yyy")</f>
        <v>2030</v>
      </c>
      <c r="AB2199" s="8" t="str">
        <f>TEXT(Table2[[#This Row],[Application_Date]],"mmmm")</f>
        <v>June</v>
      </c>
      <c r="AC2199" s="1" t="s">
        <v>61</v>
      </c>
      <c r="AD2199" s="1" t="s">
        <v>42</v>
      </c>
      <c r="AE2199" s="1" t="s">
        <v>43</v>
      </c>
    </row>
    <row r="2200" spans="1:31" x14ac:dyDescent="0.25">
      <c r="A2200" s="1" t="s">
        <v>4540</v>
      </c>
      <c r="B2200" s="1" t="str">
        <f>IF(COUNTIF($A$2:A2200,A2200)&gt;1,"Duplicate","Unique")</f>
        <v>Unique</v>
      </c>
      <c r="C2200" s="1" t="s">
        <v>4541</v>
      </c>
      <c r="D2200" s="1" t="s">
        <v>169</v>
      </c>
      <c r="E2200" s="1" t="str">
        <f t="shared" si="239"/>
        <v>Submitted</v>
      </c>
      <c r="F2200" s="1" t="s">
        <v>47</v>
      </c>
      <c r="G2200" s="1">
        <v>47</v>
      </c>
      <c r="H2200" s="1" t="s">
        <v>24</v>
      </c>
      <c r="I2200" s="1" t="s">
        <v>25</v>
      </c>
      <c r="J2200" s="1" t="s">
        <v>37</v>
      </c>
      <c r="K2200" s="4">
        <v>2130275</v>
      </c>
      <c r="L2200" s="4" t="str">
        <f t="shared" si="240"/>
        <v>Submitted</v>
      </c>
      <c r="M2200" s="1">
        <v>681</v>
      </c>
      <c r="N2200" s="1" t="str">
        <f t="shared" si="241"/>
        <v>low_risk</v>
      </c>
      <c r="O2200" s="1" t="str">
        <f t="shared" si="242"/>
        <v>Excellent</v>
      </c>
      <c r="P2200" s="1" t="str">
        <f t="shared" si="243"/>
        <v>Submitted</v>
      </c>
      <c r="Q2200" s="1" t="str">
        <f t="shared" si="244"/>
        <v>Valid</v>
      </c>
      <c r="R2200" s="1" t="s">
        <v>38</v>
      </c>
      <c r="S2200" s="4">
        <v>3608736</v>
      </c>
      <c r="T2200" s="1">
        <v>10.25</v>
      </c>
      <c r="U2200" s="1">
        <v>60</v>
      </c>
      <c r="V2200" s="1">
        <v>60145.599999999999</v>
      </c>
      <c r="W2200" s="4">
        <f t="shared" si="245"/>
        <v>3082462.0000000005</v>
      </c>
      <c r="X2200" s="1" t="s">
        <v>39</v>
      </c>
      <c r="Y2200" s="1" t="s">
        <v>40</v>
      </c>
      <c r="Z2200" s="8">
        <v>47662</v>
      </c>
      <c r="AA2200" s="8" t="str">
        <f>TEXT(Table2[[#This Row],[Application_Date]],"yyy")</f>
        <v>2030</v>
      </c>
      <c r="AB2200" s="8" t="str">
        <f>TEXT(Table2[[#This Row],[Application_Date]],"mmmm")</f>
        <v>June</v>
      </c>
      <c r="AC2200" s="1" t="s">
        <v>41</v>
      </c>
      <c r="AD2200" s="1" t="s">
        <v>42</v>
      </c>
      <c r="AE2200" s="1" t="s">
        <v>62</v>
      </c>
    </row>
    <row r="2201" spans="1:31" x14ac:dyDescent="0.25">
      <c r="A2201" s="1" t="s">
        <v>4542</v>
      </c>
      <c r="B2201" s="1" t="str">
        <f>IF(COUNTIF($A$2:A2201,A2201)&gt;1,"Duplicate","Unique")</f>
        <v>Unique</v>
      </c>
      <c r="C2201" s="1" t="s">
        <v>4543</v>
      </c>
      <c r="D2201" s="1" t="s">
        <v>75</v>
      </c>
      <c r="E2201" s="1" t="str">
        <f t="shared" si="239"/>
        <v>Submitted</v>
      </c>
      <c r="F2201" s="1" t="s">
        <v>35</v>
      </c>
      <c r="G2201" s="1">
        <v>26</v>
      </c>
      <c r="H2201" s="1" t="s">
        <v>24</v>
      </c>
      <c r="I2201" s="1" t="s">
        <v>25</v>
      </c>
      <c r="J2201" s="1" t="s">
        <v>26</v>
      </c>
      <c r="K2201" s="4">
        <v>805908</v>
      </c>
      <c r="L2201" s="4" t="str">
        <f t="shared" si="240"/>
        <v>Submitted</v>
      </c>
      <c r="M2201" s="1">
        <v>392</v>
      </c>
      <c r="N2201" s="1" t="str">
        <f t="shared" si="241"/>
        <v>High_risk</v>
      </c>
      <c r="O2201" s="1" t="str">
        <f t="shared" si="242"/>
        <v>Excellent</v>
      </c>
      <c r="P2201" s="1" t="str">
        <f t="shared" si="243"/>
        <v>Submitted</v>
      </c>
      <c r="Q2201" s="1" t="str">
        <f t="shared" si="244"/>
        <v>Valid</v>
      </c>
      <c r="R2201" s="1" t="s">
        <v>82</v>
      </c>
      <c r="S2201" s="4">
        <v>368100</v>
      </c>
      <c r="T2201" s="1">
        <v>15.71</v>
      </c>
      <c r="U2201" s="1">
        <v>24</v>
      </c>
      <c r="V2201" s="1">
        <v>15337.5</v>
      </c>
      <c r="W2201" s="4">
        <f t="shared" si="245"/>
        <v>481904.25091208238</v>
      </c>
      <c r="X2201" s="1" t="s">
        <v>39</v>
      </c>
      <c r="Y2201" s="1" t="s">
        <v>40</v>
      </c>
      <c r="Z2201" s="8">
        <v>47663</v>
      </c>
      <c r="AA2201" s="8" t="str">
        <f>TEXT(Table2[[#This Row],[Application_Date]],"yyy")</f>
        <v>2030</v>
      </c>
      <c r="AB2201" s="8" t="str">
        <f>TEXT(Table2[[#This Row],[Application_Date]],"mmmm")</f>
        <v>June</v>
      </c>
      <c r="AC2201" s="1" t="s">
        <v>61</v>
      </c>
      <c r="AD2201" s="1" t="s">
        <v>30</v>
      </c>
      <c r="AE2201" s="1" t="s">
        <v>62</v>
      </c>
    </row>
    <row r="2202" spans="1:31" x14ac:dyDescent="0.25">
      <c r="A2202" s="1" t="s">
        <v>4544</v>
      </c>
      <c r="B2202" s="1" t="str">
        <f>IF(COUNTIF($A$2:A2202,A2202)&gt;1,"Duplicate","Unique")</f>
        <v>Unique</v>
      </c>
      <c r="C2202" s="1" t="s">
        <v>4545</v>
      </c>
      <c r="D2202" s="1" t="s">
        <v>284</v>
      </c>
      <c r="E2202" s="1" t="str">
        <f t="shared" si="239"/>
        <v>Submitted</v>
      </c>
      <c r="F2202" s="1" t="s">
        <v>47</v>
      </c>
      <c r="G2202" s="1">
        <v>65</v>
      </c>
      <c r="H2202" s="1" t="s">
        <v>36</v>
      </c>
      <c r="I2202" s="1" t="s">
        <v>48</v>
      </c>
      <c r="J2202" s="1" t="s">
        <v>37</v>
      </c>
      <c r="K2202" s="4">
        <v>1165056</v>
      </c>
      <c r="L2202" s="4" t="str">
        <f t="shared" si="240"/>
        <v>Submitted</v>
      </c>
      <c r="M2202" s="1">
        <v>811</v>
      </c>
      <c r="N2202" s="1" t="str">
        <f t="shared" si="241"/>
        <v>medium_risk</v>
      </c>
      <c r="O2202" s="1" t="str">
        <f t="shared" si="242"/>
        <v>Excellent</v>
      </c>
      <c r="P2202" s="1" t="str">
        <f t="shared" si="243"/>
        <v>Submitted</v>
      </c>
      <c r="Q2202" s="1" t="str">
        <f t="shared" si="244"/>
        <v>Valid</v>
      </c>
      <c r="R2202" s="1" t="s">
        <v>82</v>
      </c>
      <c r="S2202" s="4">
        <v>4876835</v>
      </c>
      <c r="T2202" s="1">
        <v>15.58</v>
      </c>
      <c r="U2202" s="1">
        <v>120</v>
      </c>
      <c r="V2202" s="1">
        <v>40640.29</v>
      </c>
      <c r="W2202" s="4">
        <f t="shared" si="245"/>
        <v>6331757.4416666664</v>
      </c>
      <c r="X2202" s="1" t="s">
        <v>85</v>
      </c>
      <c r="Y2202" s="1" t="s">
        <v>86</v>
      </c>
      <c r="Z2202" s="8">
        <v>47664</v>
      </c>
      <c r="AA2202" s="8" t="str">
        <f>TEXT(Table2[[#This Row],[Application_Date]],"yyy")</f>
        <v>2030</v>
      </c>
      <c r="AB2202" s="8" t="str">
        <f>TEXT(Table2[[#This Row],[Application_Date]],"mmmm")</f>
        <v>June</v>
      </c>
      <c r="AC2202" s="1" t="s">
        <v>61</v>
      </c>
      <c r="AD2202" s="1" t="s">
        <v>30</v>
      </c>
      <c r="AE2202" s="1" t="s">
        <v>31</v>
      </c>
    </row>
    <row r="2203" spans="1:31" x14ac:dyDescent="0.25">
      <c r="A2203" s="1" t="s">
        <v>4546</v>
      </c>
      <c r="B2203" s="1" t="str">
        <f>IF(COUNTIF($A$2:A2203,A2203)&gt;1,"Duplicate","Unique")</f>
        <v>Unique</v>
      </c>
      <c r="C2203" s="1" t="s">
        <v>4547</v>
      </c>
      <c r="D2203" s="1" t="s">
        <v>296</v>
      </c>
      <c r="E2203" s="1" t="str">
        <f t="shared" si="239"/>
        <v>Submitted</v>
      </c>
      <c r="F2203" s="1" t="s">
        <v>35</v>
      </c>
      <c r="G2203" s="1">
        <v>43</v>
      </c>
      <c r="H2203" s="1" t="s">
        <v>36</v>
      </c>
      <c r="I2203" s="1" t="s">
        <v>48</v>
      </c>
      <c r="J2203" s="1" t="s">
        <v>26</v>
      </c>
      <c r="K2203" s="4">
        <v>2410631</v>
      </c>
      <c r="L2203" s="4" t="str">
        <f t="shared" si="240"/>
        <v>Submitted</v>
      </c>
      <c r="M2203" s="1">
        <v>411</v>
      </c>
      <c r="N2203" s="1" t="str">
        <f t="shared" si="241"/>
        <v>High_risk</v>
      </c>
      <c r="O2203" s="1" t="str">
        <f t="shared" si="242"/>
        <v>Excellent</v>
      </c>
      <c r="P2203" s="1" t="str">
        <f t="shared" si="243"/>
        <v>Submitted</v>
      </c>
      <c r="Q2203" s="1" t="str">
        <f t="shared" si="244"/>
        <v>Valid</v>
      </c>
      <c r="R2203" s="1" t="s">
        <v>38</v>
      </c>
      <c r="S2203" s="4">
        <v>246850</v>
      </c>
      <c r="T2203" s="1">
        <v>14.54</v>
      </c>
      <c r="U2203" s="1">
        <v>36</v>
      </c>
      <c r="V2203" s="1">
        <v>6856.94</v>
      </c>
      <c r="W2203" s="4">
        <f t="shared" si="245"/>
        <v>299099.9166667831</v>
      </c>
      <c r="X2203" s="1" t="s">
        <v>59</v>
      </c>
      <c r="Y2203" s="1" t="s">
        <v>60</v>
      </c>
      <c r="Z2203" s="8">
        <v>47665</v>
      </c>
      <c r="AA2203" s="8" t="str">
        <f>TEXT(Table2[[#This Row],[Application_Date]],"yyy")</f>
        <v>2030</v>
      </c>
      <c r="AB2203" s="8" t="str">
        <f>TEXT(Table2[[#This Row],[Application_Date]],"mmmm")</f>
        <v>July</v>
      </c>
      <c r="AC2203" s="1" t="s">
        <v>61</v>
      </c>
      <c r="AD2203" s="1" t="s">
        <v>30</v>
      </c>
      <c r="AE2203" s="1" t="s">
        <v>62</v>
      </c>
    </row>
    <row r="2204" spans="1:31" x14ac:dyDescent="0.25">
      <c r="A2204" s="1" t="s">
        <v>4548</v>
      </c>
      <c r="B2204" s="1" t="str">
        <f>IF(COUNTIF($A$2:A2204,A2204)&gt;1,"Duplicate","Unique")</f>
        <v>Unique</v>
      </c>
      <c r="C2204" s="1" t="s">
        <v>4549</v>
      </c>
      <c r="D2204" s="1" t="s">
        <v>403</v>
      </c>
      <c r="E2204" s="1" t="str">
        <f t="shared" si="239"/>
        <v>Submitted</v>
      </c>
      <c r="F2204" s="1" t="s">
        <v>47</v>
      </c>
      <c r="G2204" s="1">
        <v>20</v>
      </c>
      <c r="H2204" s="1" t="s">
        <v>36</v>
      </c>
      <c r="I2204" s="1" t="s">
        <v>48</v>
      </c>
      <c r="J2204" s="1" t="s">
        <v>70</v>
      </c>
      <c r="K2204" s="4">
        <v>476861</v>
      </c>
      <c r="L2204" s="4" t="str">
        <f t="shared" si="240"/>
        <v>Submitted</v>
      </c>
      <c r="M2204" s="1">
        <v>310</v>
      </c>
      <c r="N2204" s="1" t="str">
        <f t="shared" si="241"/>
        <v>High_risk</v>
      </c>
      <c r="O2204" s="1" t="str">
        <f t="shared" si="242"/>
        <v>Excellent</v>
      </c>
      <c r="P2204" s="1" t="str">
        <f t="shared" si="243"/>
        <v>Submitted</v>
      </c>
      <c r="Q2204" s="1" t="str">
        <f t="shared" si="244"/>
        <v>Valid</v>
      </c>
      <c r="R2204" s="1" t="s">
        <v>70</v>
      </c>
      <c r="S2204" s="4">
        <v>3300467</v>
      </c>
      <c r="T2204" s="1">
        <v>9.23</v>
      </c>
      <c r="U2204" s="1">
        <v>180</v>
      </c>
      <c r="V2204" s="1">
        <v>18335.93</v>
      </c>
      <c r="W2204" s="4">
        <f t="shared" si="245"/>
        <v>2538609.2008333332</v>
      </c>
      <c r="X2204" s="1" t="s">
        <v>85</v>
      </c>
      <c r="Y2204" s="1" t="s">
        <v>86</v>
      </c>
      <c r="Z2204" s="8">
        <v>47666</v>
      </c>
      <c r="AA2204" s="8" t="str">
        <f>TEXT(Table2[[#This Row],[Application_Date]],"yyy")</f>
        <v>2030</v>
      </c>
      <c r="AB2204" s="8" t="str">
        <f>TEXT(Table2[[#This Row],[Application_Date]],"mmmm")</f>
        <v>July</v>
      </c>
      <c r="AC2204" s="1" t="s">
        <v>52</v>
      </c>
      <c r="AD2204" s="1" t="s">
        <v>30</v>
      </c>
      <c r="AE2204" s="1" t="s">
        <v>43</v>
      </c>
    </row>
    <row r="2205" spans="1:31" x14ac:dyDescent="0.25">
      <c r="A2205" s="1" t="s">
        <v>4550</v>
      </c>
      <c r="B2205" s="1" t="str">
        <f>IF(COUNTIF($A$2:A2205,A2205)&gt;1,"Duplicate","Unique")</f>
        <v>Unique</v>
      </c>
      <c r="C2205" s="1" t="s">
        <v>4551</v>
      </c>
      <c r="D2205" s="1" t="s">
        <v>766</v>
      </c>
      <c r="E2205" s="1" t="str">
        <f t="shared" si="239"/>
        <v>Submitted</v>
      </c>
      <c r="F2205" s="1" t="s">
        <v>35</v>
      </c>
      <c r="G2205" s="1">
        <v>26</v>
      </c>
      <c r="H2205" s="1" t="s">
        <v>24</v>
      </c>
      <c r="I2205" s="1" t="s">
        <v>48</v>
      </c>
      <c r="J2205" s="1" t="s">
        <v>37</v>
      </c>
      <c r="K2205" s="4">
        <v>1498360</v>
      </c>
      <c r="L2205" s="4" t="str">
        <f t="shared" si="240"/>
        <v>Submitted</v>
      </c>
      <c r="M2205" s="1">
        <v>742</v>
      </c>
      <c r="N2205" s="1" t="str">
        <f t="shared" si="241"/>
        <v>low_risk</v>
      </c>
      <c r="O2205" s="1" t="str">
        <f t="shared" si="242"/>
        <v>Excellent</v>
      </c>
      <c r="P2205" s="1" t="str">
        <f t="shared" si="243"/>
        <v>Submitted</v>
      </c>
      <c r="Q2205" s="1" t="str">
        <f t="shared" si="244"/>
        <v>Valid</v>
      </c>
      <c r="R2205" s="1" t="s">
        <v>6</v>
      </c>
      <c r="S2205" s="4">
        <v>81137</v>
      </c>
      <c r="T2205" s="1">
        <v>16.420000000000002</v>
      </c>
      <c r="U2205" s="1">
        <v>60</v>
      </c>
      <c r="V2205" s="1">
        <v>1352.28</v>
      </c>
      <c r="W2205" s="4">
        <f t="shared" si="245"/>
        <v>111022.46166666667</v>
      </c>
      <c r="X2205" s="1" t="s">
        <v>1384</v>
      </c>
      <c r="Y2205" s="1" t="s">
        <v>51</v>
      </c>
      <c r="Z2205" s="8">
        <v>47667</v>
      </c>
      <c r="AA2205" s="8" t="str">
        <f>TEXT(Table2[[#This Row],[Application_Date]],"yyy")</f>
        <v>2030</v>
      </c>
      <c r="AB2205" s="8" t="str">
        <f>TEXT(Table2[[#This Row],[Application_Date]],"mmmm")</f>
        <v>July</v>
      </c>
      <c r="AC2205" s="1" t="s">
        <v>61</v>
      </c>
      <c r="AD2205" s="1" t="s">
        <v>42</v>
      </c>
      <c r="AE2205" s="1" t="s">
        <v>66</v>
      </c>
    </row>
    <row r="2206" spans="1:31" x14ac:dyDescent="0.25">
      <c r="A2206" s="1" t="s">
        <v>4552</v>
      </c>
      <c r="B2206" s="1" t="str">
        <f>IF(COUNTIF($A$2:A2206,A2206)&gt;1,"Duplicate","Unique")</f>
        <v>Unique</v>
      </c>
      <c r="C2206" s="1" t="s">
        <v>4553</v>
      </c>
      <c r="D2206" s="1" t="s">
        <v>239</v>
      </c>
      <c r="E2206" s="1" t="str">
        <f t="shared" si="239"/>
        <v>Submitted</v>
      </c>
      <c r="F2206" s="1" t="s">
        <v>35</v>
      </c>
      <c r="G2206" s="1">
        <v>44</v>
      </c>
      <c r="H2206" s="1" t="s">
        <v>36</v>
      </c>
      <c r="I2206" s="1" t="s">
        <v>25</v>
      </c>
      <c r="J2206" s="1" t="s">
        <v>49</v>
      </c>
      <c r="K2206" s="4">
        <v>1326589</v>
      </c>
      <c r="L2206" s="4" t="str">
        <f t="shared" si="240"/>
        <v>Submitted</v>
      </c>
      <c r="M2206" s="1">
        <v>822</v>
      </c>
      <c r="N2206" s="1" t="str">
        <f t="shared" si="241"/>
        <v>medium_risk</v>
      </c>
      <c r="O2206" s="1" t="str">
        <f t="shared" si="242"/>
        <v>Excellent</v>
      </c>
      <c r="P2206" s="1" t="str">
        <f t="shared" si="243"/>
        <v>Submitted</v>
      </c>
      <c r="Q2206" s="1" t="str">
        <f t="shared" si="244"/>
        <v>Valid</v>
      </c>
      <c r="R2206" s="1" t="s">
        <v>38</v>
      </c>
      <c r="S2206" s="4">
        <v>892926</v>
      </c>
      <c r="T2206" s="1">
        <v>14.17</v>
      </c>
      <c r="U2206" s="1">
        <v>120</v>
      </c>
      <c r="V2206" s="1">
        <v>7441.05</v>
      </c>
      <c r="W2206" s="4">
        <f t="shared" si="245"/>
        <v>1054396.7850000001</v>
      </c>
      <c r="X2206" s="1" t="s">
        <v>50</v>
      </c>
      <c r="Y2206" s="1" t="s">
        <v>51</v>
      </c>
      <c r="Z2206" s="8">
        <v>47668</v>
      </c>
      <c r="AA2206" s="8" t="str">
        <f>TEXT(Table2[[#This Row],[Application_Date]],"yyy")</f>
        <v>2030</v>
      </c>
      <c r="AB2206" s="8" t="str">
        <f>TEXT(Table2[[#This Row],[Application_Date]],"mmmm")</f>
        <v>July</v>
      </c>
      <c r="AC2206" s="1" t="s">
        <v>61</v>
      </c>
      <c r="AD2206" s="1" t="s">
        <v>30</v>
      </c>
      <c r="AE2206" s="1" t="s">
        <v>66</v>
      </c>
    </row>
    <row r="2207" spans="1:31" x14ac:dyDescent="0.25">
      <c r="A2207" s="1" t="s">
        <v>4554</v>
      </c>
      <c r="B2207" s="1" t="str">
        <f>IF(COUNTIF($A$2:A2207,A2207)&gt;1,"Duplicate","Unique")</f>
        <v>Unique</v>
      </c>
      <c r="C2207" s="1" t="s">
        <v>4555</v>
      </c>
      <c r="D2207" s="1" t="s">
        <v>34</v>
      </c>
      <c r="E2207" s="1" t="str">
        <f t="shared" si="239"/>
        <v>Submitted</v>
      </c>
      <c r="F2207" s="1" t="s">
        <v>35</v>
      </c>
      <c r="G2207" s="1">
        <v>36</v>
      </c>
      <c r="H2207" s="1" t="s">
        <v>24</v>
      </c>
      <c r="I2207" s="1" t="s">
        <v>48</v>
      </c>
      <c r="J2207" s="1" t="s">
        <v>49</v>
      </c>
      <c r="K2207" s="4">
        <v>1804794</v>
      </c>
      <c r="L2207" s="4" t="str">
        <f t="shared" si="240"/>
        <v>Submitted</v>
      </c>
      <c r="M2207" s="1">
        <v>579</v>
      </c>
      <c r="N2207" s="1" t="str">
        <f t="shared" si="241"/>
        <v>High_risk</v>
      </c>
      <c r="O2207" s="1" t="str">
        <f t="shared" si="242"/>
        <v>Excellent</v>
      </c>
      <c r="P2207" s="1" t="str">
        <f t="shared" si="243"/>
        <v>Submitted</v>
      </c>
      <c r="Q2207" s="1" t="str">
        <f t="shared" si="244"/>
        <v>Valid</v>
      </c>
      <c r="R2207" s="1" t="s">
        <v>6</v>
      </c>
      <c r="S2207" s="4">
        <v>4714520</v>
      </c>
      <c r="T2207" s="1">
        <v>11.56</v>
      </c>
      <c r="U2207" s="1">
        <v>24</v>
      </c>
      <c r="V2207" s="1">
        <v>196438.33</v>
      </c>
      <c r="W2207" s="4">
        <f t="shared" si="245"/>
        <v>4541654.6887101019</v>
      </c>
      <c r="X2207" s="1" t="s">
        <v>28</v>
      </c>
      <c r="Y2207" s="1" t="s">
        <v>29</v>
      </c>
      <c r="Z2207" s="8">
        <v>47669</v>
      </c>
      <c r="AA2207" s="8" t="str">
        <f>TEXT(Table2[[#This Row],[Application_Date]],"yyy")</f>
        <v>2030</v>
      </c>
      <c r="AB2207" s="8" t="str">
        <f>TEXT(Table2[[#This Row],[Application_Date]],"mmmm")</f>
        <v>July</v>
      </c>
      <c r="AC2207" s="1" t="s">
        <v>61</v>
      </c>
      <c r="AD2207" s="1" t="s">
        <v>30</v>
      </c>
      <c r="AE2207" s="1" t="s">
        <v>66</v>
      </c>
    </row>
    <row r="2208" spans="1:31" x14ac:dyDescent="0.25">
      <c r="A2208" s="1" t="s">
        <v>4556</v>
      </c>
      <c r="B2208" s="1" t="str">
        <f>IF(COUNTIF($A$2:A2208,A2208)&gt;1,"Duplicate","Unique")</f>
        <v>Unique</v>
      </c>
      <c r="C2208" s="1" t="s">
        <v>4557</v>
      </c>
      <c r="D2208" s="1" t="s">
        <v>366</v>
      </c>
      <c r="E2208" s="1" t="str">
        <f t="shared" si="239"/>
        <v>Submitted</v>
      </c>
      <c r="F2208" s="1" t="s">
        <v>47</v>
      </c>
      <c r="G2208" s="1">
        <v>53</v>
      </c>
      <c r="H2208" s="1" t="s">
        <v>24</v>
      </c>
      <c r="I2208" s="1" t="s">
        <v>48</v>
      </c>
      <c r="J2208" s="1" t="s">
        <v>26</v>
      </c>
      <c r="K2208" s="4">
        <v>2204971</v>
      </c>
      <c r="L2208" s="4" t="str">
        <f t="shared" si="240"/>
        <v>Submitted</v>
      </c>
      <c r="M2208" s="1">
        <v>367</v>
      </c>
      <c r="N2208" s="1" t="str">
        <f t="shared" si="241"/>
        <v>High_risk</v>
      </c>
      <c r="O2208" s="1" t="str">
        <f t="shared" si="242"/>
        <v>Excellent</v>
      </c>
      <c r="P2208" s="1" t="str">
        <f t="shared" si="243"/>
        <v>Submitted</v>
      </c>
      <c r="Q2208" s="1" t="str">
        <f t="shared" si="244"/>
        <v>Valid</v>
      </c>
      <c r="R2208" s="1" t="s">
        <v>38</v>
      </c>
      <c r="S2208" s="4">
        <v>4392233</v>
      </c>
      <c r="T2208" s="1">
        <v>8.61</v>
      </c>
      <c r="U2208" s="1">
        <v>120</v>
      </c>
      <c r="V2208" s="1">
        <v>36601.94</v>
      </c>
      <c r="W2208" s="4">
        <f t="shared" si="245"/>
        <v>3151427.1774999998</v>
      </c>
      <c r="X2208" s="1" t="s">
        <v>59</v>
      </c>
      <c r="Y2208" s="1" t="s">
        <v>60</v>
      </c>
      <c r="Z2208" s="8">
        <v>47670</v>
      </c>
      <c r="AA2208" s="8" t="str">
        <f>TEXT(Table2[[#This Row],[Application_Date]],"yyy")</f>
        <v>2030</v>
      </c>
      <c r="AB2208" s="8" t="str">
        <f>TEXT(Table2[[#This Row],[Application_Date]],"mmmm")</f>
        <v>July</v>
      </c>
      <c r="AC2208" s="1" t="s">
        <v>41</v>
      </c>
      <c r="AD2208" s="1" t="s">
        <v>30</v>
      </c>
      <c r="AE2208" s="1" t="s">
        <v>62</v>
      </c>
    </row>
    <row r="2209" spans="1:31" x14ac:dyDescent="0.25">
      <c r="A2209" s="1" t="s">
        <v>4558</v>
      </c>
      <c r="B2209" s="1" t="str">
        <f>IF(COUNTIF($A$2:A2209,A2209)&gt;1,"Duplicate","Unique")</f>
        <v>Unique</v>
      </c>
      <c r="C2209" s="1" t="s">
        <v>4559</v>
      </c>
      <c r="D2209" s="1" t="s">
        <v>163</v>
      </c>
      <c r="E2209" s="1" t="str">
        <f t="shared" si="239"/>
        <v>Submitted</v>
      </c>
      <c r="F2209" s="1" t="s">
        <v>47</v>
      </c>
      <c r="G2209" s="1">
        <v>26</v>
      </c>
      <c r="H2209" s="1" t="s">
        <v>24</v>
      </c>
      <c r="I2209" s="1" t="s">
        <v>25</v>
      </c>
      <c r="J2209" s="1" t="s">
        <v>37</v>
      </c>
      <c r="K2209" s="4">
        <v>1867867</v>
      </c>
      <c r="L2209" s="4" t="str">
        <f t="shared" si="240"/>
        <v>Submitted</v>
      </c>
      <c r="M2209" s="1">
        <v>630</v>
      </c>
      <c r="N2209" s="1" t="str">
        <f t="shared" si="241"/>
        <v>low_risk</v>
      </c>
      <c r="O2209" s="1" t="str">
        <f t="shared" si="242"/>
        <v>Excellent</v>
      </c>
      <c r="P2209" s="1" t="str">
        <f t="shared" si="243"/>
        <v>Submitted</v>
      </c>
      <c r="Q2209" s="1" t="str">
        <f t="shared" si="244"/>
        <v>Valid</v>
      </c>
      <c r="R2209" s="1" t="s">
        <v>38</v>
      </c>
      <c r="S2209" s="4">
        <v>1570753</v>
      </c>
      <c r="T2209" s="1">
        <v>18.77</v>
      </c>
      <c r="U2209" s="1">
        <v>24</v>
      </c>
      <c r="V2209" s="1">
        <v>65448.04</v>
      </c>
      <c r="W2209" s="4">
        <f t="shared" si="245"/>
        <v>2456919.4845430935</v>
      </c>
      <c r="X2209" s="1" t="s">
        <v>85</v>
      </c>
      <c r="Y2209" s="1" t="s">
        <v>86</v>
      </c>
      <c r="Z2209" s="8">
        <v>47671</v>
      </c>
      <c r="AA2209" s="8" t="str">
        <f>TEXT(Table2[[#This Row],[Application_Date]],"yyy")</f>
        <v>2030</v>
      </c>
      <c r="AB2209" s="8" t="str">
        <f>TEXT(Table2[[#This Row],[Application_Date]],"mmmm")</f>
        <v>July</v>
      </c>
      <c r="AC2209" s="1" t="s">
        <v>61</v>
      </c>
      <c r="AD2209" s="1" t="s">
        <v>42</v>
      </c>
      <c r="AE2209" s="1" t="s">
        <v>62</v>
      </c>
    </row>
    <row r="2210" spans="1:31" x14ac:dyDescent="0.25">
      <c r="A2210" s="1" t="s">
        <v>4560</v>
      </c>
      <c r="B2210" s="1" t="str">
        <f>IF(COUNTIF($A$2:A2210,A2210)&gt;1,"Duplicate","Unique")</f>
        <v>Unique</v>
      </c>
      <c r="C2210" s="1" t="s">
        <v>4561</v>
      </c>
      <c r="D2210" s="1" t="s">
        <v>34</v>
      </c>
      <c r="E2210" s="1" t="str">
        <f t="shared" si="239"/>
        <v>Submitted</v>
      </c>
      <c r="F2210" s="1" t="s">
        <v>47</v>
      </c>
      <c r="G2210" s="1">
        <v>25</v>
      </c>
      <c r="H2210" s="1" t="s">
        <v>36</v>
      </c>
      <c r="I2210" s="1" t="s">
        <v>25</v>
      </c>
      <c r="J2210" s="1" t="s">
        <v>70</v>
      </c>
      <c r="K2210" s="4">
        <v>952820</v>
      </c>
      <c r="L2210" s="4" t="str">
        <f t="shared" si="240"/>
        <v>Submitted</v>
      </c>
      <c r="M2210" s="1">
        <v>521</v>
      </c>
      <c r="N2210" s="1" t="str">
        <f t="shared" si="241"/>
        <v>High_risk</v>
      </c>
      <c r="O2210" s="1" t="str">
        <f t="shared" si="242"/>
        <v>Excellent</v>
      </c>
      <c r="P2210" s="1" t="str">
        <f t="shared" si="243"/>
        <v>Submitted</v>
      </c>
      <c r="Q2210" s="1" t="str">
        <f t="shared" si="244"/>
        <v>Valid</v>
      </c>
      <c r="R2210" s="1" t="s">
        <v>27</v>
      </c>
      <c r="S2210" s="4">
        <v>4787413</v>
      </c>
      <c r="T2210" s="1">
        <v>16.09</v>
      </c>
      <c r="U2210" s="1">
        <v>24</v>
      </c>
      <c r="V2210" s="1">
        <v>199475.54</v>
      </c>
      <c r="W2210" s="4">
        <f t="shared" si="245"/>
        <v>6419122.9395949421</v>
      </c>
      <c r="X2210" s="1" t="s">
        <v>105</v>
      </c>
      <c r="Y2210" s="1" t="s">
        <v>106</v>
      </c>
      <c r="Z2210" s="8">
        <v>47672</v>
      </c>
      <c r="AA2210" s="8" t="str">
        <f>TEXT(Table2[[#This Row],[Application_Date]],"yyy")</f>
        <v>2030</v>
      </c>
      <c r="AB2210" s="8" t="str">
        <f>TEXT(Table2[[#This Row],[Application_Date]],"mmmm")</f>
        <v>July</v>
      </c>
      <c r="AC2210" s="1" t="s">
        <v>61</v>
      </c>
      <c r="AD2210" s="1" t="s">
        <v>30</v>
      </c>
      <c r="AE2210" s="1" t="s">
        <v>31</v>
      </c>
    </row>
    <row r="2211" spans="1:31" x14ac:dyDescent="0.25">
      <c r="A2211" s="1" t="s">
        <v>4562</v>
      </c>
      <c r="B2211" s="1" t="str">
        <f>IF(COUNTIF($A$2:A2211,A2211)&gt;1,"Duplicate","Unique")</f>
        <v>Unique</v>
      </c>
      <c r="C2211" s="1" t="s">
        <v>4563</v>
      </c>
      <c r="D2211" s="1" t="s">
        <v>166</v>
      </c>
      <c r="E2211" s="1" t="str">
        <f t="shared" si="239"/>
        <v>Submitted</v>
      </c>
      <c r="F2211" s="1" t="s">
        <v>35</v>
      </c>
      <c r="G2211" s="1">
        <v>30</v>
      </c>
      <c r="H2211" s="1" t="s">
        <v>24</v>
      </c>
      <c r="I2211" s="1" t="s">
        <v>25</v>
      </c>
      <c r="J2211" s="1" t="s">
        <v>70</v>
      </c>
      <c r="K2211" s="4">
        <v>2472263</v>
      </c>
      <c r="L2211" s="4" t="str">
        <f t="shared" si="240"/>
        <v>Submitted</v>
      </c>
      <c r="M2211" s="1">
        <v>555</v>
      </c>
      <c r="N2211" s="1" t="str">
        <f t="shared" si="241"/>
        <v>High_risk</v>
      </c>
      <c r="O2211" s="1" t="str">
        <f t="shared" si="242"/>
        <v>Excellent</v>
      </c>
      <c r="P2211" s="1" t="str">
        <f t="shared" si="243"/>
        <v>Submitted</v>
      </c>
      <c r="Q2211" s="1" t="str">
        <f t="shared" si="244"/>
        <v>Valid</v>
      </c>
      <c r="R2211" s="1" t="s">
        <v>70</v>
      </c>
      <c r="S2211" s="4">
        <v>1382699</v>
      </c>
      <c r="T2211" s="1">
        <v>15.42</v>
      </c>
      <c r="U2211" s="1">
        <v>24</v>
      </c>
      <c r="V2211" s="1">
        <v>57612.46</v>
      </c>
      <c r="W2211" s="4">
        <f t="shared" si="245"/>
        <v>1776768.2193287436</v>
      </c>
      <c r="X2211" s="1" t="s">
        <v>28</v>
      </c>
      <c r="Y2211" s="1" t="s">
        <v>29</v>
      </c>
      <c r="Z2211" s="8">
        <v>47673</v>
      </c>
      <c r="AA2211" s="8" t="str">
        <f>TEXT(Table2[[#This Row],[Application_Date]],"yyy")</f>
        <v>2030</v>
      </c>
      <c r="AB2211" s="8" t="str">
        <f>TEXT(Table2[[#This Row],[Application_Date]],"mmmm")</f>
        <v>July</v>
      </c>
      <c r="AC2211" s="1" t="s">
        <v>61</v>
      </c>
      <c r="AD2211" s="1" t="s">
        <v>42</v>
      </c>
      <c r="AE2211" s="1" t="s">
        <v>66</v>
      </c>
    </row>
    <row r="2212" spans="1:31" x14ac:dyDescent="0.25">
      <c r="A2212" s="1" t="s">
        <v>4564</v>
      </c>
      <c r="B2212" s="1" t="str">
        <f>IF(COUNTIF($A$2:A2212,A2212)&gt;1,"Duplicate","Unique")</f>
        <v>Unique</v>
      </c>
      <c r="C2212" s="1" t="s">
        <v>4565</v>
      </c>
      <c r="D2212" s="1" t="s">
        <v>23</v>
      </c>
      <c r="E2212" s="1" t="str">
        <f t="shared" si="239"/>
        <v>Submitted</v>
      </c>
      <c r="F2212" s="1" t="s">
        <v>47</v>
      </c>
      <c r="G2212" s="1">
        <v>56</v>
      </c>
      <c r="H2212" s="1" t="s">
        <v>24</v>
      </c>
      <c r="I2212" s="1" t="s">
        <v>25</v>
      </c>
      <c r="J2212" s="1" t="s">
        <v>70</v>
      </c>
      <c r="K2212" s="4">
        <v>2019025</v>
      </c>
      <c r="L2212" s="4" t="str">
        <f t="shared" si="240"/>
        <v>Submitted</v>
      </c>
      <c r="M2212" s="1">
        <v>617</v>
      </c>
      <c r="N2212" s="1" t="str">
        <f t="shared" si="241"/>
        <v>low_risk</v>
      </c>
      <c r="O2212" s="1" t="str">
        <f t="shared" si="242"/>
        <v>Excellent</v>
      </c>
      <c r="P2212" s="1" t="str">
        <f t="shared" si="243"/>
        <v>Submitted</v>
      </c>
      <c r="Q2212" s="1" t="str">
        <f t="shared" si="244"/>
        <v>Valid</v>
      </c>
      <c r="R2212" s="1" t="s">
        <v>38</v>
      </c>
      <c r="S2212" s="4">
        <v>4484170</v>
      </c>
      <c r="T2212" s="1">
        <v>14.35</v>
      </c>
      <c r="U2212" s="1">
        <v>180</v>
      </c>
      <c r="V2212" s="1">
        <v>24912.06</v>
      </c>
      <c r="W2212" s="4">
        <f t="shared" si="245"/>
        <v>5362319.958333333</v>
      </c>
      <c r="X2212" s="1" t="s">
        <v>28</v>
      </c>
      <c r="Y2212" s="1" t="s">
        <v>29</v>
      </c>
      <c r="Z2212" s="8">
        <v>47674</v>
      </c>
      <c r="AA2212" s="8" t="str">
        <f>TEXT(Table2[[#This Row],[Application_Date]],"yyy")</f>
        <v>2030</v>
      </c>
      <c r="AB2212" s="8" t="str">
        <f>TEXT(Table2[[#This Row],[Application_Date]],"mmmm")</f>
        <v>July</v>
      </c>
      <c r="AC2212" s="1" t="s">
        <v>61</v>
      </c>
      <c r="AD2212" s="1" t="s">
        <v>30</v>
      </c>
      <c r="AE2212" s="1" t="s">
        <v>43</v>
      </c>
    </row>
    <row r="2213" spans="1:31" x14ac:dyDescent="0.25">
      <c r="A2213" s="1" t="s">
        <v>4566</v>
      </c>
      <c r="B2213" s="1" t="str">
        <f>IF(COUNTIF($A$2:A2213,A2213)&gt;1,"Duplicate","Unique")</f>
        <v>Unique</v>
      </c>
      <c r="C2213" s="1" t="s">
        <v>4567</v>
      </c>
      <c r="D2213" s="1" t="s">
        <v>145</v>
      </c>
      <c r="E2213" s="1" t="str">
        <f t="shared" si="239"/>
        <v>Submitted</v>
      </c>
      <c r="F2213" s="1" t="s">
        <v>47</v>
      </c>
      <c r="G2213" s="1">
        <v>59</v>
      </c>
      <c r="H2213" s="1" t="s">
        <v>36</v>
      </c>
      <c r="I2213" s="1" t="s">
        <v>48</v>
      </c>
      <c r="J2213" s="1" t="s">
        <v>70</v>
      </c>
      <c r="K2213" s="4">
        <v>745344</v>
      </c>
      <c r="L2213" s="4" t="str">
        <f t="shared" si="240"/>
        <v>Submitted</v>
      </c>
      <c r="M2213" s="1">
        <v>762</v>
      </c>
      <c r="N2213" s="1" t="str">
        <f t="shared" si="241"/>
        <v>medium_risk</v>
      </c>
      <c r="O2213" s="1" t="str">
        <f t="shared" si="242"/>
        <v>Excellent</v>
      </c>
      <c r="P2213" s="1" t="str">
        <f t="shared" si="243"/>
        <v>Submitted</v>
      </c>
      <c r="Q2213" s="1" t="str">
        <f t="shared" si="244"/>
        <v>Valid</v>
      </c>
      <c r="R2213" s="1" t="s">
        <v>27</v>
      </c>
      <c r="S2213" s="4">
        <v>1208604</v>
      </c>
      <c r="T2213" s="1">
        <v>14.26</v>
      </c>
      <c r="U2213" s="1">
        <v>180</v>
      </c>
      <c r="V2213" s="1">
        <v>6714.47</v>
      </c>
      <c r="W2213" s="4">
        <f t="shared" si="245"/>
        <v>1436224.42</v>
      </c>
      <c r="X2213" s="1" t="s">
        <v>95</v>
      </c>
      <c r="Y2213" s="1" t="s">
        <v>96</v>
      </c>
      <c r="Z2213" s="8">
        <v>47675</v>
      </c>
      <c r="AA2213" s="8" t="str">
        <f>TEXT(Table2[[#This Row],[Application_Date]],"yyy")</f>
        <v>2030</v>
      </c>
      <c r="AB2213" s="8" t="str">
        <f>TEXT(Table2[[#This Row],[Application_Date]],"mmmm")</f>
        <v>July</v>
      </c>
      <c r="AC2213" s="1" t="s">
        <v>61</v>
      </c>
      <c r="AD2213" s="1" t="s">
        <v>30</v>
      </c>
      <c r="AE2213" s="1" t="s">
        <v>31</v>
      </c>
    </row>
    <row r="2214" spans="1:31" x14ac:dyDescent="0.25">
      <c r="A2214" s="1" t="s">
        <v>4568</v>
      </c>
      <c r="B2214" s="1" t="str">
        <f>IF(COUNTIF($A$2:A2214,A2214)&gt;1,"Duplicate","Unique")</f>
        <v>Unique</v>
      </c>
      <c r="C2214" s="1" t="s">
        <v>4569</v>
      </c>
      <c r="D2214" s="1" t="s">
        <v>23</v>
      </c>
      <c r="E2214" s="1" t="str">
        <f t="shared" si="239"/>
        <v>Submitted</v>
      </c>
      <c r="F2214" s="1" t="s">
        <v>47</v>
      </c>
      <c r="G2214" s="1">
        <v>54</v>
      </c>
      <c r="H2214" s="1" t="s">
        <v>24</v>
      </c>
      <c r="I2214" s="1" t="s">
        <v>48</v>
      </c>
      <c r="J2214" s="1" t="s">
        <v>70</v>
      </c>
      <c r="K2214" s="4">
        <v>839134</v>
      </c>
      <c r="L2214" s="4" t="str">
        <f t="shared" si="240"/>
        <v>Submitted</v>
      </c>
      <c r="M2214" s="1">
        <v>609</v>
      </c>
      <c r="N2214" s="1" t="str">
        <f t="shared" si="241"/>
        <v>low_risk</v>
      </c>
      <c r="O2214" s="1" t="str">
        <f t="shared" si="242"/>
        <v>Excellent</v>
      </c>
      <c r="P2214" s="1" t="str">
        <f t="shared" si="243"/>
        <v>Submitted</v>
      </c>
      <c r="Q2214" s="1" t="str">
        <f t="shared" si="244"/>
        <v>Valid</v>
      </c>
      <c r="R2214" s="1" t="s">
        <v>70</v>
      </c>
      <c r="S2214" s="4">
        <v>3160750</v>
      </c>
      <c r="T2214" s="1">
        <v>7.9</v>
      </c>
      <c r="U2214" s="1">
        <v>24</v>
      </c>
      <c r="V2214" s="1">
        <v>131697.92000000001</v>
      </c>
      <c r="W2214" s="4">
        <f t="shared" si="245"/>
        <v>2080838.2035790607</v>
      </c>
      <c r="X2214" s="1" t="s">
        <v>39</v>
      </c>
      <c r="Y2214" s="1" t="s">
        <v>40</v>
      </c>
      <c r="Z2214" s="8">
        <v>47676</v>
      </c>
      <c r="AA2214" s="8" t="str">
        <f>TEXT(Table2[[#This Row],[Application_Date]],"yyy")</f>
        <v>2030</v>
      </c>
      <c r="AB2214" s="8" t="str">
        <f>TEXT(Table2[[#This Row],[Application_Date]],"mmmm")</f>
        <v>July</v>
      </c>
      <c r="AC2214" s="1" t="s">
        <v>61</v>
      </c>
      <c r="AD2214" s="1" t="s">
        <v>42</v>
      </c>
      <c r="AE2214" s="1" t="s">
        <v>66</v>
      </c>
    </row>
    <row r="2215" spans="1:31" x14ac:dyDescent="0.25">
      <c r="A2215" s="1" t="s">
        <v>4570</v>
      </c>
      <c r="B2215" s="1" t="str">
        <f>IF(COUNTIF($A$2:A2215,A2215)&gt;1,"Duplicate","Unique")</f>
        <v>Unique</v>
      </c>
      <c r="C2215" s="1" t="s">
        <v>4571</v>
      </c>
      <c r="D2215" s="1" t="s">
        <v>328</v>
      </c>
      <c r="E2215" s="1" t="str">
        <f t="shared" si="239"/>
        <v>Submitted</v>
      </c>
      <c r="F2215" s="1" t="s">
        <v>47</v>
      </c>
      <c r="G2215" s="1">
        <v>37</v>
      </c>
      <c r="H2215" s="1" t="s">
        <v>36</v>
      </c>
      <c r="I2215" s="1" t="s">
        <v>25</v>
      </c>
      <c r="J2215" s="1" t="s">
        <v>49</v>
      </c>
      <c r="K2215" s="4">
        <v>1624998</v>
      </c>
      <c r="L2215" s="4" t="str">
        <f t="shared" si="240"/>
        <v>Submitted</v>
      </c>
      <c r="M2215" s="1">
        <v>350</v>
      </c>
      <c r="N2215" s="1" t="str">
        <f t="shared" si="241"/>
        <v>High_risk</v>
      </c>
      <c r="O2215" s="1" t="str">
        <f t="shared" si="242"/>
        <v>Excellent</v>
      </c>
      <c r="P2215" s="1" t="str">
        <f t="shared" si="243"/>
        <v>Submitted</v>
      </c>
      <c r="Q2215" s="1" t="str">
        <f t="shared" si="244"/>
        <v>Valid</v>
      </c>
      <c r="R2215" s="1" t="s">
        <v>82</v>
      </c>
      <c r="S2215" s="4">
        <v>4079757</v>
      </c>
      <c r="T2215" s="1">
        <v>10.75</v>
      </c>
      <c r="U2215" s="1">
        <v>60</v>
      </c>
      <c r="V2215" s="1">
        <v>67995.95</v>
      </c>
      <c r="W2215" s="4">
        <f t="shared" si="245"/>
        <v>3654782.3125</v>
      </c>
      <c r="X2215" s="1" t="s">
        <v>105</v>
      </c>
      <c r="Y2215" s="1" t="s">
        <v>106</v>
      </c>
      <c r="Z2215" s="8">
        <v>47677</v>
      </c>
      <c r="AA2215" s="8" t="str">
        <f>TEXT(Table2[[#This Row],[Application_Date]],"yyy")</f>
        <v>2030</v>
      </c>
      <c r="AB2215" s="8" t="str">
        <f>TEXT(Table2[[#This Row],[Application_Date]],"mmmm")</f>
        <v>July</v>
      </c>
      <c r="AC2215" s="1" t="s">
        <v>61</v>
      </c>
      <c r="AD2215" s="1" t="s">
        <v>30</v>
      </c>
      <c r="AE2215" s="1" t="s">
        <v>31</v>
      </c>
    </row>
    <row r="2216" spans="1:31" x14ac:dyDescent="0.25">
      <c r="A2216" s="1" t="s">
        <v>4572</v>
      </c>
      <c r="B2216" s="1" t="str">
        <f>IF(COUNTIF($A$2:A2216,A2216)&gt;1,"Duplicate","Unique")</f>
        <v>Unique</v>
      </c>
      <c r="C2216" s="1" t="s">
        <v>4573</v>
      </c>
      <c r="D2216" s="1" t="s">
        <v>239</v>
      </c>
      <c r="E2216" s="1" t="str">
        <f t="shared" si="239"/>
        <v>Submitted</v>
      </c>
      <c r="F2216" s="1" t="s">
        <v>47</v>
      </c>
      <c r="G2216" s="1">
        <v>27</v>
      </c>
      <c r="H2216" s="1" t="s">
        <v>24</v>
      </c>
      <c r="I2216" s="1" t="s">
        <v>48</v>
      </c>
      <c r="J2216" s="1" t="s">
        <v>37</v>
      </c>
      <c r="K2216" s="4">
        <v>0</v>
      </c>
      <c r="L2216" s="4" t="str">
        <f t="shared" si="240"/>
        <v>Submitted</v>
      </c>
      <c r="M2216" s="1">
        <v>850</v>
      </c>
      <c r="N2216" s="1" t="str">
        <f t="shared" si="241"/>
        <v>medium_risk</v>
      </c>
      <c r="O2216" s="1" t="str">
        <f t="shared" si="242"/>
        <v>Excellent</v>
      </c>
      <c r="P2216" s="1" t="str">
        <f t="shared" si="243"/>
        <v>Submitted</v>
      </c>
      <c r="Q2216" s="1" t="str">
        <f t="shared" si="244"/>
        <v>Valid</v>
      </c>
      <c r="R2216" s="1" t="s">
        <v>6</v>
      </c>
      <c r="S2216" s="4">
        <v>3974851</v>
      </c>
      <c r="T2216" s="1">
        <v>9.33</v>
      </c>
      <c r="U2216" s="1">
        <v>36</v>
      </c>
      <c r="V2216" s="1">
        <v>110412.53</v>
      </c>
      <c r="W2216" s="4">
        <f t="shared" si="245"/>
        <v>3090446.655639607</v>
      </c>
      <c r="X2216" s="1" t="s">
        <v>39</v>
      </c>
      <c r="Y2216" s="1" t="s">
        <v>40</v>
      </c>
      <c r="Z2216" s="8">
        <v>47678</v>
      </c>
      <c r="AA2216" s="8" t="str">
        <f>TEXT(Table2[[#This Row],[Application_Date]],"yyy")</f>
        <v>2030</v>
      </c>
      <c r="AB2216" s="8" t="str">
        <f>TEXT(Table2[[#This Row],[Application_Date]],"mmmm")</f>
        <v>July</v>
      </c>
      <c r="AC2216" s="1" t="s">
        <v>61</v>
      </c>
      <c r="AD2216" s="1" t="s">
        <v>42</v>
      </c>
      <c r="AE2216" s="1" t="s">
        <v>43</v>
      </c>
    </row>
    <row r="2217" spans="1:31" x14ac:dyDescent="0.25">
      <c r="A2217" s="1" t="s">
        <v>4574</v>
      </c>
      <c r="B2217" s="1" t="str">
        <f>IF(COUNTIF($A$2:A2217,A2217)&gt;1,"Duplicate","Unique")</f>
        <v>Unique</v>
      </c>
      <c r="C2217" s="1" t="s">
        <v>4575</v>
      </c>
      <c r="D2217" s="1" t="s">
        <v>229</v>
      </c>
      <c r="E2217" s="1" t="str">
        <f t="shared" si="239"/>
        <v>Submitted</v>
      </c>
      <c r="F2217" s="1" t="s">
        <v>35</v>
      </c>
      <c r="G2217" s="1">
        <v>49</v>
      </c>
      <c r="H2217" s="1" t="s">
        <v>36</v>
      </c>
      <c r="I2217" s="1" t="s">
        <v>48</v>
      </c>
      <c r="J2217" s="1" t="s">
        <v>37</v>
      </c>
      <c r="K2217" s="4">
        <v>483897</v>
      </c>
      <c r="L2217" s="4" t="str">
        <f t="shared" si="240"/>
        <v>Submitted</v>
      </c>
      <c r="M2217" s="1">
        <v>685</v>
      </c>
      <c r="N2217" s="1" t="str">
        <f t="shared" si="241"/>
        <v>low_risk</v>
      </c>
      <c r="O2217" s="1" t="str">
        <f t="shared" si="242"/>
        <v>Excellent</v>
      </c>
      <c r="P2217" s="1" t="str">
        <f t="shared" si="243"/>
        <v>Submitted</v>
      </c>
      <c r="Q2217" s="1" t="str">
        <f t="shared" si="244"/>
        <v>Valid</v>
      </c>
      <c r="R2217" s="1" t="s">
        <v>70</v>
      </c>
      <c r="S2217" s="4">
        <v>1614267</v>
      </c>
      <c r="T2217" s="1">
        <v>14.39</v>
      </c>
      <c r="U2217" s="1">
        <v>120</v>
      </c>
      <c r="V2217" s="1">
        <v>13452.23</v>
      </c>
      <c r="W2217" s="4">
        <f t="shared" si="245"/>
        <v>1935775.1775</v>
      </c>
      <c r="X2217" s="1" t="s">
        <v>59</v>
      </c>
      <c r="Y2217" s="1" t="s">
        <v>60</v>
      </c>
      <c r="Z2217" s="8">
        <v>47679</v>
      </c>
      <c r="AA2217" s="8" t="str">
        <f>TEXT(Table2[[#This Row],[Application_Date]],"yyy")</f>
        <v>2030</v>
      </c>
      <c r="AB2217" s="8" t="str">
        <f>TEXT(Table2[[#This Row],[Application_Date]],"mmmm")</f>
        <v>July</v>
      </c>
      <c r="AC2217" s="1" t="s">
        <v>52</v>
      </c>
      <c r="AD2217" s="1" t="s">
        <v>30</v>
      </c>
      <c r="AE2217" s="1" t="s">
        <v>62</v>
      </c>
    </row>
    <row r="2218" spans="1:31" x14ac:dyDescent="0.25">
      <c r="A2218" s="1" t="s">
        <v>4576</v>
      </c>
      <c r="B2218" s="1" t="str">
        <f>IF(COUNTIF($A$2:A2218,A2218)&gt;1,"Duplicate","Unique")</f>
        <v>Unique</v>
      </c>
      <c r="C2218" s="1" t="s">
        <v>4577</v>
      </c>
      <c r="D2218" s="1" t="s">
        <v>142</v>
      </c>
      <c r="E2218" s="1" t="str">
        <f t="shared" si="239"/>
        <v>Submitted</v>
      </c>
      <c r="F2218" s="1" t="s">
        <v>35</v>
      </c>
      <c r="G2218" s="1">
        <v>51</v>
      </c>
      <c r="H2218" s="1" t="s">
        <v>36</v>
      </c>
      <c r="I2218" s="1" t="s">
        <v>25</v>
      </c>
      <c r="J2218" s="1" t="s">
        <v>26</v>
      </c>
      <c r="K2218" s="4">
        <v>2488651</v>
      </c>
      <c r="L2218" s="4" t="str">
        <f t="shared" si="240"/>
        <v>Submitted</v>
      </c>
      <c r="M2218" s="1">
        <v>787</v>
      </c>
      <c r="N2218" s="1" t="str">
        <f t="shared" si="241"/>
        <v>medium_risk</v>
      </c>
      <c r="O2218" s="1" t="str">
        <f t="shared" si="242"/>
        <v>Excellent</v>
      </c>
      <c r="P2218" s="1" t="str">
        <f t="shared" si="243"/>
        <v>Submitted</v>
      </c>
      <c r="Q2218" s="1" t="str">
        <f t="shared" si="244"/>
        <v>Valid</v>
      </c>
      <c r="R2218" s="1" t="s">
        <v>38</v>
      </c>
      <c r="S2218" s="4">
        <v>3786520</v>
      </c>
      <c r="T2218" s="1">
        <v>12.97</v>
      </c>
      <c r="U2218" s="1">
        <v>12</v>
      </c>
      <c r="V2218" s="1">
        <v>315543.33</v>
      </c>
      <c r="W2218" s="4">
        <f t="shared" si="245"/>
        <v>4093218.2131586252</v>
      </c>
      <c r="X2218" s="1" t="s">
        <v>85</v>
      </c>
      <c r="Y2218" s="1" t="s">
        <v>86</v>
      </c>
      <c r="Z2218" s="8">
        <v>47680</v>
      </c>
      <c r="AA2218" s="8" t="str">
        <f>TEXT(Table2[[#This Row],[Application_Date]],"yyy")</f>
        <v>2030</v>
      </c>
      <c r="AB2218" s="8" t="str">
        <f>TEXT(Table2[[#This Row],[Application_Date]],"mmmm")</f>
        <v>July</v>
      </c>
      <c r="AC2218" s="1" t="s">
        <v>41</v>
      </c>
      <c r="AD2218" s="1" t="s">
        <v>30</v>
      </c>
      <c r="AE2218" s="1" t="s">
        <v>31</v>
      </c>
    </row>
    <row r="2219" spans="1:31" x14ac:dyDescent="0.25">
      <c r="A2219" s="1" t="s">
        <v>4578</v>
      </c>
      <c r="B2219" s="1" t="str">
        <f>IF(COUNTIF($A$2:A2219,A2219)&gt;1,"Duplicate","Unique")</f>
        <v>Unique</v>
      </c>
      <c r="C2219" s="1" t="s">
        <v>4579</v>
      </c>
      <c r="D2219" s="1">
        <v>0</v>
      </c>
      <c r="E2219" s="1" t="str">
        <f t="shared" si="239"/>
        <v>Submitted</v>
      </c>
      <c r="F2219" s="1" t="s">
        <v>47</v>
      </c>
      <c r="G2219" s="1">
        <v>43</v>
      </c>
      <c r="H2219" s="1" t="s">
        <v>36</v>
      </c>
      <c r="I2219" s="1" t="s">
        <v>48</v>
      </c>
      <c r="J2219" s="1" t="s">
        <v>49</v>
      </c>
      <c r="K2219" s="4">
        <v>2151340</v>
      </c>
      <c r="L2219" s="4" t="str">
        <f t="shared" si="240"/>
        <v>Submitted</v>
      </c>
      <c r="M2219" s="1">
        <v>732</v>
      </c>
      <c r="N2219" s="1" t="str">
        <f t="shared" si="241"/>
        <v>low_risk</v>
      </c>
      <c r="O2219" s="1" t="str">
        <f t="shared" si="242"/>
        <v>Excellent</v>
      </c>
      <c r="P2219" s="1" t="str">
        <f t="shared" si="243"/>
        <v>Submitted</v>
      </c>
      <c r="Q2219" s="1" t="str">
        <f t="shared" si="244"/>
        <v>Valid</v>
      </c>
      <c r="R2219" s="1" t="s">
        <v>6</v>
      </c>
      <c r="S2219" s="4">
        <v>3416068</v>
      </c>
      <c r="T2219" s="1">
        <v>10.35</v>
      </c>
      <c r="U2219" s="1">
        <v>12</v>
      </c>
      <c r="V2219" s="1">
        <v>284672.33</v>
      </c>
      <c r="W2219" s="4">
        <f t="shared" si="245"/>
        <v>2948050.5689388337</v>
      </c>
      <c r="X2219" s="1" t="s">
        <v>95</v>
      </c>
      <c r="Y2219" s="1" t="s">
        <v>96</v>
      </c>
      <c r="Z2219" s="8">
        <v>47681</v>
      </c>
      <c r="AA2219" s="8" t="str">
        <f>TEXT(Table2[[#This Row],[Application_Date]],"yyy")</f>
        <v>2030</v>
      </c>
      <c r="AB2219" s="8" t="str">
        <f>TEXT(Table2[[#This Row],[Application_Date]],"mmmm")</f>
        <v>July</v>
      </c>
      <c r="AC2219" s="1" t="s">
        <v>61</v>
      </c>
      <c r="AD2219" s="1" t="s">
        <v>30</v>
      </c>
      <c r="AE2219" s="1" t="s">
        <v>43</v>
      </c>
    </row>
    <row r="2220" spans="1:31" x14ac:dyDescent="0.25">
      <c r="A2220" s="1" t="s">
        <v>4580</v>
      </c>
      <c r="B2220" s="1" t="str">
        <f>IF(COUNTIF($A$2:A2220,A2220)&gt;1,"Duplicate","Unique")</f>
        <v>Unique</v>
      </c>
      <c r="C2220" s="1" t="s">
        <v>4581</v>
      </c>
      <c r="D2220" s="1" t="s">
        <v>157</v>
      </c>
      <c r="E2220" s="1" t="str">
        <f t="shared" si="239"/>
        <v>Submitted</v>
      </c>
      <c r="F2220" s="1" t="s">
        <v>47</v>
      </c>
      <c r="G2220" s="1">
        <v>51</v>
      </c>
      <c r="H2220" s="1" t="s">
        <v>24</v>
      </c>
      <c r="I2220" s="1" t="s">
        <v>25</v>
      </c>
      <c r="J2220" s="1" t="s">
        <v>49</v>
      </c>
      <c r="K2220" s="4">
        <v>1208630</v>
      </c>
      <c r="L2220" s="4" t="str">
        <f t="shared" si="240"/>
        <v>Submitted</v>
      </c>
      <c r="M2220" s="1">
        <v>722</v>
      </c>
      <c r="N2220" s="1" t="str">
        <f t="shared" si="241"/>
        <v>low_risk</v>
      </c>
      <c r="O2220" s="1" t="str">
        <f t="shared" si="242"/>
        <v>Excellent</v>
      </c>
      <c r="P2220" s="1" t="str">
        <f t="shared" si="243"/>
        <v>Submitted</v>
      </c>
      <c r="Q2220" s="1" t="str">
        <f t="shared" si="244"/>
        <v>Valid</v>
      </c>
      <c r="R2220" s="1" t="s">
        <v>70</v>
      </c>
      <c r="S2220" s="4">
        <v>2984911</v>
      </c>
      <c r="T2220" s="1">
        <v>14.02</v>
      </c>
      <c r="U2220" s="1">
        <v>180</v>
      </c>
      <c r="V2220" s="1">
        <v>16582.84</v>
      </c>
      <c r="W2220" s="4">
        <f t="shared" si="245"/>
        <v>3487371.0183333331</v>
      </c>
      <c r="X2220" s="1" t="s">
        <v>105</v>
      </c>
      <c r="Y2220" s="1" t="s">
        <v>106</v>
      </c>
      <c r="Z2220" s="8">
        <v>47682</v>
      </c>
      <c r="AA2220" s="8" t="str">
        <f>TEXT(Table2[[#This Row],[Application_Date]],"yyy")</f>
        <v>2030</v>
      </c>
      <c r="AB2220" s="8" t="str">
        <f>TEXT(Table2[[#This Row],[Application_Date]],"mmmm")</f>
        <v>July</v>
      </c>
      <c r="AC2220" s="1" t="s">
        <v>61</v>
      </c>
      <c r="AD2220" s="1" t="s">
        <v>42</v>
      </c>
      <c r="AE2220" s="1" t="s">
        <v>62</v>
      </c>
    </row>
    <row r="2221" spans="1:31" x14ac:dyDescent="0.25">
      <c r="A2221" s="1" t="s">
        <v>4582</v>
      </c>
      <c r="B2221" s="1" t="str">
        <f>IF(COUNTIF($A$2:A2221,A2221)&gt;1,"Duplicate","Unique")</f>
        <v>Unique</v>
      </c>
      <c r="C2221" s="1" t="s">
        <v>4583</v>
      </c>
      <c r="D2221" s="1" t="s">
        <v>373</v>
      </c>
      <c r="E2221" s="1" t="str">
        <f t="shared" si="239"/>
        <v>Submitted</v>
      </c>
      <c r="F2221" s="1" t="s">
        <v>35</v>
      </c>
      <c r="G2221" s="1">
        <v>28</v>
      </c>
      <c r="H2221" s="1" t="s">
        <v>24</v>
      </c>
      <c r="I2221" s="1" t="s">
        <v>48</v>
      </c>
      <c r="J2221" s="1" t="s">
        <v>26</v>
      </c>
      <c r="K2221" s="4">
        <v>796381</v>
      </c>
      <c r="L2221" s="4" t="str">
        <f t="shared" si="240"/>
        <v>Submitted</v>
      </c>
      <c r="M2221" s="1">
        <v>378</v>
      </c>
      <c r="N2221" s="1" t="str">
        <f t="shared" si="241"/>
        <v>High_risk</v>
      </c>
      <c r="O2221" s="1" t="str">
        <f t="shared" si="242"/>
        <v>Excellent</v>
      </c>
      <c r="P2221" s="1" t="str">
        <f t="shared" si="243"/>
        <v>Submitted</v>
      </c>
      <c r="Q2221" s="1" t="str">
        <f t="shared" si="244"/>
        <v>Valid</v>
      </c>
      <c r="R2221" s="1" t="s">
        <v>70</v>
      </c>
      <c r="S2221" s="4">
        <v>3597613</v>
      </c>
      <c r="T2221" s="1">
        <v>9.85</v>
      </c>
      <c r="U2221" s="1">
        <v>180</v>
      </c>
      <c r="V2221" s="1">
        <v>19986.740000000002</v>
      </c>
      <c r="W2221" s="4">
        <f t="shared" si="245"/>
        <v>2953040.6708333334</v>
      </c>
      <c r="X2221" s="1" t="s">
        <v>39</v>
      </c>
      <c r="Y2221" s="1" t="s">
        <v>40</v>
      </c>
      <c r="Z2221" s="8">
        <v>47683</v>
      </c>
      <c r="AA2221" s="8" t="str">
        <f>TEXT(Table2[[#This Row],[Application_Date]],"yyy")</f>
        <v>2030</v>
      </c>
      <c r="AB2221" s="8" t="str">
        <f>TEXT(Table2[[#This Row],[Application_Date]],"mmmm")</f>
        <v>July</v>
      </c>
      <c r="AC2221" s="1" t="s">
        <v>61</v>
      </c>
      <c r="AD2221" s="1" t="s">
        <v>30</v>
      </c>
      <c r="AE2221" s="1" t="s">
        <v>31</v>
      </c>
    </row>
    <row r="2222" spans="1:31" x14ac:dyDescent="0.25">
      <c r="A2222" s="1" t="s">
        <v>4584</v>
      </c>
      <c r="B2222" s="1" t="str">
        <f>IF(COUNTIF($A$2:A2222,A2222)&gt;1,"Duplicate","Unique")</f>
        <v>Unique</v>
      </c>
      <c r="C2222" s="1" t="s">
        <v>4585</v>
      </c>
      <c r="D2222" s="1" t="s">
        <v>23</v>
      </c>
      <c r="E2222" s="1" t="str">
        <f t="shared" si="239"/>
        <v>Submitted</v>
      </c>
      <c r="F2222" s="1" t="s">
        <v>47</v>
      </c>
      <c r="G2222" s="1">
        <v>48</v>
      </c>
      <c r="H2222" s="1" t="s">
        <v>24</v>
      </c>
      <c r="I2222" s="1" t="s">
        <v>25</v>
      </c>
      <c r="J2222" s="1" t="s">
        <v>49</v>
      </c>
      <c r="K2222" s="4">
        <v>2212683</v>
      </c>
      <c r="L2222" s="4" t="str">
        <f t="shared" si="240"/>
        <v>Submitted</v>
      </c>
      <c r="M2222" s="1">
        <v>490</v>
      </c>
      <c r="N2222" s="1" t="str">
        <f t="shared" si="241"/>
        <v>High_risk</v>
      </c>
      <c r="O2222" s="1" t="str">
        <f t="shared" si="242"/>
        <v>Excellent</v>
      </c>
      <c r="P2222" s="1" t="str">
        <f t="shared" si="243"/>
        <v>Submitted</v>
      </c>
      <c r="Q2222" s="1" t="str">
        <f t="shared" si="244"/>
        <v>Valid</v>
      </c>
      <c r="R2222" s="1" t="s">
        <v>82</v>
      </c>
      <c r="S2222" s="4">
        <v>2799827</v>
      </c>
      <c r="T2222" s="1">
        <v>15.43</v>
      </c>
      <c r="U2222" s="1">
        <v>180</v>
      </c>
      <c r="V2222" s="1">
        <v>15554.59</v>
      </c>
      <c r="W2222" s="4">
        <f t="shared" si="245"/>
        <v>3600110.8841666668</v>
      </c>
      <c r="X2222" s="1" t="s">
        <v>50</v>
      </c>
      <c r="Y2222" s="1" t="s">
        <v>51</v>
      </c>
      <c r="Z2222" s="8">
        <v>47684</v>
      </c>
      <c r="AA2222" s="8" t="str">
        <f>TEXT(Table2[[#This Row],[Application_Date]],"yyy")</f>
        <v>2030</v>
      </c>
      <c r="AB2222" s="8" t="str">
        <f>TEXT(Table2[[#This Row],[Application_Date]],"mmmm")</f>
        <v>July</v>
      </c>
      <c r="AC2222" s="1" t="s">
        <v>61</v>
      </c>
      <c r="AD2222" s="1" t="s">
        <v>30</v>
      </c>
      <c r="AE2222" s="1" t="s">
        <v>43</v>
      </c>
    </row>
    <row r="2223" spans="1:31" x14ac:dyDescent="0.25">
      <c r="A2223" s="1" t="s">
        <v>4586</v>
      </c>
      <c r="B2223" s="1" t="str">
        <f>IF(COUNTIF($A$2:A2223,A2223)&gt;1,"Duplicate","Unique")</f>
        <v>Unique</v>
      </c>
      <c r="C2223" s="1" t="s">
        <v>4587</v>
      </c>
      <c r="D2223" s="1" t="s">
        <v>99</v>
      </c>
      <c r="E2223" s="1" t="str">
        <f t="shared" si="239"/>
        <v>Submitted</v>
      </c>
      <c r="F2223" s="1" t="s">
        <v>47</v>
      </c>
      <c r="G2223" s="1">
        <v>49</v>
      </c>
      <c r="H2223" s="1" t="s">
        <v>36</v>
      </c>
      <c r="I2223" s="1" t="s">
        <v>48</v>
      </c>
      <c r="J2223" s="1" t="s">
        <v>37</v>
      </c>
      <c r="K2223" s="4">
        <v>2444165</v>
      </c>
      <c r="L2223" s="4" t="str">
        <f t="shared" si="240"/>
        <v>Submitted</v>
      </c>
      <c r="M2223" s="1">
        <v>876</v>
      </c>
      <c r="N2223" s="1" t="str">
        <f t="shared" si="241"/>
        <v>medium_risk</v>
      </c>
      <c r="O2223" s="1" t="str">
        <f t="shared" si="242"/>
        <v>Excellent</v>
      </c>
      <c r="P2223" s="1" t="str">
        <f t="shared" si="243"/>
        <v>Submitted</v>
      </c>
      <c r="Q2223" s="1" t="str">
        <f t="shared" si="244"/>
        <v>Valid</v>
      </c>
      <c r="R2223" s="1" t="s">
        <v>27</v>
      </c>
      <c r="S2223" s="4">
        <v>2199296</v>
      </c>
      <c r="T2223" s="1">
        <v>16.11</v>
      </c>
      <c r="U2223" s="1">
        <v>24</v>
      </c>
      <c r="V2223" s="1">
        <v>91637.33</v>
      </c>
      <c r="W2223" s="4">
        <f t="shared" si="245"/>
        <v>2952554.8839617549</v>
      </c>
      <c r="X2223" s="1" t="s">
        <v>105</v>
      </c>
      <c r="Y2223" s="1" t="s">
        <v>106</v>
      </c>
      <c r="Z2223" s="8">
        <v>47685</v>
      </c>
      <c r="AA2223" s="8" t="str">
        <f>TEXT(Table2[[#This Row],[Application_Date]],"yyy")</f>
        <v>2030</v>
      </c>
      <c r="AB2223" s="8" t="str">
        <f>TEXT(Table2[[#This Row],[Application_Date]],"mmmm")</f>
        <v>July</v>
      </c>
      <c r="AC2223" s="1" t="s">
        <v>52</v>
      </c>
      <c r="AD2223" s="1" t="s">
        <v>30</v>
      </c>
      <c r="AE2223" s="1" t="s">
        <v>31</v>
      </c>
    </row>
    <row r="2224" spans="1:31" x14ac:dyDescent="0.25">
      <c r="A2224" s="1" t="s">
        <v>4588</v>
      </c>
      <c r="B2224" s="1" t="str">
        <f>IF(COUNTIF($A$2:A2224,A2224)&gt;1,"Duplicate","Unique")</f>
        <v>Unique</v>
      </c>
      <c r="C2224" s="1" t="s">
        <v>4589</v>
      </c>
      <c r="D2224" s="1" t="s">
        <v>172</v>
      </c>
      <c r="E2224" s="1" t="str">
        <f t="shared" si="239"/>
        <v>Submitted</v>
      </c>
      <c r="F2224" s="1" t="s">
        <v>35</v>
      </c>
      <c r="G2224" s="1">
        <v>42</v>
      </c>
      <c r="H2224" s="1" t="s">
        <v>24</v>
      </c>
      <c r="I2224" s="1" t="s">
        <v>25</v>
      </c>
      <c r="J2224" s="1" t="s">
        <v>37</v>
      </c>
      <c r="K2224" s="4">
        <v>1691223</v>
      </c>
      <c r="L2224" s="4" t="str">
        <f t="shared" si="240"/>
        <v>Submitted</v>
      </c>
      <c r="M2224" s="1">
        <v>514</v>
      </c>
      <c r="N2224" s="1" t="str">
        <f t="shared" si="241"/>
        <v>High_risk</v>
      </c>
      <c r="O2224" s="1" t="str">
        <f t="shared" si="242"/>
        <v>Excellent</v>
      </c>
      <c r="P2224" s="1" t="str">
        <f t="shared" si="243"/>
        <v>Submitted</v>
      </c>
      <c r="Q2224" s="1" t="str">
        <f t="shared" si="244"/>
        <v>Valid</v>
      </c>
      <c r="R2224" s="1" t="s">
        <v>38</v>
      </c>
      <c r="S2224" s="4">
        <v>3021496</v>
      </c>
      <c r="T2224" s="1">
        <v>11.18</v>
      </c>
      <c r="U2224" s="1">
        <v>60</v>
      </c>
      <c r="V2224" s="1">
        <v>50358.27</v>
      </c>
      <c r="W2224" s="4">
        <f t="shared" si="245"/>
        <v>2815027.1066666665</v>
      </c>
      <c r="X2224" s="1" t="s">
        <v>85</v>
      </c>
      <c r="Y2224" s="1" t="s">
        <v>86</v>
      </c>
      <c r="Z2224" s="8">
        <v>47686</v>
      </c>
      <c r="AA2224" s="8" t="str">
        <f>TEXT(Table2[[#This Row],[Application_Date]],"yyy")</f>
        <v>2030</v>
      </c>
      <c r="AB2224" s="8" t="str">
        <f>TEXT(Table2[[#This Row],[Application_Date]],"mmmm")</f>
        <v>July</v>
      </c>
      <c r="AC2224" s="1" t="s">
        <v>61</v>
      </c>
      <c r="AD2224" s="1" t="s">
        <v>30</v>
      </c>
      <c r="AE2224" s="1" t="s">
        <v>43</v>
      </c>
    </row>
    <row r="2225" spans="1:31" x14ac:dyDescent="0.25">
      <c r="A2225" s="1" t="s">
        <v>4590</v>
      </c>
      <c r="B2225" s="1" t="str">
        <f>IF(COUNTIF($A$2:A2225,A2225)&gt;1,"Duplicate","Unique")</f>
        <v>Unique</v>
      </c>
      <c r="C2225" s="1" t="s">
        <v>4591</v>
      </c>
      <c r="D2225" s="1" t="s">
        <v>587</v>
      </c>
      <c r="E2225" s="1" t="str">
        <f t="shared" si="239"/>
        <v>Submitted</v>
      </c>
      <c r="F2225" s="1" t="s">
        <v>35</v>
      </c>
      <c r="G2225" s="1">
        <v>47</v>
      </c>
      <c r="H2225" s="1" t="s">
        <v>24</v>
      </c>
      <c r="I2225" s="1" t="s">
        <v>48</v>
      </c>
      <c r="J2225" s="1" t="s">
        <v>26</v>
      </c>
      <c r="K2225" s="4">
        <v>1974063</v>
      </c>
      <c r="L2225" s="4" t="str">
        <f t="shared" si="240"/>
        <v>Submitted</v>
      </c>
      <c r="M2225" s="1">
        <v>691</v>
      </c>
      <c r="N2225" s="1" t="str">
        <f t="shared" si="241"/>
        <v>low_risk</v>
      </c>
      <c r="O2225" s="1" t="str">
        <f t="shared" si="242"/>
        <v>Excellent</v>
      </c>
      <c r="P2225" s="1" t="str">
        <f t="shared" si="243"/>
        <v>Submitted</v>
      </c>
      <c r="Q2225" s="1" t="str">
        <f t="shared" si="244"/>
        <v>Valid</v>
      </c>
      <c r="R2225" s="1" t="s">
        <v>38</v>
      </c>
      <c r="S2225" s="4">
        <v>246532</v>
      </c>
      <c r="T2225" s="1">
        <v>17.010000000000002</v>
      </c>
      <c r="U2225" s="1">
        <v>36</v>
      </c>
      <c r="V2225" s="1">
        <v>6848.11</v>
      </c>
      <c r="W2225" s="4">
        <f t="shared" si="245"/>
        <v>349459.11000000557</v>
      </c>
      <c r="X2225" s="1" t="s">
        <v>105</v>
      </c>
      <c r="Y2225" s="1" t="s">
        <v>106</v>
      </c>
      <c r="Z2225" s="8">
        <v>47687</v>
      </c>
      <c r="AA2225" s="8" t="str">
        <f>TEXT(Table2[[#This Row],[Application_Date]],"yyy")</f>
        <v>2030</v>
      </c>
      <c r="AB2225" s="8" t="str">
        <f>TEXT(Table2[[#This Row],[Application_Date]],"mmmm")</f>
        <v>July</v>
      </c>
      <c r="AC2225" s="1" t="s">
        <v>52</v>
      </c>
      <c r="AD2225" s="1" t="s">
        <v>30</v>
      </c>
      <c r="AE2225" s="1" t="s">
        <v>66</v>
      </c>
    </row>
    <row r="2226" spans="1:31" x14ac:dyDescent="0.25">
      <c r="A2226" s="1" t="s">
        <v>4592</v>
      </c>
      <c r="B2226" s="1" t="str">
        <f>IF(COUNTIF($A$2:A2226,A2226)&gt;1,"Duplicate","Unique")</f>
        <v>Unique</v>
      </c>
      <c r="C2226" s="1" t="s">
        <v>4593</v>
      </c>
      <c r="D2226" s="1" t="s">
        <v>214</v>
      </c>
      <c r="E2226" s="1" t="str">
        <f t="shared" si="239"/>
        <v>Submitted</v>
      </c>
      <c r="F2226" s="1" t="s">
        <v>47</v>
      </c>
      <c r="G2226" s="1">
        <v>26</v>
      </c>
      <c r="H2226" s="1" t="s">
        <v>36</v>
      </c>
      <c r="I2226" s="1" t="s">
        <v>48</v>
      </c>
      <c r="J2226" s="1" t="s">
        <v>37</v>
      </c>
      <c r="K2226" s="4">
        <v>369697</v>
      </c>
      <c r="L2226" s="4" t="str">
        <f t="shared" si="240"/>
        <v>Submitted</v>
      </c>
      <c r="M2226" s="1">
        <v>354</v>
      </c>
      <c r="N2226" s="1" t="str">
        <f t="shared" si="241"/>
        <v>High_risk</v>
      </c>
      <c r="O2226" s="1" t="str">
        <f t="shared" si="242"/>
        <v>Excellent</v>
      </c>
      <c r="P2226" s="1" t="str">
        <f t="shared" si="243"/>
        <v>Submitted</v>
      </c>
      <c r="Q2226" s="1" t="str">
        <f t="shared" si="244"/>
        <v>Valid</v>
      </c>
      <c r="R2226" s="1" t="s">
        <v>70</v>
      </c>
      <c r="S2226" s="4">
        <v>3713326</v>
      </c>
      <c r="T2226" s="1">
        <v>15.98</v>
      </c>
      <c r="U2226" s="1">
        <v>60</v>
      </c>
      <c r="V2226" s="1">
        <v>61888.77</v>
      </c>
      <c r="W2226" s="4">
        <f t="shared" si="245"/>
        <v>4944912.456666667</v>
      </c>
      <c r="X2226" s="1" t="s">
        <v>85</v>
      </c>
      <c r="Y2226" s="1" t="s">
        <v>86</v>
      </c>
      <c r="Z2226" s="8">
        <v>47688</v>
      </c>
      <c r="AA2226" s="8" t="str">
        <f>TEXT(Table2[[#This Row],[Application_Date]],"yyy")</f>
        <v>2030</v>
      </c>
      <c r="AB2226" s="8" t="str">
        <f>TEXT(Table2[[#This Row],[Application_Date]],"mmmm")</f>
        <v>July</v>
      </c>
      <c r="AC2226" s="1" t="s">
        <v>61</v>
      </c>
      <c r="AD2226" s="1" t="s">
        <v>42</v>
      </c>
      <c r="AE2226" s="1" t="s">
        <v>43</v>
      </c>
    </row>
    <row r="2227" spans="1:31" x14ac:dyDescent="0.25">
      <c r="A2227" s="1" t="s">
        <v>4594</v>
      </c>
      <c r="B2227" s="1" t="str">
        <f>IF(COUNTIF($A$2:A2227,A2227)&gt;1,"Duplicate","Unique")</f>
        <v>Unique</v>
      </c>
      <c r="C2227" s="1" t="s">
        <v>4595</v>
      </c>
      <c r="D2227" s="1" t="s">
        <v>638</v>
      </c>
      <c r="E2227" s="1" t="str">
        <f t="shared" si="239"/>
        <v>Submitted</v>
      </c>
      <c r="F2227" s="1" t="s">
        <v>35</v>
      </c>
      <c r="G2227" s="1">
        <v>50</v>
      </c>
      <c r="H2227" s="1" t="s">
        <v>36</v>
      </c>
      <c r="I2227" s="1" t="s">
        <v>48</v>
      </c>
      <c r="J2227" s="1" t="s">
        <v>26</v>
      </c>
      <c r="K2227" s="4">
        <v>1362597</v>
      </c>
      <c r="L2227" s="4" t="str">
        <f t="shared" si="240"/>
        <v>Submitted</v>
      </c>
      <c r="M2227" s="1">
        <v>400</v>
      </c>
      <c r="N2227" s="1" t="str">
        <f t="shared" si="241"/>
        <v>High_risk</v>
      </c>
      <c r="O2227" s="1" t="str">
        <f t="shared" si="242"/>
        <v>Excellent</v>
      </c>
      <c r="P2227" s="1" t="str">
        <f t="shared" si="243"/>
        <v>Submitted</v>
      </c>
      <c r="Q2227" s="1" t="str">
        <f t="shared" si="244"/>
        <v>Valid</v>
      </c>
      <c r="R2227" s="1" t="s">
        <v>70</v>
      </c>
      <c r="S2227" s="4">
        <v>1385864</v>
      </c>
      <c r="T2227" s="1">
        <v>9.67</v>
      </c>
      <c r="U2227" s="1">
        <v>60</v>
      </c>
      <c r="V2227" s="1">
        <v>23097.73</v>
      </c>
      <c r="W2227" s="4">
        <f t="shared" si="245"/>
        <v>1116775.4066666672</v>
      </c>
      <c r="X2227" s="1" t="s">
        <v>95</v>
      </c>
      <c r="Y2227" s="1" t="s">
        <v>96</v>
      </c>
      <c r="Z2227" s="8">
        <v>47689</v>
      </c>
      <c r="AA2227" s="8" t="str">
        <f>TEXT(Table2[[#This Row],[Application_Date]],"yyy")</f>
        <v>2030</v>
      </c>
      <c r="AB2227" s="8" t="str">
        <f>TEXT(Table2[[#This Row],[Application_Date]],"mmmm")</f>
        <v>July</v>
      </c>
      <c r="AC2227" s="1" t="s">
        <v>61</v>
      </c>
      <c r="AD2227" s="1" t="s">
        <v>30</v>
      </c>
      <c r="AE2227" s="1" t="s">
        <v>31</v>
      </c>
    </row>
    <row r="2228" spans="1:31" x14ac:dyDescent="0.25">
      <c r="A2228" s="1" t="s">
        <v>4596</v>
      </c>
      <c r="B2228" s="1" t="str">
        <f>IF(COUNTIF($A$2:A2228,A2228)&gt;1,"Duplicate","Unique")</f>
        <v>Unique</v>
      </c>
      <c r="C2228" s="1" t="s">
        <v>4597</v>
      </c>
      <c r="D2228" s="1">
        <v>0</v>
      </c>
      <c r="E2228" s="1" t="str">
        <f t="shared" si="239"/>
        <v>Submitted</v>
      </c>
      <c r="F2228" s="1" t="s">
        <v>35</v>
      </c>
      <c r="G2228" s="1">
        <v>43</v>
      </c>
      <c r="H2228" s="1" t="s">
        <v>24</v>
      </c>
      <c r="I2228" s="1" t="s">
        <v>48</v>
      </c>
      <c r="J2228" s="1" t="s">
        <v>26</v>
      </c>
      <c r="K2228" s="4">
        <v>1634215</v>
      </c>
      <c r="L2228" s="4" t="str">
        <f t="shared" si="240"/>
        <v>Submitted</v>
      </c>
      <c r="M2228" s="1">
        <v>515</v>
      </c>
      <c r="N2228" s="1" t="str">
        <f t="shared" si="241"/>
        <v>High_risk</v>
      </c>
      <c r="O2228" s="1" t="str">
        <f t="shared" si="242"/>
        <v>Excellent</v>
      </c>
      <c r="P2228" s="1" t="str">
        <f t="shared" si="243"/>
        <v>Submitted</v>
      </c>
      <c r="Q2228" s="1" t="str">
        <f t="shared" si="244"/>
        <v>Valid</v>
      </c>
      <c r="R2228" s="1" t="s">
        <v>27</v>
      </c>
      <c r="S2228" s="4">
        <v>1625408</v>
      </c>
      <c r="T2228" s="1">
        <v>15.74</v>
      </c>
      <c r="U2228" s="1">
        <v>60</v>
      </c>
      <c r="V2228" s="1">
        <v>27090.13</v>
      </c>
      <c r="W2228" s="4">
        <f t="shared" si="245"/>
        <v>2131993.4933333336</v>
      </c>
      <c r="X2228" s="1" t="s">
        <v>28</v>
      </c>
      <c r="Y2228" s="1" t="s">
        <v>29</v>
      </c>
      <c r="Z2228" s="8">
        <v>47690</v>
      </c>
      <c r="AA2228" s="8" t="str">
        <f>TEXT(Table2[[#This Row],[Application_Date]],"yyy")</f>
        <v>2030</v>
      </c>
      <c r="AB2228" s="8" t="str">
        <f>TEXT(Table2[[#This Row],[Application_Date]],"mmmm")</f>
        <v>July</v>
      </c>
      <c r="AC2228" s="1" t="s">
        <v>41</v>
      </c>
      <c r="AD2228" s="1" t="s">
        <v>42</v>
      </c>
      <c r="AE2228" s="1" t="s">
        <v>31</v>
      </c>
    </row>
    <row r="2229" spans="1:31" x14ac:dyDescent="0.25">
      <c r="A2229" s="1" t="s">
        <v>4598</v>
      </c>
      <c r="B2229" s="1" t="str">
        <f>IF(COUNTIF($A$2:A2229,A2229)&gt;1,"Duplicate","Unique")</f>
        <v>Unique</v>
      </c>
      <c r="C2229" s="1" t="s">
        <v>4599</v>
      </c>
      <c r="D2229" s="1" t="s">
        <v>55</v>
      </c>
      <c r="E2229" s="1" t="str">
        <f t="shared" si="239"/>
        <v>Submitted</v>
      </c>
      <c r="F2229" s="1" t="s">
        <v>47</v>
      </c>
      <c r="G2229" s="1">
        <v>42</v>
      </c>
      <c r="H2229" s="1" t="s">
        <v>36</v>
      </c>
      <c r="I2229" s="1" t="s">
        <v>25</v>
      </c>
      <c r="J2229" s="1" t="s">
        <v>37</v>
      </c>
      <c r="K2229" s="4">
        <v>2310520</v>
      </c>
      <c r="L2229" s="4" t="str">
        <f t="shared" si="240"/>
        <v>Submitted</v>
      </c>
      <c r="M2229" s="1">
        <v>769</v>
      </c>
      <c r="N2229" s="1" t="str">
        <f t="shared" si="241"/>
        <v>medium_risk</v>
      </c>
      <c r="O2229" s="1" t="str">
        <f t="shared" si="242"/>
        <v>Excellent</v>
      </c>
      <c r="P2229" s="1" t="str">
        <f t="shared" si="243"/>
        <v>Submitted</v>
      </c>
      <c r="Q2229" s="1" t="str">
        <f t="shared" si="244"/>
        <v>Valid</v>
      </c>
      <c r="R2229" s="1" t="s">
        <v>27</v>
      </c>
      <c r="S2229" s="4">
        <v>3539317</v>
      </c>
      <c r="T2229" s="1">
        <v>16.5</v>
      </c>
      <c r="U2229" s="1">
        <v>120</v>
      </c>
      <c r="V2229" s="1">
        <v>29494.31</v>
      </c>
      <c r="W2229" s="4">
        <f t="shared" si="245"/>
        <v>4866560.875</v>
      </c>
      <c r="X2229" s="1" t="s">
        <v>28</v>
      </c>
      <c r="Y2229" s="1" t="s">
        <v>29</v>
      </c>
      <c r="Z2229" s="8">
        <v>47691</v>
      </c>
      <c r="AA2229" s="8" t="str">
        <f>TEXT(Table2[[#This Row],[Application_Date]],"yyy")</f>
        <v>2030</v>
      </c>
      <c r="AB2229" s="8" t="str">
        <f>TEXT(Table2[[#This Row],[Application_Date]],"mmmm")</f>
        <v>July</v>
      </c>
      <c r="AC2229" s="1" t="s">
        <v>52</v>
      </c>
      <c r="AD2229" s="1" t="s">
        <v>42</v>
      </c>
      <c r="AE2229" s="1" t="s">
        <v>43</v>
      </c>
    </row>
    <row r="2230" spans="1:31" x14ac:dyDescent="0.25">
      <c r="A2230" s="1" t="s">
        <v>4600</v>
      </c>
      <c r="B2230" s="1" t="str">
        <f>IF(COUNTIF($A$2:A2230,A2230)&gt;1,"Duplicate","Unique")</f>
        <v>Unique</v>
      </c>
      <c r="C2230" s="1" t="s">
        <v>4601</v>
      </c>
      <c r="D2230" s="1" t="s">
        <v>154</v>
      </c>
      <c r="E2230" s="1" t="str">
        <f t="shared" si="239"/>
        <v>Submitted</v>
      </c>
      <c r="F2230" s="1" t="s">
        <v>35</v>
      </c>
      <c r="G2230" s="1">
        <v>57</v>
      </c>
      <c r="H2230" s="1" t="s">
        <v>24</v>
      </c>
      <c r="I2230" s="1" t="s">
        <v>25</v>
      </c>
      <c r="J2230" s="1" t="s">
        <v>49</v>
      </c>
      <c r="K2230" s="4">
        <v>2248006</v>
      </c>
      <c r="L2230" s="4" t="str">
        <f t="shared" si="240"/>
        <v>Submitted</v>
      </c>
      <c r="M2230" s="1">
        <v>417</v>
      </c>
      <c r="N2230" s="1" t="str">
        <f t="shared" si="241"/>
        <v>High_risk</v>
      </c>
      <c r="O2230" s="1" t="str">
        <f t="shared" si="242"/>
        <v>Excellent</v>
      </c>
      <c r="P2230" s="1" t="str">
        <f t="shared" si="243"/>
        <v>Submitted</v>
      </c>
      <c r="Q2230" s="1" t="str">
        <f t="shared" si="244"/>
        <v>Valid</v>
      </c>
      <c r="R2230" s="1" t="s">
        <v>6</v>
      </c>
      <c r="S2230" s="4">
        <v>2829620</v>
      </c>
      <c r="T2230" s="1">
        <v>7.02</v>
      </c>
      <c r="U2230" s="1">
        <v>12</v>
      </c>
      <c r="V2230" s="1">
        <v>235801.67</v>
      </c>
      <c r="W2230" s="4">
        <f t="shared" si="245"/>
        <v>1661938.6487273225</v>
      </c>
      <c r="X2230" s="1" t="s">
        <v>28</v>
      </c>
      <c r="Y2230" s="1" t="s">
        <v>29</v>
      </c>
      <c r="Z2230" s="8">
        <v>47692</v>
      </c>
      <c r="AA2230" s="8" t="str">
        <f>TEXT(Table2[[#This Row],[Application_Date]],"yyy")</f>
        <v>2030</v>
      </c>
      <c r="AB2230" s="8" t="str">
        <f>TEXT(Table2[[#This Row],[Application_Date]],"mmmm")</f>
        <v>July</v>
      </c>
      <c r="AC2230" s="1" t="s">
        <v>41</v>
      </c>
      <c r="AD2230" s="1" t="s">
        <v>42</v>
      </c>
      <c r="AE2230" s="1" t="s">
        <v>31</v>
      </c>
    </row>
    <row r="2231" spans="1:31" x14ac:dyDescent="0.25">
      <c r="A2231" s="1" t="s">
        <v>4602</v>
      </c>
      <c r="B2231" s="1" t="str">
        <f>IF(COUNTIF($A$2:A2231,A2231)&gt;1,"Duplicate","Unique")</f>
        <v>Unique</v>
      </c>
      <c r="C2231" s="1" t="s">
        <v>4603</v>
      </c>
      <c r="D2231" s="1" t="s">
        <v>333</v>
      </c>
      <c r="E2231" s="1" t="str">
        <f t="shared" si="239"/>
        <v>Submitted</v>
      </c>
      <c r="F2231" s="1" t="s">
        <v>47</v>
      </c>
      <c r="G2231" s="1">
        <v>50</v>
      </c>
      <c r="H2231" s="1" t="s">
        <v>24</v>
      </c>
      <c r="I2231" s="1" t="s">
        <v>25</v>
      </c>
      <c r="J2231" s="1" t="s">
        <v>26</v>
      </c>
      <c r="K2231" s="4">
        <v>2022983</v>
      </c>
      <c r="L2231" s="4" t="str">
        <f t="shared" si="240"/>
        <v>Submitted</v>
      </c>
      <c r="M2231" s="1">
        <v>868</v>
      </c>
      <c r="N2231" s="1" t="str">
        <f t="shared" si="241"/>
        <v>medium_risk</v>
      </c>
      <c r="O2231" s="1" t="str">
        <f t="shared" si="242"/>
        <v>Excellent</v>
      </c>
      <c r="P2231" s="1" t="str">
        <f t="shared" si="243"/>
        <v>Submitted</v>
      </c>
      <c r="Q2231" s="1" t="str">
        <f t="shared" si="244"/>
        <v>Valid</v>
      </c>
      <c r="R2231" s="1" t="s">
        <v>6</v>
      </c>
      <c r="S2231" s="4">
        <v>3447466</v>
      </c>
      <c r="T2231" s="1">
        <v>14.29</v>
      </c>
      <c r="U2231" s="1">
        <v>12</v>
      </c>
      <c r="V2231" s="1">
        <v>287288.83</v>
      </c>
      <c r="W2231" s="4">
        <f t="shared" si="245"/>
        <v>4105693.2234802106</v>
      </c>
      <c r="X2231" s="1" t="s">
        <v>28</v>
      </c>
      <c r="Y2231" s="1" t="s">
        <v>29</v>
      </c>
      <c r="Z2231" s="8">
        <v>47693</v>
      </c>
      <c r="AA2231" s="8" t="str">
        <f>TEXT(Table2[[#This Row],[Application_Date]],"yyy")</f>
        <v>2030</v>
      </c>
      <c r="AB2231" s="8" t="str">
        <f>TEXT(Table2[[#This Row],[Application_Date]],"mmmm")</f>
        <v>July</v>
      </c>
      <c r="AC2231" s="1" t="s">
        <v>61</v>
      </c>
      <c r="AD2231" s="1" t="s">
        <v>42</v>
      </c>
      <c r="AE2231" s="1" t="s">
        <v>66</v>
      </c>
    </row>
    <row r="2232" spans="1:31" x14ac:dyDescent="0.25">
      <c r="A2232" s="1" t="s">
        <v>4604</v>
      </c>
      <c r="B2232" s="1" t="str">
        <f>IF(COUNTIF($A$2:A2232,A2232)&gt;1,"Duplicate","Unique")</f>
        <v>Unique</v>
      </c>
      <c r="C2232" s="1" t="s">
        <v>4605</v>
      </c>
      <c r="D2232" s="1">
        <v>0</v>
      </c>
      <c r="E2232" s="1" t="str">
        <f t="shared" si="239"/>
        <v>Submitted</v>
      </c>
      <c r="F2232" s="1" t="s">
        <v>35</v>
      </c>
      <c r="G2232" s="1">
        <v>46</v>
      </c>
      <c r="H2232" s="1" t="s">
        <v>36</v>
      </c>
      <c r="I2232" s="1" t="s">
        <v>25</v>
      </c>
      <c r="J2232" s="1" t="s">
        <v>70</v>
      </c>
      <c r="K2232" s="4">
        <v>2480927</v>
      </c>
      <c r="L2232" s="4" t="str">
        <f t="shared" si="240"/>
        <v>Submitted</v>
      </c>
      <c r="M2232" s="1">
        <v>629</v>
      </c>
      <c r="N2232" s="1" t="str">
        <f t="shared" si="241"/>
        <v>low_risk</v>
      </c>
      <c r="O2232" s="1" t="str">
        <f t="shared" si="242"/>
        <v>Excellent</v>
      </c>
      <c r="P2232" s="1" t="str">
        <f t="shared" si="243"/>
        <v>Submitted</v>
      </c>
      <c r="Q2232" s="1" t="str">
        <f t="shared" si="244"/>
        <v>Valid</v>
      </c>
      <c r="R2232" s="1" t="s">
        <v>27</v>
      </c>
      <c r="S2232" s="4">
        <v>378647</v>
      </c>
      <c r="T2232" s="1">
        <v>18.75</v>
      </c>
      <c r="U2232" s="1">
        <v>180</v>
      </c>
      <c r="V2232" s="1">
        <v>2103.59</v>
      </c>
      <c r="W2232" s="4">
        <f t="shared" si="245"/>
        <v>591635.9375</v>
      </c>
      <c r="X2232" s="1" t="s">
        <v>59</v>
      </c>
      <c r="Y2232" s="1" t="s">
        <v>60</v>
      </c>
      <c r="Z2232" s="8">
        <v>47694</v>
      </c>
      <c r="AA2232" s="8" t="str">
        <f>TEXT(Table2[[#This Row],[Application_Date]],"yyy")</f>
        <v>2030</v>
      </c>
      <c r="AB2232" s="8" t="str">
        <f>TEXT(Table2[[#This Row],[Application_Date]],"mmmm")</f>
        <v>July</v>
      </c>
      <c r="AC2232" s="1" t="s">
        <v>61</v>
      </c>
      <c r="AD2232" s="1" t="s">
        <v>42</v>
      </c>
      <c r="AE2232" s="1" t="s">
        <v>43</v>
      </c>
    </row>
    <row r="2233" spans="1:31" x14ac:dyDescent="0.25">
      <c r="A2233" s="1" t="s">
        <v>4606</v>
      </c>
      <c r="B2233" s="1" t="str">
        <f>IF(COUNTIF($A$2:A2233,A2233)&gt;1,"Duplicate","Unique")</f>
        <v>Unique</v>
      </c>
      <c r="C2233" s="1" t="s">
        <v>4607</v>
      </c>
      <c r="D2233" s="1" t="s">
        <v>314</v>
      </c>
      <c r="E2233" s="1" t="str">
        <f t="shared" si="239"/>
        <v>Submitted</v>
      </c>
      <c r="F2233" s="1" t="s">
        <v>47</v>
      </c>
      <c r="G2233" s="1">
        <v>61</v>
      </c>
      <c r="H2233" s="1" t="s">
        <v>36</v>
      </c>
      <c r="I2233" s="1" t="s">
        <v>25</v>
      </c>
      <c r="J2233" s="1" t="s">
        <v>37</v>
      </c>
      <c r="K2233" s="4">
        <v>437224</v>
      </c>
      <c r="L2233" s="4" t="str">
        <f t="shared" si="240"/>
        <v>Submitted</v>
      </c>
      <c r="M2233" s="1">
        <v>574</v>
      </c>
      <c r="N2233" s="1" t="str">
        <f t="shared" si="241"/>
        <v>High_risk</v>
      </c>
      <c r="O2233" s="1" t="str">
        <f t="shared" si="242"/>
        <v>Excellent</v>
      </c>
      <c r="P2233" s="1" t="str">
        <f t="shared" si="243"/>
        <v>Submitted</v>
      </c>
      <c r="Q2233" s="1" t="str">
        <f t="shared" si="244"/>
        <v>Valid</v>
      </c>
      <c r="R2233" s="1" t="s">
        <v>70</v>
      </c>
      <c r="S2233" s="4">
        <v>2662115</v>
      </c>
      <c r="T2233" s="1">
        <v>12.84</v>
      </c>
      <c r="U2233" s="1">
        <v>36</v>
      </c>
      <c r="V2233" s="1">
        <v>73947.64</v>
      </c>
      <c r="W2233" s="4">
        <f t="shared" si="245"/>
        <v>2848463.0500120143</v>
      </c>
      <c r="X2233" s="1" t="s">
        <v>28</v>
      </c>
      <c r="Y2233" s="1" t="s">
        <v>29</v>
      </c>
      <c r="Z2233" s="8">
        <v>47695</v>
      </c>
      <c r="AA2233" s="8" t="str">
        <f>TEXT(Table2[[#This Row],[Application_Date]],"yyy")</f>
        <v>2030</v>
      </c>
      <c r="AB2233" s="8" t="str">
        <f>TEXT(Table2[[#This Row],[Application_Date]],"mmmm")</f>
        <v>July</v>
      </c>
      <c r="AC2233" s="1" t="s">
        <v>52</v>
      </c>
      <c r="AD2233" s="1" t="s">
        <v>30</v>
      </c>
      <c r="AE2233" s="1" t="s">
        <v>66</v>
      </c>
    </row>
    <row r="2234" spans="1:31" x14ac:dyDescent="0.25">
      <c r="A2234" s="1" t="s">
        <v>4608</v>
      </c>
      <c r="B2234" s="1" t="str">
        <f>IF(COUNTIF($A$2:A2234,A2234)&gt;1,"Duplicate","Unique")</f>
        <v>Unique</v>
      </c>
      <c r="C2234" s="1" t="s">
        <v>4609</v>
      </c>
      <c r="D2234" s="1" t="s">
        <v>196</v>
      </c>
      <c r="E2234" s="1" t="str">
        <f t="shared" si="239"/>
        <v>Submitted</v>
      </c>
      <c r="F2234" s="1" t="s">
        <v>47</v>
      </c>
      <c r="G2234" s="1">
        <v>57</v>
      </c>
      <c r="H2234" s="1" t="s">
        <v>24</v>
      </c>
      <c r="I2234" s="1" t="s">
        <v>48</v>
      </c>
      <c r="J2234" s="1" t="s">
        <v>37</v>
      </c>
      <c r="K2234" s="4">
        <v>713212</v>
      </c>
      <c r="L2234" s="4" t="str">
        <f t="shared" si="240"/>
        <v>Submitted</v>
      </c>
      <c r="M2234" s="1">
        <v>635</v>
      </c>
      <c r="N2234" s="1" t="str">
        <f t="shared" si="241"/>
        <v>low_risk</v>
      </c>
      <c r="O2234" s="1" t="str">
        <f t="shared" si="242"/>
        <v>Excellent</v>
      </c>
      <c r="P2234" s="1" t="str">
        <f t="shared" si="243"/>
        <v>Submitted</v>
      </c>
      <c r="Q2234" s="1" t="str">
        <f t="shared" si="244"/>
        <v>Valid</v>
      </c>
      <c r="R2234" s="1" t="s">
        <v>70</v>
      </c>
      <c r="S2234" s="4">
        <v>470313</v>
      </c>
      <c r="T2234" s="1">
        <v>11.64</v>
      </c>
      <c r="U2234" s="1">
        <v>24</v>
      </c>
      <c r="V2234" s="1">
        <v>19596.38</v>
      </c>
      <c r="W2234" s="4">
        <f t="shared" si="245"/>
        <v>456203.64908132929</v>
      </c>
      <c r="X2234" s="1" t="s">
        <v>105</v>
      </c>
      <c r="Y2234" s="1" t="s">
        <v>106</v>
      </c>
      <c r="Z2234" s="8">
        <v>47696</v>
      </c>
      <c r="AA2234" s="8" t="str">
        <f>TEXT(Table2[[#This Row],[Application_Date]],"yyy")</f>
        <v>2030</v>
      </c>
      <c r="AB2234" s="8" t="str">
        <f>TEXT(Table2[[#This Row],[Application_Date]],"mmmm")</f>
        <v>August</v>
      </c>
      <c r="AC2234" s="1" t="s">
        <v>61</v>
      </c>
      <c r="AD2234" s="1" t="s">
        <v>42</v>
      </c>
      <c r="AE2234" s="1" t="s">
        <v>43</v>
      </c>
    </row>
    <row r="2235" spans="1:31" x14ac:dyDescent="0.25">
      <c r="A2235" s="1" t="s">
        <v>4610</v>
      </c>
      <c r="B2235" s="1" t="str">
        <f>IF(COUNTIF($A$2:A2235,A2235)&gt;1,"Duplicate","Unique")</f>
        <v>Unique</v>
      </c>
      <c r="C2235" s="1" t="s">
        <v>4611</v>
      </c>
      <c r="D2235" s="1" t="s">
        <v>766</v>
      </c>
      <c r="E2235" s="1" t="str">
        <f t="shared" si="239"/>
        <v>Submitted</v>
      </c>
      <c r="F2235" s="1" t="s">
        <v>35</v>
      </c>
      <c r="G2235" s="1">
        <v>64</v>
      </c>
      <c r="H2235" s="1" t="s">
        <v>36</v>
      </c>
      <c r="I2235" s="1" t="s">
        <v>48</v>
      </c>
      <c r="J2235" s="1" t="s">
        <v>70</v>
      </c>
      <c r="K2235" s="4">
        <v>541681</v>
      </c>
      <c r="L2235" s="4" t="str">
        <f t="shared" si="240"/>
        <v>Submitted</v>
      </c>
      <c r="M2235" s="1">
        <v>373</v>
      </c>
      <c r="N2235" s="1" t="str">
        <f t="shared" si="241"/>
        <v>High_risk</v>
      </c>
      <c r="O2235" s="1" t="str">
        <f t="shared" si="242"/>
        <v>Excellent</v>
      </c>
      <c r="P2235" s="1" t="str">
        <f t="shared" si="243"/>
        <v>Submitted</v>
      </c>
      <c r="Q2235" s="1" t="str">
        <f t="shared" si="244"/>
        <v>Valid</v>
      </c>
      <c r="R2235" s="1" t="s">
        <v>70</v>
      </c>
      <c r="S2235" s="4">
        <v>2301001</v>
      </c>
      <c r="T2235" s="1">
        <v>9.9499999999999993</v>
      </c>
      <c r="U2235" s="1">
        <v>12</v>
      </c>
      <c r="V2235" s="1">
        <v>191750.08</v>
      </c>
      <c r="W2235" s="4">
        <f t="shared" si="245"/>
        <v>1909274.237803292</v>
      </c>
      <c r="X2235" s="1" t="s">
        <v>39</v>
      </c>
      <c r="Y2235" s="1" t="s">
        <v>40</v>
      </c>
      <c r="Z2235" s="8">
        <v>47697</v>
      </c>
      <c r="AA2235" s="8" t="str">
        <f>TEXT(Table2[[#This Row],[Application_Date]],"yyy")</f>
        <v>2030</v>
      </c>
      <c r="AB2235" s="8" t="str">
        <f>TEXT(Table2[[#This Row],[Application_Date]],"mmmm")</f>
        <v>August</v>
      </c>
      <c r="AC2235" s="1" t="s">
        <v>61</v>
      </c>
      <c r="AD2235" s="1" t="s">
        <v>42</v>
      </c>
      <c r="AE2235" s="1" t="s">
        <v>31</v>
      </c>
    </row>
    <row r="2236" spans="1:31" x14ac:dyDescent="0.25">
      <c r="A2236" s="1" t="s">
        <v>4612</v>
      </c>
      <c r="B2236" s="1" t="str">
        <f>IF(COUNTIF($A$2:A2236,A2236)&gt;1,"Duplicate","Unique")</f>
        <v>Unique</v>
      </c>
      <c r="C2236" s="1" t="s">
        <v>4613</v>
      </c>
      <c r="D2236" s="1" t="s">
        <v>151</v>
      </c>
      <c r="E2236" s="1" t="str">
        <f t="shared" si="239"/>
        <v>Submitted</v>
      </c>
      <c r="F2236" s="1" t="s">
        <v>47</v>
      </c>
      <c r="G2236" s="1">
        <v>35</v>
      </c>
      <c r="H2236" s="1" t="s">
        <v>24</v>
      </c>
      <c r="I2236" s="1" t="s">
        <v>25</v>
      </c>
      <c r="J2236" s="1" t="s">
        <v>37</v>
      </c>
      <c r="K2236" s="4">
        <v>1532989</v>
      </c>
      <c r="L2236" s="4" t="str">
        <f t="shared" si="240"/>
        <v>Submitted</v>
      </c>
      <c r="M2236" s="1">
        <v>883</v>
      </c>
      <c r="N2236" s="1" t="str">
        <f t="shared" si="241"/>
        <v>medium_risk</v>
      </c>
      <c r="O2236" s="1" t="str">
        <f t="shared" si="242"/>
        <v>Excellent</v>
      </c>
      <c r="P2236" s="1" t="str">
        <f t="shared" si="243"/>
        <v>Submitted</v>
      </c>
      <c r="Q2236" s="1" t="str">
        <f t="shared" si="244"/>
        <v>Valid</v>
      </c>
      <c r="R2236" s="1" t="s">
        <v>82</v>
      </c>
      <c r="S2236" s="4">
        <v>4236567</v>
      </c>
      <c r="T2236" s="1">
        <v>12.71</v>
      </c>
      <c r="U2236" s="1">
        <v>36</v>
      </c>
      <c r="V2236" s="1">
        <v>117682.42</v>
      </c>
      <c r="W2236" s="4">
        <f t="shared" si="245"/>
        <v>4487230.5475228606</v>
      </c>
      <c r="X2236" s="1" t="s">
        <v>50</v>
      </c>
      <c r="Y2236" s="1" t="s">
        <v>51</v>
      </c>
      <c r="Z2236" s="8">
        <v>47698</v>
      </c>
      <c r="AA2236" s="8" t="str">
        <f>TEXT(Table2[[#This Row],[Application_Date]],"yyy")</f>
        <v>2030</v>
      </c>
      <c r="AB2236" s="8" t="str">
        <f>TEXT(Table2[[#This Row],[Application_Date]],"mmmm")</f>
        <v>August</v>
      </c>
      <c r="AC2236" s="1" t="s">
        <v>61</v>
      </c>
      <c r="AD2236" s="1" t="s">
        <v>30</v>
      </c>
      <c r="AE2236" s="1" t="s">
        <v>66</v>
      </c>
    </row>
    <row r="2237" spans="1:31" x14ac:dyDescent="0.25">
      <c r="A2237" s="1" t="s">
        <v>4614</v>
      </c>
      <c r="B2237" s="1" t="str">
        <f>IF(COUNTIF($A$2:A2237,A2237)&gt;1,"Duplicate","Unique")</f>
        <v>Unique</v>
      </c>
      <c r="C2237" s="1" t="s">
        <v>4615</v>
      </c>
      <c r="D2237" s="1" t="s">
        <v>204</v>
      </c>
      <c r="E2237" s="1" t="str">
        <f t="shared" si="239"/>
        <v>Submitted</v>
      </c>
      <c r="F2237" s="1" t="s">
        <v>35</v>
      </c>
      <c r="G2237" s="1">
        <v>26</v>
      </c>
      <c r="H2237" s="1" t="s">
        <v>24</v>
      </c>
      <c r="I2237" s="1" t="s">
        <v>25</v>
      </c>
      <c r="J2237" s="1" t="s">
        <v>37</v>
      </c>
      <c r="K2237" s="4">
        <v>336695</v>
      </c>
      <c r="L2237" s="4" t="str">
        <f t="shared" si="240"/>
        <v>Submitted</v>
      </c>
      <c r="M2237" s="1">
        <v>507</v>
      </c>
      <c r="N2237" s="1" t="str">
        <f t="shared" si="241"/>
        <v>High_risk</v>
      </c>
      <c r="O2237" s="1" t="str">
        <f t="shared" si="242"/>
        <v>Excellent</v>
      </c>
      <c r="P2237" s="1" t="str">
        <f t="shared" si="243"/>
        <v>Submitted</v>
      </c>
      <c r="Q2237" s="1" t="str">
        <f t="shared" si="244"/>
        <v>Valid</v>
      </c>
      <c r="R2237" s="1" t="s">
        <v>82</v>
      </c>
      <c r="S2237" s="4">
        <v>2654154</v>
      </c>
      <c r="T2237" s="1">
        <v>12.53</v>
      </c>
      <c r="U2237" s="1">
        <v>12</v>
      </c>
      <c r="V2237" s="1">
        <v>221179.5</v>
      </c>
      <c r="W2237" s="4">
        <f t="shared" si="245"/>
        <v>2771899.8281995296</v>
      </c>
      <c r="X2237" s="1" t="s">
        <v>50</v>
      </c>
      <c r="Y2237" s="1" t="s">
        <v>51</v>
      </c>
      <c r="Z2237" s="8">
        <v>47699</v>
      </c>
      <c r="AA2237" s="8" t="str">
        <f>TEXT(Table2[[#This Row],[Application_Date]],"yyy")</f>
        <v>2030</v>
      </c>
      <c r="AB2237" s="8" t="str">
        <f>TEXT(Table2[[#This Row],[Application_Date]],"mmmm")</f>
        <v>August</v>
      </c>
      <c r="AC2237" s="1" t="s">
        <v>41</v>
      </c>
      <c r="AD2237" s="1" t="s">
        <v>42</v>
      </c>
      <c r="AE2237" s="1" t="s">
        <v>31</v>
      </c>
    </row>
    <row r="2238" spans="1:31" x14ac:dyDescent="0.25">
      <c r="A2238" s="1" t="s">
        <v>4616</v>
      </c>
      <c r="B2238" s="1" t="str">
        <f>IF(COUNTIF($A$2:A2238,A2238)&gt;1,"Duplicate","Unique")</f>
        <v>Unique</v>
      </c>
      <c r="C2238" s="1" t="s">
        <v>4617</v>
      </c>
      <c r="D2238" s="1" t="s">
        <v>575</v>
      </c>
      <c r="E2238" s="1" t="str">
        <f t="shared" si="239"/>
        <v>Submitted</v>
      </c>
      <c r="F2238" s="1" t="s">
        <v>47</v>
      </c>
      <c r="G2238" s="1">
        <v>39</v>
      </c>
      <c r="H2238" s="1" t="s">
        <v>36</v>
      </c>
      <c r="I2238" s="1" t="s">
        <v>48</v>
      </c>
      <c r="J2238" s="1" t="s">
        <v>37</v>
      </c>
      <c r="K2238" s="4">
        <v>1725603</v>
      </c>
      <c r="L2238" s="4" t="str">
        <f t="shared" si="240"/>
        <v>Submitted</v>
      </c>
      <c r="M2238" s="1">
        <v>772</v>
      </c>
      <c r="N2238" s="1" t="str">
        <f t="shared" si="241"/>
        <v>medium_risk</v>
      </c>
      <c r="O2238" s="1" t="str">
        <f t="shared" si="242"/>
        <v>Excellent</v>
      </c>
      <c r="P2238" s="1" t="str">
        <f t="shared" si="243"/>
        <v>Submitted</v>
      </c>
      <c r="Q2238" s="1" t="str">
        <f t="shared" si="244"/>
        <v>Valid</v>
      </c>
      <c r="R2238" s="1" t="s">
        <v>70</v>
      </c>
      <c r="S2238" s="4">
        <v>4279651</v>
      </c>
      <c r="T2238" s="1">
        <v>17.8</v>
      </c>
      <c r="U2238" s="1">
        <v>60</v>
      </c>
      <c r="V2238" s="1">
        <v>71327.520000000004</v>
      </c>
      <c r="W2238" s="4">
        <f t="shared" si="245"/>
        <v>6348148.9833333334</v>
      </c>
      <c r="X2238" s="1" t="s">
        <v>59</v>
      </c>
      <c r="Y2238" s="1" t="s">
        <v>60</v>
      </c>
      <c r="Z2238" s="8">
        <v>47700</v>
      </c>
      <c r="AA2238" s="8" t="str">
        <f>TEXT(Table2[[#This Row],[Application_Date]],"yyy")</f>
        <v>2030</v>
      </c>
      <c r="AB2238" s="8" t="str">
        <f>TEXT(Table2[[#This Row],[Application_Date]],"mmmm")</f>
        <v>August</v>
      </c>
      <c r="AC2238" s="1" t="s">
        <v>61</v>
      </c>
      <c r="AD2238" s="1" t="s">
        <v>42</v>
      </c>
      <c r="AE2238" s="1" t="s">
        <v>43</v>
      </c>
    </row>
    <row r="2239" spans="1:31" x14ac:dyDescent="0.25">
      <c r="A2239" s="1" t="s">
        <v>4618</v>
      </c>
      <c r="B2239" s="1" t="str">
        <f>IF(COUNTIF($A$2:A2239,A2239)&gt;1,"Duplicate","Unique")</f>
        <v>Unique</v>
      </c>
      <c r="C2239" s="1" t="s">
        <v>4619</v>
      </c>
      <c r="D2239" s="1" t="s">
        <v>58</v>
      </c>
      <c r="E2239" s="1" t="str">
        <f t="shared" si="239"/>
        <v>Submitted</v>
      </c>
      <c r="F2239" s="1" t="s">
        <v>47</v>
      </c>
      <c r="G2239" s="1">
        <v>23</v>
      </c>
      <c r="H2239" s="1" t="s">
        <v>36</v>
      </c>
      <c r="I2239" s="1" t="s">
        <v>48</v>
      </c>
      <c r="J2239" s="1" t="s">
        <v>49</v>
      </c>
      <c r="K2239" s="4">
        <v>1764557</v>
      </c>
      <c r="L2239" s="4" t="str">
        <f t="shared" si="240"/>
        <v>Submitted</v>
      </c>
      <c r="M2239" s="1">
        <v>348</v>
      </c>
      <c r="N2239" s="1" t="str">
        <f t="shared" si="241"/>
        <v>High_risk</v>
      </c>
      <c r="O2239" s="1" t="str">
        <f t="shared" si="242"/>
        <v>Excellent</v>
      </c>
      <c r="P2239" s="1" t="str">
        <f t="shared" si="243"/>
        <v>Submitted</v>
      </c>
      <c r="Q2239" s="1" t="str">
        <f t="shared" si="244"/>
        <v>Valid</v>
      </c>
      <c r="R2239" s="1" t="s">
        <v>70</v>
      </c>
      <c r="S2239" s="4">
        <v>3328369</v>
      </c>
      <c r="T2239" s="1">
        <v>8.73</v>
      </c>
      <c r="U2239" s="1">
        <v>60</v>
      </c>
      <c r="V2239" s="1">
        <v>55472.82</v>
      </c>
      <c r="W2239" s="4">
        <f t="shared" si="245"/>
        <v>2421388.4475000137</v>
      </c>
      <c r="X2239" s="1" t="s">
        <v>59</v>
      </c>
      <c r="Y2239" s="1" t="s">
        <v>60</v>
      </c>
      <c r="Z2239" s="8">
        <v>47701</v>
      </c>
      <c r="AA2239" s="8" t="str">
        <f>TEXT(Table2[[#This Row],[Application_Date]],"yyy")</f>
        <v>2030</v>
      </c>
      <c r="AB2239" s="8" t="str">
        <f>TEXT(Table2[[#This Row],[Application_Date]],"mmmm")</f>
        <v>August</v>
      </c>
      <c r="AC2239" s="1" t="s">
        <v>61</v>
      </c>
      <c r="AD2239" s="1" t="s">
        <v>30</v>
      </c>
      <c r="AE2239" s="1" t="s">
        <v>31</v>
      </c>
    </row>
    <row r="2240" spans="1:31" x14ac:dyDescent="0.25">
      <c r="A2240" s="1" t="s">
        <v>4620</v>
      </c>
      <c r="B2240" s="1" t="str">
        <f>IF(COUNTIF($A$2:A2240,A2240)&gt;1,"Duplicate","Unique")</f>
        <v>Unique</v>
      </c>
      <c r="C2240" s="1" t="s">
        <v>4621</v>
      </c>
      <c r="D2240" s="1" t="s">
        <v>65</v>
      </c>
      <c r="E2240" s="1" t="str">
        <f t="shared" si="239"/>
        <v>Submitted</v>
      </c>
      <c r="F2240" s="1" t="s">
        <v>47</v>
      </c>
      <c r="G2240" s="1">
        <v>42</v>
      </c>
      <c r="H2240" s="1" t="s">
        <v>24</v>
      </c>
      <c r="I2240" s="1" t="s">
        <v>25</v>
      </c>
      <c r="J2240" s="1" t="s">
        <v>49</v>
      </c>
      <c r="K2240" s="4">
        <v>2349641</v>
      </c>
      <c r="L2240" s="4" t="str">
        <f t="shared" si="240"/>
        <v>Submitted</v>
      </c>
      <c r="M2240" s="1">
        <v>842</v>
      </c>
      <c r="N2240" s="1" t="str">
        <f t="shared" si="241"/>
        <v>medium_risk</v>
      </c>
      <c r="O2240" s="1" t="str">
        <f t="shared" si="242"/>
        <v>Excellent</v>
      </c>
      <c r="P2240" s="1" t="str">
        <f t="shared" si="243"/>
        <v>Submitted</v>
      </c>
      <c r="Q2240" s="1" t="str">
        <f t="shared" si="244"/>
        <v>Valid</v>
      </c>
      <c r="R2240" s="1" t="s">
        <v>38</v>
      </c>
      <c r="S2240" s="4">
        <v>605249</v>
      </c>
      <c r="T2240" s="1">
        <v>7.27</v>
      </c>
      <c r="U2240" s="1">
        <v>180</v>
      </c>
      <c r="V2240" s="1">
        <v>3362.49</v>
      </c>
      <c r="W2240" s="4">
        <f t="shared" si="245"/>
        <v>366680.01916666667</v>
      </c>
      <c r="X2240" s="1" t="s">
        <v>50</v>
      </c>
      <c r="Y2240" s="1" t="s">
        <v>51</v>
      </c>
      <c r="Z2240" s="8">
        <v>47702</v>
      </c>
      <c r="AA2240" s="8" t="str">
        <f>TEXT(Table2[[#This Row],[Application_Date]],"yyy")</f>
        <v>2030</v>
      </c>
      <c r="AB2240" s="8" t="str">
        <f>TEXT(Table2[[#This Row],[Application_Date]],"mmmm")</f>
        <v>August</v>
      </c>
      <c r="AC2240" s="1" t="s">
        <v>52</v>
      </c>
      <c r="AD2240" s="1" t="s">
        <v>42</v>
      </c>
      <c r="AE2240" s="1" t="s">
        <v>66</v>
      </c>
    </row>
    <row r="2241" spans="1:31" x14ac:dyDescent="0.25">
      <c r="A2241" s="1" t="s">
        <v>4622</v>
      </c>
      <c r="B2241" s="1" t="str">
        <f>IF(COUNTIF($A$2:A2241,A2241)&gt;1,"Duplicate","Unique")</f>
        <v>Unique</v>
      </c>
      <c r="C2241" s="1" t="s">
        <v>4623</v>
      </c>
      <c r="D2241" s="1" t="s">
        <v>133</v>
      </c>
      <c r="E2241" s="1" t="str">
        <f t="shared" si="239"/>
        <v>Submitted</v>
      </c>
      <c r="F2241" s="1" t="s">
        <v>35</v>
      </c>
      <c r="G2241" s="1">
        <v>20</v>
      </c>
      <c r="H2241" s="1" t="s">
        <v>36</v>
      </c>
      <c r="I2241" s="1" t="s">
        <v>25</v>
      </c>
      <c r="J2241" s="1" t="s">
        <v>49</v>
      </c>
      <c r="K2241" s="4">
        <v>1622992</v>
      </c>
      <c r="L2241" s="4" t="str">
        <f t="shared" si="240"/>
        <v>Submitted</v>
      </c>
      <c r="M2241" s="1">
        <v>658</v>
      </c>
      <c r="N2241" s="1" t="str">
        <f t="shared" si="241"/>
        <v>low_risk</v>
      </c>
      <c r="O2241" s="1" t="str">
        <f t="shared" si="242"/>
        <v>Excellent</v>
      </c>
      <c r="P2241" s="1" t="str">
        <f t="shared" si="243"/>
        <v>Submitted</v>
      </c>
      <c r="Q2241" s="1" t="str">
        <f t="shared" si="244"/>
        <v>Valid</v>
      </c>
      <c r="R2241" s="1" t="s">
        <v>6</v>
      </c>
      <c r="S2241" s="4">
        <v>4848373</v>
      </c>
      <c r="T2241" s="1">
        <v>10.92</v>
      </c>
      <c r="U2241" s="1">
        <v>60</v>
      </c>
      <c r="V2241" s="1">
        <v>80806.22</v>
      </c>
      <c r="W2241" s="4">
        <f t="shared" si="245"/>
        <v>4412019.43</v>
      </c>
      <c r="X2241" s="1" t="s">
        <v>105</v>
      </c>
      <c r="Y2241" s="1" t="s">
        <v>106</v>
      </c>
      <c r="Z2241" s="8">
        <v>47703</v>
      </c>
      <c r="AA2241" s="8" t="str">
        <f>TEXT(Table2[[#This Row],[Application_Date]],"yyy")</f>
        <v>2030</v>
      </c>
      <c r="AB2241" s="8" t="str">
        <f>TEXT(Table2[[#This Row],[Application_Date]],"mmmm")</f>
        <v>August</v>
      </c>
      <c r="AC2241" s="1" t="s">
        <v>61</v>
      </c>
      <c r="AD2241" s="1" t="s">
        <v>42</v>
      </c>
      <c r="AE2241" s="1" t="s">
        <v>62</v>
      </c>
    </row>
    <row r="2242" spans="1:31" x14ac:dyDescent="0.25">
      <c r="A2242" s="1" t="s">
        <v>4624</v>
      </c>
      <c r="B2242" s="1" t="str">
        <f>IF(COUNTIF($A$2:A2242,A2242)&gt;1,"Duplicate","Unique")</f>
        <v>Unique</v>
      </c>
      <c r="C2242" s="1" t="s">
        <v>4625</v>
      </c>
      <c r="D2242" s="1" t="s">
        <v>199</v>
      </c>
      <c r="E2242" s="1" t="str">
        <f t="shared" ref="E2242:E2305" si="246">IF(C2242="","Missing","Submitted")</f>
        <v>Submitted</v>
      </c>
      <c r="F2242" s="1" t="s">
        <v>35</v>
      </c>
      <c r="G2242" s="1">
        <v>51</v>
      </c>
      <c r="H2242" s="1" t="s">
        <v>24</v>
      </c>
      <c r="I2242" s="1" t="s">
        <v>25</v>
      </c>
      <c r="J2242" s="1" t="s">
        <v>70</v>
      </c>
      <c r="K2242" s="4">
        <v>439905</v>
      </c>
      <c r="L2242" s="4" t="str">
        <f t="shared" ref="L2242:L2305" si="247">IF(K2242="","Missing","Submitted")</f>
        <v>Submitted</v>
      </c>
      <c r="M2242" s="1">
        <v>900</v>
      </c>
      <c r="N2242" s="1" t="str">
        <f t="shared" ref="N2242:N2305" si="248">IF(M2242&lt;600,"High_risk",IF(M2242&gt;=750,"medium_risk","low_risk"))</f>
        <v>medium_risk</v>
      </c>
      <c r="O2242" s="1" t="str">
        <f t="shared" ref="O2242:O2305" si="249">IF(J2243&lt;503,"Poor",IF(J2243&lt;=550,"Fair",IF(J2243&lt;=750,"Good","Excellent")))</f>
        <v>Excellent</v>
      </c>
      <c r="P2242" s="1" t="str">
        <f t="shared" ref="P2242:P2305" si="250">IF(S2242="","Missing","Submitted")</f>
        <v>Submitted</v>
      </c>
      <c r="Q2242" s="1" t="str">
        <f t="shared" ref="Q2242:Q2305" si="251">IF(AND(M2242&gt;=300,M2242&lt;=900),"Valid","Invalid")</f>
        <v>Valid</v>
      </c>
      <c r="R2242" s="1" t="s">
        <v>27</v>
      </c>
      <c r="S2242" s="4">
        <v>1683711</v>
      </c>
      <c r="T2242" s="1">
        <v>8.5399999999999991</v>
      </c>
      <c r="U2242" s="1">
        <v>24</v>
      </c>
      <c r="V2242" s="1">
        <v>70154.62</v>
      </c>
      <c r="W2242" s="4">
        <f t="shared" ref="W2242:W2305" si="252">PMT(T2242/12,U2242,-S2242)</f>
        <v>1198243.9906055219</v>
      </c>
      <c r="X2242" s="1" t="s">
        <v>105</v>
      </c>
      <c r="Y2242" s="1" t="s">
        <v>106</v>
      </c>
      <c r="Z2242" s="8">
        <v>47704</v>
      </c>
      <c r="AA2242" s="8" t="str">
        <f>TEXT(Table2[[#This Row],[Application_Date]],"yyy")</f>
        <v>2030</v>
      </c>
      <c r="AB2242" s="8" t="str">
        <f>TEXT(Table2[[#This Row],[Application_Date]],"mmmm")</f>
        <v>August</v>
      </c>
      <c r="AC2242" s="1" t="s">
        <v>41</v>
      </c>
      <c r="AD2242" s="1" t="s">
        <v>42</v>
      </c>
      <c r="AE2242" s="1" t="s">
        <v>31</v>
      </c>
    </row>
    <row r="2243" spans="1:31" x14ac:dyDescent="0.25">
      <c r="A2243" s="1" t="s">
        <v>4626</v>
      </c>
      <c r="B2243" s="1" t="str">
        <f>IF(COUNTIF($A$2:A2243,A2243)&gt;1,"Duplicate","Unique")</f>
        <v>Unique</v>
      </c>
      <c r="C2243" s="1" t="s">
        <v>4627</v>
      </c>
      <c r="D2243" s="1" t="s">
        <v>242</v>
      </c>
      <c r="E2243" s="1" t="str">
        <f t="shared" si="246"/>
        <v>Submitted</v>
      </c>
      <c r="F2243" s="1" t="s">
        <v>35</v>
      </c>
      <c r="G2243" s="1">
        <v>54</v>
      </c>
      <c r="H2243" s="1" t="s">
        <v>24</v>
      </c>
      <c r="I2243" s="1" t="s">
        <v>48</v>
      </c>
      <c r="J2243" s="1" t="s">
        <v>37</v>
      </c>
      <c r="K2243" s="4">
        <v>1378611</v>
      </c>
      <c r="L2243" s="4" t="str">
        <f t="shared" si="247"/>
        <v>Submitted</v>
      </c>
      <c r="M2243" s="1">
        <v>376</v>
      </c>
      <c r="N2243" s="1" t="str">
        <f t="shared" si="248"/>
        <v>High_risk</v>
      </c>
      <c r="O2243" s="1" t="str">
        <f t="shared" si="249"/>
        <v>Excellent</v>
      </c>
      <c r="P2243" s="1" t="str">
        <f t="shared" si="250"/>
        <v>Submitted</v>
      </c>
      <c r="Q2243" s="1" t="str">
        <f t="shared" si="251"/>
        <v>Valid</v>
      </c>
      <c r="R2243" s="1" t="s">
        <v>27</v>
      </c>
      <c r="S2243" s="4">
        <v>4103480</v>
      </c>
      <c r="T2243" s="1">
        <v>17.05</v>
      </c>
      <c r="U2243" s="1">
        <v>12</v>
      </c>
      <c r="V2243" s="1">
        <v>341956.67</v>
      </c>
      <c r="W2243" s="4">
        <f t="shared" si="252"/>
        <v>5830505.0887677651</v>
      </c>
      <c r="X2243" s="1" t="s">
        <v>85</v>
      </c>
      <c r="Y2243" s="1" t="s">
        <v>86</v>
      </c>
      <c r="Z2243" s="8">
        <v>47705</v>
      </c>
      <c r="AA2243" s="8" t="str">
        <f>TEXT(Table2[[#This Row],[Application_Date]],"yyy")</f>
        <v>2030</v>
      </c>
      <c r="AB2243" s="8" t="str">
        <f>TEXT(Table2[[#This Row],[Application_Date]],"mmmm")</f>
        <v>August</v>
      </c>
      <c r="AC2243" s="1" t="s">
        <v>52</v>
      </c>
      <c r="AD2243" s="1" t="s">
        <v>42</v>
      </c>
      <c r="AE2243" s="1" t="s">
        <v>31</v>
      </c>
    </row>
    <row r="2244" spans="1:31" x14ac:dyDescent="0.25">
      <c r="A2244" s="1" t="s">
        <v>4628</v>
      </c>
      <c r="B2244" s="1" t="str">
        <f>IF(COUNTIF($A$2:A2244,A2244)&gt;1,"Duplicate","Unique")</f>
        <v>Unique</v>
      </c>
      <c r="C2244" s="1" t="s">
        <v>4629</v>
      </c>
      <c r="D2244" s="1" t="s">
        <v>145</v>
      </c>
      <c r="E2244" s="1" t="str">
        <f t="shared" si="246"/>
        <v>Submitted</v>
      </c>
      <c r="F2244" s="1" t="s">
        <v>35</v>
      </c>
      <c r="G2244" s="1">
        <v>42</v>
      </c>
      <c r="H2244" s="1" t="s">
        <v>36</v>
      </c>
      <c r="I2244" s="1" t="s">
        <v>25</v>
      </c>
      <c r="J2244" s="1" t="s">
        <v>49</v>
      </c>
      <c r="K2244" s="4">
        <v>2166670</v>
      </c>
      <c r="L2244" s="4" t="str">
        <f t="shared" si="247"/>
        <v>Submitted</v>
      </c>
      <c r="M2244" s="1">
        <v>700</v>
      </c>
      <c r="N2244" s="1" t="str">
        <f t="shared" si="248"/>
        <v>low_risk</v>
      </c>
      <c r="O2244" s="1" t="str">
        <f t="shared" si="249"/>
        <v>Excellent</v>
      </c>
      <c r="P2244" s="1" t="str">
        <f t="shared" si="250"/>
        <v>Submitted</v>
      </c>
      <c r="Q2244" s="1" t="str">
        <f t="shared" si="251"/>
        <v>Valid</v>
      </c>
      <c r="R2244" s="1" t="s">
        <v>6</v>
      </c>
      <c r="S2244" s="4">
        <v>2171527</v>
      </c>
      <c r="T2244" s="1">
        <v>13.38</v>
      </c>
      <c r="U2244" s="1">
        <v>120</v>
      </c>
      <c r="V2244" s="1">
        <v>18096.060000000001</v>
      </c>
      <c r="W2244" s="4">
        <f t="shared" si="252"/>
        <v>2421252.605</v>
      </c>
      <c r="X2244" s="1" t="s">
        <v>39</v>
      </c>
      <c r="Y2244" s="1" t="s">
        <v>40</v>
      </c>
      <c r="Z2244" s="8">
        <v>47706</v>
      </c>
      <c r="AA2244" s="8" t="str">
        <f>TEXT(Table2[[#This Row],[Application_Date]],"yyy")</f>
        <v>2030</v>
      </c>
      <c r="AB2244" s="8" t="str">
        <f>TEXT(Table2[[#This Row],[Application_Date]],"mmmm")</f>
        <v>August</v>
      </c>
      <c r="AC2244" s="1" t="s">
        <v>61</v>
      </c>
      <c r="AD2244" s="1" t="s">
        <v>42</v>
      </c>
      <c r="AE2244" s="1" t="s">
        <v>31</v>
      </c>
    </row>
    <row r="2245" spans="1:31" x14ac:dyDescent="0.25">
      <c r="A2245" s="1" t="s">
        <v>4630</v>
      </c>
      <c r="B2245" s="1" t="str">
        <f>IF(COUNTIF($A$2:A2245,A2245)&gt;1,"Duplicate","Unique")</f>
        <v>Unique</v>
      </c>
      <c r="C2245" s="1" t="s">
        <v>4631</v>
      </c>
      <c r="D2245" s="1" t="s">
        <v>638</v>
      </c>
      <c r="E2245" s="1" t="str">
        <f t="shared" si="246"/>
        <v>Submitted</v>
      </c>
      <c r="F2245" s="1" t="s">
        <v>35</v>
      </c>
      <c r="G2245" s="1">
        <v>26</v>
      </c>
      <c r="H2245" s="1" t="s">
        <v>24</v>
      </c>
      <c r="I2245" s="1" t="s">
        <v>25</v>
      </c>
      <c r="J2245" s="1" t="s">
        <v>26</v>
      </c>
      <c r="K2245" s="4">
        <v>2461070</v>
      </c>
      <c r="L2245" s="4" t="str">
        <f t="shared" si="247"/>
        <v>Submitted</v>
      </c>
      <c r="M2245" s="1">
        <v>581</v>
      </c>
      <c r="N2245" s="1" t="str">
        <f t="shared" si="248"/>
        <v>High_risk</v>
      </c>
      <c r="O2245" s="1" t="str">
        <f t="shared" si="249"/>
        <v>Excellent</v>
      </c>
      <c r="P2245" s="1" t="str">
        <f t="shared" si="250"/>
        <v>Submitted</v>
      </c>
      <c r="Q2245" s="1" t="str">
        <f t="shared" si="251"/>
        <v>Valid</v>
      </c>
      <c r="R2245" s="1" t="s">
        <v>38</v>
      </c>
      <c r="S2245" s="4">
        <v>807824</v>
      </c>
      <c r="T2245" s="1">
        <v>18.2</v>
      </c>
      <c r="U2245" s="1">
        <v>12</v>
      </c>
      <c r="V2245" s="1">
        <v>67318.67</v>
      </c>
      <c r="W2245" s="4">
        <f t="shared" si="252"/>
        <v>1225218.7137288721</v>
      </c>
      <c r="X2245" s="1" t="s">
        <v>28</v>
      </c>
      <c r="Y2245" s="1" t="s">
        <v>29</v>
      </c>
      <c r="Z2245" s="8">
        <v>47707</v>
      </c>
      <c r="AA2245" s="8" t="str">
        <f>TEXT(Table2[[#This Row],[Application_Date]],"yyy")</f>
        <v>2030</v>
      </c>
      <c r="AB2245" s="8" t="str">
        <f>TEXT(Table2[[#This Row],[Application_Date]],"mmmm")</f>
        <v>August</v>
      </c>
      <c r="AC2245" s="1" t="s">
        <v>61</v>
      </c>
      <c r="AD2245" s="1" t="s">
        <v>42</v>
      </c>
      <c r="AE2245" s="1" t="s">
        <v>43</v>
      </c>
    </row>
    <row r="2246" spans="1:31" x14ac:dyDescent="0.25">
      <c r="A2246" s="1" t="s">
        <v>4632</v>
      </c>
      <c r="B2246" s="1" t="str">
        <f>IF(COUNTIF($A$2:A2246,A2246)&gt;1,"Duplicate","Unique")</f>
        <v>Unique</v>
      </c>
      <c r="C2246" s="1" t="s">
        <v>4633</v>
      </c>
      <c r="D2246" s="1" t="s">
        <v>587</v>
      </c>
      <c r="E2246" s="1" t="str">
        <f t="shared" si="246"/>
        <v>Submitted</v>
      </c>
      <c r="F2246" s="1" t="s">
        <v>35</v>
      </c>
      <c r="G2246" s="1">
        <v>29</v>
      </c>
      <c r="H2246" s="1" t="s">
        <v>36</v>
      </c>
      <c r="I2246" s="1" t="s">
        <v>25</v>
      </c>
      <c r="J2246" s="1" t="s">
        <v>37</v>
      </c>
      <c r="K2246" s="4">
        <v>1463519</v>
      </c>
      <c r="L2246" s="4" t="str">
        <f t="shared" si="247"/>
        <v>Submitted</v>
      </c>
      <c r="M2246" s="1">
        <v>786</v>
      </c>
      <c r="N2246" s="1" t="str">
        <f t="shared" si="248"/>
        <v>medium_risk</v>
      </c>
      <c r="O2246" s="1" t="str">
        <f t="shared" si="249"/>
        <v>Excellent</v>
      </c>
      <c r="P2246" s="1" t="str">
        <f t="shared" si="250"/>
        <v>Submitted</v>
      </c>
      <c r="Q2246" s="1" t="str">
        <f t="shared" si="251"/>
        <v>Valid</v>
      </c>
      <c r="R2246" s="1" t="s">
        <v>38</v>
      </c>
      <c r="S2246" s="4">
        <v>2015636</v>
      </c>
      <c r="T2246" s="1">
        <v>7.97</v>
      </c>
      <c r="U2246" s="1">
        <v>60</v>
      </c>
      <c r="V2246" s="1">
        <v>33593.93</v>
      </c>
      <c r="W2246" s="4">
        <f t="shared" si="252"/>
        <v>1338718.2433334049</v>
      </c>
      <c r="X2246" s="1" t="s">
        <v>50</v>
      </c>
      <c r="Y2246" s="1" t="s">
        <v>51</v>
      </c>
      <c r="Z2246" s="8">
        <v>47708</v>
      </c>
      <c r="AA2246" s="8" t="str">
        <f>TEXT(Table2[[#This Row],[Application_Date]],"yyy")</f>
        <v>2030</v>
      </c>
      <c r="AB2246" s="8" t="str">
        <f>TEXT(Table2[[#This Row],[Application_Date]],"mmmm")</f>
        <v>August</v>
      </c>
      <c r="AC2246" s="1" t="s">
        <v>61</v>
      </c>
      <c r="AD2246" s="1" t="s">
        <v>30</v>
      </c>
      <c r="AE2246" s="1" t="s">
        <v>31</v>
      </c>
    </row>
    <row r="2247" spans="1:31" x14ac:dyDescent="0.25">
      <c r="A2247" s="1" t="s">
        <v>4634</v>
      </c>
      <c r="B2247" s="1" t="str">
        <f>IF(COUNTIF($A$2:A2247,A2247)&gt;1,"Duplicate","Unique")</f>
        <v>Unique</v>
      </c>
      <c r="C2247" s="1" t="s">
        <v>4635</v>
      </c>
      <c r="D2247" s="1" t="s">
        <v>65</v>
      </c>
      <c r="E2247" s="1" t="str">
        <f t="shared" si="246"/>
        <v>Submitted</v>
      </c>
      <c r="F2247" s="1" t="s">
        <v>47</v>
      </c>
      <c r="G2247" s="1">
        <v>44</v>
      </c>
      <c r="H2247" s="1" t="s">
        <v>24</v>
      </c>
      <c r="I2247" s="1" t="s">
        <v>48</v>
      </c>
      <c r="J2247" s="1" t="s">
        <v>49</v>
      </c>
      <c r="K2247" s="4">
        <v>1641665</v>
      </c>
      <c r="L2247" s="4" t="str">
        <f t="shared" si="247"/>
        <v>Submitted</v>
      </c>
      <c r="M2247" s="1">
        <v>547</v>
      </c>
      <c r="N2247" s="1" t="str">
        <f t="shared" si="248"/>
        <v>High_risk</v>
      </c>
      <c r="O2247" s="1" t="str">
        <f t="shared" si="249"/>
        <v>Excellent</v>
      </c>
      <c r="P2247" s="1" t="str">
        <f t="shared" si="250"/>
        <v>Submitted</v>
      </c>
      <c r="Q2247" s="1" t="str">
        <f t="shared" si="251"/>
        <v>Valid</v>
      </c>
      <c r="R2247" s="1" t="s">
        <v>38</v>
      </c>
      <c r="S2247" s="4">
        <v>1203904</v>
      </c>
      <c r="T2247" s="1">
        <v>10.84</v>
      </c>
      <c r="U2247" s="1">
        <v>36</v>
      </c>
      <c r="V2247" s="1">
        <v>33441.78</v>
      </c>
      <c r="W2247" s="4">
        <f t="shared" si="252"/>
        <v>1087526.6134275016</v>
      </c>
      <c r="X2247" s="1" t="s">
        <v>39</v>
      </c>
      <c r="Y2247" s="1" t="s">
        <v>40</v>
      </c>
      <c r="Z2247" s="8">
        <v>47709</v>
      </c>
      <c r="AA2247" s="8" t="str">
        <f>TEXT(Table2[[#This Row],[Application_Date]],"yyy")</f>
        <v>2030</v>
      </c>
      <c r="AB2247" s="8" t="str">
        <f>TEXT(Table2[[#This Row],[Application_Date]],"mmmm")</f>
        <v>August</v>
      </c>
      <c r="AC2247" s="1" t="s">
        <v>41</v>
      </c>
      <c r="AD2247" s="1" t="s">
        <v>42</v>
      </c>
      <c r="AE2247" s="1" t="s">
        <v>66</v>
      </c>
    </row>
    <row r="2248" spans="1:31" x14ac:dyDescent="0.25">
      <c r="A2248" s="1" t="s">
        <v>4636</v>
      </c>
      <c r="B2248" s="1" t="str">
        <f>IF(COUNTIF($A$2:A2248,A2248)&gt;1,"Duplicate","Unique")</f>
        <v>Unique</v>
      </c>
      <c r="C2248" s="1" t="s">
        <v>4637</v>
      </c>
      <c r="D2248" s="1">
        <v>0</v>
      </c>
      <c r="E2248" s="1" t="str">
        <f t="shared" si="246"/>
        <v>Submitted</v>
      </c>
      <c r="F2248" s="1" t="s">
        <v>47</v>
      </c>
      <c r="G2248" s="1">
        <v>46</v>
      </c>
      <c r="H2248" s="1" t="s">
        <v>24</v>
      </c>
      <c r="I2248" s="1" t="s">
        <v>25</v>
      </c>
      <c r="J2248" s="1" t="s">
        <v>26</v>
      </c>
      <c r="K2248" s="4">
        <v>1216492</v>
      </c>
      <c r="L2248" s="4" t="str">
        <f t="shared" si="247"/>
        <v>Submitted</v>
      </c>
      <c r="M2248" s="1">
        <v>345</v>
      </c>
      <c r="N2248" s="1" t="str">
        <f t="shared" si="248"/>
        <v>High_risk</v>
      </c>
      <c r="O2248" s="1" t="str">
        <f t="shared" si="249"/>
        <v>Excellent</v>
      </c>
      <c r="P2248" s="1" t="str">
        <f t="shared" si="250"/>
        <v>Submitted</v>
      </c>
      <c r="Q2248" s="1" t="str">
        <f t="shared" si="251"/>
        <v>Valid</v>
      </c>
      <c r="R2248" s="1" t="s">
        <v>82</v>
      </c>
      <c r="S2248" s="4">
        <v>3796614</v>
      </c>
      <c r="T2248" s="1">
        <v>9.5</v>
      </c>
      <c r="U2248" s="1">
        <v>60</v>
      </c>
      <c r="V2248" s="1">
        <v>63276.9</v>
      </c>
      <c r="W2248" s="4">
        <f t="shared" si="252"/>
        <v>3005652.7500000019</v>
      </c>
      <c r="X2248" s="1" t="s">
        <v>95</v>
      </c>
      <c r="Y2248" s="1" t="s">
        <v>96</v>
      </c>
      <c r="Z2248" s="8">
        <v>47710</v>
      </c>
      <c r="AA2248" s="8" t="str">
        <f>TEXT(Table2[[#This Row],[Application_Date]],"yyy")</f>
        <v>2030</v>
      </c>
      <c r="AB2248" s="8" t="str">
        <f>TEXT(Table2[[#This Row],[Application_Date]],"mmmm")</f>
        <v>August</v>
      </c>
      <c r="AC2248" s="1" t="s">
        <v>61</v>
      </c>
      <c r="AD2248" s="1" t="s">
        <v>42</v>
      </c>
      <c r="AE2248" s="1" t="s">
        <v>43</v>
      </c>
    </row>
    <row r="2249" spans="1:31" x14ac:dyDescent="0.25">
      <c r="A2249" s="1" t="s">
        <v>4638</v>
      </c>
      <c r="B2249" s="1" t="str">
        <f>IF(COUNTIF($A$2:A2249,A2249)&gt;1,"Duplicate","Unique")</f>
        <v>Unique</v>
      </c>
      <c r="C2249" s="1" t="s">
        <v>4639</v>
      </c>
      <c r="D2249" s="1" t="s">
        <v>78</v>
      </c>
      <c r="E2249" s="1" t="str">
        <f t="shared" si="246"/>
        <v>Submitted</v>
      </c>
      <c r="F2249" s="1" t="s">
        <v>47</v>
      </c>
      <c r="G2249" s="1">
        <v>47</v>
      </c>
      <c r="H2249" s="1" t="s">
        <v>36</v>
      </c>
      <c r="I2249" s="1" t="s">
        <v>48</v>
      </c>
      <c r="J2249" s="1" t="s">
        <v>70</v>
      </c>
      <c r="K2249" s="4">
        <v>1001412</v>
      </c>
      <c r="L2249" s="4" t="str">
        <f t="shared" si="247"/>
        <v>Submitted</v>
      </c>
      <c r="M2249" s="1">
        <v>835</v>
      </c>
      <c r="N2249" s="1" t="str">
        <f t="shared" si="248"/>
        <v>medium_risk</v>
      </c>
      <c r="O2249" s="1" t="str">
        <f t="shared" si="249"/>
        <v>Excellent</v>
      </c>
      <c r="P2249" s="1" t="str">
        <f t="shared" si="250"/>
        <v>Submitted</v>
      </c>
      <c r="Q2249" s="1" t="str">
        <f t="shared" si="251"/>
        <v>Valid</v>
      </c>
      <c r="R2249" s="1" t="s">
        <v>70</v>
      </c>
      <c r="S2249" s="4">
        <v>2854684</v>
      </c>
      <c r="T2249" s="1">
        <v>18.7</v>
      </c>
      <c r="U2249" s="1">
        <v>60</v>
      </c>
      <c r="V2249" s="1">
        <v>47578.07</v>
      </c>
      <c r="W2249" s="4">
        <f t="shared" si="252"/>
        <v>4448549.2333333334</v>
      </c>
      <c r="X2249" s="1" t="s">
        <v>95</v>
      </c>
      <c r="Y2249" s="1" t="s">
        <v>96</v>
      </c>
      <c r="Z2249" s="8">
        <v>47711</v>
      </c>
      <c r="AA2249" s="8" t="str">
        <f>TEXT(Table2[[#This Row],[Application_Date]],"yyy")</f>
        <v>2030</v>
      </c>
      <c r="AB2249" s="8" t="str">
        <f>TEXT(Table2[[#This Row],[Application_Date]],"mmmm")</f>
        <v>August</v>
      </c>
      <c r="AC2249" s="1" t="s">
        <v>61</v>
      </c>
      <c r="AD2249" s="1" t="s">
        <v>30</v>
      </c>
      <c r="AE2249" s="1" t="s">
        <v>66</v>
      </c>
    </row>
    <row r="2250" spans="1:31" x14ac:dyDescent="0.25">
      <c r="A2250" s="1" t="s">
        <v>4640</v>
      </c>
      <c r="B2250" s="1" t="str">
        <f>IF(COUNTIF($A$2:A2250,A2250)&gt;1,"Duplicate","Unique")</f>
        <v>Unique</v>
      </c>
      <c r="C2250" s="1" t="s">
        <v>4641</v>
      </c>
      <c r="D2250" s="1" t="s">
        <v>58</v>
      </c>
      <c r="E2250" s="1" t="str">
        <f t="shared" si="246"/>
        <v>Submitted</v>
      </c>
      <c r="F2250" s="1" t="s">
        <v>47</v>
      </c>
      <c r="G2250" s="1">
        <v>59</v>
      </c>
      <c r="H2250" s="1" t="s">
        <v>36</v>
      </c>
      <c r="I2250" s="1" t="s">
        <v>48</v>
      </c>
      <c r="J2250" s="1" t="s">
        <v>26</v>
      </c>
      <c r="K2250" s="4">
        <v>865068</v>
      </c>
      <c r="L2250" s="4" t="str">
        <f t="shared" si="247"/>
        <v>Submitted</v>
      </c>
      <c r="M2250" s="1">
        <v>301</v>
      </c>
      <c r="N2250" s="1" t="str">
        <f t="shared" si="248"/>
        <v>High_risk</v>
      </c>
      <c r="O2250" s="1" t="str">
        <f t="shared" si="249"/>
        <v>Excellent</v>
      </c>
      <c r="P2250" s="1" t="str">
        <f t="shared" si="250"/>
        <v>Submitted</v>
      </c>
      <c r="Q2250" s="1" t="str">
        <f t="shared" si="251"/>
        <v>Valid</v>
      </c>
      <c r="R2250" s="1" t="s">
        <v>38</v>
      </c>
      <c r="S2250" s="4">
        <v>444307</v>
      </c>
      <c r="T2250" s="1">
        <v>12.2</v>
      </c>
      <c r="U2250" s="1">
        <v>36</v>
      </c>
      <c r="V2250" s="1">
        <v>12341.86</v>
      </c>
      <c r="W2250" s="4">
        <f t="shared" si="252"/>
        <v>451712.11667154229</v>
      </c>
      <c r="X2250" s="1" t="s">
        <v>39</v>
      </c>
      <c r="Y2250" s="1" t="s">
        <v>40</v>
      </c>
      <c r="Z2250" s="8">
        <v>47712</v>
      </c>
      <c r="AA2250" s="8" t="str">
        <f>TEXT(Table2[[#This Row],[Application_Date]],"yyy")</f>
        <v>2030</v>
      </c>
      <c r="AB2250" s="8" t="str">
        <f>TEXT(Table2[[#This Row],[Application_Date]],"mmmm")</f>
        <v>August</v>
      </c>
      <c r="AC2250" s="1" t="s">
        <v>41</v>
      </c>
      <c r="AD2250" s="1" t="s">
        <v>30</v>
      </c>
      <c r="AE2250" s="1" t="s">
        <v>66</v>
      </c>
    </row>
    <row r="2251" spans="1:31" x14ac:dyDescent="0.25">
      <c r="A2251" s="1" t="s">
        <v>4642</v>
      </c>
      <c r="B2251" s="1" t="str">
        <f>IF(COUNTIF($A$2:A2251,A2251)&gt;1,"Duplicate","Unique")</f>
        <v>Unique</v>
      </c>
      <c r="C2251" s="1" t="s">
        <v>4643</v>
      </c>
      <c r="D2251" s="1" t="s">
        <v>242</v>
      </c>
      <c r="E2251" s="1" t="str">
        <f t="shared" si="246"/>
        <v>Submitted</v>
      </c>
      <c r="F2251" s="1" t="s">
        <v>35</v>
      </c>
      <c r="G2251" s="1">
        <v>21</v>
      </c>
      <c r="H2251" s="1" t="s">
        <v>24</v>
      </c>
      <c r="I2251" s="1" t="s">
        <v>25</v>
      </c>
      <c r="J2251" s="1" t="s">
        <v>37</v>
      </c>
      <c r="K2251" s="4">
        <v>1460646</v>
      </c>
      <c r="L2251" s="4" t="str">
        <f t="shared" si="247"/>
        <v>Submitted</v>
      </c>
      <c r="M2251" s="1">
        <v>747</v>
      </c>
      <c r="N2251" s="1" t="str">
        <f t="shared" si="248"/>
        <v>low_risk</v>
      </c>
      <c r="O2251" s="1" t="str">
        <f t="shared" si="249"/>
        <v>Excellent</v>
      </c>
      <c r="P2251" s="1" t="str">
        <f t="shared" si="250"/>
        <v>Submitted</v>
      </c>
      <c r="Q2251" s="1" t="str">
        <f t="shared" si="251"/>
        <v>Valid</v>
      </c>
      <c r="R2251" s="1" t="s">
        <v>82</v>
      </c>
      <c r="S2251" s="4">
        <v>1965131</v>
      </c>
      <c r="T2251" s="1">
        <v>15.02</v>
      </c>
      <c r="U2251" s="1">
        <v>12</v>
      </c>
      <c r="V2251" s="1">
        <v>163760.92000000001</v>
      </c>
      <c r="W2251" s="4">
        <f t="shared" si="252"/>
        <v>2459833.7976830434</v>
      </c>
      <c r="X2251" s="1" t="s">
        <v>50</v>
      </c>
      <c r="Y2251" s="1" t="s">
        <v>51</v>
      </c>
      <c r="Z2251" s="8">
        <v>47713</v>
      </c>
      <c r="AA2251" s="8" t="str">
        <f>TEXT(Table2[[#This Row],[Application_Date]],"yyy")</f>
        <v>2030</v>
      </c>
      <c r="AB2251" s="8" t="str">
        <f>TEXT(Table2[[#This Row],[Application_Date]],"mmmm")</f>
        <v>August</v>
      </c>
      <c r="AC2251" s="1" t="s">
        <v>41</v>
      </c>
      <c r="AD2251" s="1" t="s">
        <v>42</v>
      </c>
      <c r="AE2251" s="1" t="s">
        <v>43</v>
      </c>
    </row>
    <row r="2252" spans="1:31" x14ac:dyDescent="0.25">
      <c r="A2252" s="1" t="s">
        <v>4644</v>
      </c>
      <c r="B2252" s="1" t="str">
        <f>IF(COUNTIF($A$2:A2252,A2252)&gt;1,"Duplicate","Unique")</f>
        <v>Unique</v>
      </c>
      <c r="C2252" s="1" t="s">
        <v>4645</v>
      </c>
      <c r="D2252" s="1" t="s">
        <v>406</v>
      </c>
      <c r="E2252" s="1" t="str">
        <f t="shared" si="246"/>
        <v>Submitted</v>
      </c>
      <c r="F2252" s="1" t="s">
        <v>47</v>
      </c>
      <c r="G2252" s="1">
        <v>22</v>
      </c>
      <c r="H2252" s="1" t="s">
        <v>24</v>
      </c>
      <c r="I2252" s="1" t="s">
        <v>25</v>
      </c>
      <c r="J2252" s="1" t="s">
        <v>49</v>
      </c>
      <c r="K2252" s="4">
        <v>2189066</v>
      </c>
      <c r="L2252" s="4" t="str">
        <f t="shared" si="247"/>
        <v>Submitted</v>
      </c>
      <c r="M2252" s="1">
        <v>678</v>
      </c>
      <c r="N2252" s="1" t="str">
        <f t="shared" si="248"/>
        <v>low_risk</v>
      </c>
      <c r="O2252" s="1" t="str">
        <f t="shared" si="249"/>
        <v>Excellent</v>
      </c>
      <c r="P2252" s="1" t="str">
        <f t="shared" si="250"/>
        <v>Submitted</v>
      </c>
      <c r="Q2252" s="1" t="str">
        <f t="shared" si="251"/>
        <v>Valid</v>
      </c>
      <c r="R2252" s="1" t="s">
        <v>82</v>
      </c>
      <c r="S2252" s="4">
        <v>3361837</v>
      </c>
      <c r="T2252" s="1">
        <v>11.61</v>
      </c>
      <c r="U2252" s="1">
        <v>36</v>
      </c>
      <c r="V2252" s="1">
        <v>93384.36</v>
      </c>
      <c r="W2252" s="4">
        <f t="shared" si="252"/>
        <v>3252577.2975853677</v>
      </c>
      <c r="X2252" s="1" t="s">
        <v>85</v>
      </c>
      <c r="Y2252" s="1" t="s">
        <v>86</v>
      </c>
      <c r="Z2252" s="8">
        <v>47714</v>
      </c>
      <c r="AA2252" s="8" t="str">
        <f>TEXT(Table2[[#This Row],[Application_Date]],"yyy")</f>
        <v>2030</v>
      </c>
      <c r="AB2252" s="8" t="str">
        <f>TEXT(Table2[[#This Row],[Application_Date]],"mmmm")</f>
        <v>August</v>
      </c>
      <c r="AC2252" s="1" t="s">
        <v>61</v>
      </c>
      <c r="AD2252" s="1" t="s">
        <v>42</v>
      </c>
      <c r="AE2252" s="1" t="s">
        <v>31</v>
      </c>
    </row>
    <row r="2253" spans="1:31" x14ac:dyDescent="0.25">
      <c r="A2253" s="1" t="s">
        <v>4646</v>
      </c>
      <c r="B2253" s="1" t="str">
        <f>IF(COUNTIF($A$2:A2253,A2253)&gt;1,"Duplicate","Unique")</f>
        <v>Unique</v>
      </c>
      <c r="C2253" s="1" t="s">
        <v>4647</v>
      </c>
      <c r="D2253" s="1" t="s">
        <v>180</v>
      </c>
      <c r="E2253" s="1" t="str">
        <f t="shared" si="246"/>
        <v>Submitted</v>
      </c>
      <c r="F2253" s="1" t="s">
        <v>47</v>
      </c>
      <c r="G2253" s="1">
        <v>30</v>
      </c>
      <c r="H2253" s="1" t="s">
        <v>24</v>
      </c>
      <c r="I2253" s="1" t="s">
        <v>25</v>
      </c>
      <c r="J2253" s="1" t="s">
        <v>49</v>
      </c>
      <c r="K2253" s="4">
        <v>327758</v>
      </c>
      <c r="L2253" s="4" t="str">
        <f t="shared" si="247"/>
        <v>Submitted</v>
      </c>
      <c r="M2253" s="1">
        <v>887</v>
      </c>
      <c r="N2253" s="1" t="str">
        <f t="shared" si="248"/>
        <v>medium_risk</v>
      </c>
      <c r="O2253" s="1" t="str">
        <f t="shared" si="249"/>
        <v>Excellent</v>
      </c>
      <c r="P2253" s="1" t="str">
        <f t="shared" si="250"/>
        <v>Submitted</v>
      </c>
      <c r="Q2253" s="1" t="str">
        <f t="shared" si="251"/>
        <v>Valid</v>
      </c>
      <c r="R2253" s="1" t="s">
        <v>6</v>
      </c>
      <c r="S2253" s="4">
        <v>2887851</v>
      </c>
      <c r="T2253" s="1">
        <v>15.41</v>
      </c>
      <c r="U2253" s="1">
        <v>12</v>
      </c>
      <c r="V2253" s="1">
        <v>240654.25</v>
      </c>
      <c r="W2253" s="4">
        <f t="shared" si="252"/>
        <v>3708665.8512196615</v>
      </c>
      <c r="X2253" s="1" t="s">
        <v>95</v>
      </c>
      <c r="Y2253" s="1" t="s">
        <v>96</v>
      </c>
      <c r="Z2253" s="8">
        <v>47715</v>
      </c>
      <c r="AA2253" s="8" t="str">
        <f>TEXT(Table2[[#This Row],[Application_Date]],"yyy")</f>
        <v>2030</v>
      </c>
      <c r="AB2253" s="8" t="str">
        <f>TEXT(Table2[[#This Row],[Application_Date]],"mmmm")</f>
        <v>August</v>
      </c>
      <c r="AC2253" s="1" t="s">
        <v>61</v>
      </c>
      <c r="AD2253" s="1" t="s">
        <v>42</v>
      </c>
      <c r="AE2253" s="1" t="s">
        <v>31</v>
      </c>
    </row>
    <row r="2254" spans="1:31" x14ac:dyDescent="0.25">
      <c r="A2254" s="1" t="s">
        <v>4648</v>
      </c>
      <c r="B2254" s="1" t="str">
        <f>IF(COUNTIF($A$2:A2254,A2254)&gt;1,"Duplicate","Unique")</f>
        <v>Unique</v>
      </c>
      <c r="C2254" s="1" t="s">
        <v>4649</v>
      </c>
      <c r="D2254" s="1" t="s">
        <v>133</v>
      </c>
      <c r="E2254" s="1" t="str">
        <f t="shared" si="246"/>
        <v>Submitted</v>
      </c>
      <c r="F2254" s="1" t="s">
        <v>47</v>
      </c>
      <c r="G2254" s="1">
        <v>50</v>
      </c>
      <c r="H2254" s="1" t="s">
        <v>24</v>
      </c>
      <c r="I2254" s="1" t="s">
        <v>25</v>
      </c>
      <c r="J2254" s="1" t="s">
        <v>37</v>
      </c>
      <c r="K2254" s="4">
        <v>1425591</v>
      </c>
      <c r="L2254" s="4" t="str">
        <f t="shared" si="247"/>
        <v>Submitted</v>
      </c>
      <c r="M2254" s="1">
        <v>766</v>
      </c>
      <c r="N2254" s="1" t="str">
        <f t="shared" si="248"/>
        <v>medium_risk</v>
      </c>
      <c r="O2254" s="1" t="str">
        <f t="shared" si="249"/>
        <v>Excellent</v>
      </c>
      <c r="P2254" s="1" t="str">
        <f t="shared" si="250"/>
        <v>Submitted</v>
      </c>
      <c r="Q2254" s="1" t="str">
        <f t="shared" si="251"/>
        <v>Valid</v>
      </c>
      <c r="R2254" s="1" t="s">
        <v>82</v>
      </c>
      <c r="S2254" s="4">
        <v>1619301</v>
      </c>
      <c r="T2254" s="1">
        <v>12.37</v>
      </c>
      <c r="U2254" s="1">
        <v>12</v>
      </c>
      <c r="V2254" s="1">
        <v>134941.75</v>
      </c>
      <c r="W2254" s="4">
        <f t="shared" si="252"/>
        <v>1669568.6920618338</v>
      </c>
      <c r="X2254" s="1" t="s">
        <v>95</v>
      </c>
      <c r="Y2254" s="1" t="s">
        <v>96</v>
      </c>
      <c r="Z2254" s="8">
        <v>47716</v>
      </c>
      <c r="AA2254" s="8" t="str">
        <f>TEXT(Table2[[#This Row],[Application_Date]],"yyy")</f>
        <v>2030</v>
      </c>
      <c r="AB2254" s="8" t="str">
        <f>TEXT(Table2[[#This Row],[Application_Date]],"mmmm")</f>
        <v>August</v>
      </c>
      <c r="AC2254" s="1" t="s">
        <v>52</v>
      </c>
      <c r="AD2254" s="1" t="s">
        <v>42</v>
      </c>
      <c r="AE2254" s="1" t="s">
        <v>43</v>
      </c>
    </row>
    <row r="2255" spans="1:31" x14ac:dyDescent="0.25">
      <c r="A2255" s="1" t="s">
        <v>4650</v>
      </c>
      <c r="B2255" s="1" t="str">
        <f>IF(COUNTIF($A$2:A2255,A2255)&gt;1,"Duplicate","Unique")</f>
        <v>Unique</v>
      </c>
      <c r="C2255" s="1" t="s">
        <v>4651</v>
      </c>
      <c r="D2255" s="1" t="s">
        <v>575</v>
      </c>
      <c r="E2255" s="1" t="str">
        <f t="shared" si="246"/>
        <v>Submitted</v>
      </c>
      <c r="F2255" s="1" t="s">
        <v>35</v>
      </c>
      <c r="G2255" s="1">
        <v>37</v>
      </c>
      <c r="H2255" s="1" t="s">
        <v>24</v>
      </c>
      <c r="I2255" s="1" t="s">
        <v>48</v>
      </c>
      <c r="J2255" s="1" t="s">
        <v>49</v>
      </c>
      <c r="K2255" s="4">
        <v>1685613</v>
      </c>
      <c r="L2255" s="4" t="str">
        <f t="shared" si="247"/>
        <v>Submitted</v>
      </c>
      <c r="M2255" s="1">
        <v>711</v>
      </c>
      <c r="N2255" s="1" t="str">
        <f t="shared" si="248"/>
        <v>low_risk</v>
      </c>
      <c r="O2255" s="1" t="str">
        <f t="shared" si="249"/>
        <v>Excellent</v>
      </c>
      <c r="P2255" s="1" t="str">
        <f t="shared" si="250"/>
        <v>Submitted</v>
      </c>
      <c r="Q2255" s="1" t="str">
        <f t="shared" si="251"/>
        <v>Valid</v>
      </c>
      <c r="R2255" s="1" t="s">
        <v>70</v>
      </c>
      <c r="S2255" s="4">
        <v>2866654</v>
      </c>
      <c r="T2255" s="1">
        <v>14.48</v>
      </c>
      <c r="U2255" s="1">
        <v>36</v>
      </c>
      <c r="V2255" s="1">
        <v>79629.279999999999</v>
      </c>
      <c r="W2255" s="4">
        <f t="shared" si="252"/>
        <v>3459095.8266681274</v>
      </c>
      <c r="X2255" s="1" t="s">
        <v>59</v>
      </c>
      <c r="Y2255" s="1" t="s">
        <v>60</v>
      </c>
      <c r="Z2255" s="8">
        <v>47717</v>
      </c>
      <c r="AA2255" s="8" t="str">
        <f>TEXT(Table2[[#This Row],[Application_Date]],"yyy")</f>
        <v>2030</v>
      </c>
      <c r="AB2255" s="8" t="str">
        <f>TEXT(Table2[[#This Row],[Application_Date]],"mmmm")</f>
        <v>August</v>
      </c>
      <c r="AC2255" s="1" t="s">
        <v>52</v>
      </c>
      <c r="AD2255" s="1" t="s">
        <v>30</v>
      </c>
      <c r="AE2255" s="1" t="s">
        <v>62</v>
      </c>
    </row>
    <row r="2256" spans="1:31" x14ac:dyDescent="0.25">
      <c r="A2256" s="1" t="s">
        <v>4652</v>
      </c>
      <c r="B2256" s="1" t="str">
        <f>IF(COUNTIF($A$2:A2256,A2256)&gt;1,"Duplicate","Unique")</f>
        <v>Unique</v>
      </c>
      <c r="C2256" s="1" t="s">
        <v>4653</v>
      </c>
      <c r="D2256" s="1" t="s">
        <v>136</v>
      </c>
      <c r="E2256" s="1" t="str">
        <f t="shared" si="246"/>
        <v>Submitted</v>
      </c>
      <c r="F2256" s="1" t="s">
        <v>47</v>
      </c>
      <c r="G2256" s="1">
        <v>43</v>
      </c>
      <c r="H2256" s="1" t="s">
        <v>24</v>
      </c>
      <c r="I2256" s="1" t="s">
        <v>48</v>
      </c>
      <c r="J2256" s="1" t="s">
        <v>49</v>
      </c>
      <c r="K2256" s="4">
        <v>0</v>
      </c>
      <c r="L2256" s="4" t="str">
        <f t="shared" si="247"/>
        <v>Submitted</v>
      </c>
      <c r="M2256" s="1">
        <v>767</v>
      </c>
      <c r="N2256" s="1" t="str">
        <f t="shared" si="248"/>
        <v>medium_risk</v>
      </c>
      <c r="O2256" s="1" t="str">
        <f t="shared" si="249"/>
        <v>Excellent</v>
      </c>
      <c r="P2256" s="1" t="str">
        <f t="shared" si="250"/>
        <v>Submitted</v>
      </c>
      <c r="Q2256" s="1" t="str">
        <f t="shared" si="251"/>
        <v>Valid</v>
      </c>
      <c r="R2256" s="1" t="s">
        <v>70</v>
      </c>
      <c r="S2256" s="4">
        <v>4139218</v>
      </c>
      <c r="T2256" s="1">
        <v>12.54</v>
      </c>
      <c r="U2256" s="1">
        <v>24</v>
      </c>
      <c r="V2256" s="1">
        <v>172467.42</v>
      </c>
      <c r="W2256" s="4">
        <f t="shared" si="252"/>
        <v>4325482.9611454606</v>
      </c>
      <c r="X2256" s="1" t="s">
        <v>59</v>
      </c>
      <c r="Y2256" s="1" t="s">
        <v>60</v>
      </c>
      <c r="Z2256" s="8">
        <v>47718</v>
      </c>
      <c r="AA2256" s="8" t="str">
        <f>TEXT(Table2[[#This Row],[Application_Date]],"yyy")</f>
        <v>2030</v>
      </c>
      <c r="AB2256" s="8" t="str">
        <f>TEXT(Table2[[#This Row],[Application_Date]],"mmmm")</f>
        <v>August</v>
      </c>
      <c r="AC2256" s="1" t="s">
        <v>61</v>
      </c>
      <c r="AD2256" s="1" t="s">
        <v>30</v>
      </c>
      <c r="AE2256" s="1" t="s">
        <v>43</v>
      </c>
    </row>
    <row r="2257" spans="1:31" x14ac:dyDescent="0.25">
      <c r="A2257" s="1" t="s">
        <v>4654</v>
      </c>
      <c r="B2257" s="1" t="str">
        <f>IF(COUNTIF($A$2:A2257,A2257)&gt;1,"Duplicate","Unique")</f>
        <v>Unique</v>
      </c>
      <c r="C2257" s="1" t="s">
        <v>4655</v>
      </c>
      <c r="D2257" s="1" t="s">
        <v>659</v>
      </c>
      <c r="E2257" s="1" t="str">
        <f t="shared" si="246"/>
        <v>Submitted</v>
      </c>
      <c r="F2257" s="1" t="s">
        <v>35</v>
      </c>
      <c r="G2257" s="1">
        <v>60</v>
      </c>
      <c r="H2257" s="1" t="s">
        <v>24</v>
      </c>
      <c r="I2257" s="1" t="s">
        <v>48</v>
      </c>
      <c r="J2257" s="1" t="s">
        <v>49</v>
      </c>
      <c r="K2257" s="4">
        <v>1531245</v>
      </c>
      <c r="L2257" s="4" t="str">
        <f t="shared" si="247"/>
        <v>Submitted</v>
      </c>
      <c r="M2257" s="1">
        <v>564</v>
      </c>
      <c r="N2257" s="1" t="str">
        <f t="shared" si="248"/>
        <v>High_risk</v>
      </c>
      <c r="O2257" s="1" t="str">
        <f t="shared" si="249"/>
        <v>Excellent</v>
      </c>
      <c r="P2257" s="1" t="str">
        <f t="shared" si="250"/>
        <v>Submitted</v>
      </c>
      <c r="Q2257" s="1" t="str">
        <f t="shared" si="251"/>
        <v>Valid</v>
      </c>
      <c r="R2257" s="1" t="s">
        <v>6</v>
      </c>
      <c r="S2257" s="4">
        <v>2966617</v>
      </c>
      <c r="T2257" s="1">
        <v>8.74</v>
      </c>
      <c r="U2257" s="1">
        <v>24</v>
      </c>
      <c r="V2257" s="1">
        <v>123609.04</v>
      </c>
      <c r="W2257" s="4">
        <f t="shared" si="252"/>
        <v>2160690.3292067288</v>
      </c>
      <c r="X2257" s="1" t="s">
        <v>105</v>
      </c>
      <c r="Y2257" s="1" t="s">
        <v>106</v>
      </c>
      <c r="Z2257" s="8">
        <v>47719</v>
      </c>
      <c r="AA2257" s="8" t="str">
        <f>TEXT(Table2[[#This Row],[Application_Date]],"yyy")</f>
        <v>2030</v>
      </c>
      <c r="AB2257" s="8" t="str">
        <f>TEXT(Table2[[#This Row],[Application_Date]],"mmmm")</f>
        <v>August</v>
      </c>
      <c r="AC2257" s="1" t="s">
        <v>52</v>
      </c>
      <c r="AD2257" s="1" t="s">
        <v>30</v>
      </c>
      <c r="AE2257" s="1" t="s">
        <v>43</v>
      </c>
    </row>
    <row r="2258" spans="1:31" x14ac:dyDescent="0.25">
      <c r="A2258" s="1" t="s">
        <v>4656</v>
      </c>
      <c r="B2258" s="1" t="str">
        <f>IF(COUNTIF($A$2:A2258,A2258)&gt;1,"Duplicate","Unique")</f>
        <v>Unique</v>
      </c>
      <c r="C2258" s="1" t="s">
        <v>4657</v>
      </c>
      <c r="D2258" s="1" t="s">
        <v>154</v>
      </c>
      <c r="E2258" s="1" t="str">
        <f t="shared" si="246"/>
        <v>Submitted</v>
      </c>
      <c r="F2258" s="1" t="s">
        <v>47</v>
      </c>
      <c r="G2258" s="1">
        <v>65</v>
      </c>
      <c r="H2258" s="1" t="s">
        <v>36</v>
      </c>
      <c r="I2258" s="1" t="s">
        <v>48</v>
      </c>
      <c r="J2258" s="1" t="s">
        <v>26</v>
      </c>
      <c r="K2258" s="4">
        <v>817610</v>
      </c>
      <c r="L2258" s="4" t="str">
        <f t="shared" si="247"/>
        <v>Submitted</v>
      </c>
      <c r="M2258" s="1">
        <v>515</v>
      </c>
      <c r="N2258" s="1" t="str">
        <f t="shared" si="248"/>
        <v>High_risk</v>
      </c>
      <c r="O2258" s="1" t="str">
        <f t="shared" si="249"/>
        <v>Excellent</v>
      </c>
      <c r="P2258" s="1" t="str">
        <f t="shared" si="250"/>
        <v>Submitted</v>
      </c>
      <c r="Q2258" s="1" t="str">
        <f t="shared" si="251"/>
        <v>Valid</v>
      </c>
      <c r="R2258" s="1" t="s">
        <v>6</v>
      </c>
      <c r="S2258" s="4">
        <v>4372054</v>
      </c>
      <c r="T2258" s="1">
        <v>14.24</v>
      </c>
      <c r="U2258" s="1">
        <v>120</v>
      </c>
      <c r="V2258" s="1">
        <v>36433.78</v>
      </c>
      <c r="W2258" s="4">
        <f t="shared" si="252"/>
        <v>5188170.7466666671</v>
      </c>
      <c r="X2258" s="1" t="s">
        <v>95</v>
      </c>
      <c r="Y2258" s="1" t="s">
        <v>96</v>
      </c>
      <c r="Z2258" s="8">
        <v>47720</v>
      </c>
      <c r="AA2258" s="8" t="str">
        <f>TEXT(Table2[[#This Row],[Application_Date]],"yyy")</f>
        <v>2030</v>
      </c>
      <c r="AB2258" s="8" t="str">
        <f>TEXT(Table2[[#This Row],[Application_Date]],"mmmm")</f>
        <v>August</v>
      </c>
      <c r="AC2258" s="1" t="s">
        <v>61</v>
      </c>
      <c r="AD2258" s="1" t="s">
        <v>30</v>
      </c>
      <c r="AE2258" s="1" t="s">
        <v>62</v>
      </c>
    </row>
    <row r="2259" spans="1:31" x14ac:dyDescent="0.25">
      <c r="A2259" s="1" t="s">
        <v>4658</v>
      </c>
      <c r="B2259" s="1" t="str">
        <f>IF(COUNTIF($A$2:A2259,A2259)&gt;1,"Duplicate","Unique")</f>
        <v>Unique</v>
      </c>
      <c r="C2259" s="1" t="s">
        <v>4659</v>
      </c>
      <c r="D2259" s="1" t="s">
        <v>130</v>
      </c>
      <c r="E2259" s="1" t="str">
        <f t="shared" si="246"/>
        <v>Submitted</v>
      </c>
      <c r="F2259" s="1" t="s">
        <v>35</v>
      </c>
      <c r="G2259" s="1">
        <v>39</v>
      </c>
      <c r="H2259" s="1" t="s">
        <v>36</v>
      </c>
      <c r="I2259" s="1" t="s">
        <v>25</v>
      </c>
      <c r="J2259" s="1" t="s">
        <v>37</v>
      </c>
      <c r="K2259" s="4">
        <v>1548237</v>
      </c>
      <c r="L2259" s="4" t="str">
        <f t="shared" si="247"/>
        <v>Submitted</v>
      </c>
      <c r="M2259" s="1">
        <v>519</v>
      </c>
      <c r="N2259" s="1" t="str">
        <f t="shared" si="248"/>
        <v>High_risk</v>
      </c>
      <c r="O2259" s="1" t="str">
        <f t="shared" si="249"/>
        <v>Excellent</v>
      </c>
      <c r="P2259" s="1" t="str">
        <f t="shared" si="250"/>
        <v>Submitted</v>
      </c>
      <c r="Q2259" s="1" t="str">
        <f t="shared" si="251"/>
        <v>Valid</v>
      </c>
      <c r="R2259" s="1" t="s">
        <v>38</v>
      </c>
      <c r="S2259" s="4">
        <v>2935309</v>
      </c>
      <c r="T2259" s="1">
        <v>11.79</v>
      </c>
      <c r="U2259" s="1">
        <v>60</v>
      </c>
      <c r="V2259" s="1">
        <v>48921.82</v>
      </c>
      <c r="W2259" s="4">
        <f t="shared" si="252"/>
        <v>2883941.0924999998</v>
      </c>
      <c r="X2259" s="1" t="s">
        <v>85</v>
      </c>
      <c r="Y2259" s="1" t="s">
        <v>86</v>
      </c>
      <c r="Z2259" s="8">
        <v>47721</v>
      </c>
      <c r="AA2259" s="8" t="str">
        <f>TEXT(Table2[[#This Row],[Application_Date]],"yyy")</f>
        <v>2030</v>
      </c>
      <c r="AB2259" s="8" t="str">
        <f>TEXT(Table2[[#This Row],[Application_Date]],"mmmm")</f>
        <v>August</v>
      </c>
      <c r="AC2259" s="1" t="s">
        <v>61</v>
      </c>
      <c r="AD2259" s="1" t="s">
        <v>42</v>
      </c>
      <c r="AE2259" s="1" t="s">
        <v>62</v>
      </c>
    </row>
    <row r="2260" spans="1:31" x14ac:dyDescent="0.25">
      <c r="A2260" s="1" t="s">
        <v>4660</v>
      </c>
      <c r="B2260" s="1" t="str">
        <f>IF(COUNTIF($A$2:A2260,A2260)&gt;1,"Duplicate","Unique")</f>
        <v>Unique</v>
      </c>
      <c r="C2260" s="1" t="s">
        <v>4661</v>
      </c>
      <c r="D2260" s="1" t="s">
        <v>489</v>
      </c>
      <c r="E2260" s="1" t="str">
        <f t="shared" si="246"/>
        <v>Submitted</v>
      </c>
      <c r="F2260" s="1" t="s">
        <v>47</v>
      </c>
      <c r="G2260" s="1">
        <v>21</v>
      </c>
      <c r="H2260" s="1" t="s">
        <v>24</v>
      </c>
      <c r="I2260" s="1" t="s">
        <v>25</v>
      </c>
      <c r="J2260" s="1" t="s">
        <v>37</v>
      </c>
      <c r="K2260" s="4">
        <v>771616</v>
      </c>
      <c r="L2260" s="4" t="str">
        <f t="shared" si="247"/>
        <v>Submitted</v>
      </c>
      <c r="M2260" s="1">
        <v>629</v>
      </c>
      <c r="N2260" s="1" t="str">
        <f t="shared" si="248"/>
        <v>low_risk</v>
      </c>
      <c r="O2260" s="1" t="str">
        <f t="shared" si="249"/>
        <v>Excellent</v>
      </c>
      <c r="P2260" s="1" t="str">
        <f t="shared" si="250"/>
        <v>Submitted</v>
      </c>
      <c r="Q2260" s="1" t="str">
        <f t="shared" si="251"/>
        <v>Valid</v>
      </c>
      <c r="R2260" s="1" t="s">
        <v>6</v>
      </c>
      <c r="S2260" s="4">
        <v>441372</v>
      </c>
      <c r="T2260" s="1">
        <v>18.53</v>
      </c>
      <c r="U2260" s="1">
        <v>60</v>
      </c>
      <c r="V2260" s="1">
        <v>7356.2</v>
      </c>
      <c r="W2260" s="4">
        <f t="shared" si="252"/>
        <v>681551.93</v>
      </c>
      <c r="X2260" s="1" t="s">
        <v>28</v>
      </c>
      <c r="Y2260" s="1" t="s">
        <v>29</v>
      </c>
      <c r="Z2260" s="8">
        <v>47722</v>
      </c>
      <c r="AA2260" s="8" t="str">
        <f>TEXT(Table2[[#This Row],[Application_Date]],"yyy")</f>
        <v>2030</v>
      </c>
      <c r="AB2260" s="8" t="str">
        <f>TEXT(Table2[[#This Row],[Application_Date]],"mmmm")</f>
        <v>August</v>
      </c>
      <c r="AC2260" s="1" t="s">
        <v>52</v>
      </c>
      <c r="AD2260" s="1" t="s">
        <v>42</v>
      </c>
      <c r="AE2260" s="1" t="s">
        <v>43</v>
      </c>
    </row>
    <row r="2261" spans="1:31" x14ac:dyDescent="0.25">
      <c r="A2261" s="1" t="s">
        <v>4662</v>
      </c>
      <c r="B2261" s="1" t="str">
        <f>IF(COUNTIF($A$2:A2261,A2261)&gt;1,"Duplicate","Unique")</f>
        <v>Unique</v>
      </c>
      <c r="C2261" s="1" t="s">
        <v>4663</v>
      </c>
      <c r="D2261" s="1" t="s">
        <v>239</v>
      </c>
      <c r="E2261" s="1" t="str">
        <f t="shared" si="246"/>
        <v>Submitted</v>
      </c>
      <c r="F2261" s="1" t="s">
        <v>35</v>
      </c>
      <c r="G2261" s="1">
        <v>60</v>
      </c>
      <c r="H2261" s="1" t="s">
        <v>36</v>
      </c>
      <c r="I2261" s="1" t="s">
        <v>48</v>
      </c>
      <c r="J2261" s="1" t="s">
        <v>26</v>
      </c>
      <c r="K2261" s="4">
        <v>873516</v>
      </c>
      <c r="L2261" s="4" t="str">
        <f t="shared" si="247"/>
        <v>Submitted</v>
      </c>
      <c r="M2261" s="1">
        <v>401</v>
      </c>
      <c r="N2261" s="1" t="str">
        <f t="shared" si="248"/>
        <v>High_risk</v>
      </c>
      <c r="O2261" s="1" t="str">
        <f t="shared" si="249"/>
        <v>Excellent</v>
      </c>
      <c r="P2261" s="1" t="str">
        <f t="shared" si="250"/>
        <v>Submitted</v>
      </c>
      <c r="Q2261" s="1" t="str">
        <f t="shared" si="251"/>
        <v>Valid</v>
      </c>
      <c r="R2261" s="1" t="s">
        <v>38</v>
      </c>
      <c r="S2261" s="4">
        <v>2530221</v>
      </c>
      <c r="T2261" s="1">
        <v>18.59</v>
      </c>
      <c r="U2261" s="1">
        <v>180</v>
      </c>
      <c r="V2261" s="1">
        <v>14056.78</v>
      </c>
      <c r="W2261" s="4">
        <f t="shared" si="252"/>
        <v>3919734.0324999997</v>
      </c>
      <c r="X2261" s="1" t="s">
        <v>59</v>
      </c>
      <c r="Y2261" s="1" t="s">
        <v>60</v>
      </c>
      <c r="Z2261" s="8">
        <v>47723</v>
      </c>
      <c r="AA2261" s="8" t="str">
        <f>TEXT(Table2[[#This Row],[Application_Date]],"yyy")</f>
        <v>2030</v>
      </c>
      <c r="AB2261" s="8" t="str">
        <f>TEXT(Table2[[#This Row],[Application_Date]],"mmmm")</f>
        <v>August</v>
      </c>
      <c r="AC2261" s="1" t="s">
        <v>61</v>
      </c>
      <c r="AD2261" s="1" t="s">
        <v>30</v>
      </c>
      <c r="AE2261" s="1" t="s">
        <v>31</v>
      </c>
    </row>
    <row r="2262" spans="1:31" x14ac:dyDescent="0.25">
      <c r="A2262" s="1" t="s">
        <v>4664</v>
      </c>
      <c r="B2262" s="1" t="str">
        <f>IF(COUNTIF($A$2:A2262,A2262)&gt;1,"Duplicate","Unique")</f>
        <v>Unique</v>
      </c>
      <c r="C2262" s="1" t="s">
        <v>4665</v>
      </c>
      <c r="D2262" s="1" t="s">
        <v>406</v>
      </c>
      <c r="E2262" s="1" t="str">
        <f t="shared" si="246"/>
        <v>Submitted</v>
      </c>
      <c r="F2262" s="1" t="s">
        <v>47</v>
      </c>
      <c r="G2262" s="1">
        <v>56</v>
      </c>
      <c r="H2262" s="1" t="s">
        <v>36</v>
      </c>
      <c r="I2262" s="1" t="s">
        <v>48</v>
      </c>
      <c r="J2262" s="1" t="s">
        <v>26</v>
      </c>
      <c r="K2262" s="4">
        <v>-50000</v>
      </c>
      <c r="L2262" s="4" t="str">
        <f t="shared" si="247"/>
        <v>Submitted</v>
      </c>
      <c r="M2262" s="1">
        <v>862</v>
      </c>
      <c r="N2262" s="1" t="str">
        <f t="shared" si="248"/>
        <v>medium_risk</v>
      </c>
      <c r="O2262" s="1" t="str">
        <f t="shared" si="249"/>
        <v>Excellent</v>
      </c>
      <c r="P2262" s="1" t="str">
        <f t="shared" si="250"/>
        <v>Submitted</v>
      </c>
      <c r="Q2262" s="1" t="str">
        <f t="shared" si="251"/>
        <v>Valid</v>
      </c>
      <c r="R2262" s="1" t="s">
        <v>82</v>
      </c>
      <c r="S2262" s="4">
        <v>3800578</v>
      </c>
      <c r="T2262" s="1">
        <v>10.76</v>
      </c>
      <c r="U2262" s="1">
        <v>180</v>
      </c>
      <c r="V2262" s="1">
        <v>21114.32</v>
      </c>
      <c r="W2262" s="4">
        <f t="shared" si="252"/>
        <v>3407851.6066666665</v>
      </c>
      <c r="X2262" s="1" t="s">
        <v>95</v>
      </c>
      <c r="Y2262" s="1" t="s">
        <v>96</v>
      </c>
      <c r="Z2262" s="8">
        <v>47724</v>
      </c>
      <c r="AA2262" s="8" t="str">
        <f>TEXT(Table2[[#This Row],[Application_Date]],"yyy")</f>
        <v>2030</v>
      </c>
      <c r="AB2262" s="8" t="str">
        <f>TEXT(Table2[[#This Row],[Application_Date]],"mmmm")</f>
        <v>August</v>
      </c>
      <c r="AC2262" s="1" t="s">
        <v>61</v>
      </c>
      <c r="AD2262" s="1" t="s">
        <v>30</v>
      </c>
      <c r="AE2262" s="1" t="s">
        <v>62</v>
      </c>
    </row>
    <row r="2263" spans="1:31" x14ac:dyDescent="0.25">
      <c r="A2263" s="1" t="s">
        <v>4666</v>
      </c>
      <c r="B2263" s="1" t="str">
        <f>IF(COUNTIF($A$2:A2263,A2263)&gt;1,"Duplicate","Unique")</f>
        <v>Unique</v>
      </c>
      <c r="C2263" s="1" t="s">
        <v>4667</v>
      </c>
      <c r="D2263" s="1" t="s">
        <v>169</v>
      </c>
      <c r="E2263" s="1" t="str">
        <f t="shared" si="246"/>
        <v>Submitted</v>
      </c>
      <c r="F2263" s="1" t="s">
        <v>47</v>
      </c>
      <c r="G2263" s="1">
        <v>39</v>
      </c>
      <c r="H2263" s="1" t="s">
        <v>24</v>
      </c>
      <c r="I2263" s="1" t="s">
        <v>25</v>
      </c>
      <c r="J2263" s="1" t="s">
        <v>37</v>
      </c>
      <c r="K2263" s="4">
        <v>0</v>
      </c>
      <c r="L2263" s="4" t="str">
        <f t="shared" si="247"/>
        <v>Submitted</v>
      </c>
      <c r="M2263" s="1">
        <v>462</v>
      </c>
      <c r="N2263" s="1" t="str">
        <f t="shared" si="248"/>
        <v>High_risk</v>
      </c>
      <c r="O2263" s="1" t="str">
        <f t="shared" si="249"/>
        <v>Excellent</v>
      </c>
      <c r="P2263" s="1" t="str">
        <f t="shared" si="250"/>
        <v>Submitted</v>
      </c>
      <c r="Q2263" s="1" t="str">
        <f t="shared" si="251"/>
        <v>Valid</v>
      </c>
      <c r="R2263" s="1" t="s">
        <v>6</v>
      </c>
      <c r="S2263" s="4">
        <v>1418848</v>
      </c>
      <c r="T2263" s="1">
        <v>12.92</v>
      </c>
      <c r="U2263" s="1">
        <v>24</v>
      </c>
      <c r="V2263" s="1">
        <v>59118.67</v>
      </c>
      <c r="W2263" s="4">
        <f t="shared" si="252"/>
        <v>1527626.3835826248</v>
      </c>
      <c r="X2263" s="1" t="s">
        <v>28</v>
      </c>
      <c r="Y2263" s="1" t="s">
        <v>29</v>
      </c>
      <c r="Z2263" s="8">
        <v>47725</v>
      </c>
      <c r="AA2263" s="8" t="str">
        <f>TEXT(Table2[[#This Row],[Application_Date]],"yyy")</f>
        <v>2030</v>
      </c>
      <c r="AB2263" s="8" t="str">
        <f>TEXT(Table2[[#This Row],[Application_Date]],"mmmm")</f>
        <v>August</v>
      </c>
      <c r="AC2263" s="1" t="s">
        <v>61</v>
      </c>
      <c r="AD2263" s="1" t="s">
        <v>30</v>
      </c>
      <c r="AE2263" s="1" t="s">
        <v>43</v>
      </c>
    </row>
    <row r="2264" spans="1:31" x14ac:dyDescent="0.25">
      <c r="A2264" s="1" t="s">
        <v>4668</v>
      </c>
      <c r="B2264" s="1" t="str">
        <f>IF(COUNTIF($A$2:A2264,A2264)&gt;1,"Duplicate","Unique")</f>
        <v>Unique</v>
      </c>
      <c r="C2264" s="1" t="s">
        <v>4669</v>
      </c>
      <c r="D2264" s="1" t="s">
        <v>489</v>
      </c>
      <c r="E2264" s="1" t="str">
        <f t="shared" si="246"/>
        <v>Submitted</v>
      </c>
      <c r="F2264" s="1" t="s">
        <v>35</v>
      </c>
      <c r="G2264" s="1">
        <v>47</v>
      </c>
      <c r="H2264" s="1" t="s">
        <v>24</v>
      </c>
      <c r="I2264" s="1" t="s">
        <v>25</v>
      </c>
      <c r="J2264" s="1" t="s">
        <v>26</v>
      </c>
      <c r="K2264" s="4">
        <v>336952</v>
      </c>
      <c r="L2264" s="4" t="str">
        <f t="shared" si="247"/>
        <v>Submitted</v>
      </c>
      <c r="M2264" s="1">
        <v>360</v>
      </c>
      <c r="N2264" s="1" t="str">
        <f t="shared" si="248"/>
        <v>High_risk</v>
      </c>
      <c r="O2264" s="1" t="str">
        <f t="shared" si="249"/>
        <v>Excellent</v>
      </c>
      <c r="P2264" s="1" t="str">
        <f t="shared" si="250"/>
        <v>Submitted</v>
      </c>
      <c r="Q2264" s="1" t="str">
        <f t="shared" si="251"/>
        <v>Valid</v>
      </c>
      <c r="R2264" s="1" t="s">
        <v>38</v>
      </c>
      <c r="S2264" s="4">
        <v>4872155</v>
      </c>
      <c r="T2264" s="1">
        <v>9.6199999999999992</v>
      </c>
      <c r="U2264" s="1">
        <v>60</v>
      </c>
      <c r="V2264" s="1">
        <v>81202.58</v>
      </c>
      <c r="W2264" s="4">
        <f t="shared" si="252"/>
        <v>3905844.2583333347</v>
      </c>
      <c r="X2264" s="1" t="s">
        <v>95</v>
      </c>
      <c r="Y2264" s="1" t="s">
        <v>96</v>
      </c>
      <c r="Z2264" s="8">
        <v>47726</v>
      </c>
      <c r="AA2264" s="8" t="str">
        <f>TEXT(Table2[[#This Row],[Application_Date]],"yyy")</f>
        <v>2030</v>
      </c>
      <c r="AB2264" s="8" t="str">
        <f>TEXT(Table2[[#This Row],[Application_Date]],"mmmm")</f>
        <v>August</v>
      </c>
      <c r="AC2264" s="1" t="s">
        <v>41</v>
      </c>
      <c r="AD2264" s="1" t="s">
        <v>42</v>
      </c>
      <c r="AE2264" s="1" t="s">
        <v>62</v>
      </c>
    </row>
    <row r="2265" spans="1:31" x14ac:dyDescent="0.25">
      <c r="A2265" s="1" t="s">
        <v>4670</v>
      </c>
      <c r="B2265" s="1" t="str">
        <f>IF(COUNTIF($A$2:A2265,A2265)&gt;1,"Duplicate","Unique")</f>
        <v>Unique</v>
      </c>
      <c r="C2265" s="1" t="s">
        <v>4671</v>
      </c>
      <c r="D2265" s="1" t="s">
        <v>157</v>
      </c>
      <c r="E2265" s="1" t="str">
        <f t="shared" si="246"/>
        <v>Submitted</v>
      </c>
      <c r="F2265" s="1" t="s">
        <v>47</v>
      </c>
      <c r="G2265" s="1">
        <v>54</v>
      </c>
      <c r="H2265" s="1" t="s">
        <v>36</v>
      </c>
      <c r="I2265" s="1" t="s">
        <v>48</v>
      </c>
      <c r="J2265" s="1" t="s">
        <v>37</v>
      </c>
      <c r="K2265" s="4">
        <v>1407344</v>
      </c>
      <c r="L2265" s="4" t="str">
        <f t="shared" si="247"/>
        <v>Submitted</v>
      </c>
      <c r="M2265" s="1">
        <v>845</v>
      </c>
      <c r="N2265" s="1" t="str">
        <f t="shared" si="248"/>
        <v>medium_risk</v>
      </c>
      <c r="O2265" s="1" t="str">
        <f t="shared" si="249"/>
        <v>Excellent</v>
      </c>
      <c r="P2265" s="1" t="str">
        <f t="shared" si="250"/>
        <v>Submitted</v>
      </c>
      <c r="Q2265" s="1" t="str">
        <f t="shared" si="251"/>
        <v>Valid</v>
      </c>
      <c r="R2265" s="1" t="s">
        <v>38</v>
      </c>
      <c r="S2265" s="4">
        <v>3670514</v>
      </c>
      <c r="T2265" s="1">
        <v>15.48</v>
      </c>
      <c r="U2265" s="1">
        <v>12</v>
      </c>
      <c r="V2265" s="1">
        <v>305876.17</v>
      </c>
      <c r="W2265" s="4">
        <f t="shared" si="252"/>
        <v>4735190.7330832314</v>
      </c>
      <c r="X2265" s="1" t="s">
        <v>39</v>
      </c>
      <c r="Y2265" s="1" t="s">
        <v>40</v>
      </c>
      <c r="Z2265" s="8">
        <v>47727</v>
      </c>
      <c r="AA2265" s="8" t="str">
        <f>TEXT(Table2[[#This Row],[Application_Date]],"yyy")</f>
        <v>2030</v>
      </c>
      <c r="AB2265" s="8" t="str">
        <f>TEXT(Table2[[#This Row],[Application_Date]],"mmmm")</f>
        <v>September</v>
      </c>
      <c r="AC2265" s="1" t="s">
        <v>41</v>
      </c>
      <c r="AD2265" s="1" t="s">
        <v>30</v>
      </c>
      <c r="AE2265" s="1" t="s">
        <v>43</v>
      </c>
    </row>
    <row r="2266" spans="1:31" x14ac:dyDescent="0.25">
      <c r="A2266" s="1" t="s">
        <v>4672</v>
      </c>
      <c r="B2266" s="1" t="str">
        <f>IF(COUNTIF($A$2:A2266,A2266)&gt;1,"Duplicate","Unique")</f>
        <v>Unique</v>
      </c>
      <c r="C2266" s="1" t="s">
        <v>4673</v>
      </c>
      <c r="D2266" s="1" t="s">
        <v>1280</v>
      </c>
      <c r="E2266" s="1" t="str">
        <f t="shared" si="246"/>
        <v>Submitted</v>
      </c>
      <c r="F2266" s="1" t="s">
        <v>35</v>
      </c>
      <c r="G2266" s="1">
        <v>51</v>
      </c>
      <c r="H2266" s="1" t="s">
        <v>36</v>
      </c>
      <c r="I2266" s="1" t="s">
        <v>48</v>
      </c>
      <c r="J2266" s="1" t="s">
        <v>37</v>
      </c>
      <c r="K2266" s="4">
        <v>1153212</v>
      </c>
      <c r="L2266" s="4" t="str">
        <f t="shared" si="247"/>
        <v>Submitted</v>
      </c>
      <c r="M2266" s="1">
        <v>717</v>
      </c>
      <c r="N2266" s="1" t="str">
        <f t="shared" si="248"/>
        <v>low_risk</v>
      </c>
      <c r="O2266" s="1" t="str">
        <f t="shared" si="249"/>
        <v>Excellent</v>
      </c>
      <c r="P2266" s="1" t="str">
        <f t="shared" si="250"/>
        <v>Submitted</v>
      </c>
      <c r="Q2266" s="1" t="str">
        <f t="shared" si="251"/>
        <v>Valid</v>
      </c>
      <c r="R2266" s="1" t="s">
        <v>27</v>
      </c>
      <c r="S2266" s="4">
        <v>3350541</v>
      </c>
      <c r="T2266" s="1">
        <v>9.5</v>
      </c>
      <c r="U2266" s="1">
        <v>12</v>
      </c>
      <c r="V2266" s="1">
        <v>279211.75</v>
      </c>
      <c r="W2266" s="4">
        <f t="shared" si="252"/>
        <v>2654938.0553314975</v>
      </c>
      <c r="X2266" s="1" t="s">
        <v>59</v>
      </c>
      <c r="Y2266" s="1" t="s">
        <v>60</v>
      </c>
      <c r="Z2266" s="8">
        <v>47728</v>
      </c>
      <c r="AA2266" s="8" t="str">
        <f>TEXT(Table2[[#This Row],[Application_Date]],"yyy")</f>
        <v>2030</v>
      </c>
      <c r="AB2266" s="8" t="str">
        <f>TEXT(Table2[[#This Row],[Application_Date]],"mmmm")</f>
        <v>September</v>
      </c>
      <c r="AC2266" s="1" t="s">
        <v>41</v>
      </c>
      <c r="AD2266" s="1" t="s">
        <v>42</v>
      </c>
      <c r="AE2266" s="1" t="s">
        <v>66</v>
      </c>
    </row>
    <row r="2267" spans="1:31" x14ac:dyDescent="0.25">
      <c r="A2267" s="1" t="s">
        <v>4674</v>
      </c>
      <c r="B2267" s="1" t="str">
        <f>IF(COUNTIF($A$2:A2267,A2267)&gt;1,"Duplicate","Unique")</f>
        <v>Unique</v>
      </c>
      <c r="C2267" s="1" t="s">
        <v>4675</v>
      </c>
      <c r="D2267" s="1" t="s">
        <v>262</v>
      </c>
      <c r="E2267" s="1" t="str">
        <f t="shared" si="246"/>
        <v>Submitted</v>
      </c>
      <c r="F2267" s="1" t="s">
        <v>35</v>
      </c>
      <c r="G2267" s="1">
        <v>21</v>
      </c>
      <c r="H2267" s="1" t="s">
        <v>24</v>
      </c>
      <c r="I2267" s="1" t="s">
        <v>48</v>
      </c>
      <c r="J2267" s="1" t="s">
        <v>26</v>
      </c>
      <c r="K2267" s="4">
        <v>389955</v>
      </c>
      <c r="L2267" s="4" t="str">
        <f t="shared" si="247"/>
        <v>Submitted</v>
      </c>
      <c r="M2267" s="1">
        <v>315</v>
      </c>
      <c r="N2267" s="1" t="str">
        <f t="shared" si="248"/>
        <v>High_risk</v>
      </c>
      <c r="O2267" s="1" t="str">
        <f t="shared" si="249"/>
        <v>Excellent</v>
      </c>
      <c r="P2267" s="1" t="str">
        <f t="shared" si="250"/>
        <v>Submitted</v>
      </c>
      <c r="Q2267" s="1" t="str">
        <f t="shared" si="251"/>
        <v>Valid</v>
      </c>
      <c r="R2267" s="1" t="s">
        <v>82</v>
      </c>
      <c r="S2267" s="4">
        <v>1178131</v>
      </c>
      <c r="T2267" s="1">
        <v>16.5</v>
      </c>
      <c r="U2267" s="1">
        <v>120</v>
      </c>
      <c r="V2267" s="1">
        <v>9817.76</v>
      </c>
      <c r="W2267" s="4">
        <f t="shared" si="252"/>
        <v>1619930.125</v>
      </c>
      <c r="X2267" s="1" t="s">
        <v>85</v>
      </c>
      <c r="Y2267" s="1" t="s">
        <v>86</v>
      </c>
      <c r="Z2267" s="8">
        <v>47729</v>
      </c>
      <c r="AA2267" s="8" t="str">
        <f>TEXT(Table2[[#This Row],[Application_Date]],"yyy")</f>
        <v>2030</v>
      </c>
      <c r="AB2267" s="8" t="str">
        <f>TEXT(Table2[[#This Row],[Application_Date]],"mmmm")</f>
        <v>September</v>
      </c>
      <c r="AC2267" s="1" t="s">
        <v>41</v>
      </c>
      <c r="AD2267" s="1" t="s">
        <v>30</v>
      </c>
      <c r="AE2267" s="1" t="s">
        <v>43</v>
      </c>
    </row>
    <row r="2268" spans="1:31" x14ac:dyDescent="0.25">
      <c r="A2268" s="1" t="s">
        <v>4676</v>
      </c>
      <c r="B2268" s="1" t="str">
        <f>IF(COUNTIF($A$2:A2268,A2268)&gt;1,"Duplicate","Unique")</f>
        <v>Unique</v>
      </c>
      <c r="C2268" s="1" t="s">
        <v>4677</v>
      </c>
      <c r="D2268" s="1" t="s">
        <v>333</v>
      </c>
      <c r="E2268" s="1" t="str">
        <f t="shared" si="246"/>
        <v>Submitted</v>
      </c>
      <c r="F2268" s="1" t="s">
        <v>35</v>
      </c>
      <c r="G2268" s="1">
        <v>33</v>
      </c>
      <c r="H2268" s="1" t="s">
        <v>24</v>
      </c>
      <c r="I2268" s="1" t="s">
        <v>25</v>
      </c>
      <c r="J2268" s="1" t="s">
        <v>26</v>
      </c>
      <c r="K2268" s="4">
        <v>1669097</v>
      </c>
      <c r="L2268" s="4" t="str">
        <f t="shared" si="247"/>
        <v>Submitted</v>
      </c>
      <c r="M2268" s="1">
        <v>900</v>
      </c>
      <c r="N2268" s="1" t="str">
        <f t="shared" si="248"/>
        <v>medium_risk</v>
      </c>
      <c r="O2268" s="1" t="str">
        <f t="shared" si="249"/>
        <v>Excellent</v>
      </c>
      <c r="P2268" s="1" t="str">
        <f t="shared" si="250"/>
        <v>Submitted</v>
      </c>
      <c r="Q2268" s="1" t="str">
        <f t="shared" si="251"/>
        <v>Valid</v>
      </c>
      <c r="R2268" s="1" t="s">
        <v>70</v>
      </c>
      <c r="S2268" s="4">
        <v>1368874</v>
      </c>
      <c r="T2268" s="1">
        <v>10.44</v>
      </c>
      <c r="U2268" s="1">
        <v>36</v>
      </c>
      <c r="V2268" s="1">
        <v>38024.28</v>
      </c>
      <c r="W2268" s="4">
        <f t="shared" si="252"/>
        <v>1190920.3801947981</v>
      </c>
      <c r="X2268" s="1" t="s">
        <v>50</v>
      </c>
      <c r="Y2268" s="1" t="s">
        <v>51</v>
      </c>
      <c r="Z2268" s="8">
        <v>47730</v>
      </c>
      <c r="AA2268" s="8" t="str">
        <f>TEXT(Table2[[#This Row],[Application_Date]],"yyy")</f>
        <v>2030</v>
      </c>
      <c r="AB2268" s="8" t="str">
        <f>TEXT(Table2[[#This Row],[Application_Date]],"mmmm")</f>
        <v>September</v>
      </c>
      <c r="AC2268" s="1" t="s">
        <v>61</v>
      </c>
      <c r="AD2268" s="1" t="s">
        <v>42</v>
      </c>
      <c r="AE2268" s="1" t="s">
        <v>66</v>
      </c>
    </row>
    <row r="2269" spans="1:31" x14ac:dyDescent="0.25">
      <c r="A2269" s="1" t="s">
        <v>4678</v>
      </c>
      <c r="B2269" s="1" t="str">
        <f>IF(COUNTIF($A$2:A2269,A2269)&gt;1,"Duplicate","Unique")</f>
        <v>Unique</v>
      </c>
      <c r="C2269" s="1" t="s">
        <v>4679</v>
      </c>
      <c r="D2269" s="1" t="s">
        <v>366</v>
      </c>
      <c r="E2269" s="1" t="str">
        <f t="shared" si="246"/>
        <v>Submitted</v>
      </c>
      <c r="F2269" s="1" t="s">
        <v>47</v>
      </c>
      <c r="G2269" s="1">
        <v>30</v>
      </c>
      <c r="H2269" s="1" t="s">
        <v>24</v>
      </c>
      <c r="I2269" s="1" t="s">
        <v>25</v>
      </c>
      <c r="J2269" s="1" t="s">
        <v>26</v>
      </c>
      <c r="K2269" s="4">
        <v>512211</v>
      </c>
      <c r="L2269" s="4" t="str">
        <f t="shared" si="247"/>
        <v>Submitted</v>
      </c>
      <c r="M2269" s="1">
        <v>320</v>
      </c>
      <c r="N2269" s="1" t="str">
        <f t="shared" si="248"/>
        <v>High_risk</v>
      </c>
      <c r="O2269" s="1" t="str">
        <f t="shared" si="249"/>
        <v>Excellent</v>
      </c>
      <c r="P2269" s="1" t="str">
        <f t="shared" si="250"/>
        <v>Submitted</v>
      </c>
      <c r="Q2269" s="1" t="str">
        <f t="shared" si="251"/>
        <v>Valid</v>
      </c>
      <c r="R2269" s="1" t="s">
        <v>6</v>
      </c>
      <c r="S2269" s="4">
        <v>4250719</v>
      </c>
      <c r="T2269" s="1">
        <v>14.06</v>
      </c>
      <c r="U2269" s="1">
        <v>120</v>
      </c>
      <c r="V2269" s="1">
        <v>35422.660000000003</v>
      </c>
      <c r="W2269" s="4">
        <f t="shared" si="252"/>
        <v>4980425.7616666667</v>
      </c>
      <c r="X2269" s="1" t="s">
        <v>95</v>
      </c>
      <c r="Y2269" s="1" t="s">
        <v>96</v>
      </c>
      <c r="Z2269" s="8">
        <v>47731</v>
      </c>
      <c r="AA2269" s="8" t="str">
        <f>TEXT(Table2[[#This Row],[Application_Date]],"yyy")</f>
        <v>2030</v>
      </c>
      <c r="AB2269" s="8" t="str">
        <f>TEXT(Table2[[#This Row],[Application_Date]],"mmmm")</f>
        <v>September</v>
      </c>
      <c r="AC2269" s="1" t="s">
        <v>61</v>
      </c>
      <c r="AD2269" s="1" t="s">
        <v>30</v>
      </c>
      <c r="AE2269" s="1" t="s">
        <v>66</v>
      </c>
    </row>
    <row r="2270" spans="1:31" x14ac:dyDescent="0.25">
      <c r="A2270" s="1" t="s">
        <v>4680</v>
      </c>
      <c r="B2270" s="1" t="str">
        <f>IF(COUNTIF($A$2:A2270,A2270)&gt;1,"Duplicate","Unique")</f>
        <v>Unique</v>
      </c>
      <c r="C2270" s="1" t="s">
        <v>4681</v>
      </c>
      <c r="D2270" s="1" t="s">
        <v>406</v>
      </c>
      <c r="E2270" s="1" t="str">
        <f t="shared" si="246"/>
        <v>Submitted</v>
      </c>
      <c r="F2270" s="1" t="s">
        <v>35</v>
      </c>
      <c r="G2270" s="1">
        <v>41</v>
      </c>
      <c r="H2270" s="1" t="s">
        <v>36</v>
      </c>
      <c r="I2270" s="1" t="s">
        <v>48</v>
      </c>
      <c r="J2270" s="1" t="s">
        <v>26</v>
      </c>
      <c r="K2270" s="4">
        <v>523735</v>
      </c>
      <c r="L2270" s="4" t="str">
        <f t="shared" si="247"/>
        <v>Submitted</v>
      </c>
      <c r="M2270" s="1">
        <v>353</v>
      </c>
      <c r="N2270" s="1" t="str">
        <f t="shared" si="248"/>
        <v>High_risk</v>
      </c>
      <c r="O2270" s="1" t="str">
        <f t="shared" si="249"/>
        <v>Excellent</v>
      </c>
      <c r="P2270" s="1" t="str">
        <f t="shared" si="250"/>
        <v>Submitted</v>
      </c>
      <c r="Q2270" s="1" t="str">
        <f t="shared" si="251"/>
        <v>Valid</v>
      </c>
      <c r="R2270" s="1" t="s">
        <v>6</v>
      </c>
      <c r="S2270" s="4">
        <v>730345</v>
      </c>
      <c r="T2270" s="1">
        <v>10.99</v>
      </c>
      <c r="U2270" s="1">
        <v>60</v>
      </c>
      <c r="V2270" s="1">
        <v>12172.42</v>
      </c>
      <c r="W2270" s="4">
        <f t="shared" si="252"/>
        <v>668874.2958333334</v>
      </c>
      <c r="X2270" s="1" t="s">
        <v>105</v>
      </c>
      <c r="Y2270" s="1" t="s">
        <v>106</v>
      </c>
      <c r="Z2270" s="8">
        <v>47732</v>
      </c>
      <c r="AA2270" s="8" t="str">
        <f>TEXT(Table2[[#This Row],[Application_Date]],"yyy")</f>
        <v>2030</v>
      </c>
      <c r="AB2270" s="8" t="str">
        <f>TEXT(Table2[[#This Row],[Application_Date]],"mmmm")</f>
        <v>September</v>
      </c>
      <c r="AC2270" s="1" t="s">
        <v>61</v>
      </c>
      <c r="AD2270" s="1" t="s">
        <v>30</v>
      </c>
      <c r="AE2270" s="1" t="s">
        <v>66</v>
      </c>
    </row>
    <row r="2271" spans="1:31" x14ac:dyDescent="0.25">
      <c r="A2271" s="1" t="s">
        <v>4682</v>
      </c>
      <c r="B2271" s="1" t="str">
        <f>IF(COUNTIF($A$2:A2271,A2271)&gt;1,"Duplicate","Unique")</f>
        <v>Unique</v>
      </c>
      <c r="C2271" s="1" t="s">
        <v>4683</v>
      </c>
      <c r="D2271" s="1" t="s">
        <v>136</v>
      </c>
      <c r="E2271" s="1" t="str">
        <f t="shared" si="246"/>
        <v>Submitted</v>
      </c>
      <c r="F2271" s="1" t="s">
        <v>47</v>
      </c>
      <c r="G2271" s="1">
        <v>30</v>
      </c>
      <c r="H2271" s="1" t="s">
        <v>24</v>
      </c>
      <c r="I2271" s="1" t="s">
        <v>48</v>
      </c>
      <c r="J2271" s="1" t="s">
        <v>26</v>
      </c>
      <c r="K2271" s="4">
        <v>686664</v>
      </c>
      <c r="L2271" s="4" t="str">
        <f t="shared" si="247"/>
        <v>Submitted</v>
      </c>
      <c r="M2271" s="1">
        <v>647</v>
      </c>
      <c r="N2271" s="1" t="str">
        <f t="shared" si="248"/>
        <v>low_risk</v>
      </c>
      <c r="O2271" s="1" t="str">
        <f t="shared" si="249"/>
        <v>Excellent</v>
      </c>
      <c r="P2271" s="1" t="str">
        <f t="shared" si="250"/>
        <v>Submitted</v>
      </c>
      <c r="Q2271" s="1" t="str">
        <f t="shared" si="251"/>
        <v>Valid</v>
      </c>
      <c r="R2271" s="1" t="s">
        <v>70</v>
      </c>
      <c r="S2271" s="4">
        <v>3573238</v>
      </c>
      <c r="T2271" s="1">
        <v>11.43</v>
      </c>
      <c r="U2271" s="1">
        <v>120</v>
      </c>
      <c r="V2271" s="1">
        <v>29776.98</v>
      </c>
      <c r="W2271" s="4">
        <f t="shared" si="252"/>
        <v>3403509.1949999998</v>
      </c>
      <c r="X2271" s="1" t="s">
        <v>105</v>
      </c>
      <c r="Y2271" s="1" t="s">
        <v>106</v>
      </c>
      <c r="Z2271" s="8">
        <v>47733</v>
      </c>
      <c r="AA2271" s="8" t="str">
        <f>TEXT(Table2[[#This Row],[Application_Date]],"yyy")</f>
        <v>2030</v>
      </c>
      <c r="AB2271" s="8" t="str">
        <f>TEXT(Table2[[#This Row],[Application_Date]],"mmmm")</f>
        <v>September</v>
      </c>
      <c r="AC2271" s="1" t="s">
        <v>52</v>
      </c>
      <c r="AD2271" s="1" t="s">
        <v>42</v>
      </c>
      <c r="AE2271" s="1" t="s">
        <v>31</v>
      </c>
    </row>
    <row r="2272" spans="1:31" x14ac:dyDescent="0.25">
      <c r="A2272" s="1" t="s">
        <v>4684</v>
      </c>
      <c r="B2272" s="1" t="str">
        <f>IF(COUNTIF($A$2:A2272,A2272)&gt;1,"Duplicate","Unique")</f>
        <v>Unique</v>
      </c>
      <c r="C2272" s="1" t="s">
        <v>4685</v>
      </c>
      <c r="D2272" s="1" t="s">
        <v>217</v>
      </c>
      <c r="E2272" s="1" t="str">
        <f t="shared" si="246"/>
        <v>Submitted</v>
      </c>
      <c r="F2272" s="1" t="s">
        <v>35</v>
      </c>
      <c r="G2272" s="1">
        <v>62</v>
      </c>
      <c r="H2272" s="1" t="s">
        <v>36</v>
      </c>
      <c r="I2272" s="1" t="s">
        <v>25</v>
      </c>
      <c r="J2272" s="1" t="s">
        <v>70</v>
      </c>
      <c r="K2272" s="4">
        <v>1029811</v>
      </c>
      <c r="L2272" s="4" t="str">
        <f t="shared" si="247"/>
        <v>Submitted</v>
      </c>
      <c r="M2272" s="1">
        <v>635</v>
      </c>
      <c r="N2272" s="1" t="str">
        <f t="shared" si="248"/>
        <v>low_risk</v>
      </c>
      <c r="O2272" s="1" t="str">
        <f t="shared" si="249"/>
        <v>Excellent</v>
      </c>
      <c r="P2272" s="1" t="str">
        <f t="shared" si="250"/>
        <v>Submitted</v>
      </c>
      <c r="Q2272" s="1" t="str">
        <f t="shared" si="251"/>
        <v>Valid</v>
      </c>
      <c r="R2272" s="1" t="s">
        <v>6</v>
      </c>
      <c r="S2272" s="4">
        <v>1967120</v>
      </c>
      <c r="T2272" s="1">
        <v>11.26</v>
      </c>
      <c r="U2272" s="1">
        <v>60</v>
      </c>
      <c r="V2272" s="1">
        <v>32785.33</v>
      </c>
      <c r="W2272" s="4">
        <f t="shared" si="252"/>
        <v>1845814.2666666666</v>
      </c>
      <c r="X2272" s="1" t="s">
        <v>95</v>
      </c>
      <c r="Y2272" s="1" t="s">
        <v>96</v>
      </c>
      <c r="Z2272" s="8">
        <v>47734</v>
      </c>
      <c r="AA2272" s="8" t="str">
        <f>TEXT(Table2[[#This Row],[Application_Date]],"yyy")</f>
        <v>2030</v>
      </c>
      <c r="AB2272" s="8" t="str">
        <f>TEXT(Table2[[#This Row],[Application_Date]],"mmmm")</f>
        <v>September</v>
      </c>
      <c r="AC2272" s="1" t="s">
        <v>61</v>
      </c>
      <c r="AD2272" s="1" t="s">
        <v>30</v>
      </c>
      <c r="AE2272" s="1" t="s">
        <v>62</v>
      </c>
    </row>
    <row r="2273" spans="1:31" x14ac:dyDescent="0.25">
      <c r="A2273" s="1" t="s">
        <v>4686</v>
      </c>
      <c r="B2273" s="1" t="str">
        <f>IF(COUNTIF($A$2:A2273,A2273)&gt;1,"Duplicate","Unique")</f>
        <v>Unique</v>
      </c>
      <c r="C2273" s="1" t="s">
        <v>4687</v>
      </c>
      <c r="D2273" s="1" t="s">
        <v>177</v>
      </c>
      <c r="E2273" s="1" t="str">
        <f t="shared" si="246"/>
        <v>Submitted</v>
      </c>
      <c r="F2273" s="1" t="s">
        <v>47</v>
      </c>
      <c r="G2273" s="1">
        <v>38</v>
      </c>
      <c r="H2273" s="1" t="s">
        <v>36</v>
      </c>
      <c r="I2273" s="1" t="s">
        <v>48</v>
      </c>
      <c r="J2273" s="1" t="s">
        <v>49</v>
      </c>
      <c r="K2273" s="4">
        <v>1960267</v>
      </c>
      <c r="L2273" s="4" t="str">
        <f t="shared" si="247"/>
        <v>Submitted</v>
      </c>
      <c r="M2273" s="1">
        <v>646</v>
      </c>
      <c r="N2273" s="1" t="str">
        <f t="shared" si="248"/>
        <v>low_risk</v>
      </c>
      <c r="O2273" s="1" t="str">
        <f t="shared" si="249"/>
        <v>Excellent</v>
      </c>
      <c r="P2273" s="1" t="str">
        <f t="shared" si="250"/>
        <v>Submitted</v>
      </c>
      <c r="Q2273" s="1" t="str">
        <f t="shared" si="251"/>
        <v>Valid</v>
      </c>
      <c r="R2273" s="1" t="s">
        <v>82</v>
      </c>
      <c r="S2273" s="4">
        <v>2809688</v>
      </c>
      <c r="T2273" s="1">
        <v>8.98</v>
      </c>
      <c r="U2273" s="1">
        <v>120</v>
      </c>
      <c r="V2273" s="1">
        <v>23414.07</v>
      </c>
      <c r="W2273" s="4">
        <f t="shared" si="252"/>
        <v>2102583.186666667</v>
      </c>
      <c r="X2273" s="1" t="s">
        <v>1384</v>
      </c>
      <c r="Y2273" s="1" t="s">
        <v>51</v>
      </c>
      <c r="Z2273" s="8">
        <v>47735</v>
      </c>
      <c r="AA2273" s="8" t="str">
        <f>TEXT(Table2[[#This Row],[Application_Date]],"yyy")</f>
        <v>2030</v>
      </c>
      <c r="AB2273" s="8" t="str">
        <f>TEXT(Table2[[#This Row],[Application_Date]],"mmmm")</f>
        <v>September</v>
      </c>
      <c r="AC2273" s="1" t="s">
        <v>61</v>
      </c>
      <c r="AD2273" s="1" t="s">
        <v>30</v>
      </c>
      <c r="AE2273" s="1" t="s">
        <v>66</v>
      </c>
    </row>
    <row r="2274" spans="1:31" x14ac:dyDescent="0.25">
      <c r="A2274" s="1" t="s">
        <v>4688</v>
      </c>
      <c r="B2274" s="1" t="str">
        <f>IF(COUNTIF($A$2:A2274,A2274)&gt;1,"Duplicate","Unique")</f>
        <v>Unique</v>
      </c>
      <c r="C2274" s="1" t="s">
        <v>4689</v>
      </c>
      <c r="D2274" s="1" t="s">
        <v>151</v>
      </c>
      <c r="E2274" s="1" t="str">
        <f t="shared" si="246"/>
        <v>Submitted</v>
      </c>
      <c r="F2274" s="1" t="s">
        <v>35</v>
      </c>
      <c r="G2274" s="1">
        <v>55</v>
      </c>
      <c r="H2274" s="1" t="s">
        <v>24</v>
      </c>
      <c r="I2274" s="1" t="s">
        <v>25</v>
      </c>
      <c r="J2274" s="1" t="s">
        <v>70</v>
      </c>
      <c r="K2274" s="4">
        <v>1617486</v>
      </c>
      <c r="L2274" s="4" t="str">
        <f t="shared" si="247"/>
        <v>Submitted</v>
      </c>
      <c r="M2274" s="1">
        <v>681</v>
      </c>
      <c r="N2274" s="1" t="str">
        <f t="shared" si="248"/>
        <v>low_risk</v>
      </c>
      <c r="O2274" s="1" t="str">
        <f t="shared" si="249"/>
        <v>Excellent</v>
      </c>
      <c r="P2274" s="1" t="str">
        <f t="shared" si="250"/>
        <v>Submitted</v>
      </c>
      <c r="Q2274" s="1" t="str">
        <f t="shared" si="251"/>
        <v>Valid</v>
      </c>
      <c r="R2274" s="1" t="s">
        <v>6</v>
      </c>
      <c r="S2274" s="4">
        <v>2330640</v>
      </c>
      <c r="T2274" s="1">
        <v>13.08</v>
      </c>
      <c r="U2274" s="1">
        <v>36</v>
      </c>
      <c r="V2274" s="1">
        <v>64740</v>
      </c>
      <c r="W2274" s="4">
        <f t="shared" si="252"/>
        <v>2540397.6000075792</v>
      </c>
      <c r="X2274" s="1" t="s">
        <v>28</v>
      </c>
      <c r="Y2274" s="1" t="s">
        <v>29</v>
      </c>
      <c r="Z2274" s="8">
        <v>47736</v>
      </c>
      <c r="AA2274" s="8" t="str">
        <f>TEXT(Table2[[#This Row],[Application_Date]],"yyy")</f>
        <v>2030</v>
      </c>
      <c r="AB2274" s="8" t="str">
        <f>TEXT(Table2[[#This Row],[Application_Date]],"mmmm")</f>
        <v>September</v>
      </c>
      <c r="AC2274" s="1" t="s">
        <v>61</v>
      </c>
      <c r="AD2274" s="1" t="s">
        <v>30</v>
      </c>
      <c r="AE2274" s="1" t="s">
        <v>43</v>
      </c>
    </row>
    <row r="2275" spans="1:31" x14ac:dyDescent="0.25">
      <c r="A2275" s="1" t="s">
        <v>4690</v>
      </c>
      <c r="B2275" s="1" t="str">
        <f>IF(COUNTIF($A$2:A2275,A2275)&gt;1,"Duplicate","Unique")</f>
        <v>Unique</v>
      </c>
      <c r="C2275" s="1" t="s">
        <v>4691</v>
      </c>
      <c r="D2275" s="1" t="s">
        <v>183</v>
      </c>
      <c r="E2275" s="1" t="str">
        <f t="shared" si="246"/>
        <v>Submitted</v>
      </c>
      <c r="F2275" s="1" t="s">
        <v>47</v>
      </c>
      <c r="G2275" s="1">
        <v>58</v>
      </c>
      <c r="H2275" s="1" t="s">
        <v>24</v>
      </c>
      <c r="I2275" s="1" t="s">
        <v>25</v>
      </c>
      <c r="J2275" s="1" t="s">
        <v>37</v>
      </c>
      <c r="K2275" s="4">
        <v>2301006</v>
      </c>
      <c r="L2275" s="4" t="str">
        <f t="shared" si="247"/>
        <v>Submitted</v>
      </c>
      <c r="M2275" s="1">
        <v>660</v>
      </c>
      <c r="N2275" s="1" t="str">
        <f t="shared" si="248"/>
        <v>low_risk</v>
      </c>
      <c r="O2275" s="1" t="str">
        <f t="shared" si="249"/>
        <v>Excellent</v>
      </c>
      <c r="P2275" s="1" t="str">
        <f t="shared" si="250"/>
        <v>Submitted</v>
      </c>
      <c r="Q2275" s="1" t="str">
        <f t="shared" si="251"/>
        <v>Valid</v>
      </c>
      <c r="R2275" s="1" t="s">
        <v>82</v>
      </c>
      <c r="S2275" s="4">
        <v>2401306</v>
      </c>
      <c r="T2275" s="1">
        <v>12.33</v>
      </c>
      <c r="U2275" s="1">
        <v>120</v>
      </c>
      <c r="V2275" s="1">
        <v>20010.88</v>
      </c>
      <c r="W2275" s="4">
        <f t="shared" si="252"/>
        <v>2467341.915</v>
      </c>
      <c r="X2275" s="1" t="s">
        <v>39</v>
      </c>
      <c r="Y2275" s="1" t="s">
        <v>40</v>
      </c>
      <c r="Z2275" s="8">
        <v>47737</v>
      </c>
      <c r="AA2275" s="8" t="str">
        <f>TEXT(Table2[[#This Row],[Application_Date]],"yyy")</f>
        <v>2030</v>
      </c>
      <c r="AB2275" s="8" t="str">
        <f>TEXT(Table2[[#This Row],[Application_Date]],"mmmm")</f>
        <v>September</v>
      </c>
      <c r="AC2275" s="1" t="s">
        <v>41</v>
      </c>
      <c r="AD2275" s="1" t="s">
        <v>30</v>
      </c>
      <c r="AE2275" s="1" t="s">
        <v>62</v>
      </c>
    </row>
    <row r="2276" spans="1:31" x14ac:dyDescent="0.25">
      <c r="A2276" s="1" t="s">
        <v>4692</v>
      </c>
      <c r="B2276" s="1" t="str">
        <f>IF(COUNTIF($A$2:A2276,A2276)&gt;1,"Duplicate","Unique")</f>
        <v>Unique</v>
      </c>
      <c r="C2276" s="1" t="s">
        <v>4693</v>
      </c>
      <c r="D2276" s="1" t="s">
        <v>229</v>
      </c>
      <c r="E2276" s="1" t="str">
        <f t="shared" si="246"/>
        <v>Submitted</v>
      </c>
      <c r="F2276" s="1" t="s">
        <v>47</v>
      </c>
      <c r="G2276" s="1">
        <v>46</v>
      </c>
      <c r="H2276" s="1" t="s">
        <v>24</v>
      </c>
      <c r="I2276" s="1" t="s">
        <v>48</v>
      </c>
      <c r="J2276" s="1" t="s">
        <v>37</v>
      </c>
      <c r="K2276" s="4">
        <v>2396918</v>
      </c>
      <c r="L2276" s="4" t="str">
        <f t="shared" si="247"/>
        <v>Submitted</v>
      </c>
      <c r="M2276" s="1">
        <v>856</v>
      </c>
      <c r="N2276" s="1" t="str">
        <f t="shared" si="248"/>
        <v>medium_risk</v>
      </c>
      <c r="O2276" s="1" t="str">
        <f t="shared" si="249"/>
        <v>Excellent</v>
      </c>
      <c r="P2276" s="1" t="str">
        <f t="shared" si="250"/>
        <v>Submitted</v>
      </c>
      <c r="Q2276" s="1" t="str">
        <f t="shared" si="251"/>
        <v>Valid</v>
      </c>
      <c r="R2276" s="1" t="s">
        <v>6</v>
      </c>
      <c r="S2276" s="4">
        <v>3131646</v>
      </c>
      <c r="T2276" s="1">
        <v>14.03</v>
      </c>
      <c r="U2276" s="1">
        <v>36</v>
      </c>
      <c r="V2276" s="1">
        <v>86990.17</v>
      </c>
      <c r="W2276" s="4">
        <f t="shared" si="252"/>
        <v>3661416.115002865</v>
      </c>
      <c r="X2276" s="1" t="s">
        <v>95</v>
      </c>
      <c r="Y2276" s="1" t="s">
        <v>96</v>
      </c>
      <c r="Z2276" s="8">
        <v>47738</v>
      </c>
      <c r="AA2276" s="8" t="str">
        <f>TEXT(Table2[[#This Row],[Application_Date]],"yyy")</f>
        <v>2030</v>
      </c>
      <c r="AB2276" s="8" t="str">
        <f>TEXT(Table2[[#This Row],[Application_Date]],"mmmm")</f>
        <v>September</v>
      </c>
      <c r="AC2276" s="1" t="s">
        <v>61</v>
      </c>
      <c r="AD2276" s="1" t="s">
        <v>30</v>
      </c>
      <c r="AE2276" s="1" t="s">
        <v>66</v>
      </c>
    </row>
    <row r="2277" spans="1:31" x14ac:dyDescent="0.25">
      <c r="A2277" s="1" t="s">
        <v>4694</v>
      </c>
      <c r="B2277" s="1" t="str">
        <f>IF(COUNTIF($A$2:A2277,A2277)&gt;1,"Duplicate","Unique")</f>
        <v>Unique</v>
      </c>
      <c r="C2277" s="1" t="s">
        <v>4695</v>
      </c>
      <c r="D2277" s="1" t="s">
        <v>81</v>
      </c>
      <c r="E2277" s="1" t="str">
        <f t="shared" si="246"/>
        <v>Submitted</v>
      </c>
      <c r="F2277" s="1" t="s">
        <v>35</v>
      </c>
      <c r="G2277" s="1">
        <v>32</v>
      </c>
      <c r="H2277" s="1" t="s">
        <v>24</v>
      </c>
      <c r="I2277" s="1" t="s">
        <v>25</v>
      </c>
      <c r="J2277" s="1" t="s">
        <v>49</v>
      </c>
      <c r="K2277" s="4">
        <v>980449</v>
      </c>
      <c r="L2277" s="4" t="str">
        <f t="shared" si="247"/>
        <v>Submitted</v>
      </c>
      <c r="M2277" s="1">
        <v>798</v>
      </c>
      <c r="N2277" s="1" t="str">
        <f t="shared" si="248"/>
        <v>medium_risk</v>
      </c>
      <c r="O2277" s="1" t="str">
        <f t="shared" si="249"/>
        <v>Excellent</v>
      </c>
      <c r="P2277" s="1" t="str">
        <f t="shared" si="250"/>
        <v>Submitted</v>
      </c>
      <c r="Q2277" s="1" t="str">
        <f t="shared" si="251"/>
        <v>Valid</v>
      </c>
      <c r="R2277" s="1" t="s">
        <v>6</v>
      </c>
      <c r="S2277" s="4">
        <v>4836899</v>
      </c>
      <c r="T2277" s="1">
        <v>16.59</v>
      </c>
      <c r="U2277" s="1">
        <v>60</v>
      </c>
      <c r="V2277" s="1">
        <v>80614.98</v>
      </c>
      <c r="W2277" s="4">
        <f t="shared" si="252"/>
        <v>6687012.8675000006</v>
      </c>
      <c r="X2277" s="1" t="s">
        <v>39</v>
      </c>
      <c r="Y2277" s="1" t="s">
        <v>40</v>
      </c>
      <c r="Z2277" s="8">
        <v>47739</v>
      </c>
      <c r="AA2277" s="8" t="str">
        <f>TEXT(Table2[[#This Row],[Application_Date]],"yyy")</f>
        <v>2030</v>
      </c>
      <c r="AB2277" s="8" t="str">
        <f>TEXT(Table2[[#This Row],[Application_Date]],"mmmm")</f>
        <v>September</v>
      </c>
      <c r="AC2277" s="1" t="s">
        <v>61</v>
      </c>
      <c r="AD2277" s="1" t="s">
        <v>30</v>
      </c>
      <c r="AE2277" s="1" t="s">
        <v>43</v>
      </c>
    </row>
    <row r="2278" spans="1:31" x14ac:dyDescent="0.25">
      <c r="A2278" s="1" t="s">
        <v>4696</v>
      </c>
      <c r="B2278" s="1" t="str">
        <f>IF(COUNTIF($A$2:A2278,A2278)&gt;1,"Duplicate","Unique")</f>
        <v>Unique</v>
      </c>
      <c r="C2278" s="1" t="s">
        <v>4697</v>
      </c>
      <c r="D2278" s="1">
        <v>0</v>
      </c>
      <c r="E2278" s="1" t="str">
        <f t="shared" si="246"/>
        <v>Submitted</v>
      </c>
      <c r="F2278" s="1" t="s">
        <v>47</v>
      </c>
      <c r="G2278" s="1">
        <v>26</v>
      </c>
      <c r="H2278" s="1" t="s">
        <v>24</v>
      </c>
      <c r="I2278" s="1" t="s">
        <v>25</v>
      </c>
      <c r="J2278" s="1" t="s">
        <v>37</v>
      </c>
      <c r="K2278" s="4">
        <v>832330</v>
      </c>
      <c r="L2278" s="4" t="str">
        <f t="shared" si="247"/>
        <v>Submitted</v>
      </c>
      <c r="M2278" s="1">
        <v>343</v>
      </c>
      <c r="N2278" s="1" t="str">
        <f t="shared" si="248"/>
        <v>High_risk</v>
      </c>
      <c r="O2278" s="1" t="str">
        <f t="shared" si="249"/>
        <v>Excellent</v>
      </c>
      <c r="P2278" s="1" t="str">
        <f t="shared" si="250"/>
        <v>Submitted</v>
      </c>
      <c r="Q2278" s="1" t="str">
        <f t="shared" si="251"/>
        <v>Valid</v>
      </c>
      <c r="R2278" s="1" t="s">
        <v>82</v>
      </c>
      <c r="S2278" s="4">
        <v>3280426</v>
      </c>
      <c r="T2278" s="1">
        <v>15.04</v>
      </c>
      <c r="U2278" s="1">
        <v>180</v>
      </c>
      <c r="V2278" s="1">
        <v>18224.59</v>
      </c>
      <c r="W2278" s="4">
        <f t="shared" si="252"/>
        <v>4111467.2533333329</v>
      </c>
      <c r="X2278" s="1" t="s">
        <v>85</v>
      </c>
      <c r="Y2278" s="1" t="s">
        <v>86</v>
      </c>
      <c r="Z2278" s="8">
        <v>47740</v>
      </c>
      <c r="AA2278" s="8" t="str">
        <f>TEXT(Table2[[#This Row],[Application_Date]],"yyy")</f>
        <v>2030</v>
      </c>
      <c r="AB2278" s="8" t="str">
        <f>TEXT(Table2[[#This Row],[Application_Date]],"mmmm")</f>
        <v>September</v>
      </c>
      <c r="AC2278" s="1" t="s">
        <v>61</v>
      </c>
      <c r="AD2278" s="1" t="s">
        <v>42</v>
      </c>
      <c r="AE2278" s="1" t="s">
        <v>43</v>
      </c>
    </row>
    <row r="2279" spans="1:31" x14ac:dyDescent="0.25">
      <c r="A2279" s="1" t="s">
        <v>4698</v>
      </c>
      <c r="B2279" s="1" t="str">
        <f>IF(COUNTIF($A$2:A2279,A2279)&gt;1,"Duplicate","Unique")</f>
        <v>Unique</v>
      </c>
      <c r="C2279" s="1" t="s">
        <v>4699</v>
      </c>
      <c r="D2279" s="1" t="s">
        <v>279</v>
      </c>
      <c r="E2279" s="1" t="str">
        <f t="shared" si="246"/>
        <v>Submitted</v>
      </c>
      <c r="F2279" s="1" t="s">
        <v>47</v>
      </c>
      <c r="G2279" s="1">
        <v>50</v>
      </c>
      <c r="H2279" s="1" t="s">
        <v>36</v>
      </c>
      <c r="I2279" s="1" t="s">
        <v>48</v>
      </c>
      <c r="J2279" s="1" t="s">
        <v>37</v>
      </c>
      <c r="K2279" s="4">
        <v>805443</v>
      </c>
      <c r="L2279" s="4" t="str">
        <f t="shared" si="247"/>
        <v>Submitted</v>
      </c>
      <c r="M2279" s="1">
        <v>656</v>
      </c>
      <c r="N2279" s="1" t="str">
        <f t="shared" si="248"/>
        <v>low_risk</v>
      </c>
      <c r="O2279" s="1" t="str">
        <f t="shared" si="249"/>
        <v>Excellent</v>
      </c>
      <c r="P2279" s="1" t="str">
        <f t="shared" si="250"/>
        <v>Submitted</v>
      </c>
      <c r="Q2279" s="1" t="str">
        <f t="shared" si="251"/>
        <v>Valid</v>
      </c>
      <c r="R2279" s="1" t="s">
        <v>82</v>
      </c>
      <c r="S2279" s="4">
        <v>377372</v>
      </c>
      <c r="T2279" s="1">
        <v>17.829999999999998</v>
      </c>
      <c r="U2279" s="1">
        <v>60</v>
      </c>
      <c r="V2279" s="1">
        <v>6289.53</v>
      </c>
      <c r="W2279" s="4">
        <f t="shared" si="252"/>
        <v>560711.89666666661</v>
      </c>
      <c r="X2279" s="1" t="s">
        <v>95</v>
      </c>
      <c r="Y2279" s="1" t="s">
        <v>96</v>
      </c>
      <c r="Z2279" s="8">
        <v>47741</v>
      </c>
      <c r="AA2279" s="8" t="str">
        <f>TEXT(Table2[[#This Row],[Application_Date]],"yyy")</f>
        <v>2030</v>
      </c>
      <c r="AB2279" s="8" t="str">
        <f>TEXT(Table2[[#This Row],[Application_Date]],"mmmm")</f>
        <v>September</v>
      </c>
      <c r="AC2279" s="1" t="s">
        <v>52</v>
      </c>
      <c r="AD2279" s="1" t="s">
        <v>30</v>
      </c>
      <c r="AE2279" s="1" t="s">
        <v>62</v>
      </c>
    </row>
    <row r="2280" spans="1:31" x14ac:dyDescent="0.25">
      <c r="A2280" s="1" t="s">
        <v>4700</v>
      </c>
      <c r="B2280" s="1" t="str">
        <f>IF(COUNTIF($A$2:A2280,A2280)&gt;1,"Duplicate","Unique")</f>
        <v>Unique</v>
      </c>
      <c r="C2280" s="1" t="s">
        <v>4701</v>
      </c>
      <c r="D2280" s="1" t="s">
        <v>361</v>
      </c>
      <c r="E2280" s="1" t="str">
        <f t="shared" si="246"/>
        <v>Submitted</v>
      </c>
      <c r="F2280" s="1" t="s">
        <v>47</v>
      </c>
      <c r="G2280" s="1">
        <v>37</v>
      </c>
      <c r="H2280" s="1" t="s">
        <v>36</v>
      </c>
      <c r="I2280" s="1" t="s">
        <v>25</v>
      </c>
      <c r="J2280" s="1" t="s">
        <v>49</v>
      </c>
      <c r="K2280" s="4">
        <v>1075821</v>
      </c>
      <c r="L2280" s="4" t="str">
        <f t="shared" si="247"/>
        <v>Submitted</v>
      </c>
      <c r="M2280" s="1">
        <v>596</v>
      </c>
      <c r="N2280" s="1" t="str">
        <f t="shared" si="248"/>
        <v>High_risk</v>
      </c>
      <c r="O2280" s="1" t="str">
        <f t="shared" si="249"/>
        <v>Excellent</v>
      </c>
      <c r="P2280" s="1" t="str">
        <f t="shared" si="250"/>
        <v>Submitted</v>
      </c>
      <c r="Q2280" s="1" t="str">
        <f t="shared" si="251"/>
        <v>Valid</v>
      </c>
      <c r="R2280" s="1" t="s">
        <v>27</v>
      </c>
      <c r="S2280" s="4">
        <v>4972831</v>
      </c>
      <c r="T2280" s="1">
        <v>8.83</v>
      </c>
      <c r="U2280" s="1">
        <v>36</v>
      </c>
      <c r="V2280" s="1">
        <v>138134.19</v>
      </c>
      <c r="W2280" s="4">
        <f t="shared" si="252"/>
        <v>3659174.8195649432</v>
      </c>
      <c r="X2280" s="1" t="s">
        <v>28</v>
      </c>
      <c r="Y2280" s="1" t="s">
        <v>29</v>
      </c>
      <c r="Z2280" s="8">
        <v>47742</v>
      </c>
      <c r="AA2280" s="8" t="str">
        <f>TEXT(Table2[[#This Row],[Application_Date]],"yyy")</f>
        <v>2030</v>
      </c>
      <c r="AB2280" s="8" t="str">
        <f>TEXT(Table2[[#This Row],[Application_Date]],"mmmm")</f>
        <v>September</v>
      </c>
      <c r="AC2280" s="1" t="s">
        <v>41</v>
      </c>
      <c r="AD2280" s="1" t="s">
        <v>30</v>
      </c>
      <c r="AE2280" s="1" t="s">
        <v>31</v>
      </c>
    </row>
    <row r="2281" spans="1:31" x14ac:dyDescent="0.25">
      <c r="A2281" s="1" t="s">
        <v>4702</v>
      </c>
      <c r="B2281" s="1" t="str">
        <f>IF(COUNTIF($A$2:A2281,A2281)&gt;1,"Duplicate","Unique")</f>
        <v>Unique</v>
      </c>
      <c r="C2281" s="1" t="s">
        <v>4703</v>
      </c>
      <c r="D2281" s="1" t="s">
        <v>242</v>
      </c>
      <c r="E2281" s="1" t="str">
        <f t="shared" si="246"/>
        <v>Submitted</v>
      </c>
      <c r="F2281" s="1" t="s">
        <v>47</v>
      </c>
      <c r="G2281" s="1">
        <v>43</v>
      </c>
      <c r="H2281" s="1" t="s">
        <v>36</v>
      </c>
      <c r="I2281" s="1" t="s">
        <v>48</v>
      </c>
      <c r="J2281" s="1" t="s">
        <v>49</v>
      </c>
      <c r="K2281" s="4">
        <v>1612679</v>
      </c>
      <c r="L2281" s="4" t="str">
        <f t="shared" si="247"/>
        <v>Submitted</v>
      </c>
      <c r="M2281" s="1">
        <v>489</v>
      </c>
      <c r="N2281" s="1" t="str">
        <f t="shared" si="248"/>
        <v>High_risk</v>
      </c>
      <c r="O2281" s="1" t="str">
        <f t="shared" si="249"/>
        <v>Excellent</v>
      </c>
      <c r="P2281" s="1" t="str">
        <f t="shared" si="250"/>
        <v>Submitted</v>
      </c>
      <c r="Q2281" s="1" t="str">
        <f t="shared" si="251"/>
        <v>Valid</v>
      </c>
      <c r="R2281" s="1" t="s">
        <v>82</v>
      </c>
      <c r="S2281" s="4">
        <v>2891452</v>
      </c>
      <c r="T2281" s="1">
        <v>7.26</v>
      </c>
      <c r="U2281" s="1">
        <v>36</v>
      </c>
      <c r="V2281" s="1">
        <v>80318.11</v>
      </c>
      <c r="W2281" s="4">
        <f t="shared" si="252"/>
        <v>1749328.5301083999</v>
      </c>
      <c r="X2281" s="1" t="s">
        <v>39</v>
      </c>
      <c r="Y2281" s="1" t="s">
        <v>40</v>
      </c>
      <c r="Z2281" s="8">
        <v>47743</v>
      </c>
      <c r="AA2281" s="8" t="str">
        <f>TEXT(Table2[[#This Row],[Application_Date]],"yyy")</f>
        <v>2030</v>
      </c>
      <c r="AB2281" s="8" t="str">
        <f>TEXT(Table2[[#This Row],[Application_Date]],"mmmm")</f>
        <v>September</v>
      </c>
      <c r="AC2281" s="1" t="s">
        <v>52</v>
      </c>
      <c r="AD2281" s="1" t="s">
        <v>42</v>
      </c>
      <c r="AE2281" s="1" t="s">
        <v>62</v>
      </c>
    </row>
    <row r="2282" spans="1:31" x14ac:dyDescent="0.25">
      <c r="A2282" s="1" t="s">
        <v>4704</v>
      </c>
      <c r="B2282" s="1" t="str">
        <f>IF(COUNTIF($A$2:A2282,A2282)&gt;1,"Duplicate","Unique")</f>
        <v>Unique</v>
      </c>
      <c r="C2282" s="1" t="s">
        <v>4705</v>
      </c>
      <c r="D2282" s="1" t="s">
        <v>130</v>
      </c>
      <c r="E2282" s="1" t="str">
        <f t="shared" si="246"/>
        <v>Submitted</v>
      </c>
      <c r="F2282" s="1" t="s">
        <v>47</v>
      </c>
      <c r="G2282" s="1">
        <v>62</v>
      </c>
      <c r="H2282" s="1" t="s">
        <v>36</v>
      </c>
      <c r="I2282" s="1" t="s">
        <v>25</v>
      </c>
      <c r="J2282" s="1" t="s">
        <v>49</v>
      </c>
      <c r="K2282" s="4">
        <v>1531264</v>
      </c>
      <c r="L2282" s="4" t="str">
        <f t="shared" si="247"/>
        <v>Submitted</v>
      </c>
      <c r="M2282" s="1">
        <v>900</v>
      </c>
      <c r="N2282" s="1" t="str">
        <f t="shared" si="248"/>
        <v>medium_risk</v>
      </c>
      <c r="O2282" s="1" t="str">
        <f t="shared" si="249"/>
        <v>Excellent</v>
      </c>
      <c r="P2282" s="1" t="str">
        <f t="shared" si="250"/>
        <v>Submitted</v>
      </c>
      <c r="Q2282" s="1" t="str">
        <f t="shared" si="251"/>
        <v>Valid</v>
      </c>
      <c r="R2282" s="1" t="s">
        <v>6</v>
      </c>
      <c r="S2282" s="4">
        <v>621510</v>
      </c>
      <c r="T2282" s="1">
        <v>13.78</v>
      </c>
      <c r="U2282" s="1">
        <v>180</v>
      </c>
      <c r="V2282" s="1">
        <v>3452.83</v>
      </c>
      <c r="W2282" s="4">
        <f t="shared" si="252"/>
        <v>713700.64999999991</v>
      </c>
      <c r="X2282" s="1" t="s">
        <v>50</v>
      </c>
      <c r="Y2282" s="1" t="s">
        <v>51</v>
      </c>
      <c r="Z2282" s="8">
        <v>47744</v>
      </c>
      <c r="AA2282" s="8" t="str">
        <f>TEXT(Table2[[#This Row],[Application_Date]],"yyy")</f>
        <v>2030</v>
      </c>
      <c r="AB2282" s="8" t="str">
        <f>TEXT(Table2[[#This Row],[Application_Date]],"mmmm")</f>
        <v>September</v>
      </c>
      <c r="AC2282" s="1" t="s">
        <v>61</v>
      </c>
      <c r="AD2282" s="1" t="s">
        <v>42</v>
      </c>
      <c r="AE2282" s="1" t="s">
        <v>66</v>
      </c>
    </row>
    <row r="2283" spans="1:31" x14ac:dyDescent="0.25">
      <c r="A2283" s="1" t="s">
        <v>4706</v>
      </c>
      <c r="B2283" s="1" t="str">
        <f>IF(COUNTIF($A$2:A2283,A2283)&gt;1,"Duplicate","Unique")</f>
        <v>Unique</v>
      </c>
      <c r="C2283" s="1" t="s">
        <v>4707</v>
      </c>
      <c r="D2283" s="1" t="s">
        <v>433</v>
      </c>
      <c r="E2283" s="1" t="str">
        <f t="shared" si="246"/>
        <v>Submitted</v>
      </c>
      <c r="F2283" s="1" t="s">
        <v>35</v>
      </c>
      <c r="G2283" s="1">
        <v>28</v>
      </c>
      <c r="H2283" s="1" t="s">
        <v>36</v>
      </c>
      <c r="I2283" s="1" t="s">
        <v>48</v>
      </c>
      <c r="J2283" s="1" t="s">
        <v>70</v>
      </c>
      <c r="K2283" s="4">
        <v>2395246</v>
      </c>
      <c r="L2283" s="4" t="str">
        <f t="shared" si="247"/>
        <v>Submitted</v>
      </c>
      <c r="M2283" s="1">
        <v>705</v>
      </c>
      <c r="N2283" s="1" t="str">
        <f t="shared" si="248"/>
        <v>low_risk</v>
      </c>
      <c r="O2283" s="1" t="str">
        <f t="shared" si="249"/>
        <v>Excellent</v>
      </c>
      <c r="P2283" s="1" t="str">
        <f t="shared" si="250"/>
        <v>Submitted</v>
      </c>
      <c r="Q2283" s="1" t="str">
        <f t="shared" si="251"/>
        <v>Valid</v>
      </c>
      <c r="R2283" s="1" t="s">
        <v>38</v>
      </c>
      <c r="S2283" s="4">
        <v>2761568</v>
      </c>
      <c r="T2283" s="1">
        <v>16.12</v>
      </c>
      <c r="U2283" s="1">
        <v>180</v>
      </c>
      <c r="V2283" s="1">
        <v>15342.04</v>
      </c>
      <c r="W2283" s="4">
        <f t="shared" si="252"/>
        <v>3709706.3466666671</v>
      </c>
      <c r="X2283" s="1" t="s">
        <v>28</v>
      </c>
      <c r="Y2283" s="1" t="s">
        <v>29</v>
      </c>
      <c r="Z2283" s="8">
        <v>47745</v>
      </c>
      <c r="AA2283" s="8" t="str">
        <f>TEXT(Table2[[#This Row],[Application_Date]],"yyy")</f>
        <v>2030</v>
      </c>
      <c r="AB2283" s="8" t="str">
        <f>TEXT(Table2[[#This Row],[Application_Date]],"mmmm")</f>
        <v>September</v>
      </c>
      <c r="AC2283" s="1" t="s">
        <v>61</v>
      </c>
      <c r="AD2283" s="1" t="s">
        <v>42</v>
      </c>
      <c r="AE2283" s="1" t="s">
        <v>43</v>
      </c>
    </row>
    <row r="2284" spans="1:31" x14ac:dyDescent="0.25">
      <c r="A2284" s="1" t="s">
        <v>4708</v>
      </c>
      <c r="B2284" s="1" t="str">
        <f>IF(COUNTIF($A$2:A2284,A2284)&gt;1,"Duplicate","Unique")</f>
        <v>Unique</v>
      </c>
      <c r="C2284" s="1" t="s">
        <v>4709</v>
      </c>
      <c r="D2284" s="1" t="s">
        <v>489</v>
      </c>
      <c r="E2284" s="1" t="str">
        <f t="shared" si="246"/>
        <v>Submitted</v>
      </c>
      <c r="F2284" s="1" t="s">
        <v>47</v>
      </c>
      <c r="G2284" s="1">
        <v>22</v>
      </c>
      <c r="H2284" s="1" t="s">
        <v>36</v>
      </c>
      <c r="I2284" s="1" t="s">
        <v>25</v>
      </c>
      <c r="J2284" s="1" t="s">
        <v>49</v>
      </c>
      <c r="K2284" s="4">
        <v>859392</v>
      </c>
      <c r="L2284" s="4" t="str">
        <f t="shared" si="247"/>
        <v>Submitted</v>
      </c>
      <c r="M2284" s="1">
        <v>372</v>
      </c>
      <c r="N2284" s="1" t="str">
        <f t="shared" si="248"/>
        <v>High_risk</v>
      </c>
      <c r="O2284" s="1" t="str">
        <f t="shared" si="249"/>
        <v>Excellent</v>
      </c>
      <c r="P2284" s="1" t="str">
        <f t="shared" si="250"/>
        <v>Submitted</v>
      </c>
      <c r="Q2284" s="1" t="str">
        <f t="shared" si="251"/>
        <v>Valid</v>
      </c>
      <c r="R2284" s="1" t="s">
        <v>70</v>
      </c>
      <c r="S2284" s="4">
        <v>2602407</v>
      </c>
      <c r="T2284" s="1">
        <v>9.49</v>
      </c>
      <c r="U2284" s="1">
        <v>12</v>
      </c>
      <c r="V2284" s="1">
        <v>216867.25</v>
      </c>
      <c r="W2284" s="4">
        <f t="shared" si="252"/>
        <v>2059963.4067568055</v>
      </c>
      <c r="X2284" s="1" t="s">
        <v>95</v>
      </c>
      <c r="Y2284" s="1" t="s">
        <v>96</v>
      </c>
      <c r="Z2284" s="8">
        <v>47746</v>
      </c>
      <c r="AA2284" s="8" t="str">
        <f>TEXT(Table2[[#This Row],[Application_Date]],"yyy")</f>
        <v>2030</v>
      </c>
      <c r="AB2284" s="8" t="str">
        <f>TEXT(Table2[[#This Row],[Application_Date]],"mmmm")</f>
        <v>September</v>
      </c>
      <c r="AC2284" s="1" t="s">
        <v>61</v>
      </c>
      <c r="AD2284" s="1" t="s">
        <v>30</v>
      </c>
      <c r="AE2284" s="1" t="s">
        <v>66</v>
      </c>
    </row>
    <row r="2285" spans="1:31" x14ac:dyDescent="0.25">
      <c r="A2285" s="1" t="s">
        <v>4710</v>
      </c>
      <c r="B2285" s="1" t="str">
        <f>IF(COUNTIF($A$2:A2285,A2285)&gt;1,"Duplicate","Unique")</f>
        <v>Unique</v>
      </c>
      <c r="C2285" s="1" t="s">
        <v>4711</v>
      </c>
      <c r="D2285" s="1" t="s">
        <v>115</v>
      </c>
      <c r="E2285" s="1" t="str">
        <f t="shared" si="246"/>
        <v>Submitted</v>
      </c>
      <c r="F2285" s="1" t="s">
        <v>47</v>
      </c>
      <c r="G2285" s="1">
        <v>19</v>
      </c>
      <c r="H2285" s="1" t="s">
        <v>24</v>
      </c>
      <c r="I2285" s="1" t="s">
        <v>48</v>
      </c>
      <c r="J2285" s="1" t="s">
        <v>49</v>
      </c>
      <c r="K2285" s="4">
        <v>777312</v>
      </c>
      <c r="L2285" s="4" t="str">
        <f t="shared" si="247"/>
        <v>Submitted</v>
      </c>
      <c r="M2285" s="1">
        <v>403</v>
      </c>
      <c r="N2285" s="1" t="str">
        <f t="shared" si="248"/>
        <v>High_risk</v>
      </c>
      <c r="O2285" s="1" t="str">
        <f t="shared" si="249"/>
        <v>Excellent</v>
      </c>
      <c r="P2285" s="1" t="str">
        <f t="shared" si="250"/>
        <v>Submitted</v>
      </c>
      <c r="Q2285" s="1" t="str">
        <f t="shared" si="251"/>
        <v>Valid</v>
      </c>
      <c r="R2285" s="1" t="s">
        <v>27</v>
      </c>
      <c r="S2285" s="4">
        <v>4772483</v>
      </c>
      <c r="T2285" s="1">
        <v>12.42</v>
      </c>
      <c r="U2285" s="1">
        <v>120</v>
      </c>
      <c r="V2285" s="1">
        <v>39770.69</v>
      </c>
      <c r="W2285" s="4">
        <f t="shared" si="252"/>
        <v>4939519.9049999993</v>
      </c>
      <c r="X2285" s="1" t="s">
        <v>28</v>
      </c>
      <c r="Y2285" s="1" t="s">
        <v>29</v>
      </c>
      <c r="Z2285" s="8">
        <v>47747</v>
      </c>
      <c r="AA2285" s="8" t="str">
        <f>TEXT(Table2[[#This Row],[Application_Date]],"yyy")</f>
        <v>2030</v>
      </c>
      <c r="AB2285" s="8" t="str">
        <f>TEXT(Table2[[#This Row],[Application_Date]],"mmmm")</f>
        <v>September</v>
      </c>
      <c r="AC2285" s="1" t="s">
        <v>41</v>
      </c>
      <c r="AD2285" s="1" t="s">
        <v>30</v>
      </c>
      <c r="AE2285" s="1" t="s">
        <v>43</v>
      </c>
    </row>
    <row r="2286" spans="1:31" x14ac:dyDescent="0.25">
      <c r="A2286" s="1" t="s">
        <v>4712</v>
      </c>
      <c r="B2286" s="1" t="str">
        <f>IF(COUNTIF($A$2:A2286,A2286)&gt;1,"Duplicate","Unique")</f>
        <v>Unique</v>
      </c>
      <c r="C2286" s="1" t="s">
        <v>4713</v>
      </c>
      <c r="D2286" s="1" t="s">
        <v>75</v>
      </c>
      <c r="E2286" s="1" t="str">
        <f t="shared" si="246"/>
        <v>Submitted</v>
      </c>
      <c r="F2286" s="1" t="s">
        <v>47</v>
      </c>
      <c r="G2286" s="1">
        <v>44</v>
      </c>
      <c r="H2286" s="1" t="s">
        <v>36</v>
      </c>
      <c r="I2286" s="1" t="s">
        <v>48</v>
      </c>
      <c r="J2286" s="1" t="s">
        <v>49</v>
      </c>
      <c r="K2286" s="4">
        <v>923876</v>
      </c>
      <c r="L2286" s="4" t="str">
        <f t="shared" si="247"/>
        <v>Submitted</v>
      </c>
      <c r="M2286" s="1">
        <v>768</v>
      </c>
      <c r="N2286" s="1" t="str">
        <f t="shared" si="248"/>
        <v>medium_risk</v>
      </c>
      <c r="O2286" s="1" t="str">
        <f t="shared" si="249"/>
        <v>Excellent</v>
      </c>
      <c r="P2286" s="1" t="str">
        <f t="shared" si="250"/>
        <v>Submitted</v>
      </c>
      <c r="Q2286" s="1" t="str">
        <f t="shared" si="251"/>
        <v>Valid</v>
      </c>
      <c r="R2286" s="1" t="s">
        <v>82</v>
      </c>
      <c r="S2286" s="4">
        <v>4974879</v>
      </c>
      <c r="T2286" s="1">
        <v>8.1300000000000008</v>
      </c>
      <c r="U2286" s="1">
        <v>36</v>
      </c>
      <c r="V2286" s="1">
        <v>138191.07999999999</v>
      </c>
      <c r="W2286" s="4">
        <f t="shared" si="252"/>
        <v>3370480.5500321924</v>
      </c>
      <c r="X2286" s="1" t="s">
        <v>39</v>
      </c>
      <c r="Y2286" s="1" t="s">
        <v>40</v>
      </c>
      <c r="Z2286" s="8">
        <v>47748</v>
      </c>
      <c r="AA2286" s="8" t="str">
        <f>TEXT(Table2[[#This Row],[Application_Date]],"yyy")</f>
        <v>2030</v>
      </c>
      <c r="AB2286" s="8" t="str">
        <f>TEXT(Table2[[#This Row],[Application_Date]],"mmmm")</f>
        <v>September</v>
      </c>
      <c r="AC2286" s="1" t="s">
        <v>61</v>
      </c>
      <c r="AD2286" s="1" t="s">
        <v>42</v>
      </c>
      <c r="AE2286" s="1" t="s">
        <v>66</v>
      </c>
    </row>
    <row r="2287" spans="1:31" x14ac:dyDescent="0.25">
      <c r="A2287" s="1" t="s">
        <v>4714</v>
      </c>
      <c r="B2287" s="1" t="str">
        <f>IF(COUNTIF($A$2:A2287,A2287)&gt;1,"Duplicate","Unique")</f>
        <v>Unique</v>
      </c>
      <c r="C2287" s="1" t="s">
        <v>4715</v>
      </c>
      <c r="D2287" s="1" t="s">
        <v>766</v>
      </c>
      <c r="E2287" s="1" t="str">
        <f t="shared" si="246"/>
        <v>Submitted</v>
      </c>
      <c r="F2287" s="1" t="s">
        <v>47</v>
      </c>
      <c r="G2287" s="1">
        <v>64</v>
      </c>
      <c r="H2287" s="1" t="s">
        <v>36</v>
      </c>
      <c r="I2287" s="1" t="s">
        <v>48</v>
      </c>
      <c r="J2287" s="1" t="s">
        <v>70</v>
      </c>
      <c r="K2287" s="4">
        <v>0</v>
      </c>
      <c r="L2287" s="4" t="str">
        <f t="shared" si="247"/>
        <v>Submitted</v>
      </c>
      <c r="M2287" s="1">
        <v>783</v>
      </c>
      <c r="N2287" s="1" t="str">
        <f t="shared" si="248"/>
        <v>medium_risk</v>
      </c>
      <c r="O2287" s="1" t="str">
        <f t="shared" si="249"/>
        <v>Excellent</v>
      </c>
      <c r="P2287" s="1" t="str">
        <f t="shared" si="250"/>
        <v>Submitted</v>
      </c>
      <c r="Q2287" s="1" t="str">
        <f t="shared" si="251"/>
        <v>Valid</v>
      </c>
      <c r="R2287" s="1" t="s">
        <v>27</v>
      </c>
      <c r="S2287" s="4">
        <v>3101813</v>
      </c>
      <c r="T2287" s="1">
        <v>13.74</v>
      </c>
      <c r="U2287" s="1">
        <v>180</v>
      </c>
      <c r="V2287" s="1">
        <v>17232.29</v>
      </c>
      <c r="W2287" s="4">
        <f t="shared" si="252"/>
        <v>3551575.8850000002</v>
      </c>
      <c r="X2287" s="1" t="s">
        <v>39</v>
      </c>
      <c r="Y2287" s="1" t="s">
        <v>40</v>
      </c>
      <c r="Z2287" s="8">
        <v>47749</v>
      </c>
      <c r="AA2287" s="8" t="str">
        <f>TEXT(Table2[[#This Row],[Application_Date]],"yyy")</f>
        <v>2030</v>
      </c>
      <c r="AB2287" s="8" t="str">
        <f>TEXT(Table2[[#This Row],[Application_Date]],"mmmm")</f>
        <v>September</v>
      </c>
      <c r="AC2287" s="1" t="s">
        <v>41</v>
      </c>
      <c r="AD2287" s="1" t="s">
        <v>42</v>
      </c>
      <c r="AE2287" s="1" t="s">
        <v>66</v>
      </c>
    </row>
    <row r="2288" spans="1:31" x14ac:dyDescent="0.25">
      <c r="A2288" s="1" t="s">
        <v>4716</v>
      </c>
      <c r="B2288" s="1" t="str">
        <f>IF(COUNTIF($A$2:A2288,A2288)&gt;1,"Duplicate","Unique")</f>
        <v>Unique</v>
      </c>
      <c r="C2288" s="1" t="s">
        <v>4717</v>
      </c>
      <c r="D2288" s="1" t="s">
        <v>333</v>
      </c>
      <c r="E2288" s="1" t="str">
        <f t="shared" si="246"/>
        <v>Submitted</v>
      </c>
      <c r="F2288" s="1" t="s">
        <v>35</v>
      </c>
      <c r="G2288" s="1">
        <v>57</v>
      </c>
      <c r="H2288" s="1" t="s">
        <v>24</v>
      </c>
      <c r="I2288" s="1" t="s">
        <v>25</v>
      </c>
      <c r="J2288" s="1" t="s">
        <v>26</v>
      </c>
      <c r="K2288" s="4">
        <v>2459814</v>
      </c>
      <c r="L2288" s="4" t="str">
        <f t="shared" si="247"/>
        <v>Submitted</v>
      </c>
      <c r="M2288" s="1">
        <v>745</v>
      </c>
      <c r="N2288" s="1" t="str">
        <f t="shared" si="248"/>
        <v>low_risk</v>
      </c>
      <c r="O2288" s="1" t="str">
        <f t="shared" si="249"/>
        <v>Excellent</v>
      </c>
      <c r="P2288" s="1" t="str">
        <f t="shared" si="250"/>
        <v>Submitted</v>
      </c>
      <c r="Q2288" s="1" t="str">
        <f t="shared" si="251"/>
        <v>Valid</v>
      </c>
      <c r="R2288" s="1" t="s">
        <v>70</v>
      </c>
      <c r="S2288" s="4">
        <v>2343514</v>
      </c>
      <c r="T2288" s="1">
        <v>15.28</v>
      </c>
      <c r="U2288" s="1">
        <v>120</v>
      </c>
      <c r="V2288" s="1">
        <v>19529.28</v>
      </c>
      <c r="W2288" s="4">
        <f t="shared" si="252"/>
        <v>2984074.4933333332</v>
      </c>
      <c r="X2288" s="1" t="s">
        <v>39</v>
      </c>
      <c r="Y2288" s="1" t="s">
        <v>40</v>
      </c>
      <c r="Z2288" s="8">
        <v>47750</v>
      </c>
      <c r="AA2288" s="8" t="str">
        <f>TEXT(Table2[[#This Row],[Application_Date]],"yyy")</f>
        <v>2030</v>
      </c>
      <c r="AB2288" s="8" t="str">
        <f>TEXT(Table2[[#This Row],[Application_Date]],"mmmm")</f>
        <v>September</v>
      </c>
      <c r="AC2288" s="1" t="s">
        <v>61</v>
      </c>
      <c r="AD2288" s="1" t="s">
        <v>42</v>
      </c>
      <c r="AE2288" s="1" t="s">
        <v>43</v>
      </c>
    </row>
    <row r="2289" spans="1:31" x14ac:dyDescent="0.25">
      <c r="A2289" s="1" t="s">
        <v>4718</v>
      </c>
      <c r="B2289" s="1" t="str">
        <f>IF(COUNTIF($A$2:A2289,A2289)&gt;1,"Duplicate","Unique")</f>
        <v>Unique</v>
      </c>
      <c r="C2289" s="1" t="s">
        <v>4719</v>
      </c>
      <c r="D2289" s="1" t="s">
        <v>148</v>
      </c>
      <c r="E2289" s="1" t="str">
        <f t="shared" si="246"/>
        <v>Submitted</v>
      </c>
      <c r="F2289" s="1" t="s">
        <v>47</v>
      </c>
      <c r="G2289" s="1">
        <v>23</v>
      </c>
      <c r="H2289" s="1" t="s">
        <v>36</v>
      </c>
      <c r="I2289" s="1" t="s">
        <v>48</v>
      </c>
      <c r="J2289" s="1" t="s">
        <v>49</v>
      </c>
      <c r="K2289" s="4">
        <v>810067</v>
      </c>
      <c r="L2289" s="4" t="str">
        <f t="shared" si="247"/>
        <v>Submitted</v>
      </c>
      <c r="M2289" s="1">
        <v>722</v>
      </c>
      <c r="N2289" s="1" t="str">
        <f t="shared" si="248"/>
        <v>low_risk</v>
      </c>
      <c r="O2289" s="1" t="str">
        <f t="shared" si="249"/>
        <v>Excellent</v>
      </c>
      <c r="P2289" s="1" t="str">
        <f t="shared" si="250"/>
        <v>Submitted</v>
      </c>
      <c r="Q2289" s="1" t="str">
        <f t="shared" si="251"/>
        <v>Valid</v>
      </c>
      <c r="R2289" s="1" t="s">
        <v>6</v>
      </c>
      <c r="S2289" s="4">
        <v>3930459</v>
      </c>
      <c r="T2289" s="1">
        <v>17.72</v>
      </c>
      <c r="U2289" s="1">
        <v>12</v>
      </c>
      <c r="V2289" s="1">
        <v>327538.25</v>
      </c>
      <c r="W2289" s="4">
        <f t="shared" si="252"/>
        <v>5804086.7640740462</v>
      </c>
      <c r="X2289" s="1" t="s">
        <v>95</v>
      </c>
      <c r="Y2289" s="1" t="s">
        <v>96</v>
      </c>
      <c r="Z2289" s="8">
        <v>47751</v>
      </c>
      <c r="AA2289" s="8" t="str">
        <f>TEXT(Table2[[#This Row],[Application_Date]],"yyy")</f>
        <v>2030</v>
      </c>
      <c r="AB2289" s="8" t="str">
        <f>TEXT(Table2[[#This Row],[Application_Date]],"mmmm")</f>
        <v>September</v>
      </c>
      <c r="AC2289" s="1" t="s">
        <v>52</v>
      </c>
      <c r="AD2289" s="1" t="s">
        <v>30</v>
      </c>
      <c r="AE2289" s="1" t="s">
        <v>62</v>
      </c>
    </row>
    <row r="2290" spans="1:31" x14ac:dyDescent="0.25">
      <c r="A2290" s="1" t="s">
        <v>4720</v>
      </c>
      <c r="B2290" s="1" t="str">
        <f>IF(COUNTIF($A$2:A2290,A2290)&gt;1,"Duplicate","Unique")</f>
        <v>Unique</v>
      </c>
      <c r="C2290" s="1" t="s">
        <v>4721</v>
      </c>
      <c r="D2290" s="1" t="s">
        <v>328</v>
      </c>
      <c r="E2290" s="1" t="str">
        <f t="shared" si="246"/>
        <v>Submitted</v>
      </c>
      <c r="F2290" s="1" t="s">
        <v>35</v>
      </c>
      <c r="G2290" s="1">
        <v>58</v>
      </c>
      <c r="H2290" s="1" t="s">
        <v>24</v>
      </c>
      <c r="I2290" s="1" t="s">
        <v>25</v>
      </c>
      <c r="J2290" s="1" t="s">
        <v>26</v>
      </c>
      <c r="K2290" s="4">
        <v>652737</v>
      </c>
      <c r="L2290" s="4" t="str">
        <f t="shared" si="247"/>
        <v>Submitted</v>
      </c>
      <c r="M2290" s="1">
        <v>889</v>
      </c>
      <c r="N2290" s="1" t="str">
        <f t="shared" si="248"/>
        <v>medium_risk</v>
      </c>
      <c r="O2290" s="1" t="str">
        <f t="shared" si="249"/>
        <v>Excellent</v>
      </c>
      <c r="P2290" s="1" t="str">
        <f t="shared" si="250"/>
        <v>Submitted</v>
      </c>
      <c r="Q2290" s="1" t="str">
        <f t="shared" si="251"/>
        <v>Valid</v>
      </c>
      <c r="R2290" s="1" t="s">
        <v>70</v>
      </c>
      <c r="S2290" s="4">
        <v>1785995</v>
      </c>
      <c r="T2290" s="1">
        <v>12.81</v>
      </c>
      <c r="U2290" s="1">
        <v>24</v>
      </c>
      <c r="V2290" s="1">
        <v>74416.460000000006</v>
      </c>
      <c r="W2290" s="4">
        <f t="shared" si="252"/>
        <v>1906549.7137336973</v>
      </c>
      <c r="X2290" s="1" t="s">
        <v>105</v>
      </c>
      <c r="Y2290" s="1" t="s">
        <v>106</v>
      </c>
      <c r="Z2290" s="8">
        <v>47752</v>
      </c>
      <c r="AA2290" s="8" t="str">
        <f>TEXT(Table2[[#This Row],[Application_Date]],"yyy")</f>
        <v>2030</v>
      </c>
      <c r="AB2290" s="8" t="str">
        <f>TEXT(Table2[[#This Row],[Application_Date]],"mmmm")</f>
        <v>September</v>
      </c>
      <c r="AC2290" s="1" t="s">
        <v>41</v>
      </c>
      <c r="AD2290" s="1" t="s">
        <v>42</v>
      </c>
      <c r="AE2290" s="1" t="s">
        <v>31</v>
      </c>
    </row>
    <row r="2291" spans="1:31" x14ac:dyDescent="0.25">
      <c r="A2291" s="1" t="s">
        <v>4722</v>
      </c>
      <c r="B2291" s="1" t="str">
        <f>IF(COUNTIF($A$2:A2291,A2291)&gt;1,"Duplicate","Unique")</f>
        <v>Unique</v>
      </c>
      <c r="C2291" s="1" t="s">
        <v>4723</v>
      </c>
      <c r="D2291" s="1" t="s">
        <v>572</v>
      </c>
      <c r="E2291" s="1" t="str">
        <f t="shared" si="246"/>
        <v>Submitted</v>
      </c>
      <c r="F2291" s="1" t="s">
        <v>35</v>
      </c>
      <c r="G2291" s="1">
        <v>26</v>
      </c>
      <c r="H2291" s="1" t="s">
        <v>24</v>
      </c>
      <c r="I2291" s="1" t="s">
        <v>48</v>
      </c>
      <c r="J2291" s="1" t="s">
        <v>70</v>
      </c>
      <c r="K2291" s="4">
        <v>1858650</v>
      </c>
      <c r="L2291" s="4" t="str">
        <f t="shared" si="247"/>
        <v>Submitted</v>
      </c>
      <c r="M2291" s="1">
        <v>456</v>
      </c>
      <c r="N2291" s="1" t="str">
        <f t="shared" si="248"/>
        <v>High_risk</v>
      </c>
      <c r="O2291" s="1" t="str">
        <f t="shared" si="249"/>
        <v>Excellent</v>
      </c>
      <c r="P2291" s="1" t="str">
        <f t="shared" si="250"/>
        <v>Submitted</v>
      </c>
      <c r="Q2291" s="1" t="str">
        <f t="shared" si="251"/>
        <v>Valid</v>
      </c>
      <c r="R2291" s="1" t="s">
        <v>38</v>
      </c>
      <c r="S2291" s="4">
        <v>483572</v>
      </c>
      <c r="T2291" s="1">
        <v>12.99</v>
      </c>
      <c r="U2291" s="1">
        <v>24</v>
      </c>
      <c r="V2291" s="1">
        <v>20148.830000000002</v>
      </c>
      <c r="W2291" s="4">
        <f t="shared" si="252"/>
        <v>523466.70182629803</v>
      </c>
      <c r="X2291" s="1" t="s">
        <v>39</v>
      </c>
      <c r="Y2291" s="1" t="s">
        <v>40</v>
      </c>
      <c r="Z2291" s="8">
        <v>47753</v>
      </c>
      <c r="AA2291" s="8" t="str">
        <f>TEXT(Table2[[#This Row],[Application_Date]],"yyy")</f>
        <v>2030</v>
      </c>
      <c r="AB2291" s="8" t="str">
        <f>TEXT(Table2[[#This Row],[Application_Date]],"mmmm")</f>
        <v>September</v>
      </c>
      <c r="AC2291" s="1" t="s">
        <v>41</v>
      </c>
      <c r="AD2291" s="1" t="s">
        <v>30</v>
      </c>
      <c r="AE2291" s="1" t="s">
        <v>62</v>
      </c>
    </row>
    <row r="2292" spans="1:31" x14ac:dyDescent="0.25">
      <c r="A2292" s="1" t="s">
        <v>4724</v>
      </c>
      <c r="B2292" s="1" t="str">
        <f>IF(COUNTIF($A$2:A2292,A2292)&gt;1,"Duplicate","Unique")</f>
        <v>Unique</v>
      </c>
      <c r="C2292" s="1" t="s">
        <v>4725</v>
      </c>
      <c r="D2292" s="1" t="s">
        <v>406</v>
      </c>
      <c r="E2292" s="1" t="str">
        <f t="shared" si="246"/>
        <v>Submitted</v>
      </c>
      <c r="F2292" s="1" t="s">
        <v>35</v>
      </c>
      <c r="G2292" s="1">
        <v>26</v>
      </c>
      <c r="H2292" s="1" t="s">
        <v>36</v>
      </c>
      <c r="I2292" s="1" t="s">
        <v>48</v>
      </c>
      <c r="J2292" s="1" t="s">
        <v>26</v>
      </c>
      <c r="K2292" s="4">
        <v>2260556</v>
      </c>
      <c r="L2292" s="4" t="str">
        <f t="shared" si="247"/>
        <v>Submitted</v>
      </c>
      <c r="M2292" s="1">
        <v>646</v>
      </c>
      <c r="N2292" s="1" t="str">
        <f t="shared" si="248"/>
        <v>low_risk</v>
      </c>
      <c r="O2292" s="1" t="str">
        <f t="shared" si="249"/>
        <v>Excellent</v>
      </c>
      <c r="P2292" s="1" t="str">
        <f t="shared" si="250"/>
        <v>Submitted</v>
      </c>
      <c r="Q2292" s="1" t="str">
        <f t="shared" si="251"/>
        <v>Valid</v>
      </c>
      <c r="R2292" s="1" t="s">
        <v>6</v>
      </c>
      <c r="S2292" s="4">
        <v>1041472</v>
      </c>
      <c r="T2292" s="1">
        <v>16.84</v>
      </c>
      <c r="U2292" s="1">
        <v>120</v>
      </c>
      <c r="V2292" s="1">
        <v>8678.93</v>
      </c>
      <c r="W2292" s="4">
        <f t="shared" si="252"/>
        <v>1461532.3733333333</v>
      </c>
      <c r="X2292" s="1" t="s">
        <v>85</v>
      </c>
      <c r="Y2292" s="1" t="s">
        <v>86</v>
      </c>
      <c r="Z2292" s="8">
        <v>47754</v>
      </c>
      <c r="AA2292" s="8" t="str">
        <f>TEXT(Table2[[#This Row],[Application_Date]],"yyy")</f>
        <v>2030</v>
      </c>
      <c r="AB2292" s="8" t="str">
        <f>TEXT(Table2[[#This Row],[Application_Date]],"mmmm")</f>
        <v>September</v>
      </c>
      <c r="AC2292" s="1" t="s">
        <v>61</v>
      </c>
      <c r="AD2292" s="1" t="s">
        <v>42</v>
      </c>
      <c r="AE2292" s="1" t="s">
        <v>43</v>
      </c>
    </row>
    <row r="2293" spans="1:31" x14ac:dyDescent="0.25">
      <c r="A2293" s="1" t="s">
        <v>4726</v>
      </c>
      <c r="B2293" s="1" t="str">
        <f>IF(COUNTIF($A$2:A2293,A2293)&gt;1,"Duplicate","Unique")</f>
        <v>Unique</v>
      </c>
      <c r="C2293" s="1" t="s">
        <v>4727</v>
      </c>
      <c r="D2293" s="1" t="s">
        <v>454</v>
      </c>
      <c r="E2293" s="1" t="str">
        <f t="shared" si="246"/>
        <v>Submitted</v>
      </c>
      <c r="F2293" s="1" t="s">
        <v>35</v>
      </c>
      <c r="G2293" s="1">
        <v>57</v>
      </c>
      <c r="H2293" s="1" t="s">
        <v>36</v>
      </c>
      <c r="I2293" s="1" t="s">
        <v>48</v>
      </c>
      <c r="J2293" s="1" t="s">
        <v>49</v>
      </c>
      <c r="K2293" s="4">
        <v>930025</v>
      </c>
      <c r="L2293" s="4" t="str">
        <f t="shared" si="247"/>
        <v>Submitted</v>
      </c>
      <c r="M2293" s="1">
        <v>811</v>
      </c>
      <c r="N2293" s="1" t="str">
        <f t="shared" si="248"/>
        <v>medium_risk</v>
      </c>
      <c r="O2293" s="1" t="str">
        <f t="shared" si="249"/>
        <v>Excellent</v>
      </c>
      <c r="P2293" s="1" t="str">
        <f t="shared" si="250"/>
        <v>Submitted</v>
      </c>
      <c r="Q2293" s="1" t="str">
        <f t="shared" si="251"/>
        <v>Valid</v>
      </c>
      <c r="R2293" s="1" t="s">
        <v>82</v>
      </c>
      <c r="S2293" s="4">
        <v>1016641</v>
      </c>
      <c r="T2293" s="1">
        <v>7.18</v>
      </c>
      <c r="U2293" s="1">
        <v>180</v>
      </c>
      <c r="V2293" s="1">
        <v>5648.01</v>
      </c>
      <c r="W2293" s="4">
        <f t="shared" si="252"/>
        <v>608290.19833333325</v>
      </c>
      <c r="X2293" s="1" t="s">
        <v>39</v>
      </c>
      <c r="Y2293" s="1" t="s">
        <v>40</v>
      </c>
      <c r="Z2293" s="8">
        <v>47755</v>
      </c>
      <c r="AA2293" s="8" t="str">
        <f>TEXT(Table2[[#This Row],[Application_Date]],"yyy")</f>
        <v>2030</v>
      </c>
      <c r="AB2293" s="8" t="str">
        <f>TEXT(Table2[[#This Row],[Application_Date]],"mmmm")</f>
        <v>September</v>
      </c>
      <c r="AC2293" s="1" t="s">
        <v>52</v>
      </c>
      <c r="AD2293" s="1" t="s">
        <v>30</v>
      </c>
      <c r="AE2293" s="1" t="s">
        <v>66</v>
      </c>
    </row>
    <row r="2294" spans="1:31" x14ac:dyDescent="0.25">
      <c r="A2294" s="1" t="s">
        <v>4728</v>
      </c>
      <c r="B2294" s="1" t="str">
        <f>IF(COUNTIF($A$2:A2294,A2294)&gt;1,"Duplicate","Unique")</f>
        <v>Unique</v>
      </c>
      <c r="C2294" s="1" t="s">
        <v>4729</v>
      </c>
      <c r="D2294" s="1" t="s">
        <v>204</v>
      </c>
      <c r="E2294" s="1" t="str">
        <f t="shared" si="246"/>
        <v>Submitted</v>
      </c>
      <c r="F2294" s="1" t="s">
        <v>35</v>
      </c>
      <c r="G2294" s="1">
        <v>56</v>
      </c>
      <c r="H2294" s="1" t="s">
        <v>24</v>
      </c>
      <c r="I2294" s="1" t="s">
        <v>25</v>
      </c>
      <c r="J2294" s="1" t="s">
        <v>37</v>
      </c>
      <c r="K2294" s="4">
        <v>0</v>
      </c>
      <c r="L2294" s="4" t="str">
        <f t="shared" si="247"/>
        <v>Submitted</v>
      </c>
      <c r="M2294" s="1">
        <v>449</v>
      </c>
      <c r="N2294" s="1" t="str">
        <f t="shared" si="248"/>
        <v>High_risk</v>
      </c>
      <c r="O2294" s="1" t="str">
        <f t="shared" si="249"/>
        <v>Excellent</v>
      </c>
      <c r="P2294" s="1" t="str">
        <f t="shared" si="250"/>
        <v>Submitted</v>
      </c>
      <c r="Q2294" s="1" t="str">
        <f t="shared" si="251"/>
        <v>Valid</v>
      </c>
      <c r="R2294" s="1" t="s">
        <v>38</v>
      </c>
      <c r="S2294" s="4">
        <v>1784454</v>
      </c>
      <c r="T2294" s="1">
        <v>11.21</v>
      </c>
      <c r="U2294" s="1">
        <v>36</v>
      </c>
      <c r="V2294" s="1">
        <v>49568.17</v>
      </c>
      <c r="W2294" s="4">
        <f t="shared" si="252"/>
        <v>1666977.4450809374</v>
      </c>
      <c r="X2294" s="1" t="s">
        <v>28</v>
      </c>
      <c r="Y2294" s="1" t="s">
        <v>29</v>
      </c>
      <c r="Z2294" s="8">
        <v>47756</v>
      </c>
      <c r="AA2294" s="8" t="str">
        <f>TEXT(Table2[[#This Row],[Application_Date]],"yyy")</f>
        <v>2030</v>
      </c>
      <c r="AB2294" s="8" t="str">
        <f>TEXT(Table2[[#This Row],[Application_Date]],"mmmm")</f>
        <v>September</v>
      </c>
      <c r="AC2294" s="1" t="s">
        <v>61</v>
      </c>
      <c r="AD2294" s="1" t="s">
        <v>42</v>
      </c>
      <c r="AE2294" s="1" t="s">
        <v>66</v>
      </c>
    </row>
    <row r="2295" spans="1:31" x14ac:dyDescent="0.25">
      <c r="A2295" s="1" t="s">
        <v>4730</v>
      </c>
      <c r="B2295" s="1" t="str">
        <f>IF(COUNTIF($A$2:A2295,A2295)&gt;1,"Duplicate","Unique")</f>
        <v>Unique</v>
      </c>
      <c r="C2295" s="1" t="s">
        <v>4731</v>
      </c>
      <c r="D2295" s="1" t="s">
        <v>177</v>
      </c>
      <c r="E2295" s="1" t="str">
        <f t="shared" si="246"/>
        <v>Submitted</v>
      </c>
      <c r="F2295" s="1" t="s">
        <v>47</v>
      </c>
      <c r="G2295" s="1">
        <v>54</v>
      </c>
      <c r="H2295" s="1" t="s">
        <v>24</v>
      </c>
      <c r="I2295" s="1" t="s">
        <v>25</v>
      </c>
      <c r="J2295" s="1" t="s">
        <v>26</v>
      </c>
      <c r="K2295" s="4">
        <v>522023</v>
      </c>
      <c r="L2295" s="4" t="str">
        <f t="shared" si="247"/>
        <v>Submitted</v>
      </c>
      <c r="M2295" s="1">
        <v>695</v>
      </c>
      <c r="N2295" s="1" t="str">
        <f t="shared" si="248"/>
        <v>low_risk</v>
      </c>
      <c r="O2295" s="1" t="str">
        <f t="shared" si="249"/>
        <v>Excellent</v>
      </c>
      <c r="P2295" s="1" t="str">
        <f t="shared" si="250"/>
        <v>Submitted</v>
      </c>
      <c r="Q2295" s="1" t="str">
        <f t="shared" si="251"/>
        <v>Valid</v>
      </c>
      <c r="R2295" s="1" t="s">
        <v>38</v>
      </c>
      <c r="S2295" s="4">
        <v>2844868</v>
      </c>
      <c r="T2295" s="1">
        <v>10.52</v>
      </c>
      <c r="U2295" s="1">
        <v>12</v>
      </c>
      <c r="V2295" s="1">
        <v>237072.33</v>
      </c>
      <c r="W2295" s="4">
        <f t="shared" si="252"/>
        <v>2495308.5576940798</v>
      </c>
      <c r="X2295" s="1" t="s">
        <v>85</v>
      </c>
      <c r="Y2295" s="1" t="s">
        <v>86</v>
      </c>
      <c r="Z2295" s="8">
        <v>47757</v>
      </c>
      <c r="AA2295" s="8" t="str">
        <f>TEXT(Table2[[#This Row],[Application_Date]],"yyy")</f>
        <v>2030</v>
      </c>
      <c r="AB2295" s="8" t="str">
        <f>TEXT(Table2[[#This Row],[Application_Date]],"mmmm")</f>
        <v>October</v>
      </c>
      <c r="AC2295" s="1" t="s">
        <v>61</v>
      </c>
      <c r="AD2295" s="1" t="s">
        <v>30</v>
      </c>
      <c r="AE2295" s="1" t="s">
        <v>62</v>
      </c>
    </row>
    <row r="2296" spans="1:31" x14ac:dyDescent="0.25">
      <c r="A2296" s="1" t="s">
        <v>4732</v>
      </c>
      <c r="B2296" s="1" t="str">
        <f>IF(COUNTIF($A$2:A2296,A2296)&gt;1,"Duplicate","Unique")</f>
        <v>Unique</v>
      </c>
      <c r="C2296" s="1" t="s">
        <v>4733</v>
      </c>
      <c r="D2296" s="1" t="s">
        <v>234</v>
      </c>
      <c r="E2296" s="1" t="str">
        <f t="shared" si="246"/>
        <v>Submitted</v>
      </c>
      <c r="F2296" s="1" t="s">
        <v>35</v>
      </c>
      <c r="G2296" s="1">
        <v>52</v>
      </c>
      <c r="H2296" s="1" t="s">
        <v>36</v>
      </c>
      <c r="I2296" s="1" t="s">
        <v>25</v>
      </c>
      <c r="J2296" s="1" t="s">
        <v>37</v>
      </c>
      <c r="K2296" s="4">
        <v>2384800</v>
      </c>
      <c r="L2296" s="4" t="str">
        <f t="shared" si="247"/>
        <v>Submitted</v>
      </c>
      <c r="M2296" s="1">
        <v>331</v>
      </c>
      <c r="N2296" s="1" t="str">
        <f t="shared" si="248"/>
        <v>High_risk</v>
      </c>
      <c r="O2296" s="1" t="str">
        <f t="shared" si="249"/>
        <v>Excellent</v>
      </c>
      <c r="P2296" s="1" t="str">
        <f t="shared" si="250"/>
        <v>Submitted</v>
      </c>
      <c r="Q2296" s="1" t="str">
        <f t="shared" si="251"/>
        <v>Valid</v>
      </c>
      <c r="R2296" s="1" t="s">
        <v>27</v>
      </c>
      <c r="S2296" s="4">
        <v>1247568</v>
      </c>
      <c r="T2296" s="1">
        <v>18.55</v>
      </c>
      <c r="U2296" s="1">
        <v>36</v>
      </c>
      <c r="V2296" s="1">
        <v>34654.67</v>
      </c>
      <c r="W2296" s="4">
        <f t="shared" si="252"/>
        <v>1928532.2000000048</v>
      </c>
      <c r="X2296" s="1" t="s">
        <v>105</v>
      </c>
      <c r="Y2296" s="1" t="s">
        <v>106</v>
      </c>
      <c r="Z2296" s="8">
        <v>47758</v>
      </c>
      <c r="AA2296" s="8" t="str">
        <f>TEXT(Table2[[#This Row],[Application_Date]],"yyy")</f>
        <v>2030</v>
      </c>
      <c r="AB2296" s="8" t="str">
        <f>TEXT(Table2[[#This Row],[Application_Date]],"mmmm")</f>
        <v>October</v>
      </c>
      <c r="AC2296" s="1" t="s">
        <v>41</v>
      </c>
      <c r="AD2296" s="1" t="s">
        <v>42</v>
      </c>
      <c r="AE2296" s="1" t="s">
        <v>31</v>
      </c>
    </row>
    <row r="2297" spans="1:31" x14ac:dyDescent="0.25">
      <c r="A2297" s="1" t="s">
        <v>4734</v>
      </c>
      <c r="B2297" s="1" t="str">
        <f>IF(COUNTIF($A$2:A2297,A2297)&gt;1,"Duplicate","Unique")</f>
        <v>Unique</v>
      </c>
      <c r="C2297" s="1" t="s">
        <v>4735</v>
      </c>
      <c r="D2297" s="1" t="s">
        <v>34</v>
      </c>
      <c r="E2297" s="1" t="str">
        <f t="shared" si="246"/>
        <v>Submitted</v>
      </c>
      <c r="F2297" s="1" t="s">
        <v>35</v>
      </c>
      <c r="G2297" s="1">
        <v>64</v>
      </c>
      <c r="H2297" s="1" t="s">
        <v>24</v>
      </c>
      <c r="I2297" s="1" t="s">
        <v>48</v>
      </c>
      <c r="J2297" s="1" t="s">
        <v>37</v>
      </c>
      <c r="K2297" s="4">
        <v>324200</v>
      </c>
      <c r="L2297" s="4" t="str">
        <f t="shared" si="247"/>
        <v>Submitted</v>
      </c>
      <c r="M2297" s="1">
        <v>809</v>
      </c>
      <c r="N2297" s="1" t="str">
        <f t="shared" si="248"/>
        <v>medium_risk</v>
      </c>
      <c r="O2297" s="1" t="str">
        <f t="shared" si="249"/>
        <v>Excellent</v>
      </c>
      <c r="P2297" s="1" t="str">
        <f t="shared" si="250"/>
        <v>Submitted</v>
      </c>
      <c r="Q2297" s="1" t="str">
        <f t="shared" si="251"/>
        <v>Valid</v>
      </c>
      <c r="R2297" s="1" t="s">
        <v>70</v>
      </c>
      <c r="S2297" s="4">
        <v>3308755</v>
      </c>
      <c r="T2297" s="1">
        <v>13.14</v>
      </c>
      <c r="U2297" s="1">
        <v>120</v>
      </c>
      <c r="V2297" s="1">
        <v>27572.959999999999</v>
      </c>
      <c r="W2297" s="4">
        <f t="shared" si="252"/>
        <v>3623086.7250000001</v>
      </c>
      <c r="X2297" s="1" t="s">
        <v>105</v>
      </c>
      <c r="Y2297" s="1" t="s">
        <v>106</v>
      </c>
      <c r="Z2297" s="8">
        <v>47759</v>
      </c>
      <c r="AA2297" s="8" t="str">
        <f>TEXT(Table2[[#This Row],[Application_Date]],"yyy")</f>
        <v>2030</v>
      </c>
      <c r="AB2297" s="8" t="str">
        <f>TEXT(Table2[[#This Row],[Application_Date]],"mmmm")</f>
        <v>October</v>
      </c>
      <c r="AC2297" s="1" t="s">
        <v>61</v>
      </c>
      <c r="AD2297" s="1" t="s">
        <v>30</v>
      </c>
      <c r="AE2297" s="1" t="s">
        <v>31</v>
      </c>
    </row>
    <row r="2298" spans="1:31" x14ac:dyDescent="0.25">
      <c r="A2298" s="1" t="s">
        <v>4736</v>
      </c>
      <c r="B2298" s="1" t="str">
        <f>IF(COUNTIF($A$2:A2298,A2298)&gt;1,"Duplicate","Unique")</f>
        <v>Unique</v>
      </c>
      <c r="C2298" s="1" t="s">
        <v>4737</v>
      </c>
      <c r="D2298" s="1" t="s">
        <v>638</v>
      </c>
      <c r="E2298" s="1" t="str">
        <f t="shared" si="246"/>
        <v>Submitted</v>
      </c>
      <c r="F2298" s="1" t="s">
        <v>47</v>
      </c>
      <c r="G2298" s="1">
        <v>19</v>
      </c>
      <c r="H2298" s="1" t="s">
        <v>36</v>
      </c>
      <c r="I2298" s="1" t="s">
        <v>48</v>
      </c>
      <c r="J2298" s="1" t="s">
        <v>26</v>
      </c>
      <c r="K2298" s="4">
        <v>1401531</v>
      </c>
      <c r="L2298" s="4" t="str">
        <f t="shared" si="247"/>
        <v>Submitted</v>
      </c>
      <c r="M2298" s="1">
        <v>538</v>
      </c>
      <c r="N2298" s="1" t="str">
        <f t="shared" si="248"/>
        <v>High_risk</v>
      </c>
      <c r="O2298" s="1" t="str">
        <f t="shared" si="249"/>
        <v>Excellent</v>
      </c>
      <c r="P2298" s="1" t="str">
        <f t="shared" si="250"/>
        <v>Submitted</v>
      </c>
      <c r="Q2298" s="1" t="str">
        <f t="shared" si="251"/>
        <v>Valid</v>
      </c>
      <c r="R2298" s="1" t="s">
        <v>82</v>
      </c>
      <c r="S2298" s="4">
        <v>2711719</v>
      </c>
      <c r="T2298" s="1">
        <v>11.75</v>
      </c>
      <c r="U2298" s="1">
        <v>12</v>
      </c>
      <c r="V2298" s="1">
        <v>225976.58</v>
      </c>
      <c r="W2298" s="4">
        <f t="shared" si="252"/>
        <v>2655960.1009473712</v>
      </c>
      <c r="X2298" s="1" t="s">
        <v>39</v>
      </c>
      <c r="Y2298" s="1" t="s">
        <v>40</v>
      </c>
      <c r="Z2298" s="8">
        <v>47760</v>
      </c>
      <c r="AA2298" s="8" t="str">
        <f>TEXT(Table2[[#This Row],[Application_Date]],"yyy")</f>
        <v>2030</v>
      </c>
      <c r="AB2298" s="8" t="str">
        <f>TEXT(Table2[[#This Row],[Application_Date]],"mmmm")</f>
        <v>October</v>
      </c>
      <c r="AC2298" s="1" t="s">
        <v>41</v>
      </c>
      <c r="AD2298" s="1" t="s">
        <v>30</v>
      </c>
      <c r="AE2298" s="1" t="s">
        <v>66</v>
      </c>
    </row>
    <row r="2299" spans="1:31" x14ac:dyDescent="0.25">
      <c r="A2299" s="1" t="s">
        <v>4738</v>
      </c>
      <c r="B2299" s="1" t="str">
        <f>IF(COUNTIF($A$2:A2299,A2299)&gt;1,"Duplicate","Unique")</f>
        <v>Unique</v>
      </c>
      <c r="C2299" s="1" t="s">
        <v>4739</v>
      </c>
      <c r="D2299" s="1" t="s">
        <v>148</v>
      </c>
      <c r="E2299" s="1" t="str">
        <f t="shared" si="246"/>
        <v>Submitted</v>
      </c>
      <c r="F2299" s="1" t="s">
        <v>35</v>
      </c>
      <c r="G2299" s="1">
        <v>55</v>
      </c>
      <c r="H2299" s="1" t="s">
        <v>24</v>
      </c>
      <c r="I2299" s="1" t="s">
        <v>48</v>
      </c>
      <c r="J2299" s="1" t="s">
        <v>37</v>
      </c>
      <c r="K2299" s="4">
        <v>2355066</v>
      </c>
      <c r="L2299" s="4" t="str">
        <f t="shared" si="247"/>
        <v>Submitted</v>
      </c>
      <c r="M2299" s="1">
        <v>840</v>
      </c>
      <c r="N2299" s="1" t="str">
        <f t="shared" si="248"/>
        <v>medium_risk</v>
      </c>
      <c r="O2299" s="1" t="str">
        <f t="shared" si="249"/>
        <v>Excellent</v>
      </c>
      <c r="P2299" s="1" t="str">
        <f t="shared" si="250"/>
        <v>Submitted</v>
      </c>
      <c r="Q2299" s="1" t="str">
        <f t="shared" si="251"/>
        <v>Valid</v>
      </c>
      <c r="R2299" s="1" t="s">
        <v>38</v>
      </c>
      <c r="S2299" s="4">
        <v>2945511</v>
      </c>
      <c r="T2299" s="1">
        <v>10.08</v>
      </c>
      <c r="U2299" s="1">
        <v>36</v>
      </c>
      <c r="V2299" s="1">
        <v>81819.75</v>
      </c>
      <c r="W2299" s="4">
        <f t="shared" si="252"/>
        <v>2474229.2407244332</v>
      </c>
      <c r="X2299" s="1" t="s">
        <v>50</v>
      </c>
      <c r="Y2299" s="1" t="s">
        <v>51</v>
      </c>
      <c r="Z2299" s="8">
        <v>47761</v>
      </c>
      <c r="AA2299" s="8" t="str">
        <f>TEXT(Table2[[#This Row],[Application_Date]],"yyy")</f>
        <v>2030</v>
      </c>
      <c r="AB2299" s="8" t="str">
        <f>TEXT(Table2[[#This Row],[Application_Date]],"mmmm")</f>
        <v>October</v>
      </c>
      <c r="AC2299" s="1" t="s">
        <v>41</v>
      </c>
      <c r="AD2299" s="1" t="s">
        <v>42</v>
      </c>
      <c r="AE2299" s="1" t="s">
        <v>31</v>
      </c>
    </row>
    <row r="2300" spans="1:31" x14ac:dyDescent="0.25">
      <c r="A2300" s="1" t="s">
        <v>4740</v>
      </c>
      <c r="B2300" s="1" t="str">
        <f>IF(COUNTIF($A$2:A2300,A2300)&gt;1,"Duplicate","Unique")</f>
        <v>Unique</v>
      </c>
      <c r="C2300" s="1" t="s">
        <v>4741</v>
      </c>
      <c r="D2300" s="1" t="s">
        <v>207</v>
      </c>
      <c r="E2300" s="1" t="str">
        <f t="shared" si="246"/>
        <v>Submitted</v>
      </c>
      <c r="F2300" s="1" t="s">
        <v>35</v>
      </c>
      <c r="G2300" s="1">
        <v>64</v>
      </c>
      <c r="H2300" s="1" t="s">
        <v>36</v>
      </c>
      <c r="I2300" s="1" t="s">
        <v>48</v>
      </c>
      <c r="J2300" s="1" t="s">
        <v>37</v>
      </c>
      <c r="K2300" s="4">
        <v>2054929</v>
      </c>
      <c r="L2300" s="4" t="str">
        <f t="shared" si="247"/>
        <v>Submitted</v>
      </c>
      <c r="M2300" s="1">
        <v>594</v>
      </c>
      <c r="N2300" s="1" t="str">
        <f t="shared" si="248"/>
        <v>High_risk</v>
      </c>
      <c r="O2300" s="1" t="str">
        <f t="shared" si="249"/>
        <v>Excellent</v>
      </c>
      <c r="P2300" s="1" t="str">
        <f t="shared" si="250"/>
        <v>Submitted</v>
      </c>
      <c r="Q2300" s="1" t="str">
        <f t="shared" si="251"/>
        <v>Valid</v>
      </c>
      <c r="R2300" s="1" t="s">
        <v>82</v>
      </c>
      <c r="S2300" s="4">
        <v>137070</v>
      </c>
      <c r="T2300" s="1">
        <v>18.399999999999999</v>
      </c>
      <c r="U2300" s="1">
        <v>120</v>
      </c>
      <c r="V2300" s="1">
        <v>1142.25</v>
      </c>
      <c r="W2300" s="4">
        <f t="shared" si="252"/>
        <v>210173.99999999997</v>
      </c>
      <c r="X2300" s="1" t="s">
        <v>59</v>
      </c>
      <c r="Y2300" s="1" t="s">
        <v>60</v>
      </c>
      <c r="Z2300" s="8">
        <v>47762</v>
      </c>
      <c r="AA2300" s="8" t="str">
        <f>TEXT(Table2[[#This Row],[Application_Date]],"yyy")</f>
        <v>2030</v>
      </c>
      <c r="AB2300" s="8" t="str">
        <f>TEXT(Table2[[#This Row],[Application_Date]],"mmmm")</f>
        <v>October</v>
      </c>
      <c r="AC2300" s="1" t="s">
        <v>41</v>
      </c>
      <c r="AD2300" s="1" t="s">
        <v>30</v>
      </c>
      <c r="AE2300" s="1" t="s">
        <v>43</v>
      </c>
    </row>
    <row r="2301" spans="1:31" x14ac:dyDescent="0.25">
      <c r="A2301" s="1" t="s">
        <v>4742</v>
      </c>
      <c r="B2301" s="1" t="str">
        <f>IF(COUNTIF($A$2:A2301,A2301)&gt;1,"Duplicate","Unique")</f>
        <v>Unique</v>
      </c>
      <c r="C2301" s="1" t="s">
        <v>4743</v>
      </c>
      <c r="D2301" s="1" t="s">
        <v>229</v>
      </c>
      <c r="E2301" s="1" t="str">
        <f t="shared" si="246"/>
        <v>Submitted</v>
      </c>
      <c r="F2301" s="1" t="s">
        <v>35</v>
      </c>
      <c r="G2301" s="1">
        <v>29</v>
      </c>
      <c r="H2301" s="1" t="s">
        <v>24</v>
      </c>
      <c r="I2301" s="1" t="s">
        <v>25</v>
      </c>
      <c r="J2301" s="1" t="s">
        <v>70</v>
      </c>
      <c r="K2301" s="4">
        <v>1392209</v>
      </c>
      <c r="L2301" s="4" t="str">
        <f t="shared" si="247"/>
        <v>Submitted</v>
      </c>
      <c r="M2301" s="1">
        <v>773</v>
      </c>
      <c r="N2301" s="1" t="str">
        <f t="shared" si="248"/>
        <v>medium_risk</v>
      </c>
      <c r="O2301" s="1" t="str">
        <f t="shared" si="249"/>
        <v>Excellent</v>
      </c>
      <c r="P2301" s="1" t="str">
        <f t="shared" si="250"/>
        <v>Submitted</v>
      </c>
      <c r="Q2301" s="1" t="str">
        <f t="shared" si="251"/>
        <v>Valid</v>
      </c>
      <c r="R2301" s="1" t="s">
        <v>27</v>
      </c>
      <c r="S2301" s="4">
        <v>905389</v>
      </c>
      <c r="T2301" s="1">
        <v>14.03</v>
      </c>
      <c r="U2301" s="1">
        <v>120</v>
      </c>
      <c r="V2301" s="1">
        <v>7544.91</v>
      </c>
      <c r="W2301" s="4">
        <f t="shared" si="252"/>
        <v>1058550.6391666667</v>
      </c>
      <c r="X2301" s="1" t="s">
        <v>39</v>
      </c>
      <c r="Y2301" s="1" t="s">
        <v>40</v>
      </c>
      <c r="Z2301" s="8">
        <v>47763</v>
      </c>
      <c r="AA2301" s="8" t="str">
        <f>TEXT(Table2[[#This Row],[Application_Date]],"yyy")</f>
        <v>2030</v>
      </c>
      <c r="AB2301" s="8" t="str">
        <f>TEXT(Table2[[#This Row],[Application_Date]],"mmmm")</f>
        <v>October</v>
      </c>
      <c r="AC2301" s="1" t="s">
        <v>61</v>
      </c>
      <c r="AD2301" s="1" t="s">
        <v>30</v>
      </c>
      <c r="AE2301" s="1" t="s">
        <v>66</v>
      </c>
    </row>
    <row r="2302" spans="1:31" x14ac:dyDescent="0.25">
      <c r="A2302" s="1" t="s">
        <v>4744</v>
      </c>
      <c r="B2302" s="1" t="str">
        <f>IF(COUNTIF($A$2:A2302,A2302)&gt;1,"Duplicate","Unique")</f>
        <v>Unique</v>
      </c>
      <c r="C2302" s="1" t="s">
        <v>4745</v>
      </c>
      <c r="D2302" s="1" t="s">
        <v>163</v>
      </c>
      <c r="E2302" s="1" t="str">
        <f t="shared" si="246"/>
        <v>Submitted</v>
      </c>
      <c r="F2302" s="1" t="s">
        <v>35</v>
      </c>
      <c r="G2302" s="1">
        <v>31</v>
      </c>
      <c r="H2302" s="1" t="s">
        <v>24</v>
      </c>
      <c r="I2302" s="1" t="s">
        <v>25</v>
      </c>
      <c r="J2302" s="1" t="s">
        <v>26</v>
      </c>
      <c r="K2302" s="4">
        <v>1358304</v>
      </c>
      <c r="L2302" s="4" t="str">
        <f t="shared" si="247"/>
        <v>Submitted</v>
      </c>
      <c r="M2302" s="1">
        <v>819</v>
      </c>
      <c r="N2302" s="1" t="str">
        <f t="shared" si="248"/>
        <v>medium_risk</v>
      </c>
      <c r="O2302" s="1" t="str">
        <f t="shared" si="249"/>
        <v>Excellent</v>
      </c>
      <c r="P2302" s="1" t="str">
        <f t="shared" si="250"/>
        <v>Submitted</v>
      </c>
      <c r="Q2302" s="1" t="str">
        <f t="shared" si="251"/>
        <v>Valid</v>
      </c>
      <c r="R2302" s="1" t="s">
        <v>38</v>
      </c>
      <c r="S2302" s="4">
        <v>1742612</v>
      </c>
      <c r="T2302" s="1">
        <v>8.51</v>
      </c>
      <c r="U2302" s="1">
        <v>12</v>
      </c>
      <c r="V2302" s="1">
        <v>145217.67000000001</v>
      </c>
      <c r="W2302" s="4">
        <f t="shared" si="252"/>
        <v>1237794.0961273825</v>
      </c>
      <c r="X2302" s="1" t="s">
        <v>85</v>
      </c>
      <c r="Y2302" s="1" t="s">
        <v>86</v>
      </c>
      <c r="Z2302" s="8">
        <v>47764</v>
      </c>
      <c r="AA2302" s="8" t="str">
        <f>TEXT(Table2[[#This Row],[Application_Date]],"yyy")</f>
        <v>2030</v>
      </c>
      <c r="AB2302" s="8" t="str">
        <f>TEXT(Table2[[#This Row],[Application_Date]],"mmmm")</f>
        <v>October</v>
      </c>
      <c r="AC2302" s="1" t="s">
        <v>41</v>
      </c>
      <c r="AD2302" s="1" t="s">
        <v>42</v>
      </c>
      <c r="AE2302" s="1" t="s">
        <v>43</v>
      </c>
    </row>
    <row r="2303" spans="1:31" x14ac:dyDescent="0.25">
      <c r="A2303" s="1" t="s">
        <v>4746</v>
      </c>
      <c r="B2303" s="1" t="str">
        <f>IF(COUNTIF($A$2:A2303,A2303)&gt;1,"Duplicate","Unique")</f>
        <v>Unique</v>
      </c>
      <c r="C2303" s="1" t="s">
        <v>4747</v>
      </c>
      <c r="D2303" s="1" t="s">
        <v>333</v>
      </c>
      <c r="E2303" s="1" t="str">
        <f t="shared" si="246"/>
        <v>Submitted</v>
      </c>
      <c r="F2303" s="1" t="s">
        <v>35</v>
      </c>
      <c r="G2303" s="1">
        <v>51</v>
      </c>
      <c r="H2303" s="1" t="s">
        <v>24</v>
      </c>
      <c r="I2303" s="1" t="s">
        <v>25</v>
      </c>
      <c r="J2303" s="1" t="s">
        <v>49</v>
      </c>
      <c r="K2303" s="4">
        <v>557832</v>
      </c>
      <c r="L2303" s="4" t="str">
        <f t="shared" si="247"/>
        <v>Submitted</v>
      </c>
      <c r="M2303" s="1">
        <v>869</v>
      </c>
      <c r="N2303" s="1" t="str">
        <f t="shared" si="248"/>
        <v>medium_risk</v>
      </c>
      <c r="O2303" s="1" t="str">
        <f t="shared" si="249"/>
        <v>Excellent</v>
      </c>
      <c r="P2303" s="1" t="str">
        <f t="shared" si="250"/>
        <v>Submitted</v>
      </c>
      <c r="Q2303" s="1" t="str">
        <f t="shared" si="251"/>
        <v>Valid</v>
      </c>
      <c r="R2303" s="1" t="s">
        <v>82</v>
      </c>
      <c r="S2303" s="4">
        <v>3982477</v>
      </c>
      <c r="T2303" s="1">
        <v>9.5399999999999991</v>
      </c>
      <c r="U2303" s="1">
        <v>36</v>
      </c>
      <c r="V2303" s="1">
        <v>110624.36</v>
      </c>
      <c r="W2303" s="4">
        <f t="shared" si="252"/>
        <v>3166069.2172604767</v>
      </c>
      <c r="X2303" s="1" t="s">
        <v>50</v>
      </c>
      <c r="Y2303" s="1" t="s">
        <v>51</v>
      </c>
      <c r="Z2303" s="8">
        <v>47765</v>
      </c>
      <c r="AA2303" s="8" t="str">
        <f>TEXT(Table2[[#This Row],[Application_Date]],"yyy")</f>
        <v>2030</v>
      </c>
      <c r="AB2303" s="8" t="str">
        <f>TEXT(Table2[[#This Row],[Application_Date]],"mmmm")</f>
        <v>October</v>
      </c>
      <c r="AC2303" s="1" t="s">
        <v>61</v>
      </c>
      <c r="AD2303" s="1" t="s">
        <v>30</v>
      </c>
      <c r="AE2303" s="1" t="s">
        <v>66</v>
      </c>
    </row>
    <row r="2304" spans="1:31" x14ac:dyDescent="0.25">
      <c r="A2304" s="1" t="s">
        <v>4748</v>
      </c>
      <c r="B2304" s="1" t="str">
        <f>IF(COUNTIF($A$2:A2304,A2304)&gt;1,"Duplicate","Unique")</f>
        <v>Unique</v>
      </c>
      <c r="C2304" s="1" t="s">
        <v>4749</v>
      </c>
      <c r="D2304" s="1" t="s">
        <v>145</v>
      </c>
      <c r="E2304" s="1" t="str">
        <f t="shared" si="246"/>
        <v>Submitted</v>
      </c>
      <c r="F2304" s="1" t="s">
        <v>35</v>
      </c>
      <c r="G2304" s="1">
        <v>21</v>
      </c>
      <c r="H2304" s="1" t="s">
        <v>36</v>
      </c>
      <c r="I2304" s="1" t="s">
        <v>25</v>
      </c>
      <c r="J2304" s="1" t="s">
        <v>70</v>
      </c>
      <c r="K2304" s="4">
        <v>289151</v>
      </c>
      <c r="L2304" s="4" t="str">
        <f t="shared" si="247"/>
        <v>Submitted</v>
      </c>
      <c r="M2304" s="1">
        <v>837</v>
      </c>
      <c r="N2304" s="1" t="str">
        <f t="shared" si="248"/>
        <v>medium_risk</v>
      </c>
      <c r="O2304" s="1" t="str">
        <f t="shared" si="249"/>
        <v>Excellent</v>
      </c>
      <c r="P2304" s="1" t="str">
        <f t="shared" si="250"/>
        <v>Submitted</v>
      </c>
      <c r="Q2304" s="1" t="str">
        <f t="shared" si="251"/>
        <v>Valid</v>
      </c>
      <c r="R2304" s="1" t="s">
        <v>38</v>
      </c>
      <c r="S2304" s="4">
        <v>1923200</v>
      </c>
      <c r="T2304" s="1">
        <v>7.61</v>
      </c>
      <c r="U2304" s="1">
        <v>24</v>
      </c>
      <c r="V2304" s="1">
        <v>80133.33</v>
      </c>
      <c r="W2304" s="4">
        <f t="shared" si="252"/>
        <v>1219638.6041676437</v>
      </c>
      <c r="X2304" s="1" t="s">
        <v>28</v>
      </c>
      <c r="Y2304" s="1" t="s">
        <v>29</v>
      </c>
      <c r="Z2304" s="8">
        <v>47766</v>
      </c>
      <c r="AA2304" s="8" t="str">
        <f>TEXT(Table2[[#This Row],[Application_Date]],"yyy")</f>
        <v>2030</v>
      </c>
      <c r="AB2304" s="8" t="str">
        <f>TEXT(Table2[[#This Row],[Application_Date]],"mmmm")</f>
        <v>October</v>
      </c>
      <c r="AC2304" s="1" t="s">
        <v>61</v>
      </c>
      <c r="AD2304" s="1" t="s">
        <v>42</v>
      </c>
      <c r="AE2304" s="1" t="s">
        <v>43</v>
      </c>
    </row>
    <row r="2305" spans="1:31" x14ac:dyDescent="0.25">
      <c r="A2305" s="1" t="s">
        <v>4750</v>
      </c>
      <c r="B2305" s="1" t="str">
        <f>IF(COUNTIF($A$2:A2305,A2305)&gt;1,"Duplicate","Unique")</f>
        <v>Unique</v>
      </c>
      <c r="C2305" s="1" t="s">
        <v>4751</v>
      </c>
      <c r="D2305" s="1" t="s">
        <v>406</v>
      </c>
      <c r="E2305" s="1" t="str">
        <f t="shared" si="246"/>
        <v>Submitted</v>
      </c>
      <c r="F2305" s="1" t="s">
        <v>47</v>
      </c>
      <c r="G2305" s="1">
        <v>58</v>
      </c>
      <c r="H2305" s="1" t="s">
        <v>24</v>
      </c>
      <c r="I2305" s="1" t="s">
        <v>25</v>
      </c>
      <c r="J2305" s="1" t="s">
        <v>26</v>
      </c>
      <c r="K2305" s="4">
        <v>1359178</v>
      </c>
      <c r="L2305" s="4" t="str">
        <f t="shared" si="247"/>
        <v>Submitted</v>
      </c>
      <c r="M2305" s="1">
        <v>458</v>
      </c>
      <c r="N2305" s="1" t="str">
        <f t="shared" si="248"/>
        <v>High_risk</v>
      </c>
      <c r="O2305" s="1" t="str">
        <f t="shared" si="249"/>
        <v>Excellent</v>
      </c>
      <c r="P2305" s="1" t="str">
        <f t="shared" si="250"/>
        <v>Submitted</v>
      </c>
      <c r="Q2305" s="1" t="str">
        <f t="shared" si="251"/>
        <v>Valid</v>
      </c>
      <c r="R2305" s="1" t="s">
        <v>82</v>
      </c>
      <c r="S2305" s="4">
        <v>2945847</v>
      </c>
      <c r="T2305" s="1">
        <v>11.12</v>
      </c>
      <c r="U2305" s="1">
        <v>12</v>
      </c>
      <c r="V2305" s="1">
        <v>245487.25</v>
      </c>
      <c r="W2305" s="4">
        <f t="shared" si="252"/>
        <v>2730862.0283203768</v>
      </c>
      <c r="X2305" s="1" t="s">
        <v>50</v>
      </c>
      <c r="Y2305" s="1" t="s">
        <v>51</v>
      </c>
      <c r="Z2305" s="8">
        <v>47767</v>
      </c>
      <c r="AA2305" s="8" t="str">
        <f>TEXT(Table2[[#This Row],[Application_Date]],"yyy")</f>
        <v>2030</v>
      </c>
      <c r="AB2305" s="8" t="str">
        <f>TEXT(Table2[[#This Row],[Application_Date]],"mmmm")</f>
        <v>October</v>
      </c>
      <c r="AC2305" s="1" t="s">
        <v>61</v>
      </c>
      <c r="AD2305" s="1" t="s">
        <v>42</v>
      </c>
      <c r="AE2305" s="1" t="s">
        <v>62</v>
      </c>
    </row>
    <row r="2306" spans="1:31" x14ac:dyDescent="0.25">
      <c r="A2306" s="1" t="s">
        <v>4752</v>
      </c>
      <c r="B2306" s="1" t="str">
        <f>IF(COUNTIF($A$2:A2306,A2306)&gt;1,"Duplicate","Unique")</f>
        <v>Unique</v>
      </c>
      <c r="C2306" s="1" t="s">
        <v>4753</v>
      </c>
      <c r="D2306" s="1" t="s">
        <v>69</v>
      </c>
      <c r="E2306" s="1" t="str">
        <f t="shared" ref="E2306:E2369" si="253">IF(C2306="","Missing","Submitted")</f>
        <v>Submitted</v>
      </c>
      <c r="F2306" s="1" t="s">
        <v>35</v>
      </c>
      <c r="G2306" s="1">
        <v>25</v>
      </c>
      <c r="H2306" s="1" t="s">
        <v>24</v>
      </c>
      <c r="I2306" s="1" t="s">
        <v>48</v>
      </c>
      <c r="J2306" s="1" t="s">
        <v>49</v>
      </c>
      <c r="K2306" s="4">
        <v>981224</v>
      </c>
      <c r="L2306" s="4" t="str">
        <f t="shared" ref="L2306:L2369" si="254">IF(K2306="","Missing","Submitted")</f>
        <v>Submitted</v>
      </c>
      <c r="M2306" s="1">
        <v>872</v>
      </c>
      <c r="N2306" s="1" t="str">
        <f t="shared" ref="N2306:N2369" si="255">IF(M2306&lt;600,"High_risk",IF(M2306&gt;=750,"medium_risk","low_risk"))</f>
        <v>medium_risk</v>
      </c>
      <c r="O2306" s="1" t="str">
        <f t="shared" ref="O2306:O2369" si="256">IF(J2307&lt;503,"Poor",IF(J2307&lt;=550,"Fair",IF(J2307&lt;=750,"Good","Excellent")))</f>
        <v>Excellent</v>
      </c>
      <c r="P2306" s="1" t="str">
        <f t="shared" ref="P2306:P2369" si="257">IF(S2306="","Missing","Submitted")</f>
        <v>Submitted</v>
      </c>
      <c r="Q2306" s="1" t="str">
        <f t="shared" ref="Q2306:Q2369" si="258">IF(AND(M2306&gt;=300,M2306&lt;=900),"Valid","Invalid")</f>
        <v>Valid</v>
      </c>
      <c r="R2306" s="1" t="s">
        <v>27</v>
      </c>
      <c r="S2306" s="4">
        <v>4616151</v>
      </c>
      <c r="T2306" s="1">
        <v>16.34</v>
      </c>
      <c r="U2306" s="1">
        <v>24</v>
      </c>
      <c r="V2306" s="1">
        <v>192339.62</v>
      </c>
      <c r="W2306" s="4">
        <f t="shared" ref="W2306:W2369" si="259">PMT(T2306/12,U2306,-S2306)</f>
        <v>6285658.9519359255</v>
      </c>
      <c r="X2306" s="1" t="s">
        <v>28</v>
      </c>
      <c r="Y2306" s="1" t="s">
        <v>29</v>
      </c>
      <c r="Z2306" s="8">
        <v>47768</v>
      </c>
      <c r="AA2306" s="8" t="str">
        <f>TEXT(Table2[[#This Row],[Application_Date]],"yyy")</f>
        <v>2030</v>
      </c>
      <c r="AB2306" s="8" t="str">
        <f>TEXT(Table2[[#This Row],[Application_Date]],"mmmm")</f>
        <v>October</v>
      </c>
      <c r="AC2306" s="1" t="s">
        <v>52</v>
      </c>
      <c r="AD2306" s="1" t="s">
        <v>42</v>
      </c>
      <c r="AE2306" s="1" t="s">
        <v>62</v>
      </c>
    </row>
    <row r="2307" spans="1:31" x14ac:dyDescent="0.25">
      <c r="A2307" s="1" t="s">
        <v>4754</v>
      </c>
      <c r="B2307" s="1" t="str">
        <f>IF(COUNTIF($A$2:A2307,A2307)&gt;1,"Duplicate","Unique")</f>
        <v>Unique</v>
      </c>
      <c r="C2307" s="1" t="s">
        <v>4755</v>
      </c>
      <c r="D2307" s="1" t="s">
        <v>328</v>
      </c>
      <c r="E2307" s="1" t="str">
        <f t="shared" si="253"/>
        <v>Submitted</v>
      </c>
      <c r="F2307" s="1" t="s">
        <v>47</v>
      </c>
      <c r="G2307" s="1">
        <v>63</v>
      </c>
      <c r="H2307" s="1" t="s">
        <v>24</v>
      </c>
      <c r="I2307" s="1" t="s">
        <v>48</v>
      </c>
      <c r="J2307" s="1" t="s">
        <v>37</v>
      </c>
      <c r="K2307" s="4">
        <v>2348871</v>
      </c>
      <c r="L2307" s="4" t="str">
        <f t="shared" si="254"/>
        <v>Submitted</v>
      </c>
      <c r="M2307" s="1">
        <v>367</v>
      </c>
      <c r="N2307" s="1" t="str">
        <f t="shared" si="255"/>
        <v>High_risk</v>
      </c>
      <c r="O2307" s="1" t="str">
        <f t="shared" si="256"/>
        <v>Excellent</v>
      </c>
      <c r="P2307" s="1" t="str">
        <f t="shared" si="257"/>
        <v>Submitted</v>
      </c>
      <c r="Q2307" s="1" t="str">
        <f t="shared" si="258"/>
        <v>Valid</v>
      </c>
      <c r="R2307" s="1" t="s">
        <v>82</v>
      </c>
      <c r="S2307" s="4">
        <v>3515006</v>
      </c>
      <c r="T2307" s="1">
        <v>10.69</v>
      </c>
      <c r="U2307" s="1">
        <v>36</v>
      </c>
      <c r="V2307" s="1">
        <v>97639.06</v>
      </c>
      <c r="W2307" s="4">
        <f t="shared" si="259"/>
        <v>3131284.5120103871</v>
      </c>
      <c r="X2307" s="1" t="s">
        <v>59</v>
      </c>
      <c r="Y2307" s="1" t="s">
        <v>60</v>
      </c>
      <c r="Z2307" s="8">
        <v>47769</v>
      </c>
      <c r="AA2307" s="8" t="str">
        <f>TEXT(Table2[[#This Row],[Application_Date]],"yyy")</f>
        <v>2030</v>
      </c>
      <c r="AB2307" s="8" t="str">
        <f>TEXT(Table2[[#This Row],[Application_Date]],"mmmm")</f>
        <v>October</v>
      </c>
      <c r="AC2307" s="1" t="s">
        <v>52</v>
      </c>
      <c r="AD2307" s="1" t="s">
        <v>42</v>
      </c>
      <c r="AE2307" s="1" t="s">
        <v>43</v>
      </c>
    </row>
    <row r="2308" spans="1:31" x14ac:dyDescent="0.25">
      <c r="A2308" s="1" t="s">
        <v>4756</v>
      </c>
      <c r="B2308" s="1" t="str">
        <f>IF(COUNTIF($A$2:A2308,A2308)&gt;1,"Duplicate","Unique")</f>
        <v>Unique</v>
      </c>
      <c r="C2308" s="1" t="s">
        <v>4757</v>
      </c>
      <c r="D2308" s="1" t="s">
        <v>151</v>
      </c>
      <c r="E2308" s="1" t="str">
        <f t="shared" si="253"/>
        <v>Submitted</v>
      </c>
      <c r="F2308" s="1" t="s">
        <v>47</v>
      </c>
      <c r="G2308" s="1">
        <v>34</v>
      </c>
      <c r="H2308" s="1" t="s">
        <v>36</v>
      </c>
      <c r="I2308" s="1" t="s">
        <v>25</v>
      </c>
      <c r="J2308" s="1" t="s">
        <v>49</v>
      </c>
      <c r="K2308" s="4">
        <v>1466718</v>
      </c>
      <c r="L2308" s="4" t="str">
        <f t="shared" si="254"/>
        <v>Submitted</v>
      </c>
      <c r="M2308" s="1">
        <v>309</v>
      </c>
      <c r="N2308" s="1" t="str">
        <f t="shared" si="255"/>
        <v>High_risk</v>
      </c>
      <c r="O2308" s="1" t="str">
        <f t="shared" si="256"/>
        <v>Excellent</v>
      </c>
      <c r="P2308" s="1" t="str">
        <f t="shared" si="257"/>
        <v>Submitted</v>
      </c>
      <c r="Q2308" s="1" t="str">
        <f t="shared" si="258"/>
        <v>Valid</v>
      </c>
      <c r="R2308" s="1" t="s">
        <v>38</v>
      </c>
      <c r="S2308" s="4">
        <v>173816</v>
      </c>
      <c r="T2308" s="1">
        <v>15.03</v>
      </c>
      <c r="U2308" s="1">
        <v>12</v>
      </c>
      <c r="V2308" s="1">
        <v>14484.67</v>
      </c>
      <c r="W2308" s="4">
        <f t="shared" si="259"/>
        <v>217717.30190031003</v>
      </c>
      <c r="X2308" s="1" t="s">
        <v>28</v>
      </c>
      <c r="Y2308" s="1" t="s">
        <v>29</v>
      </c>
      <c r="Z2308" s="8">
        <v>47770</v>
      </c>
      <c r="AA2308" s="8" t="str">
        <f>TEXT(Table2[[#This Row],[Application_Date]],"yyy")</f>
        <v>2030</v>
      </c>
      <c r="AB2308" s="8" t="str">
        <f>TEXT(Table2[[#This Row],[Application_Date]],"mmmm")</f>
        <v>October</v>
      </c>
      <c r="AC2308" s="1" t="s">
        <v>52</v>
      </c>
      <c r="AD2308" s="1" t="s">
        <v>42</v>
      </c>
      <c r="AE2308" s="1" t="s">
        <v>31</v>
      </c>
    </row>
    <row r="2309" spans="1:31" x14ac:dyDescent="0.25">
      <c r="A2309" s="1" t="s">
        <v>4758</v>
      </c>
      <c r="B2309" s="1" t="str">
        <f>IF(COUNTIF($A$2:A2309,A2309)&gt;1,"Duplicate","Unique")</f>
        <v>Unique</v>
      </c>
      <c r="C2309" s="1" t="s">
        <v>4759</v>
      </c>
      <c r="D2309" s="1" t="s">
        <v>242</v>
      </c>
      <c r="E2309" s="1" t="str">
        <f t="shared" si="253"/>
        <v>Submitted</v>
      </c>
      <c r="F2309" s="1" t="s">
        <v>47</v>
      </c>
      <c r="G2309" s="1">
        <v>44</v>
      </c>
      <c r="H2309" s="1" t="s">
        <v>36</v>
      </c>
      <c r="I2309" s="1" t="s">
        <v>25</v>
      </c>
      <c r="J2309" s="1" t="s">
        <v>70</v>
      </c>
      <c r="K2309" s="4">
        <v>281187</v>
      </c>
      <c r="L2309" s="4" t="str">
        <f t="shared" si="254"/>
        <v>Submitted</v>
      </c>
      <c r="M2309" s="1">
        <v>511</v>
      </c>
      <c r="N2309" s="1" t="str">
        <f t="shared" si="255"/>
        <v>High_risk</v>
      </c>
      <c r="O2309" s="1" t="str">
        <f t="shared" si="256"/>
        <v>Excellent</v>
      </c>
      <c r="P2309" s="1" t="str">
        <f t="shared" si="257"/>
        <v>Submitted</v>
      </c>
      <c r="Q2309" s="1" t="str">
        <f t="shared" si="258"/>
        <v>Valid</v>
      </c>
      <c r="R2309" s="1" t="s">
        <v>27</v>
      </c>
      <c r="S2309" s="4">
        <v>2199060</v>
      </c>
      <c r="T2309" s="1">
        <v>12.39</v>
      </c>
      <c r="U2309" s="1">
        <v>120</v>
      </c>
      <c r="V2309" s="1">
        <v>18325.5</v>
      </c>
      <c r="W2309" s="4">
        <f t="shared" si="259"/>
        <v>2270529.4499999997</v>
      </c>
      <c r="X2309" s="1" t="s">
        <v>95</v>
      </c>
      <c r="Y2309" s="1" t="s">
        <v>96</v>
      </c>
      <c r="Z2309" s="8">
        <v>47771</v>
      </c>
      <c r="AA2309" s="8" t="str">
        <f>TEXT(Table2[[#This Row],[Application_Date]],"yyy")</f>
        <v>2030</v>
      </c>
      <c r="AB2309" s="8" t="str">
        <f>TEXT(Table2[[#This Row],[Application_Date]],"mmmm")</f>
        <v>October</v>
      </c>
      <c r="AC2309" s="1" t="s">
        <v>61</v>
      </c>
      <c r="AD2309" s="1" t="s">
        <v>42</v>
      </c>
      <c r="AE2309" s="1" t="s">
        <v>62</v>
      </c>
    </row>
    <row r="2310" spans="1:31" x14ac:dyDescent="0.25">
      <c r="A2310" s="1" t="s">
        <v>4760</v>
      </c>
      <c r="B2310" s="1" t="str">
        <f>IF(COUNTIF($A$2:A2310,A2310)&gt;1,"Duplicate","Unique")</f>
        <v>Unique</v>
      </c>
      <c r="C2310" s="1" t="s">
        <v>4761</v>
      </c>
      <c r="D2310" s="1" t="s">
        <v>148</v>
      </c>
      <c r="E2310" s="1" t="str">
        <f t="shared" si="253"/>
        <v>Submitted</v>
      </c>
      <c r="F2310" s="1" t="s">
        <v>35</v>
      </c>
      <c r="G2310" s="1">
        <v>38</v>
      </c>
      <c r="H2310" s="1" t="s">
        <v>36</v>
      </c>
      <c r="I2310" s="1" t="s">
        <v>48</v>
      </c>
      <c r="J2310" s="1" t="s">
        <v>37</v>
      </c>
      <c r="K2310" s="4">
        <v>2054405</v>
      </c>
      <c r="L2310" s="4" t="str">
        <f t="shared" si="254"/>
        <v>Submitted</v>
      </c>
      <c r="M2310" s="1">
        <v>818</v>
      </c>
      <c r="N2310" s="1" t="str">
        <f t="shared" si="255"/>
        <v>medium_risk</v>
      </c>
      <c r="O2310" s="1" t="str">
        <f t="shared" si="256"/>
        <v>Excellent</v>
      </c>
      <c r="P2310" s="1" t="str">
        <f t="shared" si="257"/>
        <v>Submitted</v>
      </c>
      <c r="Q2310" s="1" t="str">
        <f t="shared" si="258"/>
        <v>Valid</v>
      </c>
      <c r="R2310" s="1" t="s">
        <v>70</v>
      </c>
      <c r="S2310" s="4">
        <v>1760346</v>
      </c>
      <c r="T2310" s="1">
        <v>17.440000000000001</v>
      </c>
      <c r="U2310" s="1">
        <v>120</v>
      </c>
      <c r="V2310" s="1">
        <v>14669.55</v>
      </c>
      <c r="W2310" s="4">
        <f t="shared" si="259"/>
        <v>2558369.52</v>
      </c>
      <c r="X2310" s="1" t="s">
        <v>85</v>
      </c>
      <c r="Y2310" s="1" t="s">
        <v>86</v>
      </c>
      <c r="Z2310" s="8">
        <v>47772</v>
      </c>
      <c r="AA2310" s="8" t="str">
        <f>TEXT(Table2[[#This Row],[Application_Date]],"yyy")</f>
        <v>2030</v>
      </c>
      <c r="AB2310" s="8" t="str">
        <f>TEXT(Table2[[#This Row],[Application_Date]],"mmmm")</f>
        <v>October</v>
      </c>
      <c r="AC2310" s="1" t="s">
        <v>52</v>
      </c>
      <c r="AD2310" s="1" t="s">
        <v>42</v>
      </c>
      <c r="AE2310" s="1" t="s">
        <v>66</v>
      </c>
    </row>
    <row r="2311" spans="1:31" x14ac:dyDescent="0.25">
      <c r="A2311" s="1" t="s">
        <v>4762</v>
      </c>
      <c r="B2311" s="1" t="str">
        <f>IF(COUNTIF($A$2:A2311,A2311)&gt;1,"Duplicate","Unique")</f>
        <v>Unique</v>
      </c>
      <c r="C2311" s="1" t="s">
        <v>4763</v>
      </c>
      <c r="D2311" s="1" t="s">
        <v>102</v>
      </c>
      <c r="E2311" s="1" t="str">
        <f t="shared" si="253"/>
        <v>Submitted</v>
      </c>
      <c r="F2311" s="1" t="s">
        <v>47</v>
      </c>
      <c r="G2311" s="1">
        <v>61</v>
      </c>
      <c r="H2311" s="1" t="s">
        <v>36</v>
      </c>
      <c r="I2311" s="1" t="s">
        <v>48</v>
      </c>
      <c r="J2311" s="1" t="s">
        <v>26</v>
      </c>
      <c r="K2311" s="4">
        <v>495892</v>
      </c>
      <c r="L2311" s="4" t="str">
        <f t="shared" si="254"/>
        <v>Submitted</v>
      </c>
      <c r="M2311" s="1">
        <v>718</v>
      </c>
      <c r="N2311" s="1" t="str">
        <f t="shared" si="255"/>
        <v>low_risk</v>
      </c>
      <c r="O2311" s="1" t="str">
        <f t="shared" si="256"/>
        <v>Excellent</v>
      </c>
      <c r="P2311" s="1" t="str">
        <f t="shared" si="257"/>
        <v>Submitted</v>
      </c>
      <c r="Q2311" s="1" t="str">
        <f t="shared" si="258"/>
        <v>Valid</v>
      </c>
      <c r="R2311" s="1" t="s">
        <v>38</v>
      </c>
      <c r="S2311" s="4">
        <v>133424</v>
      </c>
      <c r="T2311" s="1">
        <v>16.73</v>
      </c>
      <c r="U2311" s="1">
        <v>120</v>
      </c>
      <c r="V2311" s="1">
        <v>1111.8699999999999</v>
      </c>
      <c r="W2311" s="4">
        <f t="shared" si="259"/>
        <v>186015.29333333333</v>
      </c>
      <c r="X2311" s="1" t="s">
        <v>59</v>
      </c>
      <c r="Y2311" s="1" t="s">
        <v>60</v>
      </c>
      <c r="Z2311" s="8">
        <v>47773</v>
      </c>
      <c r="AA2311" s="8" t="str">
        <f>TEXT(Table2[[#This Row],[Application_Date]],"yyy")</f>
        <v>2030</v>
      </c>
      <c r="AB2311" s="8" t="str">
        <f>TEXT(Table2[[#This Row],[Application_Date]],"mmmm")</f>
        <v>October</v>
      </c>
      <c r="AC2311" s="1" t="s">
        <v>61</v>
      </c>
      <c r="AD2311" s="1" t="s">
        <v>42</v>
      </c>
      <c r="AE2311" s="1" t="s">
        <v>43</v>
      </c>
    </row>
    <row r="2312" spans="1:31" x14ac:dyDescent="0.25">
      <c r="A2312" s="1" t="s">
        <v>4764</v>
      </c>
      <c r="B2312" s="1" t="str">
        <f>IF(COUNTIF($A$2:A2312,A2312)&gt;1,"Duplicate","Unique")</f>
        <v>Unique</v>
      </c>
      <c r="C2312" s="1" t="s">
        <v>4765</v>
      </c>
      <c r="D2312" s="1" t="s">
        <v>217</v>
      </c>
      <c r="E2312" s="1" t="str">
        <f t="shared" si="253"/>
        <v>Submitted</v>
      </c>
      <c r="F2312" s="1" t="s">
        <v>35</v>
      </c>
      <c r="G2312" s="1">
        <v>30</v>
      </c>
      <c r="H2312" s="1" t="s">
        <v>24</v>
      </c>
      <c r="I2312" s="1" t="s">
        <v>48</v>
      </c>
      <c r="J2312" s="1" t="s">
        <v>37</v>
      </c>
      <c r="K2312" s="4">
        <v>641368</v>
      </c>
      <c r="L2312" s="4" t="str">
        <f t="shared" si="254"/>
        <v>Submitted</v>
      </c>
      <c r="M2312" s="1">
        <v>788</v>
      </c>
      <c r="N2312" s="1" t="str">
        <f t="shared" si="255"/>
        <v>medium_risk</v>
      </c>
      <c r="O2312" s="1" t="str">
        <f t="shared" si="256"/>
        <v>Excellent</v>
      </c>
      <c r="P2312" s="1" t="str">
        <f t="shared" si="257"/>
        <v>Submitted</v>
      </c>
      <c r="Q2312" s="1" t="str">
        <f t="shared" si="258"/>
        <v>Valid</v>
      </c>
      <c r="R2312" s="1" t="s">
        <v>70</v>
      </c>
      <c r="S2312" s="4">
        <v>0</v>
      </c>
      <c r="T2312" s="1">
        <v>16.78</v>
      </c>
      <c r="U2312" s="1">
        <v>24</v>
      </c>
      <c r="V2312" s="1">
        <v>10416.67</v>
      </c>
      <c r="W2312" s="4">
        <f t="shared" si="259"/>
        <v>0</v>
      </c>
      <c r="X2312" s="1" t="s">
        <v>28</v>
      </c>
      <c r="Y2312" s="1" t="s">
        <v>29</v>
      </c>
      <c r="Z2312" s="8">
        <v>47774</v>
      </c>
      <c r="AA2312" s="8" t="str">
        <f>TEXT(Table2[[#This Row],[Application_Date]],"yyy")</f>
        <v>2030</v>
      </c>
      <c r="AB2312" s="8" t="str">
        <f>TEXT(Table2[[#This Row],[Application_Date]],"mmmm")</f>
        <v>October</v>
      </c>
      <c r="AC2312" s="1" t="s">
        <v>61</v>
      </c>
      <c r="AD2312" s="1" t="s">
        <v>30</v>
      </c>
      <c r="AE2312" s="1" t="s">
        <v>43</v>
      </c>
    </row>
    <row r="2313" spans="1:31" x14ac:dyDescent="0.25">
      <c r="A2313" s="1" t="s">
        <v>4766</v>
      </c>
      <c r="B2313" s="1" t="str">
        <f>IF(COUNTIF($A$2:A2313,A2313)&gt;1,"Duplicate","Unique")</f>
        <v>Unique</v>
      </c>
      <c r="C2313" s="1" t="s">
        <v>4767</v>
      </c>
      <c r="D2313" s="1" t="s">
        <v>94</v>
      </c>
      <c r="E2313" s="1" t="str">
        <f t="shared" si="253"/>
        <v>Submitted</v>
      </c>
      <c r="F2313" s="1" t="s">
        <v>47</v>
      </c>
      <c r="G2313" s="1">
        <v>60</v>
      </c>
      <c r="H2313" s="1" t="s">
        <v>24</v>
      </c>
      <c r="I2313" s="1" t="s">
        <v>48</v>
      </c>
      <c r="J2313" s="1" t="s">
        <v>49</v>
      </c>
      <c r="K2313" s="4">
        <v>1706951</v>
      </c>
      <c r="L2313" s="4" t="str">
        <f t="shared" si="254"/>
        <v>Submitted</v>
      </c>
      <c r="M2313" s="1">
        <v>690</v>
      </c>
      <c r="N2313" s="1" t="str">
        <f t="shared" si="255"/>
        <v>low_risk</v>
      </c>
      <c r="O2313" s="1" t="str">
        <f t="shared" si="256"/>
        <v>Excellent</v>
      </c>
      <c r="P2313" s="1" t="str">
        <f t="shared" si="257"/>
        <v>Submitted</v>
      </c>
      <c r="Q2313" s="1" t="str">
        <f t="shared" si="258"/>
        <v>Valid</v>
      </c>
      <c r="R2313" s="1" t="s">
        <v>6</v>
      </c>
      <c r="S2313" s="4">
        <v>4957316</v>
      </c>
      <c r="T2313" s="1">
        <v>12.77</v>
      </c>
      <c r="U2313" s="1">
        <v>60</v>
      </c>
      <c r="V2313" s="1">
        <v>82621.929999999993</v>
      </c>
      <c r="W2313" s="4">
        <f t="shared" si="259"/>
        <v>5275410.4433333334</v>
      </c>
      <c r="X2313" s="1" t="s">
        <v>85</v>
      </c>
      <c r="Y2313" s="1" t="s">
        <v>86</v>
      </c>
      <c r="Z2313" s="8">
        <v>47775</v>
      </c>
      <c r="AA2313" s="8" t="str">
        <f>TEXT(Table2[[#This Row],[Application_Date]],"yyy")</f>
        <v>2030</v>
      </c>
      <c r="AB2313" s="8" t="str">
        <f>TEXT(Table2[[#This Row],[Application_Date]],"mmmm")</f>
        <v>October</v>
      </c>
      <c r="AC2313" s="1" t="s">
        <v>52</v>
      </c>
      <c r="AD2313" s="1" t="s">
        <v>30</v>
      </c>
      <c r="AE2313" s="1" t="s">
        <v>66</v>
      </c>
    </row>
    <row r="2314" spans="1:31" x14ac:dyDescent="0.25">
      <c r="A2314" s="1" t="s">
        <v>4768</v>
      </c>
      <c r="B2314" s="1" t="str">
        <f>IF(COUNTIF($A$2:A2314,A2314)&gt;1,"Duplicate","Unique")</f>
        <v>Unique</v>
      </c>
      <c r="C2314" s="1" t="s">
        <v>4769</v>
      </c>
      <c r="D2314" s="1" t="s">
        <v>136</v>
      </c>
      <c r="E2314" s="1" t="str">
        <f t="shared" si="253"/>
        <v>Submitted</v>
      </c>
      <c r="F2314" s="1" t="s">
        <v>35</v>
      </c>
      <c r="G2314" s="1">
        <v>58</v>
      </c>
      <c r="H2314" s="1" t="s">
        <v>36</v>
      </c>
      <c r="I2314" s="1" t="s">
        <v>25</v>
      </c>
      <c r="J2314" s="1" t="s">
        <v>37</v>
      </c>
      <c r="K2314" s="4">
        <v>877669</v>
      </c>
      <c r="L2314" s="4" t="str">
        <f t="shared" si="254"/>
        <v>Submitted</v>
      </c>
      <c r="M2314" s="1">
        <v>637</v>
      </c>
      <c r="N2314" s="1" t="str">
        <f t="shared" si="255"/>
        <v>low_risk</v>
      </c>
      <c r="O2314" s="1" t="str">
        <f t="shared" si="256"/>
        <v>Excellent</v>
      </c>
      <c r="P2314" s="1" t="str">
        <f t="shared" si="257"/>
        <v>Submitted</v>
      </c>
      <c r="Q2314" s="1" t="str">
        <f t="shared" si="258"/>
        <v>Valid</v>
      </c>
      <c r="R2314" s="1" t="s">
        <v>82</v>
      </c>
      <c r="S2314" s="4">
        <v>2068741</v>
      </c>
      <c r="T2314" s="1">
        <v>13.91</v>
      </c>
      <c r="U2314" s="1">
        <v>24</v>
      </c>
      <c r="V2314" s="1">
        <v>86197.54</v>
      </c>
      <c r="W2314" s="4">
        <f t="shared" si="259"/>
        <v>2398015.6319168028</v>
      </c>
      <c r="X2314" s="1" t="s">
        <v>39</v>
      </c>
      <c r="Y2314" s="1" t="s">
        <v>40</v>
      </c>
      <c r="Z2314" s="8">
        <v>47776</v>
      </c>
      <c r="AA2314" s="8" t="str">
        <f>TEXT(Table2[[#This Row],[Application_Date]],"yyy")</f>
        <v>2030</v>
      </c>
      <c r="AB2314" s="8" t="str">
        <f>TEXT(Table2[[#This Row],[Application_Date]],"mmmm")</f>
        <v>October</v>
      </c>
      <c r="AC2314" s="1" t="s">
        <v>61</v>
      </c>
      <c r="AD2314" s="1" t="s">
        <v>42</v>
      </c>
      <c r="AE2314" s="1" t="s">
        <v>43</v>
      </c>
    </row>
    <row r="2315" spans="1:31" x14ac:dyDescent="0.25">
      <c r="A2315" s="1" t="s">
        <v>4770</v>
      </c>
      <c r="B2315" s="1" t="str">
        <f>IF(COUNTIF($A$2:A2315,A2315)&gt;1,"Duplicate","Unique")</f>
        <v>Unique</v>
      </c>
      <c r="C2315" s="1" t="s">
        <v>4771</v>
      </c>
      <c r="D2315" s="1" t="s">
        <v>766</v>
      </c>
      <c r="E2315" s="1" t="str">
        <f t="shared" si="253"/>
        <v>Submitted</v>
      </c>
      <c r="F2315" s="1" t="s">
        <v>35</v>
      </c>
      <c r="G2315" s="1">
        <v>53</v>
      </c>
      <c r="H2315" s="1" t="s">
        <v>24</v>
      </c>
      <c r="I2315" s="1" t="s">
        <v>48</v>
      </c>
      <c r="J2315" s="1" t="s">
        <v>70</v>
      </c>
      <c r="K2315" s="4">
        <v>1639457</v>
      </c>
      <c r="L2315" s="4" t="str">
        <f t="shared" si="254"/>
        <v>Submitted</v>
      </c>
      <c r="M2315" s="1">
        <v>534</v>
      </c>
      <c r="N2315" s="1" t="str">
        <f t="shared" si="255"/>
        <v>High_risk</v>
      </c>
      <c r="O2315" s="1" t="str">
        <f t="shared" si="256"/>
        <v>Excellent</v>
      </c>
      <c r="P2315" s="1" t="str">
        <f t="shared" si="257"/>
        <v>Submitted</v>
      </c>
      <c r="Q2315" s="1" t="str">
        <f t="shared" si="258"/>
        <v>Valid</v>
      </c>
      <c r="R2315" s="1" t="s">
        <v>70</v>
      </c>
      <c r="S2315" s="4">
        <v>2411585</v>
      </c>
      <c r="T2315" s="1">
        <v>8.9700000000000006</v>
      </c>
      <c r="U2315" s="1">
        <v>36</v>
      </c>
      <c r="V2315" s="1">
        <v>66988.47</v>
      </c>
      <c r="W2315" s="4">
        <f t="shared" si="259"/>
        <v>1802659.7908798321</v>
      </c>
      <c r="X2315" s="1" t="s">
        <v>95</v>
      </c>
      <c r="Y2315" s="1" t="s">
        <v>96</v>
      </c>
      <c r="Z2315" s="8">
        <v>47777</v>
      </c>
      <c r="AA2315" s="8" t="str">
        <f>TEXT(Table2[[#This Row],[Application_Date]],"yyy")</f>
        <v>2030</v>
      </c>
      <c r="AB2315" s="8" t="str">
        <f>TEXT(Table2[[#This Row],[Application_Date]],"mmmm")</f>
        <v>October</v>
      </c>
      <c r="AC2315" s="1" t="s">
        <v>41</v>
      </c>
      <c r="AD2315" s="1" t="s">
        <v>42</v>
      </c>
      <c r="AE2315" s="1" t="s">
        <v>31</v>
      </c>
    </row>
    <row r="2316" spans="1:31" x14ac:dyDescent="0.25">
      <c r="A2316" s="1" t="s">
        <v>4772</v>
      </c>
      <c r="B2316" s="1" t="str">
        <f>IF(COUNTIF($A$2:A2316,A2316)&gt;1,"Duplicate","Unique")</f>
        <v>Unique</v>
      </c>
      <c r="C2316" s="1" t="s">
        <v>4773</v>
      </c>
      <c r="D2316" s="1" t="s">
        <v>270</v>
      </c>
      <c r="E2316" s="1" t="str">
        <f t="shared" si="253"/>
        <v>Submitted</v>
      </c>
      <c r="F2316" s="1" t="s">
        <v>47</v>
      </c>
      <c r="G2316" s="1">
        <v>18</v>
      </c>
      <c r="H2316" s="1" t="s">
        <v>36</v>
      </c>
      <c r="I2316" s="1" t="s">
        <v>48</v>
      </c>
      <c r="J2316" s="1" t="s">
        <v>49</v>
      </c>
      <c r="K2316" s="4">
        <v>0</v>
      </c>
      <c r="L2316" s="4" t="str">
        <f t="shared" si="254"/>
        <v>Submitted</v>
      </c>
      <c r="M2316" s="1">
        <v>544</v>
      </c>
      <c r="N2316" s="1" t="str">
        <f t="shared" si="255"/>
        <v>High_risk</v>
      </c>
      <c r="O2316" s="1" t="str">
        <f t="shared" si="256"/>
        <v>Excellent</v>
      </c>
      <c r="P2316" s="1" t="str">
        <f t="shared" si="257"/>
        <v>Submitted</v>
      </c>
      <c r="Q2316" s="1" t="str">
        <f t="shared" si="258"/>
        <v>Valid</v>
      </c>
      <c r="R2316" s="1" t="s">
        <v>82</v>
      </c>
      <c r="S2316" s="4">
        <v>1160640</v>
      </c>
      <c r="T2316" s="1">
        <v>16.95</v>
      </c>
      <c r="U2316" s="1">
        <v>36</v>
      </c>
      <c r="V2316" s="1">
        <v>32240</v>
      </c>
      <c r="W2316" s="4">
        <f t="shared" si="259"/>
        <v>1639404.0000000277</v>
      </c>
      <c r="X2316" s="1" t="s">
        <v>50</v>
      </c>
      <c r="Y2316" s="1" t="s">
        <v>51</v>
      </c>
      <c r="Z2316" s="8">
        <v>47778</v>
      </c>
      <c r="AA2316" s="8" t="str">
        <f>TEXT(Table2[[#This Row],[Application_Date]],"yyy")</f>
        <v>2030</v>
      </c>
      <c r="AB2316" s="8" t="str">
        <f>TEXT(Table2[[#This Row],[Application_Date]],"mmmm")</f>
        <v>October</v>
      </c>
      <c r="AC2316" s="1" t="s">
        <v>61</v>
      </c>
      <c r="AD2316" s="1" t="s">
        <v>30</v>
      </c>
      <c r="AE2316" s="1" t="s">
        <v>66</v>
      </c>
    </row>
    <row r="2317" spans="1:31" x14ac:dyDescent="0.25">
      <c r="A2317" s="1" t="s">
        <v>4774</v>
      </c>
      <c r="B2317" s="1" t="str">
        <f>IF(COUNTIF($A$2:A2317,A2317)&gt;1,"Duplicate","Unique")</f>
        <v>Unique</v>
      </c>
      <c r="C2317" s="1" t="s">
        <v>4775</v>
      </c>
      <c r="D2317" s="1" t="s">
        <v>130</v>
      </c>
      <c r="E2317" s="1" t="str">
        <f t="shared" si="253"/>
        <v>Submitted</v>
      </c>
      <c r="F2317" s="1" t="s">
        <v>35</v>
      </c>
      <c r="G2317" s="1">
        <v>57</v>
      </c>
      <c r="H2317" s="1" t="s">
        <v>36</v>
      </c>
      <c r="I2317" s="1" t="s">
        <v>25</v>
      </c>
      <c r="J2317" s="1" t="s">
        <v>26</v>
      </c>
      <c r="K2317" s="4">
        <v>2354342</v>
      </c>
      <c r="L2317" s="4" t="str">
        <f t="shared" si="254"/>
        <v>Submitted</v>
      </c>
      <c r="M2317" s="1">
        <v>483</v>
      </c>
      <c r="N2317" s="1" t="str">
        <f t="shared" si="255"/>
        <v>High_risk</v>
      </c>
      <c r="O2317" s="1" t="str">
        <f t="shared" si="256"/>
        <v>Excellent</v>
      </c>
      <c r="P2317" s="1" t="str">
        <f t="shared" si="257"/>
        <v>Submitted</v>
      </c>
      <c r="Q2317" s="1" t="str">
        <f t="shared" si="258"/>
        <v>Valid</v>
      </c>
      <c r="R2317" s="1" t="s">
        <v>38</v>
      </c>
      <c r="S2317" s="4">
        <v>102585</v>
      </c>
      <c r="T2317" s="1">
        <v>10.46</v>
      </c>
      <c r="U2317" s="1">
        <v>12</v>
      </c>
      <c r="V2317" s="1">
        <v>8548.75</v>
      </c>
      <c r="W2317" s="4">
        <f t="shared" si="259"/>
        <v>89468.334130314368</v>
      </c>
      <c r="X2317" s="1" t="s">
        <v>105</v>
      </c>
      <c r="Y2317" s="1" t="s">
        <v>106</v>
      </c>
      <c r="Z2317" s="8">
        <v>47779</v>
      </c>
      <c r="AA2317" s="8" t="str">
        <f>TEXT(Table2[[#This Row],[Application_Date]],"yyy")</f>
        <v>2030</v>
      </c>
      <c r="AB2317" s="8" t="str">
        <f>TEXT(Table2[[#This Row],[Application_Date]],"mmmm")</f>
        <v>October</v>
      </c>
      <c r="AC2317" s="1" t="s">
        <v>52</v>
      </c>
      <c r="AD2317" s="1" t="s">
        <v>42</v>
      </c>
      <c r="AE2317" s="1" t="s">
        <v>66</v>
      </c>
    </row>
    <row r="2318" spans="1:31" x14ac:dyDescent="0.25">
      <c r="A2318" s="1" t="s">
        <v>4776</v>
      </c>
      <c r="B2318" s="1" t="str">
        <f>IF(COUNTIF($A$2:A2318,A2318)&gt;1,"Duplicate","Unique")</f>
        <v>Unique</v>
      </c>
      <c r="C2318" s="1" t="s">
        <v>4777</v>
      </c>
      <c r="D2318" s="1" t="s">
        <v>279</v>
      </c>
      <c r="E2318" s="1" t="str">
        <f t="shared" si="253"/>
        <v>Submitted</v>
      </c>
      <c r="F2318" s="1" t="s">
        <v>35</v>
      </c>
      <c r="G2318" s="1">
        <v>24</v>
      </c>
      <c r="H2318" s="1" t="s">
        <v>24</v>
      </c>
      <c r="I2318" s="1" t="s">
        <v>25</v>
      </c>
      <c r="J2318" s="1" t="s">
        <v>49</v>
      </c>
      <c r="K2318" s="4">
        <v>586738</v>
      </c>
      <c r="L2318" s="4" t="str">
        <f t="shared" si="254"/>
        <v>Submitted</v>
      </c>
      <c r="M2318" s="1">
        <v>693</v>
      </c>
      <c r="N2318" s="1" t="str">
        <f t="shared" si="255"/>
        <v>low_risk</v>
      </c>
      <c r="O2318" s="1" t="str">
        <f t="shared" si="256"/>
        <v>Excellent</v>
      </c>
      <c r="P2318" s="1" t="str">
        <f t="shared" si="257"/>
        <v>Submitted</v>
      </c>
      <c r="Q2318" s="1" t="str">
        <f t="shared" si="258"/>
        <v>Valid</v>
      </c>
      <c r="R2318" s="1" t="s">
        <v>70</v>
      </c>
      <c r="S2318" s="4">
        <v>1872496</v>
      </c>
      <c r="T2318" s="1">
        <v>12.04</v>
      </c>
      <c r="U2318" s="1">
        <v>60</v>
      </c>
      <c r="V2318" s="1">
        <v>31208.27</v>
      </c>
      <c r="W2318" s="4">
        <f t="shared" si="259"/>
        <v>1878737.6533333331</v>
      </c>
      <c r="X2318" s="1" t="s">
        <v>105</v>
      </c>
      <c r="Y2318" s="1" t="s">
        <v>106</v>
      </c>
      <c r="Z2318" s="8">
        <v>47780</v>
      </c>
      <c r="AA2318" s="8" t="str">
        <f>TEXT(Table2[[#This Row],[Application_Date]],"yyy")</f>
        <v>2030</v>
      </c>
      <c r="AB2318" s="8" t="str">
        <f>TEXT(Table2[[#This Row],[Application_Date]],"mmmm")</f>
        <v>October</v>
      </c>
      <c r="AC2318" s="1" t="s">
        <v>41</v>
      </c>
      <c r="AD2318" s="1" t="s">
        <v>42</v>
      </c>
      <c r="AE2318" s="1" t="s">
        <v>62</v>
      </c>
    </row>
    <row r="2319" spans="1:31" x14ac:dyDescent="0.25">
      <c r="A2319" s="1" t="s">
        <v>4778</v>
      </c>
      <c r="B2319" s="1" t="str">
        <f>IF(COUNTIF($A$2:A2319,A2319)&gt;1,"Duplicate","Unique")</f>
        <v>Unique</v>
      </c>
      <c r="C2319" s="1" t="s">
        <v>4779</v>
      </c>
      <c r="D2319" s="1" t="s">
        <v>296</v>
      </c>
      <c r="E2319" s="1" t="str">
        <f t="shared" si="253"/>
        <v>Submitted</v>
      </c>
      <c r="F2319" s="1" t="s">
        <v>35</v>
      </c>
      <c r="G2319" s="1">
        <v>28</v>
      </c>
      <c r="H2319" s="1" t="s">
        <v>36</v>
      </c>
      <c r="I2319" s="1" t="s">
        <v>48</v>
      </c>
      <c r="J2319" s="1" t="s">
        <v>70</v>
      </c>
      <c r="K2319" s="4">
        <v>883617</v>
      </c>
      <c r="L2319" s="4" t="str">
        <f t="shared" si="254"/>
        <v>Submitted</v>
      </c>
      <c r="M2319" s="1">
        <v>721</v>
      </c>
      <c r="N2319" s="1" t="str">
        <f t="shared" si="255"/>
        <v>low_risk</v>
      </c>
      <c r="O2319" s="1" t="str">
        <f t="shared" si="256"/>
        <v>Excellent</v>
      </c>
      <c r="P2319" s="1" t="str">
        <f t="shared" si="257"/>
        <v>Submitted</v>
      </c>
      <c r="Q2319" s="1" t="str">
        <f t="shared" si="258"/>
        <v>Valid</v>
      </c>
      <c r="R2319" s="1" t="s">
        <v>82</v>
      </c>
      <c r="S2319" s="4">
        <v>2191098</v>
      </c>
      <c r="T2319" s="1">
        <v>7.1</v>
      </c>
      <c r="U2319" s="1">
        <v>180</v>
      </c>
      <c r="V2319" s="1">
        <v>12172.77</v>
      </c>
      <c r="W2319" s="4">
        <f t="shared" si="259"/>
        <v>1296399.6499999999</v>
      </c>
      <c r="X2319" s="1" t="s">
        <v>85</v>
      </c>
      <c r="Y2319" s="1" t="s">
        <v>86</v>
      </c>
      <c r="Z2319" s="8">
        <v>47781</v>
      </c>
      <c r="AA2319" s="8" t="str">
        <f>TEXT(Table2[[#This Row],[Application_Date]],"yyy")</f>
        <v>2030</v>
      </c>
      <c r="AB2319" s="8" t="str">
        <f>TEXT(Table2[[#This Row],[Application_Date]],"mmmm")</f>
        <v>October</v>
      </c>
      <c r="AC2319" s="1" t="s">
        <v>52</v>
      </c>
      <c r="AD2319" s="1" t="s">
        <v>30</v>
      </c>
      <c r="AE2319" s="1" t="s">
        <v>66</v>
      </c>
    </row>
    <row r="2320" spans="1:31" x14ac:dyDescent="0.25">
      <c r="A2320" s="1" t="s">
        <v>4780</v>
      </c>
      <c r="B2320" s="1" t="str">
        <f>IF(COUNTIF($A$2:A2320,A2320)&gt;1,"Duplicate","Unique")</f>
        <v>Unique</v>
      </c>
      <c r="C2320" s="1" t="s">
        <v>4781</v>
      </c>
      <c r="D2320" s="1" t="s">
        <v>115</v>
      </c>
      <c r="E2320" s="1" t="str">
        <f t="shared" si="253"/>
        <v>Submitted</v>
      </c>
      <c r="F2320" s="1" t="s">
        <v>35</v>
      </c>
      <c r="G2320" s="1">
        <v>61</v>
      </c>
      <c r="H2320" s="1" t="s">
        <v>36</v>
      </c>
      <c r="I2320" s="1" t="s">
        <v>48</v>
      </c>
      <c r="J2320" s="1" t="s">
        <v>37</v>
      </c>
      <c r="K2320" s="4">
        <v>2038781</v>
      </c>
      <c r="L2320" s="4" t="str">
        <f t="shared" si="254"/>
        <v>Submitted</v>
      </c>
      <c r="M2320" s="1">
        <v>704</v>
      </c>
      <c r="N2320" s="1" t="str">
        <f t="shared" si="255"/>
        <v>low_risk</v>
      </c>
      <c r="O2320" s="1" t="str">
        <f t="shared" si="256"/>
        <v>Excellent</v>
      </c>
      <c r="P2320" s="1" t="str">
        <f t="shared" si="257"/>
        <v>Submitted</v>
      </c>
      <c r="Q2320" s="1" t="str">
        <f t="shared" si="258"/>
        <v>Valid</v>
      </c>
      <c r="R2320" s="1" t="s">
        <v>82</v>
      </c>
      <c r="S2320" s="4">
        <v>1696583</v>
      </c>
      <c r="T2320" s="1">
        <v>7.69</v>
      </c>
      <c r="U2320" s="1">
        <v>24</v>
      </c>
      <c r="V2320" s="1">
        <v>70690.960000000006</v>
      </c>
      <c r="W2320" s="4">
        <f t="shared" si="259"/>
        <v>1087234.4342405186</v>
      </c>
      <c r="X2320" s="1" t="s">
        <v>95</v>
      </c>
      <c r="Y2320" s="1" t="s">
        <v>96</v>
      </c>
      <c r="Z2320" s="8">
        <v>47782</v>
      </c>
      <c r="AA2320" s="8" t="str">
        <f>TEXT(Table2[[#This Row],[Application_Date]],"yyy")</f>
        <v>2030</v>
      </c>
      <c r="AB2320" s="8" t="str">
        <f>TEXT(Table2[[#This Row],[Application_Date]],"mmmm")</f>
        <v>October</v>
      </c>
      <c r="AC2320" s="1" t="s">
        <v>61</v>
      </c>
      <c r="AD2320" s="1" t="s">
        <v>42</v>
      </c>
      <c r="AE2320" s="1" t="s">
        <v>31</v>
      </c>
    </row>
    <row r="2321" spans="1:31" x14ac:dyDescent="0.25">
      <c r="A2321" s="1" t="s">
        <v>4782</v>
      </c>
      <c r="B2321" s="1" t="str">
        <f>IF(COUNTIF($A$2:A2321,A2321)&gt;1,"Duplicate","Unique")</f>
        <v>Unique</v>
      </c>
      <c r="C2321" s="1" t="s">
        <v>4783</v>
      </c>
      <c r="D2321" s="1" t="s">
        <v>403</v>
      </c>
      <c r="E2321" s="1" t="str">
        <f t="shared" si="253"/>
        <v>Submitted</v>
      </c>
      <c r="F2321" s="1" t="s">
        <v>47</v>
      </c>
      <c r="G2321" s="1">
        <v>64</v>
      </c>
      <c r="H2321" s="1" t="s">
        <v>36</v>
      </c>
      <c r="I2321" s="1" t="s">
        <v>48</v>
      </c>
      <c r="J2321" s="1" t="s">
        <v>37</v>
      </c>
      <c r="K2321" s="4">
        <v>789529</v>
      </c>
      <c r="L2321" s="4" t="str">
        <f t="shared" si="254"/>
        <v>Submitted</v>
      </c>
      <c r="M2321" s="1">
        <v>636</v>
      </c>
      <c r="N2321" s="1" t="str">
        <f t="shared" si="255"/>
        <v>low_risk</v>
      </c>
      <c r="O2321" s="1" t="str">
        <f t="shared" si="256"/>
        <v>Excellent</v>
      </c>
      <c r="P2321" s="1" t="str">
        <f t="shared" si="257"/>
        <v>Submitted</v>
      </c>
      <c r="Q2321" s="1" t="str">
        <f t="shared" si="258"/>
        <v>Valid</v>
      </c>
      <c r="R2321" s="1" t="s">
        <v>38</v>
      </c>
      <c r="S2321" s="4">
        <v>1520501</v>
      </c>
      <c r="T2321" s="1">
        <v>7.13</v>
      </c>
      <c r="U2321" s="1">
        <v>180</v>
      </c>
      <c r="V2321" s="1">
        <v>8447.23</v>
      </c>
      <c r="W2321" s="4">
        <f t="shared" si="259"/>
        <v>903431.01083333325</v>
      </c>
      <c r="X2321" s="1" t="s">
        <v>59</v>
      </c>
      <c r="Y2321" s="1" t="s">
        <v>60</v>
      </c>
      <c r="Z2321" s="8">
        <v>47783</v>
      </c>
      <c r="AA2321" s="8" t="str">
        <f>TEXT(Table2[[#This Row],[Application_Date]],"yyy")</f>
        <v>2030</v>
      </c>
      <c r="AB2321" s="8" t="str">
        <f>TEXT(Table2[[#This Row],[Application_Date]],"mmmm")</f>
        <v>October</v>
      </c>
      <c r="AC2321" s="1" t="s">
        <v>41</v>
      </c>
      <c r="AD2321" s="1" t="s">
        <v>30</v>
      </c>
      <c r="AE2321" s="1" t="s">
        <v>43</v>
      </c>
    </row>
    <row r="2322" spans="1:31" x14ac:dyDescent="0.25">
      <c r="A2322" s="1" t="s">
        <v>4784</v>
      </c>
      <c r="B2322" s="1" t="str">
        <f>IF(COUNTIF($A$2:A2322,A2322)&gt;1,"Duplicate","Unique")</f>
        <v>Unique</v>
      </c>
      <c r="C2322" s="1" t="s">
        <v>4785</v>
      </c>
      <c r="D2322" s="1" t="s">
        <v>366</v>
      </c>
      <c r="E2322" s="1" t="str">
        <f t="shared" si="253"/>
        <v>Submitted</v>
      </c>
      <c r="F2322" s="1" t="s">
        <v>35</v>
      </c>
      <c r="G2322" s="1">
        <v>19</v>
      </c>
      <c r="H2322" s="1" t="s">
        <v>36</v>
      </c>
      <c r="I2322" s="1" t="s">
        <v>25</v>
      </c>
      <c r="J2322" s="1" t="s">
        <v>26</v>
      </c>
      <c r="K2322" s="4">
        <v>2108910</v>
      </c>
      <c r="L2322" s="4" t="str">
        <f t="shared" si="254"/>
        <v>Submitted</v>
      </c>
      <c r="M2322" s="1">
        <v>722</v>
      </c>
      <c r="N2322" s="1" t="str">
        <f t="shared" si="255"/>
        <v>low_risk</v>
      </c>
      <c r="O2322" s="1" t="str">
        <f t="shared" si="256"/>
        <v>Excellent</v>
      </c>
      <c r="P2322" s="1" t="str">
        <f t="shared" si="257"/>
        <v>Submitted</v>
      </c>
      <c r="Q2322" s="1" t="str">
        <f t="shared" si="258"/>
        <v>Valid</v>
      </c>
      <c r="R2322" s="1" t="s">
        <v>70</v>
      </c>
      <c r="S2322" s="4">
        <v>96540</v>
      </c>
      <c r="T2322" s="1">
        <v>10.53</v>
      </c>
      <c r="U2322" s="1">
        <v>180</v>
      </c>
      <c r="V2322" s="1">
        <v>536.33000000000004</v>
      </c>
      <c r="W2322" s="4">
        <f t="shared" si="259"/>
        <v>84713.849999999991</v>
      </c>
      <c r="X2322" s="1" t="s">
        <v>95</v>
      </c>
      <c r="Y2322" s="1" t="s">
        <v>96</v>
      </c>
      <c r="Z2322" s="8">
        <v>47784</v>
      </c>
      <c r="AA2322" s="8" t="str">
        <f>TEXT(Table2[[#This Row],[Application_Date]],"yyy")</f>
        <v>2030</v>
      </c>
      <c r="AB2322" s="8" t="str">
        <f>TEXT(Table2[[#This Row],[Application_Date]],"mmmm")</f>
        <v>October</v>
      </c>
      <c r="AC2322" s="1" t="s">
        <v>52</v>
      </c>
      <c r="AD2322" s="1" t="s">
        <v>30</v>
      </c>
      <c r="AE2322" s="1" t="s">
        <v>43</v>
      </c>
    </row>
    <row r="2323" spans="1:31" x14ac:dyDescent="0.25">
      <c r="A2323" s="1" t="s">
        <v>4786</v>
      </c>
      <c r="B2323" s="1" t="str">
        <f>IF(COUNTIF($A$2:A2323,A2323)&gt;1,"Duplicate","Unique")</f>
        <v>Unique</v>
      </c>
      <c r="C2323" s="1" t="s">
        <v>4787</v>
      </c>
      <c r="D2323" s="1" t="s">
        <v>65</v>
      </c>
      <c r="E2323" s="1" t="str">
        <f t="shared" si="253"/>
        <v>Submitted</v>
      </c>
      <c r="F2323" s="1" t="s">
        <v>47</v>
      </c>
      <c r="G2323" s="1">
        <v>19</v>
      </c>
      <c r="H2323" s="1" t="s">
        <v>36</v>
      </c>
      <c r="I2323" s="1" t="s">
        <v>25</v>
      </c>
      <c r="J2323" s="1" t="s">
        <v>26</v>
      </c>
      <c r="K2323" s="4">
        <v>1006921</v>
      </c>
      <c r="L2323" s="4" t="str">
        <f t="shared" si="254"/>
        <v>Submitted</v>
      </c>
      <c r="M2323" s="1">
        <v>819</v>
      </c>
      <c r="N2323" s="1" t="str">
        <f t="shared" si="255"/>
        <v>medium_risk</v>
      </c>
      <c r="O2323" s="1" t="str">
        <f t="shared" si="256"/>
        <v>Excellent</v>
      </c>
      <c r="P2323" s="1" t="str">
        <f t="shared" si="257"/>
        <v>Submitted</v>
      </c>
      <c r="Q2323" s="1" t="str">
        <f t="shared" si="258"/>
        <v>Valid</v>
      </c>
      <c r="R2323" s="1" t="s">
        <v>38</v>
      </c>
      <c r="S2323" s="4">
        <v>4731597</v>
      </c>
      <c r="T2323" s="1">
        <v>9.59</v>
      </c>
      <c r="U2323" s="1">
        <v>180</v>
      </c>
      <c r="V2323" s="1">
        <v>26286.65</v>
      </c>
      <c r="W2323" s="4">
        <f t="shared" si="259"/>
        <v>3781334.6025</v>
      </c>
      <c r="X2323" s="1" t="s">
        <v>39</v>
      </c>
      <c r="Y2323" s="1" t="s">
        <v>40</v>
      </c>
      <c r="Z2323" s="8">
        <v>47785</v>
      </c>
      <c r="AA2323" s="8" t="str">
        <f>TEXT(Table2[[#This Row],[Application_Date]],"yyy")</f>
        <v>2030</v>
      </c>
      <c r="AB2323" s="8" t="str">
        <f>TEXT(Table2[[#This Row],[Application_Date]],"mmmm")</f>
        <v>October</v>
      </c>
      <c r="AC2323" s="1" t="s">
        <v>61</v>
      </c>
      <c r="AD2323" s="1" t="s">
        <v>42</v>
      </c>
      <c r="AE2323" s="1" t="s">
        <v>66</v>
      </c>
    </row>
    <row r="2324" spans="1:31" x14ac:dyDescent="0.25">
      <c r="A2324" s="1" t="s">
        <v>4788</v>
      </c>
      <c r="B2324" s="1" t="str">
        <f>IF(COUNTIF($A$2:A2324,A2324)&gt;1,"Duplicate","Unique")</f>
        <v>Unique</v>
      </c>
      <c r="C2324" s="1" t="s">
        <v>4789</v>
      </c>
      <c r="D2324" s="1" t="s">
        <v>46</v>
      </c>
      <c r="E2324" s="1" t="str">
        <f t="shared" si="253"/>
        <v>Submitted</v>
      </c>
      <c r="F2324" s="1" t="s">
        <v>47</v>
      </c>
      <c r="G2324" s="1">
        <v>36</v>
      </c>
      <c r="H2324" s="1" t="s">
        <v>24</v>
      </c>
      <c r="I2324" s="1" t="s">
        <v>48</v>
      </c>
      <c r="J2324" s="1" t="s">
        <v>37</v>
      </c>
      <c r="K2324" s="4">
        <v>348188</v>
      </c>
      <c r="L2324" s="4" t="str">
        <f t="shared" si="254"/>
        <v>Submitted</v>
      </c>
      <c r="M2324" s="1">
        <v>448</v>
      </c>
      <c r="N2324" s="1" t="str">
        <f t="shared" si="255"/>
        <v>High_risk</v>
      </c>
      <c r="O2324" s="1" t="str">
        <f t="shared" si="256"/>
        <v>Excellent</v>
      </c>
      <c r="P2324" s="1" t="str">
        <f t="shared" si="257"/>
        <v>Submitted</v>
      </c>
      <c r="Q2324" s="1" t="str">
        <f t="shared" si="258"/>
        <v>Valid</v>
      </c>
      <c r="R2324" s="1" t="s">
        <v>6</v>
      </c>
      <c r="S2324" s="4">
        <v>4723698</v>
      </c>
      <c r="T2324" s="1">
        <v>7.33</v>
      </c>
      <c r="U2324" s="1">
        <v>24</v>
      </c>
      <c r="V2324" s="1">
        <v>196820.75</v>
      </c>
      <c r="W2324" s="4">
        <f t="shared" si="259"/>
        <v>2885423.1688309098</v>
      </c>
      <c r="X2324" s="1" t="s">
        <v>50</v>
      </c>
      <c r="Y2324" s="1" t="s">
        <v>51</v>
      </c>
      <c r="Z2324" s="8">
        <v>47786</v>
      </c>
      <c r="AA2324" s="8" t="str">
        <f>TEXT(Table2[[#This Row],[Application_Date]],"yyy")</f>
        <v>2030</v>
      </c>
      <c r="AB2324" s="8" t="str">
        <f>TEXT(Table2[[#This Row],[Application_Date]],"mmmm")</f>
        <v>October</v>
      </c>
      <c r="AC2324" s="1" t="s">
        <v>61</v>
      </c>
      <c r="AD2324" s="1" t="s">
        <v>30</v>
      </c>
      <c r="AE2324" s="1" t="s">
        <v>31</v>
      </c>
    </row>
    <row r="2325" spans="1:31" x14ac:dyDescent="0.25">
      <c r="A2325" s="1" t="s">
        <v>4790</v>
      </c>
      <c r="B2325" s="1" t="str">
        <f>IF(COUNTIF($A$2:A2325,A2325)&gt;1,"Duplicate","Unique")</f>
        <v>Unique</v>
      </c>
      <c r="C2325" s="1" t="s">
        <v>4791</v>
      </c>
      <c r="D2325" s="1" t="s">
        <v>373</v>
      </c>
      <c r="E2325" s="1" t="str">
        <f t="shared" si="253"/>
        <v>Submitted</v>
      </c>
      <c r="F2325" s="1" t="s">
        <v>35</v>
      </c>
      <c r="G2325" s="1">
        <v>63</v>
      </c>
      <c r="H2325" s="1" t="s">
        <v>24</v>
      </c>
      <c r="I2325" s="1" t="s">
        <v>25</v>
      </c>
      <c r="J2325" s="1" t="s">
        <v>37</v>
      </c>
      <c r="K2325" s="4">
        <v>1069510</v>
      </c>
      <c r="L2325" s="4" t="str">
        <f t="shared" si="254"/>
        <v>Submitted</v>
      </c>
      <c r="M2325" s="1">
        <v>493</v>
      </c>
      <c r="N2325" s="1" t="str">
        <f t="shared" si="255"/>
        <v>High_risk</v>
      </c>
      <c r="O2325" s="1" t="str">
        <f t="shared" si="256"/>
        <v>Excellent</v>
      </c>
      <c r="P2325" s="1" t="str">
        <f t="shared" si="257"/>
        <v>Submitted</v>
      </c>
      <c r="Q2325" s="1" t="str">
        <f t="shared" si="258"/>
        <v>Valid</v>
      </c>
      <c r="R2325" s="1" t="s">
        <v>38</v>
      </c>
      <c r="S2325" s="4">
        <v>3880886</v>
      </c>
      <c r="T2325" s="1">
        <v>15.96</v>
      </c>
      <c r="U2325" s="1">
        <v>120</v>
      </c>
      <c r="V2325" s="1">
        <v>32340.720000000001</v>
      </c>
      <c r="W2325" s="4">
        <f t="shared" si="259"/>
        <v>5161578.38</v>
      </c>
      <c r="X2325" s="1" t="s">
        <v>59</v>
      </c>
      <c r="Y2325" s="1" t="s">
        <v>60</v>
      </c>
      <c r="Z2325" s="8">
        <v>47787</v>
      </c>
      <c r="AA2325" s="8" t="str">
        <f>TEXT(Table2[[#This Row],[Application_Date]],"yyy")</f>
        <v>2030</v>
      </c>
      <c r="AB2325" s="8" t="str">
        <f>TEXT(Table2[[#This Row],[Application_Date]],"mmmm")</f>
        <v>October</v>
      </c>
      <c r="AC2325" s="1" t="s">
        <v>41</v>
      </c>
      <c r="AD2325" s="1" t="s">
        <v>42</v>
      </c>
      <c r="AE2325" s="1" t="s">
        <v>62</v>
      </c>
    </row>
    <row r="2326" spans="1:31" x14ac:dyDescent="0.25">
      <c r="A2326" s="1" t="s">
        <v>4792</v>
      </c>
      <c r="B2326" s="1" t="str">
        <f>IF(COUNTIF($A$2:A2326,A2326)&gt;1,"Duplicate","Unique")</f>
        <v>Unique</v>
      </c>
      <c r="C2326" s="1" t="s">
        <v>4793</v>
      </c>
      <c r="D2326" s="1" t="s">
        <v>489</v>
      </c>
      <c r="E2326" s="1" t="str">
        <f t="shared" si="253"/>
        <v>Submitted</v>
      </c>
      <c r="F2326" s="1" t="s">
        <v>35</v>
      </c>
      <c r="G2326" s="1">
        <v>47</v>
      </c>
      <c r="H2326" s="1" t="s">
        <v>24</v>
      </c>
      <c r="I2326" s="1" t="s">
        <v>25</v>
      </c>
      <c r="J2326" s="1" t="s">
        <v>70</v>
      </c>
      <c r="K2326" s="4">
        <v>560678</v>
      </c>
      <c r="L2326" s="4" t="str">
        <f t="shared" si="254"/>
        <v>Submitted</v>
      </c>
      <c r="M2326" s="1">
        <v>734</v>
      </c>
      <c r="N2326" s="1" t="str">
        <f t="shared" si="255"/>
        <v>low_risk</v>
      </c>
      <c r="O2326" s="1" t="str">
        <f t="shared" si="256"/>
        <v>Excellent</v>
      </c>
      <c r="P2326" s="1" t="str">
        <f t="shared" si="257"/>
        <v>Submitted</v>
      </c>
      <c r="Q2326" s="1" t="str">
        <f t="shared" si="258"/>
        <v>Valid</v>
      </c>
      <c r="R2326" s="1" t="s">
        <v>70</v>
      </c>
      <c r="S2326" s="4">
        <v>1246181</v>
      </c>
      <c r="T2326" s="1">
        <v>16.350000000000001</v>
      </c>
      <c r="U2326" s="1">
        <v>60</v>
      </c>
      <c r="V2326" s="1">
        <v>20769.68</v>
      </c>
      <c r="W2326" s="4">
        <f t="shared" si="259"/>
        <v>1697921.6125</v>
      </c>
      <c r="X2326" s="1" t="s">
        <v>28</v>
      </c>
      <c r="Y2326" s="1" t="s">
        <v>29</v>
      </c>
      <c r="Z2326" s="8">
        <v>47788</v>
      </c>
      <c r="AA2326" s="8" t="str">
        <f>TEXT(Table2[[#This Row],[Application_Date]],"yyy")</f>
        <v>2030</v>
      </c>
      <c r="AB2326" s="8" t="str">
        <f>TEXT(Table2[[#This Row],[Application_Date]],"mmmm")</f>
        <v>November</v>
      </c>
      <c r="AC2326" s="1" t="s">
        <v>61</v>
      </c>
      <c r="AD2326" s="1" t="s">
        <v>30</v>
      </c>
      <c r="AE2326" s="1" t="s">
        <v>62</v>
      </c>
    </row>
    <row r="2327" spans="1:31" x14ac:dyDescent="0.25">
      <c r="A2327" s="1" t="s">
        <v>4794</v>
      </c>
      <c r="B2327" s="1" t="str">
        <f>IF(COUNTIF($A$2:A2327,A2327)&gt;1,"Duplicate","Unique")</f>
        <v>Unique</v>
      </c>
      <c r="C2327" s="1" t="s">
        <v>4795</v>
      </c>
      <c r="D2327" s="1" t="s">
        <v>575</v>
      </c>
      <c r="E2327" s="1" t="str">
        <f t="shared" si="253"/>
        <v>Submitted</v>
      </c>
      <c r="F2327" s="1" t="s">
        <v>35</v>
      </c>
      <c r="G2327" s="1">
        <v>35</v>
      </c>
      <c r="H2327" s="1" t="s">
        <v>36</v>
      </c>
      <c r="I2327" s="1" t="s">
        <v>25</v>
      </c>
      <c r="J2327" s="1" t="s">
        <v>26</v>
      </c>
      <c r="K2327" s="4">
        <v>2281329</v>
      </c>
      <c r="L2327" s="4" t="str">
        <f t="shared" si="254"/>
        <v>Submitted</v>
      </c>
      <c r="M2327" s="1">
        <v>522</v>
      </c>
      <c r="N2327" s="1" t="str">
        <f t="shared" si="255"/>
        <v>High_risk</v>
      </c>
      <c r="O2327" s="1" t="str">
        <f t="shared" si="256"/>
        <v>Excellent</v>
      </c>
      <c r="P2327" s="1" t="str">
        <f t="shared" si="257"/>
        <v>Submitted</v>
      </c>
      <c r="Q2327" s="1" t="str">
        <f t="shared" si="258"/>
        <v>Valid</v>
      </c>
      <c r="R2327" s="1" t="s">
        <v>70</v>
      </c>
      <c r="S2327" s="4">
        <v>2313832</v>
      </c>
      <c r="T2327" s="1">
        <v>9.6199999999999992</v>
      </c>
      <c r="U2327" s="1">
        <v>180</v>
      </c>
      <c r="V2327" s="1">
        <v>12854.62</v>
      </c>
      <c r="W2327" s="4">
        <f t="shared" si="259"/>
        <v>1854921.9866666666</v>
      </c>
      <c r="X2327" s="1" t="s">
        <v>59</v>
      </c>
      <c r="Y2327" s="1" t="s">
        <v>60</v>
      </c>
      <c r="Z2327" s="8">
        <v>47789</v>
      </c>
      <c r="AA2327" s="8" t="str">
        <f>TEXT(Table2[[#This Row],[Application_Date]],"yyy")</f>
        <v>2030</v>
      </c>
      <c r="AB2327" s="8" t="str">
        <f>TEXT(Table2[[#This Row],[Application_Date]],"mmmm")</f>
        <v>November</v>
      </c>
      <c r="AC2327" s="1" t="s">
        <v>61</v>
      </c>
      <c r="AD2327" s="1" t="s">
        <v>42</v>
      </c>
      <c r="AE2327" s="1" t="s">
        <v>62</v>
      </c>
    </row>
    <row r="2328" spans="1:31" x14ac:dyDescent="0.25">
      <c r="A2328" s="1" t="s">
        <v>4796</v>
      </c>
      <c r="B2328" s="1" t="str">
        <f>IF(COUNTIF($A$2:A2328,A2328)&gt;1,"Duplicate","Unique")</f>
        <v>Unique</v>
      </c>
      <c r="C2328" s="1" t="s">
        <v>4797</v>
      </c>
      <c r="D2328" s="1" t="s">
        <v>34</v>
      </c>
      <c r="E2328" s="1" t="str">
        <f t="shared" si="253"/>
        <v>Submitted</v>
      </c>
      <c r="F2328" s="1" t="s">
        <v>35</v>
      </c>
      <c r="G2328" s="1">
        <v>25</v>
      </c>
      <c r="H2328" s="1" t="s">
        <v>36</v>
      </c>
      <c r="I2328" s="1" t="s">
        <v>48</v>
      </c>
      <c r="J2328" s="1" t="s">
        <v>37</v>
      </c>
      <c r="K2328" s="4">
        <v>1316493</v>
      </c>
      <c r="L2328" s="4" t="str">
        <f t="shared" si="254"/>
        <v>Submitted</v>
      </c>
      <c r="M2328" s="1">
        <v>601</v>
      </c>
      <c r="N2328" s="1" t="str">
        <f t="shared" si="255"/>
        <v>low_risk</v>
      </c>
      <c r="O2328" s="1" t="str">
        <f t="shared" si="256"/>
        <v>Excellent</v>
      </c>
      <c r="P2328" s="1" t="str">
        <f t="shared" si="257"/>
        <v>Submitted</v>
      </c>
      <c r="Q2328" s="1" t="str">
        <f t="shared" si="258"/>
        <v>Valid</v>
      </c>
      <c r="R2328" s="1" t="s">
        <v>27</v>
      </c>
      <c r="S2328" s="4">
        <v>4127685</v>
      </c>
      <c r="T2328" s="1">
        <v>15.59</v>
      </c>
      <c r="U2328" s="1">
        <v>12</v>
      </c>
      <c r="V2328" s="1">
        <v>343973.75</v>
      </c>
      <c r="W2328" s="4">
        <f t="shared" si="259"/>
        <v>5362796.542119476</v>
      </c>
      <c r="X2328" s="1" t="s">
        <v>50</v>
      </c>
      <c r="Y2328" s="1" t="s">
        <v>51</v>
      </c>
      <c r="Z2328" s="8">
        <v>47790</v>
      </c>
      <c r="AA2328" s="8" t="str">
        <f>TEXT(Table2[[#This Row],[Application_Date]],"yyy")</f>
        <v>2030</v>
      </c>
      <c r="AB2328" s="8" t="str">
        <f>TEXT(Table2[[#This Row],[Application_Date]],"mmmm")</f>
        <v>November</v>
      </c>
      <c r="AC2328" s="1" t="s">
        <v>61</v>
      </c>
      <c r="AD2328" s="1" t="s">
        <v>30</v>
      </c>
      <c r="AE2328" s="1" t="s">
        <v>43</v>
      </c>
    </row>
    <row r="2329" spans="1:31" x14ac:dyDescent="0.25">
      <c r="A2329" s="1" t="s">
        <v>4798</v>
      </c>
      <c r="B2329" s="1" t="str">
        <f>IF(COUNTIF($A$2:A2329,A2329)&gt;1,"Duplicate","Unique")</f>
        <v>Unique</v>
      </c>
      <c r="C2329" s="1" t="s">
        <v>4799</v>
      </c>
      <c r="D2329" s="1" t="s">
        <v>75</v>
      </c>
      <c r="E2329" s="1" t="str">
        <f t="shared" si="253"/>
        <v>Submitted</v>
      </c>
      <c r="F2329" s="1" t="s">
        <v>47</v>
      </c>
      <c r="G2329" s="1">
        <v>32</v>
      </c>
      <c r="H2329" s="1" t="s">
        <v>36</v>
      </c>
      <c r="I2329" s="1" t="s">
        <v>48</v>
      </c>
      <c r="J2329" s="1" t="s">
        <v>37</v>
      </c>
      <c r="K2329" s="4">
        <v>1431900</v>
      </c>
      <c r="L2329" s="4" t="str">
        <f t="shared" si="254"/>
        <v>Submitted</v>
      </c>
      <c r="M2329" s="1">
        <v>692</v>
      </c>
      <c r="N2329" s="1" t="str">
        <f t="shared" si="255"/>
        <v>low_risk</v>
      </c>
      <c r="O2329" s="1" t="str">
        <f t="shared" si="256"/>
        <v>Excellent</v>
      </c>
      <c r="P2329" s="1" t="str">
        <f t="shared" si="257"/>
        <v>Submitted</v>
      </c>
      <c r="Q2329" s="1" t="str">
        <f t="shared" si="258"/>
        <v>Valid</v>
      </c>
      <c r="R2329" s="1" t="s">
        <v>6</v>
      </c>
      <c r="S2329" s="4">
        <v>685031</v>
      </c>
      <c r="T2329" s="1">
        <v>8.9600000000000009</v>
      </c>
      <c r="U2329" s="1">
        <v>120</v>
      </c>
      <c r="V2329" s="1">
        <v>5708.59</v>
      </c>
      <c r="W2329" s="4">
        <f t="shared" si="259"/>
        <v>511489.81333333335</v>
      </c>
      <c r="X2329" s="1" t="s">
        <v>59</v>
      </c>
      <c r="Y2329" s="1" t="s">
        <v>60</v>
      </c>
      <c r="Z2329" s="8">
        <v>47791</v>
      </c>
      <c r="AA2329" s="8" t="str">
        <f>TEXT(Table2[[#This Row],[Application_Date]],"yyy")</f>
        <v>2030</v>
      </c>
      <c r="AB2329" s="8" t="str">
        <f>TEXT(Table2[[#This Row],[Application_Date]],"mmmm")</f>
        <v>November</v>
      </c>
      <c r="AC2329" s="1" t="s">
        <v>61</v>
      </c>
      <c r="AD2329" s="1" t="s">
        <v>42</v>
      </c>
      <c r="AE2329" s="1" t="s">
        <v>62</v>
      </c>
    </row>
    <row r="2330" spans="1:31" x14ac:dyDescent="0.25">
      <c r="A2330" s="1" t="s">
        <v>4800</v>
      </c>
      <c r="B2330" s="1" t="str">
        <f>IF(COUNTIF($A$2:A2330,A2330)&gt;1,"Duplicate","Unique")</f>
        <v>Unique</v>
      </c>
      <c r="C2330" s="1" t="s">
        <v>4801</v>
      </c>
      <c r="D2330" s="1" t="s">
        <v>157</v>
      </c>
      <c r="E2330" s="1" t="str">
        <f t="shared" si="253"/>
        <v>Submitted</v>
      </c>
      <c r="F2330" s="1" t="s">
        <v>35</v>
      </c>
      <c r="G2330" s="1">
        <v>45</v>
      </c>
      <c r="H2330" s="1" t="s">
        <v>24</v>
      </c>
      <c r="I2330" s="1" t="s">
        <v>25</v>
      </c>
      <c r="J2330" s="1" t="s">
        <v>26</v>
      </c>
      <c r="K2330" s="4">
        <v>2384574</v>
      </c>
      <c r="L2330" s="4" t="str">
        <f t="shared" si="254"/>
        <v>Submitted</v>
      </c>
      <c r="M2330" s="1">
        <v>950</v>
      </c>
      <c r="N2330" s="1" t="str">
        <f t="shared" si="255"/>
        <v>medium_risk</v>
      </c>
      <c r="O2330" s="1" t="str">
        <f t="shared" si="256"/>
        <v>Excellent</v>
      </c>
      <c r="P2330" s="1" t="str">
        <f t="shared" si="257"/>
        <v>Submitted</v>
      </c>
      <c r="Q2330" s="1" t="str">
        <f t="shared" si="258"/>
        <v>Invalid</v>
      </c>
      <c r="R2330" s="1" t="s">
        <v>38</v>
      </c>
      <c r="S2330" s="4">
        <v>3843789</v>
      </c>
      <c r="T2330" s="1">
        <v>16.98</v>
      </c>
      <c r="U2330" s="1">
        <v>60</v>
      </c>
      <c r="V2330" s="1">
        <v>64063.15</v>
      </c>
      <c r="W2330" s="4">
        <f t="shared" si="259"/>
        <v>5438961.4350000005</v>
      </c>
      <c r="X2330" s="1" t="s">
        <v>105</v>
      </c>
      <c r="Y2330" s="1" t="s">
        <v>106</v>
      </c>
      <c r="Z2330" s="8">
        <v>47792</v>
      </c>
      <c r="AA2330" s="8" t="str">
        <f>TEXT(Table2[[#This Row],[Application_Date]],"yyy")</f>
        <v>2030</v>
      </c>
      <c r="AB2330" s="8" t="str">
        <f>TEXT(Table2[[#This Row],[Application_Date]],"mmmm")</f>
        <v>November</v>
      </c>
      <c r="AC2330" s="1" t="s">
        <v>52</v>
      </c>
      <c r="AD2330" s="1" t="s">
        <v>30</v>
      </c>
      <c r="AE2330" s="1" t="s">
        <v>31</v>
      </c>
    </row>
    <row r="2331" spans="1:31" x14ac:dyDescent="0.25">
      <c r="A2331" s="1" t="s">
        <v>4802</v>
      </c>
      <c r="B2331" s="1" t="str">
        <f>IF(COUNTIF($A$2:A2331,A2331)&gt;1,"Duplicate","Unique")</f>
        <v>Unique</v>
      </c>
      <c r="C2331" s="1" t="s">
        <v>4803</v>
      </c>
      <c r="D2331" s="1" t="s">
        <v>1280</v>
      </c>
      <c r="E2331" s="1" t="str">
        <f t="shared" si="253"/>
        <v>Submitted</v>
      </c>
      <c r="F2331" s="1" t="s">
        <v>35</v>
      </c>
      <c r="G2331" s="1">
        <v>29</v>
      </c>
      <c r="H2331" s="1" t="s">
        <v>36</v>
      </c>
      <c r="I2331" s="1" t="s">
        <v>25</v>
      </c>
      <c r="J2331" s="1" t="s">
        <v>26</v>
      </c>
      <c r="K2331" s="4">
        <v>1964738</v>
      </c>
      <c r="L2331" s="4" t="str">
        <f t="shared" si="254"/>
        <v>Submitted</v>
      </c>
      <c r="M2331" s="1">
        <v>706</v>
      </c>
      <c r="N2331" s="1" t="str">
        <f t="shared" si="255"/>
        <v>low_risk</v>
      </c>
      <c r="O2331" s="1" t="str">
        <f t="shared" si="256"/>
        <v>Excellent</v>
      </c>
      <c r="P2331" s="1" t="str">
        <f t="shared" si="257"/>
        <v>Submitted</v>
      </c>
      <c r="Q2331" s="1" t="str">
        <f t="shared" si="258"/>
        <v>Valid</v>
      </c>
      <c r="R2331" s="1" t="s">
        <v>82</v>
      </c>
      <c r="S2331" s="4">
        <v>1616795</v>
      </c>
      <c r="T2331" s="1">
        <v>16.16</v>
      </c>
      <c r="U2331" s="1">
        <v>180</v>
      </c>
      <c r="V2331" s="1">
        <v>8982.19</v>
      </c>
      <c r="W2331" s="4">
        <f t="shared" si="259"/>
        <v>2177283.9333333336</v>
      </c>
      <c r="X2331" s="1" t="s">
        <v>50</v>
      </c>
      <c r="Y2331" s="1" t="s">
        <v>51</v>
      </c>
      <c r="Z2331" s="8">
        <v>47793</v>
      </c>
      <c r="AA2331" s="8" t="str">
        <f>TEXT(Table2[[#This Row],[Application_Date]],"yyy")</f>
        <v>2030</v>
      </c>
      <c r="AB2331" s="8" t="str">
        <f>TEXT(Table2[[#This Row],[Application_Date]],"mmmm")</f>
        <v>November</v>
      </c>
      <c r="AC2331" s="1" t="s">
        <v>61</v>
      </c>
      <c r="AD2331" s="1" t="s">
        <v>42</v>
      </c>
      <c r="AE2331" s="1" t="s">
        <v>43</v>
      </c>
    </row>
    <row r="2332" spans="1:31" x14ac:dyDescent="0.25">
      <c r="A2332" s="1" t="s">
        <v>4804</v>
      </c>
      <c r="B2332" s="1" t="str">
        <f>IF(COUNTIF($A$2:A2332,A2332)&gt;1,"Duplicate","Unique")</f>
        <v>Unique</v>
      </c>
      <c r="C2332" s="1" t="s">
        <v>4805</v>
      </c>
      <c r="D2332" s="1" t="s">
        <v>293</v>
      </c>
      <c r="E2332" s="1" t="str">
        <f t="shared" si="253"/>
        <v>Submitted</v>
      </c>
      <c r="F2332" s="1" t="s">
        <v>47</v>
      </c>
      <c r="G2332" s="1">
        <v>47</v>
      </c>
      <c r="H2332" s="1" t="s">
        <v>36</v>
      </c>
      <c r="I2332" s="1" t="s">
        <v>48</v>
      </c>
      <c r="J2332" s="1" t="s">
        <v>70</v>
      </c>
      <c r="K2332" s="4">
        <v>1980607</v>
      </c>
      <c r="L2332" s="4" t="str">
        <f t="shared" si="254"/>
        <v>Submitted</v>
      </c>
      <c r="M2332" s="1">
        <v>771</v>
      </c>
      <c r="N2332" s="1" t="str">
        <f t="shared" si="255"/>
        <v>medium_risk</v>
      </c>
      <c r="O2332" s="1" t="str">
        <f t="shared" si="256"/>
        <v>Excellent</v>
      </c>
      <c r="P2332" s="1" t="str">
        <f t="shared" si="257"/>
        <v>Submitted</v>
      </c>
      <c r="Q2332" s="1" t="str">
        <f t="shared" si="258"/>
        <v>Valid</v>
      </c>
      <c r="R2332" s="1" t="s">
        <v>6</v>
      </c>
      <c r="S2332" s="4">
        <v>2515901</v>
      </c>
      <c r="T2332" s="1">
        <v>10.039999999999999</v>
      </c>
      <c r="U2332" s="1">
        <v>180</v>
      </c>
      <c r="V2332" s="1">
        <v>13977.23</v>
      </c>
      <c r="W2332" s="4">
        <f t="shared" si="259"/>
        <v>2104970.5033333329</v>
      </c>
      <c r="X2332" s="1" t="s">
        <v>59</v>
      </c>
      <c r="Y2332" s="1" t="s">
        <v>60</v>
      </c>
      <c r="Z2332" s="8">
        <v>47794</v>
      </c>
      <c r="AA2332" s="8" t="str">
        <f>TEXT(Table2[[#This Row],[Application_Date]],"yyy")</f>
        <v>2030</v>
      </c>
      <c r="AB2332" s="8" t="str">
        <f>TEXT(Table2[[#This Row],[Application_Date]],"mmmm")</f>
        <v>November</v>
      </c>
      <c r="AC2332" s="1" t="s">
        <v>52</v>
      </c>
      <c r="AD2332" s="1" t="s">
        <v>30</v>
      </c>
      <c r="AE2332" s="1" t="s">
        <v>43</v>
      </c>
    </row>
    <row r="2333" spans="1:31" x14ac:dyDescent="0.25">
      <c r="A2333" s="1" t="s">
        <v>4806</v>
      </c>
      <c r="B2333" s="1" t="str">
        <f>IF(COUNTIF($A$2:A2333,A2333)&gt;1,"Duplicate","Unique")</f>
        <v>Unique</v>
      </c>
      <c r="C2333" s="1" t="s">
        <v>4807</v>
      </c>
      <c r="D2333" s="1" t="s">
        <v>196</v>
      </c>
      <c r="E2333" s="1" t="str">
        <f t="shared" si="253"/>
        <v>Submitted</v>
      </c>
      <c r="F2333" s="1" t="s">
        <v>47</v>
      </c>
      <c r="G2333" s="1">
        <v>63</v>
      </c>
      <c r="H2333" s="1" t="s">
        <v>36</v>
      </c>
      <c r="I2333" s="1" t="s">
        <v>48</v>
      </c>
      <c r="J2333" s="1" t="s">
        <v>49</v>
      </c>
      <c r="K2333" s="4">
        <v>658739</v>
      </c>
      <c r="L2333" s="4" t="str">
        <f t="shared" si="254"/>
        <v>Submitted</v>
      </c>
      <c r="M2333" s="1">
        <v>713</v>
      </c>
      <c r="N2333" s="1" t="str">
        <f t="shared" si="255"/>
        <v>low_risk</v>
      </c>
      <c r="O2333" s="1" t="str">
        <f t="shared" si="256"/>
        <v>Excellent</v>
      </c>
      <c r="P2333" s="1" t="str">
        <f t="shared" si="257"/>
        <v>Submitted</v>
      </c>
      <c r="Q2333" s="1" t="str">
        <f t="shared" si="258"/>
        <v>Valid</v>
      </c>
      <c r="R2333" s="1" t="s">
        <v>82</v>
      </c>
      <c r="S2333" s="4">
        <v>2606007</v>
      </c>
      <c r="T2333" s="1">
        <v>15.02</v>
      </c>
      <c r="U2333" s="1">
        <v>36</v>
      </c>
      <c r="V2333" s="1">
        <v>72389.08</v>
      </c>
      <c r="W2333" s="4">
        <f t="shared" si="259"/>
        <v>3261852.0950006656</v>
      </c>
      <c r="X2333" s="1" t="s">
        <v>59</v>
      </c>
      <c r="Y2333" s="1" t="s">
        <v>60</v>
      </c>
      <c r="Z2333" s="8">
        <v>47795</v>
      </c>
      <c r="AA2333" s="8" t="str">
        <f>TEXT(Table2[[#This Row],[Application_Date]],"yyy")</f>
        <v>2030</v>
      </c>
      <c r="AB2333" s="8" t="str">
        <f>TEXT(Table2[[#This Row],[Application_Date]],"mmmm")</f>
        <v>November</v>
      </c>
      <c r="AC2333" s="1" t="s">
        <v>52</v>
      </c>
      <c r="AD2333" s="1" t="s">
        <v>30</v>
      </c>
      <c r="AE2333" s="1" t="s">
        <v>43</v>
      </c>
    </row>
    <row r="2334" spans="1:31" x14ac:dyDescent="0.25">
      <c r="A2334" s="1" t="s">
        <v>4808</v>
      </c>
      <c r="B2334" s="1" t="str">
        <f>IF(COUNTIF($A$2:A2334,A2334)&gt;1,"Duplicate","Unique")</f>
        <v>Unique</v>
      </c>
      <c r="C2334" s="1" t="s">
        <v>4809</v>
      </c>
      <c r="D2334" s="1" t="s">
        <v>75</v>
      </c>
      <c r="E2334" s="1" t="str">
        <f t="shared" si="253"/>
        <v>Submitted</v>
      </c>
      <c r="F2334" s="1" t="s">
        <v>47</v>
      </c>
      <c r="G2334" s="1">
        <v>63</v>
      </c>
      <c r="H2334" s="1" t="s">
        <v>36</v>
      </c>
      <c r="I2334" s="1" t="s">
        <v>48</v>
      </c>
      <c r="J2334" s="1" t="s">
        <v>49</v>
      </c>
      <c r="K2334" s="4">
        <v>1047714</v>
      </c>
      <c r="L2334" s="4" t="str">
        <f t="shared" si="254"/>
        <v>Submitted</v>
      </c>
      <c r="M2334" s="1">
        <v>811</v>
      </c>
      <c r="N2334" s="1" t="str">
        <f t="shared" si="255"/>
        <v>medium_risk</v>
      </c>
      <c r="O2334" s="1" t="str">
        <f t="shared" si="256"/>
        <v>Excellent</v>
      </c>
      <c r="P2334" s="1" t="str">
        <f t="shared" si="257"/>
        <v>Submitted</v>
      </c>
      <c r="Q2334" s="1" t="str">
        <f t="shared" si="258"/>
        <v>Valid</v>
      </c>
      <c r="R2334" s="1" t="s">
        <v>38</v>
      </c>
      <c r="S2334" s="4">
        <v>1368538</v>
      </c>
      <c r="T2334" s="1">
        <v>15.42</v>
      </c>
      <c r="U2334" s="1">
        <v>180</v>
      </c>
      <c r="V2334" s="1">
        <v>7602.99</v>
      </c>
      <c r="W2334" s="4">
        <f t="shared" si="259"/>
        <v>1758571.3299999998</v>
      </c>
      <c r="X2334" s="1" t="s">
        <v>59</v>
      </c>
      <c r="Y2334" s="1" t="s">
        <v>60</v>
      </c>
      <c r="Z2334" s="8">
        <v>47796</v>
      </c>
      <c r="AA2334" s="8" t="str">
        <f>TEXT(Table2[[#This Row],[Application_Date]],"yyy")</f>
        <v>2030</v>
      </c>
      <c r="AB2334" s="8" t="str">
        <f>TEXT(Table2[[#This Row],[Application_Date]],"mmmm")</f>
        <v>November</v>
      </c>
      <c r="AC2334" s="1" t="s">
        <v>61</v>
      </c>
      <c r="AD2334" s="1" t="s">
        <v>42</v>
      </c>
      <c r="AE2334" s="1" t="s">
        <v>31</v>
      </c>
    </row>
    <row r="2335" spans="1:31" x14ac:dyDescent="0.25">
      <c r="A2335" s="1" t="s">
        <v>4810</v>
      </c>
      <c r="B2335" s="1" t="str">
        <f>IF(COUNTIF($A$2:A2335,A2335)&gt;1,"Duplicate","Unique")</f>
        <v>Unique</v>
      </c>
      <c r="C2335" s="1" t="s">
        <v>4811</v>
      </c>
      <c r="D2335" s="1" t="s">
        <v>145</v>
      </c>
      <c r="E2335" s="1" t="str">
        <f t="shared" si="253"/>
        <v>Submitted</v>
      </c>
      <c r="F2335" s="1" t="s">
        <v>35</v>
      </c>
      <c r="G2335" s="1">
        <v>45</v>
      </c>
      <c r="H2335" s="1" t="s">
        <v>24</v>
      </c>
      <c r="I2335" s="1" t="s">
        <v>48</v>
      </c>
      <c r="J2335" s="1" t="s">
        <v>37</v>
      </c>
      <c r="K2335" s="4">
        <v>1440905</v>
      </c>
      <c r="L2335" s="4" t="str">
        <f t="shared" si="254"/>
        <v>Submitted</v>
      </c>
      <c r="M2335" s="1">
        <v>748</v>
      </c>
      <c r="N2335" s="1" t="str">
        <f t="shared" si="255"/>
        <v>low_risk</v>
      </c>
      <c r="O2335" s="1" t="str">
        <f t="shared" si="256"/>
        <v>Excellent</v>
      </c>
      <c r="P2335" s="1" t="str">
        <f t="shared" si="257"/>
        <v>Submitted</v>
      </c>
      <c r="Q2335" s="1" t="str">
        <f t="shared" si="258"/>
        <v>Valid</v>
      </c>
      <c r="R2335" s="1" t="s">
        <v>82</v>
      </c>
      <c r="S2335" s="4">
        <v>1029203</v>
      </c>
      <c r="T2335" s="1">
        <v>18.149999999999999</v>
      </c>
      <c r="U2335" s="1">
        <v>120</v>
      </c>
      <c r="V2335" s="1">
        <v>8576.69</v>
      </c>
      <c r="W2335" s="4">
        <f t="shared" si="259"/>
        <v>1556669.5374999999</v>
      </c>
      <c r="X2335" s="1" t="s">
        <v>50</v>
      </c>
      <c r="Y2335" s="1" t="s">
        <v>51</v>
      </c>
      <c r="Z2335" s="8">
        <v>47797</v>
      </c>
      <c r="AA2335" s="8" t="str">
        <f>TEXT(Table2[[#This Row],[Application_Date]],"yyy")</f>
        <v>2030</v>
      </c>
      <c r="AB2335" s="8" t="str">
        <f>TEXT(Table2[[#This Row],[Application_Date]],"mmmm")</f>
        <v>November</v>
      </c>
      <c r="AC2335" s="1" t="s">
        <v>61</v>
      </c>
      <c r="AD2335" s="1" t="s">
        <v>30</v>
      </c>
      <c r="AE2335" s="1" t="s">
        <v>43</v>
      </c>
    </row>
    <row r="2336" spans="1:31" x14ac:dyDescent="0.25">
      <c r="A2336" s="1" t="s">
        <v>4812</v>
      </c>
      <c r="B2336" s="1" t="str">
        <f>IF(COUNTIF($A$2:A2336,A2336)&gt;1,"Duplicate","Unique")</f>
        <v>Unique</v>
      </c>
      <c r="C2336" s="1" t="s">
        <v>4813</v>
      </c>
      <c r="D2336" s="1" t="s">
        <v>296</v>
      </c>
      <c r="E2336" s="1" t="str">
        <f t="shared" si="253"/>
        <v>Submitted</v>
      </c>
      <c r="F2336" s="1" t="s">
        <v>35</v>
      </c>
      <c r="G2336" s="1">
        <v>55</v>
      </c>
      <c r="H2336" s="1" t="s">
        <v>24</v>
      </c>
      <c r="I2336" s="1" t="s">
        <v>25</v>
      </c>
      <c r="J2336" s="1" t="s">
        <v>26</v>
      </c>
      <c r="K2336" s="4">
        <v>1452611</v>
      </c>
      <c r="L2336" s="4" t="str">
        <f t="shared" si="254"/>
        <v>Submitted</v>
      </c>
      <c r="M2336" s="1">
        <v>376</v>
      </c>
      <c r="N2336" s="1" t="str">
        <f t="shared" si="255"/>
        <v>High_risk</v>
      </c>
      <c r="O2336" s="1" t="str">
        <f t="shared" si="256"/>
        <v>Excellent</v>
      </c>
      <c r="P2336" s="1" t="str">
        <f t="shared" si="257"/>
        <v>Submitted</v>
      </c>
      <c r="Q2336" s="1" t="str">
        <f t="shared" si="258"/>
        <v>Valid</v>
      </c>
      <c r="R2336" s="1" t="s">
        <v>38</v>
      </c>
      <c r="S2336" s="4">
        <v>1835636</v>
      </c>
      <c r="T2336" s="1">
        <v>14.14</v>
      </c>
      <c r="U2336" s="1">
        <v>24</v>
      </c>
      <c r="V2336" s="1">
        <v>76484.83</v>
      </c>
      <c r="W2336" s="4">
        <f t="shared" si="259"/>
        <v>2162991.1032652357</v>
      </c>
      <c r="X2336" s="1" t="s">
        <v>105</v>
      </c>
      <c r="Y2336" s="1" t="s">
        <v>106</v>
      </c>
      <c r="Z2336" s="8">
        <v>47798</v>
      </c>
      <c r="AA2336" s="8" t="str">
        <f>TEXT(Table2[[#This Row],[Application_Date]],"yyy")</f>
        <v>2030</v>
      </c>
      <c r="AB2336" s="8" t="str">
        <f>TEXT(Table2[[#This Row],[Application_Date]],"mmmm")</f>
        <v>November</v>
      </c>
      <c r="AC2336" s="1" t="s">
        <v>52</v>
      </c>
      <c r="AD2336" s="1" t="s">
        <v>30</v>
      </c>
      <c r="AE2336" s="1" t="s">
        <v>62</v>
      </c>
    </row>
    <row r="2337" spans="1:31" x14ac:dyDescent="0.25">
      <c r="A2337" s="1" t="s">
        <v>4814</v>
      </c>
      <c r="B2337" s="1" t="str">
        <f>IF(COUNTIF($A$2:A2337,A2337)&gt;1,"Duplicate","Unique")</f>
        <v>Unique</v>
      </c>
      <c r="C2337" s="1" t="s">
        <v>4815</v>
      </c>
      <c r="D2337" s="1" t="s">
        <v>89</v>
      </c>
      <c r="E2337" s="1" t="str">
        <f t="shared" si="253"/>
        <v>Submitted</v>
      </c>
      <c r="F2337" s="1" t="s">
        <v>35</v>
      </c>
      <c r="G2337" s="1">
        <v>45</v>
      </c>
      <c r="H2337" s="1" t="s">
        <v>36</v>
      </c>
      <c r="I2337" s="1" t="s">
        <v>25</v>
      </c>
      <c r="J2337" s="1" t="s">
        <v>26</v>
      </c>
      <c r="K2337" s="4">
        <v>1159999</v>
      </c>
      <c r="L2337" s="4" t="str">
        <f t="shared" si="254"/>
        <v>Submitted</v>
      </c>
      <c r="M2337" s="1">
        <v>598</v>
      </c>
      <c r="N2337" s="1" t="str">
        <f t="shared" si="255"/>
        <v>High_risk</v>
      </c>
      <c r="O2337" s="1" t="str">
        <f t="shared" si="256"/>
        <v>Excellent</v>
      </c>
      <c r="P2337" s="1" t="str">
        <f t="shared" si="257"/>
        <v>Submitted</v>
      </c>
      <c r="Q2337" s="1" t="str">
        <f t="shared" si="258"/>
        <v>Valid</v>
      </c>
      <c r="R2337" s="1" t="s">
        <v>82</v>
      </c>
      <c r="S2337" s="4">
        <v>2299768</v>
      </c>
      <c r="T2337" s="1">
        <v>13.27</v>
      </c>
      <c r="U2337" s="1">
        <v>12</v>
      </c>
      <c r="V2337" s="1">
        <v>191647.33</v>
      </c>
      <c r="W2337" s="4">
        <f t="shared" si="259"/>
        <v>2543494.5723162424</v>
      </c>
      <c r="X2337" s="1" t="s">
        <v>85</v>
      </c>
      <c r="Y2337" s="1" t="s">
        <v>86</v>
      </c>
      <c r="Z2337" s="8">
        <v>47799</v>
      </c>
      <c r="AA2337" s="8" t="str">
        <f>TEXT(Table2[[#This Row],[Application_Date]],"yyy")</f>
        <v>2030</v>
      </c>
      <c r="AB2337" s="8" t="str">
        <f>TEXT(Table2[[#This Row],[Application_Date]],"mmmm")</f>
        <v>November</v>
      </c>
      <c r="AC2337" s="1" t="s">
        <v>61</v>
      </c>
      <c r="AD2337" s="1" t="s">
        <v>30</v>
      </c>
      <c r="AE2337" s="1" t="s">
        <v>66</v>
      </c>
    </row>
    <row r="2338" spans="1:31" x14ac:dyDescent="0.25">
      <c r="A2338" s="1" t="s">
        <v>4816</v>
      </c>
      <c r="B2338" s="1" t="str">
        <f>IF(COUNTIF($A$2:A2338,A2338)&gt;1,"Duplicate","Unique")</f>
        <v>Unique</v>
      </c>
      <c r="C2338" s="1" t="s">
        <v>4817</v>
      </c>
      <c r="D2338" s="1" t="s">
        <v>468</v>
      </c>
      <c r="E2338" s="1" t="str">
        <f t="shared" si="253"/>
        <v>Submitted</v>
      </c>
      <c r="F2338" s="1" t="s">
        <v>47</v>
      </c>
      <c r="G2338" s="1">
        <v>33</v>
      </c>
      <c r="H2338" s="1" t="s">
        <v>24</v>
      </c>
      <c r="I2338" s="1" t="s">
        <v>25</v>
      </c>
      <c r="J2338" s="1" t="s">
        <v>26</v>
      </c>
      <c r="K2338" s="4">
        <v>1878658</v>
      </c>
      <c r="L2338" s="4" t="str">
        <f t="shared" si="254"/>
        <v>Submitted</v>
      </c>
      <c r="M2338" s="1">
        <v>340</v>
      </c>
      <c r="N2338" s="1" t="str">
        <f t="shared" si="255"/>
        <v>High_risk</v>
      </c>
      <c r="O2338" s="1" t="str">
        <f t="shared" si="256"/>
        <v>Excellent</v>
      </c>
      <c r="P2338" s="1" t="str">
        <f t="shared" si="257"/>
        <v>Submitted</v>
      </c>
      <c r="Q2338" s="1" t="str">
        <f t="shared" si="258"/>
        <v>Valid</v>
      </c>
      <c r="R2338" s="1" t="s">
        <v>27</v>
      </c>
      <c r="S2338" s="4">
        <v>4030201</v>
      </c>
      <c r="T2338" s="1">
        <v>9.7200000000000006</v>
      </c>
      <c r="U2338" s="1">
        <v>36</v>
      </c>
      <c r="V2338" s="1">
        <v>111950.03</v>
      </c>
      <c r="W2338" s="4">
        <f t="shared" si="259"/>
        <v>3264462.8117273608</v>
      </c>
      <c r="X2338" s="1" t="s">
        <v>95</v>
      </c>
      <c r="Y2338" s="1" t="s">
        <v>96</v>
      </c>
      <c r="Z2338" s="8">
        <v>47800</v>
      </c>
      <c r="AA2338" s="8" t="str">
        <f>TEXT(Table2[[#This Row],[Application_Date]],"yyy")</f>
        <v>2030</v>
      </c>
      <c r="AB2338" s="8" t="str">
        <f>TEXT(Table2[[#This Row],[Application_Date]],"mmmm")</f>
        <v>November</v>
      </c>
      <c r="AC2338" s="1" t="s">
        <v>61</v>
      </c>
      <c r="AD2338" s="1" t="s">
        <v>30</v>
      </c>
      <c r="AE2338" s="1" t="s">
        <v>43</v>
      </c>
    </row>
    <row r="2339" spans="1:31" x14ac:dyDescent="0.25">
      <c r="A2339" s="1" t="s">
        <v>4818</v>
      </c>
      <c r="B2339" s="1" t="str">
        <f>IF(COUNTIF($A$2:A2339,A2339)&gt;1,"Duplicate","Unique")</f>
        <v>Unique</v>
      </c>
      <c r="C2339" s="1" t="s">
        <v>4819</v>
      </c>
      <c r="D2339" s="1" t="s">
        <v>136</v>
      </c>
      <c r="E2339" s="1" t="str">
        <f t="shared" si="253"/>
        <v>Submitted</v>
      </c>
      <c r="F2339" s="1" t="s">
        <v>35</v>
      </c>
      <c r="G2339" s="1">
        <v>35</v>
      </c>
      <c r="H2339" s="1" t="s">
        <v>24</v>
      </c>
      <c r="I2339" s="1" t="s">
        <v>25</v>
      </c>
      <c r="J2339" s="1" t="s">
        <v>37</v>
      </c>
      <c r="K2339" s="4">
        <v>2275161</v>
      </c>
      <c r="L2339" s="4" t="str">
        <f t="shared" si="254"/>
        <v>Submitted</v>
      </c>
      <c r="M2339" s="1">
        <v>753</v>
      </c>
      <c r="N2339" s="1" t="str">
        <f t="shared" si="255"/>
        <v>medium_risk</v>
      </c>
      <c r="O2339" s="1" t="str">
        <f t="shared" si="256"/>
        <v>Excellent</v>
      </c>
      <c r="P2339" s="1" t="str">
        <f t="shared" si="257"/>
        <v>Submitted</v>
      </c>
      <c r="Q2339" s="1" t="str">
        <f t="shared" si="258"/>
        <v>Valid</v>
      </c>
      <c r="R2339" s="1" t="s">
        <v>6</v>
      </c>
      <c r="S2339" s="4">
        <v>521156</v>
      </c>
      <c r="T2339" s="1">
        <v>11.71</v>
      </c>
      <c r="U2339" s="1">
        <v>60</v>
      </c>
      <c r="V2339" s="1">
        <v>8685.93</v>
      </c>
      <c r="W2339" s="4">
        <f t="shared" si="259"/>
        <v>508561.39666666673</v>
      </c>
      <c r="X2339" s="1" t="s">
        <v>39</v>
      </c>
      <c r="Y2339" s="1" t="s">
        <v>40</v>
      </c>
      <c r="Z2339" s="8">
        <v>47801</v>
      </c>
      <c r="AA2339" s="8" t="str">
        <f>TEXT(Table2[[#This Row],[Application_Date]],"yyy")</f>
        <v>2030</v>
      </c>
      <c r="AB2339" s="8" t="str">
        <f>TEXT(Table2[[#This Row],[Application_Date]],"mmmm")</f>
        <v>November</v>
      </c>
      <c r="AC2339" s="1" t="s">
        <v>41</v>
      </c>
      <c r="AD2339" s="1" t="s">
        <v>42</v>
      </c>
      <c r="AE2339" s="1" t="s">
        <v>66</v>
      </c>
    </row>
    <row r="2340" spans="1:31" x14ac:dyDescent="0.25">
      <c r="A2340" s="1" t="s">
        <v>4820</v>
      </c>
      <c r="B2340" s="1" t="str">
        <f>IF(COUNTIF($A$2:A2340,A2340)&gt;1,"Duplicate","Unique")</f>
        <v>Unique</v>
      </c>
      <c r="C2340" s="1" t="s">
        <v>4821</v>
      </c>
      <c r="D2340" s="1" t="s">
        <v>296</v>
      </c>
      <c r="E2340" s="1" t="str">
        <f t="shared" si="253"/>
        <v>Submitted</v>
      </c>
      <c r="F2340" s="1" t="s">
        <v>47</v>
      </c>
      <c r="G2340" s="1">
        <v>23</v>
      </c>
      <c r="H2340" s="1" t="s">
        <v>24</v>
      </c>
      <c r="I2340" s="1" t="s">
        <v>48</v>
      </c>
      <c r="J2340" s="1" t="s">
        <v>49</v>
      </c>
      <c r="K2340" s="4">
        <v>2497228</v>
      </c>
      <c r="L2340" s="4" t="str">
        <f t="shared" si="254"/>
        <v>Submitted</v>
      </c>
      <c r="M2340" s="1">
        <v>751</v>
      </c>
      <c r="N2340" s="1" t="str">
        <f t="shared" si="255"/>
        <v>medium_risk</v>
      </c>
      <c r="O2340" s="1" t="str">
        <f t="shared" si="256"/>
        <v>Excellent</v>
      </c>
      <c r="P2340" s="1" t="str">
        <f t="shared" si="257"/>
        <v>Submitted</v>
      </c>
      <c r="Q2340" s="1" t="str">
        <f t="shared" si="258"/>
        <v>Valid</v>
      </c>
      <c r="R2340" s="1" t="s">
        <v>38</v>
      </c>
      <c r="S2340" s="4">
        <v>3772550</v>
      </c>
      <c r="T2340" s="1">
        <v>18.850000000000001</v>
      </c>
      <c r="U2340" s="1">
        <v>24</v>
      </c>
      <c r="V2340" s="1">
        <v>157189.57999999999</v>
      </c>
      <c r="W2340" s="4">
        <f t="shared" si="259"/>
        <v>5926047.2925197501</v>
      </c>
      <c r="X2340" s="1" t="s">
        <v>95</v>
      </c>
      <c r="Y2340" s="1" t="s">
        <v>96</v>
      </c>
      <c r="Z2340" s="8">
        <v>47802</v>
      </c>
      <c r="AA2340" s="8" t="str">
        <f>TEXT(Table2[[#This Row],[Application_Date]],"yyy")</f>
        <v>2030</v>
      </c>
      <c r="AB2340" s="8" t="str">
        <f>TEXT(Table2[[#This Row],[Application_Date]],"mmmm")</f>
        <v>November</v>
      </c>
      <c r="AC2340" s="1" t="s">
        <v>61</v>
      </c>
      <c r="AD2340" s="1" t="s">
        <v>42</v>
      </c>
      <c r="AE2340" s="1" t="s">
        <v>43</v>
      </c>
    </row>
    <row r="2341" spans="1:31" x14ac:dyDescent="0.25">
      <c r="A2341" s="1" t="s">
        <v>4822</v>
      </c>
      <c r="B2341" s="1" t="str">
        <f>IF(COUNTIF($A$2:A2341,A2341)&gt;1,"Duplicate","Unique")</f>
        <v>Unique</v>
      </c>
      <c r="C2341" s="1" t="s">
        <v>4823</v>
      </c>
      <c r="D2341" s="1" t="s">
        <v>217</v>
      </c>
      <c r="E2341" s="1" t="str">
        <f t="shared" si="253"/>
        <v>Submitted</v>
      </c>
      <c r="F2341" s="1" t="s">
        <v>47</v>
      </c>
      <c r="G2341" s="1">
        <v>26</v>
      </c>
      <c r="H2341" s="1" t="s">
        <v>36</v>
      </c>
      <c r="I2341" s="1" t="s">
        <v>25</v>
      </c>
      <c r="J2341" s="1" t="s">
        <v>37</v>
      </c>
      <c r="K2341" s="4">
        <v>1672689</v>
      </c>
      <c r="L2341" s="4" t="str">
        <f t="shared" si="254"/>
        <v>Submitted</v>
      </c>
      <c r="M2341" s="1">
        <v>578</v>
      </c>
      <c r="N2341" s="1" t="str">
        <f t="shared" si="255"/>
        <v>High_risk</v>
      </c>
      <c r="O2341" s="1" t="str">
        <f t="shared" si="256"/>
        <v>Excellent</v>
      </c>
      <c r="P2341" s="1" t="str">
        <f t="shared" si="257"/>
        <v>Submitted</v>
      </c>
      <c r="Q2341" s="1" t="str">
        <f t="shared" si="258"/>
        <v>Valid</v>
      </c>
      <c r="R2341" s="1" t="s">
        <v>27</v>
      </c>
      <c r="S2341" s="4">
        <v>1214356</v>
      </c>
      <c r="T2341" s="1">
        <v>9.39</v>
      </c>
      <c r="U2341" s="1">
        <v>120</v>
      </c>
      <c r="V2341" s="1">
        <v>10119.629999999999</v>
      </c>
      <c r="W2341" s="4">
        <f t="shared" si="259"/>
        <v>950233.57000000007</v>
      </c>
      <c r="X2341" s="1" t="s">
        <v>50</v>
      </c>
      <c r="Y2341" s="1" t="s">
        <v>51</v>
      </c>
      <c r="Z2341" s="8">
        <v>47803</v>
      </c>
      <c r="AA2341" s="8" t="str">
        <f>TEXT(Table2[[#This Row],[Application_Date]],"yyy")</f>
        <v>2030</v>
      </c>
      <c r="AB2341" s="8" t="str">
        <f>TEXT(Table2[[#This Row],[Application_Date]],"mmmm")</f>
        <v>November</v>
      </c>
      <c r="AC2341" s="1" t="s">
        <v>61</v>
      </c>
      <c r="AD2341" s="1" t="s">
        <v>42</v>
      </c>
      <c r="AE2341" s="1" t="s">
        <v>62</v>
      </c>
    </row>
    <row r="2342" spans="1:31" x14ac:dyDescent="0.25">
      <c r="A2342" s="1" t="s">
        <v>4824</v>
      </c>
      <c r="B2342" s="1" t="str">
        <f>IF(COUNTIF($A$2:A2342,A2342)&gt;1,"Duplicate","Unique")</f>
        <v>Unique</v>
      </c>
      <c r="C2342" s="1" t="s">
        <v>4825</v>
      </c>
      <c r="D2342" s="1" t="s">
        <v>102</v>
      </c>
      <c r="E2342" s="1" t="str">
        <f t="shared" si="253"/>
        <v>Submitted</v>
      </c>
      <c r="F2342" s="1" t="s">
        <v>35</v>
      </c>
      <c r="G2342" s="1">
        <v>65</v>
      </c>
      <c r="H2342" s="1" t="s">
        <v>24</v>
      </c>
      <c r="I2342" s="1" t="s">
        <v>48</v>
      </c>
      <c r="J2342" s="1" t="s">
        <v>26</v>
      </c>
      <c r="K2342" s="4">
        <v>770832</v>
      </c>
      <c r="L2342" s="4" t="str">
        <f t="shared" si="254"/>
        <v>Submitted</v>
      </c>
      <c r="M2342" s="1">
        <v>603</v>
      </c>
      <c r="N2342" s="1" t="str">
        <f t="shared" si="255"/>
        <v>low_risk</v>
      </c>
      <c r="O2342" s="1" t="str">
        <f t="shared" si="256"/>
        <v>Excellent</v>
      </c>
      <c r="P2342" s="1" t="str">
        <f t="shared" si="257"/>
        <v>Submitted</v>
      </c>
      <c r="Q2342" s="1" t="str">
        <f t="shared" si="258"/>
        <v>Valid</v>
      </c>
      <c r="R2342" s="1" t="s">
        <v>70</v>
      </c>
      <c r="S2342" s="4">
        <v>2653103</v>
      </c>
      <c r="T2342" s="1">
        <v>12.76</v>
      </c>
      <c r="U2342" s="1">
        <v>180</v>
      </c>
      <c r="V2342" s="1">
        <v>14739.46</v>
      </c>
      <c r="W2342" s="4">
        <f t="shared" si="259"/>
        <v>2821132.8566666665</v>
      </c>
      <c r="X2342" s="1" t="s">
        <v>50</v>
      </c>
      <c r="Y2342" s="1" t="s">
        <v>51</v>
      </c>
      <c r="Z2342" s="8">
        <v>47804</v>
      </c>
      <c r="AA2342" s="8" t="str">
        <f>TEXT(Table2[[#This Row],[Application_Date]],"yyy")</f>
        <v>2030</v>
      </c>
      <c r="AB2342" s="8" t="str">
        <f>TEXT(Table2[[#This Row],[Application_Date]],"mmmm")</f>
        <v>November</v>
      </c>
      <c r="AC2342" s="1" t="s">
        <v>61</v>
      </c>
      <c r="AD2342" s="1" t="s">
        <v>42</v>
      </c>
      <c r="AE2342" s="1" t="s">
        <v>62</v>
      </c>
    </row>
    <row r="2343" spans="1:31" x14ac:dyDescent="0.25">
      <c r="A2343" s="1" t="s">
        <v>4826</v>
      </c>
      <c r="B2343" s="1" t="str">
        <f>IF(COUNTIF($A$2:A2343,A2343)&gt;1,"Duplicate","Unique")</f>
        <v>Unique</v>
      </c>
      <c r="C2343" s="1" t="s">
        <v>4827</v>
      </c>
      <c r="D2343" s="1" t="s">
        <v>169</v>
      </c>
      <c r="E2343" s="1" t="str">
        <f t="shared" si="253"/>
        <v>Submitted</v>
      </c>
      <c r="F2343" s="1" t="s">
        <v>47</v>
      </c>
      <c r="G2343" s="1">
        <v>36</v>
      </c>
      <c r="H2343" s="1" t="s">
        <v>36</v>
      </c>
      <c r="I2343" s="1" t="s">
        <v>48</v>
      </c>
      <c r="J2343" s="1" t="s">
        <v>70</v>
      </c>
      <c r="K2343" s="4">
        <v>2130270</v>
      </c>
      <c r="L2343" s="4" t="str">
        <f t="shared" si="254"/>
        <v>Submitted</v>
      </c>
      <c r="M2343" s="1">
        <v>584</v>
      </c>
      <c r="N2343" s="1" t="str">
        <f t="shared" si="255"/>
        <v>High_risk</v>
      </c>
      <c r="O2343" s="1" t="str">
        <f t="shared" si="256"/>
        <v>Excellent</v>
      </c>
      <c r="P2343" s="1" t="str">
        <f t="shared" si="257"/>
        <v>Submitted</v>
      </c>
      <c r="Q2343" s="1" t="str">
        <f t="shared" si="258"/>
        <v>Valid</v>
      </c>
      <c r="R2343" s="1" t="s">
        <v>6</v>
      </c>
      <c r="S2343" s="4">
        <v>2331994</v>
      </c>
      <c r="T2343" s="1">
        <v>12.67</v>
      </c>
      <c r="U2343" s="1">
        <v>60</v>
      </c>
      <c r="V2343" s="1">
        <v>38866.57</v>
      </c>
      <c r="W2343" s="4">
        <f t="shared" si="259"/>
        <v>2462196.9983333335</v>
      </c>
      <c r="X2343" s="1" t="s">
        <v>39</v>
      </c>
      <c r="Y2343" s="1" t="s">
        <v>40</v>
      </c>
      <c r="Z2343" s="8">
        <v>47805</v>
      </c>
      <c r="AA2343" s="8" t="str">
        <f>TEXT(Table2[[#This Row],[Application_Date]],"yyy")</f>
        <v>2030</v>
      </c>
      <c r="AB2343" s="8" t="str">
        <f>TEXT(Table2[[#This Row],[Application_Date]],"mmmm")</f>
        <v>November</v>
      </c>
      <c r="AC2343" s="1" t="s">
        <v>61</v>
      </c>
      <c r="AD2343" s="1" t="s">
        <v>42</v>
      </c>
      <c r="AE2343" s="1" t="s">
        <v>66</v>
      </c>
    </row>
    <row r="2344" spans="1:31" x14ac:dyDescent="0.25">
      <c r="A2344" s="1" t="s">
        <v>4828</v>
      </c>
      <c r="B2344" s="1" t="str">
        <f>IF(COUNTIF($A$2:A2344,A2344)&gt;1,"Duplicate","Unique")</f>
        <v>Unique</v>
      </c>
      <c r="C2344" s="1" t="s">
        <v>4829</v>
      </c>
      <c r="D2344" s="1" t="s">
        <v>78</v>
      </c>
      <c r="E2344" s="1" t="str">
        <f t="shared" si="253"/>
        <v>Submitted</v>
      </c>
      <c r="F2344" s="1" t="s">
        <v>47</v>
      </c>
      <c r="G2344" s="1">
        <v>55</v>
      </c>
      <c r="H2344" s="1" t="s">
        <v>36</v>
      </c>
      <c r="I2344" s="1" t="s">
        <v>25</v>
      </c>
      <c r="J2344" s="1" t="s">
        <v>70</v>
      </c>
      <c r="K2344" s="4">
        <v>546855</v>
      </c>
      <c r="L2344" s="4" t="str">
        <f t="shared" si="254"/>
        <v>Submitted</v>
      </c>
      <c r="M2344" s="1">
        <v>882</v>
      </c>
      <c r="N2344" s="1" t="str">
        <f t="shared" si="255"/>
        <v>medium_risk</v>
      </c>
      <c r="O2344" s="1" t="str">
        <f t="shared" si="256"/>
        <v>Excellent</v>
      </c>
      <c r="P2344" s="1" t="str">
        <f t="shared" si="257"/>
        <v>Submitted</v>
      </c>
      <c r="Q2344" s="1" t="str">
        <f t="shared" si="258"/>
        <v>Valid</v>
      </c>
      <c r="R2344" s="1" t="s">
        <v>27</v>
      </c>
      <c r="S2344" s="4">
        <v>3816857</v>
      </c>
      <c r="T2344" s="1">
        <v>11.71</v>
      </c>
      <c r="U2344" s="1">
        <v>60</v>
      </c>
      <c r="V2344" s="1">
        <v>63614.28</v>
      </c>
      <c r="W2344" s="4">
        <f t="shared" si="259"/>
        <v>3724616.289166667</v>
      </c>
      <c r="X2344" s="1" t="s">
        <v>50</v>
      </c>
      <c r="Y2344" s="1" t="s">
        <v>51</v>
      </c>
      <c r="Z2344" s="8">
        <v>47806</v>
      </c>
      <c r="AA2344" s="8" t="str">
        <f>TEXT(Table2[[#This Row],[Application_Date]],"yyy")</f>
        <v>2030</v>
      </c>
      <c r="AB2344" s="8" t="str">
        <f>TEXT(Table2[[#This Row],[Application_Date]],"mmmm")</f>
        <v>November</v>
      </c>
      <c r="AC2344" s="1" t="s">
        <v>41</v>
      </c>
      <c r="AD2344" s="1" t="s">
        <v>42</v>
      </c>
      <c r="AE2344" s="1" t="s">
        <v>62</v>
      </c>
    </row>
    <row r="2345" spans="1:31" x14ac:dyDescent="0.25">
      <c r="A2345" s="1" t="s">
        <v>4830</v>
      </c>
      <c r="B2345" s="1" t="str">
        <f>IF(COUNTIF($A$2:A2345,A2345)&gt;1,"Duplicate","Unique")</f>
        <v>Unique</v>
      </c>
      <c r="C2345" s="1" t="s">
        <v>4831</v>
      </c>
      <c r="D2345" s="1" t="s">
        <v>333</v>
      </c>
      <c r="E2345" s="1" t="str">
        <f t="shared" si="253"/>
        <v>Submitted</v>
      </c>
      <c r="F2345" s="1" t="s">
        <v>47</v>
      </c>
      <c r="G2345" s="1">
        <v>32</v>
      </c>
      <c r="H2345" s="1" t="s">
        <v>36</v>
      </c>
      <c r="I2345" s="1" t="s">
        <v>25</v>
      </c>
      <c r="J2345" s="1" t="s">
        <v>70</v>
      </c>
      <c r="K2345" s="4">
        <v>2340234</v>
      </c>
      <c r="L2345" s="4" t="str">
        <f t="shared" si="254"/>
        <v>Submitted</v>
      </c>
      <c r="M2345" s="1">
        <v>545</v>
      </c>
      <c r="N2345" s="1" t="str">
        <f t="shared" si="255"/>
        <v>High_risk</v>
      </c>
      <c r="O2345" s="1" t="str">
        <f t="shared" si="256"/>
        <v>Excellent</v>
      </c>
      <c r="P2345" s="1" t="str">
        <f t="shared" si="257"/>
        <v>Submitted</v>
      </c>
      <c r="Q2345" s="1" t="str">
        <f t="shared" si="258"/>
        <v>Valid</v>
      </c>
      <c r="R2345" s="1" t="s">
        <v>82</v>
      </c>
      <c r="S2345" s="4">
        <v>2019968</v>
      </c>
      <c r="T2345" s="1">
        <v>18.100000000000001</v>
      </c>
      <c r="U2345" s="1">
        <v>12</v>
      </c>
      <c r="V2345" s="1">
        <v>168330.67</v>
      </c>
      <c r="W2345" s="4">
        <f t="shared" si="259"/>
        <v>3046834.1829871903</v>
      </c>
      <c r="X2345" s="1" t="s">
        <v>105</v>
      </c>
      <c r="Y2345" s="1" t="s">
        <v>106</v>
      </c>
      <c r="Z2345" s="8">
        <v>47807</v>
      </c>
      <c r="AA2345" s="8" t="str">
        <f>TEXT(Table2[[#This Row],[Application_Date]],"yyy")</f>
        <v>2030</v>
      </c>
      <c r="AB2345" s="8" t="str">
        <f>TEXT(Table2[[#This Row],[Application_Date]],"mmmm")</f>
        <v>November</v>
      </c>
      <c r="AC2345" s="1" t="s">
        <v>61</v>
      </c>
      <c r="AD2345" s="1" t="s">
        <v>30</v>
      </c>
      <c r="AE2345" s="1" t="s">
        <v>31</v>
      </c>
    </row>
    <row r="2346" spans="1:31" x14ac:dyDescent="0.25">
      <c r="A2346" s="1" t="s">
        <v>4832</v>
      </c>
      <c r="B2346" s="1" t="str">
        <f>IF(COUNTIF($A$2:A2346,A2346)&gt;1,"Duplicate","Unique")</f>
        <v>Unique</v>
      </c>
      <c r="C2346" s="1" t="s">
        <v>4833</v>
      </c>
      <c r="D2346" s="1" t="s">
        <v>145</v>
      </c>
      <c r="E2346" s="1" t="str">
        <f t="shared" si="253"/>
        <v>Submitted</v>
      </c>
      <c r="F2346" s="1" t="s">
        <v>35</v>
      </c>
      <c r="G2346" s="1">
        <v>58</v>
      </c>
      <c r="H2346" s="1" t="s">
        <v>36</v>
      </c>
      <c r="I2346" s="1" t="s">
        <v>48</v>
      </c>
      <c r="J2346" s="1" t="s">
        <v>26</v>
      </c>
      <c r="K2346" s="4">
        <v>735282</v>
      </c>
      <c r="L2346" s="4" t="str">
        <f t="shared" si="254"/>
        <v>Submitted</v>
      </c>
      <c r="M2346" s="1">
        <v>890</v>
      </c>
      <c r="N2346" s="1" t="str">
        <f t="shared" si="255"/>
        <v>medium_risk</v>
      </c>
      <c r="O2346" s="1" t="str">
        <f t="shared" si="256"/>
        <v>Excellent</v>
      </c>
      <c r="P2346" s="1" t="str">
        <f t="shared" si="257"/>
        <v>Submitted</v>
      </c>
      <c r="Q2346" s="1" t="str">
        <f t="shared" si="258"/>
        <v>Valid</v>
      </c>
      <c r="R2346" s="1" t="s">
        <v>82</v>
      </c>
      <c r="S2346" s="4">
        <v>3762687</v>
      </c>
      <c r="T2346" s="1">
        <v>13.74</v>
      </c>
      <c r="U2346" s="1">
        <v>60</v>
      </c>
      <c r="V2346" s="1">
        <v>62711.45</v>
      </c>
      <c r="W2346" s="4">
        <f t="shared" si="259"/>
        <v>4308276.6150000002</v>
      </c>
      <c r="X2346" s="1" t="s">
        <v>85</v>
      </c>
      <c r="Y2346" s="1" t="s">
        <v>86</v>
      </c>
      <c r="Z2346" s="8">
        <v>47808</v>
      </c>
      <c r="AA2346" s="8" t="str">
        <f>TEXT(Table2[[#This Row],[Application_Date]],"yyy")</f>
        <v>2030</v>
      </c>
      <c r="AB2346" s="8" t="str">
        <f>TEXT(Table2[[#This Row],[Application_Date]],"mmmm")</f>
        <v>November</v>
      </c>
      <c r="AC2346" s="1" t="s">
        <v>61</v>
      </c>
      <c r="AD2346" s="1" t="s">
        <v>42</v>
      </c>
      <c r="AE2346" s="1" t="s">
        <v>31</v>
      </c>
    </row>
    <row r="2347" spans="1:31" x14ac:dyDescent="0.25">
      <c r="A2347" s="1" t="s">
        <v>4834</v>
      </c>
      <c r="B2347" s="1" t="str">
        <f>IF(COUNTIF($A$2:A2347,A2347)&gt;1,"Duplicate","Unique")</f>
        <v>Unique</v>
      </c>
      <c r="C2347" s="1" t="s">
        <v>4835</v>
      </c>
      <c r="D2347" s="1" t="s">
        <v>136</v>
      </c>
      <c r="E2347" s="1" t="str">
        <f t="shared" si="253"/>
        <v>Submitted</v>
      </c>
      <c r="F2347" s="1" t="s">
        <v>47</v>
      </c>
      <c r="G2347" s="1">
        <v>53</v>
      </c>
      <c r="H2347" s="1" t="s">
        <v>24</v>
      </c>
      <c r="I2347" s="1" t="s">
        <v>48</v>
      </c>
      <c r="J2347" s="1" t="s">
        <v>26</v>
      </c>
      <c r="K2347" s="4">
        <v>603425</v>
      </c>
      <c r="L2347" s="4" t="str">
        <f t="shared" si="254"/>
        <v>Submitted</v>
      </c>
      <c r="M2347" s="1">
        <v>749</v>
      </c>
      <c r="N2347" s="1" t="str">
        <f t="shared" si="255"/>
        <v>low_risk</v>
      </c>
      <c r="O2347" s="1" t="str">
        <f t="shared" si="256"/>
        <v>Excellent</v>
      </c>
      <c r="P2347" s="1" t="str">
        <f t="shared" si="257"/>
        <v>Submitted</v>
      </c>
      <c r="Q2347" s="1" t="str">
        <f t="shared" si="258"/>
        <v>Valid</v>
      </c>
      <c r="R2347" s="1" t="s">
        <v>82</v>
      </c>
      <c r="S2347" s="4">
        <v>2620863</v>
      </c>
      <c r="T2347" s="1">
        <v>11.6</v>
      </c>
      <c r="U2347" s="1">
        <v>60</v>
      </c>
      <c r="V2347" s="1">
        <v>43681.05</v>
      </c>
      <c r="W2347" s="4">
        <f t="shared" si="259"/>
        <v>2533500.9</v>
      </c>
      <c r="X2347" s="1" t="s">
        <v>39</v>
      </c>
      <c r="Y2347" s="1" t="s">
        <v>40</v>
      </c>
      <c r="Z2347" s="8">
        <v>47809</v>
      </c>
      <c r="AA2347" s="8" t="str">
        <f>TEXT(Table2[[#This Row],[Application_Date]],"yyy")</f>
        <v>2030</v>
      </c>
      <c r="AB2347" s="8" t="str">
        <f>TEXT(Table2[[#This Row],[Application_Date]],"mmmm")</f>
        <v>November</v>
      </c>
      <c r="AC2347" s="1" t="s">
        <v>61</v>
      </c>
      <c r="AD2347" s="1" t="s">
        <v>30</v>
      </c>
      <c r="AE2347" s="1" t="s">
        <v>62</v>
      </c>
    </row>
    <row r="2348" spans="1:31" x14ac:dyDescent="0.25">
      <c r="A2348" s="1" t="s">
        <v>4836</v>
      </c>
      <c r="B2348" s="1" t="str">
        <f>IF(COUNTIF($A$2:A2348,A2348)&gt;1,"Duplicate","Unique")</f>
        <v>Unique</v>
      </c>
      <c r="C2348" s="1" t="s">
        <v>4837</v>
      </c>
      <c r="D2348" s="1" t="s">
        <v>177</v>
      </c>
      <c r="E2348" s="1" t="str">
        <f t="shared" si="253"/>
        <v>Submitted</v>
      </c>
      <c r="F2348" s="1" t="s">
        <v>47</v>
      </c>
      <c r="G2348" s="1">
        <v>37</v>
      </c>
      <c r="H2348" s="1" t="s">
        <v>36</v>
      </c>
      <c r="I2348" s="1" t="s">
        <v>25</v>
      </c>
      <c r="J2348" s="1" t="s">
        <v>49</v>
      </c>
      <c r="K2348" s="4">
        <v>1868812</v>
      </c>
      <c r="L2348" s="4" t="str">
        <f t="shared" si="254"/>
        <v>Submitted</v>
      </c>
      <c r="M2348" s="1">
        <v>323</v>
      </c>
      <c r="N2348" s="1" t="str">
        <f t="shared" si="255"/>
        <v>High_risk</v>
      </c>
      <c r="O2348" s="1" t="str">
        <f t="shared" si="256"/>
        <v>Excellent</v>
      </c>
      <c r="P2348" s="1" t="str">
        <f t="shared" si="257"/>
        <v>Submitted</v>
      </c>
      <c r="Q2348" s="1" t="str">
        <f t="shared" si="258"/>
        <v>Valid</v>
      </c>
      <c r="R2348" s="1" t="s">
        <v>27</v>
      </c>
      <c r="S2348" s="4">
        <v>4019923</v>
      </c>
      <c r="T2348" s="1">
        <v>8.9700000000000006</v>
      </c>
      <c r="U2348" s="1">
        <v>60</v>
      </c>
      <c r="V2348" s="1">
        <v>66998.720000000001</v>
      </c>
      <c r="W2348" s="4">
        <f t="shared" si="259"/>
        <v>3004892.4425000087</v>
      </c>
      <c r="X2348" s="1" t="s">
        <v>95</v>
      </c>
      <c r="Y2348" s="1" t="s">
        <v>96</v>
      </c>
      <c r="Z2348" s="8">
        <v>47810</v>
      </c>
      <c r="AA2348" s="8" t="str">
        <f>TEXT(Table2[[#This Row],[Application_Date]],"yyy")</f>
        <v>2030</v>
      </c>
      <c r="AB2348" s="8" t="str">
        <f>TEXT(Table2[[#This Row],[Application_Date]],"mmmm")</f>
        <v>November</v>
      </c>
      <c r="AC2348" s="1" t="s">
        <v>41</v>
      </c>
      <c r="AD2348" s="1" t="s">
        <v>30</v>
      </c>
      <c r="AE2348" s="1" t="s">
        <v>66</v>
      </c>
    </row>
    <row r="2349" spans="1:31" x14ac:dyDescent="0.25">
      <c r="A2349" s="1" t="s">
        <v>4838</v>
      </c>
      <c r="B2349" s="1" t="str">
        <f>IF(COUNTIF($A$2:A2349,A2349)&gt;1,"Duplicate","Unique")</f>
        <v>Unique</v>
      </c>
      <c r="C2349" s="1" t="s">
        <v>4839</v>
      </c>
      <c r="D2349" s="1" t="s">
        <v>102</v>
      </c>
      <c r="E2349" s="1" t="str">
        <f t="shared" si="253"/>
        <v>Submitted</v>
      </c>
      <c r="F2349" s="1" t="s">
        <v>47</v>
      </c>
      <c r="G2349" s="1">
        <v>61</v>
      </c>
      <c r="H2349" s="1" t="s">
        <v>36</v>
      </c>
      <c r="I2349" s="1" t="s">
        <v>48</v>
      </c>
      <c r="J2349" s="1" t="s">
        <v>26</v>
      </c>
      <c r="K2349" s="4">
        <v>2472708</v>
      </c>
      <c r="L2349" s="4" t="str">
        <f t="shared" si="254"/>
        <v>Submitted</v>
      </c>
      <c r="M2349" s="1">
        <v>708</v>
      </c>
      <c r="N2349" s="1" t="str">
        <f t="shared" si="255"/>
        <v>low_risk</v>
      </c>
      <c r="O2349" s="1" t="str">
        <f t="shared" si="256"/>
        <v>Excellent</v>
      </c>
      <c r="P2349" s="1" t="str">
        <f t="shared" si="257"/>
        <v>Submitted</v>
      </c>
      <c r="Q2349" s="1" t="str">
        <f t="shared" si="258"/>
        <v>Valid</v>
      </c>
      <c r="R2349" s="1" t="s">
        <v>6</v>
      </c>
      <c r="S2349" s="4">
        <v>4504669</v>
      </c>
      <c r="T2349" s="1">
        <v>15.41</v>
      </c>
      <c r="U2349" s="1">
        <v>36</v>
      </c>
      <c r="V2349" s="1">
        <v>125129.69</v>
      </c>
      <c r="W2349" s="4">
        <f t="shared" si="259"/>
        <v>5784745.774167371</v>
      </c>
      <c r="X2349" s="1" t="s">
        <v>39</v>
      </c>
      <c r="Y2349" s="1" t="s">
        <v>40</v>
      </c>
      <c r="Z2349" s="8">
        <v>47811</v>
      </c>
      <c r="AA2349" s="8" t="str">
        <f>TEXT(Table2[[#This Row],[Application_Date]],"yyy")</f>
        <v>2030</v>
      </c>
      <c r="AB2349" s="8" t="str">
        <f>TEXT(Table2[[#This Row],[Application_Date]],"mmmm")</f>
        <v>November</v>
      </c>
      <c r="AC2349" s="1" t="s">
        <v>41</v>
      </c>
      <c r="AD2349" s="1" t="s">
        <v>42</v>
      </c>
      <c r="AE2349" s="1" t="s">
        <v>66</v>
      </c>
    </row>
    <row r="2350" spans="1:31" x14ac:dyDescent="0.25">
      <c r="A2350" s="1" t="s">
        <v>4840</v>
      </c>
      <c r="B2350" s="1" t="str">
        <f>IF(COUNTIF($A$2:A2350,A2350)&gt;1,"Duplicate","Unique")</f>
        <v>Unique</v>
      </c>
      <c r="C2350" s="1" t="s">
        <v>4841</v>
      </c>
      <c r="D2350" s="1" t="s">
        <v>284</v>
      </c>
      <c r="E2350" s="1" t="str">
        <f t="shared" si="253"/>
        <v>Submitted</v>
      </c>
      <c r="F2350" s="1" t="s">
        <v>47</v>
      </c>
      <c r="G2350" s="1">
        <v>18</v>
      </c>
      <c r="H2350" s="1" t="s">
        <v>24</v>
      </c>
      <c r="I2350" s="1" t="s">
        <v>48</v>
      </c>
      <c r="J2350" s="1" t="s">
        <v>70</v>
      </c>
      <c r="K2350" s="4">
        <v>667138</v>
      </c>
      <c r="L2350" s="4" t="str">
        <f t="shared" si="254"/>
        <v>Submitted</v>
      </c>
      <c r="M2350" s="1">
        <v>570</v>
      </c>
      <c r="N2350" s="1" t="str">
        <f t="shared" si="255"/>
        <v>High_risk</v>
      </c>
      <c r="O2350" s="1" t="str">
        <f t="shared" si="256"/>
        <v>Excellent</v>
      </c>
      <c r="P2350" s="1" t="str">
        <f t="shared" si="257"/>
        <v>Submitted</v>
      </c>
      <c r="Q2350" s="1" t="str">
        <f t="shared" si="258"/>
        <v>Valid</v>
      </c>
      <c r="R2350" s="1" t="s">
        <v>38</v>
      </c>
      <c r="S2350" s="4">
        <v>0</v>
      </c>
      <c r="T2350" s="1">
        <v>14.28</v>
      </c>
      <c r="U2350" s="1">
        <v>24</v>
      </c>
      <c r="V2350" s="1">
        <v>10416.67</v>
      </c>
      <c r="W2350" s="4">
        <f t="shared" si="259"/>
        <v>0</v>
      </c>
      <c r="X2350" s="1" t="s">
        <v>95</v>
      </c>
      <c r="Y2350" s="1" t="s">
        <v>96</v>
      </c>
      <c r="Z2350" s="8">
        <v>47812</v>
      </c>
      <c r="AA2350" s="8" t="str">
        <f>TEXT(Table2[[#This Row],[Application_Date]],"yyy")</f>
        <v>2030</v>
      </c>
      <c r="AB2350" s="8" t="str">
        <f>TEXT(Table2[[#This Row],[Application_Date]],"mmmm")</f>
        <v>November</v>
      </c>
      <c r="AC2350" s="1" t="s">
        <v>61</v>
      </c>
      <c r="AD2350" s="1" t="s">
        <v>42</v>
      </c>
      <c r="AE2350" s="1" t="s">
        <v>66</v>
      </c>
    </row>
    <row r="2351" spans="1:31" x14ac:dyDescent="0.25">
      <c r="A2351" s="1" t="s">
        <v>4842</v>
      </c>
      <c r="B2351" s="1" t="str">
        <f>IF(COUNTIF($A$2:A2351,A2351)&gt;1,"Duplicate","Unique")</f>
        <v>Unique</v>
      </c>
      <c r="C2351" s="1" t="s">
        <v>4843</v>
      </c>
      <c r="D2351" s="1" t="s">
        <v>270</v>
      </c>
      <c r="E2351" s="1" t="str">
        <f t="shared" si="253"/>
        <v>Submitted</v>
      </c>
      <c r="F2351" s="1" t="s">
        <v>35</v>
      </c>
      <c r="G2351" s="1">
        <v>54</v>
      </c>
      <c r="H2351" s="1" t="s">
        <v>24</v>
      </c>
      <c r="I2351" s="1" t="s">
        <v>48</v>
      </c>
      <c r="J2351" s="1" t="s">
        <v>49</v>
      </c>
      <c r="K2351" s="4">
        <v>328084</v>
      </c>
      <c r="L2351" s="4" t="str">
        <f t="shared" si="254"/>
        <v>Submitted</v>
      </c>
      <c r="M2351" s="1">
        <v>541</v>
      </c>
      <c r="N2351" s="1" t="str">
        <f t="shared" si="255"/>
        <v>High_risk</v>
      </c>
      <c r="O2351" s="1" t="str">
        <f t="shared" si="256"/>
        <v>Excellent</v>
      </c>
      <c r="P2351" s="1" t="str">
        <f t="shared" si="257"/>
        <v>Submitted</v>
      </c>
      <c r="Q2351" s="1" t="str">
        <f t="shared" si="258"/>
        <v>Valid</v>
      </c>
      <c r="R2351" s="1" t="s">
        <v>6</v>
      </c>
      <c r="S2351" s="4">
        <v>4260360</v>
      </c>
      <c r="T2351" s="1">
        <v>13.31</v>
      </c>
      <c r="U2351" s="1">
        <v>36</v>
      </c>
      <c r="V2351" s="1">
        <v>118343.33</v>
      </c>
      <c r="W2351" s="4">
        <f t="shared" si="259"/>
        <v>4725449.3000101494</v>
      </c>
      <c r="X2351" s="1" t="s">
        <v>39</v>
      </c>
      <c r="Y2351" s="1" t="s">
        <v>40</v>
      </c>
      <c r="Z2351" s="8">
        <v>47813</v>
      </c>
      <c r="AA2351" s="8" t="str">
        <f>TEXT(Table2[[#This Row],[Application_Date]],"yyy")</f>
        <v>2030</v>
      </c>
      <c r="AB2351" s="8" t="str">
        <f>TEXT(Table2[[#This Row],[Application_Date]],"mmmm")</f>
        <v>November</v>
      </c>
      <c r="AC2351" s="1" t="s">
        <v>61</v>
      </c>
      <c r="AD2351" s="1" t="s">
        <v>42</v>
      </c>
      <c r="AE2351" s="1" t="s">
        <v>66</v>
      </c>
    </row>
    <row r="2352" spans="1:31" x14ac:dyDescent="0.25">
      <c r="A2352" s="1" t="s">
        <v>4844</v>
      </c>
      <c r="B2352" s="1" t="str">
        <f>IF(COUNTIF($A$2:A2352,A2352)&gt;1,"Duplicate","Unique")</f>
        <v>Unique</v>
      </c>
      <c r="C2352" s="1" t="s">
        <v>4845</v>
      </c>
      <c r="D2352" s="1" t="s">
        <v>325</v>
      </c>
      <c r="E2352" s="1" t="str">
        <f t="shared" si="253"/>
        <v>Submitted</v>
      </c>
      <c r="F2352" s="1" t="s">
        <v>35</v>
      </c>
      <c r="G2352" s="1">
        <v>65</v>
      </c>
      <c r="H2352" s="1" t="s">
        <v>36</v>
      </c>
      <c r="I2352" s="1" t="s">
        <v>25</v>
      </c>
      <c r="J2352" s="1" t="s">
        <v>70</v>
      </c>
      <c r="K2352" s="4">
        <v>1452834</v>
      </c>
      <c r="L2352" s="4" t="str">
        <f t="shared" si="254"/>
        <v>Submitted</v>
      </c>
      <c r="M2352" s="1">
        <v>653</v>
      </c>
      <c r="N2352" s="1" t="str">
        <f t="shared" si="255"/>
        <v>low_risk</v>
      </c>
      <c r="O2352" s="1" t="str">
        <f t="shared" si="256"/>
        <v>Excellent</v>
      </c>
      <c r="P2352" s="1" t="str">
        <f t="shared" si="257"/>
        <v>Submitted</v>
      </c>
      <c r="Q2352" s="1" t="str">
        <f t="shared" si="258"/>
        <v>Valid</v>
      </c>
      <c r="R2352" s="1" t="s">
        <v>38</v>
      </c>
      <c r="S2352" s="4">
        <v>2697518</v>
      </c>
      <c r="T2352" s="1">
        <v>13.17</v>
      </c>
      <c r="U2352" s="1">
        <v>12</v>
      </c>
      <c r="V2352" s="1">
        <v>224793.17</v>
      </c>
      <c r="W2352" s="4">
        <f t="shared" si="259"/>
        <v>2960934.3292201026</v>
      </c>
      <c r="X2352" s="1" t="s">
        <v>50</v>
      </c>
      <c r="Y2352" s="1" t="s">
        <v>51</v>
      </c>
      <c r="Z2352" s="8">
        <v>47814</v>
      </c>
      <c r="AA2352" s="8" t="str">
        <f>TEXT(Table2[[#This Row],[Application_Date]],"yyy")</f>
        <v>2030</v>
      </c>
      <c r="AB2352" s="8" t="str">
        <f>TEXT(Table2[[#This Row],[Application_Date]],"mmmm")</f>
        <v>November</v>
      </c>
      <c r="AC2352" s="1" t="s">
        <v>52</v>
      </c>
      <c r="AD2352" s="1" t="s">
        <v>30</v>
      </c>
      <c r="AE2352" s="1" t="s">
        <v>62</v>
      </c>
    </row>
    <row r="2353" spans="1:31" x14ac:dyDescent="0.25">
      <c r="A2353" s="1" t="s">
        <v>4846</v>
      </c>
      <c r="B2353" s="1" t="str">
        <f>IF(COUNTIF($A$2:A2353,A2353)&gt;1,"Duplicate","Unique")</f>
        <v>Unique</v>
      </c>
      <c r="C2353" s="1" t="s">
        <v>4847</v>
      </c>
      <c r="D2353" s="1" t="s">
        <v>234</v>
      </c>
      <c r="E2353" s="1" t="str">
        <f t="shared" si="253"/>
        <v>Submitted</v>
      </c>
      <c r="F2353" s="1" t="s">
        <v>35</v>
      </c>
      <c r="G2353" s="1">
        <v>26</v>
      </c>
      <c r="H2353" s="1" t="s">
        <v>24</v>
      </c>
      <c r="I2353" s="1" t="s">
        <v>25</v>
      </c>
      <c r="J2353" s="1" t="s">
        <v>49</v>
      </c>
      <c r="K2353" s="4">
        <v>1566131</v>
      </c>
      <c r="L2353" s="4" t="str">
        <f t="shared" si="254"/>
        <v>Submitted</v>
      </c>
      <c r="M2353" s="1">
        <v>771</v>
      </c>
      <c r="N2353" s="1" t="str">
        <f t="shared" si="255"/>
        <v>medium_risk</v>
      </c>
      <c r="O2353" s="1" t="str">
        <f t="shared" si="256"/>
        <v>Excellent</v>
      </c>
      <c r="P2353" s="1" t="str">
        <f t="shared" si="257"/>
        <v>Submitted</v>
      </c>
      <c r="Q2353" s="1" t="str">
        <f t="shared" si="258"/>
        <v>Valid</v>
      </c>
      <c r="R2353" s="1" t="s">
        <v>38</v>
      </c>
      <c r="S2353" s="4">
        <v>3960471</v>
      </c>
      <c r="T2353" s="1">
        <v>12.04</v>
      </c>
      <c r="U2353" s="1">
        <v>24</v>
      </c>
      <c r="V2353" s="1">
        <v>165019.62</v>
      </c>
      <c r="W2353" s="4">
        <f t="shared" si="259"/>
        <v>3973672.7975699361</v>
      </c>
      <c r="X2353" s="1" t="s">
        <v>39</v>
      </c>
      <c r="Y2353" s="1" t="s">
        <v>40</v>
      </c>
      <c r="Z2353" s="8">
        <v>47815</v>
      </c>
      <c r="AA2353" s="8" t="str">
        <f>TEXT(Table2[[#This Row],[Application_Date]],"yyy")</f>
        <v>2030</v>
      </c>
      <c r="AB2353" s="8" t="str">
        <f>TEXT(Table2[[#This Row],[Application_Date]],"mmmm")</f>
        <v>November</v>
      </c>
      <c r="AC2353" s="1" t="s">
        <v>52</v>
      </c>
      <c r="AD2353" s="1" t="s">
        <v>30</v>
      </c>
      <c r="AE2353" s="1" t="s">
        <v>62</v>
      </c>
    </row>
    <row r="2354" spans="1:31" x14ac:dyDescent="0.25">
      <c r="A2354" s="1" t="s">
        <v>4848</v>
      </c>
      <c r="B2354" s="1" t="str">
        <f>IF(COUNTIF($A$2:A2354,A2354)&gt;1,"Duplicate","Unique")</f>
        <v>Unique</v>
      </c>
      <c r="C2354" s="1" t="s">
        <v>4849</v>
      </c>
      <c r="D2354" s="1" t="s">
        <v>34</v>
      </c>
      <c r="E2354" s="1" t="str">
        <f t="shared" si="253"/>
        <v>Submitted</v>
      </c>
      <c r="F2354" s="1" t="s">
        <v>47</v>
      </c>
      <c r="G2354" s="1">
        <v>43</v>
      </c>
      <c r="H2354" s="1" t="s">
        <v>24</v>
      </c>
      <c r="I2354" s="1" t="s">
        <v>25</v>
      </c>
      <c r="J2354" s="1" t="s">
        <v>26</v>
      </c>
      <c r="K2354" s="4">
        <v>667186</v>
      </c>
      <c r="L2354" s="4" t="str">
        <f t="shared" si="254"/>
        <v>Submitted</v>
      </c>
      <c r="M2354" s="1">
        <v>385</v>
      </c>
      <c r="N2354" s="1" t="str">
        <f t="shared" si="255"/>
        <v>High_risk</v>
      </c>
      <c r="O2354" s="1" t="str">
        <f t="shared" si="256"/>
        <v>Excellent</v>
      </c>
      <c r="P2354" s="1" t="str">
        <f t="shared" si="257"/>
        <v>Submitted</v>
      </c>
      <c r="Q2354" s="1" t="str">
        <f t="shared" si="258"/>
        <v>Valid</v>
      </c>
      <c r="R2354" s="1" t="s">
        <v>27</v>
      </c>
      <c r="S2354" s="4">
        <v>4940800</v>
      </c>
      <c r="T2354" s="1">
        <v>8.61</v>
      </c>
      <c r="U2354" s="1">
        <v>36</v>
      </c>
      <c r="V2354" s="1">
        <v>137244.44</v>
      </c>
      <c r="W2354" s="4">
        <f t="shared" si="259"/>
        <v>3545024.0123975631</v>
      </c>
      <c r="X2354" s="1" t="s">
        <v>85</v>
      </c>
      <c r="Y2354" s="1" t="s">
        <v>86</v>
      </c>
      <c r="Z2354" s="8">
        <v>47816</v>
      </c>
      <c r="AA2354" s="8" t="str">
        <f>TEXT(Table2[[#This Row],[Application_Date]],"yyy")</f>
        <v>2030</v>
      </c>
      <c r="AB2354" s="8" t="str">
        <f>TEXT(Table2[[#This Row],[Application_Date]],"mmmm")</f>
        <v>November</v>
      </c>
      <c r="AC2354" s="1" t="s">
        <v>61</v>
      </c>
      <c r="AD2354" s="1" t="s">
        <v>42</v>
      </c>
      <c r="AE2354" s="1" t="s">
        <v>31</v>
      </c>
    </row>
    <row r="2355" spans="1:31" x14ac:dyDescent="0.25">
      <c r="A2355" s="1" t="s">
        <v>4850</v>
      </c>
      <c r="B2355" s="1" t="str">
        <f>IF(COUNTIF($A$2:A2355,A2355)&gt;1,"Duplicate","Unique")</f>
        <v>Unique</v>
      </c>
      <c r="C2355" s="1" t="s">
        <v>4851</v>
      </c>
      <c r="D2355" s="1" t="s">
        <v>265</v>
      </c>
      <c r="E2355" s="1" t="str">
        <f t="shared" si="253"/>
        <v>Submitted</v>
      </c>
      <c r="F2355" s="1" t="s">
        <v>47</v>
      </c>
      <c r="G2355" s="1">
        <v>63</v>
      </c>
      <c r="H2355" s="1" t="s">
        <v>24</v>
      </c>
      <c r="I2355" s="1" t="s">
        <v>25</v>
      </c>
      <c r="J2355" s="1" t="s">
        <v>37</v>
      </c>
      <c r="K2355" s="4">
        <v>1135606</v>
      </c>
      <c r="L2355" s="4" t="str">
        <f t="shared" si="254"/>
        <v>Submitted</v>
      </c>
      <c r="M2355" s="1">
        <v>428</v>
      </c>
      <c r="N2355" s="1" t="str">
        <f t="shared" si="255"/>
        <v>High_risk</v>
      </c>
      <c r="O2355" s="1" t="str">
        <f t="shared" si="256"/>
        <v>Excellent</v>
      </c>
      <c r="P2355" s="1" t="str">
        <f t="shared" si="257"/>
        <v>Submitted</v>
      </c>
      <c r="Q2355" s="1" t="str">
        <f t="shared" si="258"/>
        <v>Valid</v>
      </c>
      <c r="R2355" s="1" t="s">
        <v>82</v>
      </c>
      <c r="S2355" s="4">
        <v>2236121</v>
      </c>
      <c r="T2355" s="1">
        <v>11.42</v>
      </c>
      <c r="U2355" s="1">
        <v>120</v>
      </c>
      <c r="V2355" s="1">
        <v>18634.34</v>
      </c>
      <c r="W2355" s="4">
        <f t="shared" si="259"/>
        <v>2128041.8183333334</v>
      </c>
      <c r="X2355" s="1" t="s">
        <v>28</v>
      </c>
      <c r="Y2355" s="1" t="s">
        <v>29</v>
      </c>
      <c r="Z2355" s="8">
        <v>47817</v>
      </c>
      <c r="AA2355" s="8" t="str">
        <f>TEXT(Table2[[#This Row],[Application_Date]],"yyy")</f>
        <v>2030</v>
      </c>
      <c r="AB2355" s="8" t="str">
        <f>TEXT(Table2[[#This Row],[Application_Date]],"mmmm")</f>
        <v>November</v>
      </c>
      <c r="AC2355" s="1" t="s">
        <v>61</v>
      </c>
      <c r="AD2355" s="1" t="s">
        <v>30</v>
      </c>
      <c r="AE2355" s="1" t="s">
        <v>62</v>
      </c>
    </row>
    <row r="2356" spans="1:31" x14ac:dyDescent="0.25">
      <c r="A2356" s="1" t="s">
        <v>4852</v>
      </c>
      <c r="B2356" s="1" t="str">
        <f>IF(COUNTIF($A$2:A2356,A2356)&gt;1,"Duplicate","Unique")</f>
        <v>Unique</v>
      </c>
      <c r="C2356" s="1" t="s">
        <v>4853</v>
      </c>
      <c r="D2356" s="1" t="s">
        <v>145</v>
      </c>
      <c r="E2356" s="1" t="str">
        <f t="shared" si="253"/>
        <v>Submitted</v>
      </c>
      <c r="F2356" s="1" t="s">
        <v>35</v>
      </c>
      <c r="G2356" s="1">
        <v>35</v>
      </c>
      <c r="H2356" s="1" t="s">
        <v>36</v>
      </c>
      <c r="I2356" s="1" t="s">
        <v>25</v>
      </c>
      <c r="J2356" s="1" t="s">
        <v>26</v>
      </c>
      <c r="K2356" s="4">
        <v>1998902</v>
      </c>
      <c r="L2356" s="4" t="str">
        <f t="shared" si="254"/>
        <v>Submitted</v>
      </c>
      <c r="M2356" s="1">
        <v>693</v>
      </c>
      <c r="N2356" s="1" t="str">
        <f t="shared" si="255"/>
        <v>low_risk</v>
      </c>
      <c r="O2356" s="1" t="str">
        <f t="shared" si="256"/>
        <v>Excellent</v>
      </c>
      <c r="P2356" s="1" t="str">
        <f t="shared" si="257"/>
        <v>Submitted</v>
      </c>
      <c r="Q2356" s="1" t="str">
        <f t="shared" si="258"/>
        <v>Valid</v>
      </c>
      <c r="R2356" s="1" t="s">
        <v>82</v>
      </c>
      <c r="S2356" s="4">
        <v>450007</v>
      </c>
      <c r="T2356" s="1">
        <v>9.2799999999999994</v>
      </c>
      <c r="U2356" s="1">
        <v>180</v>
      </c>
      <c r="V2356" s="1">
        <v>2500.04</v>
      </c>
      <c r="W2356" s="4">
        <f t="shared" si="259"/>
        <v>348005.41333333333</v>
      </c>
      <c r="X2356" s="1" t="s">
        <v>28</v>
      </c>
      <c r="Y2356" s="1" t="s">
        <v>29</v>
      </c>
      <c r="Z2356" s="8">
        <v>47818</v>
      </c>
      <c r="AA2356" s="8" t="str">
        <f>TEXT(Table2[[#This Row],[Application_Date]],"yyy")</f>
        <v>2030</v>
      </c>
      <c r="AB2356" s="8" t="str">
        <f>TEXT(Table2[[#This Row],[Application_Date]],"mmmm")</f>
        <v>December</v>
      </c>
      <c r="AC2356" s="1" t="s">
        <v>61</v>
      </c>
      <c r="AD2356" s="1" t="s">
        <v>30</v>
      </c>
      <c r="AE2356" s="1" t="s">
        <v>43</v>
      </c>
    </row>
    <row r="2357" spans="1:31" x14ac:dyDescent="0.25">
      <c r="A2357" s="1" t="s">
        <v>4854</v>
      </c>
      <c r="B2357" s="1" t="str">
        <f>IF(COUNTIF($A$2:A2357,A2357)&gt;1,"Duplicate","Unique")</f>
        <v>Unique</v>
      </c>
      <c r="C2357" s="1" t="s">
        <v>4855</v>
      </c>
      <c r="D2357" s="1" t="s">
        <v>226</v>
      </c>
      <c r="E2357" s="1" t="str">
        <f t="shared" si="253"/>
        <v>Submitted</v>
      </c>
      <c r="F2357" s="1" t="s">
        <v>47</v>
      </c>
      <c r="G2357" s="1">
        <v>52</v>
      </c>
      <c r="H2357" s="1" t="s">
        <v>36</v>
      </c>
      <c r="I2357" s="1" t="s">
        <v>48</v>
      </c>
      <c r="J2357" s="1" t="s">
        <v>26</v>
      </c>
      <c r="K2357" s="4">
        <v>682512</v>
      </c>
      <c r="L2357" s="4" t="str">
        <f t="shared" si="254"/>
        <v>Submitted</v>
      </c>
      <c r="M2357" s="1">
        <v>802</v>
      </c>
      <c r="N2357" s="1" t="str">
        <f t="shared" si="255"/>
        <v>medium_risk</v>
      </c>
      <c r="O2357" s="1" t="str">
        <f t="shared" si="256"/>
        <v>Excellent</v>
      </c>
      <c r="P2357" s="1" t="str">
        <f t="shared" si="257"/>
        <v>Submitted</v>
      </c>
      <c r="Q2357" s="1" t="str">
        <f t="shared" si="258"/>
        <v>Valid</v>
      </c>
      <c r="R2357" s="1" t="s">
        <v>38</v>
      </c>
      <c r="S2357" s="4">
        <v>542730</v>
      </c>
      <c r="T2357" s="1">
        <v>8.42</v>
      </c>
      <c r="U2357" s="1">
        <v>36</v>
      </c>
      <c r="V2357" s="1">
        <v>15075.83</v>
      </c>
      <c r="W2357" s="4">
        <f t="shared" si="259"/>
        <v>380815.55185880128</v>
      </c>
      <c r="X2357" s="1" t="s">
        <v>39</v>
      </c>
      <c r="Y2357" s="1" t="s">
        <v>40</v>
      </c>
      <c r="Z2357" s="8">
        <v>47819</v>
      </c>
      <c r="AA2357" s="8" t="str">
        <f>TEXT(Table2[[#This Row],[Application_Date]],"yyy")</f>
        <v>2030</v>
      </c>
      <c r="AB2357" s="8" t="str">
        <f>TEXT(Table2[[#This Row],[Application_Date]],"mmmm")</f>
        <v>December</v>
      </c>
      <c r="AC2357" s="1" t="s">
        <v>52</v>
      </c>
      <c r="AD2357" s="1" t="s">
        <v>30</v>
      </c>
      <c r="AE2357" s="1" t="s">
        <v>66</v>
      </c>
    </row>
    <row r="2358" spans="1:31" x14ac:dyDescent="0.25">
      <c r="A2358" s="1" t="s">
        <v>4856</v>
      </c>
      <c r="B2358" s="1" t="str">
        <f>IF(COUNTIF($A$2:A2358,A2358)&gt;1,"Duplicate","Unique")</f>
        <v>Unique</v>
      </c>
      <c r="C2358" s="1" t="s">
        <v>4857</v>
      </c>
      <c r="D2358" s="1" t="s">
        <v>151</v>
      </c>
      <c r="E2358" s="1" t="str">
        <f t="shared" si="253"/>
        <v>Submitted</v>
      </c>
      <c r="F2358" s="1" t="s">
        <v>35</v>
      </c>
      <c r="G2358" s="1">
        <v>44</v>
      </c>
      <c r="H2358" s="1" t="s">
        <v>36</v>
      </c>
      <c r="I2358" s="1" t="s">
        <v>48</v>
      </c>
      <c r="J2358" s="1" t="s">
        <v>49</v>
      </c>
      <c r="K2358" s="4">
        <v>718524</v>
      </c>
      <c r="L2358" s="4" t="str">
        <f t="shared" si="254"/>
        <v>Submitted</v>
      </c>
      <c r="M2358" s="1">
        <v>335</v>
      </c>
      <c r="N2358" s="1" t="str">
        <f t="shared" si="255"/>
        <v>High_risk</v>
      </c>
      <c r="O2358" s="1" t="str">
        <f t="shared" si="256"/>
        <v>Excellent</v>
      </c>
      <c r="P2358" s="1" t="str">
        <f t="shared" si="257"/>
        <v>Submitted</v>
      </c>
      <c r="Q2358" s="1" t="str">
        <f t="shared" si="258"/>
        <v>Valid</v>
      </c>
      <c r="R2358" s="1" t="s">
        <v>27</v>
      </c>
      <c r="S2358" s="4">
        <v>3768547</v>
      </c>
      <c r="T2358" s="1">
        <v>8.6999999999999993</v>
      </c>
      <c r="U2358" s="1">
        <v>60</v>
      </c>
      <c r="V2358" s="1">
        <v>62809.120000000003</v>
      </c>
      <c r="W2358" s="4">
        <f t="shared" si="259"/>
        <v>2732196.575000017</v>
      </c>
      <c r="X2358" s="1" t="s">
        <v>50</v>
      </c>
      <c r="Y2358" s="1" t="s">
        <v>51</v>
      </c>
      <c r="Z2358" s="8">
        <v>47820</v>
      </c>
      <c r="AA2358" s="8" t="str">
        <f>TEXT(Table2[[#This Row],[Application_Date]],"yyy")</f>
        <v>2030</v>
      </c>
      <c r="AB2358" s="8" t="str">
        <f>TEXT(Table2[[#This Row],[Application_Date]],"mmmm")</f>
        <v>December</v>
      </c>
      <c r="AC2358" s="1" t="s">
        <v>61</v>
      </c>
      <c r="AD2358" s="1" t="s">
        <v>30</v>
      </c>
      <c r="AE2358" s="1" t="s">
        <v>31</v>
      </c>
    </row>
    <row r="2359" spans="1:31" x14ac:dyDescent="0.25">
      <c r="A2359" s="1" t="s">
        <v>4858</v>
      </c>
      <c r="B2359" s="1" t="str">
        <f>IF(COUNTIF($A$2:A2359,A2359)&gt;1,"Duplicate","Unique")</f>
        <v>Unique</v>
      </c>
      <c r="C2359" s="1" t="s">
        <v>4859</v>
      </c>
      <c r="D2359" s="1" t="s">
        <v>234</v>
      </c>
      <c r="E2359" s="1" t="str">
        <f t="shared" si="253"/>
        <v>Submitted</v>
      </c>
      <c r="F2359" s="1" t="s">
        <v>47</v>
      </c>
      <c r="G2359" s="1">
        <v>57</v>
      </c>
      <c r="H2359" s="1" t="s">
        <v>36</v>
      </c>
      <c r="I2359" s="1" t="s">
        <v>48</v>
      </c>
      <c r="J2359" s="1" t="s">
        <v>49</v>
      </c>
      <c r="K2359" s="4">
        <v>1019504</v>
      </c>
      <c r="L2359" s="4" t="str">
        <f t="shared" si="254"/>
        <v>Submitted</v>
      </c>
      <c r="M2359" s="1">
        <v>551</v>
      </c>
      <c r="N2359" s="1" t="str">
        <f t="shared" si="255"/>
        <v>High_risk</v>
      </c>
      <c r="O2359" s="1" t="str">
        <f t="shared" si="256"/>
        <v>Excellent</v>
      </c>
      <c r="P2359" s="1" t="str">
        <f t="shared" si="257"/>
        <v>Submitted</v>
      </c>
      <c r="Q2359" s="1" t="str">
        <f t="shared" si="258"/>
        <v>Valid</v>
      </c>
      <c r="R2359" s="1" t="s">
        <v>27</v>
      </c>
      <c r="S2359" s="4">
        <v>523453</v>
      </c>
      <c r="T2359" s="1">
        <v>11.28</v>
      </c>
      <c r="U2359" s="1">
        <v>24</v>
      </c>
      <c r="V2359" s="1">
        <v>21810.54</v>
      </c>
      <c r="W2359" s="4">
        <f t="shared" si="259"/>
        <v>492045.8809205874</v>
      </c>
      <c r="X2359" s="1" t="s">
        <v>105</v>
      </c>
      <c r="Y2359" s="1" t="s">
        <v>106</v>
      </c>
      <c r="Z2359" s="8">
        <v>47821</v>
      </c>
      <c r="AA2359" s="8" t="str">
        <f>TEXT(Table2[[#This Row],[Application_Date]],"yyy")</f>
        <v>2030</v>
      </c>
      <c r="AB2359" s="8" t="str">
        <f>TEXT(Table2[[#This Row],[Application_Date]],"mmmm")</f>
        <v>December</v>
      </c>
      <c r="AC2359" s="1" t="s">
        <v>41</v>
      </c>
      <c r="AD2359" s="1" t="s">
        <v>30</v>
      </c>
      <c r="AE2359" s="1" t="s">
        <v>43</v>
      </c>
    </row>
    <row r="2360" spans="1:31" x14ac:dyDescent="0.25">
      <c r="A2360" s="1" t="s">
        <v>4860</v>
      </c>
      <c r="B2360" s="1" t="str">
        <f>IF(COUNTIF($A$2:A2360,A2360)&gt;1,"Duplicate","Unique")</f>
        <v>Unique</v>
      </c>
      <c r="C2360" s="1" t="s">
        <v>4861</v>
      </c>
      <c r="D2360" s="1" t="s">
        <v>403</v>
      </c>
      <c r="E2360" s="1" t="str">
        <f t="shared" si="253"/>
        <v>Submitted</v>
      </c>
      <c r="F2360" s="1" t="s">
        <v>35</v>
      </c>
      <c r="G2360" s="1">
        <v>28</v>
      </c>
      <c r="H2360" s="1" t="s">
        <v>24</v>
      </c>
      <c r="I2360" s="1" t="s">
        <v>25</v>
      </c>
      <c r="J2360" s="1" t="s">
        <v>70</v>
      </c>
      <c r="K2360" s="4">
        <v>1684429</v>
      </c>
      <c r="L2360" s="4" t="str">
        <f t="shared" si="254"/>
        <v>Submitted</v>
      </c>
      <c r="M2360" s="1">
        <v>465</v>
      </c>
      <c r="N2360" s="1" t="str">
        <f t="shared" si="255"/>
        <v>High_risk</v>
      </c>
      <c r="O2360" s="1" t="str">
        <f t="shared" si="256"/>
        <v>Excellent</v>
      </c>
      <c r="P2360" s="1" t="str">
        <f t="shared" si="257"/>
        <v>Submitted</v>
      </c>
      <c r="Q2360" s="1" t="str">
        <f t="shared" si="258"/>
        <v>Valid</v>
      </c>
      <c r="R2360" s="1" t="s">
        <v>70</v>
      </c>
      <c r="S2360" s="4">
        <v>440523</v>
      </c>
      <c r="T2360" s="1">
        <v>15.67</v>
      </c>
      <c r="U2360" s="1">
        <v>60</v>
      </c>
      <c r="V2360" s="1">
        <v>7342.05</v>
      </c>
      <c r="W2360" s="4">
        <f t="shared" si="259"/>
        <v>575249.61750000005</v>
      </c>
      <c r="X2360" s="1" t="s">
        <v>50</v>
      </c>
      <c r="Y2360" s="1" t="s">
        <v>51</v>
      </c>
      <c r="Z2360" s="8">
        <v>47822</v>
      </c>
      <c r="AA2360" s="8" t="str">
        <f>TEXT(Table2[[#This Row],[Application_Date]],"yyy")</f>
        <v>2030</v>
      </c>
      <c r="AB2360" s="8" t="str">
        <f>TEXT(Table2[[#This Row],[Application_Date]],"mmmm")</f>
        <v>December</v>
      </c>
      <c r="AC2360" s="1" t="s">
        <v>61</v>
      </c>
      <c r="AD2360" s="1" t="s">
        <v>42</v>
      </c>
      <c r="AE2360" s="1" t="s">
        <v>31</v>
      </c>
    </row>
    <row r="2361" spans="1:31" x14ac:dyDescent="0.25">
      <c r="A2361" s="1" t="s">
        <v>4862</v>
      </c>
      <c r="B2361" s="1" t="str">
        <f>IF(COUNTIF($A$2:A2361,A2361)&gt;1,"Duplicate","Unique")</f>
        <v>Unique</v>
      </c>
      <c r="C2361" s="1" t="s">
        <v>4863</v>
      </c>
      <c r="D2361" s="1" t="s">
        <v>461</v>
      </c>
      <c r="E2361" s="1" t="str">
        <f t="shared" si="253"/>
        <v>Submitted</v>
      </c>
      <c r="F2361" s="1" t="s">
        <v>35</v>
      </c>
      <c r="G2361" s="1">
        <v>52</v>
      </c>
      <c r="H2361" s="1" t="s">
        <v>24</v>
      </c>
      <c r="I2361" s="1" t="s">
        <v>25</v>
      </c>
      <c r="J2361" s="1" t="s">
        <v>70</v>
      </c>
      <c r="K2361" s="4">
        <v>2397411</v>
      </c>
      <c r="L2361" s="4" t="str">
        <f t="shared" si="254"/>
        <v>Submitted</v>
      </c>
      <c r="M2361" s="1">
        <v>611</v>
      </c>
      <c r="N2361" s="1" t="str">
        <f t="shared" si="255"/>
        <v>low_risk</v>
      </c>
      <c r="O2361" s="1" t="str">
        <f t="shared" si="256"/>
        <v>Excellent</v>
      </c>
      <c r="P2361" s="1" t="str">
        <f t="shared" si="257"/>
        <v>Submitted</v>
      </c>
      <c r="Q2361" s="1" t="str">
        <f t="shared" si="258"/>
        <v>Valid</v>
      </c>
      <c r="R2361" s="1" t="s">
        <v>82</v>
      </c>
      <c r="S2361" s="4">
        <v>3907238</v>
      </c>
      <c r="T2361" s="1">
        <v>9.4</v>
      </c>
      <c r="U2361" s="1">
        <v>24</v>
      </c>
      <c r="V2361" s="1">
        <v>162801.57999999999</v>
      </c>
      <c r="W2361" s="4">
        <f t="shared" si="259"/>
        <v>3060672.6258119503</v>
      </c>
      <c r="X2361" s="1" t="s">
        <v>50</v>
      </c>
      <c r="Y2361" s="1" t="s">
        <v>51</v>
      </c>
      <c r="Z2361" s="8">
        <v>47823</v>
      </c>
      <c r="AA2361" s="8" t="str">
        <f>TEXT(Table2[[#This Row],[Application_Date]],"yyy")</f>
        <v>2030</v>
      </c>
      <c r="AB2361" s="8" t="str">
        <f>TEXT(Table2[[#This Row],[Application_Date]],"mmmm")</f>
        <v>December</v>
      </c>
      <c r="AC2361" s="1" t="s">
        <v>61</v>
      </c>
      <c r="AD2361" s="1" t="s">
        <v>30</v>
      </c>
      <c r="AE2361" s="1" t="s">
        <v>43</v>
      </c>
    </row>
    <row r="2362" spans="1:31" x14ac:dyDescent="0.25">
      <c r="A2362" s="1" t="s">
        <v>4864</v>
      </c>
      <c r="B2362" s="1" t="str">
        <f>IF(COUNTIF($A$2:A2362,A2362)&gt;1,"Duplicate","Unique")</f>
        <v>Unique</v>
      </c>
      <c r="C2362" s="1" t="s">
        <v>4865</v>
      </c>
      <c r="D2362" s="1" t="s">
        <v>638</v>
      </c>
      <c r="E2362" s="1" t="str">
        <f t="shared" si="253"/>
        <v>Submitted</v>
      </c>
      <c r="F2362" s="1" t="s">
        <v>35</v>
      </c>
      <c r="G2362" s="1">
        <v>53</v>
      </c>
      <c r="H2362" s="1" t="s">
        <v>24</v>
      </c>
      <c r="I2362" s="1" t="s">
        <v>48</v>
      </c>
      <c r="J2362" s="1" t="s">
        <v>70</v>
      </c>
      <c r="K2362" s="4">
        <v>1614830</v>
      </c>
      <c r="L2362" s="4" t="str">
        <f t="shared" si="254"/>
        <v>Submitted</v>
      </c>
      <c r="M2362" s="1">
        <v>307</v>
      </c>
      <c r="N2362" s="1" t="str">
        <f t="shared" si="255"/>
        <v>High_risk</v>
      </c>
      <c r="O2362" s="1" t="str">
        <f t="shared" si="256"/>
        <v>Excellent</v>
      </c>
      <c r="P2362" s="1" t="str">
        <f t="shared" si="257"/>
        <v>Submitted</v>
      </c>
      <c r="Q2362" s="1" t="str">
        <f t="shared" si="258"/>
        <v>Valid</v>
      </c>
      <c r="R2362" s="1" t="s">
        <v>6</v>
      </c>
      <c r="S2362" s="4">
        <v>1827345</v>
      </c>
      <c r="T2362" s="1">
        <v>7.21</v>
      </c>
      <c r="U2362" s="1">
        <v>36</v>
      </c>
      <c r="V2362" s="1">
        <v>50759.58</v>
      </c>
      <c r="W2362" s="4">
        <f t="shared" si="259"/>
        <v>1097929.8358185962</v>
      </c>
      <c r="X2362" s="1" t="s">
        <v>95</v>
      </c>
      <c r="Y2362" s="1" t="s">
        <v>96</v>
      </c>
      <c r="Z2362" s="8">
        <v>47824</v>
      </c>
      <c r="AA2362" s="8" t="str">
        <f>TEXT(Table2[[#This Row],[Application_Date]],"yyy")</f>
        <v>2030</v>
      </c>
      <c r="AB2362" s="8" t="str">
        <f>TEXT(Table2[[#This Row],[Application_Date]],"mmmm")</f>
        <v>December</v>
      </c>
      <c r="AC2362" s="1" t="s">
        <v>41</v>
      </c>
      <c r="AD2362" s="1" t="s">
        <v>30</v>
      </c>
      <c r="AE2362" s="1" t="s">
        <v>31</v>
      </c>
    </row>
    <row r="2363" spans="1:31" x14ac:dyDescent="0.25">
      <c r="A2363" s="1" t="s">
        <v>4866</v>
      </c>
      <c r="B2363" s="1" t="str">
        <f>IF(COUNTIF($A$2:A2363,A2363)&gt;1,"Duplicate","Unique")</f>
        <v>Unique</v>
      </c>
      <c r="C2363" s="1" t="s">
        <v>4867</v>
      </c>
      <c r="D2363" s="1" t="s">
        <v>46</v>
      </c>
      <c r="E2363" s="1" t="str">
        <f t="shared" si="253"/>
        <v>Submitted</v>
      </c>
      <c r="F2363" s="1" t="s">
        <v>47</v>
      </c>
      <c r="G2363" s="1">
        <v>65</v>
      </c>
      <c r="H2363" s="1" t="s">
        <v>36</v>
      </c>
      <c r="I2363" s="1" t="s">
        <v>48</v>
      </c>
      <c r="J2363" s="1" t="s">
        <v>37</v>
      </c>
      <c r="K2363" s="4">
        <v>1979938</v>
      </c>
      <c r="L2363" s="4" t="str">
        <f t="shared" si="254"/>
        <v>Submitted</v>
      </c>
      <c r="M2363" s="1">
        <v>431</v>
      </c>
      <c r="N2363" s="1" t="str">
        <f t="shared" si="255"/>
        <v>High_risk</v>
      </c>
      <c r="O2363" s="1" t="str">
        <f t="shared" si="256"/>
        <v>Excellent</v>
      </c>
      <c r="P2363" s="1" t="str">
        <f t="shared" si="257"/>
        <v>Submitted</v>
      </c>
      <c r="Q2363" s="1" t="str">
        <f t="shared" si="258"/>
        <v>Valid</v>
      </c>
      <c r="R2363" s="1" t="s">
        <v>27</v>
      </c>
      <c r="S2363" s="4">
        <v>1817267</v>
      </c>
      <c r="T2363" s="1">
        <v>14.53</v>
      </c>
      <c r="U2363" s="1">
        <v>36</v>
      </c>
      <c r="V2363" s="1">
        <v>50479.64</v>
      </c>
      <c r="W2363" s="4">
        <f t="shared" si="259"/>
        <v>2200407.4591675345</v>
      </c>
      <c r="X2363" s="1" t="s">
        <v>95</v>
      </c>
      <c r="Y2363" s="1" t="s">
        <v>96</v>
      </c>
      <c r="Z2363" s="8">
        <v>47825</v>
      </c>
      <c r="AA2363" s="8" t="str">
        <f>TEXT(Table2[[#This Row],[Application_Date]],"yyy")</f>
        <v>2030</v>
      </c>
      <c r="AB2363" s="8" t="str">
        <f>TEXT(Table2[[#This Row],[Application_Date]],"mmmm")</f>
        <v>December</v>
      </c>
      <c r="AC2363" s="1" t="s">
        <v>61</v>
      </c>
      <c r="AD2363" s="1" t="s">
        <v>42</v>
      </c>
      <c r="AE2363" s="1" t="s">
        <v>43</v>
      </c>
    </row>
    <row r="2364" spans="1:31" x14ac:dyDescent="0.25">
      <c r="A2364" s="1" t="s">
        <v>4868</v>
      </c>
      <c r="B2364" s="1" t="str">
        <f>IF(COUNTIF($A$2:A2364,A2364)&gt;1,"Duplicate","Unique")</f>
        <v>Unique</v>
      </c>
      <c r="C2364" s="1" t="s">
        <v>4869</v>
      </c>
      <c r="D2364" s="1" t="s">
        <v>234</v>
      </c>
      <c r="E2364" s="1" t="str">
        <f t="shared" si="253"/>
        <v>Submitted</v>
      </c>
      <c r="F2364" s="1" t="s">
        <v>47</v>
      </c>
      <c r="G2364" s="1">
        <v>57</v>
      </c>
      <c r="H2364" s="1" t="s">
        <v>24</v>
      </c>
      <c r="I2364" s="1" t="s">
        <v>25</v>
      </c>
      <c r="J2364" s="1" t="s">
        <v>26</v>
      </c>
      <c r="K2364" s="4">
        <v>2021084</v>
      </c>
      <c r="L2364" s="4" t="str">
        <f t="shared" si="254"/>
        <v>Submitted</v>
      </c>
      <c r="M2364" s="1">
        <v>839</v>
      </c>
      <c r="N2364" s="1" t="str">
        <f t="shared" si="255"/>
        <v>medium_risk</v>
      </c>
      <c r="O2364" s="1" t="str">
        <f t="shared" si="256"/>
        <v>Excellent</v>
      </c>
      <c r="P2364" s="1" t="str">
        <f t="shared" si="257"/>
        <v>Submitted</v>
      </c>
      <c r="Q2364" s="1" t="str">
        <f t="shared" si="258"/>
        <v>Valid</v>
      </c>
      <c r="R2364" s="1" t="s">
        <v>6</v>
      </c>
      <c r="S2364" s="4">
        <v>4314554</v>
      </c>
      <c r="T2364" s="1">
        <v>7.94</v>
      </c>
      <c r="U2364" s="1">
        <v>180</v>
      </c>
      <c r="V2364" s="1">
        <v>23969.74</v>
      </c>
      <c r="W2364" s="4">
        <f t="shared" si="259"/>
        <v>2854796.5633333335</v>
      </c>
      <c r="X2364" s="1" t="s">
        <v>95</v>
      </c>
      <c r="Y2364" s="1" t="s">
        <v>96</v>
      </c>
      <c r="Z2364" s="8">
        <v>47826</v>
      </c>
      <c r="AA2364" s="8" t="str">
        <f>TEXT(Table2[[#This Row],[Application_Date]],"yyy")</f>
        <v>2030</v>
      </c>
      <c r="AB2364" s="8" t="str">
        <f>TEXT(Table2[[#This Row],[Application_Date]],"mmmm")</f>
        <v>December</v>
      </c>
      <c r="AC2364" s="1" t="s">
        <v>41</v>
      </c>
      <c r="AD2364" s="1" t="s">
        <v>42</v>
      </c>
      <c r="AE2364" s="1" t="s">
        <v>62</v>
      </c>
    </row>
    <row r="2365" spans="1:31" x14ac:dyDescent="0.25">
      <c r="A2365" s="1" t="s">
        <v>4870</v>
      </c>
      <c r="B2365" s="1" t="str">
        <f>IF(COUNTIF($A$2:A2365,A2365)&gt;1,"Duplicate","Unique")</f>
        <v>Unique</v>
      </c>
      <c r="C2365" s="1" t="s">
        <v>4871</v>
      </c>
      <c r="D2365" s="1" t="s">
        <v>89</v>
      </c>
      <c r="E2365" s="1" t="str">
        <f t="shared" si="253"/>
        <v>Submitted</v>
      </c>
      <c r="F2365" s="1" t="s">
        <v>35</v>
      </c>
      <c r="G2365" s="1">
        <v>25</v>
      </c>
      <c r="H2365" s="1" t="s">
        <v>36</v>
      </c>
      <c r="I2365" s="1" t="s">
        <v>25</v>
      </c>
      <c r="J2365" s="1" t="s">
        <v>37</v>
      </c>
      <c r="K2365" s="4">
        <v>1025949</v>
      </c>
      <c r="L2365" s="4" t="str">
        <f t="shared" si="254"/>
        <v>Submitted</v>
      </c>
      <c r="M2365" s="1">
        <v>843</v>
      </c>
      <c r="N2365" s="1" t="str">
        <f t="shared" si="255"/>
        <v>medium_risk</v>
      </c>
      <c r="O2365" s="1" t="str">
        <f t="shared" si="256"/>
        <v>Excellent</v>
      </c>
      <c r="P2365" s="1" t="str">
        <f t="shared" si="257"/>
        <v>Submitted</v>
      </c>
      <c r="Q2365" s="1" t="str">
        <f t="shared" si="258"/>
        <v>Valid</v>
      </c>
      <c r="R2365" s="1" t="s">
        <v>82</v>
      </c>
      <c r="S2365" s="4">
        <v>4224630</v>
      </c>
      <c r="T2365" s="1">
        <v>13.02</v>
      </c>
      <c r="U2365" s="1">
        <v>24</v>
      </c>
      <c r="V2365" s="1">
        <v>176026.25</v>
      </c>
      <c r="W2365" s="4">
        <f t="shared" si="259"/>
        <v>4583723.6506173797</v>
      </c>
      <c r="X2365" s="1" t="s">
        <v>39</v>
      </c>
      <c r="Y2365" s="1" t="s">
        <v>40</v>
      </c>
      <c r="Z2365" s="8">
        <v>47827</v>
      </c>
      <c r="AA2365" s="8" t="str">
        <f>TEXT(Table2[[#This Row],[Application_Date]],"yyy")</f>
        <v>2030</v>
      </c>
      <c r="AB2365" s="8" t="str">
        <f>TEXT(Table2[[#This Row],[Application_Date]],"mmmm")</f>
        <v>December</v>
      </c>
      <c r="AC2365" s="1" t="s">
        <v>41</v>
      </c>
      <c r="AD2365" s="1" t="s">
        <v>42</v>
      </c>
      <c r="AE2365" s="1" t="s">
        <v>66</v>
      </c>
    </row>
    <row r="2366" spans="1:31" x14ac:dyDescent="0.25">
      <c r="A2366" s="1" t="s">
        <v>4872</v>
      </c>
      <c r="B2366" s="1" t="str">
        <f>IF(COUNTIF($A$2:A2366,A2366)&gt;1,"Duplicate","Unique")</f>
        <v>Unique</v>
      </c>
      <c r="C2366" s="1" t="s">
        <v>4873</v>
      </c>
      <c r="D2366" s="1" t="s">
        <v>89</v>
      </c>
      <c r="E2366" s="1" t="str">
        <f t="shared" si="253"/>
        <v>Submitted</v>
      </c>
      <c r="F2366" s="1" t="s">
        <v>35</v>
      </c>
      <c r="G2366" s="1">
        <v>26</v>
      </c>
      <c r="H2366" s="1" t="s">
        <v>24</v>
      </c>
      <c r="I2366" s="1" t="s">
        <v>48</v>
      </c>
      <c r="J2366" s="1" t="s">
        <v>37</v>
      </c>
      <c r="K2366" s="4">
        <v>812798</v>
      </c>
      <c r="L2366" s="4" t="str">
        <f t="shared" si="254"/>
        <v>Submitted</v>
      </c>
      <c r="M2366" s="1">
        <v>451</v>
      </c>
      <c r="N2366" s="1" t="str">
        <f t="shared" si="255"/>
        <v>High_risk</v>
      </c>
      <c r="O2366" s="1" t="str">
        <f t="shared" si="256"/>
        <v>Excellent</v>
      </c>
      <c r="P2366" s="1" t="str">
        <f t="shared" si="257"/>
        <v>Submitted</v>
      </c>
      <c r="Q2366" s="1" t="str">
        <f t="shared" si="258"/>
        <v>Valid</v>
      </c>
      <c r="R2366" s="1" t="s">
        <v>6</v>
      </c>
      <c r="S2366" s="4">
        <v>3073175</v>
      </c>
      <c r="T2366" s="1">
        <v>13.08</v>
      </c>
      <c r="U2366" s="1">
        <v>60</v>
      </c>
      <c r="V2366" s="1">
        <v>51219.58</v>
      </c>
      <c r="W2366" s="4">
        <f t="shared" si="259"/>
        <v>3349760.7500000005</v>
      </c>
      <c r="X2366" s="1" t="s">
        <v>105</v>
      </c>
      <c r="Y2366" s="1" t="s">
        <v>106</v>
      </c>
      <c r="Z2366" s="8">
        <v>47828</v>
      </c>
      <c r="AA2366" s="8" t="str">
        <f>TEXT(Table2[[#This Row],[Application_Date]],"yyy")</f>
        <v>2030</v>
      </c>
      <c r="AB2366" s="8" t="str">
        <f>TEXT(Table2[[#This Row],[Application_Date]],"mmmm")</f>
        <v>December</v>
      </c>
      <c r="AC2366" s="1" t="s">
        <v>61</v>
      </c>
      <c r="AD2366" s="1" t="s">
        <v>42</v>
      </c>
      <c r="AE2366" s="1" t="s">
        <v>43</v>
      </c>
    </row>
    <row r="2367" spans="1:31" x14ac:dyDescent="0.25">
      <c r="A2367" s="1" t="s">
        <v>4874</v>
      </c>
      <c r="B2367" s="1" t="str">
        <f>IF(COUNTIF($A$2:A2367,A2367)&gt;1,"Duplicate","Unique")</f>
        <v>Unique</v>
      </c>
      <c r="C2367" s="1" t="s">
        <v>4875</v>
      </c>
      <c r="D2367" s="1" t="s">
        <v>136</v>
      </c>
      <c r="E2367" s="1" t="str">
        <f t="shared" si="253"/>
        <v>Submitted</v>
      </c>
      <c r="F2367" s="1" t="s">
        <v>35</v>
      </c>
      <c r="G2367" s="1">
        <v>35</v>
      </c>
      <c r="H2367" s="1" t="s">
        <v>24</v>
      </c>
      <c r="I2367" s="1" t="s">
        <v>48</v>
      </c>
      <c r="J2367" s="1" t="s">
        <v>49</v>
      </c>
      <c r="K2367" s="4">
        <v>494430</v>
      </c>
      <c r="L2367" s="4" t="str">
        <f t="shared" si="254"/>
        <v>Submitted</v>
      </c>
      <c r="M2367" s="1">
        <v>883</v>
      </c>
      <c r="N2367" s="1" t="str">
        <f t="shared" si="255"/>
        <v>medium_risk</v>
      </c>
      <c r="O2367" s="1" t="str">
        <f t="shared" si="256"/>
        <v>Excellent</v>
      </c>
      <c r="P2367" s="1" t="str">
        <f t="shared" si="257"/>
        <v>Submitted</v>
      </c>
      <c r="Q2367" s="1" t="str">
        <f t="shared" si="258"/>
        <v>Valid</v>
      </c>
      <c r="R2367" s="1" t="s">
        <v>27</v>
      </c>
      <c r="S2367" s="4">
        <v>3487003</v>
      </c>
      <c r="T2367" s="1">
        <v>14.5</v>
      </c>
      <c r="U2367" s="1">
        <v>120</v>
      </c>
      <c r="V2367" s="1">
        <v>29058.36</v>
      </c>
      <c r="W2367" s="4">
        <f t="shared" si="259"/>
        <v>4213461.958333333</v>
      </c>
      <c r="X2367" s="1" t="s">
        <v>95</v>
      </c>
      <c r="Y2367" s="1" t="s">
        <v>96</v>
      </c>
      <c r="Z2367" s="8">
        <v>47829</v>
      </c>
      <c r="AA2367" s="8" t="str">
        <f>TEXT(Table2[[#This Row],[Application_Date]],"yyy")</f>
        <v>2030</v>
      </c>
      <c r="AB2367" s="8" t="str">
        <f>TEXT(Table2[[#This Row],[Application_Date]],"mmmm")</f>
        <v>December</v>
      </c>
      <c r="AC2367" s="1" t="s">
        <v>61</v>
      </c>
      <c r="AD2367" s="1" t="s">
        <v>30</v>
      </c>
      <c r="AE2367" s="1" t="s">
        <v>66</v>
      </c>
    </row>
    <row r="2368" spans="1:31" x14ac:dyDescent="0.25">
      <c r="A2368" s="1" t="s">
        <v>4876</v>
      </c>
      <c r="B2368" s="1" t="str">
        <f>IF(COUNTIF($A$2:A2368,A2368)&gt;1,"Duplicate","Unique")</f>
        <v>Unique</v>
      </c>
      <c r="C2368" s="1" t="s">
        <v>4877</v>
      </c>
      <c r="D2368" s="1" t="s">
        <v>226</v>
      </c>
      <c r="E2368" s="1" t="str">
        <f t="shared" si="253"/>
        <v>Submitted</v>
      </c>
      <c r="F2368" s="1" t="s">
        <v>35</v>
      </c>
      <c r="G2368" s="1">
        <v>65</v>
      </c>
      <c r="H2368" s="1" t="s">
        <v>24</v>
      </c>
      <c r="I2368" s="1" t="s">
        <v>48</v>
      </c>
      <c r="J2368" s="1" t="s">
        <v>37</v>
      </c>
      <c r="K2368" s="4">
        <v>796727</v>
      </c>
      <c r="L2368" s="4" t="str">
        <f t="shared" si="254"/>
        <v>Submitted</v>
      </c>
      <c r="M2368" s="1">
        <v>573</v>
      </c>
      <c r="N2368" s="1" t="str">
        <f t="shared" si="255"/>
        <v>High_risk</v>
      </c>
      <c r="O2368" s="1" t="str">
        <f t="shared" si="256"/>
        <v>Excellent</v>
      </c>
      <c r="P2368" s="1" t="str">
        <f t="shared" si="257"/>
        <v>Submitted</v>
      </c>
      <c r="Q2368" s="1" t="str">
        <f t="shared" si="258"/>
        <v>Valid</v>
      </c>
      <c r="R2368" s="1" t="s">
        <v>70</v>
      </c>
      <c r="S2368" s="4">
        <v>4188195</v>
      </c>
      <c r="T2368" s="1">
        <v>10.39</v>
      </c>
      <c r="U2368" s="1">
        <v>12</v>
      </c>
      <c r="V2368" s="1">
        <v>349016.25</v>
      </c>
      <c r="W2368" s="4">
        <f t="shared" si="259"/>
        <v>3628316.963592262</v>
      </c>
      <c r="X2368" s="1" t="s">
        <v>85</v>
      </c>
      <c r="Y2368" s="1" t="s">
        <v>86</v>
      </c>
      <c r="Z2368" s="8">
        <v>47830</v>
      </c>
      <c r="AA2368" s="8" t="str">
        <f>TEXT(Table2[[#This Row],[Application_Date]],"yyy")</f>
        <v>2030</v>
      </c>
      <c r="AB2368" s="8" t="str">
        <f>TEXT(Table2[[#This Row],[Application_Date]],"mmmm")</f>
        <v>December</v>
      </c>
      <c r="AC2368" s="1" t="s">
        <v>41</v>
      </c>
      <c r="AD2368" s="1" t="s">
        <v>30</v>
      </c>
      <c r="AE2368" s="1" t="s">
        <v>31</v>
      </c>
    </row>
    <row r="2369" spans="1:31" x14ac:dyDescent="0.25">
      <c r="A2369" s="1" t="s">
        <v>4878</v>
      </c>
      <c r="B2369" s="1" t="str">
        <f>IF(COUNTIF($A$2:A2369,A2369)&gt;1,"Duplicate","Unique")</f>
        <v>Unique</v>
      </c>
      <c r="C2369" s="1" t="s">
        <v>4879</v>
      </c>
      <c r="D2369" s="1" t="s">
        <v>214</v>
      </c>
      <c r="E2369" s="1" t="str">
        <f t="shared" si="253"/>
        <v>Submitted</v>
      </c>
      <c r="F2369" s="1" t="s">
        <v>47</v>
      </c>
      <c r="G2369" s="1">
        <v>62</v>
      </c>
      <c r="H2369" s="1" t="s">
        <v>24</v>
      </c>
      <c r="I2369" s="1" t="s">
        <v>25</v>
      </c>
      <c r="J2369" s="1" t="s">
        <v>49</v>
      </c>
      <c r="K2369" s="4">
        <v>2130262</v>
      </c>
      <c r="L2369" s="4" t="str">
        <f t="shared" si="254"/>
        <v>Submitted</v>
      </c>
      <c r="M2369" s="1">
        <v>374</v>
      </c>
      <c r="N2369" s="1" t="str">
        <f t="shared" si="255"/>
        <v>High_risk</v>
      </c>
      <c r="O2369" s="1" t="str">
        <f t="shared" si="256"/>
        <v>Excellent</v>
      </c>
      <c r="P2369" s="1" t="str">
        <f t="shared" si="257"/>
        <v>Submitted</v>
      </c>
      <c r="Q2369" s="1" t="str">
        <f t="shared" si="258"/>
        <v>Valid</v>
      </c>
      <c r="R2369" s="1" t="s">
        <v>6</v>
      </c>
      <c r="S2369" s="4">
        <v>2150778</v>
      </c>
      <c r="T2369" s="1">
        <v>17.63</v>
      </c>
      <c r="U2369" s="1">
        <v>120</v>
      </c>
      <c r="V2369" s="1">
        <v>17923.150000000001</v>
      </c>
      <c r="W2369" s="4">
        <f t="shared" si="259"/>
        <v>3159851.3449999997</v>
      </c>
      <c r="X2369" s="1" t="s">
        <v>59</v>
      </c>
      <c r="Y2369" s="1" t="s">
        <v>60</v>
      </c>
      <c r="Z2369" s="8">
        <v>47831</v>
      </c>
      <c r="AA2369" s="8" t="str">
        <f>TEXT(Table2[[#This Row],[Application_Date]],"yyy")</f>
        <v>2030</v>
      </c>
      <c r="AB2369" s="8" t="str">
        <f>TEXT(Table2[[#This Row],[Application_Date]],"mmmm")</f>
        <v>December</v>
      </c>
      <c r="AC2369" s="1" t="s">
        <v>52</v>
      </c>
      <c r="AD2369" s="1" t="s">
        <v>42</v>
      </c>
      <c r="AE2369" s="1" t="s">
        <v>31</v>
      </c>
    </row>
    <row r="2370" spans="1:31" x14ac:dyDescent="0.25">
      <c r="A2370" s="1" t="s">
        <v>4880</v>
      </c>
      <c r="B2370" s="1" t="str">
        <f>IF(COUNTIF($A$2:A2370,A2370)&gt;1,"Duplicate","Unique")</f>
        <v>Unique</v>
      </c>
      <c r="C2370" s="1" t="s">
        <v>4881</v>
      </c>
      <c r="D2370" s="1" t="s">
        <v>309</v>
      </c>
      <c r="E2370" s="1" t="str">
        <f t="shared" ref="E2370:E2433" si="260">IF(C2370="","Missing","Submitted")</f>
        <v>Submitted</v>
      </c>
      <c r="F2370" s="1" t="s">
        <v>47</v>
      </c>
      <c r="G2370" s="1">
        <v>49</v>
      </c>
      <c r="H2370" s="1" t="s">
        <v>36</v>
      </c>
      <c r="I2370" s="1" t="s">
        <v>25</v>
      </c>
      <c r="J2370" s="1" t="s">
        <v>70</v>
      </c>
      <c r="K2370" s="4">
        <v>344719</v>
      </c>
      <c r="L2370" s="4" t="str">
        <f t="shared" ref="L2370:L2433" si="261">IF(K2370="","Missing","Submitted")</f>
        <v>Submitted</v>
      </c>
      <c r="M2370" s="1">
        <v>575</v>
      </c>
      <c r="N2370" s="1" t="str">
        <f t="shared" ref="N2370:N2433" si="262">IF(M2370&lt;600,"High_risk",IF(M2370&gt;=750,"medium_risk","low_risk"))</f>
        <v>High_risk</v>
      </c>
      <c r="O2370" s="1" t="str">
        <f t="shared" ref="O2370:O2433" si="263">IF(J2371&lt;503,"Poor",IF(J2371&lt;=550,"Fair",IF(J2371&lt;=750,"Good","Excellent")))</f>
        <v>Excellent</v>
      </c>
      <c r="P2370" s="1" t="str">
        <f t="shared" ref="P2370:P2433" si="264">IF(S2370="","Missing","Submitted")</f>
        <v>Submitted</v>
      </c>
      <c r="Q2370" s="1" t="str">
        <f t="shared" ref="Q2370:Q2433" si="265">IF(AND(M2370&gt;=300,M2370&lt;=900),"Valid","Invalid")</f>
        <v>Valid</v>
      </c>
      <c r="R2370" s="1" t="s">
        <v>82</v>
      </c>
      <c r="S2370" s="4">
        <v>1081786</v>
      </c>
      <c r="T2370" s="1">
        <v>14.36</v>
      </c>
      <c r="U2370" s="1">
        <v>12</v>
      </c>
      <c r="V2370" s="1">
        <v>90148.83</v>
      </c>
      <c r="W2370" s="4">
        <f t="shared" ref="W2370:W2433" si="266">PMT(T2370/12,U2370,-S2370)</f>
        <v>1294639.8069088846</v>
      </c>
      <c r="X2370" s="1" t="s">
        <v>105</v>
      </c>
      <c r="Y2370" s="1" t="s">
        <v>106</v>
      </c>
      <c r="Z2370" s="8">
        <v>47832</v>
      </c>
      <c r="AA2370" s="8" t="str">
        <f>TEXT(Table2[[#This Row],[Application_Date]],"yyy")</f>
        <v>2030</v>
      </c>
      <c r="AB2370" s="8" t="str">
        <f>TEXT(Table2[[#This Row],[Application_Date]],"mmmm")</f>
        <v>December</v>
      </c>
      <c r="AC2370" s="1" t="s">
        <v>61</v>
      </c>
      <c r="AD2370" s="1" t="s">
        <v>42</v>
      </c>
      <c r="AE2370" s="1" t="s">
        <v>66</v>
      </c>
    </row>
    <row r="2371" spans="1:31" x14ac:dyDescent="0.25">
      <c r="A2371" s="1" t="s">
        <v>4882</v>
      </c>
      <c r="B2371" s="1" t="str">
        <f>IF(COUNTIF($A$2:A2371,A2371)&gt;1,"Duplicate","Unique")</f>
        <v>Unique</v>
      </c>
      <c r="C2371" s="1" t="s">
        <v>4883</v>
      </c>
      <c r="D2371" s="1" t="s">
        <v>169</v>
      </c>
      <c r="E2371" s="1" t="str">
        <f t="shared" si="260"/>
        <v>Submitted</v>
      </c>
      <c r="F2371" s="1" t="s">
        <v>47</v>
      </c>
      <c r="G2371" s="1">
        <v>44</v>
      </c>
      <c r="H2371" s="1" t="s">
        <v>24</v>
      </c>
      <c r="I2371" s="1" t="s">
        <v>48</v>
      </c>
      <c r="J2371" s="1" t="s">
        <v>26</v>
      </c>
      <c r="K2371" s="4">
        <v>2009100</v>
      </c>
      <c r="L2371" s="4" t="str">
        <f t="shared" si="261"/>
        <v>Submitted</v>
      </c>
      <c r="M2371" s="1">
        <v>445</v>
      </c>
      <c r="N2371" s="1" t="str">
        <f t="shared" si="262"/>
        <v>High_risk</v>
      </c>
      <c r="O2371" s="1" t="str">
        <f t="shared" si="263"/>
        <v>Excellent</v>
      </c>
      <c r="P2371" s="1" t="str">
        <f t="shared" si="264"/>
        <v>Submitted</v>
      </c>
      <c r="Q2371" s="1" t="str">
        <f t="shared" si="265"/>
        <v>Valid</v>
      </c>
      <c r="R2371" s="1" t="s">
        <v>82</v>
      </c>
      <c r="S2371" s="4">
        <v>1795368</v>
      </c>
      <c r="T2371" s="1">
        <v>16.600000000000001</v>
      </c>
      <c r="U2371" s="1">
        <v>60</v>
      </c>
      <c r="V2371" s="1">
        <v>29922.799999999999</v>
      </c>
      <c r="W2371" s="4">
        <f t="shared" si="266"/>
        <v>2483592.4000000004</v>
      </c>
      <c r="X2371" s="1" t="s">
        <v>39</v>
      </c>
      <c r="Y2371" s="1" t="s">
        <v>40</v>
      </c>
      <c r="Z2371" s="8">
        <v>47833</v>
      </c>
      <c r="AA2371" s="8" t="str">
        <f>TEXT(Table2[[#This Row],[Application_Date]],"yyy")</f>
        <v>2030</v>
      </c>
      <c r="AB2371" s="8" t="str">
        <f>TEXT(Table2[[#This Row],[Application_Date]],"mmmm")</f>
        <v>December</v>
      </c>
      <c r="AC2371" s="1" t="s">
        <v>61</v>
      </c>
      <c r="AD2371" s="1" t="s">
        <v>30</v>
      </c>
      <c r="AE2371" s="1" t="s">
        <v>62</v>
      </c>
    </row>
    <row r="2372" spans="1:31" x14ac:dyDescent="0.25">
      <c r="A2372" s="1" t="s">
        <v>4884</v>
      </c>
      <c r="B2372" s="1" t="str">
        <f>IF(COUNTIF($A$2:A2372,A2372)&gt;1,"Duplicate","Unique")</f>
        <v>Unique</v>
      </c>
      <c r="C2372" s="1" t="s">
        <v>4885</v>
      </c>
      <c r="D2372" s="1" t="s">
        <v>69</v>
      </c>
      <c r="E2372" s="1" t="str">
        <f t="shared" si="260"/>
        <v>Submitted</v>
      </c>
      <c r="F2372" s="1" t="s">
        <v>47</v>
      </c>
      <c r="G2372" s="1">
        <v>22</v>
      </c>
      <c r="H2372" s="1" t="s">
        <v>24</v>
      </c>
      <c r="I2372" s="1" t="s">
        <v>48</v>
      </c>
      <c r="J2372" s="1" t="s">
        <v>70</v>
      </c>
      <c r="K2372" s="4">
        <v>1707437</v>
      </c>
      <c r="L2372" s="4" t="str">
        <f t="shared" si="261"/>
        <v>Submitted</v>
      </c>
      <c r="M2372" s="1">
        <v>563</v>
      </c>
      <c r="N2372" s="1" t="str">
        <f t="shared" si="262"/>
        <v>High_risk</v>
      </c>
      <c r="O2372" s="1" t="str">
        <f t="shared" si="263"/>
        <v>Excellent</v>
      </c>
      <c r="P2372" s="1" t="str">
        <f t="shared" si="264"/>
        <v>Submitted</v>
      </c>
      <c r="Q2372" s="1" t="str">
        <f t="shared" si="265"/>
        <v>Valid</v>
      </c>
      <c r="R2372" s="1" t="s">
        <v>27</v>
      </c>
      <c r="S2372" s="4">
        <v>1611512</v>
      </c>
      <c r="T2372" s="1">
        <v>18.45</v>
      </c>
      <c r="U2372" s="1">
        <v>24</v>
      </c>
      <c r="V2372" s="1">
        <v>67146.33</v>
      </c>
      <c r="W2372" s="4">
        <f t="shared" si="266"/>
        <v>2477699.7004878693</v>
      </c>
      <c r="X2372" s="1" t="s">
        <v>85</v>
      </c>
      <c r="Y2372" s="1" t="s">
        <v>86</v>
      </c>
      <c r="Z2372" s="8">
        <v>47834</v>
      </c>
      <c r="AA2372" s="8" t="str">
        <f>TEXT(Table2[[#This Row],[Application_Date]],"yyy")</f>
        <v>2030</v>
      </c>
      <c r="AB2372" s="8" t="str">
        <f>TEXT(Table2[[#This Row],[Application_Date]],"mmmm")</f>
        <v>December</v>
      </c>
      <c r="AC2372" s="1" t="s">
        <v>61</v>
      </c>
      <c r="AD2372" s="1" t="s">
        <v>42</v>
      </c>
      <c r="AE2372" s="1" t="s">
        <v>62</v>
      </c>
    </row>
    <row r="2373" spans="1:31" x14ac:dyDescent="0.25">
      <c r="A2373" s="1" t="s">
        <v>4886</v>
      </c>
      <c r="B2373" s="1" t="str">
        <f>IF(COUNTIF($A$2:A2373,A2373)&gt;1,"Duplicate","Unique")</f>
        <v>Unique</v>
      </c>
      <c r="C2373" s="1" t="s">
        <v>4887</v>
      </c>
      <c r="D2373" s="1" t="s">
        <v>279</v>
      </c>
      <c r="E2373" s="1" t="str">
        <f t="shared" si="260"/>
        <v>Submitted</v>
      </c>
      <c r="F2373" s="1" t="s">
        <v>47</v>
      </c>
      <c r="G2373" s="1">
        <v>43</v>
      </c>
      <c r="H2373" s="1" t="s">
        <v>24</v>
      </c>
      <c r="I2373" s="1" t="s">
        <v>25</v>
      </c>
      <c r="J2373" s="1" t="s">
        <v>49</v>
      </c>
      <c r="K2373" s="4">
        <v>1114364</v>
      </c>
      <c r="L2373" s="4" t="str">
        <f t="shared" si="261"/>
        <v>Submitted</v>
      </c>
      <c r="M2373" s="1">
        <v>950</v>
      </c>
      <c r="N2373" s="1" t="str">
        <f t="shared" si="262"/>
        <v>medium_risk</v>
      </c>
      <c r="O2373" s="1" t="str">
        <f t="shared" si="263"/>
        <v>Excellent</v>
      </c>
      <c r="P2373" s="1" t="str">
        <f t="shared" si="264"/>
        <v>Submitted</v>
      </c>
      <c r="Q2373" s="1" t="str">
        <f t="shared" si="265"/>
        <v>Invalid</v>
      </c>
      <c r="R2373" s="1" t="s">
        <v>6</v>
      </c>
      <c r="S2373" s="4">
        <v>1068301</v>
      </c>
      <c r="T2373" s="1">
        <v>8.85</v>
      </c>
      <c r="U2373" s="1">
        <v>36</v>
      </c>
      <c r="V2373" s="1">
        <v>29675.03</v>
      </c>
      <c r="W2373" s="4">
        <f t="shared" si="266"/>
        <v>787871.98931619443</v>
      </c>
      <c r="X2373" s="1" t="s">
        <v>105</v>
      </c>
      <c r="Y2373" s="1" t="s">
        <v>106</v>
      </c>
      <c r="Z2373" s="8">
        <v>47835</v>
      </c>
      <c r="AA2373" s="8" t="str">
        <f>TEXT(Table2[[#This Row],[Application_Date]],"yyy")</f>
        <v>2030</v>
      </c>
      <c r="AB2373" s="8" t="str">
        <f>TEXT(Table2[[#This Row],[Application_Date]],"mmmm")</f>
        <v>December</v>
      </c>
      <c r="AC2373" s="1" t="s">
        <v>61</v>
      </c>
      <c r="AD2373" s="1" t="s">
        <v>30</v>
      </c>
      <c r="AE2373" s="1" t="s">
        <v>62</v>
      </c>
    </row>
    <row r="2374" spans="1:31" x14ac:dyDescent="0.25">
      <c r="A2374" s="1" t="s">
        <v>4888</v>
      </c>
      <c r="B2374" s="1" t="str">
        <f>IF(COUNTIF($A$2:A2374,A2374)&gt;1,"Duplicate","Unique")</f>
        <v>Unique</v>
      </c>
      <c r="C2374" s="1" t="s">
        <v>4889</v>
      </c>
      <c r="D2374" s="1" t="s">
        <v>133</v>
      </c>
      <c r="E2374" s="1" t="str">
        <f t="shared" si="260"/>
        <v>Submitted</v>
      </c>
      <c r="F2374" s="1" t="s">
        <v>35</v>
      </c>
      <c r="G2374" s="1">
        <v>40</v>
      </c>
      <c r="H2374" s="1" t="s">
        <v>24</v>
      </c>
      <c r="I2374" s="1" t="s">
        <v>48</v>
      </c>
      <c r="J2374" s="1" t="s">
        <v>26</v>
      </c>
      <c r="K2374" s="4">
        <v>2405145</v>
      </c>
      <c r="L2374" s="4" t="str">
        <f t="shared" si="261"/>
        <v>Submitted</v>
      </c>
      <c r="M2374" s="1">
        <v>424</v>
      </c>
      <c r="N2374" s="1" t="str">
        <f t="shared" si="262"/>
        <v>High_risk</v>
      </c>
      <c r="O2374" s="1" t="str">
        <f t="shared" si="263"/>
        <v>Excellent</v>
      </c>
      <c r="P2374" s="1" t="str">
        <f t="shared" si="264"/>
        <v>Submitted</v>
      </c>
      <c r="Q2374" s="1" t="str">
        <f t="shared" si="265"/>
        <v>Valid</v>
      </c>
      <c r="R2374" s="1" t="s">
        <v>6</v>
      </c>
      <c r="S2374" s="4">
        <v>3154545</v>
      </c>
      <c r="T2374" s="1">
        <v>13.2</v>
      </c>
      <c r="U2374" s="1">
        <v>12</v>
      </c>
      <c r="V2374" s="1">
        <v>262878.75</v>
      </c>
      <c r="W2374" s="4">
        <f t="shared" si="266"/>
        <v>3470471.2988959802</v>
      </c>
      <c r="X2374" s="1" t="s">
        <v>2121</v>
      </c>
      <c r="Y2374" s="1" t="s">
        <v>29</v>
      </c>
      <c r="Z2374" s="8">
        <v>47836</v>
      </c>
      <c r="AA2374" s="8" t="str">
        <f>TEXT(Table2[[#This Row],[Application_Date]],"yyy")</f>
        <v>2030</v>
      </c>
      <c r="AB2374" s="8" t="str">
        <f>TEXT(Table2[[#This Row],[Application_Date]],"mmmm")</f>
        <v>December</v>
      </c>
      <c r="AC2374" s="1" t="s">
        <v>52</v>
      </c>
      <c r="AD2374" s="1" t="s">
        <v>42</v>
      </c>
      <c r="AE2374" s="1" t="s">
        <v>43</v>
      </c>
    </row>
    <row r="2375" spans="1:31" x14ac:dyDescent="0.25">
      <c r="A2375" s="1" t="s">
        <v>4890</v>
      </c>
      <c r="B2375" s="1" t="str">
        <f>IF(COUNTIF($A$2:A2375,A2375)&gt;1,"Duplicate","Unique")</f>
        <v>Unique</v>
      </c>
      <c r="C2375" s="1" t="s">
        <v>4891</v>
      </c>
      <c r="D2375" s="1" t="s">
        <v>226</v>
      </c>
      <c r="E2375" s="1" t="str">
        <f t="shared" si="260"/>
        <v>Submitted</v>
      </c>
      <c r="F2375" s="1" t="s">
        <v>47</v>
      </c>
      <c r="G2375" s="1">
        <v>20</v>
      </c>
      <c r="H2375" s="1" t="s">
        <v>36</v>
      </c>
      <c r="I2375" s="1" t="s">
        <v>48</v>
      </c>
      <c r="J2375" s="1" t="s">
        <v>70</v>
      </c>
      <c r="K2375" s="4">
        <v>580290</v>
      </c>
      <c r="L2375" s="4" t="str">
        <f t="shared" si="261"/>
        <v>Submitted</v>
      </c>
      <c r="M2375" s="1">
        <v>432</v>
      </c>
      <c r="N2375" s="1" t="str">
        <f t="shared" si="262"/>
        <v>High_risk</v>
      </c>
      <c r="O2375" s="1" t="str">
        <f t="shared" si="263"/>
        <v>Excellent</v>
      </c>
      <c r="P2375" s="1" t="str">
        <f t="shared" si="264"/>
        <v>Submitted</v>
      </c>
      <c r="Q2375" s="1" t="str">
        <f t="shared" si="265"/>
        <v>Valid</v>
      </c>
      <c r="R2375" s="1" t="s">
        <v>82</v>
      </c>
      <c r="S2375" s="4">
        <v>4799545</v>
      </c>
      <c r="T2375" s="1">
        <v>14.15</v>
      </c>
      <c r="U2375" s="1">
        <v>60</v>
      </c>
      <c r="V2375" s="1">
        <v>79992.42</v>
      </c>
      <c r="W2375" s="4">
        <f t="shared" si="266"/>
        <v>5659463.479166667</v>
      </c>
      <c r="X2375" s="1" t="s">
        <v>28</v>
      </c>
      <c r="Y2375" s="1" t="s">
        <v>29</v>
      </c>
      <c r="Z2375" s="8">
        <v>47837</v>
      </c>
      <c r="AA2375" s="8" t="str">
        <f>TEXT(Table2[[#This Row],[Application_Date]],"yyy")</f>
        <v>2030</v>
      </c>
      <c r="AB2375" s="8" t="str">
        <f>TEXT(Table2[[#This Row],[Application_Date]],"mmmm")</f>
        <v>December</v>
      </c>
      <c r="AC2375" s="1" t="s">
        <v>41</v>
      </c>
      <c r="AD2375" s="1" t="s">
        <v>30</v>
      </c>
      <c r="AE2375" s="1" t="s">
        <v>31</v>
      </c>
    </row>
    <row r="2376" spans="1:31" x14ac:dyDescent="0.25">
      <c r="A2376" s="1" t="s">
        <v>4892</v>
      </c>
      <c r="B2376" s="1" t="str">
        <f>IF(COUNTIF($A$2:A2376,A2376)&gt;1,"Duplicate","Unique")</f>
        <v>Unique</v>
      </c>
      <c r="C2376" s="1" t="s">
        <v>4893</v>
      </c>
      <c r="D2376" s="1" t="s">
        <v>265</v>
      </c>
      <c r="E2376" s="1" t="str">
        <f t="shared" si="260"/>
        <v>Submitted</v>
      </c>
      <c r="F2376" s="1" t="s">
        <v>47</v>
      </c>
      <c r="G2376" s="1">
        <v>43</v>
      </c>
      <c r="H2376" s="1" t="s">
        <v>36</v>
      </c>
      <c r="I2376" s="1" t="s">
        <v>25</v>
      </c>
      <c r="J2376" s="1" t="s">
        <v>37</v>
      </c>
      <c r="K2376" s="4">
        <v>1746529</v>
      </c>
      <c r="L2376" s="4" t="str">
        <f t="shared" si="261"/>
        <v>Submitted</v>
      </c>
      <c r="M2376" s="1">
        <v>400</v>
      </c>
      <c r="N2376" s="1" t="str">
        <f t="shared" si="262"/>
        <v>High_risk</v>
      </c>
      <c r="O2376" s="1" t="str">
        <f t="shared" si="263"/>
        <v>Excellent</v>
      </c>
      <c r="P2376" s="1" t="str">
        <f t="shared" si="264"/>
        <v>Submitted</v>
      </c>
      <c r="Q2376" s="1" t="str">
        <f t="shared" si="265"/>
        <v>Valid</v>
      </c>
      <c r="R2376" s="1" t="s">
        <v>82</v>
      </c>
      <c r="S2376" s="4">
        <v>2048035</v>
      </c>
      <c r="T2376" s="1">
        <v>10.4</v>
      </c>
      <c r="U2376" s="1">
        <v>36</v>
      </c>
      <c r="V2376" s="1">
        <v>56889.86</v>
      </c>
      <c r="W2376" s="4">
        <f t="shared" si="266"/>
        <v>1774963.6669762558</v>
      </c>
      <c r="X2376" s="1" t="s">
        <v>50</v>
      </c>
      <c r="Y2376" s="1" t="s">
        <v>51</v>
      </c>
      <c r="Z2376" s="8">
        <v>47838</v>
      </c>
      <c r="AA2376" s="8" t="str">
        <f>TEXT(Table2[[#This Row],[Application_Date]],"yyy")</f>
        <v>2030</v>
      </c>
      <c r="AB2376" s="8" t="str">
        <f>TEXT(Table2[[#This Row],[Application_Date]],"mmmm")</f>
        <v>December</v>
      </c>
      <c r="AC2376" s="1" t="s">
        <v>61</v>
      </c>
      <c r="AD2376" s="1" t="s">
        <v>30</v>
      </c>
      <c r="AE2376" s="1" t="s">
        <v>66</v>
      </c>
    </row>
    <row r="2377" spans="1:31" x14ac:dyDescent="0.25">
      <c r="A2377" s="1" t="s">
        <v>4894</v>
      </c>
      <c r="B2377" s="1" t="str">
        <f>IF(COUNTIF($A$2:A2377,A2377)&gt;1,"Duplicate","Unique")</f>
        <v>Unique</v>
      </c>
      <c r="C2377" s="1" t="s">
        <v>4895</v>
      </c>
      <c r="D2377" s="1" t="s">
        <v>314</v>
      </c>
      <c r="E2377" s="1" t="str">
        <f t="shared" si="260"/>
        <v>Submitted</v>
      </c>
      <c r="F2377" s="1" t="s">
        <v>35</v>
      </c>
      <c r="G2377" s="1">
        <v>48</v>
      </c>
      <c r="H2377" s="1" t="s">
        <v>36</v>
      </c>
      <c r="I2377" s="1" t="s">
        <v>25</v>
      </c>
      <c r="J2377" s="1" t="s">
        <v>26</v>
      </c>
      <c r="K2377" s="4">
        <v>2086357</v>
      </c>
      <c r="L2377" s="4" t="str">
        <f t="shared" si="261"/>
        <v>Submitted</v>
      </c>
      <c r="M2377" s="1">
        <v>791</v>
      </c>
      <c r="N2377" s="1" t="str">
        <f t="shared" si="262"/>
        <v>medium_risk</v>
      </c>
      <c r="O2377" s="1" t="str">
        <f t="shared" si="263"/>
        <v>Excellent</v>
      </c>
      <c r="P2377" s="1" t="str">
        <f t="shared" si="264"/>
        <v>Submitted</v>
      </c>
      <c r="Q2377" s="1" t="str">
        <f t="shared" si="265"/>
        <v>Valid</v>
      </c>
      <c r="R2377" s="1" t="s">
        <v>38</v>
      </c>
      <c r="S2377" s="4">
        <v>4071638</v>
      </c>
      <c r="T2377" s="1">
        <v>13.81</v>
      </c>
      <c r="U2377" s="1">
        <v>24</v>
      </c>
      <c r="V2377" s="1">
        <v>169651.58</v>
      </c>
      <c r="W2377" s="4">
        <f t="shared" si="266"/>
        <v>4685776.7804441508</v>
      </c>
      <c r="X2377" s="1" t="s">
        <v>59</v>
      </c>
      <c r="Y2377" s="1" t="s">
        <v>60</v>
      </c>
      <c r="Z2377" s="8">
        <v>47839</v>
      </c>
      <c r="AA2377" s="8" t="str">
        <f>TEXT(Table2[[#This Row],[Application_Date]],"yyy")</f>
        <v>2030</v>
      </c>
      <c r="AB2377" s="8" t="str">
        <f>TEXT(Table2[[#This Row],[Application_Date]],"mmmm")</f>
        <v>December</v>
      </c>
      <c r="AC2377" s="1" t="s">
        <v>61</v>
      </c>
      <c r="AD2377" s="1" t="s">
        <v>42</v>
      </c>
      <c r="AE2377" s="1" t="s">
        <v>66</v>
      </c>
    </row>
    <row r="2378" spans="1:31" x14ac:dyDescent="0.25">
      <c r="A2378" s="1" t="s">
        <v>4896</v>
      </c>
      <c r="B2378" s="1" t="str">
        <f>IF(COUNTIF($A$2:A2378,A2378)&gt;1,"Duplicate","Unique")</f>
        <v>Unique</v>
      </c>
      <c r="C2378" s="1" t="s">
        <v>4897</v>
      </c>
      <c r="D2378" s="1" t="s">
        <v>78</v>
      </c>
      <c r="E2378" s="1" t="str">
        <f t="shared" si="260"/>
        <v>Submitted</v>
      </c>
      <c r="F2378" s="1" t="s">
        <v>35</v>
      </c>
      <c r="G2378" s="1">
        <v>47</v>
      </c>
      <c r="H2378" s="1" t="s">
        <v>24</v>
      </c>
      <c r="I2378" s="1" t="s">
        <v>48</v>
      </c>
      <c r="J2378" s="1" t="s">
        <v>49</v>
      </c>
      <c r="K2378" s="4">
        <v>1282761</v>
      </c>
      <c r="L2378" s="4" t="str">
        <f t="shared" si="261"/>
        <v>Submitted</v>
      </c>
      <c r="M2378" s="1">
        <v>562</v>
      </c>
      <c r="N2378" s="1" t="str">
        <f t="shared" si="262"/>
        <v>High_risk</v>
      </c>
      <c r="O2378" s="1" t="str">
        <f t="shared" si="263"/>
        <v>Excellent</v>
      </c>
      <c r="P2378" s="1" t="str">
        <f t="shared" si="264"/>
        <v>Submitted</v>
      </c>
      <c r="Q2378" s="1" t="str">
        <f t="shared" si="265"/>
        <v>Valid</v>
      </c>
      <c r="R2378" s="1" t="s">
        <v>27</v>
      </c>
      <c r="S2378" s="4">
        <v>591644</v>
      </c>
      <c r="T2378" s="1">
        <v>18.36</v>
      </c>
      <c r="U2378" s="1">
        <v>36</v>
      </c>
      <c r="V2378" s="1">
        <v>16434.560000000001</v>
      </c>
      <c r="W2378" s="4">
        <f t="shared" si="266"/>
        <v>905215.32000000286</v>
      </c>
      <c r="X2378" s="1" t="s">
        <v>50</v>
      </c>
      <c r="Y2378" s="1" t="s">
        <v>51</v>
      </c>
      <c r="Z2378" s="8">
        <v>47840</v>
      </c>
      <c r="AA2378" s="8" t="str">
        <f>TEXT(Table2[[#This Row],[Application_Date]],"yyy")</f>
        <v>2030</v>
      </c>
      <c r="AB2378" s="8" t="str">
        <f>TEXT(Table2[[#This Row],[Application_Date]],"mmmm")</f>
        <v>December</v>
      </c>
      <c r="AC2378" s="1" t="s">
        <v>61</v>
      </c>
      <c r="AD2378" s="1" t="s">
        <v>42</v>
      </c>
      <c r="AE2378" s="1" t="s">
        <v>43</v>
      </c>
    </row>
    <row r="2379" spans="1:31" x14ac:dyDescent="0.25">
      <c r="A2379" s="1" t="s">
        <v>4898</v>
      </c>
      <c r="B2379" s="1" t="str">
        <f>IF(COUNTIF($A$2:A2379,A2379)&gt;1,"Duplicate","Unique")</f>
        <v>Unique</v>
      </c>
      <c r="C2379" s="1" t="s">
        <v>4899</v>
      </c>
      <c r="D2379" s="1" t="s">
        <v>166</v>
      </c>
      <c r="E2379" s="1" t="str">
        <f t="shared" si="260"/>
        <v>Submitted</v>
      </c>
      <c r="F2379" s="1" t="s">
        <v>35</v>
      </c>
      <c r="G2379" s="1">
        <v>53</v>
      </c>
      <c r="H2379" s="1" t="s">
        <v>36</v>
      </c>
      <c r="I2379" s="1" t="s">
        <v>48</v>
      </c>
      <c r="J2379" s="1" t="s">
        <v>70</v>
      </c>
      <c r="K2379" s="4">
        <v>752342</v>
      </c>
      <c r="L2379" s="4" t="str">
        <f t="shared" si="261"/>
        <v>Submitted</v>
      </c>
      <c r="M2379" s="1">
        <v>672</v>
      </c>
      <c r="N2379" s="1" t="str">
        <f t="shared" si="262"/>
        <v>low_risk</v>
      </c>
      <c r="O2379" s="1" t="str">
        <f t="shared" si="263"/>
        <v>Excellent</v>
      </c>
      <c r="P2379" s="1" t="str">
        <f t="shared" si="264"/>
        <v>Submitted</v>
      </c>
      <c r="Q2379" s="1" t="str">
        <f t="shared" si="265"/>
        <v>Valid</v>
      </c>
      <c r="R2379" s="1" t="s">
        <v>6</v>
      </c>
      <c r="S2379" s="4">
        <v>3373921</v>
      </c>
      <c r="T2379" s="1">
        <v>14.93</v>
      </c>
      <c r="U2379" s="1">
        <v>60</v>
      </c>
      <c r="V2379" s="1">
        <v>56232.02</v>
      </c>
      <c r="W2379" s="4">
        <f t="shared" si="266"/>
        <v>4197720.0441666665</v>
      </c>
      <c r="X2379" s="1" t="s">
        <v>105</v>
      </c>
      <c r="Y2379" s="1" t="s">
        <v>106</v>
      </c>
      <c r="Z2379" s="8">
        <v>47841</v>
      </c>
      <c r="AA2379" s="8" t="str">
        <f>TEXT(Table2[[#This Row],[Application_Date]],"yyy")</f>
        <v>2030</v>
      </c>
      <c r="AB2379" s="8" t="str">
        <f>TEXT(Table2[[#This Row],[Application_Date]],"mmmm")</f>
        <v>December</v>
      </c>
      <c r="AC2379" s="1" t="s">
        <v>61</v>
      </c>
      <c r="AD2379" s="1" t="s">
        <v>30</v>
      </c>
      <c r="AE2379" s="1" t="s">
        <v>43</v>
      </c>
    </row>
    <row r="2380" spans="1:31" x14ac:dyDescent="0.25">
      <c r="A2380" s="1" t="s">
        <v>4900</v>
      </c>
      <c r="B2380" s="1" t="str">
        <f>IF(COUNTIF($A$2:A2380,A2380)&gt;1,"Duplicate","Unique")</f>
        <v>Unique</v>
      </c>
      <c r="C2380" s="1" t="s">
        <v>4901</v>
      </c>
      <c r="D2380" s="1" t="s">
        <v>239</v>
      </c>
      <c r="E2380" s="1" t="str">
        <f t="shared" si="260"/>
        <v>Submitted</v>
      </c>
      <c r="F2380" s="1" t="s">
        <v>35</v>
      </c>
      <c r="G2380" s="1">
        <v>62</v>
      </c>
      <c r="H2380" s="1" t="s">
        <v>36</v>
      </c>
      <c r="I2380" s="1" t="s">
        <v>25</v>
      </c>
      <c r="J2380" s="1" t="s">
        <v>37</v>
      </c>
      <c r="K2380" s="4">
        <v>1909379</v>
      </c>
      <c r="L2380" s="4" t="str">
        <f t="shared" si="261"/>
        <v>Submitted</v>
      </c>
      <c r="M2380" s="1">
        <v>706</v>
      </c>
      <c r="N2380" s="1" t="str">
        <f t="shared" si="262"/>
        <v>low_risk</v>
      </c>
      <c r="O2380" s="1" t="str">
        <f t="shared" si="263"/>
        <v>Excellent</v>
      </c>
      <c r="P2380" s="1" t="str">
        <f t="shared" si="264"/>
        <v>Submitted</v>
      </c>
      <c r="Q2380" s="1" t="str">
        <f t="shared" si="265"/>
        <v>Valid</v>
      </c>
      <c r="R2380" s="1" t="s">
        <v>6</v>
      </c>
      <c r="S2380" s="4">
        <v>2421911</v>
      </c>
      <c r="T2380" s="1">
        <v>10.88</v>
      </c>
      <c r="U2380" s="1">
        <v>120</v>
      </c>
      <c r="V2380" s="1">
        <v>20182.59</v>
      </c>
      <c r="W2380" s="4">
        <f t="shared" si="266"/>
        <v>2195865.9733333336</v>
      </c>
      <c r="X2380" s="1" t="s">
        <v>105</v>
      </c>
      <c r="Y2380" s="1" t="s">
        <v>106</v>
      </c>
      <c r="Z2380" s="8">
        <v>47842</v>
      </c>
      <c r="AA2380" s="8" t="str">
        <f>TEXT(Table2[[#This Row],[Application_Date]],"yyy")</f>
        <v>2030</v>
      </c>
      <c r="AB2380" s="8" t="str">
        <f>TEXT(Table2[[#This Row],[Application_Date]],"mmmm")</f>
        <v>December</v>
      </c>
      <c r="AC2380" s="1" t="s">
        <v>41</v>
      </c>
      <c r="AD2380" s="1" t="s">
        <v>30</v>
      </c>
      <c r="AE2380" s="1" t="s">
        <v>31</v>
      </c>
    </row>
    <row r="2381" spans="1:31" x14ac:dyDescent="0.25">
      <c r="A2381" s="1" t="s">
        <v>4902</v>
      </c>
      <c r="B2381" s="1" t="str">
        <f>IF(COUNTIF($A$2:A2381,A2381)&gt;1,"Duplicate","Unique")</f>
        <v>Unique</v>
      </c>
      <c r="C2381" s="1" t="s">
        <v>4903</v>
      </c>
      <c r="D2381" s="1" t="s">
        <v>766</v>
      </c>
      <c r="E2381" s="1" t="str">
        <f t="shared" si="260"/>
        <v>Submitted</v>
      </c>
      <c r="F2381" s="1" t="s">
        <v>35</v>
      </c>
      <c r="G2381" s="1">
        <v>55</v>
      </c>
      <c r="H2381" s="1" t="s">
        <v>24</v>
      </c>
      <c r="I2381" s="1" t="s">
        <v>25</v>
      </c>
      <c r="J2381" s="1" t="s">
        <v>49</v>
      </c>
      <c r="K2381" s="4">
        <v>1135163</v>
      </c>
      <c r="L2381" s="4" t="str">
        <f t="shared" si="261"/>
        <v>Submitted</v>
      </c>
      <c r="M2381" s="1">
        <v>315</v>
      </c>
      <c r="N2381" s="1" t="str">
        <f t="shared" si="262"/>
        <v>High_risk</v>
      </c>
      <c r="O2381" s="1" t="str">
        <f t="shared" si="263"/>
        <v>Excellent</v>
      </c>
      <c r="P2381" s="1" t="str">
        <f t="shared" si="264"/>
        <v>Submitted</v>
      </c>
      <c r="Q2381" s="1" t="str">
        <f t="shared" si="265"/>
        <v>Valid</v>
      </c>
      <c r="R2381" s="1" t="s">
        <v>27</v>
      </c>
      <c r="S2381" s="4">
        <v>839577</v>
      </c>
      <c r="T2381" s="1">
        <v>15.9</v>
      </c>
      <c r="U2381" s="1">
        <v>24</v>
      </c>
      <c r="V2381" s="1">
        <v>34982.379999999997</v>
      </c>
      <c r="W2381" s="4">
        <f t="shared" si="266"/>
        <v>1112439.5267870035</v>
      </c>
      <c r="X2381" s="1" t="s">
        <v>105</v>
      </c>
      <c r="Y2381" s="1" t="s">
        <v>106</v>
      </c>
      <c r="Z2381" s="8">
        <v>47843</v>
      </c>
      <c r="AA2381" s="8" t="str">
        <f>TEXT(Table2[[#This Row],[Application_Date]],"yyy")</f>
        <v>2030</v>
      </c>
      <c r="AB2381" s="8" t="str">
        <f>TEXT(Table2[[#This Row],[Application_Date]],"mmmm")</f>
        <v>December</v>
      </c>
      <c r="AC2381" s="1" t="s">
        <v>41</v>
      </c>
      <c r="AD2381" s="1" t="s">
        <v>42</v>
      </c>
      <c r="AE2381" s="1" t="s">
        <v>43</v>
      </c>
    </row>
    <row r="2382" spans="1:31" x14ac:dyDescent="0.25">
      <c r="A2382" s="1" t="s">
        <v>4904</v>
      </c>
      <c r="B2382" s="1" t="str">
        <f>IF(COUNTIF($A$2:A2382,A2382)&gt;1,"Duplicate","Unique")</f>
        <v>Unique</v>
      </c>
      <c r="C2382" s="1" t="s">
        <v>4905</v>
      </c>
      <c r="D2382" s="1" t="s">
        <v>183</v>
      </c>
      <c r="E2382" s="1" t="str">
        <f t="shared" si="260"/>
        <v>Submitted</v>
      </c>
      <c r="F2382" s="1" t="s">
        <v>35</v>
      </c>
      <c r="G2382" s="1">
        <v>38</v>
      </c>
      <c r="H2382" s="1" t="s">
        <v>36</v>
      </c>
      <c r="I2382" s="1" t="s">
        <v>48</v>
      </c>
      <c r="J2382" s="1" t="s">
        <v>26</v>
      </c>
      <c r="K2382" s="4">
        <v>1179710</v>
      </c>
      <c r="L2382" s="4" t="str">
        <f t="shared" si="261"/>
        <v>Submitted</v>
      </c>
      <c r="M2382" s="1">
        <v>605</v>
      </c>
      <c r="N2382" s="1" t="str">
        <f t="shared" si="262"/>
        <v>low_risk</v>
      </c>
      <c r="O2382" s="1" t="str">
        <f t="shared" si="263"/>
        <v>Excellent</v>
      </c>
      <c r="P2382" s="1" t="str">
        <f t="shared" si="264"/>
        <v>Submitted</v>
      </c>
      <c r="Q2382" s="1" t="str">
        <f t="shared" si="265"/>
        <v>Valid</v>
      </c>
      <c r="R2382" s="1" t="s">
        <v>82</v>
      </c>
      <c r="S2382" s="4">
        <v>3044950</v>
      </c>
      <c r="T2382" s="1">
        <v>9.42</v>
      </c>
      <c r="U2382" s="1">
        <v>36</v>
      </c>
      <c r="V2382" s="1">
        <v>84581.94</v>
      </c>
      <c r="W2382" s="4">
        <f t="shared" si="266"/>
        <v>2390285.752086767</v>
      </c>
      <c r="X2382" s="1" t="s">
        <v>95</v>
      </c>
      <c r="Y2382" s="1" t="s">
        <v>96</v>
      </c>
      <c r="Z2382" s="8">
        <v>47844</v>
      </c>
      <c r="AA2382" s="8" t="str">
        <f>TEXT(Table2[[#This Row],[Application_Date]],"yyy")</f>
        <v>2030</v>
      </c>
      <c r="AB2382" s="8" t="str">
        <f>TEXT(Table2[[#This Row],[Application_Date]],"mmmm")</f>
        <v>December</v>
      </c>
      <c r="AC2382" s="1" t="s">
        <v>61</v>
      </c>
      <c r="AD2382" s="1" t="s">
        <v>30</v>
      </c>
      <c r="AE2382" s="1" t="s">
        <v>31</v>
      </c>
    </row>
    <row r="2383" spans="1:31" x14ac:dyDescent="0.25">
      <c r="A2383" s="1" t="s">
        <v>4906</v>
      </c>
      <c r="B2383" s="1" t="str">
        <f>IF(COUNTIF($A$2:A2383,A2383)&gt;1,"Duplicate","Unique")</f>
        <v>Unique</v>
      </c>
      <c r="C2383" s="1" t="s">
        <v>4907</v>
      </c>
      <c r="D2383" s="1" t="s">
        <v>199</v>
      </c>
      <c r="E2383" s="1" t="str">
        <f t="shared" si="260"/>
        <v>Submitted</v>
      </c>
      <c r="F2383" s="1" t="s">
        <v>47</v>
      </c>
      <c r="G2383" s="1">
        <v>53</v>
      </c>
      <c r="H2383" s="1" t="s">
        <v>36</v>
      </c>
      <c r="I2383" s="1" t="s">
        <v>48</v>
      </c>
      <c r="J2383" s="1" t="s">
        <v>49</v>
      </c>
      <c r="K2383" s="4">
        <v>2473672</v>
      </c>
      <c r="L2383" s="4" t="str">
        <f t="shared" si="261"/>
        <v>Submitted</v>
      </c>
      <c r="M2383" s="1">
        <v>612</v>
      </c>
      <c r="N2383" s="1" t="str">
        <f t="shared" si="262"/>
        <v>low_risk</v>
      </c>
      <c r="O2383" s="1" t="str">
        <f t="shared" si="263"/>
        <v>Excellent</v>
      </c>
      <c r="P2383" s="1" t="str">
        <f t="shared" si="264"/>
        <v>Submitted</v>
      </c>
      <c r="Q2383" s="1" t="str">
        <f t="shared" si="265"/>
        <v>Valid</v>
      </c>
      <c r="R2383" s="1" t="s">
        <v>70</v>
      </c>
      <c r="S2383" s="4">
        <v>2802555</v>
      </c>
      <c r="T2383" s="1">
        <v>10.57</v>
      </c>
      <c r="U2383" s="1">
        <v>60</v>
      </c>
      <c r="V2383" s="1">
        <v>46709.25</v>
      </c>
      <c r="W2383" s="4">
        <f t="shared" si="266"/>
        <v>2468583.8625000003</v>
      </c>
      <c r="X2383" s="1" t="s">
        <v>105</v>
      </c>
      <c r="Y2383" s="1" t="s">
        <v>106</v>
      </c>
      <c r="Z2383" s="8">
        <v>47845</v>
      </c>
      <c r="AA2383" s="8" t="str">
        <f>TEXT(Table2[[#This Row],[Application_Date]],"yyy")</f>
        <v>2030</v>
      </c>
      <c r="AB2383" s="8" t="str">
        <f>TEXT(Table2[[#This Row],[Application_Date]],"mmmm")</f>
        <v>December</v>
      </c>
      <c r="AC2383" s="1" t="s">
        <v>52</v>
      </c>
      <c r="AD2383" s="1" t="s">
        <v>30</v>
      </c>
      <c r="AE2383" s="1" t="s">
        <v>43</v>
      </c>
    </row>
    <row r="2384" spans="1:31" x14ac:dyDescent="0.25">
      <c r="A2384" s="1" t="s">
        <v>4908</v>
      </c>
      <c r="B2384" s="1" t="str">
        <f>IF(COUNTIF($A$2:A2384,A2384)&gt;1,"Duplicate","Unique")</f>
        <v>Unique</v>
      </c>
      <c r="C2384" s="1" t="s">
        <v>4909</v>
      </c>
      <c r="D2384" s="1" t="s">
        <v>148</v>
      </c>
      <c r="E2384" s="1" t="str">
        <f t="shared" si="260"/>
        <v>Submitted</v>
      </c>
      <c r="F2384" s="1" t="s">
        <v>47</v>
      </c>
      <c r="G2384" s="1">
        <v>46</v>
      </c>
      <c r="H2384" s="1" t="s">
        <v>36</v>
      </c>
      <c r="I2384" s="1" t="s">
        <v>48</v>
      </c>
      <c r="J2384" s="1" t="s">
        <v>26</v>
      </c>
      <c r="K2384" s="4">
        <v>1636582</v>
      </c>
      <c r="L2384" s="4" t="str">
        <f t="shared" si="261"/>
        <v>Submitted</v>
      </c>
      <c r="M2384" s="1">
        <v>572</v>
      </c>
      <c r="N2384" s="1" t="str">
        <f t="shared" si="262"/>
        <v>High_risk</v>
      </c>
      <c r="O2384" s="1" t="str">
        <f t="shared" si="263"/>
        <v>Excellent</v>
      </c>
      <c r="P2384" s="1" t="str">
        <f t="shared" si="264"/>
        <v>Submitted</v>
      </c>
      <c r="Q2384" s="1" t="str">
        <f t="shared" si="265"/>
        <v>Valid</v>
      </c>
      <c r="R2384" s="1" t="s">
        <v>6</v>
      </c>
      <c r="S2384" s="4">
        <v>212516</v>
      </c>
      <c r="T2384" s="1">
        <v>7.86</v>
      </c>
      <c r="U2384" s="1">
        <v>12</v>
      </c>
      <c r="V2384" s="1">
        <v>17709.669999999998</v>
      </c>
      <c r="W2384" s="4">
        <f t="shared" si="266"/>
        <v>139528.41548923441</v>
      </c>
      <c r="X2384" s="1" t="s">
        <v>85</v>
      </c>
      <c r="Y2384" s="1" t="s">
        <v>86</v>
      </c>
      <c r="Z2384" s="8">
        <v>47846</v>
      </c>
      <c r="AA2384" s="8" t="str">
        <f>TEXT(Table2[[#This Row],[Application_Date]],"yyy")</f>
        <v>2030</v>
      </c>
      <c r="AB2384" s="8" t="str">
        <f>TEXT(Table2[[#This Row],[Application_Date]],"mmmm")</f>
        <v>December</v>
      </c>
      <c r="AC2384" s="1" t="s">
        <v>61</v>
      </c>
      <c r="AD2384" s="1" t="s">
        <v>42</v>
      </c>
      <c r="AE2384" s="1" t="s">
        <v>43</v>
      </c>
    </row>
    <row r="2385" spans="1:31" x14ac:dyDescent="0.25">
      <c r="A2385" s="1" t="s">
        <v>4910</v>
      </c>
      <c r="B2385" s="1" t="str">
        <f>IF(COUNTIF($A$2:A2385,A2385)&gt;1,"Duplicate","Unique")</f>
        <v>Unique</v>
      </c>
      <c r="C2385" s="1" t="s">
        <v>4911</v>
      </c>
      <c r="D2385" s="1" t="s">
        <v>65</v>
      </c>
      <c r="E2385" s="1" t="str">
        <f t="shared" si="260"/>
        <v>Submitted</v>
      </c>
      <c r="F2385" s="1" t="s">
        <v>35</v>
      </c>
      <c r="G2385" s="1">
        <v>52</v>
      </c>
      <c r="H2385" s="1" t="s">
        <v>36</v>
      </c>
      <c r="I2385" s="1" t="s">
        <v>25</v>
      </c>
      <c r="J2385" s="1" t="s">
        <v>26</v>
      </c>
      <c r="K2385" s="4">
        <v>1549696</v>
      </c>
      <c r="L2385" s="4" t="str">
        <f t="shared" si="261"/>
        <v>Submitted</v>
      </c>
      <c r="M2385" s="1">
        <v>355</v>
      </c>
      <c r="N2385" s="1" t="str">
        <f t="shared" si="262"/>
        <v>High_risk</v>
      </c>
      <c r="O2385" s="1" t="str">
        <f t="shared" si="263"/>
        <v>Excellent</v>
      </c>
      <c r="P2385" s="1" t="str">
        <f t="shared" si="264"/>
        <v>Submitted</v>
      </c>
      <c r="Q2385" s="1" t="str">
        <f t="shared" si="265"/>
        <v>Valid</v>
      </c>
      <c r="R2385" s="1" t="s">
        <v>6</v>
      </c>
      <c r="S2385" s="4">
        <v>3325147</v>
      </c>
      <c r="T2385" s="1">
        <v>8.27</v>
      </c>
      <c r="U2385" s="1">
        <v>180</v>
      </c>
      <c r="V2385" s="1">
        <v>18473.04</v>
      </c>
      <c r="W2385" s="4">
        <f t="shared" si="266"/>
        <v>2291580.4741666666</v>
      </c>
      <c r="X2385" s="1" t="s">
        <v>105</v>
      </c>
      <c r="Y2385" s="1" t="s">
        <v>106</v>
      </c>
      <c r="Z2385" s="8">
        <v>47847</v>
      </c>
      <c r="AA2385" s="8" t="str">
        <f>TEXT(Table2[[#This Row],[Application_Date]],"yyy")</f>
        <v>2030</v>
      </c>
      <c r="AB2385" s="8" t="str">
        <f>TEXT(Table2[[#This Row],[Application_Date]],"mmmm")</f>
        <v>December</v>
      </c>
      <c r="AC2385" s="1" t="s">
        <v>61</v>
      </c>
      <c r="AD2385" s="1" t="s">
        <v>42</v>
      </c>
      <c r="AE2385" s="1" t="s">
        <v>43</v>
      </c>
    </row>
    <row r="2386" spans="1:31" x14ac:dyDescent="0.25">
      <c r="A2386" s="1" t="s">
        <v>4912</v>
      </c>
      <c r="B2386" s="1" t="str">
        <f>IF(COUNTIF($A$2:A2386,A2386)&gt;1,"Duplicate","Unique")</f>
        <v>Unique</v>
      </c>
      <c r="C2386" s="1" t="s">
        <v>4913</v>
      </c>
      <c r="D2386" s="1" t="s">
        <v>169</v>
      </c>
      <c r="E2386" s="1" t="str">
        <f t="shared" si="260"/>
        <v>Submitted</v>
      </c>
      <c r="F2386" s="1" t="s">
        <v>47</v>
      </c>
      <c r="G2386" s="1">
        <v>61</v>
      </c>
      <c r="H2386" s="1" t="s">
        <v>36</v>
      </c>
      <c r="I2386" s="1" t="s">
        <v>48</v>
      </c>
      <c r="J2386" s="1" t="s">
        <v>49</v>
      </c>
      <c r="K2386" s="4">
        <v>365038</v>
      </c>
      <c r="L2386" s="4" t="str">
        <f t="shared" si="261"/>
        <v>Submitted</v>
      </c>
      <c r="M2386" s="1">
        <v>459</v>
      </c>
      <c r="N2386" s="1" t="str">
        <f t="shared" si="262"/>
        <v>High_risk</v>
      </c>
      <c r="O2386" s="1" t="str">
        <f t="shared" si="263"/>
        <v>Excellent</v>
      </c>
      <c r="P2386" s="1" t="str">
        <f t="shared" si="264"/>
        <v>Submitted</v>
      </c>
      <c r="Q2386" s="1" t="str">
        <f t="shared" si="265"/>
        <v>Valid</v>
      </c>
      <c r="R2386" s="1" t="s">
        <v>27</v>
      </c>
      <c r="S2386" s="4">
        <v>3948940</v>
      </c>
      <c r="T2386" s="1">
        <v>12.61</v>
      </c>
      <c r="U2386" s="1">
        <v>180</v>
      </c>
      <c r="V2386" s="1">
        <v>21938.560000000001</v>
      </c>
      <c r="W2386" s="4">
        <f t="shared" si="266"/>
        <v>4149677.7833333332</v>
      </c>
      <c r="X2386" s="1" t="s">
        <v>50</v>
      </c>
      <c r="Y2386" s="1" t="s">
        <v>51</v>
      </c>
      <c r="Z2386" s="8">
        <v>47848</v>
      </c>
      <c r="AA2386" s="8" t="str">
        <f>TEXT(Table2[[#This Row],[Application_Date]],"yyy")</f>
        <v>2030</v>
      </c>
      <c r="AB2386" s="8" t="str">
        <f>TEXT(Table2[[#This Row],[Application_Date]],"mmmm")</f>
        <v>December</v>
      </c>
      <c r="AC2386" s="1" t="s">
        <v>61</v>
      </c>
      <c r="AD2386" s="1" t="s">
        <v>30</v>
      </c>
      <c r="AE2386" s="1" t="s">
        <v>43</v>
      </c>
    </row>
    <row r="2387" spans="1:31" x14ac:dyDescent="0.25">
      <c r="A2387" s="1" t="s">
        <v>4914</v>
      </c>
      <c r="B2387" s="1" t="str">
        <f>IF(COUNTIF($A$2:A2387,A2387)&gt;1,"Duplicate","Unique")</f>
        <v>Unique</v>
      </c>
      <c r="C2387" s="1" t="s">
        <v>4915</v>
      </c>
      <c r="D2387" s="1" t="s">
        <v>23</v>
      </c>
      <c r="E2387" s="1" t="str">
        <f t="shared" si="260"/>
        <v>Submitted</v>
      </c>
      <c r="F2387" s="1" t="s">
        <v>35</v>
      </c>
      <c r="G2387" s="1">
        <v>39</v>
      </c>
      <c r="H2387" s="1" t="s">
        <v>36</v>
      </c>
      <c r="I2387" s="1" t="s">
        <v>48</v>
      </c>
      <c r="J2387" s="1" t="s">
        <v>26</v>
      </c>
      <c r="K2387" s="4">
        <v>2040066</v>
      </c>
      <c r="L2387" s="4" t="str">
        <f t="shared" si="261"/>
        <v>Submitted</v>
      </c>
      <c r="M2387" s="1">
        <v>332</v>
      </c>
      <c r="N2387" s="1" t="str">
        <f t="shared" si="262"/>
        <v>High_risk</v>
      </c>
      <c r="O2387" s="1" t="str">
        <f t="shared" si="263"/>
        <v>Excellent</v>
      </c>
      <c r="P2387" s="1" t="str">
        <f t="shared" si="264"/>
        <v>Submitted</v>
      </c>
      <c r="Q2387" s="1" t="str">
        <f t="shared" si="265"/>
        <v>Valid</v>
      </c>
      <c r="R2387" s="1" t="s">
        <v>6</v>
      </c>
      <c r="S2387" s="4">
        <v>1162640</v>
      </c>
      <c r="T2387" s="1">
        <v>9.9</v>
      </c>
      <c r="U2387" s="1">
        <v>12</v>
      </c>
      <c r="V2387" s="1">
        <v>96886.67</v>
      </c>
      <c r="W2387" s="4">
        <f t="shared" si="266"/>
        <v>959881.1743957781</v>
      </c>
      <c r="X2387" s="1" t="s">
        <v>28</v>
      </c>
      <c r="Y2387" s="1" t="s">
        <v>29</v>
      </c>
      <c r="Z2387" s="8">
        <v>47849</v>
      </c>
      <c r="AA2387" s="8" t="str">
        <f>TEXT(Table2[[#This Row],[Application_Date]],"yyy")</f>
        <v>2031</v>
      </c>
      <c r="AB2387" s="8" t="str">
        <f>TEXT(Table2[[#This Row],[Application_Date]],"mmmm")</f>
        <v>January</v>
      </c>
      <c r="AC2387" s="1" t="s">
        <v>61</v>
      </c>
      <c r="AD2387" s="1" t="s">
        <v>42</v>
      </c>
      <c r="AE2387" s="1" t="s">
        <v>66</v>
      </c>
    </row>
    <row r="2388" spans="1:31" x14ac:dyDescent="0.25">
      <c r="A2388" s="1" t="s">
        <v>4916</v>
      </c>
      <c r="B2388" s="1" t="str">
        <f>IF(COUNTIF($A$2:A2388,A2388)&gt;1,"Duplicate","Unique")</f>
        <v>Unique</v>
      </c>
      <c r="C2388" s="1" t="s">
        <v>4917</v>
      </c>
      <c r="D2388" s="1" t="s">
        <v>572</v>
      </c>
      <c r="E2388" s="1" t="str">
        <f t="shared" si="260"/>
        <v>Submitted</v>
      </c>
      <c r="F2388" s="1" t="s">
        <v>35</v>
      </c>
      <c r="G2388" s="1">
        <v>60</v>
      </c>
      <c r="H2388" s="1" t="s">
        <v>36</v>
      </c>
      <c r="I2388" s="1" t="s">
        <v>48</v>
      </c>
      <c r="J2388" s="1" t="s">
        <v>49</v>
      </c>
      <c r="K2388" s="4">
        <v>1257842</v>
      </c>
      <c r="L2388" s="4" t="str">
        <f t="shared" si="261"/>
        <v>Submitted</v>
      </c>
      <c r="M2388" s="1">
        <v>716</v>
      </c>
      <c r="N2388" s="1" t="str">
        <f t="shared" si="262"/>
        <v>low_risk</v>
      </c>
      <c r="O2388" s="1" t="str">
        <f t="shared" si="263"/>
        <v>Excellent</v>
      </c>
      <c r="P2388" s="1" t="str">
        <f t="shared" si="264"/>
        <v>Submitted</v>
      </c>
      <c r="Q2388" s="1" t="str">
        <f t="shared" si="265"/>
        <v>Valid</v>
      </c>
      <c r="R2388" s="1" t="s">
        <v>27</v>
      </c>
      <c r="S2388" s="4">
        <v>3459971</v>
      </c>
      <c r="T2388" s="1">
        <v>14.09</v>
      </c>
      <c r="U2388" s="1">
        <v>12</v>
      </c>
      <c r="V2388" s="1">
        <v>288330.92</v>
      </c>
      <c r="W2388" s="4">
        <f t="shared" si="266"/>
        <v>4062946.8050978747</v>
      </c>
      <c r="X2388" s="1" t="s">
        <v>59</v>
      </c>
      <c r="Y2388" s="1" t="s">
        <v>60</v>
      </c>
      <c r="Z2388" s="8">
        <v>47850</v>
      </c>
      <c r="AA2388" s="8" t="str">
        <f>TEXT(Table2[[#This Row],[Application_Date]],"yyy")</f>
        <v>2031</v>
      </c>
      <c r="AB2388" s="8" t="str">
        <f>TEXT(Table2[[#This Row],[Application_Date]],"mmmm")</f>
        <v>January</v>
      </c>
      <c r="AC2388" s="1" t="s">
        <v>61</v>
      </c>
      <c r="AD2388" s="1" t="s">
        <v>30</v>
      </c>
      <c r="AE2388" s="1" t="s">
        <v>62</v>
      </c>
    </row>
    <row r="2389" spans="1:31" x14ac:dyDescent="0.25">
      <c r="A2389" s="1" t="s">
        <v>4918</v>
      </c>
      <c r="B2389" s="1" t="str">
        <f>IF(COUNTIF($A$2:A2389,A2389)&gt;1,"Duplicate","Unique")</f>
        <v>Unique</v>
      </c>
      <c r="C2389" s="1" t="s">
        <v>4919</v>
      </c>
      <c r="D2389" s="1" t="s">
        <v>366</v>
      </c>
      <c r="E2389" s="1" t="str">
        <f t="shared" si="260"/>
        <v>Submitted</v>
      </c>
      <c r="F2389" s="1" t="s">
        <v>35</v>
      </c>
      <c r="G2389" s="1">
        <v>27</v>
      </c>
      <c r="H2389" s="1" t="s">
        <v>36</v>
      </c>
      <c r="I2389" s="1" t="s">
        <v>48</v>
      </c>
      <c r="J2389" s="1" t="s">
        <v>49</v>
      </c>
      <c r="K2389" s="4">
        <v>2173079</v>
      </c>
      <c r="L2389" s="4" t="str">
        <f t="shared" si="261"/>
        <v>Submitted</v>
      </c>
      <c r="M2389" s="1">
        <v>601</v>
      </c>
      <c r="N2389" s="1" t="str">
        <f t="shared" si="262"/>
        <v>low_risk</v>
      </c>
      <c r="O2389" s="1" t="str">
        <f t="shared" si="263"/>
        <v>Excellent</v>
      </c>
      <c r="P2389" s="1" t="str">
        <f t="shared" si="264"/>
        <v>Submitted</v>
      </c>
      <c r="Q2389" s="1" t="str">
        <f t="shared" si="265"/>
        <v>Valid</v>
      </c>
      <c r="R2389" s="1" t="s">
        <v>38</v>
      </c>
      <c r="S2389" s="4">
        <v>4787646</v>
      </c>
      <c r="T2389" s="1">
        <v>7.72</v>
      </c>
      <c r="U2389" s="1">
        <v>60</v>
      </c>
      <c r="V2389" s="1">
        <v>79794.100000000006</v>
      </c>
      <c r="W2389" s="4">
        <f t="shared" si="266"/>
        <v>3080052.2600003509</v>
      </c>
      <c r="X2389" s="1" t="s">
        <v>39</v>
      </c>
      <c r="Y2389" s="1" t="s">
        <v>40</v>
      </c>
      <c r="Z2389" s="8">
        <v>47851</v>
      </c>
      <c r="AA2389" s="8" t="str">
        <f>TEXT(Table2[[#This Row],[Application_Date]],"yyy")</f>
        <v>2031</v>
      </c>
      <c r="AB2389" s="8" t="str">
        <f>TEXT(Table2[[#This Row],[Application_Date]],"mmmm")</f>
        <v>January</v>
      </c>
      <c r="AC2389" s="1" t="s">
        <v>61</v>
      </c>
      <c r="AD2389" s="1" t="s">
        <v>42</v>
      </c>
      <c r="AE2389" s="1" t="s">
        <v>43</v>
      </c>
    </row>
    <row r="2390" spans="1:31" x14ac:dyDescent="0.25">
      <c r="A2390" s="1" t="s">
        <v>4920</v>
      </c>
      <c r="B2390" s="1" t="str">
        <f>IF(COUNTIF($A$2:A2390,A2390)&gt;1,"Duplicate","Unique")</f>
        <v>Unique</v>
      </c>
      <c r="C2390" s="1" t="s">
        <v>4921</v>
      </c>
      <c r="D2390" s="1" t="s">
        <v>392</v>
      </c>
      <c r="E2390" s="1" t="str">
        <f t="shared" si="260"/>
        <v>Submitted</v>
      </c>
      <c r="F2390" s="1" t="s">
        <v>47</v>
      </c>
      <c r="G2390" s="1">
        <v>34</v>
      </c>
      <c r="H2390" s="1" t="s">
        <v>36</v>
      </c>
      <c r="I2390" s="1" t="s">
        <v>48</v>
      </c>
      <c r="J2390" s="1" t="s">
        <v>49</v>
      </c>
      <c r="K2390" s="4">
        <v>2119937</v>
      </c>
      <c r="L2390" s="4" t="str">
        <f t="shared" si="261"/>
        <v>Submitted</v>
      </c>
      <c r="M2390" s="1">
        <v>412</v>
      </c>
      <c r="N2390" s="1" t="str">
        <f t="shared" si="262"/>
        <v>High_risk</v>
      </c>
      <c r="O2390" s="1" t="str">
        <f t="shared" si="263"/>
        <v>Excellent</v>
      </c>
      <c r="P2390" s="1" t="str">
        <f t="shared" si="264"/>
        <v>Submitted</v>
      </c>
      <c r="Q2390" s="1" t="str">
        <f t="shared" si="265"/>
        <v>Valid</v>
      </c>
      <c r="R2390" s="1" t="s">
        <v>6</v>
      </c>
      <c r="S2390" s="4">
        <v>1051019</v>
      </c>
      <c r="T2390" s="1">
        <v>17.920000000000002</v>
      </c>
      <c r="U2390" s="1">
        <v>180</v>
      </c>
      <c r="V2390" s="1">
        <v>5838.99</v>
      </c>
      <c r="W2390" s="4">
        <f t="shared" si="266"/>
        <v>1569521.7066666668</v>
      </c>
      <c r="X2390" s="1" t="s">
        <v>95</v>
      </c>
      <c r="Y2390" s="1" t="s">
        <v>96</v>
      </c>
      <c r="Z2390" s="8">
        <v>47852</v>
      </c>
      <c r="AA2390" s="8" t="str">
        <f>TEXT(Table2[[#This Row],[Application_Date]],"yyy")</f>
        <v>2031</v>
      </c>
      <c r="AB2390" s="8" t="str">
        <f>TEXT(Table2[[#This Row],[Application_Date]],"mmmm")</f>
        <v>January</v>
      </c>
      <c r="AC2390" s="1" t="s">
        <v>61</v>
      </c>
      <c r="AD2390" s="1" t="s">
        <v>42</v>
      </c>
      <c r="AE2390" s="1" t="s">
        <v>62</v>
      </c>
    </row>
    <row r="2391" spans="1:31" x14ac:dyDescent="0.25">
      <c r="A2391" s="1" t="s">
        <v>4922</v>
      </c>
      <c r="B2391" s="1" t="str">
        <f>IF(COUNTIF($A$2:A2391,A2391)&gt;1,"Duplicate","Unique")</f>
        <v>Unique</v>
      </c>
      <c r="C2391" s="1" t="s">
        <v>4923</v>
      </c>
      <c r="D2391" s="1" t="s">
        <v>489</v>
      </c>
      <c r="E2391" s="1" t="str">
        <f t="shared" si="260"/>
        <v>Submitted</v>
      </c>
      <c r="F2391" s="1" t="s">
        <v>47</v>
      </c>
      <c r="G2391" s="1">
        <v>64</v>
      </c>
      <c r="H2391" s="1" t="s">
        <v>36</v>
      </c>
      <c r="I2391" s="1" t="s">
        <v>48</v>
      </c>
      <c r="J2391" s="1" t="s">
        <v>70</v>
      </c>
      <c r="K2391" s="4">
        <v>2402504</v>
      </c>
      <c r="L2391" s="4" t="str">
        <f t="shared" si="261"/>
        <v>Submitted</v>
      </c>
      <c r="M2391" s="1">
        <v>827</v>
      </c>
      <c r="N2391" s="1" t="str">
        <f t="shared" si="262"/>
        <v>medium_risk</v>
      </c>
      <c r="O2391" s="1" t="str">
        <f t="shared" si="263"/>
        <v>Excellent</v>
      </c>
      <c r="P2391" s="1" t="str">
        <f t="shared" si="264"/>
        <v>Submitted</v>
      </c>
      <c r="Q2391" s="1" t="str">
        <f t="shared" si="265"/>
        <v>Valid</v>
      </c>
      <c r="R2391" s="1" t="s">
        <v>38</v>
      </c>
      <c r="S2391" s="4">
        <v>4069013</v>
      </c>
      <c r="T2391" s="1">
        <v>18.75</v>
      </c>
      <c r="U2391" s="1">
        <v>24</v>
      </c>
      <c r="V2391" s="1">
        <v>169542.21</v>
      </c>
      <c r="W2391" s="4">
        <f t="shared" si="266"/>
        <v>6357832.8134894101</v>
      </c>
      <c r="X2391" s="1" t="s">
        <v>39</v>
      </c>
      <c r="Y2391" s="1" t="s">
        <v>40</v>
      </c>
      <c r="Z2391" s="8">
        <v>47853</v>
      </c>
      <c r="AA2391" s="8" t="str">
        <f>TEXT(Table2[[#This Row],[Application_Date]],"yyy")</f>
        <v>2031</v>
      </c>
      <c r="AB2391" s="8" t="str">
        <f>TEXT(Table2[[#This Row],[Application_Date]],"mmmm")</f>
        <v>January</v>
      </c>
      <c r="AC2391" s="1" t="s">
        <v>61</v>
      </c>
      <c r="AD2391" s="1" t="s">
        <v>30</v>
      </c>
      <c r="AE2391" s="1" t="s">
        <v>43</v>
      </c>
    </row>
    <row r="2392" spans="1:31" x14ac:dyDescent="0.25">
      <c r="A2392" s="1" t="s">
        <v>4924</v>
      </c>
      <c r="B2392" s="1" t="str">
        <f>IF(COUNTIF($A$2:A2392,A2392)&gt;1,"Duplicate","Unique")</f>
        <v>Unique</v>
      </c>
      <c r="C2392" s="1" t="s">
        <v>4925</v>
      </c>
      <c r="D2392" s="1" t="s">
        <v>766</v>
      </c>
      <c r="E2392" s="1" t="str">
        <f t="shared" si="260"/>
        <v>Submitted</v>
      </c>
      <c r="F2392" s="1" t="s">
        <v>47</v>
      </c>
      <c r="G2392" s="1">
        <v>62</v>
      </c>
      <c r="H2392" s="1" t="s">
        <v>24</v>
      </c>
      <c r="I2392" s="1" t="s">
        <v>25</v>
      </c>
      <c r="J2392" s="1" t="s">
        <v>70</v>
      </c>
      <c r="K2392" s="4">
        <v>2041227</v>
      </c>
      <c r="L2392" s="4" t="str">
        <f t="shared" si="261"/>
        <v>Submitted</v>
      </c>
      <c r="M2392" s="1">
        <v>840</v>
      </c>
      <c r="N2392" s="1" t="str">
        <f t="shared" si="262"/>
        <v>medium_risk</v>
      </c>
      <c r="O2392" s="1" t="str">
        <f t="shared" si="263"/>
        <v>Excellent</v>
      </c>
      <c r="P2392" s="1" t="str">
        <f t="shared" si="264"/>
        <v>Submitted</v>
      </c>
      <c r="Q2392" s="1" t="str">
        <f t="shared" si="265"/>
        <v>Valid</v>
      </c>
      <c r="R2392" s="1" t="s">
        <v>82</v>
      </c>
      <c r="S2392" s="4">
        <v>1531777</v>
      </c>
      <c r="T2392" s="1">
        <v>7.75</v>
      </c>
      <c r="U2392" s="1">
        <v>12</v>
      </c>
      <c r="V2392" s="1">
        <v>127648.08</v>
      </c>
      <c r="W2392" s="4">
        <f t="shared" si="266"/>
        <v>991783.29797071021</v>
      </c>
      <c r="X2392" s="1" t="s">
        <v>59</v>
      </c>
      <c r="Y2392" s="1" t="s">
        <v>60</v>
      </c>
      <c r="Z2392" s="8">
        <v>47854</v>
      </c>
      <c r="AA2392" s="8" t="str">
        <f>TEXT(Table2[[#This Row],[Application_Date]],"yyy")</f>
        <v>2031</v>
      </c>
      <c r="AB2392" s="8" t="str">
        <f>TEXT(Table2[[#This Row],[Application_Date]],"mmmm")</f>
        <v>January</v>
      </c>
      <c r="AC2392" s="1" t="s">
        <v>61</v>
      </c>
      <c r="AD2392" s="1" t="s">
        <v>42</v>
      </c>
      <c r="AE2392" s="1" t="s">
        <v>31</v>
      </c>
    </row>
    <row r="2393" spans="1:31" x14ac:dyDescent="0.25">
      <c r="A2393" s="1" t="s">
        <v>4926</v>
      </c>
      <c r="B2393" s="1" t="str">
        <f>IF(COUNTIF($A$2:A2393,A2393)&gt;1,"Duplicate","Unique")</f>
        <v>Unique</v>
      </c>
      <c r="C2393" s="1" t="s">
        <v>4927</v>
      </c>
      <c r="D2393" s="1" t="s">
        <v>293</v>
      </c>
      <c r="E2393" s="1" t="str">
        <f t="shared" si="260"/>
        <v>Submitted</v>
      </c>
      <c r="F2393" s="1" t="s">
        <v>35</v>
      </c>
      <c r="G2393" s="1">
        <v>19</v>
      </c>
      <c r="H2393" s="1" t="s">
        <v>24</v>
      </c>
      <c r="I2393" s="1" t="s">
        <v>48</v>
      </c>
      <c r="J2393" s="1" t="s">
        <v>70</v>
      </c>
      <c r="K2393" s="4">
        <v>-50000</v>
      </c>
      <c r="L2393" s="4" t="str">
        <f t="shared" si="261"/>
        <v>Submitted</v>
      </c>
      <c r="M2393" s="1">
        <v>643</v>
      </c>
      <c r="N2393" s="1" t="str">
        <f t="shared" si="262"/>
        <v>low_risk</v>
      </c>
      <c r="O2393" s="1" t="str">
        <f t="shared" si="263"/>
        <v>Excellent</v>
      </c>
      <c r="P2393" s="1" t="str">
        <f t="shared" si="264"/>
        <v>Submitted</v>
      </c>
      <c r="Q2393" s="1" t="str">
        <f t="shared" si="265"/>
        <v>Valid</v>
      </c>
      <c r="R2393" s="1" t="s">
        <v>70</v>
      </c>
      <c r="S2393" s="4">
        <v>2122288</v>
      </c>
      <c r="T2393" s="1">
        <v>18.559999999999999</v>
      </c>
      <c r="U2393" s="1">
        <v>180</v>
      </c>
      <c r="V2393" s="1">
        <v>11790.49</v>
      </c>
      <c r="W2393" s="4">
        <f t="shared" si="266"/>
        <v>3282472.1066666665</v>
      </c>
      <c r="X2393" s="1" t="s">
        <v>85</v>
      </c>
      <c r="Y2393" s="1" t="s">
        <v>86</v>
      </c>
      <c r="Z2393" s="8">
        <v>47855</v>
      </c>
      <c r="AA2393" s="8" t="str">
        <f>TEXT(Table2[[#This Row],[Application_Date]],"yyy")</f>
        <v>2031</v>
      </c>
      <c r="AB2393" s="8" t="str">
        <f>TEXT(Table2[[#This Row],[Application_Date]],"mmmm")</f>
        <v>January</v>
      </c>
      <c r="AC2393" s="1" t="s">
        <v>52</v>
      </c>
      <c r="AD2393" s="1" t="s">
        <v>30</v>
      </c>
      <c r="AE2393" s="1" t="s">
        <v>66</v>
      </c>
    </row>
    <row r="2394" spans="1:31" x14ac:dyDescent="0.25">
      <c r="A2394" s="1" t="s">
        <v>4928</v>
      </c>
      <c r="B2394" s="1" t="str">
        <f>IF(COUNTIF($A$2:A2394,A2394)&gt;1,"Duplicate","Unique")</f>
        <v>Unique</v>
      </c>
      <c r="C2394" s="1" t="s">
        <v>4929</v>
      </c>
      <c r="D2394" s="1" t="s">
        <v>139</v>
      </c>
      <c r="E2394" s="1" t="str">
        <f t="shared" si="260"/>
        <v>Submitted</v>
      </c>
      <c r="F2394" s="1" t="s">
        <v>35</v>
      </c>
      <c r="G2394" s="1">
        <v>26</v>
      </c>
      <c r="H2394" s="1" t="s">
        <v>36</v>
      </c>
      <c r="I2394" s="1" t="s">
        <v>48</v>
      </c>
      <c r="J2394" s="1" t="s">
        <v>26</v>
      </c>
      <c r="K2394" s="4">
        <v>540222</v>
      </c>
      <c r="L2394" s="4" t="str">
        <f t="shared" si="261"/>
        <v>Submitted</v>
      </c>
      <c r="M2394" s="1">
        <v>664</v>
      </c>
      <c r="N2394" s="1" t="str">
        <f t="shared" si="262"/>
        <v>low_risk</v>
      </c>
      <c r="O2394" s="1" t="str">
        <f t="shared" si="263"/>
        <v>Excellent</v>
      </c>
      <c r="P2394" s="1" t="str">
        <f t="shared" si="264"/>
        <v>Submitted</v>
      </c>
      <c r="Q2394" s="1" t="str">
        <f t="shared" si="265"/>
        <v>Valid</v>
      </c>
      <c r="R2394" s="1" t="s">
        <v>6</v>
      </c>
      <c r="S2394" s="4">
        <v>2145055</v>
      </c>
      <c r="T2394" s="1">
        <v>10.43</v>
      </c>
      <c r="U2394" s="1">
        <v>120</v>
      </c>
      <c r="V2394" s="1">
        <v>17875.46</v>
      </c>
      <c r="W2394" s="4">
        <f t="shared" si="266"/>
        <v>1864410.3041666667</v>
      </c>
      <c r="X2394" s="1" t="s">
        <v>95</v>
      </c>
      <c r="Y2394" s="1" t="s">
        <v>96</v>
      </c>
      <c r="Z2394" s="8">
        <v>47856</v>
      </c>
      <c r="AA2394" s="8" t="str">
        <f>TEXT(Table2[[#This Row],[Application_Date]],"yyy")</f>
        <v>2031</v>
      </c>
      <c r="AB2394" s="8" t="str">
        <f>TEXT(Table2[[#This Row],[Application_Date]],"mmmm")</f>
        <v>January</v>
      </c>
      <c r="AC2394" s="1" t="s">
        <v>52</v>
      </c>
      <c r="AD2394" s="1" t="s">
        <v>42</v>
      </c>
      <c r="AE2394" s="1" t="s">
        <v>43</v>
      </c>
    </row>
    <row r="2395" spans="1:31" x14ac:dyDescent="0.25">
      <c r="A2395" s="1" t="s">
        <v>4930</v>
      </c>
      <c r="B2395" s="1" t="str">
        <f>IF(COUNTIF($A$2:A2395,A2395)&gt;1,"Duplicate","Unique")</f>
        <v>Unique</v>
      </c>
      <c r="C2395" s="1" t="s">
        <v>4931</v>
      </c>
      <c r="D2395" s="1" t="s">
        <v>229</v>
      </c>
      <c r="E2395" s="1" t="str">
        <f t="shared" si="260"/>
        <v>Submitted</v>
      </c>
      <c r="F2395" s="1" t="s">
        <v>35</v>
      </c>
      <c r="G2395" s="1">
        <v>57</v>
      </c>
      <c r="H2395" s="1" t="s">
        <v>24</v>
      </c>
      <c r="I2395" s="1" t="s">
        <v>48</v>
      </c>
      <c r="J2395" s="1" t="s">
        <v>70</v>
      </c>
      <c r="K2395" s="4">
        <v>2416697</v>
      </c>
      <c r="L2395" s="4" t="str">
        <f t="shared" si="261"/>
        <v>Submitted</v>
      </c>
      <c r="M2395" s="1">
        <v>614</v>
      </c>
      <c r="N2395" s="1" t="str">
        <f t="shared" si="262"/>
        <v>low_risk</v>
      </c>
      <c r="O2395" s="1" t="str">
        <f t="shared" si="263"/>
        <v>Excellent</v>
      </c>
      <c r="P2395" s="1" t="str">
        <f t="shared" si="264"/>
        <v>Submitted</v>
      </c>
      <c r="Q2395" s="1" t="str">
        <f t="shared" si="265"/>
        <v>Valid</v>
      </c>
      <c r="R2395" s="1" t="s">
        <v>27</v>
      </c>
      <c r="S2395" s="4">
        <v>154085</v>
      </c>
      <c r="T2395" s="1">
        <v>17.96</v>
      </c>
      <c r="U2395" s="1">
        <v>36</v>
      </c>
      <c r="V2395" s="1">
        <v>4280.1400000000003</v>
      </c>
      <c r="W2395" s="4">
        <f t="shared" si="266"/>
        <v>230613.8833333345</v>
      </c>
      <c r="X2395" s="1" t="s">
        <v>28</v>
      </c>
      <c r="Y2395" s="1" t="s">
        <v>29</v>
      </c>
      <c r="Z2395" s="8">
        <v>47857</v>
      </c>
      <c r="AA2395" s="8" t="str">
        <f>TEXT(Table2[[#This Row],[Application_Date]],"yyy")</f>
        <v>2031</v>
      </c>
      <c r="AB2395" s="8" t="str">
        <f>TEXT(Table2[[#This Row],[Application_Date]],"mmmm")</f>
        <v>January</v>
      </c>
      <c r="AC2395" s="1" t="s">
        <v>41</v>
      </c>
      <c r="AD2395" s="1" t="s">
        <v>42</v>
      </c>
      <c r="AE2395" s="1" t="s">
        <v>43</v>
      </c>
    </row>
    <row r="2396" spans="1:31" x14ac:dyDescent="0.25">
      <c r="A2396" s="1" t="s">
        <v>4932</v>
      </c>
      <c r="B2396" s="1" t="str">
        <f>IF(COUNTIF($A$2:A2396,A2396)&gt;1,"Duplicate","Unique")</f>
        <v>Unique</v>
      </c>
      <c r="C2396" s="1" t="s">
        <v>4933</v>
      </c>
      <c r="D2396" s="1" t="s">
        <v>361</v>
      </c>
      <c r="E2396" s="1" t="str">
        <f t="shared" si="260"/>
        <v>Submitted</v>
      </c>
      <c r="F2396" s="1" t="s">
        <v>47</v>
      </c>
      <c r="G2396" s="1">
        <v>29</v>
      </c>
      <c r="H2396" s="1" t="s">
        <v>24</v>
      </c>
      <c r="I2396" s="1" t="s">
        <v>48</v>
      </c>
      <c r="J2396" s="1" t="s">
        <v>37</v>
      </c>
      <c r="K2396" s="4">
        <v>488099</v>
      </c>
      <c r="L2396" s="4" t="str">
        <f t="shared" si="261"/>
        <v>Submitted</v>
      </c>
      <c r="M2396" s="1">
        <v>590</v>
      </c>
      <c r="N2396" s="1" t="str">
        <f t="shared" si="262"/>
        <v>High_risk</v>
      </c>
      <c r="O2396" s="1" t="str">
        <f t="shared" si="263"/>
        <v>Excellent</v>
      </c>
      <c r="P2396" s="1" t="str">
        <f t="shared" si="264"/>
        <v>Submitted</v>
      </c>
      <c r="Q2396" s="1" t="str">
        <f t="shared" si="265"/>
        <v>Valid</v>
      </c>
      <c r="R2396" s="1" t="s">
        <v>6</v>
      </c>
      <c r="S2396" s="4">
        <v>2406618</v>
      </c>
      <c r="T2396" s="1">
        <v>16.59</v>
      </c>
      <c r="U2396" s="1">
        <v>60</v>
      </c>
      <c r="V2396" s="1">
        <v>40110.300000000003</v>
      </c>
      <c r="W2396" s="4">
        <f t="shared" si="266"/>
        <v>3327149.3850000002</v>
      </c>
      <c r="X2396" s="1" t="s">
        <v>85</v>
      </c>
      <c r="Y2396" s="1" t="s">
        <v>86</v>
      </c>
      <c r="Z2396" s="8">
        <v>47858</v>
      </c>
      <c r="AA2396" s="8" t="str">
        <f>TEXT(Table2[[#This Row],[Application_Date]],"yyy")</f>
        <v>2031</v>
      </c>
      <c r="AB2396" s="8" t="str">
        <f>TEXT(Table2[[#This Row],[Application_Date]],"mmmm")</f>
        <v>January</v>
      </c>
      <c r="AC2396" s="1" t="s">
        <v>61</v>
      </c>
      <c r="AD2396" s="1" t="s">
        <v>30</v>
      </c>
      <c r="AE2396" s="1" t="s">
        <v>31</v>
      </c>
    </row>
    <row r="2397" spans="1:31" x14ac:dyDescent="0.25">
      <c r="A2397" s="1" t="s">
        <v>4934</v>
      </c>
      <c r="B2397" s="1" t="str">
        <f>IF(COUNTIF($A$2:A2397,A2397)&gt;1,"Duplicate","Unique")</f>
        <v>Unique</v>
      </c>
      <c r="C2397" s="1" t="s">
        <v>4935</v>
      </c>
      <c r="D2397" s="1" t="s">
        <v>239</v>
      </c>
      <c r="E2397" s="1" t="str">
        <f t="shared" si="260"/>
        <v>Submitted</v>
      </c>
      <c r="F2397" s="1" t="s">
        <v>35</v>
      </c>
      <c r="G2397" s="1">
        <v>46</v>
      </c>
      <c r="H2397" s="1" t="s">
        <v>36</v>
      </c>
      <c r="I2397" s="1" t="s">
        <v>25</v>
      </c>
      <c r="J2397" s="1" t="s">
        <v>49</v>
      </c>
      <c r="K2397" s="4">
        <v>2109553</v>
      </c>
      <c r="L2397" s="4" t="str">
        <f t="shared" si="261"/>
        <v>Submitted</v>
      </c>
      <c r="M2397" s="1">
        <v>516</v>
      </c>
      <c r="N2397" s="1" t="str">
        <f t="shared" si="262"/>
        <v>High_risk</v>
      </c>
      <c r="O2397" s="1" t="str">
        <f t="shared" si="263"/>
        <v>Excellent</v>
      </c>
      <c r="P2397" s="1" t="str">
        <f t="shared" si="264"/>
        <v>Submitted</v>
      </c>
      <c r="Q2397" s="1" t="str">
        <f t="shared" si="265"/>
        <v>Valid</v>
      </c>
      <c r="R2397" s="1" t="s">
        <v>70</v>
      </c>
      <c r="S2397" s="4">
        <v>3040839</v>
      </c>
      <c r="T2397" s="1">
        <v>16.760000000000002</v>
      </c>
      <c r="U2397" s="1">
        <v>60</v>
      </c>
      <c r="V2397" s="1">
        <v>50680.65</v>
      </c>
      <c r="W2397" s="4">
        <f t="shared" si="266"/>
        <v>4247038.47</v>
      </c>
      <c r="X2397" s="1" t="s">
        <v>105</v>
      </c>
      <c r="Y2397" s="1" t="s">
        <v>106</v>
      </c>
      <c r="Z2397" s="8">
        <v>47859</v>
      </c>
      <c r="AA2397" s="8" t="str">
        <f>TEXT(Table2[[#This Row],[Application_Date]],"yyy")</f>
        <v>2031</v>
      </c>
      <c r="AB2397" s="8" t="str">
        <f>TEXT(Table2[[#This Row],[Application_Date]],"mmmm")</f>
        <v>January</v>
      </c>
      <c r="AC2397" s="1" t="s">
        <v>61</v>
      </c>
      <c r="AD2397" s="1" t="s">
        <v>42</v>
      </c>
      <c r="AE2397" s="1" t="s">
        <v>43</v>
      </c>
    </row>
    <row r="2398" spans="1:31" x14ac:dyDescent="0.25">
      <c r="A2398" s="1" t="s">
        <v>4936</v>
      </c>
      <c r="B2398" s="1" t="str">
        <f>IF(COUNTIF($A$2:A2398,A2398)&gt;1,"Duplicate","Unique")</f>
        <v>Unique</v>
      </c>
      <c r="C2398" s="1" t="s">
        <v>4937</v>
      </c>
      <c r="D2398" s="1" t="s">
        <v>65</v>
      </c>
      <c r="E2398" s="1" t="str">
        <f t="shared" si="260"/>
        <v>Submitted</v>
      </c>
      <c r="F2398" s="1" t="s">
        <v>35</v>
      </c>
      <c r="G2398" s="1">
        <v>33</v>
      </c>
      <c r="H2398" s="1" t="s">
        <v>36</v>
      </c>
      <c r="I2398" s="1" t="s">
        <v>48</v>
      </c>
      <c r="J2398" s="1" t="s">
        <v>26</v>
      </c>
      <c r="K2398" s="4">
        <v>1487022</v>
      </c>
      <c r="L2398" s="4" t="str">
        <f t="shared" si="261"/>
        <v>Submitted</v>
      </c>
      <c r="M2398" s="1">
        <v>715</v>
      </c>
      <c r="N2398" s="1" t="str">
        <f t="shared" si="262"/>
        <v>low_risk</v>
      </c>
      <c r="O2398" s="1" t="str">
        <f t="shared" si="263"/>
        <v>Excellent</v>
      </c>
      <c r="P2398" s="1" t="str">
        <f t="shared" si="264"/>
        <v>Submitted</v>
      </c>
      <c r="Q2398" s="1" t="str">
        <f t="shared" si="265"/>
        <v>Valid</v>
      </c>
      <c r="R2398" s="1" t="s">
        <v>70</v>
      </c>
      <c r="S2398" s="4">
        <v>4449007</v>
      </c>
      <c r="T2398" s="1">
        <v>18</v>
      </c>
      <c r="U2398" s="1">
        <v>12</v>
      </c>
      <c r="V2398" s="1">
        <v>370750.58</v>
      </c>
      <c r="W2398" s="4">
        <f t="shared" si="266"/>
        <v>6673622.4648055946</v>
      </c>
      <c r="X2398" s="1" t="s">
        <v>39</v>
      </c>
      <c r="Y2398" s="1" t="s">
        <v>40</v>
      </c>
      <c r="Z2398" s="8">
        <v>47860</v>
      </c>
      <c r="AA2398" s="8" t="str">
        <f>TEXT(Table2[[#This Row],[Application_Date]],"yyy")</f>
        <v>2031</v>
      </c>
      <c r="AB2398" s="8" t="str">
        <f>TEXT(Table2[[#This Row],[Application_Date]],"mmmm")</f>
        <v>January</v>
      </c>
      <c r="AC2398" s="1" t="s">
        <v>61</v>
      </c>
      <c r="AD2398" s="1" t="s">
        <v>30</v>
      </c>
      <c r="AE2398" s="1" t="s">
        <v>31</v>
      </c>
    </row>
    <row r="2399" spans="1:31" x14ac:dyDescent="0.25">
      <c r="A2399" s="1" t="s">
        <v>4938</v>
      </c>
      <c r="B2399" s="1" t="str">
        <f>IF(COUNTIF($A$2:A2399,A2399)&gt;1,"Duplicate","Unique")</f>
        <v>Unique</v>
      </c>
      <c r="C2399" s="1" t="s">
        <v>4939</v>
      </c>
      <c r="D2399" s="1">
        <v>0</v>
      </c>
      <c r="E2399" s="1" t="str">
        <f t="shared" si="260"/>
        <v>Submitted</v>
      </c>
      <c r="F2399" s="1" t="s">
        <v>47</v>
      </c>
      <c r="G2399" s="1">
        <v>30</v>
      </c>
      <c r="H2399" s="1" t="s">
        <v>24</v>
      </c>
      <c r="I2399" s="1" t="s">
        <v>25</v>
      </c>
      <c r="J2399" s="1" t="s">
        <v>37</v>
      </c>
      <c r="K2399" s="4">
        <v>1996807</v>
      </c>
      <c r="L2399" s="4" t="str">
        <f t="shared" si="261"/>
        <v>Submitted</v>
      </c>
      <c r="M2399" s="1">
        <v>464</v>
      </c>
      <c r="N2399" s="1" t="str">
        <f t="shared" si="262"/>
        <v>High_risk</v>
      </c>
      <c r="O2399" s="1" t="str">
        <f t="shared" si="263"/>
        <v>Excellent</v>
      </c>
      <c r="P2399" s="1" t="str">
        <f t="shared" si="264"/>
        <v>Submitted</v>
      </c>
      <c r="Q2399" s="1" t="str">
        <f t="shared" si="265"/>
        <v>Valid</v>
      </c>
      <c r="R2399" s="1" t="s">
        <v>82</v>
      </c>
      <c r="S2399" s="4">
        <v>2523320</v>
      </c>
      <c r="T2399" s="1">
        <v>15.04</v>
      </c>
      <c r="U2399" s="1">
        <v>60</v>
      </c>
      <c r="V2399" s="1">
        <v>42055.33</v>
      </c>
      <c r="W2399" s="4">
        <f t="shared" si="266"/>
        <v>3162561.0666666664</v>
      </c>
      <c r="X2399" s="1" t="s">
        <v>59</v>
      </c>
      <c r="Y2399" s="1" t="s">
        <v>60</v>
      </c>
      <c r="Z2399" s="8">
        <v>47861</v>
      </c>
      <c r="AA2399" s="8" t="str">
        <f>TEXT(Table2[[#This Row],[Application_Date]],"yyy")</f>
        <v>2031</v>
      </c>
      <c r="AB2399" s="8" t="str">
        <f>TEXT(Table2[[#This Row],[Application_Date]],"mmmm")</f>
        <v>January</v>
      </c>
      <c r="AC2399" s="1" t="s">
        <v>52</v>
      </c>
      <c r="AD2399" s="1" t="s">
        <v>42</v>
      </c>
      <c r="AE2399" s="1" t="s">
        <v>43</v>
      </c>
    </row>
    <row r="2400" spans="1:31" x14ac:dyDescent="0.25">
      <c r="A2400" s="1" t="s">
        <v>4940</v>
      </c>
      <c r="B2400" s="1" t="str">
        <f>IF(COUNTIF($A$2:A2400,A2400)&gt;1,"Duplicate","Unique")</f>
        <v>Unique</v>
      </c>
      <c r="C2400" s="1" t="s">
        <v>4941</v>
      </c>
      <c r="D2400" s="1" t="s">
        <v>58</v>
      </c>
      <c r="E2400" s="1" t="str">
        <f t="shared" si="260"/>
        <v>Submitted</v>
      </c>
      <c r="F2400" s="1" t="s">
        <v>47</v>
      </c>
      <c r="G2400" s="1">
        <v>18</v>
      </c>
      <c r="H2400" s="1" t="s">
        <v>36</v>
      </c>
      <c r="I2400" s="1" t="s">
        <v>25</v>
      </c>
      <c r="J2400" s="1" t="s">
        <v>37</v>
      </c>
      <c r="K2400" s="4">
        <v>741648</v>
      </c>
      <c r="L2400" s="4" t="str">
        <f t="shared" si="261"/>
        <v>Submitted</v>
      </c>
      <c r="M2400" s="1">
        <v>456</v>
      </c>
      <c r="N2400" s="1" t="str">
        <f t="shared" si="262"/>
        <v>High_risk</v>
      </c>
      <c r="O2400" s="1" t="str">
        <f t="shared" si="263"/>
        <v>Excellent</v>
      </c>
      <c r="P2400" s="1" t="str">
        <f t="shared" si="264"/>
        <v>Submitted</v>
      </c>
      <c r="Q2400" s="1" t="str">
        <f t="shared" si="265"/>
        <v>Valid</v>
      </c>
      <c r="R2400" s="1" t="s">
        <v>27</v>
      </c>
      <c r="S2400" s="4">
        <v>2671330</v>
      </c>
      <c r="T2400" s="1">
        <v>17.72</v>
      </c>
      <c r="U2400" s="1">
        <v>120</v>
      </c>
      <c r="V2400" s="1">
        <v>22261.08</v>
      </c>
      <c r="W2400" s="4">
        <f t="shared" si="266"/>
        <v>3944663.9666666663</v>
      </c>
      <c r="X2400" s="1" t="s">
        <v>85</v>
      </c>
      <c r="Y2400" s="1" t="s">
        <v>86</v>
      </c>
      <c r="Z2400" s="8">
        <v>47862</v>
      </c>
      <c r="AA2400" s="8" t="str">
        <f>TEXT(Table2[[#This Row],[Application_Date]],"yyy")</f>
        <v>2031</v>
      </c>
      <c r="AB2400" s="8" t="str">
        <f>TEXT(Table2[[#This Row],[Application_Date]],"mmmm")</f>
        <v>January</v>
      </c>
      <c r="AC2400" s="1" t="s">
        <v>61</v>
      </c>
      <c r="AD2400" s="1" t="s">
        <v>30</v>
      </c>
      <c r="AE2400" s="1" t="s">
        <v>66</v>
      </c>
    </row>
    <row r="2401" spans="1:31" x14ac:dyDescent="0.25">
      <c r="A2401" s="1" t="s">
        <v>4942</v>
      </c>
      <c r="B2401" s="1" t="str">
        <f>IF(COUNTIF($A$2:A2401,A2401)&gt;1,"Duplicate","Unique")</f>
        <v>Unique</v>
      </c>
      <c r="C2401" s="1" t="s">
        <v>4943</v>
      </c>
      <c r="D2401" s="1" t="s">
        <v>217</v>
      </c>
      <c r="E2401" s="1" t="str">
        <f t="shared" si="260"/>
        <v>Submitted</v>
      </c>
      <c r="F2401" s="1" t="s">
        <v>35</v>
      </c>
      <c r="G2401" s="1">
        <v>60</v>
      </c>
      <c r="H2401" s="1" t="s">
        <v>36</v>
      </c>
      <c r="I2401" s="1" t="s">
        <v>25</v>
      </c>
      <c r="J2401" s="1" t="s">
        <v>49</v>
      </c>
      <c r="K2401" s="4">
        <v>1832622</v>
      </c>
      <c r="L2401" s="4" t="str">
        <f t="shared" si="261"/>
        <v>Submitted</v>
      </c>
      <c r="M2401" s="1">
        <v>756</v>
      </c>
      <c r="N2401" s="1" t="str">
        <f t="shared" si="262"/>
        <v>medium_risk</v>
      </c>
      <c r="O2401" s="1" t="str">
        <f t="shared" si="263"/>
        <v>Excellent</v>
      </c>
      <c r="P2401" s="1" t="str">
        <f t="shared" si="264"/>
        <v>Submitted</v>
      </c>
      <c r="Q2401" s="1" t="str">
        <f t="shared" si="265"/>
        <v>Valid</v>
      </c>
      <c r="R2401" s="1" t="s">
        <v>82</v>
      </c>
      <c r="S2401" s="4">
        <v>624335</v>
      </c>
      <c r="T2401" s="1">
        <v>10.81</v>
      </c>
      <c r="U2401" s="1">
        <v>60</v>
      </c>
      <c r="V2401" s="1">
        <v>10405.58</v>
      </c>
      <c r="W2401" s="4">
        <f t="shared" si="266"/>
        <v>562421.77916666667</v>
      </c>
      <c r="X2401" s="1" t="s">
        <v>59</v>
      </c>
      <c r="Y2401" s="1" t="s">
        <v>60</v>
      </c>
      <c r="Z2401" s="8">
        <v>47863</v>
      </c>
      <c r="AA2401" s="8" t="str">
        <f>TEXT(Table2[[#This Row],[Application_Date]],"yyy")</f>
        <v>2031</v>
      </c>
      <c r="AB2401" s="8" t="str">
        <f>TEXT(Table2[[#This Row],[Application_Date]],"mmmm")</f>
        <v>January</v>
      </c>
      <c r="AC2401" s="1" t="s">
        <v>61</v>
      </c>
      <c r="AD2401" s="1" t="s">
        <v>42</v>
      </c>
      <c r="AE2401" s="1" t="s">
        <v>43</v>
      </c>
    </row>
    <row r="2402" spans="1:31" x14ac:dyDescent="0.25">
      <c r="A2402" s="1" t="s">
        <v>4944</v>
      </c>
      <c r="B2402" s="1" t="str">
        <f>IF(COUNTIF($A$2:A2402,A2402)&gt;1,"Duplicate","Unique")</f>
        <v>Unique</v>
      </c>
      <c r="C2402" s="1" t="s">
        <v>4945</v>
      </c>
      <c r="D2402" s="1" t="s">
        <v>136</v>
      </c>
      <c r="E2402" s="1" t="str">
        <f t="shared" si="260"/>
        <v>Submitted</v>
      </c>
      <c r="F2402" s="1" t="s">
        <v>47</v>
      </c>
      <c r="G2402" s="1">
        <v>32</v>
      </c>
      <c r="H2402" s="1" t="s">
        <v>36</v>
      </c>
      <c r="I2402" s="1" t="s">
        <v>48</v>
      </c>
      <c r="J2402" s="1" t="s">
        <v>26</v>
      </c>
      <c r="K2402" s="4">
        <v>305293</v>
      </c>
      <c r="L2402" s="4" t="str">
        <f t="shared" si="261"/>
        <v>Submitted</v>
      </c>
      <c r="M2402" s="1">
        <v>521</v>
      </c>
      <c r="N2402" s="1" t="str">
        <f t="shared" si="262"/>
        <v>High_risk</v>
      </c>
      <c r="O2402" s="1" t="str">
        <f t="shared" si="263"/>
        <v>Excellent</v>
      </c>
      <c r="P2402" s="1" t="str">
        <f t="shared" si="264"/>
        <v>Submitted</v>
      </c>
      <c r="Q2402" s="1" t="str">
        <f t="shared" si="265"/>
        <v>Valid</v>
      </c>
      <c r="R2402" s="1" t="s">
        <v>70</v>
      </c>
      <c r="S2402" s="4">
        <v>2561825</v>
      </c>
      <c r="T2402" s="1">
        <v>15.18</v>
      </c>
      <c r="U2402" s="1">
        <v>60</v>
      </c>
      <c r="V2402" s="1">
        <v>42697.08</v>
      </c>
      <c r="W2402" s="4">
        <f t="shared" si="266"/>
        <v>3240708.6249999995</v>
      </c>
      <c r="X2402" s="1" t="s">
        <v>85</v>
      </c>
      <c r="Y2402" s="1" t="s">
        <v>86</v>
      </c>
      <c r="Z2402" s="8">
        <v>47864</v>
      </c>
      <c r="AA2402" s="8" t="str">
        <f>TEXT(Table2[[#This Row],[Application_Date]],"yyy")</f>
        <v>2031</v>
      </c>
      <c r="AB2402" s="8" t="str">
        <f>TEXT(Table2[[#This Row],[Application_Date]],"mmmm")</f>
        <v>January</v>
      </c>
      <c r="AC2402" s="1" t="s">
        <v>41</v>
      </c>
      <c r="AD2402" s="1" t="s">
        <v>42</v>
      </c>
      <c r="AE2402" s="1" t="s">
        <v>31</v>
      </c>
    </row>
    <row r="2403" spans="1:31" x14ac:dyDescent="0.25">
      <c r="A2403" s="1" t="s">
        <v>4946</v>
      </c>
      <c r="B2403" s="1" t="str">
        <f>IF(COUNTIF($A$2:A2403,A2403)&gt;1,"Duplicate","Unique")</f>
        <v>Unique</v>
      </c>
      <c r="C2403" s="1" t="s">
        <v>4947</v>
      </c>
      <c r="D2403" s="1" t="s">
        <v>296</v>
      </c>
      <c r="E2403" s="1" t="str">
        <f t="shared" si="260"/>
        <v>Submitted</v>
      </c>
      <c r="F2403" s="1" t="s">
        <v>47</v>
      </c>
      <c r="G2403" s="1">
        <v>35</v>
      </c>
      <c r="H2403" s="1" t="s">
        <v>24</v>
      </c>
      <c r="I2403" s="1" t="s">
        <v>48</v>
      </c>
      <c r="J2403" s="1" t="s">
        <v>37</v>
      </c>
      <c r="K2403" s="4">
        <v>1292161</v>
      </c>
      <c r="L2403" s="4" t="str">
        <f t="shared" si="261"/>
        <v>Submitted</v>
      </c>
      <c r="M2403" s="1">
        <v>302</v>
      </c>
      <c r="N2403" s="1" t="str">
        <f t="shared" si="262"/>
        <v>High_risk</v>
      </c>
      <c r="O2403" s="1" t="str">
        <f t="shared" si="263"/>
        <v>Excellent</v>
      </c>
      <c r="P2403" s="1" t="str">
        <f t="shared" si="264"/>
        <v>Submitted</v>
      </c>
      <c r="Q2403" s="1" t="str">
        <f t="shared" si="265"/>
        <v>Valid</v>
      </c>
      <c r="R2403" s="1" t="s">
        <v>82</v>
      </c>
      <c r="S2403" s="4">
        <v>935699</v>
      </c>
      <c r="T2403" s="1">
        <v>12.66</v>
      </c>
      <c r="U2403" s="1">
        <v>36</v>
      </c>
      <c r="V2403" s="1">
        <v>25991.64</v>
      </c>
      <c r="W2403" s="4">
        <f t="shared" si="266"/>
        <v>987162.44500540954</v>
      </c>
      <c r="X2403" s="1" t="s">
        <v>85</v>
      </c>
      <c r="Y2403" s="1" t="s">
        <v>86</v>
      </c>
      <c r="Z2403" s="8">
        <v>47865</v>
      </c>
      <c r="AA2403" s="8" t="str">
        <f>TEXT(Table2[[#This Row],[Application_Date]],"yyy")</f>
        <v>2031</v>
      </c>
      <c r="AB2403" s="8" t="str">
        <f>TEXT(Table2[[#This Row],[Application_Date]],"mmmm")</f>
        <v>January</v>
      </c>
      <c r="AC2403" s="1" t="s">
        <v>61</v>
      </c>
      <c r="AD2403" s="1" t="s">
        <v>42</v>
      </c>
      <c r="AE2403" s="1" t="s">
        <v>66</v>
      </c>
    </row>
    <row r="2404" spans="1:31" x14ac:dyDescent="0.25">
      <c r="A2404" s="1" t="s">
        <v>4948</v>
      </c>
      <c r="B2404" s="1" t="str">
        <f>IF(COUNTIF($A$2:A2404,A2404)&gt;1,"Duplicate","Unique")</f>
        <v>Unique</v>
      </c>
      <c r="C2404" s="1" t="s">
        <v>4949</v>
      </c>
      <c r="D2404" s="1" t="s">
        <v>587</v>
      </c>
      <c r="E2404" s="1" t="str">
        <f t="shared" si="260"/>
        <v>Submitted</v>
      </c>
      <c r="F2404" s="1" t="s">
        <v>47</v>
      </c>
      <c r="G2404" s="1">
        <v>30</v>
      </c>
      <c r="H2404" s="1" t="s">
        <v>36</v>
      </c>
      <c r="I2404" s="1" t="s">
        <v>48</v>
      </c>
      <c r="J2404" s="1" t="s">
        <v>26</v>
      </c>
      <c r="K2404" s="4">
        <v>1236950</v>
      </c>
      <c r="L2404" s="4" t="str">
        <f t="shared" si="261"/>
        <v>Submitted</v>
      </c>
      <c r="M2404" s="1">
        <v>381</v>
      </c>
      <c r="N2404" s="1" t="str">
        <f t="shared" si="262"/>
        <v>High_risk</v>
      </c>
      <c r="O2404" s="1" t="str">
        <f t="shared" si="263"/>
        <v>Excellent</v>
      </c>
      <c r="P2404" s="1" t="str">
        <f t="shared" si="264"/>
        <v>Submitted</v>
      </c>
      <c r="Q2404" s="1" t="str">
        <f t="shared" si="265"/>
        <v>Valid</v>
      </c>
      <c r="R2404" s="1" t="s">
        <v>6</v>
      </c>
      <c r="S2404" s="4">
        <v>3538566</v>
      </c>
      <c r="T2404" s="1">
        <v>9.5</v>
      </c>
      <c r="U2404" s="1">
        <v>12</v>
      </c>
      <c r="V2404" s="1">
        <v>294880.5</v>
      </c>
      <c r="W2404" s="4">
        <f t="shared" si="266"/>
        <v>2803927.346270992</v>
      </c>
      <c r="X2404" s="1" t="s">
        <v>85</v>
      </c>
      <c r="Y2404" s="1" t="s">
        <v>86</v>
      </c>
      <c r="Z2404" s="8">
        <v>47866</v>
      </c>
      <c r="AA2404" s="8" t="str">
        <f>TEXT(Table2[[#This Row],[Application_Date]],"yyy")</f>
        <v>2031</v>
      </c>
      <c r="AB2404" s="8" t="str">
        <f>TEXT(Table2[[#This Row],[Application_Date]],"mmmm")</f>
        <v>January</v>
      </c>
      <c r="AC2404" s="1" t="s">
        <v>61</v>
      </c>
      <c r="AD2404" s="1" t="s">
        <v>30</v>
      </c>
      <c r="AE2404" s="1" t="s">
        <v>62</v>
      </c>
    </row>
    <row r="2405" spans="1:31" x14ac:dyDescent="0.25">
      <c r="A2405" s="1" t="s">
        <v>4950</v>
      </c>
      <c r="B2405" s="1" t="str">
        <f>IF(COUNTIF($A$2:A2405,A2405)&gt;1,"Duplicate","Unique")</f>
        <v>Unique</v>
      </c>
      <c r="C2405" s="1" t="s">
        <v>4951</v>
      </c>
      <c r="D2405" s="1" t="s">
        <v>183</v>
      </c>
      <c r="E2405" s="1" t="str">
        <f t="shared" si="260"/>
        <v>Submitted</v>
      </c>
      <c r="F2405" s="1" t="s">
        <v>47</v>
      </c>
      <c r="G2405" s="1">
        <v>43</v>
      </c>
      <c r="H2405" s="1" t="s">
        <v>24</v>
      </c>
      <c r="I2405" s="1" t="s">
        <v>48</v>
      </c>
      <c r="J2405" s="1" t="s">
        <v>49</v>
      </c>
      <c r="K2405" s="4">
        <v>1552761</v>
      </c>
      <c r="L2405" s="4" t="str">
        <f t="shared" si="261"/>
        <v>Submitted</v>
      </c>
      <c r="M2405" s="1">
        <v>302</v>
      </c>
      <c r="N2405" s="1" t="str">
        <f t="shared" si="262"/>
        <v>High_risk</v>
      </c>
      <c r="O2405" s="1" t="str">
        <f t="shared" si="263"/>
        <v>Excellent</v>
      </c>
      <c r="P2405" s="1" t="str">
        <f t="shared" si="264"/>
        <v>Submitted</v>
      </c>
      <c r="Q2405" s="1" t="str">
        <f t="shared" si="265"/>
        <v>Valid</v>
      </c>
      <c r="R2405" s="1" t="s">
        <v>70</v>
      </c>
      <c r="S2405" s="4">
        <v>986514</v>
      </c>
      <c r="T2405" s="1">
        <v>9.9600000000000009</v>
      </c>
      <c r="U2405" s="1">
        <v>36</v>
      </c>
      <c r="V2405" s="1">
        <v>27403.17</v>
      </c>
      <c r="W2405" s="4">
        <f t="shared" si="266"/>
        <v>818806.62029170396</v>
      </c>
      <c r="X2405" s="1" t="s">
        <v>50</v>
      </c>
      <c r="Y2405" s="1" t="s">
        <v>51</v>
      </c>
      <c r="Z2405" s="8">
        <v>47867</v>
      </c>
      <c r="AA2405" s="8" t="str">
        <f>TEXT(Table2[[#This Row],[Application_Date]],"yyy")</f>
        <v>2031</v>
      </c>
      <c r="AB2405" s="8" t="str">
        <f>TEXT(Table2[[#This Row],[Application_Date]],"mmmm")</f>
        <v>January</v>
      </c>
      <c r="AC2405" s="1" t="s">
        <v>61</v>
      </c>
      <c r="AD2405" s="1" t="s">
        <v>42</v>
      </c>
      <c r="AE2405" s="1" t="s">
        <v>31</v>
      </c>
    </row>
    <row r="2406" spans="1:31" x14ac:dyDescent="0.25">
      <c r="A2406" s="1" t="s">
        <v>4952</v>
      </c>
      <c r="B2406" s="1" t="str">
        <f>IF(COUNTIF($A$2:A2406,A2406)&gt;1,"Duplicate","Unique")</f>
        <v>Unique</v>
      </c>
      <c r="C2406" s="1" t="s">
        <v>4953</v>
      </c>
      <c r="D2406" s="1" t="s">
        <v>433</v>
      </c>
      <c r="E2406" s="1" t="str">
        <f t="shared" si="260"/>
        <v>Submitted</v>
      </c>
      <c r="F2406" s="1" t="s">
        <v>47</v>
      </c>
      <c r="G2406" s="1">
        <v>51</v>
      </c>
      <c r="H2406" s="1" t="s">
        <v>24</v>
      </c>
      <c r="I2406" s="1" t="s">
        <v>25</v>
      </c>
      <c r="J2406" s="1" t="s">
        <v>49</v>
      </c>
      <c r="K2406" s="4">
        <v>1446766</v>
      </c>
      <c r="L2406" s="4" t="str">
        <f t="shared" si="261"/>
        <v>Submitted</v>
      </c>
      <c r="M2406" s="1">
        <v>376</v>
      </c>
      <c r="N2406" s="1" t="str">
        <f t="shared" si="262"/>
        <v>High_risk</v>
      </c>
      <c r="O2406" s="1" t="str">
        <f t="shared" si="263"/>
        <v>Excellent</v>
      </c>
      <c r="P2406" s="1" t="str">
        <f t="shared" si="264"/>
        <v>Submitted</v>
      </c>
      <c r="Q2406" s="1" t="str">
        <f t="shared" si="265"/>
        <v>Valid</v>
      </c>
      <c r="R2406" s="1" t="s">
        <v>6</v>
      </c>
      <c r="S2406" s="4">
        <v>0</v>
      </c>
      <c r="T2406" s="1">
        <v>8</v>
      </c>
      <c r="U2406" s="1">
        <v>36</v>
      </c>
      <c r="V2406" s="1">
        <v>6944.44</v>
      </c>
      <c r="W2406" s="4">
        <f t="shared" si="266"/>
        <v>0</v>
      </c>
      <c r="X2406" s="1" t="s">
        <v>105</v>
      </c>
      <c r="Y2406" s="1" t="s">
        <v>106</v>
      </c>
      <c r="Z2406" s="8">
        <v>47868</v>
      </c>
      <c r="AA2406" s="8" t="str">
        <f>TEXT(Table2[[#This Row],[Application_Date]],"yyy")</f>
        <v>2031</v>
      </c>
      <c r="AB2406" s="8" t="str">
        <f>TEXT(Table2[[#This Row],[Application_Date]],"mmmm")</f>
        <v>January</v>
      </c>
      <c r="AC2406" s="1" t="s">
        <v>61</v>
      </c>
      <c r="AD2406" s="1" t="s">
        <v>42</v>
      </c>
      <c r="AE2406" s="1" t="s">
        <v>66</v>
      </c>
    </row>
    <row r="2407" spans="1:31" x14ac:dyDescent="0.25">
      <c r="A2407" s="1" t="s">
        <v>4954</v>
      </c>
      <c r="B2407" s="1" t="str">
        <f>IF(COUNTIF($A$2:A2407,A2407)&gt;1,"Duplicate","Unique")</f>
        <v>Unique</v>
      </c>
      <c r="C2407" s="1" t="s">
        <v>4955</v>
      </c>
      <c r="D2407" s="1" t="s">
        <v>34</v>
      </c>
      <c r="E2407" s="1" t="str">
        <f t="shared" si="260"/>
        <v>Submitted</v>
      </c>
      <c r="F2407" s="1" t="s">
        <v>35</v>
      </c>
      <c r="G2407" s="1">
        <v>35</v>
      </c>
      <c r="H2407" s="1" t="s">
        <v>36</v>
      </c>
      <c r="I2407" s="1" t="s">
        <v>25</v>
      </c>
      <c r="J2407" s="1" t="s">
        <v>37</v>
      </c>
      <c r="K2407" s="4">
        <v>1047239</v>
      </c>
      <c r="L2407" s="4" t="str">
        <f t="shared" si="261"/>
        <v>Submitted</v>
      </c>
      <c r="M2407" s="1">
        <v>588</v>
      </c>
      <c r="N2407" s="1" t="str">
        <f t="shared" si="262"/>
        <v>High_risk</v>
      </c>
      <c r="O2407" s="1" t="str">
        <f t="shared" si="263"/>
        <v>Excellent</v>
      </c>
      <c r="P2407" s="1" t="str">
        <f t="shared" si="264"/>
        <v>Submitted</v>
      </c>
      <c r="Q2407" s="1" t="str">
        <f t="shared" si="265"/>
        <v>Valid</v>
      </c>
      <c r="R2407" s="1" t="s">
        <v>27</v>
      </c>
      <c r="S2407" s="4">
        <v>1547667</v>
      </c>
      <c r="T2407" s="1">
        <v>15.44</v>
      </c>
      <c r="U2407" s="1">
        <v>60</v>
      </c>
      <c r="V2407" s="1">
        <v>25794.45</v>
      </c>
      <c r="W2407" s="4">
        <f t="shared" si="266"/>
        <v>1991331.54</v>
      </c>
      <c r="X2407" s="1" t="s">
        <v>59</v>
      </c>
      <c r="Y2407" s="1" t="s">
        <v>60</v>
      </c>
      <c r="Z2407" s="8">
        <v>47869</v>
      </c>
      <c r="AA2407" s="8" t="str">
        <f>TEXT(Table2[[#This Row],[Application_Date]],"yyy")</f>
        <v>2031</v>
      </c>
      <c r="AB2407" s="8" t="str">
        <f>TEXT(Table2[[#This Row],[Application_Date]],"mmmm")</f>
        <v>January</v>
      </c>
      <c r="AC2407" s="1" t="s">
        <v>52</v>
      </c>
      <c r="AD2407" s="1" t="s">
        <v>30</v>
      </c>
      <c r="AE2407" s="1" t="s">
        <v>43</v>
      </c>
    </row>
    <row r="2408" spans="1:31" x14ac:dyDescent="0.25">
      <c r="A2408" s="1" t="s">
        <v>4956</v>
      </c>
      <c r="B2408" s="1" t="str">
        <f>IF(COUNTIF($A$2:A2408,A2408)&gt;1,"Duplicate","Unique")</f>
        <v>Unique</v>
      </c>
      <c r="C2408" s="1" t="s">
        <v>4957</v>
      </c>
      <c r="D2408" s="1" t="s">
        <v>169</v>
      </c>
      <c r="E2408" s="1" t="str">
        <f t="shared" si="260"/>
        <v>Submitted</v>
      </c>
      <c r="F2408" s="1" t="s">
        <v>47</v>
      </c>
      <c r="G2408" s="1">
        <v>21</v>
      </c>
      <c r="H2408" s="1" t="s">
        <v>36</v>
      </c>
      <c r="I2408" s="1" t="s">
        <v>25</v>
      </c>
      <c r="J2408" s="1" t="s">
        <v>49</v>
      </c>
      <c r="K2408" s="4">
        <v>2023286</v>
      </c>
      <c r="L2408" s="4" t="str">
        <f t="shared" si="261"/>
        <v>Submitted</v>
      </c>
      <c r="M2408" s="1">
        <v>497</v>
      </c>
      <c r="N2408" s="1" t="str">
        <f t="shared" si="262"/>
        <v>High_risk</v>
      </c>
      <c r="O2408" s="1" t="str">
        <f t="shared" si="263"/>
        <v>Excellent</v>
      </c>
      <c r="P2408" s="1" t="str">
        <f t="shared" si="264"/>
        <v>Submitted</v>
      </c>
      <c r="Q2408" s="1" t="str">
        <f t="shared" si="265"/>
        <v>Valid</v>
      </c>
      <c r="R2408" s="1" t="s">
        <v>38</v>
      </c>
      <c r="S2408" s="4">
        <v>412453</v>
      </c>
      <c r="T2408" s="1">
        <v>11.61</v>
      </c>
      <c r="U2408" s="1">
        <v>180</v>
      </c>
      <c r="V2408" s="1">
        <v>2291.41</v>
      </c>
      <c r="W2408" s="4">
        <f t="shared" si="266"/>
        <v>399048.27749999997</v>
      </c>
      <c r="X2408" s="1" t="s">
        <v>105</v>
      </c>
      <c r="Y2408" s="1" t="s">
        <v>106</v>
      </c>
      <c r="Z2408" s="8">
        <v>47870</v>
      </c>
      <c r="AA2408" s="8" t="str">
        <f>TEXT(Table2[[#This Row],[Application_Date]],"yyy")</f>
        <v>2031</v>
      </c>
      <c r="AB2408" s="8" t="str">
        <f>TEXT(Table2[[#This Row],[Application_Date]],"mmmm")</f>
        <v>January</v>
      </c>
      <c r="AC2408" s="1" t="s">
        <v>61</v>
      </c>
      <c r="AD2408" s="1" t="s">
        <v>42</v>
      </c>
      <c r="AE2408" s="1" t="s">
        <v>62</v>
      </c>
    </row>
    <row r="2409" spans="1:31" x14ac:dyDescent="0.25">
      <c r="A2409" s="1" t="s">
        <v>4958</v>
      </c>
      <c r="B2409" s="1" t="str">
        <f>IF(COUNTIF($A$2:A2409,A2409)&gt;1,"Duplicate","Unique")</f>
        <v>Unique</v>
      </c>
      <c r="C2409" s="1" t="s">
        <v>4959</v>
      </c>
      <c r="D2409" s="1" t="s">
        <v>314</v>
      </c>
      <c r="E2409" s="1" t="str">
        <f t="shared" si="260"/>
        <v>Submitted</v>
      </c>
      <c r="F2409" s="1" t="s">
        <v>35</v>
      </c>
      <c r="G2409" s="1">
        <v>23</v>
      </c>
      <c r="H2409" s="1" t="s">
        <v>36</v>
      </c>
      <c r="I2409" s="1" t="s">
        <v>48</v>
      </c>
      <c r="J2409" s="1" t="s">
        <v>26</v>
      </c>
      <c r="K2409" s="4">
        <v>905556</v>
      </c>
      <c r="L2409" s="4" t="str">
        <f t="shared" si="261"/>
        <v>Submitted</v>
      </c>
      <c r="M2409" s="1">
        <v>469</v>
      </c>
      <c r="N2409" s="1" t="str">
        <f t="shared" si="262"/>
        <v>High_risk</v>
      </c>
      <c r="O2409" s="1" t="str">
        <f t="shared" si="263"/>
        <v>Excellent</v>
      </c>
      <c r="P2409" s="1" t="str">
        <f t="shared" si="264"/>
        <v>Submitted</v>
      </c>
      <c r="Q2409" s="1" t="str">
        <f t="shared" si="265"/>
        <v>Valid</v>
      </c>
      <c r="R2409" s="1" t="s">
        <v>82</v>
      </c>
      <c r="S2409" s="4">
        <v>4453454</v>
      </c>
      <c r="T2409" s="1">
        <v>11.64</v>
      </c>
      <c r="U2409" s="1">
        <v>120</v>
      </c>
      <c r="V2409" s="1">
        <v>37112.120000000003</v>
      </c>
      <c r="W2409" s="4">
        <f t="shared" si="266"/>
        <v>4319850.3800000008</v>
      </c>
      <c r="X2409" s="1" t="s">
        <v>59</v>
      </c>
      <c r="Y2409" s="1" t="s">
        <v>60</v>
      </c>
      <c r="Z2409" s="8">
        <v>47871</v>
      </c>
      <c r="AA2409" s="8" t="str">
        <f>TEXT(Table2[[#This Row],[Application_Date]],"yyy")</f>
        <v>2031</v>
      </c>
      <c r="AB2409" s="8" t="str">
        <f>TEXT(Table2[[#This Row],[Application_Date]],"mmmm")</f>
        <v>January</v>
      </c>
      <c r="AC2409" s="1" t="s">
        <v>41</v>
      </c>
      <c r="AD2409" s="1" t="s">
        <v>42</v>
      </c>
      <c r="AE2409" s="1" t="s">
        <v>62</v>
      </c>
    </row>
    <row r="2410" spans="1:31" x14ac:dyDescent="0.25">
      <c r="A2410" s="1" t="s">
        <v>4960</v>
      </c>
      <c r="B2410" s="1" t="str">
        <f>IF(COUNTIF($A$2:A2410,A2410)&gt;1,"Duplicate","Unique")</f>
        <v>Unique</v>
      </c>
      <c r="C2410" s="1" t="s">
        <v>4961</v>
      </c>
      <c r="D2410" s="1" t="s">
        <v>204</v>
      </c>
      <c r="E2410" s="1" t="str">
        <f t="shared" si="260"/>
        <v>Submitted</v>
      </c>
      <c r="F2410" s="1" t="s">
        <v>35</v>
      </c>
      <c r="G2410" s="1">
        <v>31</v>
      </c>
      <c r="H2410" s="1" t="s">
        <v>24</v>
      </c>
      <c r="I2410" s="1" t="s">
        <v>48</v>
      </c>
      <c r="J2410" s="1" t="s">
        <v>37</v>
      </c>
      <c r="K2410" s="4">
        <v>1086034</v>
      </c>
      <c r="L2410" s="4" t="str">
        <f t="shared" si="261"/>
        <v>Submitted</v>
      </c>
      <c r="M2410" s="1">
        <v>820</v>
      </c>
      <c r="N2410" s="1" t="str">
        <f t="shared" si="262"/>
        <v>medium_risk</v>
      </c>
      <c r="O2410" s="1" t="str">
        <f t="shared" si="263"/>
        <v>Excellent</v>
      </c>
      <c r="P2410" s="1" t="str">
        <f t="shared" si="264"/>
        <v>Submitted</v>
      </c>
      <c r="Q2410" s="1" t="str">
        <f t="shared" si="265"/>
        <v>Valid</v>
      </c>
      <c r="R2410" s="1" t="s">
        <v>82</v>
      </c>
      <c r="S2410" s="4">
        <v>553080</v>
      </c>
      <c r="T2410" s="1">
        <v>13.98</v>
      </c>
      <c r="U2410" s="1">
        <v>60</v>
      </c>
      <c r="V2410" s="1">
        <v>9218</v>
      </c>
      <c r="W2410" s="4">
        <f t="shared" si="266"/>
        <v>644338.20000000007</v>
      </c>
      <c r="X2410" s="1" t="s">
        <v>95</v>
      </c>
      <c r="Y2410" s="1" t="s">
        <v>96</v>
      </c>
      <c r="Z2410" s="8">
        <v>47872</v>
      </c>
      <c r="AA2410" s="8" t="str">
        <f>TEXT(Table2[[#This Row],[Application_Date]],"yyy")</f>
        <v>2031</v>
      </c>
      <c r="AB2410" s="8" t="str">
        <f>TEXT(Table2[[#This Row],[Application_Date]],"mmmm")</f>
        <v>January</v>
      </c>
      <c r="AC2410" s="1" t="s">
        <v>61</v>
      </c>
      <c r="AD2410" s="1" t="s">
        <v>30</v>
      </c>
      <c r="AE2410" s="1" t="s">
        <v>43</v>
      </c>
    </row>
    <row r="2411" spans="1:31" x14ac:dyDescent="0.25">
      <c r="A2411" s="1" t="s">
        <v>4962</v>
      </c>
      <c r="B2411" s="1" t="str">
        <f>IF(COUNTIF($A$2:A2411,A2411)&gt;1,"Duplicate","Unique")</f>
        <v>Unique</v>
      </c>
      <c r="C2411" s="1" t="s">
        <v>4963</v>
      </c>
      <c r="D2411" s="1" t="s">
        <v>659</v>
      </c>
      <c r="E2411" s="1" t="str">
        <f t="shared" si="260"/>
        <v>Submitted</v>
      </c>
      <c r="F2411" s="1" t="s">
        <v>47</v>
      </c>
      <c r="G2411" s="1">
        <v>24</v>
      </c>
      <c r="H2411" s="1" t="s">
        <v>24</v>
      </c>
      <c r="I2411" s="1" t="s">
        <v>25</v>
      </c>
      <c r="J2411" s="1" t="s">
        <v>49</v>
      </c>
      <c r="K2411" s="4">
        <v>1596695</v>
      </c>
      <c r="L2411" s="4" t="str">
        <f t="shared" si="261"/>
        <v>Submitted</v>
      </c>
      <c r="M2411" s="1">
        <v>535</v>
      </c>
      <c r="N2411" s="1" t="str">
        <f t="shared" si="262"/>
        <v>High_risk</v>
      </c>
      <c r="O2411" s="1" t="str">
        <f t="shared" si="263"/>
        <v>Excellent</v>
      </c>
      <c r="P2411" s="1" t="str">
        <f t="shared" si="264"/>
        <v>Submitted</v>
      </c>
      <c r="Q2411" s="1" t="str">
        <f t="shared" si="265"/>
        <v>Valid</v>
      </c>
      <c r="R2411" s="1" t="s">
        <v>6</v>
      </c>
      <c r="S2411" s="4">
        <v>2967523</v>
      </c>
      <c r="T2411" s="1">
        <v>13.25</v>
      </c>
      <c r="U2411" s="1">
        <v>12</v>
      </c>
      <c r="V2411" s="1">
        <v>247293.58</v>
      </c>
      <c r="W2411" s="4">
        <f t="shared" si="266"/>
        <v>3277075.014714756</v>
      </c>
      <c r="X2411" s="1" t="s">
        <v>28</v>
      </c>
      <c r="Y2411" s="1" t="s">
        <v>29</v>
      </c>
      <c r="Z2411" s="8">
        <v>47873</v>
      </c>
      <c r="AA2411" s="8" t="str">
        <f>TEXT(Table2[[#This Row],[Application_Date]],"yyy")</f>
        <v>2031</v>
      </c>
      <c r="AB2411" s="8" t="str">
        <f>TEXT(Table2[[#This Row],[Application_Date]],"mmmm")</f>
        <v>January</v>
      </c>
      <c r="AC2411" s="1" t="s">
        <v>61</v>
      </c>
      <c r="AD2411" s="1" t="s">
        <v>42</v>
      </c>
      <c r="AE2411" s="1" t="s">
        <v>31</v>
      </c>
    </row>
    <row r="2412" spans="1:31" x14ac:dyDescent="0.25">
      <c r="A2412" s="1" t="s">
        <v>4964</v>
      </c>
      <c r="B2412" s="1" t="str">
        <f>IF(COUNTIF($A$2:A2412,A2412)&gt;1,"Duplicate","Unique")</f>
        <v>Unique</v>
      </c>
      <c r="C2412" s="1" t="s">
        <v>4965</v>
      </c>
      <c r="D2412" s="1" t="s">
        <v>46</v>
      </c>
      <c r="E2412" s="1" t="str">
        <f t="shared" si="260"/>
        <v>Submitted</v>
      </c>
      <c r="F2412" s="1" t="s">
        <v>35</v>
      </c>
      <c r="G2412" s="1">
        <v>35</v>
      </c>
      <c r="H2412" s="1" t="s">
        <v>24</v>
      </c>
      <c r="I2412" s="1" t="s">
        <v>48</v>
      </c>
      <c r="J2412" s="1" t="s">
        <v>26</v>
      </c>
      <c r="K2412" s="4">
        <v>1853359</v>
      </c>
      <c r="L2412" s="4" t="str">
        <f t="shared" si="261"/>
        <v>Submitted</v>
      </c>
      <c r="M2412" s="1">
        <v>694</v>
      </c>
      <c r="N2412" s="1" t="str">
        <f t="shared" si="262"/>
        <v>low_risk</v>
      </c>
      <c r="O2412" s="1" t="str">
        <f t="shared" si="263"/>
        <v>Excellent</v>
      </c>
      <c r="P2412" s="1" t="str">
        <f t="shared" si="264"/>
        <v>Submitted</v>
      </c>
      <c r="Q2412" s="1" t="str">
        <f t="shared" si="265"/>
        <v>Valid</v>
      </c>
      <c r="R2412" s="1" t="s">
        <v>38</v>
      </c>
      <c r="S2412" s="4">
        <v>3047953</v>
      </c>
      <c r="T2412" s="1">
        <v>11.32</v>
      </c>
      <c r="U2412" s="1">
        <v>36</v>
      </c>
      <c r="V2412" s="1">
        <v>84665.36</v>
      </c>
      <c r="W2412" s="4">
        <f t="shared" si="266"/>
        <v>2875235.6634510858</v>
      </c>
      <c r="X2412" s="1" t="s">
        <v>50</v>
      </c>
      <c r="Y2412" s="1" t="s">
        <v>51</v>
      </c>
      <c r="Z2412" s="8">
        <v>47874</v>
      </c>
      <c r="AA2412" s="8" t="str">
        <f>TEXT(Table2[[#This Row],[Application_Date]],"yyy")</f>
        <v>2031</v>
      </c>
      <c r="AB2412" s="8" t="str">
        <f>TEXT(Table2[[#This Row],[Application_Date]],"mmmm")</f>
        <v>January</v>
      </c>
      <c r="AC2412" s="1" t="s">
        <v>61</v>
      </c>
      <c r="AD2412" s="1" t="s">
        <v>30</v>
      </c>
      <c r="AE2412" s="1" t="s">
        <v>66</v>
      </c>
    </row>
    <row r="2413" spans="1:31" x14ac:dyDescent="0.25">
      <c r="A2413" s="1" t="s">
        <v>4966</v>
      </c>
      <c r="B2413" s="1" t="str">
        <f>IF(COUNTIF($A$2:A2413,A2413)&gt;1,"Duplicate","Unique")</f>
        <v>Unique</v>
      </c>
      <c r="C2413" s="1" t="s">
        <v>4967</v>
      </c>
      <c r="D2413" s="1" t="s">
        <v>406</v>
      </c>
      <c r="E2413" s="1" t="str">
        <f t="shared" si="260"/>
        <v>Submitted</v>
      </c>
      <c r="F2413" s="1" t="s">
        <v>35</v>
      </c>
      <c r="G2413" s="1">
        <v>49</v>
      </c>
      <c r="H2413" s="1" t="s">
        <v>24</v>
      </c>
      <c r="I2413" s="1" t="s">
        <v>25</v>
      </c>
      <c r="J2413" s="1" t="s">
        <v>49</v>
      </c>
      <c r="K2413" s="4">
        <v>2015280</v>
      </c>
      <c r="L2413" s="4" t="str">
        <f t="shared" si="261"/>
        <v>Submitted</v>
      </c>
      <c r="M2413" s="1">
        <v>897</v>
      </c>
      <c r="N2413" s="1" t="str">
        <f t="shared" si="262"/>
        <v>medium_risk</v>
      </c>
      <c r="O2413" s="1" t="str">
        <f t="shared" si="263"/>
        <v>Excellent</v>
      </c>
      <c r="P2413" s="1" t="str">
        <f t="shared" si="264"/>
        <v>Submitted</v>
      </c>
      <c r="Q2413" s="1" t="str">
        <f t="shared" si="265"/>
        <v>Valid</v>
      </c>
      <c r="R2413" s="1" t="s">
        <v>6</v>
      </c>
      <c r="S2413" s="4">
        <v>702510</v>
      </c>
      <c r="T2413" s="1">
        <v>9.2899999999999991</v>
      </c>
      <c r="U2413" s="1">
        <v>120</v>
      </c>
      <c r="V2413" s="1">
        <v>5854.25</v>
      </c>
      <c r="W2413" s="4">
        <f t="shared" si="266"/>
        <v>543859.82499999995</v>
      </c>
      <c r="X2413" s="1" t="s">
        <v>39</v>
      </c>
      <c r="Y2413" s="1" t="s">
        <v>40</v>
      </c>
      <c r="Z2413" s="8">
        <v>47875</v>
      </c>
      <c r="AA2413" s="8" t="str">
        <f>TEXT(Table2[[#This Row],[Application_Date]],"yyy")</f>
        <v>2031</v>
      </c>
      <c r="AB2413" s="8" t="str">
        <f>TEXT(Table2[[#This Row],[Application_Date]],"mmmm")</f>
        <v>January</v>
      </c>
      <c r="AC2413" s="1" t="s">
        <v>41</v>
      </c>
      <c r="AD2413" s="1" t="s">
        <v>42</v>
      </c>
      <c r="AE2413" s="1" t="s">
        <v>43</v>
      </c>
    </row>
    <row r="2414" spans="1:31" x14ac:dyDescent="0.25">
      <c r="A2414" s="1" t="s">
        <v>4968</v>
      </c>
      <c r="B2414" s="1" t="str">
        <f>IF(COUNTIF($A$2:A2414,A2414)&gt;1,"Duplicate","Unique")</f>
        <v>Unique</v>
      </c>
      <c r="C2414" s="1" t="s">
        <v>4969</v>
      </c>
      <c r="D2414" s="1" t="s">
        <v>461</v>
      </c>
      <c r="E2414" s="1" t="str">
        <f t="shared" si="260"/>
        <v>Submitted</v>
      </c>
      <c r="F2414" s="1" t="s">
        <v>35</v>
      </c>
      <c r="G2414" s="1">
        <v>48</v>
      </c>
      <c r="H2414" s="1" t="s">
        <v>24</v>
      </c>
      <c r="I2414" s="1" t="s">
        <v>48</v>
      </c>
      <c r="J2414" s="1" t="s">
        <v>37</v>
      </c>
      <c r="K2414" s="4">
        <v>390153</v>
      </c>
      <c r="L2414" s="4" t="str">
        <f t="shared" si="261"/>
        <v>Submitted</v>
      </c>
      <c r="M2414" s="1">
        <v>400</v>
      </c>
      <c r="N2414" s="1" t="str">
        <f t="shared" si="262"/>
        <v>High_risk</v>
      </c>
      <c r="O2414" s="1" t="str">
        <f t="shared" si="263"/>
        <v>Excellent</v>
      </c>
      <c r="P2414" s="1" t="str">
        <f t="shared" si="264"/>
        <v>Submitted</v>
      </c>
      <c r="Q2414" s="1" t="str">
        <f t="shared" si="265"/>
        <v>Valid</v>
      </c>
      <c r="R2414" s="1" t="s">
        <v>70</v>
      </c>
      <c r="S2414" s="4">
        <v>3683841</v>
      </c>
      <c r="T2414" s="1">
        <v>17.18</v>
      </c>
      <c r="U2414" s="1">
        <v>120</v>
      </c>
      <c r="V2414" s="1">
        <v>30698.67</v>
      </c>
      <c r="W2414" s="4">
        <f t="shared" si="266"/>
        <v>5274032.3650000002</v>
      </c>
      <c r="X2414" s="1" t="s">
        <v>105</v>
      </c>
      <c r="Y2414" s="1" t="s">
        <v>106</v>
      </c>
      <c r="Z2414" s="8">
        <v>47876</v>
      </c>
      <c r="AA2414" s="8" t="str">
        <f>TEXT(Table2[[#This Row],[Application_Date]],"yyy")</f>
        <v>2031</v>
      </c>
      <c r="AB2414" s="8" t="str">
        <f>TEXT(Table2[[#This Row],[Application_Date]],"mmmm")</f>
        <v>January</v>
      </c>
      <c r="AC2414" s="1" t="s">
        <v>61</v>
      </c>
      <c r="AD2414" s="1" t="s">
        <v>30</v>
      </c>
      <c r="AE2414" s="1" t="s">
        <v>43</v>
      </c>
    </row>
    <row r="2415" spans="1:31" x14ac:dyDescent="0.25">
      <c r="A2415" s="1" t="s">
        <v>4970</v>
      </c>
      <c r="B2415" s="1" t="str">
        <f>IF(COUNTIF($A$2:A2415,A2415)&gt;1,"Duplicate","Unique")</f>
        <v>Unique</v>
      </c>
      <c r="C2415" s="1" t="s">
        <v>4971</v>
      </c>
      <c r="D2415" s="1" t="s">
        <v>226</v>
      </c>
      <c r="E2415" s="1" t="str">
        <f t="shared" si="260"/>
        <v>Submitted</v>
      </c>
      <c r="F2415" s="1" t="s">
        <v>47</v>
      </c>
      <c r="G2415" s="1">
        <v>28</v>
      </c>
      <c r="H2415" s="1" t="s">
        <v>36</v>
      </c>
      <c r="I2415" s="1" t="s">
        <v>48</v>
      </c>
      <c r="J2415" s="1" t="s">
        <v>37</v>
      </c>
      <c r="K2415" s="4">
        <v>1758034</v>
      </c>
      <c r="L2415" s="4" t="str">
        <f t="shared" si="261"/>
        <v>Submitted</v>
      </c>
      <c r="M2415" s="1">
        <v>887</v>
      </c>
      <c r="N2415" s="1" t="str">
        <f t="shared" si="262"/>
        <v>medium_risk</v>
      </c>
      <c r="O2415" s="1" t="str">
        <f t="shared" si="263"/>
        <v>Excellent</v>
      </c>
      <c r="P2415" s="1" t="str">
        <f t="shared" si="264"/>
        <v>Submitted</v>
      </c>
      <c r="Q2415" s="1" t="str">
        <f t="shared" si="265"/>
        <v>Valid</v>
      </c>
      <c r="R2415" s="1" t="s">
        <v>27</v>
      </c>
      <c r="S2415" s="4">
        <v>3165405</v>
      </c>
      <c r="T2415" s="1">
        <v>11.97</v>
      </c>
      <c r="U2415" s="1">
        <v>180</v>
      </c>
      <c r="V2415" s="1">
        <v>17585.580000000002</v>
      </c>
      <c r="W2415" s="4">
        <f t="shared" si="266"/>
        <v>3157491.4875000003</v>
      </c>
      <c r="X2415" s="1" t="s">
        <v>2121</v>
      </c>
      <c r="Y2415" s="1" t="s">
        <v>29</v>
      </c>
      <c r="Z2415" s="8">
        <v>47877</v>
      </c>
      <c r="AA2415" s="8" t="str">
        <f>TEXT(Table2[[#This Row],[Application_Date]],"yyy")</f>
        <v>2031</v>
      </c>
      <c r="AB2415" s="8" t="str">
        <f>TEXT(Table2[[#This Row],[Application_Date]],"mmmm")</f>
        <v>January</v>
      </c>
      <c r="AC2415" s="1" t="s">
        <v>41</v>
      </c>
      <c r="AD2415" s="1" t="s">
        <v>30</v>
      </c>
      <c r="AE2415" s="1" t="s">
        <v>31</v>
      </c>
    </row>
    <row r="2416" spans="1:31" x14ac:dyDescent="0.25">
      <c r="A2416" s="1" t="s">
        <v>4972</v>
      </c>
      <c r="B2416" s="1" t="str">
        <f>IF(COUNTIF($A$2:A2416,A2416)&gt;1,"Duplicate","Unique")</f>
        <v>Unique</v>
      </c>
      <c r="C2416" s="1" t="s">
        <v>4973</v>
      </c>
      <c r="D2416" s="1" t="s">
        <v>279</v>
      </c>
      <c r="E2416" s="1" t="str">
        <f t="shared" si="260"/>
        <v>Submitted</v>
      </c>
      <c r="F2416" s="1" t="s">
        <v>35</v>
      </c>
      <c r="G2416" s="1">
        <v>22</v>
      </c>
      <c r="H2416" s="1" t="s">
        <v>36</v>
      </c>
      <c r="I2416" s="1" t="s">
        <v>48</v>
      </c>
      <c r="J2416" s="1" t="s">
        <v>70</v>
      </c>
      <c r="K2416" s="4">
        <v>1635712</v>
      </c>
      <c r="L2416" s="4" t="str">
        <f t="shared" si="261"/>
        <v>Submitted</v>
      </c>
      <c r="M2416" s="1">
        <v>333</v>
      </c>
      <c r="N2416" s="1" t="str">
        <f t="shared" si="262"/>
        <v>High_risk</v>
      </c>
      <c r="O2416" s="1" t="str">
        <f t="shared" si="263"/>
        <v>Excellent</v>
      </c>
      <c r="P2416" s="1" t="str">
        <f t="shared" si="264"/>
        <v>Submitted</v>
      </c>
      <c r="Q2416" s="1" t="str">
        <f t="shared" si="265"/>
        <v>Valid</v>
      </c>
      <c r="R2416" s="1" t="s">
        <v>27</v>
      </c>
      <c r="S2416" s="4">
        <v>4104571</v>
      </c>
      <c r="T2416" s="1">
        <v>11.22</v>
      </c>
      <c r="U2416" s="1">
        <v>36</v>
      </c>
      <c r="V2416" s="1">
        <v>114015.86</v>
      </c>
      <c r="W2416" s="4">
        <f t="shared" si="266"/>
        <v>3837773.8851834703</v>
      </c>
      <c r="X2416" s="1" t="s">
        <v>59</v>
      </c>
      <c r="Y2416" s="1" t="s">
        <v>60</v>
      </c>
      <c r="Z2416" s="8">
        <v>47878</v>
      </c>
      <c r="AA2416" s="8" t="str">
        <f>TEXT(Table2[[#This Row],[Application_Date]],"yyy")</f>
        <v>2031</v>
      </c>
      <c r="AB2416" s="8" t="str">
        <f>TEXT(Table2[[#This Row],[Application_Date]],"mmmm")</f>
        <v>January</v>
      </c>
      <c r="AC2416" s="1" t="s">
        <v>61</v>
      </c>
      <c r="AD2416" s="1" t="s">
        <v>30</v>
      </c>
      <c r="AE2416" s="1" t="s">
        <v>43</v>
      </c>
    </row>
    <row r="2417" spans="1:31" x14ac:dyDescent="0.25">
      <c r="A2417" s="1" t="s">
        <v>4974</v>
      </c>
      <c r="B2417" s="1" t="str">
        <f>IF(COUNTIF($A$2:A2417,A2417)&gt;1,"Duplicate","Unique")</f>
        <v>Unique</v>
      </c>
      <c r="C2417" s="1" t="s">
        <v>4975</v>
      </c>
      <c r="D2417" s="1" t="s">
        <v>575</v>
      </c>
      <c r="E2417" s="1" t="str">
        <f t="shared" si="260"/>
        <v>Submitted</v>
      </c>
      <c r="F2417" s="1" t="s">
        <v>47</v>
      </c>
      <c r="G2417" s="1">
        <v>52</v>
      </c>
      <c r="H2417" s="1" t="s">
        <v>24</v>
      </c>
      <c r="I2417" s="1" t="s">
        <v>48</v>
      </c>
      <c r="J2417" s="1" t="s">
        <v>70</v>
      </c>
      <c r="K2417" s="4">
        <v>355816</v>
      </c>
      <c r="L2417" s="4" t="str">
        <f t="shared" si="261"/>
        <v>Submitted</v>
      </c>
      <c r="M2417" s="1">
        <v>381</v>
      </c>
      <c r="N2417" s="1" t="str">
        <f t="shared" si="262"/>
        <v>High_risk</v>
      </c>
      <c r="O2417" s="1" t="str">
        <f t="shared" si="263"/>
        <v>Excellent</v>
      </c>
      <c r="P2417" s="1" t="str">
        <f t="shared" si="264"/>
        <v>Submitted</v>
      </c>
      <c r="Q2417" s="1" t="str">
        <f t="shared" si="265"/>
        <v>Valid</v>
      </c>
      <c r="R2417" s="1" t="s">
        <v>38</v>
      </c>
      <c r="S2417" s="4">
        <v>720814</v>
      </c>
      <c r="T2417" s="1">
        <v>9.2100000000000009</v>
      </c>
      <c r="U2417" s="1">
        <v>12</v>
      </c>
      <c r="V2417" s="1">
        <v>60067.83</v>
      </c>
      <c r="W2417" s="4">
        <f t="shared" si="266"/>
        <v>553820.48388070415</v>
      </c>
      <c r="X2417" s="1" t="s">
        <v>50</v>
      </c>
      <c r="Y2417" s="1" t="s">
        <v>51</v>
      </c>
      <c r="Z2417" s="8">
        <v>47879</v>
      </c>
      <c r="AA2417" s="8" t="str">
        <f>TEXT(Table2[[#This Row],[Application_Date]],"yyy")</f>
        <v>2031</v>
      </c>
      <c r="AB2417" s="8" t="str">
        <f>TEXT(Table2[[#This Row],[Application_Date]],"mmmm")</f>
        <v>January</v>
      </c>
      <c r="AC2417" s="1" t="s">
        <v>61</v>
      </c>
      <c r="AD2417" s="1" t="s">
        <v>30</v>
      </c>
      <c r="AE2417" s="1" t="s">
        <v>62</v>
      </c>
    </row>
    <row r="2418" spans="1:31" x14ac:dyDescent="0.25">
      <c r="A2418" s="1" t="s">
        <v>4976</v>
      </c>
      <c r="B2418" s="1" t="str">
        <f>IF(COUNTIF($A$2:A2418,A2418)&gt;1,"Duplicate","Unique")</f>
        <v>Unique</v>
      </c>
      <c r="C2418" s="1" t="s">
        <v>4977</v>
      </c>
      <c r="D2418" s="1" t="s">
        <v>58</v>
      </c>
      <c r="E2418" s="1" t="str">
        <f t="shared" si="260"/>
        <v>Submitted</v>
      </c>
      <c r="F2418" s="1" t="s">
        <v>35</v>
      </c>
      <c r="G2418" s="1">
        <v>38</v>
      </c>
      <c r="H2418" s="1" t="s">
        <v>24</v>
      </c>
      <c r="I2418" s="1" t="s">
        <v>48</v>
      </c>
      <c r="J2418" s="1" t="s">
        <v>49</v>
      </c>
      <c r="K2418" s="4">
        <v>780512</v>
      </c>
      <c r="L2418" s="4" t="str">
        <f t="shared" si="261"/>
        <v>Submitted</v>
      </c>
      <c r="M2418" s="1">
        <v>650</v>
      </c>
      <c r="N2418" s="1" t="str">
        <f t="shared" si="262"/>
        <v>low_risk</v>
      </c>
      <c r="O2418" s="1" t="str">
        <f t="shared" si="263"/>
        <v>Excellent</v>
      </c>
      <c r="P2418" s="1" t="str">
        <f t="shared" si="264"/>
        <v>Submitted</v>
      </c>
      <c r="Q2418" s="1" t="str">
        <f t="shared" si="265"/>
        <v>Valid</v>
      </c>
      <c r="R2418" s="1" t="s">
        <v>27</v>
      </c>
      <c r="S2418" s="4">
        <v>2622574</v>
      </c>
      <c r="T2418" s="1">
        <v>17.18</v>
      </c>
      <c r="U2418" s="1">
        <v>60</v>
      </c>
      <c r="V2418" s="1">
        <v>43709.57</v>
      </c>
      <c r="W2418" s="4">
        <f t="shared" si="266"/>
        <v>3754651.7766666664</v>
      </c>
      <c r="X2418" s="1" t="s">
        <v>39</v>
      </c>
      <c r="Y2418" s="1" t="s">
        <v>40</v>
      </c>
      <c r="Z2418" s="8">
        <v>47880</v>
      </c>
      <c r="AA2418" s="8" t="str">
        <f>TEXT(Table2[[#This Row],[Application_Date]],"yyy")</f>
        <v>2031</v>
      </c>
      <c r="AB2418" s="8" t="str">
        <f>TEXT(Table2[[#This Row],[Application_Date]],"mmmm")</f>
        <v>February</v>
      </c>
      <c r="AC2418" s="1" t="s">
        <v>61</v>
      </c>
      <c r="AD2418" s="1" t="s">
        <v>30</v>
      </c>
      <c r="AE2418" s="1" t="s">
        <v>31</v>
      </c>
    </row>
    <row r="2419" spans="1:31" x14ac:dyDescent="0.25">
      <c r="A2419" s="1" t="s">
        <v>4978</v>
      </c>
      <c r="B2419" s="1" t="str">
        <f>IF(COUNTIF($A$2:A2419,A2419)&gt;1,"Duplicate","Unique")</f>
        <v>Unique</v>
      </c>
      <c r="C2419" s="1" t="s">
        <v>4979</v>
      </c>
      <c r="D2419" s="1" t="s">
        <v>166</v>
      </c>
      <c r="E2419" s="1" t="str">
        <f t="shared" si="260"/>
        <v>Submitted</v>
      </c>
      <c r="F2419" s="1" t="s">
        <v>35</v>
      </c>
      <c r="G2419" s="1">
        <v>56</v>
      </c>
      <c r="H2419" s="1" t="s">
        <v>24</v>
      </c>
      <c r="I2419" s="1" t="s">
        <v>25</v>
      </c>
      <c r="J2419" s="1" t="s">
        <v>70</v>
      </c>
      <c r="K2419" s="4">
        <v>1533785</v>
      </c>
      <c r="L2419" s="4" t="str">
        <f t="shared" si="261"/>
        <v>Submitted</v>
      </c>
      <c r="M2419" s="1">
        <v>427</v>
      </c>
      <c r="N2419" s="1" t="str">
        <f t="shared" si="262"/>
        <v>High_risk</v>
      </c>
      <c r="O2419" s="1" t="str">
        <f t="shared" si="263"/>
        <v>Excellent</v>
      </c>
      <c r="P2419" s="1" t="str">
        <f t="shared" si="264"/>
        <v>Submitted</v>
      </c>
      <c r="Q2419" s="1" t="str">
        <f t="shared" si="265"/>
        <v>Valid</v>
      </c>
      <c r="R2419" s="1" t="s">
        <v>82</v>
      </c>
      <c r="S2419" s="4">
        <v>3557418</v>
      </c>
      <c r="T2419" s="1">
        <v>17.149999999999999</v>
      </c>
      <c r="U2419" s="1">
        <v>180</v>
      </c>
      <c r="V2419" s="1">
        <v>19763.43</v>
      </c>
      <c r="W2419" s="4">
        <f t="shared" si="266"/>
        <v>5084143.2249999996</v>
      </c>
      <c r="X2419" s="1" t="s">
        <v>95</v>
      </c>
      <c r="Y2419" s="1" t="s">
        <v>96</v>
      </c>
      <c r="Z2419" s="8">
        <v>47881</v>
      </c>
      <c r="AA2419" s="8" t="str">
        <f>TEXT(Table2[[#This Row],[Application_Date]],"yyy")</f>
        <v>2031</v>
      </c>
      <c r="AB2419" s="8" t="str">
        <f>TEXT(Table2[[#This Row],[Application_Date]],"mmmm")</f>
        <v>February</v>
      </c>
      <c r="AC2419" s="1" t="s">
        <v>41</v>
      </c>
      <c r="AD2419" s="1" t="s">
        <v>30</v>
      </c>
      <c r="AE2419" s="1" t="s">
        <v>43</v>
      </c>
    </row>
    <row r="2420" spans="1:31" x14ac:dyDescent="0.25">
      <c r="A2420" s="1" t="s">
        <v>4980</v>
      </c>
      <c r="B2420" s="1" t="str">
        <f>IF(COUNTIF($A$2:A2420,A2420)&gt;1,"Duplicate","Unique")</f>
        <v>Unique</v>
      </c>
      <c r="C2420" s="1" t="s">
        <v>4981</v>
      </c>
      <c r="D2420" s="1" t="s">
        <v>177</v>
      </c>
      <c r="E2420" s="1" t="str">
        <f t="shared" si="260"/>
        <v>Submitted</v>
      </c>
      <c r="F2420" s="1" t="s">
        <v>47</v>
      </c>
      <c r="G2420" s="1">
        <v>61</v>
      </c>
      <c r="H2420" s="1" t="s">
        <v>24</v>
      </c>
      <c r="I2420" s="1" t="s">
        <v>25</v>
      </c>
      <c r="J2420" s="1" t="s">
        <v>49</v>
      </c>
      <c r="K2420" s="4">
        <v>752177</v>
      </c>
      <c r="L2420" s="4" t="str">
        <f t="shared" si="261"/>
        <v>Submitted</v>
      </c>
      <c r="M2420" s="1">
        <v>335</v>
      </c>
      <c r="N2420" s="1" t="str">
        <f t="shared" si="262"/>
        <v>High_risk</v>
      </c>
      <c r="O2420" s="1" t="str">
        <f t="shared" si="263"/>
        <v>Excellent</v>
      </c>
      <c r="P2420" s="1" t="str">
        <f t="shared" si="264"/>
        <v>Submitted</v>
      </c>
      <c r="Q2420" s="1" t="str">
        <f t="shared" si="265"/>
        <v>Valid</v>
      </c>
      <c r="R2420" s="1" t="s">
        <v>82</v>
      </c>
      <c r="S2420" s="4">
        <v>862708</v>
      </c>
      <c r="T2420" s="1">
        <v>15.1</v>
      </c>
      <c r="U2420" s="1">
        <v>60</v>
      </c>
      <c r="V2420" s="1">
        <v>14378.47</v>
      </c>
      <c r="W2420" s="4">
        <f t="shared" si="266"/>
        <v>1085574.2333333334</v>
      </c>
      <c r="X2420" s="1" t="s">
        <v>50</v>
      </c>
      <c r="Y2420" s="1" t="s">
        <v>51</v>
      </c>
      <c r="Z2420" s="8">
        <v>47882</v>
      </c>
      <c r="AA2420" s="8" t="str">
        <f>TEXT(Table2[[#This Row],[Application_Date]],"yyy")</f>
        <v>2031</v>
      </c>
      <c r="AB2420" s="8" t="str">
        <f>TEXT(Table2[[#This Row],[Application_Date]],"mmmm")</f>
        <v>February</v>
      </c>
      <c r="AC2420" s="1" t="s">
        <v>52</v>
      </c>
      <c r="AD2420" s="1" t="s">
        <v>30</v>
      </c>
      <c r="AE2420" s="1" t="s">
        <v>31</v>
      </c>
    </row>
    <row r="2421" spans="1:31" x14ac:dyDescent="0.25">
      <c r="A2421" s="1" t="s">
        <v>4982</v>
      </c>
      <c r="B2421" s="1" t="str">
        <f>IF(COUNTIF($A$2:A2421,A2421)&gt;1,"Duplicate","Unique")</f>
        <v>Unique</v>
      </c>
      <c r="C2421" s="1" t="s">
        <v>4983</v>
      </c>
      <c r="D2421" s="1" t="s">
        <v>333</v>
      </c>
      <c r="E2421" s="1" t="str">
        <f t="shared" si="260"/>
        <v>Submitted</v>
      </c>
      <c r="F2421" s="1" t="s">
        <v>47</v>
      </c>
      <c r="G2421" s="1">
        <v>59</v>
      </c>
      <c r="H2421" s="1" t="s">
        <v>36</v>
      </c>
      <c r="I2421" s="1" t="s">
        <v>48</v>
      </c>
      <c r="J2421" s="1" t="s">
        <v>26</v>
      </c>
      <c r="K2421" s="4">
        <v>2224049</v>
      </c>
      <c r="L2421" s="4" t="str">
        <f t="shared" si="261"/>
        <v>Submitted</v>
      </c>
      <c r="M2421" s="1">
        <v>426</v>
      </c>
      <c r="N2421" s="1" t="str">
        <f t="shared" si="262"/>
        <v>High_risk</v>
      </c>
      <c r="O2421" s="1" t="str">
        <f t="shared" si="263"/>
        <v>Excellent</v>
      </c>
      <c r="P2421" s="1" t="str">
        <f t="shared" si="264"/>
        <v>Submitted</v>
      </c>
      <c r="Q2421" s="1" t="str">
        <f t="shared" si="265"/>
        <v>Valid</v>
      </c>
      <c r="R2421" s="1" t="s">
        <v>6</v>
      </c>
      <c r="S2421" s="4">
        <v>2886946</v>
      </c>
      <c r="T2421" s="1">
        <v>10.48</v>
      </c>
      <c r="U2421" s="1">
        <v>180</v>
      </c>
      <c r="V2421" s="1">
        <v>16038.59</v>
      </c>
      <c r="W2421" s="4">
        <f t="shared" si="266"/>
        <v>2521266.1733333333</v>
      </c>
      <c r="X2421" s="1" t="s">
        <v>59</v>
      </c>
      <c r="Y2421" s="1" t="s">
        <v>60</v>
      </c>
      <c r="Z2421" s="8">
        <v>47883</v>
      </c>
      <c r="AA2421" s="8" t="str">
        <f>TEXT(Table2[[#This Row],[Application_Date]],"yyy")</f>
        <v>2031</v>
      </c>
      <c r="AB2421" s="8" t="str">
        <f>TEXT(Table2[[#This Row],[Application_Date]],"mmmm")</f>
        <v>February</v>
      </c>
      <c r="AC2421" s="1" t="s">
        <v>61</v>
      </c>
      <c r="AD2421" s="1" t="s">
        <v>42</v>
      </c>
      <c r="AE2421" s="1" t="s">
        <v>43</v>
      </c>
    </row>
    <row r="2422" spans="1:31" x14ac:dyDescent="0.25">
      <c r="A2422" s="1" t="s">
        <v>4984</v>
      </c>
      <c r="B2422" s="1" t="str">
        <f>IF(COUNTIF($A$2:A2422,A2422)&gt;1,"Duplicate","Unique")</f>
        <v>Unique</v>
      </c>
      <c r="C2422" s="1" t="s">
        <v>4985</v>
      </c>
      <c r="D2422" s="1" t="s">
        <v>454</v>
      </c>
      <c r="E2422" s="1" t="str">
        <f t="shared" si="260"/>
        <v>Submitted</v>
      </c>
      <c r="F2422" s="1" t="s">
        <v>35</v>
      </c>
      <c r="G2422" s="1">
        <v>38</v>
      </c>
      <c r="H2422" s="1" t="s">
        <v>36</v>
      </c>
      <c r="I2422" s="1" t="s">
        <v>48</v>
      </c>
      <c r="J2422" s="1" t="s">
        <v>26</v>
      </c>
      <c r="K2422" s="4">
        <v>1769828</v>
      </c>
      <c r="L2422" s="4" t="str">
        <f t="shared" si="261"/>
        <v>Submitted</v>
      </c>
      <c r="M2422" s="1">
        <v>474</v>
      </c>
      <c r="N2422" s="1" t="str">
        <f t="shared" si="262"/>
        <v>High_risk</v>
      </c>
      <c r="O2422" s="1" t="str">
        <f t="shared" si="263"/>
        <v>Excellent</v>
      </c>
      <c r="P2422" s="1" t="str">
        <f t="shared" si="264"/>
        <v>Submitted</v>
      </c>
      <c r="Q2422" s="1" t="str">
        <f t="shared" si="265"/>
        <v>Valid</v>
      </c>
      <c r="R2422" s="1" t="s">
        <v>27</v>
      </c>
      <c r="S2422" s="4">
        <v>4634630</v>
      </c>
      <c r="T2422" s="1">
        <v>12.72</v>
      </c>
      <c r="U2422" s="1">
        <v>24</v>
      </c>
      <c r="V2422" s="1">
        <v>193109.58</v>
      </c>
      <c r="W2422" s="4">
        <f t="shared" si="266"/>
        <v>4912707.9440481411</v>
      </c>
      <c r="X2422" s="1" t="s">
        <v>59</v>
      </c>
      <c r="Y2422" s="1" t="s">
        <v>60</v>
      </c>
      <c r="Z2422" s="8">
        <v>47884</v>
      </c>
      <c r="AA2422" s="8" t="str">
        <f>TEXT(Table2[[#This Row],[Application_Date]],"yyy")</f>
        <v>2031</v>
      </c>
      <c r="AB2422" s="8" t="str">
        <f>TEXT(Table2[[#This Row],[Application_Date]],"mmmm")</f>
        <v>February</v>
      </c>
      <c r="AC2422" s="1" t="s">
        <v>61</v>
      </c>
      <c r="AD2422" s="1" t="s">
        <v>30</v>
      </c>
      <c r="AE2422" s="1" t="s">
        <v>66</v>
      </c>
    </row>
    <row r="2423" spans="1:31" x14ac:dyDescent="0.25">
      <c r="A2423" s="1" t="s">
        <v>4986</v>
      </c>
      <c r="B2423" s="1" t="str">
        <f>IF(COUNTIF($A$2:A2423,A2423)&gt;1,"Duplicate","Unique")</f>
        <v>Unique</v>
      </c>
      <c r="C2423" s="1" t="s">
        <v>4987</v>
      </c>
      <c r="D2423" s="1" t="s">
        <v>229</v>
      </c>
      <c r="E2423" s="1" t="str">
        <f t="shared" si="260"/>
        <v>Submitted</v>
      </c>
      <c r="F2423" s="1" t="s">
        <v>47</v>
      </c>
      <c r="G2423" s="1">
        <v>57</v>
      </c>
      <c r="H2423" s="1" t="s">
        <v>36</v>
      </c>
      <c r="I2423" s="1" t="s">
        <v>48</v>
      </c>
      <c r="J2423" s="1" t="s">
        <v>37</v>
      </c>
      <c r="K2423" s="4">
        <v>622262</v>
      </c>
      <c r="L2423" s="4" t="str">
        <f t="shared" si="261"/>
        <v>Submitted</v>
      </c>
      <c r="M2423" s="1">
        <v>428</v>
      </c>
      <c r="N2423" s="1" t="str">
        <f t="shared" si="262"/>
        <v>High_risk</v>
      </c>
      <c r="O2423" s="1" t="str">
        <f t="shared" si="263"/>
        <v>Excellent</v>
      </c>
      <c r="P2423" s="1" t="str">
        <f t="shared" si="264"/>
        <v>Submitted</v>
      </c>
      <c r="Q2423" s="1" t="str">
        <f t="shared" si="265"/>
        <v>Valid</v>
      </c>
      <c r="R2423" s="1" t="s">
        <v>38</v>
      </c>
      <c r="S2423" s="4">
        <v>3791984</v>
      </c>
      <c r="T2423" s="1">
        <v>11.84</v>
      </c>
      <c r="U2423" s="1">
        <v>60</v>
      </c>
      <c r="V2423" s="1">
        <v>63199.73</v>
      </c>
      <c r="W2423" s="4">
        <f t="shared" si="266"/>
        <v>3741424.2133333334</v>
      </c>
      <c r="X2423" s="1" t="s">
        <v>85</v>
      </c>
      <c r="Y2423" s="1" t="s">
        <v>86</v>
      </c>
      <c r="Z2423" s="8">
        <v>47885</v>
      </c>
      <c r="AA2423" s="8" t="str">
        <f>TEXT(Table2[[#This Row],[Application_Date]],"yyy")</f>
        <v>2031</v>
      </c>
      <c r="AB2423" s="8" t="str">
        <f>TEXT(Table2[[#This Row],[Application_Date]],"mmmm")</f>
        <v>February</v>
      </c>
      <c r="AC2423" s="1" t="s">
        <v>61</v>
      </c>
      <c r="AD2423" s="1" t="s">
        <v>30</v>
      </c>
      <c r="AE2423" s="1" t="s">
        <v>43</v>
      </c>
    </row>
    <row r="2424" spans="1:31" x14ac:dyDescent="0.25">
      <c r="A2424" s="1" t="s">
        <v>4988</v>
      </c>
      <c r="B2424" s="1" t="str">
        <f>IF(COUNTIF($A$2:A2424,A2424)&gt;1,"Duplicate","Unique")</f>
        <v>Unique</v>
      </c>
      <c r="C2424" s="1" t="s">
        <v>4989</v>
      </c>
      <c r="D2424" s="1" t="s">
        <v>196</v>
      </c>
      <c r="E2424" s="1" t="str">
        <f t="shared" si="260"/>
        <v>Submitted</v>
      </c>
      <c r="F2424" s="1" t="s">
        <v>47</v>
      </c>
      <c r="G2424" s="1">
        <v>62</v>
      </c>
      <c r="H2424" s="1" t="s">
        <v>36</v>
      </c>
      <c r="I2424" s="1" t="s">
        <v>48</v>
      </c>
      <c r="J2424" s="1" t="s">
        <v>70</v>
      </c>
      <c r="K2424" s="4">
        <v>1201519</v>
      </c>
      <c r="L2424" s="4" t="str">
        <f t="shared" si="261"/>
        <v>Submitted</v>
      </c>
      <c r="M2424" s="1">
        <v>424</v>
      </c>
      <c r="N2424" s="1" t="str">
        <f t="shared" si="262"/>
        <v>High_risk</v>
      </c>
      <c r="O2424" s="1" t="str">
        <f t="shared" si="263"/>
        <v>Excellent</v>
      </c>
      <c r="P2424" s="1" t="str">
        <f t="shared" si="264"/>
        <v>Submitted</v>
      </c>
      <c r="Q2424" s="1" t="str">
        <f t="shared" si="265"/>
        <v>Valid</v>
      </c>
      <c r="R2424" s="1" t="s">
        <v>70</v>
      </c>
      <c r="S2424" s="4">
        <v>201827</v>
      </c>
      <c r="T2424" s="1">
        <v>11.44</v>
      </c>
      <c r="U2424" s="1">
        <v>120</v>
      </c>
      <c r="V2424" s="1">
        <v>1681.89</v>
      </c>
      <c r="W2424" s="4">
        <f t="shared" si="266"/>
        <v>192408.40666666665</v>
      </c>
      <c r="X2424" s="1" t="s">
        <v>85</v>
      </c>
      <c r="Y2424" s="1" t="s">
        <v>86</v>
      </c>
      <c r="Z2424" s="8">
        <v>47886</v>
      </c>
      <c r="AA2424" s="8" t="str">
        <f>TEXT(Table2[[#This Row],[Application_Date]],"yyy")</f>
        <v>2031</v>
      </c>
      <c r="AB2424" s="8" t="str">
        <f>TEXT(Table2[[#This Row],[Application_Date]],"mmmm")</f>
        <v>February</v>
      </c>
      <c r="AC2424" s="1" t="s">
        <v>61</v>
      </c>
      <c r="AD2424" s="1" t="s">
        <v>30</v>
      </c>
      <c r="AE2424" s="1" t="s">
        <v>62</v>
      </c>
    </row>
    <row r="2425" spans="1:31" x14ac:dyDescent="0.25">
      <c r="A2425" s="1" t="s">
        <v>4990</v>
      </c>
      <c r="B2425" s="1" t="str">
        <f>IF(COUNTIF($A$2:A2425,A2425)&gt;1,"Duplicate","Unique")</f>
        <v>Unique</v>
      </c>
      <c r="C2425" s="1" t="s">
        <v>4991</v>
      </c>
      <c r="D2425" s="1" t="s">
        <v>328</v>
      </c>
      <c r="E2425" s="1" t="str">
        <f t="shared" si="260"/>
        <v>Submitted</v>
      </c>
      <c r="F2425" s="1" t="s">
        <v>47</v>
      </c>
      <c r="G2425" s="1">
        <v>58</v>
      </c>
      <c r="H2425" s="1" t="s">
        <v>36</v>
      </c>
      <c r="I2425" s="1" t="s">
        <v>48</v>
      </c>
      <c r="J2425" s="1" t="s">
        <v>37</v>
      </c>
      <c r="K2425" s="4">
        <v>861834</v>
      </c>
      <c r="L2425" s="4" t="str">
        <f t="shared" si="261"/>
        <v>Submitted</v>
      </c>
      <c r="M2425" s="1">
        <v>591</v>
      </c>
      <c r="N2425" s="1" t="str">
        <f t="shared" si="262"/>
        <v>High_risk</v>
      </c>
      <c r="O2425" s="1" t="str">
        <f t="shared" si="263"/>
        <v>Excellent</v>
      </c>
      <c r="P2425" s="1" t="str">
        <f t="shared" si="264"/>
        <v>Submitted</v>
      </c>
      <c r="Q2425" s="1" t="str">
        <f t="shared" si="265"/>
        <v>Valid</v>
      </c>
      <c r="R2425" s="1" t="s">
        <v>70</v>
      </c>
      <c r="S2425" s="4">
        <v>2172102</v>
      </c>
      <c r="T2425" s="1">
        <v>14.34</v>
      </c>
      <c r="U2425" s="1">
        <v>24</v>
      </c>
      <c r="V2425" s="1">
        <v>90504.25</v>
      </c>
      <c r="W2425" s="4">
        <f t="shared" si="266"/>
        <v>2595661.9065889744</v>
      </c>
      <c r="X2425" s="1" t="s">
        <v>50</v>
      </c>
      <c r="Y2425" s="1" t="s">
        <v>51</v>
      </c>
      <c r="Z2425" s="8">
        <v>47887</v>
      </c>
      <c r="AA2425" s="8" t="str">
        <f>TEXT(Table2[[#This Row],[Application_Date]],"yyy")</f>
        <v>2031</v>
      </c>
      <c r="AB2425" s="8" t="str">
        <f>TEXT(Table2[[#This Row],[Application_Date]],"mmmm")</f>
        <v>February</v>
      </c>
      <c r="AC2425" s="1" t="s">
        <v>61</v>
      </c>
      <c r="AD2425" s="1" t="s">
        <v>30</v>
      </c>
      <c r="AE2425" s="1" t="s">
        <v>43</v>
      </c>
    </row>
    <row r="2426" spans="1:31" x14ac:dyDescent="0.25">
      <c r="A2426" s="1" t="s">
        <v>4992</v>
      </c>
      <c r="B2426" s="1" t="str">
        <f>IF(COUNTIF($A$2:A2426,A2426)&gt;1,"Duplicate","Unique")</f>
        <v>Unique</v>
      </c>
      <c r="C2426" s="1" t="s">
        <v>4993</v>
      </c>
      <c r="D2426" s="1" t="s">
        <v>296</v>
      </c>
      <c r="E2426" s="1" t="str">
        <f t="shared" si="260"/>
        <v>Submitted</v>
      </c>
      <c r="F2426" s="1" t="s">
        <v>47</v>
      </c>
      <c r="G2426" s="1">
        <v>46</v>
      </c>
      <c r="H2426" s="1" t="s">
        <v>24</v>
      </c>
      <c r="I2426" s="1" t="s">
        <v>48</v>
      </c>
      <c r="J2426" s="1" t="s">
        <v>37</v>
      </c>
      <c r="K2426" s="4">
        <v>928984</v>
      </c>
      <c r="L2426" s="4" t="str">
        <f t="shared" si="261"/>
        <v>Submitted</v>
      </c>
      <c r="M2426" s="1">
        <v>825</v>
      </c>
      <c r="N2426" s="1" t="str">
        <f t="shared" si="262"/>
        <v>medium_risk</v>
      </c>
      <c r="O2426" s="1" t="str">
        <f t="shared" si="263"/>
        <v>Excellent</v>
      </c>
      <c r="P2426" s="1" t="str">
        <f t="shared" si="264"/>
        <v>Submitted</v>
      </c>
      <c r="Q2426" s="1" t="str">
        <f t="shared" si="265"/>
        <v>Valid</v>
      </c>
      <c r="R2426" s="1" t="s">
        <v>70</v>
      </c>
      <c r="S2426" s="4">
        <v>1855329</v>
      </c>
      <c r="T2426" s="1">
        <v>13.35</v>
      </c>
      <c r="U2426" s="1">
        <v>180</v>
      </c>
      <c r="V2426" s="1">
        <v>10307.379999999999</v>
      </c>
      <c r="W2426" s="4">
        <f t="shared" si="266"/>
        <v>2064053.5125000002</v>
      </c>
      <c r="X2426" s="1" t="s">
        <v>28</v>
      </c>
      <c r="Y2426" s="1" t="s">
        <v>29</v>
      </c>
      <c r="Z2426" s="8">
        <v>47888</v>
      </c>
      <c r="AA2426" s="8" t="str">
        <f>TEXT(Table2[[#This Row],[Application_Date]],"yyy")</f>
        <v>2031</v>
      </c>
      <c r="AB2426" s="8" t="str">
        <f>TEXT(Table2[[#This Row],[Application_Date]],"mmmm")</f>
        <v>February</v>
      </c>
      <c r="AC2426" s="1" t="s">
        <v>61</v>
      </c>
      <c r="AD2426" s="1" t="s">
        <v>42</v>
      </c>
      <c r="AE2426" s="1" t="s">
        <v>66</v>
      </c>
    </row>
    <row r="2427" spans="1:31" x14ac:dyDescent="0.25">
      <c r="A2427" s="1" t="s">
        <v>4994</v>
      </c>
      <c r="B2427" s="1" t="str">
        <f>IF(COUNTIF($A$2:A2427,A2427)&gt;1,"Duplicate","Unique")</f>
        <v>Unique</v>
      </c>
      <c r="C2427" s="1" t="s">
        <v>4995</v>
      </c>
      <c r="D2427" s="1" t="s">
        <v>333</v>
      </c>
      <c r="E2427" s="1" t="str">
        <f t="shared" si="260"/>
        <v>Submitted</v>
      </c>
      <c r="F2427" s="1" t="s">
        <v>47</v>
      </c>
      <c r="G2427" s="1">
        <v>20</v>
      </c>
      <c r="H2427" s="1" t="s">
        <v>36</v>
      </c>
      <c r="I2427" s="1" t="s">
        <v>25</v>
      </c>
      <c r="J2427" s="1" t="s">
        <v>70</v>
      </c>
      <c r="K2427" s="4">
        <v>1158073</v>
      </c>
      <c r="L2427" s="4" t="str">
        <f t="shared" si="261"/>
        <v>Submitted</v>
      </c>
      <c r="M2427" s="1">
        <v>433</v>
      </c>
      <c r="N2427" s="1" t="str">
        <f t="shared" si="262"/>
        <v>High_risk</v>
      </c>
      <c r="O2427" s="1" t="str">
        <f t="shared" si="263"/>
        <v>Excellent</v>
      </c>
      <c r="P2427" s="1" t="str">
        <f t="shared" si="264"/>
        <v>Submitted</v>
      </c>
      <c r="Q2427" s="1" t="str">
        <f t="shared" si="265"/>
        <v>Valid</v>
      </c>
      <c r="R2427" s="1" t="s">
        <v>38</v>
      </c>
      <c r="S2427" s="4">
        <v>443621</v>
      </c>
      <c r="T2427" s="1">
        <v>11.81</v>
      </c>
      <c r="U2427" s="1">
        <v>180</v>
      </c>
      <c r="V2427" s="1">
        <v>2464.56</v>
      </c>
      <c r="W2427" s="4">
        <f t="shared" si="266"/>
        <v>436597.00083333335</v>
      </c>
      <c r="X2427" s="1" t="s">
        <v>59</v>
      </c>
      <c r="Y2427" s="1" t="s">
        <v>60</v>
      </c>
      <c r="Z2427" s="8">
        <v>47889</v>
      </c>
      <c r="AA2427" s="8" t="str">
        <f>TEXT(Table2[[#This Row],[Application_Date]],"yyy")</f>
        <v>2031</v>
      </c>
      <c r="AB2427" s="8" t="str">
        <f>TEXT(Table2[[#This Row],[Application_Date]],"mmmm")</f>
        <v>February</v>
      </c>
      <c r="AC2427" s="1" t="s">
        <v>41</v>
      </c>
      <c r="AD2427" s="1" t="s">
        <v>30</v>
      </c>
      <c r="AE2427" s="1" t="s">
        <v>62</v>
      </c>
    </row>
    <row r="2428" spans="1:31" x14ac:dyDescent="0.25">
      <c r="A2428" s="1" t="s">
        <v>4996</v>
      </c>
      <c r="B2428" s="1" t="str">
        <f>IF(COUNTIF($A$2:A2428,A2428)&gt;1,"Duplicate","Unique")</f>
        <v>Unique</v>
      </c>
      <c r="C2428" s="1" t="s">
        <v>4997</v>
      </c>
      <c r="D2428" s="1" t="s">
        <v>23</v>
      </c>
      <c r="E2428" s="1" t="str">
        <f t="shared" si="260"/>
        <v>Submitted</v>
      </c>
      <c r="F2428" s="1" t="s">
        <v>47</v>
      </c>
      <c r="G2428" s="1">
        <v>19</v>
      </c>
      <c r="H2428" s="1" t="s">
        <v>36</v>
      </c>
      <c r="I2428" s="1" t="s">
        <v>48</v>
      </c>
      <c r="J2428" s="1" t="s">
        <v>26</v>
      </c>
      <c r="K2428" s="4">
        <v>2057958</v>
      </c>
      <c r="L2428" s="4" t="str">
        <f t="shared" si="261"/>
        <v>Submitted</v>
      </c>
      <c r="M2428" s="1">
        <v>352</v>
      </c>
      <c r="N2428" s="1" t="str">
        <f t="shared" si="262"/>
        <v>High_risk</v>
      </c>
      <c r="O2428" s="1" t="str">
        <f t="shared" si="263"/>
        <v>Excellent</v>
      </c>
      <c r="P2428" s="1" t="str">
        <f t="shared" si="264"/>
        <v>Submitted</v>
      </c>
      <c r="Q2428" s="1" t="str">
        <f t="shared" si="265"/>
        <v>Valid</v>
      </c>
      <c r="R2428" s="1" t="s">
        <v>70</v>
      </c>
      <c r="S2428" s="4">
        <v>3101516</v>
      </c>
      <c r="T2428" s="1">
        <v>7.17</v>
      </c>
      <c r="U2428" s="1">
        <v>60</v>
      </c>
      <c r="V2428" s="1">
        <v>51691.93</v>
      </c>
      <c r="W2428" s="4">
        <f t="shared" si="266"/>
        <v>1853155.8100011519</v>
      </c>
      <c r="X2428" s="1" t="s">
        <v>85</v>
      </c>
      <c r="Y2428" s="1" t="s">
        <v>86</v>
      </c>
      <c r="Z2428" s="8">
        <v>47890</v>
      </c>
      <c r="AA2428" s="8" t="str">
        <f>TEXT(Table2[[#This Row],[Application_Date]],"yyy")</f>
        <v>2031</v>
      </c>
      <c r="AB2428" s="8" t="str">
        <f>TEXT(Table2[[#This Row],[Application_Date]],"mmmm")</f>
        <v>February</v>
      </c>
      <c r="AC2428" s="1" t="s">
        <v>41</v>
      </c>
      <c r="AD2428" s="1" t="s">
        <v>30</v>
      </c>
      <c r="AE2428" s="1" t="s">
        <v>66</v>
      </c>
    </row>
    <row r="2429" spans="1:31" x14ac:dyDescent="0.25">
      <c r="A2429" s="1" t="s">
        <v>4998</v>
      </c>
      <c r="B2429" s="1" t="str">
        <f>IF(COUNTIF($A$2:A2429,A2429)&gt;1,"Duplicate","Unique")</f>
        <v>Unique</v>
      </c>
      <c r="C2429" s="1" t="s">
        <v>4999</v>
      </c>
      <c r="D2429" s="1" t="s">
        <v>314</v>
      </c>
      <c r="E2429" s="1" t="str">
        <f t="shared" si="260"/>
        <v>Submitted</v>
      </c>
      <c r="F2429" s="1" t="s">
        <v>35</v>
      </c>
      <c r="G2429" s="1">
        <v>27</v>
      </c>
      <c r="H2429" s="1" t="s">
        <v>36</v>
      </c>
      <c r="I2429" s="1" t="s">
        <v>48</v>
      </c>
      <c r="J2429" s="1" t="s">
        <v>49</v>
      </c>
      <c r="K2429" s="4">
        <v>1910482</v>
      </c>
      <c r="L2429" s="4" t="str">
        <f t="shared" si="261"/>
        <v>Submitted</v>
      </c>
      <c r="M2429" s="1">
        <v>691</v>
      </c>
      <c r="N2429" s="1" t="str">
        <f t="shared" si="262"/>
        <v>low_risk</v>
      </c>
      <c r="O2429" s="1" t="str">
        <f t="shared" si="263"/>
        <v>Excellent</v>
      </c>
      <c r="P2429" s="1" t="str">
        <f t="shared" si="264"/>
        <v>Submitted</v>
      </c>
      <c r="Q2429" s="1" t="str">
        <f t="shared" si="265"/>
        <v>Valid</v>
      </c>
      <c r="R2429" s="1" t="s">
        <v>70</v>
      </c>
      <c r="S2429" s="4">
        <v>3555334</v>
      </c>
      <c r="T2429" s="1">
        <v>13.99</v>
      </c>
      <c r="U2429" s="1">
        <v>24</v>
      </c>
      <c r="V2429" s="1">
        <v>148138.92000000001</v>
      </c>
      <c r="W2429" s="4">
        <f t="shared" si="266"/>
        <v>4144926.9248520974</v>
      </c>
      <c r="X2429" s="1" t="s">
        <v>85</v>
      </c>
      <c r="Y2429" s="1" t="s">
        <v>86</v>
      </c>
      <c r="Z2429" s="8">
        <v>47891</v>
      </c>
      <c r="AA2429" s="8" t="str">
        <f>TEXT(Table2[[#This Row],[Application_Date]],"yyy")</f>
        <v>2031</v>
      </c>
      <c r="AB2429" s="8" t="str">
        <f>TEXT(Table2[[#This Row],[Application_Date]],"mmmm")</f>
        <v>February</v>
      </c>
      <c r="AC2429" s="1" t="s">
        <v>52</v>
      </c>
      <c r="AD2429" s="1" t="s">
        <v>30</v>
      </c>
      <c r="AE2429" s="1" t="s">
        <v>31</v>
      </c>
    </row>
    <row r="2430" spans="1:31" x14ac:dyDescent="0.25">
      <c r="A2430" s="1" t="s">
        <v>5000</v>
      </c>
      <c r="B2430" s="1" t="str">
        <f>IF(COUNTIF($A$2:A2430,A2430)&gt;1,"Duplicate","Unique")</f>
        <v>Unique</v>
      </c>
      <c r="C2430" s="1" t="s">
        <v>5001</v>
      </c>
      <c r="D2430" s="1" t="s">
        <v>229</v>
      </c>
      <c r="E2430" s="1" t="str">
        <f t="shared" si="260"/>
        <v>Submitted</v>
      </c>
      <c r="F2430" s="1" t="s">
        <v>35</v>
      </c>
      <c r="G2430" s="1">
        <v>43</v>
      </c>
      <c r="H2430" s="1" t="s">
        <v>36</v>
      </c>
      <c r="I2430" s="1" t="s">
        <v>48</v>
      </c>
      <c r="J2430" s="1" t="s">
        <v>70</v>
      </c>
      <c r="K2430" s="4">
        <v>1541700</v>
      </c>
      <c r="L2430" s="4" t="str">
        <f t="shared" si="261"/>
        <v>Submitted</v>
      </c>
      <c r="M2430" s="1">
        <v>383</v>
      </c>
      <c r="N2430" s="1" t="str">
        <f t="shared" si="262"/>
        <v>High_risk</v>
      </c>
      <c r="O2430" s="1" t="str">
        <f t="shared" si="263"/>
        <v>Excellent</v>
      </c>
      <c r="P2430" s="1" t="str">
        <f t="shared" si="264"/>
        <v>Submitted</v>
      </c>
      <c r="Q2430" s="1" t="str">
        <f t="shared" si="265"/>
        <v>Valid</v>
      </c>
      <c r="R2430" s="1" t="s">
        <v>70</v>
      </c>
      <c r="S2430" s="4">
        <v>2946387</v>
      </c>
      <c r="T2430" s="1">
        <v>11.16</v>
      </c>
      <c r="U2430" s="1">
        <v>180</v>
      </c>
      <c r="V2430" s="1">
        <v>16368.82</v>
      </c>
      <c r="W2430" s="4">
        <f t="shared" si="266"/>
        <v>2740139.91</v>
      </c>
      <c r="X2430" s="1" t="s">
        <v>39</v>
      </c>
      <c r="Y2430" s="1" t="s">
        <v>40</v>
      </c>
      <c r="Z2430" s="8">
        <v>47892</v>
      </c>
      <c r="AA2430" s="8" t="str">
        <f>TEXT(Table2[[#This Row],[Application_Date]],"yyy")</f>
        <v>2031</v>
      </c>
      <c r="AB2430" s="8" t="str">
        <f>TEXT(Table2[[#This Row],[Application_Date]],"mmmm")</f>
        <v>February</v>
      </c>
      <c r="AC2430" s="1" t="s">
        <v>61</v>
      </c>
      <c r="AD2430" s="1" t="s">
        <v>30</v>
      </c>
      <c r="AE2430" s="1" t="s">
        <v>66</v>
      </c>
    </row>
    <row r="2431" spans="1:31" x14ac:dyDescent="0.25">
      <c r="A2431" s="1" t="s">
        <v>5002</v>
      </c>
      <c r="B2431" s="1" t="str">
        <f>IF(COUNTIF($A$2:A2431,A2431)&gt;1,"Duplicate","Unique")</f>
        <v>Unique</v>
      </c>
      <c r="C2431" s="1" t="s">
        <v>5003</v>
      </c>
      <c r="D2431" s="1" t="s">
        <v>112</v>
      </c>
      <c r="E2431" s="1" t="str">
        <f t="shared" si="260"/>
        <v>Submitted</v>
      </c>
      <c r="F2431" s="1" t="s">
        <v>35</v>
      </c>
      <c r="G2431" s="1">
        <v>61</v>
      </c>
      <c r="H2431" s="1" t="s">
        <v>24</v>
      </c>
      <c r="I2431" s="1" t="s">
        <v>25</v>
      </c>
      <c r="J2431" s="1" t="s">
        <v>49</v>
      </c>
      <c r="K2431" s="4">
        <v>1702253</v>
      </c>
      <c r="L2431" s="4" t="str">
        <f t="shared" si="261"/>
        <v>Submitted</v>
      </c>
      <c r="M2431" s="1">
        <v>779</v>
      </c>
      <c r="N2431" s="1" t="str">
        <f t="shared" si="262"/>
        <v>medium_risk</v>
      </c>
      <c r="O2431" s="1" t="str">
        <f t="shared" si="263"/>
        <v>Excellent</v>
      </c>
      <c r="P2431" s="1" t="str">
        <f t="shared" si="264"/>
        <v>Submitted</v>
      </c>
      <c r="Q2431" s="1" t="str">
        <f t="shared" si="265"/>
        <v>Valid</v>
      </c>
      <c r="R2431" s="1" t="s">
        <v>82</v>
      </c>
      <c r="S2431" s="4">
        <v>1036733</v>
      </c>
      <c r="T2431" s="1">
        <v>8.5299999999999994</v>
      </c>
      <c r="U2431" s="1">
        <v>36</v>
      </c>
      <c r="V2431" s="1">
        <v>28798.14</v>
      </c>
      <c r="W2431" s="4">
        <f t="shared" si="266"/>
        <v>736944.37713120726</v>
      </c>
      <c r="X2431" s="1" t="s">
        <v>28</v>
      </c>
      <c r="Y2431" s="1" t="s">
        <v>29</v>
      </c>
      <c r="Z2431" s="8">
        <v>47893</v>
      </c>
      <c r="AA2431" s="8" t="str">
        <f>TEXT(Table2[[#This Row],[Application_Date]],"yyy")</f>
        <v>2031</v>
      </c>
      <c r="AB2431" s="8" t="str">
        <f>TEXT(Table2[[#This Row],[Application_Date]],"mmmm")</f>
        <v>February</v>
      </c>
      <c r="AC2431" s="1" t="s">
        <v>61</v>
      </c>
      <c r="AD2431" s="1" t="s">
        <v>42</v>
      </c>
      <c r="AE2431" s="1" t="s">
        <v>43</v>
      </c>
    </row>
    <row r="2432" spans="1:31" x14ac:dyDescent="0.25">
      <c r="A2432" s="1" t="s">
        <v>5004</v>
      </c>
      <c r="B2432" s="1" t="str">
        <f>IF(COUNTIF($A$2:A2432,A2432)&gt;1,"Duplicate","Unique")</f>
        <v>Unique</v>
      </c>
      <c r="C2432" s="1" t="s">
        <v>5005</v>
      </c>
      <c r="D2432" s="1" t="s">
        <v>78</v>
      </c>
      <c r="E2432" s="1" t="str">
        <f t="shared" si="260"/>
        <v>Submitted</v>
      </c>
      <c r="F2432" s="1" t="s">
        <v>35</v>
      </c>
      <c r="G2432" s="1">
        <v>52</v>
      </c>
      <c r="H2432" s="1" t="s">
        <v>36</v>
      </c>
      <c r="I2432" s="1" t="s">
        <v>25</v>
      </c>
      <c r="J2432" s="1" t="s">
        <v>70</v>
      </c>
      <c r="K2432" s="4">
        <v>438675</v>
      </c>
      <c r="L2432" s="4" t="str">
        <f t="shared" si="261"/>
        <v>Submitted</v>
      </c>
      <c r="M2432" s="1">
        <v>712</v>
      </c>
      <c r="N2432" s="1" t="str">
        <f t="shared" si="262"/>
        <v>low_risk</v>
      </c>
      <c r="O2432" s="1" t="str">
        <f t="shared" si="263"/>
        <v>Excellent</v>
      </c>
      <c r="P2432" s="1" t="str">
        <f t="shared" si="264"/>
        <v>Submitted</v>
      </c>
      <c r="Q2432" s="1" t="str">
        <f t="shared" si="265"/>
        <v>Valid</v>
      </c>
      <c r="R2432" s="1" t="s">
        <v>27</v>
      </c>
      <c r="S2432" s="4">
        <v>2898825</v>
      </c>
      <c r="T2432" s="1">
        <v>9.3800000000000008</v>
      </c>
      <c r="U2432" s="1">
        <v>180</v>
      </c>
      <c r="V2432" s="1">
        <v>16104.58</v>
      </c>
      <c r="W2432" s="4">
        <f t="shared" si="266"/>
        <v>2265914.875</v>
      </c>
      <c r="X2432" s="1" t="s">
        <v>85</v>
      </c>
      <c r="Y2432" s="1" t="s">
        <v>86</v>
      </c>
      <c r="Z2432" s="8">
        <v>47894</v>
      </c>
      <c r="AA2432" s="8" t="str">
        <f>TEXT(Table2[[#This Row],[Application_Date]],"yyy")</f>
        <v>2031</v>
      </c>
      <c r="AB2432" s="8" t="str">
        <f>TEXT(Table2[[#This Row],[Application_Date]],"mmmm")</f>
        <v>February</v>
      </c>
      <c r="AC2432" s="1" t="s">
        <v>52</v>
      </c>
      <c r="AD2432" s="1" t="s">
        <v>30</v>
      </c>
      <c r="AE2432" s="1" t="s">
        <v>43</v>
      </c>
    </row>
    <row r="2433" spans="1:31" x14ac:dyDescent="0.25">
      <c r="A2433" s="1" t="s">
        <v>5006</v>
      </c>
      <c r="B2433" s="1" t="str">
        <f>IF(COUNTIF($A$2:A2433,A2433)&gt;1,"Duplicate","Unique")</f>
        <v>Unique</v>
      </c>
      <c r="C2433" s="1" t="s">
        <v>5007</v>
      </c>
      <c r="D2433" s="1">
        <v>0</v>
      </c>
      <c r="E2433" s="1" t="str">
        <f t="shared" si="260"/>
        <v>Submitted</v>
      </c>
      <c r="F2433" s="1" t="s">
        <v>47</v>
      </c>
      <c r="G2433" s="1">
        <v>61</v>
      </c>
      <c r="H2433" s="1" t="s">
        <v>24</v>
      </c>
      <c r="I2433" s="1" t="s">
        <v>25</v>
      </c>
      <c r="J2433" s="1" t="s">
        <v>49</v>
      </c>
      <c r="K2433" s="4">
        <v>796610</v>
      </c>
      <c r="L2433" s="4" t="str">
        <f t="shared" si="261"/>
        <v>Submitted</v>
      </c>
      <c r="M2433" s="1">
        <v>811</v>
      </c>
      <c r="N2433" s="1" t="str">
        <f t="shared" si="262"/>
        <v>medium_risk</v>
      </c>
      <c r="O2433" s="1" t="str">
        <f t="shared" si="263"/>
        <v>Excellent</v>
      </c>
      <c r="P2433" s="1" t="str">
        <f t="shared" si="264"/>
        <v>Submitted</v>
      </c>
      <c r="Q2433" s="1" t="str">
        <f t="shared" si="265"/>
        <v>Valid</v>
      </c>
      <c r="R2433" s="1" t="s">
        <v>70</v>
      </c>
      <c r="S2433" s="4">
        <v>4330297</v>
      </c>
      <c r="T2433" s="1">
        <v>10.92</v>
      </c>
      <c r="U2433" s="1">
        <v>180</v>
      </c>
      <c r="V2433" s="1">
        <v>24057.21</v>
      </c>
      <c r="W2433" s="4">
        <f t="shared" si="266"/>
        <v>3940570.27</v>
      </c>
      <c r="X2433" s="1" t="s">
        <v>85</v>
      </c>
      <c r="Y2433" s="1" t="s">
        <v>86</v>
      </c>
      <c r="Z2433" s="8">
        <v>47895</v>
      </c>
      <c r="AA2433" s="8" t="str">
        <f>TEXT(Table2[[#This Row],[Application_Date]],"yyy")</f>
        <v>2031</v>
      </c>
      <c r="AB2433" s="8" t="str">
        <f>TEXT(Table2[[#This Row],[Application_Date]],"mmmm")</f>
        <v>February</v>
      </c>
      <c r="AC2433" s="1" t="s">
        <v>52</v>
      </c>
      <c r="AD2433" s="1" t="s">
        <v>30</v>
      </c>
      <c r="AE2433" s="1" t="s">
        <v>43</v>
      </c>
    </row>
    <row r="2434" spans="1:31" x14ac:dyDescent="0.25">
      <c r="A2434" s="1" t="s">
        <v>5008</v>
      </c>
      <c r="B2434" s="1" t="str">
        <f>IF(COUNTIF($A$2:A2434,A2434)&gt;1,"Duplicate","Unique")</f>
        <v>Unique</v>
      </c>
      <c r="C2434" s="1" t="s">
        <v>5009</v>
      </c>
      <c r="D2434" s="1" t="s">
        <v>112</v>
      </c>
      <c r="E2434" s="1" t="str">
        <f t="shared" ref="E2434:E2497" si="267">IF(C2434="","Missing","Submitted")</f>
        <v>Submitted</v>
      </c>
      <c r="F2434" s="1" t="s">
        <v>47</v>
      </c>
      <c r="G2434" s="1">
        <v>51</v>
      </c>
      <c r="H2434" s="1" t="s">
        <v>24</v>
      </c>
      <c r="I2434" s="1" t="s">
        <v>48</v>
      </c>
      <c r="J2434" s="1" t="s">
        <v>26</v>
      </c>
      <c r="K2434" s="4">
        <v>1796914</v>
      </c>
      <c r="L2434" s="4" t="str">
        <f t="shared" ref="L2434:L2497" si="268">IF(K2434="","Missing","Submitted")</f>
        <v>Submitted</v>
      </c>
      <c r="M2434" s="1">
        <v>824</v>
      </c>
      <c r="N2434" s="1" t="str">
        <f t="shared" ref="N2434:N2497" si="269">IF(M2434&lt;600,"High_risk",IF(M2434&gt;=750,"medium_risk","low_risk"))</f>
        <v>medium_risk</v>
      </c>
      <c r="O2434" s="1" t="str">
        <f t="shared" ref="O2434:O2497" si="270">IF(J2435&lt;503,"Poor",IF(J2435&lt;=550,"Fair",IF(J2435&lt;=750,"Good","Excellent")))</f>
        <v>Excellent</v>
      </c>
      <c r="P2434" s="1" t="str">
        <f t="shared" ref="P2434:P2497" si="271">IF(S2434="","Missing","Submitted")</f>
        <v>Submitted</v>
      </c>
      <c r="Q2434" s="1" t="str">
        <f t="shared" ref="Q2434:Q2497" si="272">IF(AND(M2434&gt;=300,M2434&lt;=900),"Valid","Invalid")</f>
        <v>Valid</v>
      </c>
      <c r="R2434" s="1" t="s">
        <v>27</v>
      </c>
      <c r="S2434" s="4">
        <v>3178968</v>
      </c>
      <c r="T2434" s="1">
        <v>11.37</v>
      </c>
      <c r="U2434" s="1">
        <v>36</v>
      </c>
      <c r="V2434" s="1">
        <v>88304.67</v>
      </c>
      <c r="W2434" s="4">
        <f t="shared" ref="W2434:W2497" si="273">PMT(T2434/12,U2434,-S2434)</f>
        <v>3012072.1801142022</v>
      </c>
      <c r="X2434" s="1" t="s">
        <v>105</v>
      </c>
      <c r="Y2434" s="1" t="s">
        <v>106</v>
      </c>
      <c r="Z2434" s="8">
        <v>47896</v>
      </c>
      <c r="AA2434" s="8" t="str">
        <f>TEXT(Table2[[#This Row],[Application_Date]],"yyy")</f>
        <v>2031</v>
      </c>
      <c r="AB2434" s="8" t="str">
        <f>TEXT(Table2[[#This Row],[Application_Date]],"mmmm")</f>
        <v>February</v>
      </c>
      <c r="AC2434" s="1" t="s">
        <v>61</v>
      </c>
      <c r="AD2434" s="1" t="s">
        <v>42</v>
      </c>
      <c r="AE2434" s="1" t="s">
        <v>31</v>
      </c>
    </row>
    <row r="2435" spans="1:31" x14ac:dyDescent="0.25">
      <c r="A2435" s="1" t="s">
        <v>5010</v>
      </c>
      <c r="B2435" s="1" t="str">
        <f>IF(COUNTIF($A$2:A2435,A2435)&gt;1,"Duplicate","Unique")</f>
        <v>Unique</v>
      </c>
      <c r="C2435" s="1" t="s">
        <v>5011</v>
      </c>
      <c r="D2435" s="1" t="s">
        <v>118</v>
      </c>
      <c r="E2435" s="1" t="str">
        <f t="shared" si="267"/>
        <v>Submitted</v>
      </c>
      <c r="F2435" s="1" t="s">
        <v>47</v>
      </c>
      <c r="G2435" s="1">
        <v>33</v>
      </c>
      <c r="H2435" s="1" t="s">
        <v>36</v>
      </c>
      <c r="I2435" s="1" t="s">
        <v>48</v>
      </c>
      <c r="J2435" s="1" t="s">
        <v>49</v>
      </c>
      <c r="K2435" s="4">
        <v>2293234</v>
      </c>
      <c r="L2435" s="4" t="str">
        <f t="shared" si="268"/>
        <v>Submitted</v>
      </c>
      <c r="M2435" s="1">
        <v>481</v>
      </c>
      <c r="N2435" s="1" t="str">
        <f t="shared" si="269"/>
        <v>High_risk</v>
      </c>
      <c r="O2435" s="1" t="str">
        <f t="shared" si="270"/>
        <v>Excellent</v>
      </c>
      <c r="P2435" s="1" t="str">
        <f t="shared" si="271"/>
        <v>Submitted</v>
      </c>
      <c r="Q2435" s="1" t="str">
        <f t="shared" si="272"/>
        <v>Valid</v>
      </c>
      <c r="R2435" s="1" t="s">
        <v>38</v>
      </c>
      <c r="S2435" s="4">
        <v>1467668</v>
      </c>
      <c r="T2435" s="1">
        <v>7.53</v>
      </c>
      <c r="U2435" s="1">
        <v>60</v>
      </c>
      <c r="V2435" s="1">
        <v>24461.13</v>
      </c>
      <c r="W2435" s="4">
        <f t="shared" si="273"/>
        <v>920961.6700001877</v>
      </c>
      <c r="X2435" s="1" t="s">
        <v>95</v>
      </c>
      <c r="Y2435" s="1" t="s">
        <v>96</v>
      </c>
      <c r="Z2435" s="8">
        <v>47897</v>
      </c>
      <c r="AA2435" s="8" t="str">
        <f>TEXT(Table2[[#This Row],[Application_Date]],"yyy")</f>
        <v>2031</v>
      </c>
      <c r="AB2435" s="8" t="str">
        <f>TEXT(Table2[[#This Row],[Application_Date]],"mmmm")</f>
        <v>February</v>
      </c>
      <c r="AC2435" s="1" t="s">
        <v>61</v>
      </c>
      <c r="AD2435" s="1" t="s">
        <v>42</v>
      </c>
      <c r="AE2435" s="1" t="s">
        <v>66</v>
      </c>
    </row>
    <row r="2436" spans="1:31" x14ac:dyDescent="0.25">
      <c r="A2436" s="1" t="s">
        <v>5012</v>
      </c>
      <c r="B2436" s="1" t="str">
        <f>IF(COUNTIF($A$2:A2436,A2436)&gt;1,"Duplicate","Unique")</f>
        <v>Unique</v>
      </c>
      <c r="C2436" s="1" t="s">
        <v>5013</v>
      </c>
      <c r="D2436" s="1" t="s">
        <v>239</v>
      </c>
      <c r="E2436" s="1" t="str">
        <f t="shared" si="267"/>
        <v>Submitted</v>
      </c>
      <c r="F2436" s="1" t="s">
        <v>35</v>
      </c>
      <c r="G2436" s="1">
        <v>31</v>
      </c>
      <c r="H2436" s="1" t="s">
        <v>36</v>
      </c>
      <c r="I2436" s="1" t="s">
        <v>48</v>
      </c>
      <c r="J2436" s="1" t="s">
        <v>26</v>
      </c>
      <c r="K2436" s="4">
        <v>944168</v>
      </c>
      <c r="L2436" s="4" t="str">
        <f t="shared" si="268"/>
        <v>Submitted</v>
      </c>
      <c r="M2436" s="1">
        <v>950</v>
      </c>
      <c r="N2436" s="1" t="str">
        <f t="shared" si="269"/>
        <v>medium_risk</v>
      </c>
      <c r="O2436" s="1" t="str">
        <f t="shared" si="270"/>
        <v>Excellent</v>
      </c>
      <c r="P2436" s="1" t="str">
        <f t="shared" si="271"/>
        <v>Submitted</v>
      </c>
      <c r="Q2436" s="1" t="str">
        <f t="shared" si="272"/>
        <v>Invalid</v>
      </c>
      <c r="R2436" s="1" t="s">
        <v>38</v>
      </c>
      <c r="S2436" s="4">
        <v>3593820</v>
      </c>
      <c r="T2436" s="1">
        <v>9.64</v>
      </c>
      <c r="U2436" s="1">
        <v>12</v>
      </c>
      <c r="V2436" s="1">
        <v>299485</v>
      </c>
      <c r="W2436" s="4">
        <f t="shared" si="273"/>
        <v>2889478.3091376843</v>
      </c>
      <c r="X2436" s="1" t="s">
        <v>105</v>
      </c>
      <c r="Y2436" s="1" t="s">
        <v>106</v>
      </c>
      <c r="Z2436" s="8">
        <v>47898</v>
      </c>
      <c r="AA2436" s="8" t="str">
        <f>TEXT(Table2[[#This Row],[Application_Date]],"yyy")</f>
        <v>2031</v>
      </c>
      <c r="AB2436" s="8" t="str">
        <f>TEXT(Table2[[#This Row],[Application_Date]],"mmmm")</f>
        <v>February</v>
      </c>
      <c r="AC2436" s="1" t="s">
        <v>52</v>
      </c>
      <c r="AD2436" s="1" t="s">
        <v>30</v>
      </c>
      <c r="AE2436" s="1" t="s">
        <v>66</v>
      </c>
    </row>
    <row r="2437" spans="1:31" x14ac:dyDescent="0.25">
      <c r="A2437" s="1" t="s">
        <v>5014</v>
      </c>
      <c r="B2437" s="1" t="str">
        <f>IF(COUNTIF($A$2:A2437,A2437)&gt;1,"Duplicate","Unique")</f>
        <v>Unique</v>
      </c>
      <c r="C2437" s="1" t="s">
        <v>5015</v>
      </c>
      <c r="D2437" s="1" t="s">
        <v>151</v>
      </c>
      <c r="E2437" s="1" t="str">
        <f t="shared" si="267"/>
        <v>Submitted</v>
      </c>
      <c r="F2437" s="1" t="s">
        <v>47</v>
      </c>
      <c r="G2437" s="1">
        <v>36</v>
      </c>
      <c r="H2437" s="1" t="s">
        <v>24</v>
      </c>
      <c r="I2437" s="1" t="s">
        <v>25</v>
      </c>
      <c r="J2437" s="1" t="s">
        <v>26</v>
      </c>
      <c r="K2437" s="4">
        <v>353020</v>
      </c>
      <c r="L2437" s="4" t="str">
        <f t="shared" si="268"/>
        <v>Submitted</v>
      </c>
      <c r="M2437" s="1">
        <v>950</v>
      </c>
      <c r="N2437" s="1" t="str">
        <f t="shared" si="269"/>
        <v>medium_risk</v>
      </c>
      <c r="O2437" s="1" t="str">
        <f t="shared" si="270"/>
        <v>Excellent</v>
      </c>
      <c r="P2437" s="1" t="str">
        <f t="shared" si="271"/>
        <v>Submitted</v>
      </c>
      <c r="Q2437" s="1" t="str">
        <f t="shared" si="272"/>
        <v>Invalid</v>
      </c>
      <c r="R2437" s="1" t="s">
        <v>6</v>
      </c>
      <c r="S2437" s="4">
        <v>4331469</v>
      </c>
      <c r="T2437" s="1">
        <v>16.760000000000002</v>
      </c>
      <c r="U2437" s="1">
        <v>12</v>
      </c>
      <c r="V2437" s="1">
        <v>360955.75</v>
      </c>
      <c r="W2437" s="4">
        <f t="shared" si="273"/>
        <v>6049786.8112450298</v>
      </c>
      <c r="X2437" s="1" t="s">
        <v>50</v>
      </c>
      <c r="Y2437" s="1" t="s">
        <v>51</v>
      </c>
      <c r="Z2437" s="8">
        <v>47899</v>
      </c>
      <c r="AA2437" s="8" t="str">
        <f>TEXT(Table2[[#This Row],[Application_Date]],"yyy")</f>
        <v>2031</v>
      </c>
      <c r="AB2437" s="8" t="str">
        <f>TEXT(Table2[[#This Row],[Application_Date]],"mmmm")</f>
        <v>February</v>
      </c>
      <c r="AC2437" s="1" t="s">
        <v>41</v>
      </c>
      <c r="AD2437" s="1" t="s">
        <v>30</v>
      </c>
      <c r="AE2437" s="1" t="s">
        <v>66</v>
      </c>
    </row>
    <row r="2438" spans="1:31" x14ac:dyDescent="0.25">
      <c r="A2438" s="1" t="s">
        <v>5016</v>
      </c>
      <c r="B2438" s="1" t="str">
        <f>IF(COUNTIF($A$2:A2438,A2438)&gt;1,"Duplicate","Unique")</f>
        <v>Unique</v>
      </c>
      <c r="C2438" s="1" t="s">
        <v>5017</v>
      </c>
      <c r="D2438" s="1" t="s">
        <v>366</v>
      </c>
      <c r="E2438" s="1" t="str">
        <f t="shared" si="267"/>
        <v>Submitted</v>
      </c>
      <c r="F2438" s="1" t="s">
        <v>47</v>
      </c>
      <c r="G2438" s="1">
        <v>36</v>
      </c>
      <c r="H2438" s="1" t="s">
        <v>24</v>
      </c>
      <c r="I2438" s="1" t="s">
        <v>25</v>
      </c>
      <c r="J2438" s="1" t="s">
        <v>70</v>
      </c>
      <c r="K2438" s="4">
        <v>1686571</v>
      </c>
      <c r="L2438" s="4" t="str">
        <f t="shared" si="268"/>
        <v>Submitted</v>
      </c>
      <c r="M2438" s="1">
        <v>384</v>
      </c>
      <c r="N2438" s="1" t="str">
        <f t="shared" si="269"/>
        <v>High_risk</v>
      </c>
      <c r="O2438" s="1" t="str">
        <f t="shared" si="270"/>
        <v>Excellent</v>
      </c>
      <c r="P2438" s="1" t="str">
        <f t="shared" si="271"/>
        <v>Submitted</v>
      </c>
      <c r="Q2438" s="1" t="str">
        <f t="shared" si="272"/>
        <v>Valid</v>
      </c>
      <c r="R2438" s="1" t="s">
        <v>82</v>
      </c>
      <c r="S2438" s="4">
        <v>82690</v>
      </c>
      <c r="T2438" s="1">
        <v>11.95</v>
      </c>
      <c r="U2438" s="1">
        <v>36</v>
      </c>
      <c r="V2438" s="1">
        <v>2296.94</v>
      </c>
      <c r="W2438" s="4">
        <f t="shared" si="273"/>
        <v>82345.458334625029</v>
      </c>
      <c r="X2438" s="1" t="s">
        <v>85</v>
      </c>
      <c r="Y2438" s="1" t="s">
        <v>86</v>
      </c>
      <c r="Z2438" s="8">
        <v>47900</v>
      </c>
      <c r="AA2438" s="8" t="str">
        <f>TEXT(Table2[[#This Row],[Application_Date]],"yyy")</f>
        <v>2031</v>
      </c>
      <c r="AB2438" s="8" t="str">
        <f>TEXT(Table2[[#This Row],[Application_Date]],"mmmm")</f>
        <v>February</v>
      </c>
      <c r="AC2438" s="1" t="s">
        <v>61</v>
      </c>
      <c r="AD2438" s="1" t="s">
        <v>42</v>
      </c>
      <c r="AE2438" s="1" t="s">
        <v>62</v>
      </c>
    </row>
    <row r="2439" spans="1:31" x14ac:dyDescent="0.25">
      <c r="A2439" s="1" t="s">
        <v>5018</v>
      </c>
      <c r="B2439" s="1" t="str">
        <f>IF(COUNTIF($A$2:A2439,A2439)&gt;1,"Duplicate","Unique")</f>
        <v>Unique</v>
      </c>
      <c r="C2439" s="1" t="s">
        <v>5019</v>
      </c>
      <c r="D2439" s="1" t="s">
        <v>333</v>
      </c>
      <c r="E2439" s="1" t="str">
        <f t="shared" si="267"/>
        <v>Submitted</v>
      </c>
      <c r="F2439" s="1" t="s">
        <v>35</v>
      </c>
      <c r="G2439" s="1">
        <v>55</v>
      </c>
      <c r="H2439" s="1" t="s">
        <v>24</v>
      </c>
      <c r="I2439" s="1" t="s">
        <v>48</v>
      </c>
      <c r="J2439" s="1" t="s">
        <v>26</v>
      </c>
      <c r="K2439" s="4">
        <v>2027310</v>
      </c>
      <c r="L2439" s="4" t="str">
        <f t="shared" si="268"/>
        <v>Submitted</v>
      </c>
      <c r="M2439" s="1">
        <v>821</v>
      </c>
      <c r="N2439" s="1" t="str">
        <f t="shared" si="269"/>
        <v>medium_risk</v>
      </c>
      <c r="O2439" s="1" t="str">
        <f t="shared" si="270"/>
        <v>Excellent</v>
      </c>
      <c r="P2439" s="1" t="str">
        <f t="shared" si="271"/>
        <v>Submitted</v>
      </c>
      <c r="Q2439" s="1" t="str">
        <f t="shared" si="272"/>
        <v>Valid</v>
      </c>
      <c r="R2439" s="1" t="s">
        <v>27</v>
      </c>
      <c r="S2439" s="4">
        <v>3277089</v>
      </c>
      <c r="T2439" s="1">
        <v>9.5500000000000007</v>
      </c>
      <c r="U2439" s="1">
        <v>36</v>
      </c>
      <c r="V2439" s="1">
        <v>91030.25</v>
      </c>
      <c r="W2439" s="4">
        <f t="shared" si="273"/>
        <v>2608016.6643311898</v>
      </c>
      <c r="X2439" s="1" t="s">
        <v>50</v>
      </c>
      <c r="Y2439" s="1" t="s">
        <v>51</v>
      </c>
      <c r="Z2439" s="8">
        <v>47901</v>
      </c>
      <c r="AA2439" s="8" t="str">
        <f>TEXT(Table2[[#This Row],[Application_Date]],"yyy")</f>
        <v>2031</v>
      </c>
      <c r="AB2439" s="8" t="str">
        <f>TEXT(Table2[[#This Row],[Application_Date]],"mmmm")</f>
        <v>February</v>
      </c>
      <c r="AC2439" s="1" t="s">
        <v>41</v>
      </c>
      <c r="AD2439" s="1" t="s">
        <v>42</v>
      </c>
      <c r="AE2439" s="1" t="s">
        <v>62</v>
      </c>
    </row>
    <row r="2440" spans="1:31" x14ac:dyDescent="0.25">
      <c r="A2440" s="1" t="s">
        <v>5020</v>
      </c>
      <c r="B2440" s="1" t="str">
        <f>IF(COUNTIF($A$2:A2440,A2440)&gt;1,"Duplicate","Unique")</f>
        <v>Unique</v>
      </c>
      <c r="C2440" s="1" t="s">
        <v>5021</v>
      </c>
      <c r="D2440" s="1" t="s">
        <v>160</v>
      </c>
      <c r="E2440" s="1" t="str">
        <f t="shared" si="267"/>
        <v>Submitted</v>
      </c>
      <c r="F2440" s="1" t="s">
        <v>47</v>
      </c>
      <c r="G2440" s="1">
        <v>48</v>
      </c>
      <c r="H2440" s="1" t="s">
        <v>36</v>
      </c>
      <c r="I2440" s="1" t="s">
        <v>48</v>
      </c>
      <c r="J2440" s="1" t="s">
        <v>70</v>
      </c>
      <c r="K2440" s="4">
        <v>990121</v>
      </c>
      <c r="L2440" s="4" t="str">
        <f t="shared" si="268"/>
        <v>Submitted</v>
      </c>
      <c r="M2440" s="1">
        <v>462</v>
      </c>
      <c r="N2440" s="1" t="str">
        <f t="shared" si="269"/>
        <v>High_risk</v>
      </c>
      <c r="O2440" s="1" t="str">
        <f t="shared" si="270"/>
        <v>Excellent</v>
      </c>
      <c r="P2440" s="1" t="str">
        <f t="shared" si="271"/>
        <v>Submitted</v>
      </c>
      <c r="Q2440" s="1" t="str">
        <f t="shared" si="272"/>
        <v>Valid</v>
      </c>
      <c r="R2440" s="1" t="s">
        <v>38</v>
      </c>
      <c r="S2440" s="4">
        <v>2147591</v>
      </c>
      <c r="T2440" s="1">
        <v>17.309999999999999</v>
      </c>
      <c r="U2440" s="1">
        <v>36</v>
      </c>
      <c r="V2440" s="1">
        <v>59655.31</v>
      </c>
      <c r="W2440" s="4">
        <f t="shared" si="273"/>
        <v>3097900.0175000331</v>
      </c>
      <c r="X2440" s="1" t="s">
        <v>105</v>
      </c>
      <c r="Y2440" s="1" t="s">
        <v>106</v>
      </c>
      <c r="Z2440" s="8">
        <v>47902</v>
      </c>
      <c r="AA2440" s="8" t="str">
        <f>TEXT(Table2[[#This Row],[Application_Date]],"yyy")</f>
        <v>2031</v>
      </c>
      <c r="AB2440" s="8" t="str">
        <f>TEXT(Table2[[#This Row],[Application_Date]],"mmmm")</f>
        <v>February</v>
      </c>
      <c r="AC2440" s="1" t="s">
        <v>61</v>
      </c>
      <c r="AD2440" s="1" t="s">
        <v>42</v>
      </c>
      <c r="AE2440" s="1" t="s">
        <v>62</v>
      </c>
    </row>
    <row r="2441" spans="1:31" x14ac:dyDescent="0.25">
      <c r="A2441" s="1" t="s">
        <v>5022</v>
      </c>
      <c r="B2441" s="1" t="str">
        <f>IF(COUNTIF($A$2:A2441,A2441)&gt;1,"Duplicate","Unique")</f>
        <v>Unique</v>
      </c>
      <c r="C2441" s="1" t="s">
        <v>5023</v>
      </c>
      <c r="D2441" s="1" t="s">
        <v>433</v>
      </c>
      <c r="E2441" s="1" t="str">
        <f t="shared" si="267"/>
        <v>Submitted</v>
      </c>
      <c r="F2441" s="1" t="s">
        <v>47</v>
      </c>
      <c r="G2441" s="1">
        <v>26</v>
      </c>
      <c r="H2441" s="1" t="s">
        <v>24</v>
      </c>
      <c r="I2441" s="1" t="s">
        <v>25</v>
      </c>
      <c r="J2441" s="1" t="s">
        <v>37</v>
      </c>
      <c r="K2441" s="4">
        <v>1160684</v>
      </c>
      <c r="L2441" s="4" t="str">
        <f t="shared" si="268"/>
        <v>Submitted</v>
      </c>
      <c r="M2441" s="1">
        <v>336</v>
      </c>
      <c r="N2441" s="1" t="str">
        <f t="shared" si="269"/>
        <v>High_risk</v>
      </c>
      <c r="O2441" s="1" t="str">
        <f t="shared" si="270"/>
        <v>Excellent</v>
      </c>
      <c r="P2441" s="1" t="str">
        <f t="shared" si="271"/>
        <v>Submitted</v>
      </c>
      <c r="Q2441" s="1" t="str">
        <f t="shared" si="272"/>
        <v>Valid</v>
      </c>
      <c r="R2441" s="1" t="s">
        <v>70</v>
      </c>
      <c r="S2441" s="4">
        <v>1535651</v>
      </c>
      <c r="T2441" s="1">
        <v>13.97</v>
      </c>
      <c r="U2441" s="1">
        <v>120</v>
      </c>
      <c r="V2441" s="1">
        <v>12797.09</v>
      </c>
      <c r="W2441" s="4">
        <f t="shared" si="273"/>
        <v>1787753.7058333335</v>
      </c>
      <c r="X2441" s="1" t="s">
        <v>105</v>
      </c>
      <c r="Y2441" s="1" t="s">
        <v>106</v>
      </c>
      <c r="Z2441" s="8">
        <v>47903</v>
      </c>
      <c r="AA2441" s="8" t="str">
        <f>TEXT(Table2[[#This Row],[Application_Date]],"yyy")</f>
        <v>2031</v>
      </c>
      <c r="AB2441" s="8" t="str">
        <f>TEXT(Table2[[#This Row],[Application_Date]],"mmmm")</f>
        <v>February</v>
      </c>
      <c r="AC2441" s="1" t="s">
        <v>52</v>
      </c>
      <c r="AD2441" s="1" t="s">
        <v>30</v>
      </c>
      <c r="AE2441" s="1" t="s">
        <v>62</v>
      </c>
    </row>
    <row r="2442" spans="1:31" x14ac:dyDescent="0.25">
      <c r="A2442" s="1" t="s">
        <v>5024</v>
      </c>
      <c r="B2442" s="1" t="str">
        <f>IF(COUNTIF($A$2:A2442,A2442)&gt;1,"Duplicate","Unique")</f>
        <v>Unique</v>
      </c>
      <c r="C2442" s="1" t="s">
        <v>5025</v>
      </c>
      <c r="D2442" s="1" t="s">
        <v>145</v>
      </c>
      <c r="E2442" s="1" t="str">
        <f t="shared" si="267"/>
        <v>Submitted</v>
      </c>
      <c r="F2442" s="1" t="s">
        <v>35</v>
      </c>
      <c r="G2442" s="1">
        <v>18</v>
      </c>
      <c r="H2442" s="1" t="s">
        <v>24</v>
      </c>
      <c r="I2442" s="1" t="s">
        <v>48</v>
      </c>
      <c r="J2442" s="1" t="s">
        <v>37</v>
      </c>
      <c r="K2442" s="4">
        <v>2167542</v>
      </c>
      <c r="L2442" s="4" t="str">
        <f t="shared" si="268"/>
        <v>Submitted</v>
      </c>
      <c r="M2442" s="1">
        <v>439</v>
      </c>
      <c r="N2442" s="1" t="str">
        <f t="shared" si="269"/>
        <v>High_risk</v>
      </c>
      <c r="O2442" s="1" t="str">
        <f t="shared" si="270"/>
        <v>Excellent</v>
      </c>
      <c r="P2442" s="1" t="str">
        <f t="shared" si="271"/>
        <v>Submitted</v>
      </c>
      <c r="Q2442" s="1" t="str">
        <f t="shared" si="272"/>
        <v>Valid</v>
      </c>
      <c r="R2442" s="1" t="s">
        <v>38</v>
      </c>
      <c r="S2442" s="4">
        <v>3628991</v>
      </c>
      <c r="T2442" s="1">
        <v>10.130000000000001</v>
      </c>
      <c r="U2442" s="1">
        <v>12</v>
      </c>
      <c r="V2442" s="1">
        <v>302415.92</v>
      </c>
      <c r="W2442" s="4">
        <f t="shared" si="273"/>
        <v>3065454.2739317501</v>
      </c>
      <c r="X2442" s="1" t="s">
        <v>95</v>
      </c>
      <c r="Y2442" s="1" t="s">
        <v>96</v>
      </c>
      <c r="Z2442" s="8">
        <v>47904</v>
      </c>
      <c r="AA2442" s="8" t="str">
        <f>TEXT(Table2[[#This Row],[Application_Date]],"yyy")</f>
        <v>2031</v>
      </c>
      <c r="AB2442" s="8" t="str">
        <f>TEXT(Table2[[#This Row],[Application_Date]],"mmmm")</f>
        <v>February</v>
      </c>
      <c r="AC2442" s="1" t="s">
        <v>61</v>
      </c>
      <c r="AD2442" s="1" t="s">
        <v>42</v>
      </c>
      <c r="AE2442" s="1" t="s">
        <v>43</v>
      </c>
    </row>
    <row r="2443" spans="1:31" x14ac:dyDescent="0.25">
      <c r="A2443" s="1" t="s">
        <v>5026</v>
      </c>
      <c r="B2443" s="1" t="str">
        <f>IF(COUNTIF($A$2:A2443,A2443)&gt;1,"Duplicate","Unique")</f>
        <v>Unique</v>
      </c>
      <c r="C2443" s="1" t="s">
        <v>5027</v>
      </c>
      <c r="D2443" s="1" t="s">
        <v>406</v>
      </c>
      <c r="E2443" s="1" t="str">
        <f t="shared" si="267"/>
        <v>Submitted</v>
      </c>
      <c r="F2443" s="1" t="s">
        <v>35</v>
      </c>
      <c r="G2443" s="1">
        <v>60</v>
      </c>
      <c r="H2443" s="1" t="s">
        <v>36</v>
      </c>
      <c r="I2443" s="1" t="s">
        <v>48</v>
      </c>
      <c r="J2443" s="1" t="s">
        <v>37</v>
      </c>
      <c r="K2443" s="4">
        <v>573804</v>
      </c>
      <c r="L2443" s="4" t="str">
        <f t="shared" si="268"/>
        <v>Submitted</v>
      </c>
      <c r="M2443" s="1">
        <v>769</v>
      </c>
      <c r="N2443" s="1" t="str">
        <f t="shared" si="269"/>
        <v>medium_risk</v>
      </c>
      <c r="O2443" s="1" t="str">
        <f t="shared" si="270"/>
        <v>Excellent</v>
      </c>
      <c r="P2443" s="1" t="str">
        <f t="shared" si="271"/>
        <v>Submitted</v>
      </c>
      <c r="Q2443" s="1" t="str">
        <f t="shared" si="272"/>
        <v>Valid</v>
      </c>
      <c r="R2443" s="1" t="s">
        <v>38</v>
      </c>
      <c r="S2443" s="4">
        <v>2734964</v>
      </c>
      <c r="T2443" s="1">
        <v>12.67</v>
      </c>
      <c r="U2443" s="1">
        <v>24</v>
      </c>
      <c r="V2443" s="1">
        <v>113956.83</v>
      </c>
      <c r="W2443" s="4">
        <f t="shared" si="273"/>
        <v>2887666.2455534753</v>
      </c>
      <c r="X2443" s="1" t="s">
        <v>85</v>
      </c>
      <c r="Y2443" s="1" t="s">
        <v>86</v>
      </c>
      <c r="Z2443" s="8">
        <v>47905</v>
      </c>
      <c r="AA2443" s="8" t="str">
        <f>TEXT(Table2[[#This Row],[Application_Date]],"yyy")</f>
        <v>2031</v>
      </c>
      <c r="AB2443" s="8" t="str">
        <f>TEXT(Table2[[#This Row],[Application_Date]],"mmmm")</f>
        <v>February</v>
      </c>
      <c r="AC2443" s="1" t="s">
        <v>61</v>
      </c>
      <c r="AD2443" s="1" t="s">
        <v>30</v>
      </c>
      <c r="AE2443" s="1" t="s">
        <v>62</v>
      </c>
    </row>
    <row r="2444" spans="1:31" x14ac:dyDescent="0.25">
      <c r="A2444" s="1" t="s">
        <v>5028</v>
      </c>
      <c r="B2444" s="1" t="str">
        <f>IF(COUNTIF($A$2:A2444,A2444)&gt;1,"Duplicate","Unique")</f>
        <v>Unique</v>
      </c>
      <c r="C2444" s="1" t="s">
        <v>5029</v>
      </c>
      <c r="D2444" s="1" t="s">
        <v>102</v>
      </c>
      <c r="E2444" s="1" t="str">
        <f t="shared" si="267"/>
        <v>Submitted</v>
      </c>
      <c r="F2444" s="1" t="s">
        <v>47</v>
      </c>
      <c r="G2444" s="1">
        <v>31</v>
      </c>
      <c r="H2444" s="1" t="s">
        <v>24</v>
      </c>
      <c r="I2444" s="1" t="s">
        <v>48</v>
      </c>
      <c r="J2444" s="1" t="s">
        <v>37</v>
      </c>
      <c r="K2444" s="4">
        <v>2327765</v>
      </c>
      <c r="L2444" s="4" t="str">
        <f t="shared" si="268"/>
        <v>Submitted</v>
      </c>
      <c r="M2444" s="1">
        <v>475</v>
      </c>
      <c r="N2444" s="1" t="str">
        <f t="shared" si="269"/>
        <v>High_risk</v>
      </c>
      <c r="O2444" s="1" t="str">
        <f t="shared" si="270"/>
        <v>Excellent</v>
      </c>
      <c r="P2444" s="1" t="str">
        <f t="shared" si="271"/>
        <v>Submitted</v>
      </c>
      <c r="Q2444" s="1" t="str">
        <f t="shared" si="272"/>
        <v>Valid</v>
      </c>
      <c r="R2444" s="1" t="s">
        <v>6</v>
      </c>
      <c r="S2444" s="4">
        <v>3906721</v>
      </c>
      <c r="T2444" s="1">
        <v>17.239999999999998</v>
      </c>
      <c r="U2444" s="1">
        <v>12</v>
      </c>
      <c r="V2444" s="1">
        <v>325560.08</v>
      </c>
      <c r="W2444" s="4">
        <f t="shared" si="273"/>
        <v>5612783.9590058923</v>
      </c>
      <c r="X2444" s="1" t="s">
        <v>85</v>
      </c>
      <c r="Y2444" s="1" t="s">
        <v>86</v>
      </c>
      <c r="Z2444" s="8">
        <v>47906</v>
      </c>
      <c r="AA2444" s="8" t="str">
        <f>TEXT(Table2[[#This Row],[Application_Date]],"yyy")</f>
        <v>2031</v>
      </c>
      <c r="AB2444" s="8" t="str">
        <f>TEXT(Table2[[#This Row],[Application_Date]],"mmmm")</f>
        <v>February</v>
      </c>
      <c r="AC2444" s="1" t="s">
        <v>61</v>
      </c>
      <c r="AD2444" s="1" t="s">
        <v>30</v>
      </c>
      <c r="AE2444" s="1" t="s">
        <v>31</v>
      </c>
    </row>
    <row r="2445" spans="1:31" x14ac:dyDescent="0.25">
      <c r="A2445" s="1" t="s">
        <v>5030</v>
      </c>
      <c r="B2445" s="1" t="str">
        <f>IF(COUNTIF($A$2:A2445,A2445)&gt;1,"Duplicate","Unique")</f>
        <v>Unique</v>
      </c>
      <c r="C2445" s="1" t="s">
        <v>5031</v>
      </c>
      <c r="D2445" s="1">
        <v>0</v>
      </c>
      <c r="E2445" s="1" t="str">
        <f t="shared" si="267"/>
        <v>Submitted</v>
      </c>
      <c r="F2445" s="1" t="s">
        <v>47</v>
      </c>
      <c r="G2445" s="1">
        <v>54</v>
      </c>
      <c r="H2445" s="1" t="s">
        <v>36</v>
      </c>
      <c r="I2445" s="1" t="s">
        <v>48</v>
      </c>
      <c r="J2445" s="1" t="s">
        <v>26</v>
      </c>
      <c r="K2445" s="4">
        <v>1331676</v>
      </c>
      <c r="L2445" s="4" t="str">
        <f t="shared" si="268"/>
        <v>Submitted</v>
      </c>
      <c r="M2445" s="1">
        <v>326</v>
      </c>
      <c r="N2445" s="1" t="str">
        <f t="shared" si="269"/>
        <v>High_risk</v>
      </c>
      <c r="O2445" s="1" t="str">
        <f t="shared" si="270"/>
        <v>Excellent</v>
      </c>
      <c r="P2445" s="1" t="str">
        <f t="shared" si="271"/>
        <v>Submitted</v>
      </c>
      <c r="Q2445" s="1" t="str">
        <f t="shared" si="272"/>
        <v>Valid</v>
      </c>
      <c r="R2445" s="1" t="s">
        <v>38</v>
      </c>
      <c r="S2445" s="4">
        <v>3591657</v>
      </c>
      <c r="T2445" s="1">
        <v>15.61</v>
      </c>
      <c r="U2445" s="1">
        <v>120</v>
      </c>
      <c r="V2445" s="1">
        <v>29930.47</v>
      </c>
      <c r="W2445" s="4">
        <f t="shared" si="273"/>
        <v>4672147.1475</v>
      </c>
      <c r="X2445" s="1" t="s">
        <v>105</v>
      </c>
      <c r="Y2445" s="1" t="s">
        <v>106</v>
      </c>
      <c r="Z2445" s="8">
        <v>47907</v>
      </c>
      <c r="AA2445" s="8" t="str">
        <f>TEXT(Table2[[#This Row],[Application_Date]],"yyy")</f>
        <v>2031</v>
      </c>
      <c r="AB2445" s="8" t="str">
        <f>TEXT(Table2[[#This Row],[Application_Date]],"mmmm")</f>
        <v>February</v>
      </c>
      <c r="AC2445" s="1" t="s">
        <v>61</v>
      </c>
      <c r="AD2445" s="1" t="s">
        <v>42</v>
      </c>
      <c r="AE2445" s="1" t="s">
        <v>66</v>
      </c>
    </row>
    <row r="2446" spans="1:31" x14ac:dyDescent="0.25">
      <c r="A2446" s="1" t="s">
        <v>5032</v>
      </c>
      <c r="B2446" s="1" t="str">
        <f>IF(COUNTIF($A$2:A2446,A2446)&gt;1,"Duplicate","Unique")</f>
        <v>Unique</v>
      </c>
      <c r="C2446" s="1" t="s">
        <v>5033</v>
      </c>
      <c r="D2446" s="1" t="s">
        <v>133</v>
      </c>
      <c r="E2446" s="1" t="str">
        <f t="shared" si="267"/>
        <v>Submitted</v>
      </c>
      <c r="F2446" s="1" t="s">
        <v>47</v>
      </c>
      <c r="G2446" s="1">
        <v>47</v>
      </c>
      <c r="H2446" s="1" t="s">
        <v>36</v>
      </c>
      <c r="I2446" s="1" t="s">
        <v>48</v>
      </c>
      <c r="J2446" s="1" t="s">
        <v>49</v>
      </c>
      <c r="K2446" s="4">
        <v>603162</v>
      </c>
      <c r="L2446" s="4" t="str">
        <f t="shared" si="268"/>
        <v>Submitted</v>
      </c>
      <c r="M2446" s="1">
        <v>741</v>
      </c>
      <c r="N2446" s="1" t="str">
        <f t="shared" si="269"/>
        <v>low_risk</v>
      </c>
      <c r="O2446" s="1" t="str">
        <f t="shared" si="270"/>
        <v>Excellent</v>
      </c>
      <c r="P2446" s="1" t="str">
        <f t="shared" si="271"/>
        <v>Submitted</v>
      </c>
      <c r="Q2446" s="1" t="str">
        <f t="shared" si="272"/>
        <v>Valid</v>
      </c>
      <c r="R2446" s="1" t="s">
        <v>82</v>
      </c>
      <c r="S2446" s="4">
        <v>4038090</v>
      </c>
      <c r="T2446" s="1">
        <v>12.58</v>
      </c>
      <c r="U2446" s="1">
        <v>24</v>
      </c>
      <c r="V2446" s="1">
        <v>168253.75</v>
      </c>
      <c r="W2446" s="4">
        <f t="shared" si="273"/>
        <v>4233264.4922526032</v>
      </c>
      <c r="X2446" s="1" t="s">
        <v>28</v>
      </c>
      <c r="Y2446" s="1" t="s">
        <v>29</v>
      </c>
      <c r="Z2446" s="8">
        <v>47908</v>
      </c>
      <c r="AA2446" s="8" t="str">
        <f>TEXT(Table2[[#This Row],[Application_Date]],"yyy")</f>
        <v>2031</v>
      </c>
      <c r="AB2446" s="8" t="str">
        <f>TEXT(Table2[[#This Row],[Application_Date]],"mmmm")</f>
        <v>March</v>
      </c>
      <c r="AC2446" s="1" t="s">
        <v>61</v>
      </c>
      <c r="AD2446" s="1" t="s">
        <v>42</v>
      </c>
      <c r="AE2446" s="1" t="s">
        <v>66</v>
      </c>
    </row>
    <row r="2447" spans="1:31" x14ac:dyDescent="0.25">
      <c r="A2447" s="1" t="s">
        <v>5034</v>
      </c>
      <c r="B2447" s="1" t="str">
        <f>IF(COUNTIF($A$2:A2447,A2447)&gt;1,"Duplicate","Unique")</f>
        <v>Unique</v>
      </c>
      <c r="C2447" s="1" t="s">
        <v>5035</v>
      </c>
      <c r="D2447" s="1" t="s">
        <v>262</v>
      </c>
      <c r="E2447" s="1" t="str">
        <f t="shared" si="267"/>
        <v>Submitted</v>
      </c>
      <c r="F2447" s="1" t="s">
        <v>35</v>
      </c>
      <c r="G2447" s="1">
        <v>25</v>
      </c>
      <c r="H2447" s="1" t="s">
        <v>36</v>
      </c>
      <c r="I2447" s="1" t="s">
        <v>25</v>
      </c>
      <c r="J2447" s="1" t="s">
        <v>49</v>
      </c>
      <c r="K2447" s="4">
        <v>1857879</v>
      </c>
      <c r="L2447" s="4" t="str">
        <f t="shared" si="268"/>
        <v>Submitted</v>
      </c>
      <c r="M2447" s="1">
        <v>343</v>
      </c>
      <c r="N2447" s="1" t="str">
        <f t="shared" si="269"/>
        <v>High_risk</v>
      </c>
      <c r="O2447" s="1" t="str">
        <f t="shared" si="270"/>
        <v>Excellent</v>
      </c>
      <c r="P2447" s="1" t="str">
        <f t="shared" si="271"/>
        <v>Submitted</v>
      </c>
      <c r="Q2447" s="1" t="str">
        <f t="shared" si="272"/>
        <v>Valid</v>
      </c>
      <c r="R2447" s="1" t="s">
        <v>38</v>
      </c>
      <c r="S2447" s="4">
        <v>4290949</v>
      </c>
      <c r="T2447" s="1">
        <v>17.03</v>
      </c>
      <c r="U2447" s="1">
        <v>36</v>
      </c>
      <c r="V2447" s="1">
        <v>119193.03</v>
      </c>
      <c r="W2447" s="4">
        <f t="shared" si="273"/>
        <v>6089571.7891667606</v>
      </c>
      <c r="X2447" s="1" t="s">
        <v>105</v>
      </c>
      <c r="Y2447" s="1" t="s">
        <v>106</v>
      </c>
      <c r="Z2447" s="8">
        <v>47909</v>
      </c>
      <c r="AA2447" s="8" t="str">
        <f>TEXT(Table2[[#This Row],[Application_Date]],"yyy")</f>
        <v>2031</v>
      </c>
      <c r="AB2447" s="8" t="str">
        <f>TEXT(Table2[[#This Row],[Application_Date]],"mmmm")</f>
        <v>March</v>
      </c>
      <c r="AC2447" s="1" t="s">
        <v>61</v>
      </c>
      <c r="AD2447" s="1" t="s">
        <v>42</v>
      </c>
      <c r="AE2447" s="1" t="s">
        <v>31</v>
      </c>
    </row>
    <row r="2448" spans="1:31" x14ac:dyDescent="0.25">
      <c r="A2448" s="1" t="s">
        <v>5036</v>
      </c>
      <c r="B2448" s="1" t="str">
        <f>IF(COUNTIF($A$2:A2448,A2448)&gt;1,"Duplicate","Unique")</f>
        <v>Unique</v>
      </c>
      <c r="C2448" s="1" t="s">
        <v>5037</v>
      </c>
      <c r="D2448" s="1" t="s">
        <v>309</v>
      </c>
      <c r="E2448" s="1" t="str">
        <f t="shared" si="267"/>
        <v>Submitted</v>
      </c>
      <c r="F2448" s="1" t="s">
        <v>35</v>
      </c>
      <c r="G2448" s="1">
        <v>51</v>
      </c>
      <c r="H2448" s="1" t="s">
        <v>24</v>
      </c>
      <c r="I2448" s="1" t="s">
        <v>48</v>
      </c>
      <c r="J2448" s="1" t="s">
        <v>70</v>
      </c>
      <c r="K2448" s="4">
        <v>809927</v>
      </c>
      <c r="L2448" s="4" t="str">
        <f t="shared" si="268"/>
        <v>Submitted</v>
      </c>
      <c r="M2448" s="1">
        <v>615</v>
      </c>
      <c r="N2448" s="1" t="str">
        <f t="shared" si="269"/>
        <v>low_risk</v>
      </c>
      <c r="O2448" s="1" t="str">
        <f t="shared" si="270"/>
        <v>Excellent</v>
      </c>
      <c r="P2448" s="1" t="str">
        <f t="shared" si="271"/>
        <v>Submitted</v>
      </c>
      <c r="Q2448" s="1" t="str">
        <f t="shared" si="272"/>
        <v>Valid</v>
      </c>
      <c r="R2448" s="1" t="s">
        <v>27</v>
      </c>
      <c r="S2448" s="4">
        <v>4390234</v>
      </c>
      <c r="T2448" s="1">
        <v>14.03</v>
      </c>
      <c r="U2448" s="1">
        <v>12</v>
      </c>
      <c r="V2448" s="1">
        <v>365852.83</v>
      </c>
      <c r="W2448" s="4">
        <f t="shared" si="273"/>
        <v>5133388.2820644407</v>
      </c>
      <c r="X2448" s="1" t="s">
        <v>85</v>
      </c>
      <c r="Y2448" s="1" t="s">
        <v>86</v>
      </c>
      <c r="Z2448" s="8">
        <v>47910</v>
      </c>
      <c r="AA2448" s="8" t="str">
        <f>TEXT(Table2[[#This Row],[Application_Date]],"yyy")</f>
        <v>2031</v>
      </c>
      <c r="AB2448" s="8" t="str">
        <f>TEXT(Table2[[#This Row],[Application_Date]],"mmmm")</f>
        <v>March</v>
      </c>
      <c r="AC2448" s="1" t="s">
        <v>61</v>
      </c>
      <c r="AD2448" s="1" t="s">
        <v>42</v>
      </c>
      <c r="AE2448" s="1" t="s">
        <v>62</v>
      </c>
    </row>
    <row r="2449" spans="1:31" x14ac:dyDescent="0.25">
      <c r="A2449" s="1" t="s">
        <v>5038</v>
      </c>
      <c r="B2449" s="1" t="str">
        <f>IF(COUNTIF($A$2:A2449,A2449)&gt;1,"Duplicate","Unique")</f>
        <v>Unique</v>
      </c>
      <c r="C2449" s="1" t="s">
        <v>5039</v>
      </c>
      <c r="D2449" s="1" t="s">
        <v>279</v>
      </c>
      <c r="E2449" s="1" t="str">
        <f t="shared" si="267"/>
        <v>Submitted</v>
      </c>
      <c r="F2449" s="1" t="s">
        <v>47</v>
      </c>
      <c r="G2449" s="1">
        <v>61</v>
      </c>
      <c r="H2449" s="1" t="s">
        <v>36</v>
      </c>
      <c r="I2449" s="1" t="s">
        <v>48</v>
      </c>
      <c r="J2449" s="1" t="s">
        <v>70</v>
      </c>
      <c r="K2449" s="4">
        <v>1210029</v>
      </c>
      <c r="L2449" s="4" t="str">
        <f t="shared" si="268"/>
        <v>Submitted</v>
      </c>
      <c r="M2449" s="1">
        <v>330</v>
      </c>
      <c r="N2449" s="1" t="str">
        <f t="shared" si="269"/>
        <v>High_risk</v>
      </c>
      <c r="O2449" s="1" t="str">
        <f t="shared" si="270"/>
        <v>Excellent</v>
      </c>
      <c r="P2449" s="1" t="str">
        <f t="shared" si="271"/>
        <v>Submitted</v>
      </c>
      <c r="Q2449" s="1" t="str">
        <f t="shared" si="272"/>
        <v>Valid</v>
      </c>
      <c r="R2449" s="1" t="s">
        <v>27</v>
      </c>
      <c r="S2449" s="4">
        <v>2408226</v>
      </c>
      <c r="T2449" s="1">
        <v>10.1</v>
      </c>
      <c r="U2449" s="1">
        <v>180</v>
      </c>
      <c r="V2449" s="1">
        <v>13379.03</v>
      </c>
      <c r="W2449" s="4">
        <f t="shared" si="273"/>
        <v>2026923.55</v>
      </c>
      <c r="X2449" s="1" t="s">
        <v>39</v>
      </c>
      <c r="Y2449" s="1" t="s">
        <v>40</v>
      </c>
      <c r="Z2449" s="8">
        <v>47911</v>
      </c>
      <c r="AA2449" s="8" t="str">
        <f>TEXT(Table2[[#This Row],[Application_Date]],"yyy")</f>
        <v>2031</v>
      </c>
      <c r="AB2449" s="8" t="str">
        <f>TEXT(Table2[[#This Row],[Application_Date]],"mmmm")</f>
        <v>March</v>
      </c>
      <c r="AC2449" s="1" t="s">
        <v>61</v>
      </c>
      <c r="AD2449" s="1" t="s">
        <v>42</v>
      </c>
      <c r="AE2449" s="1" t="s">
        <v>43</v>
      </c>
    </row>
    <row r="2450" spans="1:31" x14ac:dyDescent="0.25">
      <c r="A2450" s="1" t="s">
        <v>5040</v>
      </c>
      <c r="B2450" s="1" t="str">
        <f>IF(COUNTIF($A$2:A2450,A2450)&gt;1,"Duplicate","Unique")</f>
        <v>Unique</v>
      </c>
      <c r="C2450" s="1" t="s">
        <v>5041</v>
      </c>
      <c r="D2450" s="1" t="s">
        <v>638</v>
      </c>
      <c r="E2450" s="1" t="str">
        <f t="shared" si="267"/>
        <v>Submitted</v>
      </c>
      <c r="F2450" s="1" t="s">
        <v>47</v>
      </c>
      <c r="G2450" s="1">
        <v>21</v>
      </c>
      <c r="H2450" s="1" t="s">
        <v>36</v>
      </c>
      <c r="I2450" s="1" t="s">
        <v>25</v>
      </c>
      <c r="J2450" s="1" t="s">
        <v>37</v>
      </c>
      <c r="K2450" s="4">
        <v>934604</v>
      </c>
      <c r="L2450" s="4" t="str">
        <f t="shared" si="268"/>
        <v>Submitted</v>
      </c>
      <c r="M2450" s="1">
        <v>880</v>
      </c>
      <c r="N2450" s="1" t="str">
        <f t="shared" si="269"/>
        <v>medium_risk</v>
      </c>
      <c r="O2450" s="1" t="str">
        <f t="shared" si="270"/>
        <v>Excellent</v>
      </c>
      <c r="P2450" s="1" t="str">
        <f t="shared" si="271"/>
        <v>Submitted</v>
      </c>
      <c r="Q2450" s="1" t="str">
        <f t="shared" si="272"/>
        <v>Valid</v>
      </c>
      <c r="R2450" s="1" t="s">
        <v>82</v>
      </c>
      <c r="S2450" s="4">
        <v>3886983</v>
      </c>
      <c r="T2450" s="1">
        <v>10.29</v>
      </c>
      <c r="U2450" s="1">
        <v>36</v>
      </c>
      <c r="V2450" s="1">
        <v>107971.75</v>
      </c>
      <c r="W2450" s="4">
        <f t="shared" si="273"/>
        <v>3333087.9231940792</v>
      </c>
      <c r="X2450" s="1" t="s">
        <v>28</v>
      </c>
      <c r="Y2450" s="1" t="s">
        <v>29</v>
      </c>
      <c r="Z2450" s="8">
        <v>47912</v>
      </c>
      <c r="AA2450" s="8" t="str">
        <f>TEXT(Table2[[#This Row],[Application_Date]],"yyy")</f>
        <v>2031</v>
      </c>
      <c r="AB2450" s="8" t="str">
        <f>TEXT(Table2[[#This Row],[Application_Date]],"mmmm")</f>
        <v>March</v>
      </c>
      <c r="AC2450" s="1" t="s">
        <v>61</v>
      </c>
      <c r="AD2450" s="1" t="s">
        <v>42</v>
      </c>
      <c r="AE2450" s="1" t="s">
        <v>43</v>
      </c>
    </row>
    <row r="2451" spans="1:31" x14ac:dyDescent="0.25">
      <c r="A2451" s="1" t="s">
        <v>5042</v>
      </c>
      <c r="B2451" s="1" t="str">
        <f>IF(COUNTIF($A$2:A2451,A2451)&gt;1,"Duplicate","Unique")</f>
        <v>Unique</v>
      </c>
      <c r="C2451" s="1" t="s">
        <v>5043</v>
      </c>
      <c r="D2451" s="1" t="s">
        <v>139</v>
      </c>
      <c r="E2451" s="1" t="str">
        <f t="shared" si="267"/>
        <v>Submitted</v>
      </c>
      <c r="F2451" s="1" t="s">
        <v>35</v>
      </c>
      <c r="G2451" s="1">
        <v>33</v>
      </c>
      <c r="H2451" s="1" t="s">
        <v>24</v>
      </c>
      <c r="I2451" s="1" t="s">
        <v>25</v>
      </c>
      <c r="J2451" s="1" t="s">
        <v>49</v>
      </c>
      <c r="K2451" s="4">
        <v>983520</v>
      </c>
      <c r="L2451" s="4" t="str">
        <f t="shared" si="268"/>
        <v>Submitted</v>
      </c>
      <c r="M2451" s="1">
        <v>549</v>
      </c>
      <c r="N2451" s="1" t="str">
        <f t="shared" si="269"/>
        <v>High_risk</v>
      </c>
      <c r="O2451" s="1" t="str">
        <f t="shared" si="270"/>
        <v>Excellent</v>
      </c>
      <c r="P2451" s="1" t="str">
        <f t="shared" si="271"/>
        <v>Submitted</v>
      </c>
      <c r="Q2451" s="1" t="str">
        <f t="shared" si="272"/>
        <v>Valid</v>
      </c>
      <c r="R2451" s="1" t="s">
        <v>70</v>
      </c>
      <c r="S2451" s="4">
        <v>124757</v>
      </c>
      <c r="T2451" s="1">
        <v>11.07</v>
      </c>
      <c r="U2451" s="1">
        <v>12</v>
      </c>
      <c r="V2451" s="1">
        <v>10396.42</v>
      </c>
      <c r="W2451" s="4">
        <f t="shared" si="273"/>
        <v>115133.49786428876</v>
      </c>
      <c r="X2451" s="1" t="s">
        <v>50</v>
      </c>
      <c r="Y2451" s="1" t="s">
        <v>51</v>
      </c>
      <c r="Z2451" s="8">
        <v>47913</v>
      </c>
      <c r="AA2451" s="8" t="str">
        <f>TEXT(Table2[[#This Row],[Application_Date]],"yyy")</f>
        <v>2031</v>
      </c>
      <c r="AB2451" s="8" t="str">
        <f>TEXT(Table2[[#This Row],[Application_Date]],"mmmm")</f>
        <v>March</v>
      </c>
      <c r="AC2451" s="1" t="s">
        <v>52</v>
      </c>
      <c r="AD2451" s="1" t="s">
        <v>30</v>
      </c>
      <c r="AE2451" s="1" t="s">
        <v>66</v>
      </c>
    </row>
    <row r="2452" spans="1:31" x14ac:dyDescent="0.25">
      <c r="A2452" s="1" t="s">
        <v>5044</v>
      </c>
      <c r="B2452" s="1" t="str">
        <f>IF(COUNTIF($A$2:A2452,A2452)&gt;1,"Duplicate","Unique")</f>
        <v>Unique</v>
      </c>
      <c r="C2452" s="1" t="s">
        <v>5045</v>
      </c>
      <c r="D2452" s="1" t="s">
        <v>46</v>
      </c>
      <c r="E2452" s="1" t="str">
        <f t="shared" si="267"/>
        <v>Submitted</v>
      </c>
      <c r="F2452" s="1" t="s">
        <v>47</v>
      </c>
      <c r="G2452" s="1">
        <v>25</v>
      </c>
      <c r="H2452" s="1" t="s">
        <v>36</v>
      </c>
      <c r="I2452" s="1" t="s">
        <v>25</v>
      </c>
      <c r="J2452" s="1" t="s">
        <v>70</v>
      </c>
      <c r="K2452" s="4">
        <v>1086541</v>
      </c>
      <c r="L2452" s="4" t="str">
        <f t="shared" si="268"/>
        <v>Submitted</v>
      </c>
      <c r="M2452" s="1">
        <v>483</v>
      </c>
      <c r="N2452" s="1" t="str">
        <f t="shared" si="269"/>
        <v>High_risk</v>
      </c>
      <c r="O2452" s="1" t="str">
        <f t="shared" si="270"/>
        <v>Excellent</v>
      </c>
      <c r="P2452" s="1" t="str">
        <f t="shared" si="271"/>
        <v>Submitted</v>
      </c>
      <c r="Q2452" s="1" t="str">
        <f t="shared" si="272"/>
        <v>Valid</v>
      </c>
      <c r="R2452" s="1" t="s">
        <v>70</v>
      </c>
      <c r="S2452" s="4">
        <v>3930140</v>
      </c>
      <c r="T2452" s="1">
        <v>15.48</v>
      </c>
      <c r="U2452" s="1">
        <v>24</v>
      </c>
      <c r="V2452" s="1">
        <v>163755.82999999999</v>
      </c>
      <c r="W2452" s="4">
        <f t="shared" si="273"/>
        <v>5069880.6117205005</v>
      </c>
      <c r="X2452" s="1" t="s">
        <v>95</v>
      </c>
      <c r="Y2452" s="1" t="s">
        <v>96</v>
      </c>
      <c r="Z2452" s="8">
        <v>47914</v>
      </c>
      <c r="AA2452" s="8" t="str">
        <f>TEXT(Table2[[#This Row],[Application_Date]],"yyy")</f>
        <v>2031</v>
      </c>
      <c r="AB2452" s="8" t="str">
        <f>TEXT(Table2[[#This Row],[Application_Date]],"mmmm")</f>
        <v>March</v>
      </c>
      <c r="AC2452" s="1" t="s">
        <v>61</v>
      </c>
      <c r="AD2452" s="1" t="s">
        <v>30</v>
      </c>
      <c r="AE2452" s="1" t="s">
        <v>31</v>
      </c>
    </row>
    <row r="2453" spans="1:31" x14ac:dyDescent="0.25">
      <c r="A2453" s="1" t="s">
        <v>5046</v>
      </c>
      <c r="B2453" s="1" t="str">
        <f>IF(COUNTIF($A$2:A2453,A2453)&gt;1,"Duplicate","Unique")</f>
        <v>Unique</v>
      </c>
      <c r="C2453" s="1" t="s">
        <v>5047</v>
      </c>
      <c r="D2453" s="1" t="s">
        <v>279</v>
      </c>
      <c r="E2453" s="1" t="str">
        <f t="shared" si="267"/>
        <v>Submitted</v>
      </c>
      <c r="F2453" s="1" t="s">
        <v>47</v>
      </c>
      <c r="G2453" s="1">
        <v>23</v>
      </c>
      <c r="H2453" s="1" t="s">
        <v>24</v>
      </c>
      <c r="I2453" s="1" t="s">
        <v>48</v>
      </c>
      <c r="J2453" s="1" t="s">
        <v>26</v>
      </c>
      <c r="K2453" s="4">
        <v>446705</v>
      </c>
      <c r="L2453" s="4" t="str">
        <f t="shared" si="268"/>
        <v>Submitted</v>
      </c>
      <c r="M2453" s="1">
        <v>582</v>
      </c>
      <c r="N2453" s="1" t="str">
        <f t="shared" si="269"/>
        <v>High_risk</v>
      </c>
      <c r="O2453" s="1" t="str">
        <f t="shared" si="270"/>
        <v>Excellent</v>
      </c>
      <c r="P2453" s="1" t="str">
        <f t="shared" si="271"/>
        <v>Submitted</v>
      </c>
      <c r="Q2453" s="1" t="str">
        <f t="shared" si="272"/>
        <v>Valid</v>
      </c>
      <c r="R2453" s="1" t="s">
        <v>6</v>
      </c>
      <c r="S2453" s="4">
        <v>2861441</v>
      </c>
      <c r="T2453" s="1">
        <v>15.77</v>
      </c>
      <c r="U2453" s="1">
        <v>180</v>
      </c>
      <c r="V2453" s="1">
        <v>15896.89</v>
      </c>
      <c r="W2453" s="4">
        <f t="shared" si="273"/>
        <v>3760410.3808333334</v>
      </c>
      <c r="X2453" s="1" t="s">
        <v>85</v>
      </c>
      <c r="Y2453" s="1" t="s">
        <v>86</v>
      </c>
      <c r="Z2453" s="8">
        <v>47915</v>
      </c>
      <c r="AA2453" s="8" t="str">
        <f>TEXT(Table2[[#This Row],[Application_Date]],"yyy")</f>
        <v>2031</v>
      </c>
      <c r="AB2453" s="8" t="str">
        <f>TEXT(Table2[[#This Row],[Application_Date]],"mmmm")</f>
        <v>March</v>
      </c>
      <c r="AC2453" s="1" t="s">
        <v>61</v>
      </c>
      <c r="AD2453" s="1" t="s">
        <v>30</v>
      </c>
      <c r="AE2453" s="1" t="s">
        <v>62</v>
      </c>
    </row>
    <row r="2454" spans="1:31" x14ac:dyDescent="0.25">
      <c r="A2454" s="1" t="s">
        <v>5048</v>
      </c>
      <c r="B2454" s="1" t="str">
        <f>IF(COUNTIF($A$2:A2454,A2454)&gt;1,"Duplicate","Unique")</f>
        <v>Unique</v>
      </c>
      <c r="C2454" s="1" t="s">
        <v>5049</v>
      </c>
      <c r="D2454" s="1" t="s">
        <v>58</v>
      </c>
      <c r="E2454" s="1" t="str">
        <f t="shared" si="267"/>
        <v>Submitted</v>
      </c>
      <c r="F2454" s="1" t="s">
        <v>35</v>
      </c>
      <c r="G2454" s="1">
        <v>24</v>
      </c>
      <c r="H2454" s="1" t="s">
        <v>36</v>
      </c>
      <c r="I2454" s="1" t="s">
        <v>25</v>
      </c>
      <c r="J2454" s="1" t="s">
        <v>49</v>
      </c>
      <c r="K2454" s="4">
        <v>1298146</v>
      </c>
      <c r="L2454" s="4" t="str">
        <f t="shared" si="268"/>
        <v>Submitted</v>
      </c>
      <c r="M2454" s="1">
        <v>510</v>
      </c>
      <c r="N2454" s="1" t="str">
        <f t="shared" si="269"/>
        <v>High_risk</v>
      </c>
      <c r="O2454" s="1" t="str">
        <f t="shared" si="270"/>
        <v>Excellent</v>
      </c>
      <c r="P2454" s="1" t="str">
        <f t="shared" si="271"/>
        <v>Submitted</v>
      </c>
      <c r="Q2454" s="1" t="str">
        <f t="shared" si="272"/>
        <v>Valid</v>
      </c>
      <c r="R2454" s="1" t="s">
        <v>70</v>
      </c>
      <c r="S2454" s="4">
        <v>4526972</v>
      </c>
      <c r="T2454" s="1">
        <v>15.4</v>
      </c>
      <c r="U2454" s="1">
        <v>120</v>
      </c>
      <c r="V2454" s="1">
        <v>37724.769999999997</v>
      </c>
      <c r="W2454" s="4">
        <f t="shared" si="273"/>
        <v>5809614.0666666673</v>
      </c>
      <c r="X2454" s="1" t="s">
        <v>50</v>
      </c>
      <c r="Y2454" s="1" t="s">
        <v>51</v>
      </c>
      <c r="Z2454" s="8">
        <v>47916</v>
      </c>
      <c r="AA2454" s="8" t="str">
        <f>TEXT(Table2[[#This Row],[Application_Date]],"yyy")</f>
        <v>2031</v>
      </c>
      <c r="AB2454" s="8" t="str">
        <f>TEXT(Table2[[#This Row],[Application_Date]],"mmmm")</f>
        <v>March</v>
      </c>
      <c r="AC2454" s="1" t="s">
        <v>61</v>
      </c>
      <c r="AD2454" s="1" t="s">
        <v>30</v>
      </c>
      <c r="AE2454" s="1" t="s">
        <v>66</v>
      </c>
    </row>
    <row r="2455" spans="1:31" x14ac:dyDescent="0.25">
      <c r="A2455" s="1" t="s">
        <v>5050</v>
      </c>
      <c r="B2455" s="1" t="str">
        <f>IF(COUNTIF($A$2:A2455,A2455)&gt;1,"Duplicate","Unique")</f>
        <v>Unique</v>
      </c>
      <c r="C2455" s="1" t="s">
        <v>5051</v>
      </c>
      <c r="D2455" s="1" t="s">
        <v>587</v>
      </c>
      <c r="E2455" s="1" t="str">
        <f t="shared" si="267"/>
        <v>Submitted</v>
      </c>
      <c r="F2455" s="1" t="s">
        <v>47</v>
      </c>
      <c r="G2455" s="1">
        <v>35</v>
      </c>
      <c r="H2455" s="1" t="s">
        <v>36</v>
      </c>
      <c r="I2455" s="1" t="s">
        <v>25</v>
      </c>
      <c r="J2455" s="1" t="s">
        <v>37</v>
      </c>
      <c r="K2455" s="4">
        <v>755145</v>
      </c>
      <c r="L2455" s="4" t="str">
        <f t="shared" si="268"/>
        <v>Submitted</v>
      </c>
      <c r="M2455" s="1">
        <v>647</v>
      </c>
      <c r="N2455" s="1" t="str">
        <f t="shared" si="269"/>
        <v>low_risk</v>
      </c>
      <c r="O2455" s="1" t="str">
        <f t="shared" si="270"/>
        <v>Excellent</v>
      </c>
      <c r="P2455" s="1" t="str">
        <f t="shared" si="271"/>
        <v>Submitted</v>
      </c>
      <c r="Q2455" s="1" t="str">
        <f t="shared" si="272"/>
        <v>Valid</v>
      </c>
      <c r="R2455" s="1" t="s">
        <v>6</v>
      </c>
      <c r="S2455" s="4">
        <v>3655922</v>
      </c>
      <c r="T2455" s="1">
        <v>7.95</v>
      </c>
      <c r="U2455" s="1">
        <v>36</v>
      </c>
      <c r="V2455" s="1">
        <v>101553.39</v>
      </c>
      <c r="W2455" s="4">
        <f t="shared" si="273"/>
        <v>2422048.3523377813</v>
      </c>
      <c r="X2455" s="1" t="s">
        <v>85</v>
      </c>
      <c r="Y2455" s="1" t="s">
        <v>86</v>
      </c>
      <c r="Z2455" s="8">
        <v>47917</v>
      </c>
      <c r="AA2455" s="8" t="str">
        <f>TEXT(Table2[[#This Row],[Application_Date]],"yyy")</f>
        <v>2031</v>
      </c>
      <c r="AB2455" s="8" t="str">
        <f>TEXT(Table2[[#This Row],[Application_Date]],"mmmm")</f>
        <v>March</v>
      </c>
      <c r="AC2455" s="1" t="s">
        <v>61</v>
      </c>
      <c r="AD2455" s="1" t="s">
        <v>42</v>
      </c>
      <c r="AE2455" s="1" t="s">
        <v>62</v>
      </c>
    </row>
    <row r="2456" spans="1:31" x14ac:dyDescent="0.25">
      <c r="A2456" s="1" t="s">
        <v>5052</v>
      </c>
      <c r="B2456" s="1" t="str">
        <f>IF(COUNTIF($A$2:A2456,A2456)&gt;1,"Duplicate","Unique")</f>
        <v>Unique</v>
      </c>
      <c r="C2456" s="1" t="s">
        <v>5053</v>
      </c>
      <c r="D2456" s="1" t="s">
        <v>112</v>
      </c>
      <c r="E2456" s="1" t="str">
        <f t="shared" si="267"/>
        <v>Submitted</v>
      </c>
      <c r="F2456" s="1" t="s">
        <v>47</v>
      </c>
      <c r="G2456" s="1">
        <v>19</v>
      </c>
      <c r="H2456" s="1" t="s">
        <v>24</v>
      </c>
      <c r="I2456" s="1" t="s">
        <v>25</v>
      </c>
      <c r="J2456" s="1" t="s">
        <v>49</v>
      </c>
      <c r="K2456" s="4">
        <v>586182</v>
      </c>
      <c r="L2456" s="4" t="str">
        <f t="shared" si="268"/>
        <v>Submitted</v>
      </c>
      <c r="M2456" s="1">
        <v>706</v>
      </c>
      <c r="N2456" s="1" t="str">
        <f t="shared" si="269"/>
        <v>low_risk</v>
      </c>
      <c r="O2456" s="1" t="str">
        <f t="shared" si="270"/>
        <v>Excellent</v>
      </c>
      <c r="P2456" s="1" t="str">
        <f t="shared" si="271"/>
        <v>Submitted</v>
      </c>
      <c r="Q2456" s="1" t="str">
        <f t="shared" si="272"/>
        <v>Valid</v>
      </c>
      <c r="R2456" s="1" t="s">
        <v>38</v>
      </c>
      <c r="S2456" s="4">
        <v>1641101</v>
      </c>
      <c r="T2456" s="1">
        <v>10.32</v>
      </c>
      <c r="U2456" s="1">
        <v>60</v>
      </c>
      <c r="V2456" s="1">
        <v>27351.68</v>
      </c>
      <c r="W2456" s="4">
        <f t="shared" si="273"/>
        <v>1411346.86</v>
      </c>
      <c r="X2456" s="1" t="s">
        <v>28</v>
      </c>
      <c r="Y2456" s="1" t="s">
        <v>29</v>
      </c>
      <c r="Z2456" s="8">
        <v>47918</v>
      </c>
      <c r="AA2456" s="8" t="str">
        <f>TEXT(Table2[[#This Row],[Application_Date]],"yyy")</f>
        <v>2031</v>
      </c>
      <c r="AB2456" s="8" t="str">
        <f>TEXT(Table2[[#This Row],[Application_Date]],"mmmm")</f>
        <v>March</v>
      </c>
      <c r="AC2456" s="1" t="s">
        <v>61</v>
      </c>
      <c r="AD2456" s="1" t="s">
        <v>42</v>
      </c>
      <c r="AE2456" s="1" t="s">
        <v>66</v>
      </c>
    </row>
    <row r="2457" spans="1:31" x14ac:dyDescent="0.25">
      <c r="A2457" s="1" t="s">
        <v>5054</v>
      </c>
      <c r="B2457" s="1" t="str">
        <f>IF(COUNTIF($A$2:A2457,A2457)&gt;1,"Duplicate","Unique")</f>
        <v>Unique</v>
      </c>
      <c r="C2457" s="1" t="s">
        <v>5055</v>
      </c>
      <c r="D2457" s="1" t="s">
        <v>1280</v>
      </c>
      <c r="E2457" s="1" t="str">
        <f t="shared" si="267"/>
        <v>Submitted</v>
      </c>
      <c r="F2457" s="1" t="s">
        <v>47</v>
      </c>
      <c r="G2457" s="1">
        <v>61</v>
      </c>
      <c r="H2457" s="1" t="s">
        <v>36</v>
      </c>
      <c r="I2457" s="1" t="s">
        <v>48</v>
      </c>
      <c r="J2457" s="1" t="s">
        <v>70</v>
      </c>
      <c r="K2457" s="4">
        <v>967498</v>
      </c>
      <c r="L2457" s="4" t="str">
        <f t="shared" si="268"/>
        <v>Submitted</v>
      </c>
      <c r="M2457" s="1">
        <v>950</v>
      </c>
      <c r="N2457" s="1" t="str">
        <f t="shared" si="269"/>
        <v>medium_risk</v>
      </c>
      <c r="O2457" s="1" t="str">
        <f t="shared" si="270"/>
        <v>Excellent</v>
      </c>
      <c r="P2457" s="1" t="str">
        <f t="shared" si="271"/>
        <v>Submitted</v>
      </c>
      <c r="Q2457" s="1" t="str">
        <f t="shared" si="272"/>
        <v>Invalid</v>
      </c>
      <c r="R2457" s="1" t="s">
        <v>6</v>
      </c>
      <c r="S2457" s="4">
        <v>160405</v>
      </c>
      <c r="T2457" s="1">
        <v>16.78</v>
      </c>
      <c r="U2457" s="1">
        <v>60</v>
      </c>
      <c r="V2457" s="1">
        <v>2673.42</v>
      </c>
      <c r="W2457" s="4">
        <f t="shared" si="273"/>
        <v>224299.65833333335</v>
      </c>
      <c r="X2457" s="1" t="s">
        <v>28</v>
      </c>
      <c r="Y2457" s="1" t="s">
        <v>29</v>
      </c>
      <c r="Z2457" s="8">
        <v>47919</v>
      </c>
      <c r="AA2457" s="8" t="str">
        <f>TEXT(Table2[[#This Row],[Application_Date]],"yyy")</f>
        <v>2031</v>
      </c>
      <c r="AB2457" s="8" t="str">
        <f>TEXT(Table2[[#This Row],[Application_Date]],"mmmm")</f>
        <v>March</v>
      </c>
      <c r="AC2457" s="1" t="s">
        <v>61</v>
      </c>
      <c r="AD2457" s="1" t="s">
        <v>30</v>
      </c>
      <c r="AE2457" s="1" t="s">
        <v>66</v>
      </c>
    </row>
    <row r="2458" spans="1:31" x14ac:dyDescent="0.25">
      <c r="A2458" s="1" t="s">
        <v>5056</v>
      </c>
      <c r="B2458" s="1" t="str">
        <f>IF(COUNTIF($A$2:A2458,A2458)&gt;1,"Duplicate","Unique")</f>
        <v>Unique</v>
      </c>
      <c r="C2458" s="1" t="s">
        <v>5057</v>
      </c>
      <c r="D2458" s="1" t="s">
        <v>166</v>
      </c>
      <c r="E2458" s="1" t="str">
        <f t="shared" si="267"/>
        <v>Submitted</v>
      </c>
      <c r="F2458" s="1" t="s">
        <v>35</v>
      </c>
      <c r="G2458" s="1">
        <v>25</v>
      </c>
      <c r="H2458" s="1" t="s">
        <v>24</v>
      </c>
      <c r="I2458" s="1" t="s">
        <v>25</v>
      </c>
      <c r="J2458" s="1" t="s">
        <v>70</v>
      </c>
      <c r="K2458" s="4">
        <v>701809</v>
      </c>
      <c r="L2458" s="4" t="str">
        <f t="shared" si="268"/>
        <v>Submitted</v>
      </c>
      <c r="M2458" s="1">
        <v>779</v>
      </c>
      <c r="N2458" s="1" t="str">
        <f t="shared" si="269"/>
        <v>medium_risk</v>
      </c>
      <c r="O2458" s="1" t="str">
        <f t="shared" si="270"/>
        <v>Excellent</v>
      </c>
      <c r="P2458" s="1" t="str">
        <f t="shared" si="271"/>
        <v>Submitted</v>
      </c>
      <c r="Q2458" s="1" t="str">
        <f t="shared" si="272"/>
        <v>Valid</v>
      </c>
      <c r="R2458" s="1" t="s">
        <v>6</v>
      </c>
      <c r="S2458" s="4">
        <v>4536892</v>
      </c>
      <c r="T2458" s="1">
        <v>13.76</v>
      </c>
      <c r="U2458" s="1">
        <v>180</v>
      </c>
      <c r="V2458" s="1">
        <v>25204.959999999999</v>
      </c>
      <c r="W2458" s="4">
        <f t="shared" si="273"/>
        <v>5202302.8266666671</v>
      </c>
      <c r="X2458" s="1" t="s">
        <v>59</v>
      </c>
      <c r="Y2458" s="1" t="s">
        <v>60</v>
      </c>
      <c r="Z2458" s="8">
        <v>47920</v>
      </c>
      <c r="AA2458" s="8" t="str">
        <f>TEXT(Table2[[#This Row],[Application_Date]],"yyy")</f>
        <v>2031</v>
      </c>
      <c r="AB2458" s="8" t="str">
        <f>TEXT(Table2[[#This Row],[Application_Date]],"mmmm")</f>
        <v>March</v>
      </c>
      <c r="AC2458" s="1" t="s">
        <v>52</v>
      </c>
      <c r="AD2458" s="1" t="s">
        <v>42</v>
      </c>
      <c r="AE2458" s="1" t="s">
        <v>62</v>
      </c>
    </row>
    <row r="2459" spans="1:31" x14ac:dyDescent="0.25">
      <c r="A2459" s="1" t="s">
        <v>5058</v>
      </c>
      <c r="B2459" s="1" t="str">
        <f>IF(COUNTIF($A$2:A2459,A2459)&gt;1,"Duplicate","Unique")</f>
        <v>Unique</v>
      </c>
      <c r="C2459" s="1" t="s">
        <v>5059</v>
      </c>
      <c r="D2459" s="1" t="s">
        <v>151</v>
      </c>
      <c r="E2459" s="1" t="str">
        <f t="shared" si="267"/>
        <v>Submitted</v>
      </c>
      <c r="F2459" s="1" t="s">
        <v>47</v>
      </c>
      <c r="G2459" s="1">
        <v>54</v>
      </c>
      <c r="H2459" s="1" t="s">
        <v>36</v>
      </c>
      <c r="I2459" s="1" t="s">
        <v>25</v>
      </c>
      <c r="J2459" s="1" t="s">
        <v>26</v>
      </c>
      <c r="K2459" s="4">
        <v>1344364</v>
      </c>
      <c r="L2459" s="4" t="str">
        <f t="shared" si="268"/>
        <v>Submitted</v>
      </c>
      <c r="M2459" s="1">
        <v>322</v>
      </c>
      <c r="N2459" s="1" t="str">
        <f t="shared" si="269"/>
        <v>High_risk</v>
      </c>
      <c r="O2459" s="1" t="str">
        <f t="shared" si="270"/>
        <v>Excellent</v>
      </c>
      <c r="P2459" s="1" t="str">
        <f t="shared" si="271"/>
        <v>Submitted</v>
      </c>
      <c r="Q2459" s="1" t="str">
        <f t="shared" si="272"/>
        <v>Valid</v>
      </c>
      <c r="R2459" s="1" t="s">
        <v>70</v>
      </c>
      <c r="S2459" s="4">
        <v>2237622</v>
      </c>
      <c r="T2459" s="1">
        <v>12.34</v>
      </c>
      <c r="U2459" s="1">
        <v>120</v>
      </c>
      <c r="V2459" s="1">
        <v>18646.849999999999</v>
      </c>
      <c r="W2459" s="4">
        <f t="shared" si="273"/>
        <v>2301021.29</v>
      </c>
      <c r="X2459" s="1" t="s">
        <v>105</v>
      </c>
      <c r="Y2459" s="1" t="s">
        <v>106</v>
      </c>
      <c r="Z2459" s="8">
        <v>47921</v>
      </c>
      <c r="AA2459" s="8" t="str">
        <f>TEXT(Table2[[#This Row],[Application_Date]],"yyy")</f>
        <v>2031</v>
      </c>
      <c r="AB2459" s="8" t="str">
        <f>TEXT(Table2[[#This Row],[Application_Date]],"mmmm")</f>
        <v>March</v>
      </c>
      <c r="AC2459" s="1" t="s">
        <v>52</v>
      </c>
      <c r="AD2459" s="1" t="s">
        <v>30</v>
      </c>
      <c r="AE2459" s="1" t="s">
        <v>62</v>
      </c>
    </row>
    <row r="2460" spans="1:31" x14ac:dyDescent="0.25">
      <c r="A2460" s="1" t="s">
        <v>5060</v>
      </c>
      <c r="B2460" s="1" t="str">
        <f>IF(COUNTIF($A$2:A2460,A2460)&gt;1,"Duplicate","Unique")</f>
        <v>Unique</v>
      </c>
      <c r="C2460" s="1" t="s">
        <v>5061</v>
      </c>
      <c r="D2460" s="1" t="s">
        <v>102</v>
      </c>
      <c r="E2460" s="1" t="str">
        <f t="shared" si="267"/>
        <v>Submitted</v>
      </c>
      <c r="F2460" s="1" t="s">
        <v>35</v>
      </c>
      <c r="G2460" s="1">
        <v>54</v>
      </c>
      <c r="H2460" s="1" t="s">
        <v>24</v>
      </c>
      <c r="I2460" s="1" t="s">
        <v>48</v>
      </c>
      <c r="J2460" s="1" t="s">
        <v>70</v>
      </c>
      <c r="K2460" s="4">
        <v>1553794</v>
      </c>
      <c r="L2460" s="4" t="str">
        <f t="shared" si="268"/>
        <v>Submitted</v>
      </c>
      <c r="M2460" s="1">
        <v>705</v>
      </c>
      <c r="N2460" s="1" t="str">
        <f t="shared" si="269"/>
        <v>low_risk</v>
      </c>
      <c r="O2460" s="1" t="str">
        <f t="shared" si="270"/>
        <v>Excellent</v>
      </c>
      <c r="P2460" s="1" t="str">
        <f t="shared" si="271"/>
        <v>Submitted</v>
      </c>
      <c r="Q2460" s="1" t="str">
        <f t="shared" si="272"/>
        <v>Valid</v>
      </c>
      <c r="R2460" s="1" t="s">
        <v>6</v>
      </c>
      <c r="S2460" s="4">
        <v>2661400</v>
      </c>
      <c r="T2460" s="1">
        <v>14.03</v>
      </c>
      <c r="U2460" s="1">
        <v>120</v>
      </c>
      <c r="V2460" s="1">
        <v>22178.33</v>
      </c>
      <c r="W2460" s="4">
        <f t="shared" si="273"/>
        <v>3111620.1666666665</v>
      </c>
      <c r="X2460" s="1" t="s">
        <v>105</v>
      </c>
      <c r="Y2460" s="1" t="s">
        <v>106</v>
      </c>
      <c r="Z2460" s="8">
        <v>47922</v>
      </c>
      <c r="AA2460" s="8" t="str">
        <f>TEXT(Table2[[#This Row],[Application_Date]],"yyy")</f>
        <v>2031</v>
      </c>
      <c r="AB2460" s="8" t="str">
        <f>TEXT(Table2[[#This Row],[Application_Date]],"mmmm")</f>
        <v>March</v>
      </c>
      <c r="AC2460" s="1" t="s">
        <v>52</v>
      </c>
      <c r="AD2460" s="1" t="s">
        <v>42</v>
      </c>
      <c r="AE2460" s="1" t="s">
        <v>66</v>
      </c>
    </row>
    <row r="2461" spans="1:31" x14ac:dyDescent="0.25">
      <c r="A2461" s="1" t="s">
        <v>5062</v>
      </c>
      <c r="B2461" s="1" t="str">
        <f>IF(COUNTIF($A$2:A2461,A2461)&gt;1,"Duplicate","Unique")</f>
        <v>Unique</v>
      </c>
      <c r="C2461" s="1" t="s">
        <v>5063</v>
      </c>
      <c r="D2461" s="1" t="s">
        <v>196</v>
      </c>
      <c r="E2461" s="1" t="str">
        <f t="shared" si="267"/>
        <v>Submitted</v>
      </c>
      <c r="F2461" s="1" t="s">
        <v>35</v>
      </c>
      <c r="G2461" s="1">
        <v>19</v>
      </c>
      <c r="H2461" s="1" t="s">
        <v>36</v>
      </c>
      <c r="I2461" s="1" t="s">
        <v>48</v>
      </c>
      <c r="J2461" s="1" t="s">
        <v>49</v>
      </c>
      <c r="K2461" s="4">
        <v>1350356</v>
      </c>
      <c r="L2461" s="4" t="str">
        <f t="shared" si="268"/>
        <v>Submitted</v>
      </c>
      <c r="M2461" s="1">
        <v>509</v>
      </c>
      <c r="N2461" s="1" t="str">
        <f t="shared" si="269"/>
        <v>High_risk</v>
      </c>
      <c r="O2461" s="1" t="str">
        <f t="shared" si="270"/>
        <v>Excellent</v>
      </c>
      <c r="P2461" s="1" t="str">
        <f t="shared" si="271"/>
        <v>Submitted</v>
      </c>
      <c r="Q2461" s="1" t="str">
        <f t="shared" si="272"/>
        <v>Valid</v>
      </c>
      <c r="R2461" s="1" t="s">
        <v>27</v>
      </c>
      <c r="S2461" s="4">
        <v>2072146</v>
      </c>
      <c r="T2461" s="1">
        <v>17.600000000000001</v>
      </c>
      <c r="U2461" s="1">
        <v>60</v>
      </c>
      <c r="V2461" s="1">
        <v>34535.769999999997</v>
      </c>
      <c r="W2461" s="4">
        <f t="shared" si="273"/>
        <v>3039147.4666666668</v>
      </c>
      <c r="X2461" s="1" t="s">
        <v>105</v>
      </c>
      <c r="Y2461" s="1" t="s">
        <v>106</v>
      </c>
      <c r="Z2461" s="8">
        <v>47923</v>
      </c>
      <c r="AA2461" s="8" t="str">
        <f>TEXT(Table2[[#This Row],[Application_Date]],"yyy")</f>
        <v>2031</v>
      </c>
      <c r="AB2461" s="8" t="str">
        <f>TEXT(Table2[[#This Row],[Application_Date]],"mmmm")</f>
        <v>March</v>
      </c>
      <c r="AC2461" s="1" t="s">
        <v>52</v>
      </c>
      <c r="AD2461" s="1" t="s">
        <v>30</v>
      </c>
      <c r="AE2461" s="1" t="s">
        <v>43</v>
      </c>
    </row>
    <row r="2462" spans="1:31" x14ac:dyDescent="0.25">
      <c r="A2462" s="1" t="s">
        <v>5064</v>
      </c>
      <c r="B2462" s="1" t="str">
        <f>IF(COUNTIF($A$2:A2462,A2462)&gt;1,"Duplicate","Unique")</f>
        <v>Unique</v>
      </c>
      <c r="C2462" s="1" t="s">
        <v>5065</v>
      </c>
      <c r="D2462" s="1" t="s">
        <v>454</v>
      </c>
      <c r="E2462" s="1" t="str">
        <f t="shared" si="267"/>
        <v>Submitted</v>
      </c>
      <c r="F2462" s="1" t="s">
        <v>35</v>
      </c>
      <c r="G2462" s="1">
        <v>53</v>
      </c>
      <c r="H2462" s="1" t="s">
        <v>36</v>
      </c>
      <c r="I2462" s="1" t="s">
        <v>48</v>
      </c>
      <c r="J2462" s="1" t="s">
        <v>49</v>
      </c>
      <c r="K2462" s="4">
        <v>799215</v>
      </c>
      <c r="L2462" s="4" t="str">
        <f t="shared" si="268"/>
        <v>Submitted</v>
      </c>
      <c r="M2462" s="1">
        <v>523</v>
      </c>
      <c r="N2462" s="1" t="str">
        <f t="shared" si="269"/>
        <v>High_risk</v>
      </c>
      <c r="O2462" s="1" t="str">
        <f t="shared" si="270"/>
        <v>Excellent</v>
      </c>
      <c r="P2462" s="1" t="str">
        <f t="shared" si="271"/>
        <v>Submitted</v>
      </c>
      <c r="Q2462" s="1" t="str">
        <f t="shared" si="272"/>
        <v>Valid</v>
      </c>
      <c r="R2462" s="1" t="s">
        <v>38</v>
      </c>
      <c r="S2462" s="4">
        <v>1562614</v>
      </c>
      <c r="T2462" s="1">
        <v>15.45</v>
      </c>
      <c r="U2462" s="1">
        <v>36</v>
      </c>
      <c r="V2462" s="1">
        <v>43405.94</v>
      </c>
      <c r="W2462" s="4">
        <f t="shared" si="273"/>
        <v>2011865.5250002325</v>
      </c>
      <c r="X2462" s="1" t="s">
        <v>28</v>
      </c>
      <c r="Y2462" s="1" t="s">
        <v>29</v>
      </c>
      <c r="Z2462" s="8">
        <v>47924</v>
      </c>
      <c r="AA2462" s="8" t="str">
        <f>TEXT(Table2[[#This Row],[Application_Date]],"yyy")</f>
        <v>2031</v>
      </c>
      <c r="AB2462" s="8" t="str">
        <f>TEXT(Table2[[#This Row],[Application_Date]],"mmmm")</f>
        <v>March</v>
      </c>
      <c r="AC2462" s="1" t="s">
        <v>61</v>
      </c>
      <c r="AD2462" s="1" t="s">
        <v>30</v>
      </c>
      <c r="AE2462" s="1" t="s">
        <v>66</v>
      </c>
    </row>
    <row r="2463" spans="1:31" x14ac:dyDescent="0.25">
      <c r="A2463" s="1" t="s">
        <v>5066</v>
      </c>
      <c r="B2463" s="1" t="str">
        <f>IF(COUNTIF($A$2:A2463,A2463)&gt;1,"Duplicate","Unique")</f>
        <v>Unique</v>
      </c>
      <c r="C2463" s="1" t="s">
        <v>5067</v>
      </c>
      <c r="D2463" s="1" t="s">
        <v>328</v>
      </c>
      <c r="E2463" s="1" t="str">
        <f t="shared" si="267"/>
        <v>Submitted</v>
      </c>
      <c r="F2463" s="1" t="s">
        <v>47</v>
      </c>
      <c r="G2463" s="1">
        <v>23</v>
      </c>
      <c r="H2463" s="1" t="s">
        <v>36</v>
      </c>
      <c r="I2463" s="1" t="s">
        <v>25</v>
      </c>
      <c r="J2463" s="1" t="s">
        <v>26</v>
      </c>
      <c r="K2463" s="4">
        <v>2135922</v>
      </c>
      <c r="L2463" s="4" t="str">
        <f t="shared" si="268"/>
        <v>Submitted</v>
      </c>
      <c r="M2463" s="1">
        <v>695</v>
      </c>
      <c r="N2463" s="1" t="str">
        <f t="shared" si="269"/>
        <v>low_risk</v>
      </c>
      <c r="O2463" s="1" t="str">
        <f t="shared" si="270"/>
        <v>Excellent</v>
      </c>
      <c r="P2463" s="1" t="str">
        <f t="shared" si="271"/>
        <v>Submitted</v>
      </c>
      <c r="Q2463" s="1" t="str">
        <f t="shared" si="272"/>
        <v>Valid</v>
      </c>
      <c r="R2463" s="1" t="s">
        <v>6</v>
      </c>
      <c r="S2463" s="4">
        <v>81942</v>
      </c>
      <c r="T2463" s="1">
        <v>13.7</v>
      </c>
      <c r="U2463" s="1">
        <v>60</v>
      </c>
      <c r="V2463" s="1">
        <v>1365.7</v>
      </c>
      <c r="W2463" s="4">
        <f t="shared" si="273"/>
        <v>93550.45</v>
      </c>
      <c r="X2463" s="1" t="s">
        <v>39</v>
      </c>
      <c r="Y2463" s="1" t="s">
        <v>40</v>
      </c>
      <c r="Z2463" s="8">
        <v>47925</v>
      </c>
      <c r="AA2463" s="8" t="str">
        <f>TEXT(Table2[[#This Row],[Application_Date]],"yyy")</f>
        <v>2031</v>
      </c>
      <c r="AB2463" s="8" t="str">
        <f>TEXT(Table2[[#This Row],[Application_Date]],"mmmm")</f>
        <v>March</v>
      </c>
      <c r="AC2463" s="1" t="s">
        <v>61</v>
      </c>
      <c r="AD2463" s="1" t="s">
        <v>30</v>
      </c>
      <c r="AE2463" s="1" t="s">
        <v>66</v>
      </c>
    </row>
    <row r="2464" spans="1:31" x14ac:dyDescent="0.25">
      <c r="A2464" s="1" t="s">
        <v>5068</v>
      </c>
      <c r="B2464" s="1" t="str">
        <f>IF(COUNTIF($A$2:A2464,A2464)&gt;1,"Duplicate","Unique")</f>
        <v>Unique</v>
      </c>
      <c r="C2464" s="1" t="s">
        <v>5069</v>
      </c>
      <c r="D2464" s="1" t="s">
        <v>265</v>
      </c>
      <c r="E2464" s="1" t="str">
        <f t="shared" si="267"/>
        <v>Submitted</v>
      </c>
      <c r="F2464" s="1" t="s">
        <v>47</v>
      </c>
      <c r="G2464" s="1">
        <v>58</v>
      </c>
      <c r="H2464" s="1" t="s">
        <v>24</v>
      </c>
      <c r="I2464" s="1" t="s">
        <v>48</v>
      </c>
      <c r="J2464" s="1" t="s">
        <v>37</v>
      </c>
      <c r="K2464" s="4">
        <v>562120</v>
      </c>
      <c r="L2464" s="4" t="str">
        <f t="shared" si="268"/>
        <v>Submitted</v>
      </c>
      <c r="M2464" s="1">
        <v>446</v>
      </c>
      <c r="N2464" s="1" t="str">
        <f t="shared" si="269"/>
        <v>High_risk</v>
      </c>
      <c r="O2464" s="1" t="str">
        <f t="shared" si="270"/>
        <v>Excellent</v>
      </c>
      <c r="P2464" s="1" t="str">
        <f t="shared" si="271"/>
        <v>Submitted</v>
      </c>
      <c r="Q2464" s="1" t="str">
        <f t="shared" si="272"/>
        <v>Valid</v>
      </c>
      <c r="R2464" s="1" t="s">
        <v>38</v>
      </c>
      <c r="S2464" s="4">
        <v>4284262</v>
      </c>
      <c r="T2464" s="1">
        <v>7.34</v>
      </c>
      <c r="U2464" s="1">
        <v>12</v>
      </c>
      <c r="V2464" s="1">
        <v>357021.83</v>
      </c>
      <c r="W2464" s="4">
        <f t="shared" si="273"/>
        <v>2629100.8637361089</v>
      </c>
      <c r="X2464" s="1" t="s">
        <v>105</v>
      </c>
      <c r="Y2464" s="1" t="s">
        <v>106</v>
      </c>
      <c r="Z2464" s="8">
        <v>47926</v>
      </c>
      <c r="AA2464" s="8" t="str">
        <f>TEXT(Table2[[#This Row],[Application_Date]],"yyy")</f>
        <v>2031</v>
      </c>
      <c r="AB2464" s="8" t="str">
        <f>TEXT(Table2[[#This Row],[Application_Date]],"mmmm")</f>
        <v>March</v>
      </c>
      <c r="AC2464" s="1" t="s">
        <v>61</v>
      </c>
      <c r="AD2464" s="1" t="s">
        <v>42</v>
      </c>
      <c r="AE2464" s="1" t="s">
        <v>31</v>
      </c>
    </row>
    <row r="2465" spans="1:31" x14ac:dyDescent="0.25">
      <c r="A2465" s="1" t="s">
        <v>5070</v>
      </c>
      <c r="B2465" s="1" t="str">
        <f>IF(COUNTIF($A$2:A2465,A2465)&gt;1,"Duplicate","Unique")</f>
        <v>Unique</v>
      </c>
      <c r="C2465" s="1" t="s">
        <v>5071</v>
      </c>
      <c r="D2465" s="1" t="s">
        <v>183</v>
      </c>
      <c r="E2465" s="1" t="str">
        <f t="shared" si="267"/>
        <v>Submitted</v>
      </c>
      <c r="F2465" s="1" t="s">
        <v>47</v>
      </c>
      <c r="G2465" s="1">
        <v>25</v>
      </c>
      <c r="H2465" s="1" t="s">
        <v>24</v>
      </c>
      <c r="I2465" s="1" t="s">
        <v>25</v>
      </c>
      <c r="J2465" s="1" t="s">
        <v>49</v>
      </c>
      <c r="K2465" s="4">
        <v>831099</v>
      </c>
      <c r="L2465" s="4" t="str">
        <f t="shared" si="268"/>
        <v>Submitted</v>
      </c>
      <c r="M2465" s="1">
        <v>827</v>
      </c>
      <c r="N2465" s="1" t="str">
        <f t="shared" si="269"/>
        <v>medium_risk</v>
      </c>
      <c r="O2465" s="1" t="str">
        <f t="shared" si="270"/>
        <v>Excellent</v>
      </c>
      <c r="P2465" s="1" t="str">
        <f t="shared" si="271"/>
        <v>Submitted</v>
      </c>
      <c r="Q2465" s="1" t="str">
        <f t="shared" si="272"/>
        <v>Valid</v>
      </c>
      <c r="R2465" s="1" t="s">
        <v>27</v>
      </c>
      <c r="S2465" s="4">
        <v>1896226</v>
      </c>
      <c r="T2465" s="1">
        <v>17.13</v>
      </c>
      <c r="U2465" s="1">
        <v>36</v>
      </c>
      <c r="V2465" s="1">
        <v>52672.94</v>
      </c>
      <c r="W2465" s="4">
        <f t="shared" si="273"/>
        <v>2706862.615000037</v>
      </c>
      <c r="X2465" s="1" t="s">
        <v>39</v>
      </c>
      <c r="Y2465" s="1" t="s">
        <v>40</v>
      </c>
      <c r="Z2465" s="8">
        <v>47927</v>
      </c>
      <c r="AA2465" s="8" t="str">
        <f>TEXT(Table2[[#This Row],[Application_Date]],"yyy")</f>
        <v>2031</v>
      </c>
      <c r="AB2465" s="8" t="str">
        <f>TEXT(Table2[[#This Row],[Application_Date]],"mmmm")</f>
        <v>March</v>
      </c>
      <c r="AC2465" s="1" t="s">
        <v>61</v>
      </c>
      <c r="AD2465" s="1" t="s">
        <v>30</v>
      </c>
      <c r="AE2465" s="1" t="s">
        <v>62</v>
      </c>
    </row>
    <row r="2466" spans="1:31" x14ac:dyDescent="0.25">
      <c r="A2466" s="1" t="s">
        <v>5072</v>
      </c>
      <c r="B2466" s="1" t="str">
        <f>IF(COUNTIF($A$2:A2466,A2466)&gt;1,"Duplicate","Unique")</f>
        <v>Unique</v>
      </c>
      <c r="C2466" s="1" t="s">
        <v>5073</v>
      </c>
      <c r="D2466" s="1" t="s">
        <v>239</v>
      </c>
      <c r="E2466" s="1" t="str">
        <f t="shared" si="267"/>
        <v>Submitted</v>
      </c>
      <c r="F2466" s="1" t="s">
        <v>47</v>
      </c>
      <c r="G2466" s="1">
        <v>24</v>
      </c>
      <c r="H2466" s="1" t="s">
        <v>36</v>
      </c>
      <c r="I2466" s="1" t="s">
        <v>25</v>
      </c>
      <c r="J2466" s="1" t="s">
        <v>70</v>
      </c>
      <c r="K2466" s="4">
        <v>1765540</v>
      </c>
      <c r="L2466" s="4" t="str">
        <f t="shared" si="268"/>
        <v>Submitted</v>
      </c>
      <c r="M2466" s="1">
        <v>581</v>
      </c>
      <c r="N2466" s="1" t="str">
        <f t="shared" si="269"/>
        <v>High_risk</v>
      </c>
      <c r="O2466" s="1" t="str">
        <f t="shared" si="270"/>
        <v>Excellent</v>
      </c>
      <c r="P2466" s="1" t="str">
        <f t="shared" si="271"/>
        <v>Submitted</v>
      </c>
      <c r="Q2466" s="1" t="str">
        <f t="shared" si="272"/>
        <v>Valid</v>
      </c>
      <c r="R2466" s="1" t="s">
        <v>6</v>
      </c>
      <c r="S2466" s="4">
        <v>2787005</v>
      </c>
      <c r="T2466" s="1">
        <v>17.010000000000002</v>
      </c>
      <c r="U2466" s="1">
        <v>36</v>
      </c>
      <c r="V2466" s="1">
        <v>77416.81</v>
      </c>
      <c r="W2466" s="4">
        <f t="shared" si="273"/>
        <v>3950579.5875000628</v>
      </c>
      <c r="X2466" s="1" t="s">
        <v>85</v>
      </c>
      <c r="Y2466" s="1" t="s">
        <v>86</v>
      </c>
      <c r="Z2466" s="8">
        <v>47928</v>
      </c>
      <c r="AA2466" s="8" t="str">
        <f>TEXT(Table2[[#This Row],[Application_Date]],"yyy")</f>
        <v>2031</v>
      </c>
      <c r="AB2466" s="8" t="str">
        <f>TEXT(Table2[[#This Row],[Application_Date]],"mmmm")</f>
        <v>March</v>
      </c>
      <c r="AC2466" s="1" t="s">
        <v>61</v>
      </c>
      <c r="AD2466" s="1" t="s">
        <v>42</v>
      </c>
      <c r="AE2466" s="1" t="s">
        <v>43</v>
      </c>
    </row>
    <row r="2467" spans="1:31" x14ac:dyDescent="0.25">
      <c r="A2467" s="1" t="s">
        <v>5074</v>
      </c>
      <c r="B2467" s="1" t="str">
        <f>IF(COUNTIF($A$2:A2467,A2467)&gt;1,"Duplicate","Unique")</f>
        <v>Unique</v>
      </c>
      <c r="C2467" s="1" t="s">
        <v>5075</v>
      </c>
      <c r="D2467" s="1" t="s">
        <v>392</v>
      </c>
      <c r="E2467" s="1" t="str">
        <f t="shared" si="267"/>
        <v>Submitted</v>
      </c>
      <c r="F2467" s="1" t="s">
        <v>35</v>
      </c>
      <c r="G2467" s="1">
        <v>27</v>
      </c>
      <c r="H2467" s="1" t="s">
        <v>24</v>
      </c>
      <c r="I2467" s="1" t="s">
        <v>25</v>
      </c>
      <c r="J2467" s="1" t="s">
        <v>26</v>
      </c>
      <c r="K2467" s="4">
        <v>2255252</v>
      </c>
      <c r="L2467" s="4" t="str">
        <f t="shared" si="268"/>
        <v>Submitted</v>
      </c>
      <c r="M2467" s="1">
        <v>562</v>
      </c>
      <c r="N2467" s="1" t="str">
        <f t="shared" si="269"/>
        <v>High_risk</v>
      </c>
      <c r="O2467" s="1" t="str">
        <f t="shared" si="270"/>
        <v>Excellent</v>
      </c>
      <c r="P2467" s="1" t="str">
        <f t="shared" si="271"/>
        <v>Submitted</v>
      </c>
      <c r="Q2467" s="1" t="str">
        <f t="shared" si="272"/>
        <v>Valid</v>
      </c>
      <c r="R2467" s="1" t="s">
        <v>82</v>
      </c>
      <c r="S2467" s="4">
        <v>167220</v>
      </c>
      <c r="T2467" s="1">
        <v>8.4499999999999993</v>
      </c>
      <c r="U2467" s="1">
        <v>180</v>
      </c>
      <c r="V2467" s="1">
        <v>929</v>
      </c>
      <c r="W2467" s="4">
        <f t="shared" si="273"/>
        <v>117750.74999999999</v>
      </c>
      <c r="X2467" s="1" t="s">
        <v>28</v>
      </c>
      <c r="Y2467" s="1" t="s">
        <v>29</v>
      </c>
      <c r="Z2467" s="8">
        <v>47929</v>
      </c>
      <c r="AA2467" s="8" t="str">
        <f>TEXT(Table2[[#This Row],[Application_Date]],"yyy")</f>
        <v>2031</v>
      </c>
      <c r="AB2467" s="8" t="str">
        <f>TEXT(Table2[[#This Row],[Application_Date]],"mmmm")</f>
        <v>March</v>
      </c>
      <c r="AC2467" s="1" t="s">
        <v>61</v>
      </c>
      <c r="AD2467" s="1" t="s">
        <v>30</v>
      </c>
      <c r="AE2467" s="1" t="s">
        <v>62</v>
      </c>
    </row>
    <row r="2468" spans="1:31" x14ac:dyDescent="0.25">
      <c r="A2468" s="1" t="s">
        <v>5076</v>
      </c>
      <c r="B2468" s="1" t="str">
        <f>IF(COUNTIF($A$2:A2468,A2468)&gt;1,"Duplicate","Unique")</f>
        <v>Unique</v>
      </c>
      <c r="C2468" s="1" t="s">
        <v>5077</v>
      </c>
      <c r="D2468" s="1">
        <v>0</v>
      </c>
      <c r="E2468" s="1" t="str">
        <f t="shared" si="267"/>
        <v>Submitted</v>
      </c>
      <c r="F2468" s="1" t="s">
        <v>35</v>
      </c>
      <c r="G2468" s="1">
        <v>23</v>
      </c>
      <c r="H2468" s="1" t="s">
        <v>24</v>
      </c>
      <c r="I2468" s="1" t="s">
        <v>25</v>
      </c>
      <c r="J2468" s="1" t="s">
        <v>26</v>
      </c>
      <c r="K2468" s="4">
        <v>1115740</v>
      </c>
      <c r="L2468" s="4" t="str">
        <f t="shared" si="268"/>
        <v>Submitted</v>
      </c>
      <c r="M2468" s="1">
        <v>412</v>
      </c>
      <c r="N2468" s="1" t="str">
        <f t="shared" si="269"/>
        <v>High_risk</v>
      </c>
      <c r="O2468" s="1" t="str">
        <f t="shared" si="270"/>
        <v>Excellent</v>
      </c>
      <c r="P2468" s="1" t="str">
        <f t="shared" si="271"/>
        <v>Submitted</v>
      </c>
      <c r="Q2468" s="1" t="str">
        <f t="shared" si="272"/>
        <v>Valid</v>
      </c>
      <c r="R2468" s="1" t="s">
        <v>6</v>
      </c>
      <c r="S2468" s="4">
        <v>1073269</v>
      </c>
      <c r="T2468" s="1">
        <v>7.47</v>
      </c>
      <c r="U2468" s="1">
        <v>120</v>
      </c>
      <c r="V2468" s="1">
        <v>8943.91</v>
      </c>
      <c r="W2468" s="4">
        <f t="shared" si="273"/>
        <v>668109.9524999999</v>
      </c>
      <c r="X2468" s="1" t="s">
        <v>50</v>
      </c>
      <c r="Y2468" s="1" t="s">
        <v>51</v>
      </c>
      <c r="Z2468" s="8">
        <v>47930</v>
      </c>
      <c r="AA2468" s="8" t="str">
        <f>TEXT(Table2[[#This Row],[Application_Date]],"yyy")</f>
        <v>2031</v>
      </c>
      <c r="AB2468" s="8" t="str">
        <f>TEXT(Table2[[#This Row],[Application_Date]],"mmmm")</f>
        <v>March</v>
      </c>
      <c r="AC2468" s="1" t="s">
        <v>61</v>
      </c>
      <c r="AD2468" s="1" t="s">
        <v>42</v>
      </c>
      <c r="AE2468" s="1" t="s">
        <v>62</v>
      </c>
    </row>
    <row r="2469" spans="1:31" x14ac:dyDescent="0.25">
      <c r="A2469" s="1" t="s">
        <v>5078</v>
      </c>
      <c r="B2469" s="1" t="str">
        <f>IF(COUNTIF($A$2:A2469,A2469)&gt;1,"Duplicate","Unique")</f>
        <v>Unique</v>
      </c>
      <c r="C2469" s="1" t="s">
        <v>5079</v>
      </c>
      <c r="D2469" s="1" t="s">
        <v>112</v>
      </c>
      <c r="E2469" s="1" t="str">
        <f t="shared" si="267"/>
        <v>Submitted</v>
      </c>
      <c r="F2469" s="1" t="s">
        <v>47</v>
      </c>
      <c r="G2469" s="1">
        <v>47</v>
      </c>
      <c r="H2469" s="1" t="s">
        <v>24</v>
      </c>
      <c r="I2469" s="1" t="s">
        <v>48</v>
      </c>
      <c r="J2469" s="1" t="s">
        <v>70</v>
      </c>
      <c r="K2469" s="4">
        <v>1685950</v>
      </c>
      <c r="L2469" s="4" t="str">
        <f t="shared" si="268"/>
        <v>Submitted</v>
      </c>
      <c r="M2469" s="1">
        <v>560</v>
      </c>
      <c r="N2469" s="1" t="str">
        <f t="shared" si="269"/>
        <v>High_risk</v>
      </c>
      <c r="O2469" s="1" t="str">
        <f t="shared" si="270"/>
        <v>Excellent</v>
      </c>
      <c r="P2469" s="1" t="str">
        <f t="shared" si="271"/>
        <v>Submitted</v>
      </c>
      <c r="Q2469" s="1" t="str">
        <f t="shared" si="272"/>
        <v>Valid</v>
      </c>
      <c r="R2469" s="1" t="s">
        <v>27</v>
      </c>
      <c r="S2469" s="4">
        <v>3826403</v>
      </c>
      <c r="T2469" s="1">
        <v>16.510000000000002</v>
      </c>
      <c r="U2469" s="1">
        <v>60</v>
      </c>
      <c r="V2469" s="1">
        <v>63773.38</v>
      </c>
      <c r="W2469" s="4">
        <f t="shared" si="273"/>
        <v>5264492.7941666674</v>
      </c>
      <c r="X2469" s="1" t="s">
        <v>95</v>
      </c>
      <c r="Y2469" s="1" t="s">
        <v>96</v>
      </c>
      <c r="Z2469" s="8">
        <v>47931</v>
      </c>
      <c r="AA2469" s="8" t="str">
        <f>TEXT(Table2[[#This Row],[Application_Date]],"yyy")</f>
        <v>2031</v>
      </c>
      <c r="AB2469" s="8" t="str">
        <f>TEXT(Table2[[#This Row],[Application_Date]],"mmmm")</f>
        <v>March</v>
      </c>
      <c r="AC2469" s="1" t="s">
        <v>52</v>
      </c>
      <c r="AD2469" s="1" t="s">
        <v>30</v>
      </c>
      <c r="AE2469" s="1" t="s">
        <v>43</v>
      </c>
    </row>
    <row r="2470" spans="1:31" x14ac:dyDescent="0.25">
      <c r="A2470" s="1" t="s">
        <v>5080</v>
      </c>
      <c r="B2470" s="1" t="str">
        <f>IF(COUNTIF($A$2:A2470,A2470)&gt;1,"Duplicate","Unique")</f>
        <v>Unique</v>
      </c>
      <c r="C2470" s="1" t="s">
        <v>5081</v>
      </c>
      <c r="D2470" s="1" t="s">
        <v>130</v>
      </c>
      <c r="E2470" s="1" t="str">
        <f t="shared" si="267"/>
        <v>Submitted</v>
      </c>
      <c r="F2470" s="1" t="s">
        <v>47</v>
      </c>
      <c r="G2470" s="1">
        <v>37</v>
      </c>
      <c r="H2470" s="1" t="s">
        <v>24</v>
      </c>
      <c r="I2470" s="1" t="s">
        <v>48</v>
      </c>
      <c r="J2470" s="1" t="s">
        <v>70</v>
      </c>
      <c r="K2470" s="4">
        <v>1169265</v>
      </c>
      <c r="L2470" s="4" t="str">
        <f t="shared" si="268"/>
        <v>Submitted</v>
      </c>
      <c r="M2470" s="1">
        <v>699</v>
      </c>
      <c r="N2470" s="1" t="str">
        <f t="shared" si="269"/>
        <v>low_risk</v>
      </c>
      <c r="O2470" s="1" t="str">
        <f t="shared" si="270"/>
        <v>Excellent</v>
      </c>
      <c r="P2470" s="1" t="str">
        <f t="shared" si="271"/>
        <v>Submitted</v>
      </c>
      <c r="Q2470" s="1" t="str">
        <f t="shared" si="272"/>
        <v>Valid</v>
      </c>
      <c r="R2470" s="1" t="s">
        <v>27</v>
      </c>
      <c r="S2470" s="4">
        <v>3107401</v>
      </c>
      <c r="T2470" s="1">
        <v>16.54</v>
      </c>
      <c r="U2470" s="1">
        <v>12</v>
      </c>
      <c r="V2470" s="1">
        <v>258950.08</v>
      </c>
      <c r="W2470" s="4">
        <f t="shared" si="273"/>
        <v>4283165.1435226174</v>
      </c>
      <c r="X2470" s="1" t="s">
        <v>105</v>
      </c>
      <c r="Y2470" s="1" t="s">
        <v>106</v>
      </c>
      <c r="Z2470" s="8">
        <v>47932</v>
      </c>
      <c r="AA2470" s="8" t="str">
        <f>TEXT(Table2[[#This Row],[Application_Date]],"yyy")</f>
        <v>2031</v>
      </c>
      <c r="AB2470" s="8" t="str">
        <f>TEXT(Table2[[#This Row],[Application_Date]],"mmmm")</f>
        <v>March</v>
      </c>
      <c r="AC2470" s="1" t="s">
        <v>61</v>
      </c>
      <c r="AD2470" s="1" t="s">
        <v>42</v>
      </c>
      <c r="AE2470" s="1" t="s">
        <v>43</v>
      </c>
    </row>
    <row r="2471" spans="1:31" x14ac:dyDescent="0.25">
      <c r="A2471" s="1" t="s">
        <v>5082</v>
      </c>
      <c r="B2471" s="1" t="str">
        <f>IF(COUNTIF($A$2:A2471,A2471)&gt;1,"Duplicate","Unique")</f>
        <v>Unique</v>
      </c>
      <c r="C2471" s="1" t="s">
        <v>5083</v>
      </c>
      <c r="D2471" s="1" t="s">
        <v>234</v>
      </c>
      <c r="E2471" s="1" t="str">
        <f t="shared" si="267"/>
        <v>Submitted</v>
      </c>
      <c r="F2471" s="1" t="s">
        <v>47</v>
      </c>
      <c r="G2471" s="1">
        <v>18</v>
      </c>
      <c r="H2471" s="1" t="s">
        <v>24</v>
      </c>
      <c r="I2471" s="1" t="s">
        <v>25</v>
      </c>
      <c r="J2471" s="1" t="s">
        <v>37</v>
      </c>
      <c r="K2471" s="4">
        <v>1030896</v>
      </c>
      <c r="L2471" s="4" t="str">
        <f t="shared" si="268"/>
        <v>Submitted</v>
      </c>
      <c r="M2471" s="1">
        <v>862</v>
      </c>
      <c r="N2471" s="1" t="str">
        <f t="shared" si="269"/>
        <v>medium_risk</v>
      </c>
      <c r="O2471" s="1" t="str">
        <f t="shared" si="270"/>
        <v>Excellent</v>
      </c>
      <c r="P2471" s="1" t="str">
        <f t="shared" si="271"/>
        <v>Submitted</v>
      </c>
      <c r="Q2471" s="1" t="str">
        <f t="shared" si="272"/>
        <v>Valid</v>
      </c>
      <c r="R2471" s="1" t="s">
        <v>6</v>
      </c>
      <c r="S2471" s="4">
        <v>1186897</v>
      </c>
      <c r="T2471" s="1">
        <v>8.1300000000000008</v>
      </c>
      <c r="U2471" s="1">
        <v>12</v>
      </c>
      <c r="V2471" s="1">
        <v>98908.08</v>
      </c>
      <c r="W2471" s="4">
        <f t="shared" si="273"/>
        <v>805745.45217672409</v>
      </c>
      <c r="X2471" s="1" t="s">
        <v>59</v>
      </c>
      <c r="Y2471" s="1" t="s">
        <v>60</v>
      </c>
      <c r="Z2471" s="8">
        <v>47933</v>
      </c>
      <c r="AA2471" s="8" t="str">
        <f>TEXT(Table2[[#This Row],[Application_Date]],"yyy")</f>
        <v>2031</v>
      </c>
      <c r="AB2471" s="8" t="str">
        <f>TEXT(Table2[[#This Row],[Application_Date]],"mmmm")</f>
        <v>March</v>
      </c>
      <c r="AC2471" s="1" t="s">
        <v>41</v>
      </c>
      <c r="AD2471" s="1" t="s">
        <v>30</v>
      </c>
      <c r="AE2471" s="1" t="s">
        <v>31</v>
      </c>
    </row>
    <row r="2472" spans="1:31" x14ac:dyDescent="0.25">
      <c r="A2472" s="1" t="s">
        <v>5084</v>
      </c>
      <c r="B2472" s="1" t="str">
        <f>IF(COUNTIF($A$2:A2472,A2472)&gt;1,"Duplicate","Unique")</f>
        <v>Unique</v>
      </c>
      <c r="C2472" s="1" t="s">
        <v>5085</v>
      </c>
      <c r="D2472" s="1" t="s">
        <v>333</v>
      </c>
      <c r="E2472" s="1" t="str">
        <f t="shared" si="267"/>
        <v>Submitted</v>
      </c>
      <c r="F2472" s="1" t="s">
        <v>35</v>
      </c>
      <c r="G2472" s="1">
        <v>33</v>
      </c>
      <c r="H2472" s="1" t="s">
        <v>24</v>
      </c>
      <c r="I2472" s="1" t="s">
        <v>25</v>
      </c>
      <c r="J2472" s="1" t="s">
        <v>49</v>
      </c>
      <c r="K2472" s="4">
        <v>2078911</v>
      </c>
      <c r="L2472" s="4" t="str">
        <f t="shared" si="268"/>
        <v>Submitted</v>
      </c>
      <c r="M2472" s="1">
        <v>366</v>
      </c>
      <c r="N2472" s="1" t="str">
        <f t="shared" si="269"/>
        <v>High_risk</v>
      </c>
      <c r="O2472" s="1" t="str">
        <f t="shared" si="270"/>
        <v>Excellent</v>
      </c>
      <c r="P2472" s="1" t="str">
        <f t="shared" si="271"/>
        <v>Submitted</v>
      </c>
      <c r="Q2472" s="1" t="str">
        <f t="shared" si="272"/>
        <v>Valid</v>
      </c>
      <c r="R2472" s="1" t="s">
        <v>38</v>
      </c>
      <c r="S2472" s="4">
        <v>994126</v>
      </c>
      <c r="T2472" s="1">
        <v>16.63</v>
      </c>
      <c r="U2472" s="1">
        <v>12</v>
      </c>
      <c r="V2472" s="1">
        <v>82843.83</v>
      </c>
      <c r="W2472" s="4">
        <f t="shared" si="273"/>
        <v>1377733.4510337247</v>
      </c>
      <c r="X2472" s="1" t="s">
        <v>39</v>
      </c>
      <c r="Y2472" s="1" t="s">
        <v>40</v>
      </c>
      <c r="Z2472" s="8">
        <v>47934</v>
      </c>
      <c r="AA2472" s="8" t="str">
        <f>TEXT(Table2[[#This Row],[Application_Date]],"yyy")</f>
        <v>2031</v>
      </c>
      <c r="AB2472" s="8" t="str">
        <f>TEXT(Table2[[#This Row],[Application_Date]],"mmmm")</f>
        <v>March</v>
      </c>
      <c r="AC2472" s="1" t="s">
        <v>52</v>
      </c>
      <c r="AD2472" s="1" t="s">
        <v>42</v>
      </c>
      <c r="AE2472" s="1" t="s">
        <v>31</v>
      </c>
    </row>
    <row r="2473" spans="1:31" x14ac:dyDescent="0.25">
      <c r="A2473" s="1" t="s">
        <v>5086</v>
      </c>
      <c r="B2473" s="1" t="str">
        <f>IF(COUNTIF($A$2:A2473,A2473)&gt;1,"Duplicate","Unique")</f>
        <v>Unique</v>
      </c>
      <c r="C2473" s="1" t="s">
        <v>5087</v>
      </c>
      <c r="D2473" s="1" t="s">
        <v>151</v>
      </c>
      <c r="E2473" s="1" t="str">
        <f t="shared" si="267"/>
        <v>Submitted</v>
      </c>
      <c r="F2473" s="1" t="s">
        <v>47</v>
      </c>
      <c r="G2473" s="1">
        <v>23</v>
      </c>
      <c r="H2473" s="1" t="s">
        <v>36</v>
      </c>
      <c r="I2473" s="1" t="s">
        <v>48</v>
      </c>
      <c r="J2473" s="1" t="s">
        <v>37</v>
      </c>
      <c r="K2473" s="4">
        <v>1707855</v>
      </c>
      <c r="L2473" s="4" t="str">
        <f t="shared" si="268"/>
        <v>Submitted</v>
      </c>
      <c r="M2473" s="1">
        <v>658</v>
      </c>
      <c r="N2473" s="1" t="str">
        <f t="shared" si="269"/>
        <v>low_risk</v>
      </c>
      <c r="O2473" s="1" t="str">
        <f t="shared" si="270"/>
        <v>Excellent</v>
      </c>
      <c r="P2473" s="1" t="str">
        <f t="shared" si="271"/>
        <v>Submitted</v>
      </c>
      <c r="Q2473" s="1" t="str">
        <f t="shared" si="272"/>
        <v>Valid</v>
      </c>
      <c r="R2473" s="1" t="s">
        <v>27</v>
      </c>
      <c r="S2473" s="4">
        <v>276407</v>
      </c>
      <c r="T2473" s="1">
        <v>12.5</v>
      </c>
      <c r="U2473" s="1">
        <v>36</v>
      </c>
      <c r="V2473" s="1">
        <v>7677.97</v>
      </c>
      <c r="W2473" s="4">
        <f t="shared" si="273"/>
        <v>287923.9583353278</v>
      </c>
      <c r="X2473" s="1" t="s">
        <v>95</v>
      </c>
      <c r="Y2473" s="1" t="s">
        <v>96</v>
      </c>
      <c r="Z2473" s="8">
        <v>47935</v>
      </c>
      <c r="AA2473" s="8" t="str">
        <f>TEXT(Table2[[#This Row],[Application_Date]],"yyy")</f>
        <v>2031</v>
      </c>
      <c r="AB2473" s="8" t="str">
        <f>TEXT(Table2[[#This Row],[Application_Date]],"mmmm")</f>
        <v>March</v>
      </c>
      <c r="AC2473" s="1" t="s">
        <v>61</v>
      </c>
      <c r="AD2473" s="1" t="s">
        <v>42</v>
      </c>
      <c r="AE2473" s="1" t="s">
        <v>62</v>
      </c>
    </row>
    <row r="2474" spans="1:31" x14ac:dyDescent="0.25">
      <c r="A2474" s="1" t="s">
        <v>5088</v>
      </c>
      <c r="B2474" s="1" t="str">
        <f>IF(COUNTIF($A$2:A2474,A2474)&gt;1,"Duplicate","Unique")</f>
        <v>Unique</v>
      </c>
      <c r="C2474" s="1" t="s">
        <v>5089</v>
      </c>
      <c r="D2474" s="1" t="s">
        <v>55</v>
      </c>
      <c r="E2474" s="1" t="str">
        <f t="shared" si="267"/>
        <v>Submitted</v>
      </c>
      <c r="F2474" s="1" t="s">
        <v>47</v>
      </c>
      <c r="G2474" s="1">
        <v>50</v>
      </c>
      <c r="H2474" s="1" t="s">
        <v>24</v>
      </c>
      <c r="I2474" s="1" t="s">
        <v>48</v>
      </c>
      <c r="J2474" s="1" t="s">
        <v>37</v>
      </c>
      <c r="K2474" s="4">
        <v>2231883</v>
      </c>
      <c r="L2474" s="4" t="str">
        <f t="shared" si="268"/>
        <v>Submitted</v>
      </c>
      <c r="M2474" s="1">
        <v>856</v>
      </c>
      <c r="N2474" s="1" t="str">
        <f t="shared" si="269"/>
        <v>medium_risk</v>
      </c>
      <c r="O2474" s="1" t="str">
        <f t="shared" si="270"/>
        <v>Excellent</v>
      </c>
      <c r="P2474" s="1" t="str">
        <f t="shared" si="271"/>
        <v>Submitted</v>
      </c>
      <c r="Q2474" s="1" t="str">
        <f t="shared" si="272"/>
        <v>Valid</v>
      </c>
      <c r="R2474" s="1" t="s">
        <v>27</v>
      </c>
      <c r="S2474" s="4">
        <v>2575777</v>
      </c>
      <c r="T2474" s="1">
        <v>13.44</v>
      </c>
      <c r="U2474" s="1">
        <v>36</v>
      </c>
      <c r="V2474" s="1">
        <v>71549.36</v>
      </c>
      <c r="W2474" s="4">
        <f t="shared" si="273"/>
        <v>2884870.2400051523</v>
      </c>
      <c r="X2474" s="1" t="s">
        <v>39</v>
      </c>
      <c r="Y2474" s="1" t="s">
        <v>40</v>
      </c>
      <c r="Z2474" s="8">
        <v>47936</v>
      </c>
      <c r="AA2474" s="8" t="str">
        <f>TEXT(Table2[[#This Row],[Application_Date]],"yyy")</f>
        <v>2031</v>
      </c>
      <c r="AB2474" s="8" t="str">
        <f>TEXT(Table2[[#This Row],[Application_Date]],"mmmm")</f>
        <v>March</v>
      </c>
      <c r="AC2474" s="1" t="s">
        <v>52</v>
      </c>
      <c r="AD2474" s="1" t="s">
        <v>42</v>
      </c>
      <c r="AE2474" s="1" t="s">
        <v>62</v>
      </c>
    </row>
    <row r="2475" spans="1:31" x14ac:dyDescent="0.25">
      <c r="A2475" s="1" t="s">
        <v>5090</v>
      </c>
      <c r="B2475" s="1" t="str">
        <f>IF(COUNTIF($A$2:A2475,A2475)&gt;1,"Duplicate","Unique")</f>
        <v>Unique</v>
      </c>
      <c r="C2475" s="1" t="s">
        <v>5091</v>
      </c>
      <c r="D2475" s="1" t="s">
        <v>94</v>
      </c>
      <c r="E2475" s="1" t="str">
        <f t="shared" si="267"/>
        <v>Submitted</v>
      </c>
      <c r="F2475" s="1" t="s">
        <v>47</v>
      </c>
      <c r="G2475" s="1">
        <v>58</v>
      </c>
      <c r="H2475" s="1" t="s">
        <v>36</v>
      </c>
      <c r="I2475" s="1" t="s">
        <v>25</v>
      </c>
      <c r="J2475" s="1" t="s">
        <v>49</v>
      </c>
      <c r="K2475" s="4">
        <v>1000715</v>
      </c>
      <c r="L2475" s="4" t="str">
        <f t="shared" si="268"/>
        <v>Submitted</v>
      </c>
      <c r="M2475" s="1">
        <v>861</v>
      </c>
      <c r="N2475" s="1" t="str">
        <f t="shared" si="269"/>
        <v>medium_risk</v>
      </c>
      <c r="O2475" s="1" t="str">
        <f t="shared" si="270"/>
        <v>Excellent</v>
      </c>
      <c r="P2475" s="1" t="str">
        <f t="shared" si="271"/>
        <v>Submitted</v>
      </c>
      <c r="Q2475" s="1" t="str">
        <f t="shared" si="272"/>
        <v>Valid</v>
      </c>
      <c r="R2475" s="1" t="s">
        <v>6</v>
      </c>
      <c r="S2475" s="4">
        <v>2442539</v>
      </c>
      <c r="T2475" s="1">
        <v>16.68</v>
      </c>
      <c r="U2475" s="1">
        <v>36</v>
      </c>
      <c r="V2475" s="1">
        <v>67848.31</v>
      </c>
      <c r="W2475" s="4">
        <f t="shared" si="273"/>
        <v>3395129.2100000805</v>
      </c>
      <c r="X2475" s="1" t="s">
        <v>59</v>
      </c>
      <c r="Y2475" s="1" t="s">
        <v>60</v>
      </c>
      <c r="Z2475" s="8">
        <v>47937</v>
      </c>
      <c r="AA2475" s="8" t="str">
        <f>TEXT(Table2[[#This Row],[Application_Date]],"yyy")</f>
        <v>2031</v>
      </c>
      <c r="AB2475" s="8" t="str">
        <f>TEXT(Table2[[#This Row],[Application_Date]],"mmmm")</f>
        <v>March</v>
      </c>
      <c r="AC2475" s="1" t="s">
        <v>61</v>
      </c>
      <c r="AD2475" s="1" t="s">
        <v>30</v>
      </c>
      <c r="AE2475" s="1" t="s">
        <v>62</v>
      </c>
    </row>
    <row r="2476" spans="1:31" x14ac:dyDescent="0.25">
      <c r="A2476" s="1" t="s">
        <v>5092</v>
      </c>
      <c r="B2476" s="1" t="str">
        <f>IF(COUNTIF($A$2:A2476,A2476)&gt;1,"Duplicate","Unique")</f>
        <v>Unique</v>
      </c>
      <c r="C2476" s="1" t="s">
        <v>5093</v>
      </c>
      <c r="D2476" s="1" t="s">
        <v>314</v>
      </c>
      <c r="E2476" s="1" t="str">
        <f t="shared" si="267"/>
        <v>Submitted</v>
      </c>
      <c r="F2476" s="1" t="s">
        <v>47</v>
      </c>
      <c r="G2476" s="1">
        <v>41</v>
      </c>
      <c r="H2476" s="1" t="s">
        <v>36</v>
      </c>
      <c r="I2476" s="1" t="s">
        <v>48</v>
      </c>
      <c r="J2476" s="1" t="s">
        <v>70</v>
      </c>
      <c r="K2476" s="4">
        <v>2137717</v>
      </c>
      <c r="L2476" s="4" t="str">
        <f t="shared" si="268"/>
        <v>Submitted</v>
      </c>
      <c r="M2476" s="1">
        <v>691</v>
      </c>
      <c r="N2476" s="1" t="str">
        <f t="shared" si="269"/>
        <v>low_risk</v>
      </c>
      <c r="O2476" s="1" t="str">
        <f t="shared" si="270"/>
        <v>Excellent</v>
      </c>
      <c r="P2476" s="1" t="str">
        <f t="shared" si="271"/>
        <v>Submitted</v>
      </c>
      <c r="Q2476" s="1" t="str">
        <f t="shared" si="272"/>
        <v>Valid</v>
      </c>
      <c r="R2476" s="1" t="s">
        <v>82</v>
      </c>
      <c r="S2476" s="4">
        <v>4921736</v>
      </c>
      <c r="T2476" s="1">
        <v>8.64</v>
      </c>
      <c r="U2476" s="1">
        <v>180</v>
      </c>
      <c r="V2476" s="1">
        <v>27342.98</v>
      </c>
      <c r="W2476" s="4">
        <f t="shared" si="273"/>
        <v>3543649.9200000004</v>
      </c>
      <c r="X2476" s="1" t="s">
        <v>105</v>
      </c>
      <c r="Y2476" s="1" t="s">
        <v>106</v>
      </c>
      <c r="Z2476" s="8">
        <v>47938</v>
      </c>
      <c r="AA2476" s="8" t="str">
        <f>TEXT(Table2[[#This Row],[Application_Date]],"yyy")</f>
        <v>2031</v>
      </c>
      <c r="AB2476" s="8" t="str">
        <f>TEXT(Table2[[#This Row],[Application_Date]],"mmmm")</f>
        <v>March</v>
      </c>
      <c r="AC2476" s="1" t="s">
        <v>61</v>
      </c>
      <c r="AD2476" s="1" t="s">
        <v>30</v>
      </c>
      <c r="AE2476" s="1" t="s">
        <v>66</v>
      </c>
    </row>
    <row r="2477" spans="1:31" x14ac:dyDescent="0.25">
      <c r="A2477" s="1" t="s">
        <v>5094</v>
      </c>
      <c r="B2477" s="1" t="str">
        <f>IF(COUNTIF($A$2:A2477,A2477)&gt;1,"Duplicate","Unique")</f>
        <v>Unique</v>
      </c>
      <c r="C2477" s="1" t="s">
        <v>5095</v>
      </c>
      <c r="D2477" s="1" t="s">
        <v>58</v>
      </c>
      <c r="E2477" s="1" t="str">
        <f t="shared" si="267"/>
        <v>Submitted</v>
      </c>
      <c r="F2477" s="1" t="s">
        <v>35</v>
      </c>
      <c r="G2477" s="1">
        <v>65</v>
      </c>
      <c r="H2477" s="1" t="s">
        <v>24</v>
      </c>
      <c r="I2477" s="1" t="s">
        <v>25</v>
      </c>
      <c r="J2477" s="1" t="s">
        <v>49</v>
      </c>
      <c r="K2477" s="4">
        <v>1205550</v>
      </c>
      <c r="L2477" s="4" t="str">
        <f t="shared" si="268"/>
        <v>Submitted</v>
      </c>
      <c r="M2477" s="1">
        <v>821</v>
      </c>
      <c r="N2477" s="1" t="str">
        <f t="shared" si="269"/>
        <v>medium_risk</v>
      </c>
      <c r="O2477" s="1" t="str">
        <f t="shared" si="270"/>
        <v>Excellent</v>
      </c>
      <c r="P2477" s="1" t="str">
        <f t="shared" si="271"/>
        <v>Submitted</v>
      </c>
      <c r="Q2477" s="1" t="str">
        <f t="shared" si="272"/>
        <v>Valid</v>
      </c>
      <c r="R2477" s="1" t="s">
        <v>38</v>
      </c>
      <c r="S2477" s="4">
        <v>740015</v>
      </c>
      <c r="T2477" s="1">
        <v>16.190000000000001</v>
      </c>
      <c r="U2477" s="1">
        <v>24</v>
      </c>
      <c r="V2477" s="1">
        <v>30833.96</v>
      </c>
      <c r="W2477" s="4">
        <f t="shared" si="273"/>
        <v>998403.5720846703</v>
      </c>
      <c r="X2477" s="1" t="s">
        <v>95</v>
      </c>
      <c r="Y2477" s="1" t="s">
        <v>96</v>
      </c>
      <c r="Z2477" s="8">
        <v>47939</v>
      </c>
      <c r="AA2477" s="8" t="str">
        <f>TEXT(Table2[[#This Row],[Application_Date]],"yyy")</f>
        <v>2031</v>
      </c>
      <c r="AB2477" s="8" t="str">
        <f>TEXT(Table2[[#This Row],[Application_Date]],"mmmm")</f>
        <v>April</v>
      </c>
      <c r="AC2477" s="1" t="s">
        <v>52</v>
      </c>
      <c r="AD2477" s="1" t="s">
        <v>42</v>
      </c>
      <c r="AE2477" s="1" t="s">
        <v>66</v>
      </c>
    </row>
    <row r="2478" spans="1:31" x14ac:dyDescent="0.25">
      <c r="A2478" s="1" t="s">
        <v>5096</v>
      </c>
      <c r="B2478" s="1" t="str">
        <f>IF(COUNTIF($A$2:A2478,A2478)&gt;1,"Duplicate","Unique")</f>
        <v>Unique</v>
      </c>
      <c r="C2478" s="1" t="s">
        <v>5097</v>
      </c>
      <c r="D2478" s="1" t="s">
        <v>78</v>
      </c>
      <c r="E2478" s="1" t="str">
        <f t="shared" si="267"/>
        <v>Submitted</v>
      </c>
      <c r="F2478" s="1" t="s">
        <v>35</v>
      </c>
      <c r="G2478" s="1">
        <v>39</v>
      </c>
      <c r="H2478" s="1" t="s">
        <v>24</v>
      </c>
      <c r="I2478" s="1" t="s">
        <v>25</v>
      </c>
      <c r="J2478" s="1" t="s">
        <v>37</v>
      </c>
      <c r="K2478" s="4">
        <v>667819</v>
      </c>
      <c r="L2478" s="4" t="str">
        <f t="shared" si="268"/>
        <v>Submitted</v>
      </c>
      <c r="M2478" s="1">
        <v>402</v>
      </c>
      <c r="N2478" s="1" t="str">
        <f t="shared" si="269"/>
        <v>High_risk</v>
      </c>
      <c r="O2478" s="1" t="str">
        <f t="shared" si="270"/>
        <v>Excellent</v>
      </c>
      <c r="P2478" s="1" t="str">
        <f t="shared" si="271"/>
        <v>Submitted</v>
      </c>
      <c r="Q2478" s="1" t="str">
        <f t="shared" si="272"/>
        <v>Valid</v>
      </c>
      <c r="R2478" s="1" t="s">
        <v>82</v>
      </c>
      <c r="S2478" s="4">
        <v>2747207</v>
      </c>
      <c r="T2478" s="1">
        <v>12.3</v>
      </c>
      <c r="U2478" s="1">
        <v>180</v>
      </c>
      <c r="V2478" s="1">
        <v>15262.26</v>
      </c>
      <c r="W2478" s="4">
        <f t="shared" si="273"/>
        <v>2815887.1750000003</v>
      </c>
      <c r="X2478" s="1" t="s">
        <v>59</v>
      </c>
      <c r="Y2478" s="1" t="s">
        <v>60</v>
      </c>
      <c r="Z2478" s="8">
        <v>47940</v>
      </c>
      <c r="AA2478" s="8" t="str">
        <f>TEXT(Table2[[#This Row],[Application_Date]],"yyy")</f>
        <v>2031</v>
      </c>
      <c r="AB2478" s="8" t="str">
        <f>TEXT(Table2[[#This Row],[Application_Date]],"mmmm")</f>
        <v>April</v>
      </c>
      <c r="AC2478" s="1" t="s">
        <v>61</v>
      </c>
      <c r="AD2478" s="1" t="s">
        <v>42</v>
      </c>
      <c r="AE2478" s="1" t="s">
        <v>66</v>
      </c>
    </row>
    <row r="2479" spans="1:31" x14ac:dyDescent="0.25">
      <c r="A2479" s="1" t="s">
        <v>5098</v>
      </c>
      <c r="B2479" s="1" t="str">
        <f>IF(COUNTIF($A$2:A2479,A2479)&gt;1,"Duplicate","Unique")</f>
        <v>Unique</v>
      </c>
      <c r="C2479" s="1" t="s">
        <v>5099</v>
      </c>
      <c r="D2479" s="1" t="s">
        <v>166</v>
      </c>
      <c r="E2479" s="1" t="str">
        <f t="shared" si="267"/>
        <v>Submitted</v>
      </c>
      <c r="F2479" s="1" t="s">
        <v>35</v>
      </c>
      <c r="G2479" s="1">
        <v>43</v>
      </c>
      <c r="H2479" s="1" t="s">
        <v>36</v>
      </c>
      <c r="I2479" s="1" t="s">
        <v>25</v>
      </c>
      <c r="J2479" s="1" t="s">
        <v>70</v>
      </c>
      <c r="K2479" s="4">
        <v>2452055</v>
      </c>
      <c r="L2479" s="4" t="str">
        <f t="shared" si="268"/>
        <v>Submitted</v>
      </c>
      <c r="M2479" s="1">
        <v>708</v>
      </c>
      <c r="N2479" s="1" t="str">
        <f t="shared" si="269"/>
        <v>low_risk</v>
      </c>
      <c r="O2479" s="1" t="str">
        <f t="shared" si="270"/>
        <v>Excellent</v>
      </c>
      <c r="P2479" s="1" t="str">
        <f t="shared" si="271"/>
        <v>Submitted</v>
      </c>
      <c r="Q2479" s="1" t="str">
        <f t="shared" si="272"/>
        <v>Valid</v>
      </c>
      <c r="R2479" s="1" t="s">
        <v>27</v>
      </c>
      <c r="S2479" s="4">
        <v>919677</v>
      </c>
      <c r="T2479" s="1">
        <v>10.78</v>
      </c>
      <c r="U2479" s="1">
        <v>60</v>
      </c>
      <c r="V2479" s="1">
        <v>15327.95</v>
      </c>
      <c r="W2479" s="4">
        <f t="shared" si="273"/>
        <v>826176.505</v>
      </c>
      <c r="X2479" s="1" t="s">
        <v>105</v>
      </c>
      <c r="Y2479" s="1" t="s">
        <v>106</v>
      </c>
      <c r="Z2479" s="8">
        <v>47941</v>
      </c>
      <c r="AA2479" s="8" t="str">
        <f>TEXT(Table2[[#This Row],[Application_Date]],"yyy")</f>
        <v>2031</v>
      </c>
      <c r="AB2479" s="8" t="str">
        <f>TEXT(Table2[[#This Row],[Application_Date]],"mmmm")</f>
        <v>April</v>
      </c>
      <c r="AC2479" s="1" t="s">
        <v>41</v>
      </c>
      <c r="AD2479" s="1" t="s">
        <v>30</v>
      </c>
      <c r="AE2479" s="1" t="s">
        <v>66</v>
      </c>
    </row>
    <row r="2480" spans="1:31" x14ac:dyDescent="0.25">
      <c r="A2480" s="1" t="s">
        <v>5100</v>
      </c>
      <c r="B2480" s="1" t="str">
        <f>IF(COUNTIF($A$2:A2480,A2480)&gt;1,"Duplicate","Unique")</f>
        <v>Unique</v>
      </c>
      <c r="C2480" s="1" t="s">
        <v>5101</v>
      </c>
      <c r="D2480" s="1" t="s">
        <v>136</v>
      </c>
      <c r="E2480" s="1" t="str">
        <f t="shared" si="267"/>
        <v>Submitted</v>
      </c>
      <c r="F2480" s="1" t="s">
        <v>47</v>
      </c>
      <c r="G2480" s="1">
        <v>52</v>
      </c>
      <c r="H2480" s="1" t="s">
        <v>36</v>
      </c>
      <c r="I2480" s="1" t="s">
        <v>48</v>
      </c>
      <c r="J2480" s="1" t="s">
        <v>49</v>
      </c>
      <c r="K2480" s="4">
        <v>1168803</v>
      </c>
      <c r="L2480" s="4" t="str">
        <f t="shared" si="268"/>
        <v>Submitted</v>
      </c>
      <c r="M2480" s="1">
        <v>476</v>
      </c>
      <c r="N2480" s="1" t="str">
        <f t="shared" si="269"/>
        <v>High_risk</v>
      </c>
      <c r="O2480" s="1" t="str">
        <f t="shared" si="270"/>
        <v>Excellent</v>
      </c>
      <c r="P2480" s="1" t="str">
        <f t="shared" si="271"/>
        <v>Submitted</v>
      </c>
      <c r="Q2480" s="1" t="str">
        <f t="shared" si="272"/>
        <v>Valid</v>
      </c>
      <c r="R2480" s="1" t="s">
        <v>70</v>
      </c>
      <c r="S2480" s="4">
        <v>2439268</v>
      </c>
      <c r="T2480" s="1">
        <v>13.52</v>
      </c>
      <c r="U2480" s="1">
        <v>36</v>
      </c>
      <c r="V2480" s="1">
        <v>67757.440000000002</v>
      </c>
      <c r="W2480" s="4">
        <f t="shared" si="273"/>
        <v>2748241.9466710505</v>
      </c>
      <c r="X2480" s="1" t="s">
        <v>39</v>
      </c>
      <c r="Y2480" s="1" t="s">
        <v>40</v>
      </c>
      <c r="Z2480" s="8">
        <v>47942</v>
      </c>
      <c r="AA2480" s="8" t="str">
        <f>TEXT(Table2[[#This Row],[Application_Date]],"yyy")</f>
        <v>2031</v>
      </c>
      <c r="AB2480" s="8" t="str">
        <f>TEXT(Table2[[#This Row],[Application_Date]],"mmmm")</f>
        <v>April</v>
      </c>
      <c r="AC2480" s="1" t="s">
        <v>52</v>
      </c>
      <c r="AD2480" s="1" t="s">
        <v>30</v>
      </c>
      <c r="AE2480" s="1" t="s">
        <v>43</v>
      </c>
    </row>
    <row r="2481" spans="1:31" x14ac:dyDescent="0.25">
      <c r="A2481" s="1" t="s">
        <v>5102</v>
      </c>
      <c r="B2481" s="1" t="str">
        <f>IF(COUNTIF($A$2:A2481,A2481)&gt;1,"Duplicate","Unique")</f>
        <v>Unique</v>
      </c>
      <c r="C2481" s="1" t="s">
        <v>5103</v>
      </c>
      <c r="D2481" s="1" t="s">
        <v>145</v>
      </c>
      <c r="E2481" s="1" t="str">
        <f t="shared" si="267"/>
        <v>Submitted</v>
      </c>
      <c r="F2481" s="1" t="s">
        <v>35</v>
      </c>
      <c r="G2481" s="1">
        <v>31</v>
      </c>
      <c r="H2481" s="1" t="s">
        <v>24</v>
      </c>
      <c r="I2481" s="1" t="s">
        <v>48</v>
      </c>
      <c r="J2481" s="1" t="s">
        <v>49</v>
      </c>
      <c r="K2481" s="4">
        <v>776476</v>
      </c>
      <c r="L2481" s="4" t="str">
        <f t="shared" si="268"/>
        <v>Submitted</v>
      </c>
      <c r="M2481" s="1">
        <v>754</v>
      </c>
      <c r="N2481" s="1" t="str">
        <f t="shared" si="269"/>
        <v>medium_risk</v>
      </c>
      <c r="O2481" s="1" t="str">
        <f t="shared" si="270"/>
        <v>Excellent</v>
      </c>
      <c r="P2481" s="1" t="str">
        <f t="shared" si="271"/>
        <v>Submitted</v>
      </c>
      <c r="Q2481" s="1" t="str">
        <f t="shared" si="272"/>
        <v>Valid</v>
      </c>
      <c r="R2481" s="1" t="s">
        <v>82</v>
      </c>
      <c r="S2481" s="4">
        <v>2123095</v>
      </c>
      <c r="T2481" s="1">
        <v>7.38</v>
      </c>
      <c r="U2481" s="1">
        <v>12</v>
      </c>
      <c r="V2481" s="1">
        <v>176924.58</v>
      </c>
      <c r="W2481" s="4">
        <f t="shared" si="273"/>
        <v>1309864.0243253391</v>
      </c>
      <c r="X2481" s="1" t="s">
        <v>28</v>
      </c>
      <c r="Y2481" s="1" t="s">
        <v>29</v>
      </c>
      <c r="Z2481" s="8">
        <v>47943</v>
      </c>
      <c r="AA2481" s="8" t="str">
        <f>TEXT(Table2[[#This Row],[Application_Date]],"yyy")</f>
        <v>2031</v>
      </c>
      <c r="AB2481" s="8" t="str">
        <f>TEXT(Table2[[#This Row],[Application_Date]],"mmmm")</f>
        <v>April</v>
      </c>
      <c r="AC2481" s="1" t="s">
        <v>61</v>
      </c>
      <c r="AD2481" s="1" t="s">
        <v>30</v>
      </c>
      <c r="AE2481" s="1" t="s">
        <v>43</v>
      </c>
    </row>
    <row r="2482" spans="1:31" x14ac:dyDescent="0.25">
      <c r="A2482" s="1" t="s">
        <v>5104</v>
      </c>
      <c r="B2482" s="1" t="str">
        <f>IF(COUNTIF($A$2:A2482,A2482)&gt;1,"Duplicate","Unique")</f>
        <v>Unique</v>
      </c>
      <c r="C2482" s="1" t="s">
        <v>5105</v>
      </c>
      <c r="D2482" s="1" t="s">
        <v>242</v>
      </c>
      <c r="E2482" s="1" t="str">
        <f t="shared" si="267"/>
        <v>Submitted</v>
      </c>
      <c r="F2482" s="1" t="s">
        <v>35</v>
      </c>
      <c r="G2482" s="1">
        <v>60</v>
      </c>
      <c r="H2482" s="1" t="s">
        <v>36</v>
      </c>
      <c r="I2482" s="1" t="s">
        <v>48</v>
      </c>
      <c r="J2482" s="1" t="s">
        <v>37</v>
      </c>
      <c r="K2482" s="4">
        <v>1564465</v>
      </c>
      <c r="L2482" s="4" t="str">
        <f t="shared" si="268"/>
        <v>Submitted</v>
      </c>
      <c r="M2482" s="1">
        <v>646</v>
      </c>
      <c r="N2482" s="1" t="str">
        <f t="shared" si="269"/>
        <v>low_risk</v>
      </c>
      <c r="O2482" s="1" t="str">
        <f t="shared" si="270"/>
        <v>Excellent</v>
      </c>
      <c r="P2482" s="1" t="str">
        <f t="shared" si="271"/>
        <v>Submitted</v>
      </c>
      <c r="Q2482" s="1" t="str">
        <f t="shared" si="272"/>
        <v>Valid</v>
      </c>
      <c r="R2482" s="1" t="s">
        <v>82</v>
      </c>
      <c r="S2482" s="4">
        <v>2392637</v>
      </c>
      <c r="T2482" s="1">
        <v>10.93</v>
      </c>
      <c r="U2482" s="1">
        <v>12</v>
      </c>
      <c r="V2482" s="1">
        <v>199386.42</v>
      </c>
      <c r="W2482" s="4">
        <f t="shared" si="273"/>
        <v>2180213.61364232</v>
      </c>
      <c r="X2482" s="1" t="s">
        <v>50</v>
      </c>
      <c r="Y2482" s="1" t="s">
        <v>51</v>
      </c>
      <c r="Z2482" s="8">
        <v>47944</v>
      </c>
      <c r="AA2482" s="8" t="str">
        <f>TEXT(Table2[[#This Row],[Application_Date]],"yyy")</f>
        <v>2031</v>
      </c>
      <c r="AB2482" s="8" t="str">
        <f>TEXT(Table2[[#This Row],[Application_Date]],"mmmm")</f>
        <v>April</v>
      </c>
      <c r="AC2482" s="1" t="s">
        <v>61</v>
      </c>
      <c r="AD2482" s="1" t="s">
        <v>30</v>
      </c>
      <c r="AE2482" s="1" t="s">
        <v>31</v>
      </c>
    </row>
    <row r="2483" spans="1:31" x14ac:dyDescent="0.25">
      <c r="A2483" s="1" t="s">
        <v>5106</v>
      </c>
      <c r="B2483" s="1" t="str">
        <f>IF(COUNTIF($A$2:A2483,A2483)&gt;1,"Duplicate","Unique")</f>
        <v>Unique</v>
      </c>
      <c r="C2483" s="1" t="s">
        <v>5107</v>
      </c>
      <c r="D2483" s="1" t="s">
        <v>461</v>
      </c>
      <c r="E2483" s="1" t="str">
        <f t="shared" si="267"/>
        <v>Submitted</v>
      </c>
      <c r="F2483" s="1" t="s">
        <v>47</v>
      </c>
      <c r="G2483" s="1">
        <v>35</v>
      </c>
      <c r="H2483" s="1" t="s">
        <v>36</v>
      </c>
      <c r="I2483" s="1" t="s">
        <v>48</v>
      </c>
      <c r="J2483" s="1" t="s">
        <v>26</v>
      </c>
      <c r="K2483" s="4">
        <v>1196638</v>
      </c>
      <c r="L2483" s="4" t="str">
        <f t="shared" si="268"/>
        <v>Submitted</v>
      </c>
      <c r="M2483" s="1">
        <v>346</v>
      </c>
      <c r="N2483" s="1" t="str">
        <f t="shared" si="269"/>
        <v>High_risk</v>
      </c>
      <c r="O2483" s="1" t="str">
        <f t="shared" si="270"/>
        <v>Excellent</v>
      </c>
      <c r="P2483" s="1" t="str">
        <f t="shared" si="271"/>
        <v>Submitted</v>
      </c>
      <c r="Q2483" s="1" t="str">
        <f t="shared" si="272"/>
        <v>Valid</v>
      </c>
      <c r="R2483" s="1" t="s">
        <v>38</v>
      </c>
      <c r="S2483" s="4">
        <v>3395440</v>
      </c>
      <c r="T2483" s="1">
        <v>16.87</v>
      </c>
      <c r="U2483" s="1">
        <v>36</v>
      </c>
      <c r="V2483" s="1">
        <v>94317.78</v>
      </c>
      <c r="W2483" s="4">
        <f t="shared" si="273"/>
        <v>4773422.7333334237</v>
      </c>
      <c r="X2483" s="1" t="s">
        <v>28</v>
      </c>
      <c r="Y2483" s="1" t="s">
        <v>29</v>
      </c>
      <c r="Z2483" s="8">
        <v>47945</v>
      </c>
      <c r="AA2483" s="8" t="str">
        <f>TEXT(Table2[[#This Row],[Application_Date]],"yyy")</f>
        <v>2031</v>
      </c>
      <c r="AB2483" s="8" t="str">
        <f>TEXT(Table2[[#This Row],[Application_Date]],"mmmm")</f>
        <v>April</v>
      </c>
      <c r="AC2483" s="1" t="s">
        <v>61</v>
      </c>
      <c r="AD2483" s="1" t="s">
        <v>42</v>
      </c>
      <c r="AE2483" s="1" t="s">
        <v>62</v>
      </c>
    </row>
    <row r="2484" spans="1:31" x14ac:dyDescent="0.25">
      <c r="A2484" s="1" t="s">
        <v>5108</v>
      </c>
      <c r="B2484" s="1" t="str">
        <f>IF(COUNTIF($A$2:A2484,A2484)&gt;1,"Duplicate","Unique")</f>
        <v>Unique</v>
      </c>
      <c r="C2484" s="1" t="s">
        <v>5109</v>
      </c>
      <c r="D2484" s="1" t="s">
        <v>136</v>
      </c>
      <c r="E2484" s="1" t="str">
        <f t="shared" si="267"/>
        <v>Submitted</v>
      </c>
      <c r="F2484" s="1" t="s">
        <v>47</v>
      </c>
      <c r="G2484" s="1">
        <v>38</v>
      </c>
      <c r="H2484" s="1" t="s">
        <v>36</v>
      </c>
      <c r="I2484" s="1" t="s">
        <v>48</v>
      </c>
      <c r="J2484" s="1" t="s">
        <v>70</v>
      </c>
      <c r="K2484" s="4">
        <v>1145070</v>
      </c>
      <c r="L2484" s="4" t="str">
        <f t="shared" si="268"/>
        <v>Submitted</v>
      </c>
      <c r="M2484" s="1">
        <v>377</v>
      </c>
      <c r="N2484" s="1" t="str">
        <f t="shared" si="269"/>
        <v>High_risk</v>
      </c>
      <c r="O2484" s="1" t="str">
        <f t="shared" si="270"/>
        <v>Excellent</v>
      </c>
      <c r="P2484" s="1" t="str">
        <f t="shared" si="271"/>
        <v>Submitted</v>
      </c>
      <c r="Q2484" s="1" t="str">
        <f t="shared" si="272"/>
        <v>Valid</v>
      </c>
      <c r="R2484" s="1" t="s">
        <v>38</v>
      </c>
      <c r="S2484" s="4">
        <v>2643627</v>
      </c>
      <c r="T2484" s="1">
        <v>14.92</v>
      </c>
      <c r="U2484" s="1">
        <v>60</v>
      </c>
      <c r="V2484" s="1">
        <v>44060.45</v>
      </c>
      <c r="W2484" s="4">
        <f t="shared" si="273"/>
        <v>3286909.5700000003</v>
      </c>
      <c r="X2484" s="1" t="s">
        <v>105</v>
      </c>
      <c r="Y2484" s="1" t="s">
        <v>106</v>
      </c>
      <c r="Z2484" s="8">
        <v>47946</v>
      </c>
      <c r="AA2484" s="8" t="str">
        <f>TEXT(Table2[[#This Row],[Application_Date]],"yyy")</f>
        <v>2031</v>
      </c>
      <c r="AB2484" s="8" t="str">
        <f>TEXT(Table2[[#This Row],[Application_Date]],"mmmm")</f>
        <v>April</v>
      </c>
      <c r="AC2484" s="1" t="s">
        <v>52</v>
      </c>
      <c r="AD2484" s="1" t="s">
        <v>42</v>
      </c>
      <c r="AE2484" s="1" t="s">
        <v>43</v>
      </c>
    </row>
    <row r="2485" spans="1:31" x14ac:dyDescent="0.25">
      <c r="A2485" s="1" t="s">
        <v>5110</v>
      </c>
      <c r="B2485" s="1" t="str">
        <f>IF(COUNTIF($A$2:A2485,A2485)&gt;1,"Duplicate","Unique")</f>
        <v>Unique</v>
      </c>
      <c r="C2485" s="1" t="s">
        <v>5111</v>
      </c>
      <c r="D2485" s="1" t="s">
        <v>81</v>
      </c>
      <c r="E2485" s="1" t="str">
        <f t="shared" si="267"/>
        <v>Submitted</v>
      </c>
      <c r="F2485" s="1" t="s">
        <v>47</v>
      </c>
      <c r="G2485" s="1">
        <v>39</v>
      </c>
      <c r="H2485" s="1" t="s">
        <v>24</v>
      </c>
      <c r="I2485" s="1" t="s">
        <v>48</v>
      </c>
      <c r="J2485" s="1" t="s">
        <v>26</v>
      </c>
      <c r="K2485" s="4">
        <v>523549</v>
      </c>
      <c r="L2485" s="4" t="str">
        <f t="shared" si="268"/>
        <v>Submitted</v>
      </c>
      <c r="M2485" s="1">
        <v>702</v>
      </c>
      <c r="N2485" s="1" t="str">
        <f t="shared" si="269"/>
        <v>low_risk</v>
      </c>
      <c r="O2485" s="1" t="str">
        <f t="shared" si="270"/>
        <v>Excellent</v>
      </c>
      <c r="P2485" s="1" t="str">
        <f t="shared" si="271"/>
        <v>Submitted</v>
      </c>
      <c r="Q2485" s="1" t="str">
        <f t="shared" si="272"/>
        <v>Valid</v>
      </c>
      <c r="R2485" s="1" t="s">
        <v>27</v>
      </c>
      <c r="S2485" s="4">
        <v>2505150</v>
      </c>
      <c r="T2485" s="1">
        <v>12.85</v>
      </c>
      <c r="U2485" s="1">
        <v>120</v>
      </c>
      <c r="V2485" s="1">
        <v>20876.25</v>
      </c>
      <c r="W2485" s="4">
        <f t="shared" si="273"/>
        <v>2682598.125</v>
      </c>
      <c r="X2485" s="1" t="s">
        <v>59</v>
      </c>
      <c r="Y2485" s="1" t="s">
        <v>60</v>
      </c>
      <c r="Z2485" s="8">
        <v>47947</v>
      </c>
      <c r="AA2485" s="8" t="str">
        <f>TEXT(Table2[[#This Row],[Application_Date]],"yyy")</f>
        <v>2031</v>
      </c>
      <c r="AB2485" s="8" t="str">
        <f>TEXT(Table2[[#This Row],[Application_Date]],"mmmm")</f>
        <v>April</v>
      </c>
      <c r="AC2485" s="1" t="s">
        <v>61</v>
      </c>
      <c r="AD2485" s="1" t="s">
        <v>30</v>
      </c>
      <c r="AE2485" s="1" t="s">
        <v>43</v>
      </c>
    </row>
    <row r="2486" spans="1:31" x14ac:dyDescent="0.25">
      <c r="A2486" s="1" t="s">
        <v>5112</v>
      </c>
      <c r="B2486" s="1" t="str">
        <f>IF(COUNTIF($A$2:A2486,A2486)&gt;1,"Duplicate","Unique")</f>
        <v>Unique</v>
      </c>
      <c r="C2486" s="1" t="s">
        <v>5113</v>
      </c>
      <c r="D2486" s="1" t="s">
        <v>262</v>
      </c>
      <c r="E2486" s="1" t="str">
        <f t="shared" si="267"/>
        <v>Submitted</v>
      </c>
      <c r="F2486" s="1" t="s">
        <v>47</v>
      </c>
      <c r="G2486" s="1">
        <v>51</v>
      </c>
      <c r="H2486" s="1" t="s">
        <v>24</v>
      </c>
      <c r="I2486" s="1" t="s">
        <v>48</v>
      </c>
      <c r="J2486" s="1" t="s">
        <v>26</v>
      </c>
      <c r="K2486" s="4">
        <v>1204633</v>
      </c>
      <c r="L2486" s="4" t="str">
        <f t="shared" si="268"/>
        <v>Submitted</v>
      </c>
      <c r="M2486" s="1">
        <v>697</v>
      </c>
      <c r="N2486" s="1" t="str">
        <f t="shared" si="269"/>
        <v>low_risk</v>
      </c>
      <c r="O2486" s="1" t="str">
        <f t="shared" si="270"/>
        <v>Excellent</v>
      </c>
      <c r="P2486" s="1" t="str">
        <f t="shared" si="271"/>
        <v>Submitted</v>
      </c>
      <c r="Q2486" s="1" t="str">
        <f t="shared" si="272"/>
        <v>Valid</v>
      </c>
      <c r="R2486" s="1" t="s">
        <v>6</v>
      </c>
      <c r="S2486" s="4">
        <v>2115784</v>
      </c>
      <c r="T2486" s="1">
        <v>7.82</v>
      </c>
      <c r="U2486" s="1">
        <v>60</v>
      </c>
      <c r="V2486" s="1">
        <v>35263.07</v>
      </c>
      <c r="W2486" s="4">
        <f t="shared" si="273"/>
        <v>1378785.9066667827</v>
      </c>
      <c r="X2486" s="1" t="s">
        <v>85</v>
      </c>
      <c r="Y2486" s="1" t="s">
        <v>86</v>
      </c>
      <c r="Z2486" s="8">
        <v>47948</v>
      </c>
      <c r="AA2486" s="8" t="str">
        <f>TEXT(Table2[[#This Row],[Application_Date]],"yyy")</f>
        <v>2031</v>
      </c>
      <c r="AB2486" s="8" t="str">
        <f>TEXT(Table2[[#This Row],[Application_Date]],"mmmm")</f>
        <v>April</v>
      </c>
      <c r="AC2486" s="1" t="s">
        <v>61</v>
      </c>
      <c r="AD2486" s="1" t="s">
        <v>30</v>
      </c>
      <c r="AE2486" s="1" t="s">
        <v>62</v>
      </c>
    </row>
    <row r="2487" spans="1:31" x14ac:dyDescent="0.25">
      <c r="A2487" s="1" t="s">
        <v>5114</v>
      </c>
      <c r="B2487" s="1" t="str">
        <f>IF(COUNTIF($A$2:A2487,A2487)&gt;1,"Duplicate","Unique")</f>
        <v>Unique</v>
      </c>
      <c r="C2487" s="1" t="s">
        <v>5115</v>
      </c>
      <c r="D2487" s="1" t="s">
        <v>293</v>
      </c>
      <c r="E2487" s="1" t="str">
        <f t="shared" si="267"/>
        <v>Submitted</v>
      </c>
      <c r="F2487" s="1" t="s">
        <v>35</v>
      </c>
      <c r="G2487" s="1">
        <v>24</v>
      </c>
      <c r="H2487" s="1" t="s">
        <v>36</v>
      </c>
      <c r="I2487" s="1" t="s">
        <v>25</v>
      </c>
      <c r="J2487" s="1" t="s">
        <v>26</v>
      </c>
      <c r="K2487" s="4">
        <v>2362560</v>
      </c>
      <c r="L2487" s="4" t="str">
        <f t="shared" si="268"/>
        <v>Submitted</v>
      </c>
      <c r="M2487" s="1">
        <v>395</v>
      </c>
      <c r="N2487" s="1" t="str">
        <f t="shared" si="269"/>
        <v>High_risk</v>
      </c>
      <c r="O2487" s="1" t="str">
        <f t="shared" si="270"/>
        <v>Excellent</v>
      </c>
      <c r="P2487" s="1" t="str">
        <f t="shared" si="271"/>
        <v>Submitted</v>
      </c>
      <c r="Q2487" s="1" t="str">
        <f t="shared" si="272"/>
        <v>Valid</v>
      </c>
      <c r="R2487" s="1" t="s">
        <v>82</v>
      </c>
      <c r="S2487" s="4">
        <v>2872221</v>
      </c>
      <c r="T2487" s="1">
        <v>9.08</v>
      </c>
      <c r="U2487" s="1">
        <v>12</v>
      </c>
      <c r="V2487" s="1">
        <v>239351.75</v>
      </c>
      <c r="W2487" s="4">
        <f t="shared" si="273"/>
        <v>2175833.6162263877</v>
      </c>
      <c r="X2487" s="1" t="s">
        <v>39</v>
      </c>
      <c r="Y2487" s="1" t="s">
        <v>40</v>
      </c>
      <c r="Z2487" s="8">
        <v>47949</v>
      </c>
      <c r="AA2487" s="8" t="str">
        <f>TEXT(Table2[[#This Row],[Application_Date]],"yyy")</f>
        <v>2031</v>
      </c>
      <c r="AB2487" s="8" t="str">
        <f>TEXT(Table2[[#This Row],[Application_Date]],"mmmm")</f>
        <v>April</v>
      </c>
      <c r="AC2487" s="1" t="s">
        <v>41</v>
      </c>
      <c r="AD2487" s="1" t="s">
        <v>30</v>
      </c>
      <c r="AE2487" s="1" t="s">
        <v>66</v>
      </c>
    </row>
    <row r="2488" spans="1:31" x14ac:dyDescent="0.25">
      <c r="A2488" s="1" t="s">
        <v>5116</v>
      </c>
      <c r="B2488" s="1" t="str">
        <f>IF(COUNTIF($A$2:A2488,A2488)&gt;1,"Duplicate","Unique")</f>
        <v>Unique</v>
      </c>
      <c r="C2488" s="1" t="s">
        <v>5117</v>
      </c>
      <c r="D2488" s="1" t="s">
        <v>249</v>
      </c>
      <c r="E2488" s="1" t="str">
        <f t="shared" si="267"/>
        <v>Submitted</v>
      </c>
      <c r="F2488" s="1" t="s">
        <v>35</v>
      </c>
      <c r="G2488" s="1">
        <v>25</v>
      </c>
      <c r="H2488" s="1" t="s">
        <v>36</v>
      </c>
      <c r="I2488" s="1" t="s">
        <v>48</v>
      </c>
      <c r="J2488" s="1" t="s">
        <v>49</v>
      </c>
      <c r="K2488" s="4">
        <v>496420</v>
      </c>
      <c r="L2488" s="4" t="str">
        <f t="shared" si="268"/>
        <v>Submitted</v>
      </c>
      <c r="M2488" s="1">
        <v>300</v>
      </c>
      <c r="N2488" s="1" t="str">
        <f t="shared" si="269"/>
        <v>High_risk</v>
      </c>
      <c r="O2488" s="1" t="str">
        <f t="shared" si="270"/>
        <v>Excellent</v>
      </c>
      <c r="P2488" s="1" t="str">
        <f t="shared" si="271"/>
        <v>Submitted</v>
      </c>
      <c r="Q2488" s="1" t="str">
        <f t="shared" si="272"/>
        <v>Valid</v>
      </c>
      <c r="R2488" s="1" t="s">
        <v>70</v>
      </c>
      <c r="S2488" s="4">
        <v>4399567</v>
      </c>
      <c r="T2488" s="1">
        <v>13.02</v>
      </c>
      <c r="U2488" s="1">
        <v>60</v>
      </c>
      <c r="V2488" s="1">
        <v>73326.12</v>
      </c>
      <c r="W2488" s="4">
        <f t="shared" si="273"/>
        <v>4773530.1950000003</v>
      </c>
      <c r="X2488" s="1" t="s">
        <v>105</v>
      </c>
      <c r="Y2488" s="1" t="s">
        <v>106</v>
      </c>
      <c r="Z2488" s="8">
        <v>47950</v>
      </c>
      <c r="AA2488" s="8" t="str">
        <f>TEXT(Table2[[#This Row],[Application_Date]],"yyy")</f>
        <v>2031</v>
      </c>
      <c r="AB2488" s="8" t="str">
        <f>TEXT(Table2[[#This Row],[Application_Date]],"mmmm")</f>
        <v>April</v>
      </c>
      <c r="AC2488" s="1" t="s">
        <v>52</v>
      </c>
      <c r="AD2488" s="1" t="s">
        <v>42</v>
      </c>
      <c r="AE2488" s="1" t="s">
        <v>66</v>
      </c>
    </row>
    <row r="2489" spans="1:31" x14ac:dyDescent="0.25">
      <c r="A2489" s="1" t="s">
        <v>5118</v>
      </c>
      <c r="B2489" s="1" t="str">
        <f>IF(COUNTIF($A$2:A2489,A2489)&gt;1,"Duplicate","Unique")</f>
        <v>Unique</v>
      </c>
      <c r="C2489" s="1" t="s">
        <v>5119</v>
      </c>
      <c r="D2489" s="1" t="s">
        <v>328</v>
      </c>
      <c r="E2489" s="1" t="str">
        <f t="shared" si="267"/>
        <v>Submitted</v>
      </c>
      <c r="F2489" s="1" t="s">
        <v>35</v>
      </c>
      <c r="G2489" s="1">
        <v>62</v>
      </c>
      <c r="H2489" s="1" t="s">
        <v>24</v>
      </c>
      <c r="I2489" s="1" t="s">
        <v>25</v>
      </c>
      <c r="J2489" s="1" t="s">
        <v>37</v>
      </c>
      <c r="K2489" s="4">
        <v>1243360</v>
      </c>
      <c r="L2489" s="4" t="str">
        <f t="shared" si="268"/>
        <v>Submitted</v>
      </c>
      <c r="M2489" s="1">
        <v>375</v>
      </c>
      <c r="N2489" s="1" t="str">
        <f t="shared" si="269"/>
        <v>High_risk</v>
      </c>
      <c r="O2489" s="1" t="str">
        <f t="shared" si="270"/>
        <v>Excellent</v>
      </c>
      <c r="P2489" s="1" t="str">
        <f t="shared" si="271"/>
        <v>Submitted</v>
      </c>
      <c r="Q2489" s="1" t="str">
        <f t="shared" si="272"/>
        <v>Valid</v>
      </c>
      <c r="R2489" s="1" t="s">
        <v>70</v>
      </c>
      <c r="S2489" s="4">
        <v>92695</v>
      </c>
      <c r="T2489" s="1">
        <v>9.5</v>
      </c>
      <c r="U2489" s="1">
        <v>180</v>
      </c>
      <c r="V2489" s="1">
        <v>514.97</v>
      </c>
      <c r="W2489" s="4">
        <f t="shared" si="273"/>
        <v>73383.541666666657</v>
      </c>
      <c r="X2489" s="1" t="s">
        <v>85</v>
      </c>
      <c r="Y2489" s="1" t="s">
        <v>86</v>
      </c>
      <c r="Z2489" s="8">
        <v>47951</v>
      </c>
      <c r="AA2489" s="8" t="str">
        <f>TEXT(Table2[[#This Row],[Application_Date]],"yyy")</f>
        <v>2031</v>
      </c>
      <c r="AB2489" s="8" t="str">
        <f>TEXT(Table2[[#This Row],[Application_Date]],"mmmm")</f>
        <v>April</v>
      </c>
      <c r="AC2489" s="1" t="s">
        <v>61</v>
      </c>
      <c r="AD2489" s="1" t="s">
        <v>42</v>
      </c>
      <c r="AE2489" s="1" t="s">
        <v>43</v>
      </c>
    </row>
    <row r="2490" spans="1:31" x14ac:dyDescent="0.25">
      <c r="A2490" s="1" t="s">
        <v>5120</v>
      </c>
      <c r="B2490" s="1" t="str">
        <f>IF(COUNTIF($A$2:A2490,A2490)&gt;1,"Duplicate","Unique")</f>
        <v>Unique</v>
      </c>
      <c r="C2490" s="1" t="s">
        <v>5121</v>
      </c>
      <c r="D2490" s="1" t="s">
        <v>284</v>
      </c>
      <c r="E2490" s="1" t="str">
        <f t="shared" si="267"/>
        <v>Submitted</v>
      </c>
      <c r="F2490" s="1" t="s">
        <v>35</v>
      </c>
      <c r="G2490" s="1">
        <v>31</v>
      </c>
      <c r="H2490" s="1" t="s">
        <v>24</v>
      </c>
      <c r="I2490" s="1" t="s">
        <v>48</v>
      </c>
      <c r="J2490" s="1" t="s">
        <v>26</v>
      </c>
      <c r="K2490" s="4">
        <v>1944678</v>
      </c>
      <c r="L2490" s="4" t="str">
        <f t="shared" si="268"/>
        <v>Submitted</v>
      </c>
      <c r="M2490" s="1">
        <v>816</v>
      </c>
      <c r="N2490" s="1" t="str">
        <f t="shared" si="269"/>
        <v>medium_risk</v>
      </c>
      <c r="O2490" s="1" t="str">
        <f t="shared" si="270"/>
        <v>Excellent</v>
      </c>
      <c r="P2490" s="1" t="str">
        <f t="shared" si="271"/>
        <v>Submitted</v>
      </c>
      <c r="Q2490" s="1" t="str">
        <f t="shared" si="272"/>
        <v>Valid</v>
      </c>
      <c r="R2490" s="1" t="s">
        <v>70</v>
      </c>
      <c r="S2490" s="4">
        <v>1443521</v>
      </c>
      <c r="T2490" s="1">
        <v>12.9</v>
      </c>
      <c r="U2490" s="1">
        <v>180</v>
      </c>
      <c r="V2490" s="1">
        <v>8019.56</v>
      </c>
      <c r="W2490" s="4">
        <f t="shared" si="273"/>
        <v>1551785.075</v>
      </c>
      <c r="X2490" s="1" t="s">
        <v>85</v>
      </c>
      <c r="Y2490" s="1" t="s">
        <v>86</v>
      </c>
      <c r="Z2490" s="8">
        <v>47952</v>
      </c>
      <c r="AA2490" s="8" t="str">
        <f>TEXT(Table2[[#This Row],[Application_Date]],"yyy")</f>
        <v>2031</v>
      </c>
      <c r="AB2490" s="8" t="str">
        <f>TEXT(Table2[[#This Row],[Application_Date]],"mmmm")</f>
        <v>April</v>
      </c>
      <c r="AC2490" s="1" t="s">
        <v>61</v>
      </c>
      <c r="AD2490" s="1" t="s">
        <v>30</v>
      </c>
      <c r="AE2490" s="1" t="s">
        <v>62</v>
      </c>
    </row>
    <row r="2491" spans="1:31" x14ac:dyDescent="0.25">
      <c r="A2491" s="1" t="s">
        <v>5122</v>
      </c>
      <c r="B2491" s="1" t="str">
        <f>IF(COUNTIF($A$2:A2491,A2491)&gt;1,"Duplicate","Unique")</f>
        <v>Unique</v>
      </c>
      <c r="C2491" s="1" t="s">
        <v>5123</v>
      </c>
      <c r="D2491" s="1" t="s">
        <v>217</v>
      </c>
      <c r="E2491" s="1" t="str">
        <f t="shared" si="267"/>
        <v>Submitted</v>
      </c>
      <c r="F2491" s="1" t="s">
        <v>35</v>
      </c>
      <c r="G2491" s="1">
        <v>50</v>
      </c>
      <c r="H2491" s="1" t="s">
        <v>36</v>
      </c>
      <c r="I2491" s="1" t="s">
        <v>48</v>
      </c>
      <c r="J2491" s="1" t="s">
        <v>37</v>
      </c>
      <c r="K2491" s="4">
        <v>1445836</v>
      </c>
      <c r="L2491" s="4" t="str">
        <f t="shared" si="268"/>
        <v>Submitted</v>
      </c>
      <c r="M2491" s="1">
        <v>368</v>
      </c>
      <c r="N2491" s="1" t="str">
        <f t="shared" si="269"/>
        <v>High_risk</v>
      </c>
      <c r="O2491" s="1" t="str">
        <f t="shared" si="270"/>
        <v>Excellent</v>
      </c>
      <c r="P2491" s="1" t="str">
        <f t="shared" si="271"/>
        <v>Submitted</v>
      </c>
      <c r="Q2491" s="1" t="str">
        <f t="shared" si="272"/>
        <v>Valid</v>
      </c>
      <c r="R2491" s="1" t="s">
        <v>38</v>
      </c>
      <c r="S2491" s="4">
        <v>4811960</v>
      </c>
      <c r="T2491" s="1">
        <v>18.97</v>
      </c>
      <c r="U2491" s="1">
        <v>36</v>
      </c>
      <c r="V2491" s="1">
        <v>133665.56</v>
      </c>
      <c r="W2491" s="4">
        <f t="shared" si="273"/>
        <v>7606906.7666666787</v>
      </c>
      <c r="X2491" s="1" t="s">
        <v>85</v>
      </c>
      <c r="Y2491" s="1" t="s">
        <v>86</v>
      </c>
      <c r="Z2491" s="8">
        <v>47953</v>
      </c>
      <c r="AA2491" s="8" t="str">
        <f>TEXT(Table2[[#This Row],[Application_Date]],"yyy")</f>
        <v>2031</v>
      </c>
      <c r="AB2491" s="8" t="str">
        <f>TEXT(Table2[[#This Row],[Application_Date]],"mmmm")</f>
        <v>April</v>
      </c>
      <c r="AC2491" s="1" t="s">
        <v>61</v>
      </c>
      <c r="AD2491" s="1" t="s">
        <v>30</v>
      </c>
      <c r="AE2491" s="1" t="s">
        <v>66</v>
      </c>
    </row>
    <row r="2492" spans="1:31" x14ac:dyDescent="0.25">
      <c r="A2492" s="1" t="s">
        <v>5124</v>
      </c>
      <c r="B2492" s="1" t="str">
        <f>IF(COUNTIF($A$2:A2492,A2492)&gt;1,"Duplicate","Unique")</f>
        <v>Unique</v>
      </c>
      <c r="C2492" s="1" t="s">
        <v>5125</v>
      </c>
      <c r="D2492" s="1" t="s">
        <v>234</v>
      </c>
      <c r="E2492" s="1" t="str">
        <f t="shared" si="267"/>
        <v>Submitted</v>
      </c>
      <c r="F2492" s="1" t="s">
        <v>47</v>
      </c>
      <c r="G2492" s="1">
        <v>47</v>
      </c>
      <c r="H2492" s="1" t="s">
        <v>24</v>
      </c>
      <c r="I2492" s="1" t="s">
        <v>25</v>
      </c>
      <c r="J2492" s="1" t="s">
        <v>70</v>
      </c>
      <c r="K2492" s="4">
        <v>1526812</v>
      </c>
      <c r="L2492" s="4" t="str">
        <f t="shared" si="268"/>
        <v>Submitted</v>
      </c>
      <c r="M2492" s="1">
        <v>742</v>
      </c>
      <c r="N2492" s="1" t="str">
        <f t="shared" si="269"/>
        <v>low_risk</v>
      </c>
      <c r="O2492" s="1" t="str">
        <f t="shared" si="270"/>
        <v>Excellent</v>
      </c>
      <c r="P2492" s="1" t="str">
        <f t="shared" si="271"/>
        <v>Submitted</v>
      </c>
      <c r="Q2492" s="1" t="str">
        <f t="shared" si="272"/>
        <v>Valid</v>
      </c>
      <c r="R2492" s="1" t="s">
        <v>82</v>
      </c>
      <c r="S2492" s="4">
        <v>193038</v>
      </c>
      <c r="T2492" s="1">
        <v>17.78</v>
      </c>
      <c r="U2492" s="1">
        <v>180</v>
      </c>
      <c r="V2492" s="1">
        <v>1072.43</v>
      </c>
      <c r="W2492" s="4">
        <f t="shared" si="273"/>
        <v>286017.97000000003</v>
      </c>
      <c r="X2492" s="1" t="s">
        <v>50</v>
      </c>
      <c r="Y2492" s="1" t="s">
        <v>51</v>
      </c>
      <c r="Z2492" s="8">
        <v>47954</v>
      </c>
      <c r="AA2492" s="8" t="str">
        <f>TEXT(Table2[[#This Row],[Application_Date]],"yyy")</f>
        <v>2031</v>
      </c>
      <c r="AB2492" s="8" t="str">
        <f>TEXT(Table2[[#This Row],[Application_Date]],"mmmm")</f>
        <v>April</v>
      </c>
      <c r="AC2492" s="1" t="s">
        <v>61</v>
      </c>
      <c r="AD2492" s="1" t="s">
        <v>30</v>
      </c>
      <c r="AE2492" s="1" t="s">
        <v>66</v>
      </c>
    </row>
    <row r="2493" spans="1:31" x14ac:dyDescent="0.25">
      <c r="A2493" s="1" t="s">
        <v>5126</v>
      </c>
      <c r="B2493" s="1" t="str">
        <f>IF(COUNTIF($A$2:A2493,A2493)&gt;1,"Duplicate","Unique")</f>
        <v>Unique</v>
      </c>
      <c r="C2493" s="1" t="s">
        <v>5127</v>
      </c>
      <c r="D2493" s="1" t="s">
        <v>163</v>
      </c>
      <c r="E2493" s="1" t="str">
        <f t="shared" si="267"/>
        <v>Submitted</v>
      </c>
      <c r="F2493" s="1" t="s">
        <v>47</v>
      </c>
      <c r="G2493" s="1">
        <v>60</v>
      </c>
      <c r="H2493" s="1" t="s">
        <v>36</v>
      </c>
      <c r="I2493" s="1" t="s">
        <v>48</v>
      </c>
      <c r="J2493" s="1" t="s">
        <v>37</v>
      </c>
      <c r="K2493" s="4">
        <v>1052027</v>
      </c>
      <c r="L2493" s="4" t="str">
        <f t="shared" si="268"/>
        <v>Submitted</v>
      </c>
      <c r="M2493" s="1">
        <v>575</v>
      </c>
      <c r="N2493" s="1" t="str">
        <f t="shared" si="269"/>
        <v>High_risk</v>
      </c>
      <c r="O2493" s="1" t="str">
        <f t="shared" si="270"/>
        <v>Excellent</v>
      </c>
      <c r="P2493" s="1" t="str">
        <f t="shared" si="271"/>
        <v>Submitted</v>
      </c>
      <c r="Q2493" s="1" t="str">
        <f t="shared" si="272"/>
        <v>Valid</v>
      </c>
      <c r="R2493" s="1" t="s">
        <v>6</v>
      </c>
      <c r="S2493" s="4">
        <v>3804138</v>
      </c>
      <c r="T2493" s="1">
        <v>8.69</v>
      </c>
      <c r="U2493" s="1">
        <v>120</v>
      </c>
      <c r="V2493" s="1">
        <v>31701.15</v>
      </c>
      <c r="W2493" s="4">
        <f t="shared" si="273"/>
        <v>2754829.9350000001</v>
      </c>
      <c r="X2493" s="1" t="s">
        <v>59</v>
      </c>
      <c r="Y2493" s="1" t="s">
        <v>60</v>
      </c>
      <c r="Z2493" s="8">
        <v>47955</v>
      </c>
      <c r="AA2493" s="8" t="str">
        <f>TEXT(Table2[[#This Row],[Application_Date]],"yyy")</f>
        <v>2031</v>
      </c>
      <c r="AB2493" s="8" t="str">
        <f>TEXT(Table2[[#This Row],[Application_Date]],"mmmm")</f>
        <v>April</v>
      </c>
      <c r="AC2493" s="1" t="s">
        <v>52</v>
      </c>
      <c r="AD2493" s="1" t="s">
        <v>42</v>
      </c>
      <c r="AE2493" s="1" t="s">
        <v>43</v>
      </c>
    </row>
    <row r="2494" spans="1:31" x14ac:dyDescent="0.25">
      <c r="A2494" s="1" t="s">
        <v>5128</v>
      </c>
      <c r="B2494" s="1" t="str">
        <f>IF(COUNTIF($A$2:A2494,A2494)&gt;1,"Duplicate","Unique")</f>
        <v>Unique</v>
      </c>
      <c r="C2494" s="1" t="s">
        <v>5129</v>
      </c>
      <c r="D2494" s="1" t="s">
        <v>65</v>
      </c>
      <c r="E2494" s="1" t="str">
        <f t="shared" si="267"/>
        <v>Submitted</v>
      </c>
      <c r="F2494" s="1" t="s">
        <v>47</v>
      </c>
      <c r="G2494" s="1">
        <v>40</v>
      </c>
      <c r="H2494" s="1" t="s">
        <v>36</v>
      </c>
      <c r="I2494" s="1" t="s">
        <v>25</v>
      </c>
      <c r="J2494" s="1" t="s">
        <v>49</v>
      </c>
      <c r="K2494" s="4">
        <v>504242</v>
      </c>
      <c r="L2494" s="4" t="str">
        <f t="shared" si="268"/>
        <v>Submitted</v>
      </c>
      <c r="M2494" s="1">
        <v>852</v>
      </c>
      <c r="N2494" s="1" t="str">
        <f t="shared" si="269"/>
        <v>medium_risk</v>
      </c>
      <c r="O2494" s="1" t="str">
        <f t="shared" si="270"/>
        <v>Excellent</v>
      </c>
      <c r="P2494" s="1" t="str">
        <f t="shared" si="271"/>
        <v>Submitted</v>
      </c>
      <c r="Q2494" s="1" t="str">
        <f t="shared" si="272"/>
        <v>Valid</v>
      </c>
      <c r="R2494" s="1" t="s">
        <v>27</v>
      </c>
      <c r="S2494" s="4">
        <v>2038984</v>
      </c>
      <c r="T2494" s="1">
        <v>15.69</v>
      </c>
      <c r="U2494" s="1">
        <v>12</v>
      </c>
      <c r="V2494" s="1">
        <v>169915.33</v>
      </c>
      <c r="W2494" s="4">
        <f t="shared" si="273"/>
        <v>2666088.5768200117</v>
      </c>
      <c r="X2494" s="1" t="s">
        <v>779</v>
      </c>
      <c r="Y2494" s="1" t="s">
        <v>40</v>
      </c>
      <c r="Z2494" s="8">
        <v>47956</v>
      </c>
      <c r="AA2494" s="8" t="str">
        <f>TEXT(Table2[[#This Row],[Application_Date]],"yyy")</f>
        <v>2031</v>
      </c>
      <c r="AB2494" s="8" t="str">
        <f>TEXT(Table2[[#This Row],[Application_Date]],"mmmm")</f>
        <v>April</v>
      </c>
      <c r="AC2494" s="1" t="s">
        <v>61</v>
      </c>
      <c r="AD2494" s="1" t="s">
        <v>42</v>
      </c>
      <c r="AE2494" s="1" t="s">
        <v>43</v>
      </c>
    </row>
    <row r="2495" spans="1:31" x14ac:dyDescent="0.25">
      <c r="A2495" s="1" t="s">
        <v>5130</v>
      </c>
      <c r="B2495" s="1" t="str">
        <f>IF(COUNTIF($A$2:A2495,A2495)&gt;1,"Duplicate","Unique")</f>
        <v>Unique</v>
      </c>
      <c r="C2495" s="1" t="s">
        <v>5131</v>
      </c>
      <c r="D2495" s="1" t="s">
        <v>373</v>
      </c>
      <c r="E2495" s="1" t="str">
        <f t="shared" si="267"/>
        <v>Submitted</v>
      </c>
      <c r="F2495" s="1" t="s">
        <v>47</v>
      </c>
      <c r="G2495" s="1">
        <v>60</v>
      </c>
      <c r="H2495" s="1" t="s">
        <v>36</v>
      </c>
      <c r="I2495" s="1" t="s">
        <v>25</v>
      </c>
      <c r="J2495" s="1" t="s">
        <v>26</v>
      </c>
      <c r="K2495" s="4">
        <v>1311087</v>
      </c>
      <c r="L2495" s="4" t="str">
        <f t="shared" si="268"/>
        <v>Submitted</v>
      </c>
      <c r="M2495" s="1">
        <v>345</v>
      </c>
      <c r="N2495" s="1" t="str">
        <f t="shared" si="269"/>
        <v>High_risk</v>
      </c>
      <c r="O2495" s="1" t="str">
        <f t="shared" si="270"/>
        <v>Excellent</v>
      </c>
      <c r="P2495" s="1" t="str">
        <f t="shared" si="271"/>
        <v>Submitted</v>
      </c>
      <c r="Q2495" s="1" t="str">
        <f t="shared" si="272"/>
        <v>Valid</v>
      </c>
      <c r="R2495" s="1" t="s">
        <v>6</v>
      </c>
      <c r="S2495" s="4">
        <v>215581</v>
      </c>
      <c r="T2495" s="1">
        <v>13.1</v>
      </c>
      <c r="U2495" s="1">
        <v>12</v>
      </c>
      <c r="V2495" s="1">
        <v>17965.080000000002</v>
      </c>
      <c r="W2495" s="4">
        <f t="shared" si="273"/>
        <v>235376.15404720101</v>
      </c>
      <c r="X2495" s="1" t="s">
        <v>95</v>
      </c>
      <c r="Y2495" s="1" t="s">
        <v>96</v>
      </c>
      <c r="Z2495" s="8">
        <v>47957</v>
      </c>
      <c r="AA2495" s="8" t="str">
        <f>TEXT(Table2[[#This Row],[Application_Date]],"yyy")</f>
        <v>2031</v>
      </c>
      <c r="AB2495" s="8" t="str">
        <f>TEXT(Table2[[#This Row],[Application_Date]],"mmmm")</f>
        <v>April</v>
      </c>
      <c r="AC2495" s="1" t="s">
        <v>61</v>
      </c>
      <c r="AD2495" s="1" t="s">
        <v>42</v>
      </c>
      <c r="AE2495" s="1" t="s">
        <v>66</v>
      </c>
    </row>
    <row r="2496" spans="1:31" x14ac:dyDescent="0.25">
      <c r="A2496" s="1" t="s">
        <v>5132</v>
      </c>
      <c r="B2496" s="1" t="str">
        <f>IF(COUNTIF($A$2:A2496,A2496)&gt;1,"Duplicate","Unique")</f>
        <v>Unique</v>
      </c>
      <c r="C2496" s="1" t="s">
        <v>5133</v>
      </c>
      <c r="D2496" s="1" t="s">
        <v>94</v>
      </c>
      <c r="E2496" s="1" t="str">
        <f t="shared" si="267"/>
        <v>Submitted</v>
      </c>
      <c r="F2496" s="1" t="s">
        <v>47</v>
      </c>
      <c r="G2496" s="1">
        <v>46</v>
      </c>
      <c r="H2496" s="1" t="s">
        <v>36</v>
      </c>
      <c r="I2496" s="1" t="s">
        <v>48</v>
      </c>
      <c r="J2496" s="1" t="s">
        <v>49</v>
      </c>
      <c r="K2496" s="4">
        <v>553514</v>
      </c>
      <c r="L2496" s="4" t="str">
        <f t="shared" si="268"/>
        <v>Submitted</v>
      </c>
      <c r="M2496" s="1">
        <v>775</v>
      </c>
      <c r="N2496" s="1" t="str">
        <f t="shared" si="269"/>
        <v>medium_risk</v>
      </c>
      <c r="O2496" s="1" t="str">
        <f t="shared" si="270"/>
        <v>Excellent</v>
      </c>
      <c r="P2496" s="1" t="str">
        <f t="shared" si="271"/>
        <v>Submitted</v>
      </c>
      <c r="Q2496" s="1" t="str">
        <f t="shared" si="272"/>
        <v>Valid</v>
      </c>
      <c r="R2496" s="1" t="s">
        <v>38</v>
      </c>
      <c r="S2496" s="4">
        <v>3439045</v>
      </c>
      <c r="T2496" s="1">
        <v>9.5</v>
      </c>
      <c r="U2496" s="1">
        <v>120</v>
      </c>
      <c r="V2496" s="1">
        <v>28658.71</v>
      </c>
      <c r="W2496" s="4">
        <f t="shared" si="273"/>
        <v>2722577.2916666665</v>
      </c>
      <c r="X2496" s="1" t="s">
        <v>28</v>
      </c>
      <c r="Y2496" s="1" t="s">
        <v>29</v>
      </c>
      <c r="Z2496" s="8">
        <v>47958</v>
      </c>
      <c r="AA2496" s="8" t="str">
        <f>TEXT(Table2[[#This Row],[Application_Date]],"yyy")</f>
        <v>2031</v>
      </c>
      <c r="AB2496" s="8" t="str">
        <f>TEXT(Table2[[#This Row],[Application_Date]],"mmmm")</f>
        <v>April</v>
      </c>
      <c r="AC2496" s="1" t="s">
        <v>52</v>
      </c>
      <c r="AD2496" s="1" t="s">
        <v>42</v>
      </c>
      <c r="AE2496" s="1" t="s">
        <v>31</v>
      </c>
    </row>
    <row r="2497" spans="1:31" x14ac:dyDescent="0.25">
      <c r="A2497" s="1" t="s">
        <v>5134</v>
      </c>
      <c r="B2497" s="1" t="str">
        <f>IF(COUNTIF($A$2:A2497,A2497)&gt;1,"Duplicate","Unique")</f>
        <v>Unique</v>
      </c>
      <c r="C2497" s="1" t="s">
        <v>5135</v>
      </c>
      <c r="D2497" s="1" t="s">
        <v>160</v>
      </c>
      <c r="E2497" s="1" t="str">
        <f t="shared" si="267"/>
        <v>Submitted</v>
      </c>
      <c r="F2497" s="1" t="s">
        <v>35</v>
      </c>
      <c r="G2497" s="1">
        <v>40</v>
      </c>
      <c r="H2497" s="1" t="s">
        <v>36</v>
      </c>
      <c r="I2497" s="1" t="s">
        <v>48</v>
      </c>
      <c r="J2497" s="1" t="s">
        <v>49</v>
      </c>
      <c r="K2497" s="4">
        <v>499035</v>
      </c>
      <c r="L2497" s="4" t="str">
        <f t="shared" si="268"/>
        <v>Submitted</v>
      </c>
      <c r="M2497" s="1">
        <v>397</v>
      </c>
      <c r="N2497" s="1" t="str">
        <f t="shared" si="269"/>
        <v>High_risk</v>
      </c>
      <c r="O2497" s="1" t="str">
        <f t="shared" si="270"/>
        <v>Excellent</v>
      </c>
      <c r="P2497" s="1" t="str">
        <f t="shared" si="271"/>
        <v>Submitted</v>
      </c>
      <c r="Q2497" s="1" t="str">
        <f t="shared" si="272"/>
        <v>Valid</v>
      </c>
      <c r="R2497" s="1" t="s">
        <v>70</v>
      </c>
      <c r="S2497" s="4">
        <v>4706538</v>
      </c>
      <c r="T2497" s="1">
        <v>7.71</v>
      </c>
      <c r="U2497" s="1">
        <v>60</v>
      </c>
      <c r="V2497" s="1">
        <v>78442.3</v>
      </c>
      <c r="W2497" s="4">
        <f t="shared" si="273"/>
        <v>3023950.6650003549</v>
      </c>
      <c r="X2497" s="1" t="s">
        <v>85</v>
      </c>
      <c r="Y2497" s="1" t="s">
        <v>86</v>
      </c>
      <c r="Z2497" s="8">
        <v>47959</v>
      </c>
      <c r="AA2497" s="8" t="str">
        <f>TEXT(Table2[[#This Row],[Application_Date]],"yyy")</f>
        <v>2031</v>
      </c>
      <c r="AB2497" s="8" t="str">
        <f>TEXT(Table2[[#This Row],[Application_Date]],"mmmm")</f>
        <v>April</v>
      </c>
      <c r="AC2497" s="1" t="s">
        <v>61</v>
      </c>
      <c r="AD2497" s="1" t="s">
        <v>42</v>
      </c>
      <c r="AE2497" s="1" t="s">
        <v>31</v>
      </c>
    </row>
    <row r="2498" spans="1:31" x14ac:dyDescent="0.25">
      <c r="A2498" s="1" t="s">
        <v>5136</v>
      </c>
      <c r="B2498" s="1" t="str">
        <f>IF(COUNTIF($A$2:A2498,A2498)&gt;1,"Duplicate","Unique")</f>
        <v>Unique</v>
      </c>
      <c r="C2498" s="1" t="s">
        <v>5137</v>
      </c>
      <c r="D2498" s="1" t="s">
        <v>145</v>
      </c>
      <c r="E2498" s="1" t="str">
        <f t="shared" ref="E2498:E2561" si="274">IF(C2498="","Missing","Submitted")</f>
        <v>Submitted</v>
      </c>
      <c r="F2498" s="1" t="s">
        <v>47</v>
      </c>
      <c r="G2498" s="1">
        <v>28</v>
      </c>
      <c r="H2498" s="1" t="s">
        <v>36</v>
      </c>
      <c r="I2498" s="1" t="s">
        <v>25</v>
      </c>
      <c r="J2498" s="1" t="s">
        <v>26</v>
      </c>
      <c r="K2498" s="4">
        <v>832965</v>
      </c>
      <c r="L2498" s="4" t="str">
        <f t="shared" ref="L2498:L2561" si="275">IF(K2498="","Missing","Submitted")</f>
        <v>Submitted</v>
      </c>
      <c r="M2498" s="1">
        <v>696</v>
      </c>
      <c r="N2498" s="1" t="str">
        <f t="shared" ref="N2498:N2561" si="276">IF(M2498&lt;600,"High_risk",IF(M2498&gt;=750,"medium_risk","low_risk"))</f>
        <v>low_risk</v>
      </c>
      <c r="O2498" s="1" t="str">
        <f t="shared" ref="O2498:O2561" si="277">IF(J2499&lt;503,"Poor",IF(J2499&lt;=550,"Fair",IF(J2499&lt;=750,"Good","Excellent")))</f>
        <v>Excellent</v>
      </c>
      <c r="P2498" s="1" t="str">
        <f t="shared" ref="P2498:P2561" si="278">IF(S2498="","Missing","Submitted")</f>
        <v>Submitted</v>
      </c>
      <c r="Q2498" s="1" t="str">
        <f t="shared" ref="Q2498:Q2561" si="279">IF(AND(M2498&gt;=300,M2498&lt;=900),"Valid","Invalid")</f>
        <v>Valid</v>
      </c>
      <c r="R2498" s="1" t="s">
        <v>70</v>
      </c>
      <c r="S2498" s="4">
        <v>1866189</v>
      </c>
      <c r="T2498" s="1">
        <v>7.92</v>
      </c>
      <c r="U2498" s="1">
        <v>24</v>
      </c>
      <c r="V2498" s="1">
        <v>77757.88</v>
      </c>
      <c r="W2498" s="4">
        <f t="shared" ref="W2498:W2561" si="280">PMT(T2498/12,U2498,-S2498)</f>
        <v>1231691.1655116221</v>
      </c>
      <c r="X2498" s="1" t="s">
        <v>1287</v>
      </c>
      <c r="Y2498" s="1" t="s">
        <v>106</v>
      </c>
      <c r="Z2498" s="8">
        <v>47960</v>
      </c>
      <c r="AA2498" s="8" t="str">
        <f>TEXT(Table2[[#This Row],[Application_Date]],"yyy")</f>
        <v>2031</v>
      </c>
      <c r="AB2498" s="8" t="str">
        <f>TEXT(Table2[[#This Row],[Application_Date]],"mmmm")</f>
        <v>April</v>
      </c>
      <c r="AC2498" s="1" t="s">
        <v>61</v>
      </c>
      <c r="AD2498" s="1" t="s">
        <v>42</v>
      </c>
      <c r="AE2498" s="1" t="s">
        <v>62</v>
      </c>
    </row>
    <row r="2499" spans="1:31" x14ac:dyDescent="0.25">
      <c r="A2499" s="1" t="s">
        <v>5138</v>
      </c>
      <c r="B2499" s="1" t="str">
        <f>IF(COUNTIF($A$2:A2499,A2499)&gt;1,"Duplicate","Unique")</f>
        <v>Unique</v>
      </c>
      <c r="C2499" s="1" t="s">
        <v>5139</v>
      </c>
      <c r="D2499" s="1" t="s">
        <v>328</v>
      </c>
      <c r="E2499" s="1" t="str">
        <f t="shared" si="274"/>
        <v>Submitted</v>
      </c>
      <c r="F2499" s="1" t="s">
        <v>35</v>
      </c>
      <c r="G2499" s="1">
        <v>34</v>
      </c>
      <c r="H2499" s="1" t="s">
        <v>24</v>
      </c>
      <c r="I2499" s="1" t="s">
        <v>48</v>
      </c>
      <c r="J2499" s="1" t="s">
        <v>26</v>
      </c>
      <c r="K2499" s="4">
        <v>824922</v>
      </c>
      <c r="L2499" s="4" t="str">
        <f t="shared" si="275"/>
        <v>Submitted</v>
      </c>
      <c r="M2499" s="1">
        <v>563</v>
      </c>
      <c r="N2499" s="1" t="str">
        <f t="shared" si="276"/>
        <v>High_risk</v>
      </c>
      <c r="O2499" s="1" t="str">
        <f t="shared" si="277"/>
        <v>Excellent</v>
      </c>
      <c r="P2499" s="1" t="str">
        <f t="shared" si="278"/>
        <v>Submitted</v>
      </c>
      <c r="Q2499" s="1" t="str">
        <f t="shared" si="279"/>
        <v>Valid</v>
      </c>
      <c r="R2499" s="1" t="s">
        <v>6</v>
      </c>
      <c r="S2499" s="4">
        <v>3805609</v>
      </c>
      <c r="T2499" s="1">
        <v>11.42</v>
      </c>
      <c r="U2499" s="1">
        <v>12</v>
      </c>
      <c r="V2499" s="1">
        <v>317134.08000000002</v>
      </c>
      <c r="W2499" s="4">
        <f t="shared" si="280"/>
        <v>3622857.5015804027</v>
      </c>
      <c r="X2499" s="1" t="s">
        <v>39</v>
      </c>
      <c r="Y2499" s="1" t="s">
        <v>40</v>
      </c>
      <c r="Z2499" s="8">
        <v>47961</v>
      </c>
      <c r="AA2499" s="8" t="str">
        <f>TEXT(Table2[[#This Row],[Application_Date]],"yyy")</f>
        <v>2031</v>
      </c>
      <c r="AB2499" s="8" t="str">
        <f>TEXT(Table2[[#This Row],[Application_Date]],"mmmm")</f>
        <v>April</v>
      </c>
      <c r="AC2499" s="1" t="s">
        <v>52</v>
      </c>
      <c r="AD2499" s="1" t="s">
        <v>42</v>
      </c>
      <c r="AE2499" s="1" t="s">
        <v>62</v>
      </c>
    </row>
    <row r="2500" spans="1:31" x14ac:dyDescent="0.25">
      <c r="A2500" s="1" t="s">
        <v>5140</v>
      </c>
      <c r="B2500" s="1" t="str">
        <f>IF(COUNTIF($A$2:A2500,A2500)&gt;1,"Duplicate","Unique")</f>
        <v>Unique</v>
      </c>
      <c r="C2500" s="1" t="s">
        <v>5141</v>
      </c>
      <c r="D2500" s="1" t="s">
        <v>180</v>
      </c>
      <c r="E2500" s="1" t="str">
        <f t="shared" si="274"/>
        <v>Submitted</v>
      </c>
      <c r="F2500" s="1" t="s">
        <v>35</v>
      </c>
      <c r="G2500" s="1">
        <v>58</v>
      </c>
      <c r="H2500" s="1" t="s">
        <v>24</v>
      </c>
      <c r="I2500" s="1" t="s">
        <v>25</v>
      </c>
      <c r="J2500" s="1" t="s">
        <v>49</v>
      </c>
      <c r="K2500" s="4">
        <v>1226108</v>
      </c>
      <c r="L2500" s="4" t="str">
        <f t="shared" si="275"/>
        <v>Submitted</v>
      </c>
      <c r="M2500" s="1">
        <v>479</v>
      </c>
      <c r="N2500" s="1" t="str">
        <f t="shared" si="276"/>
        <v>High_risk</v>
      </c>
      <c r="O2500" s="1" t="str">
        <f t="shared" si="277"/>
        <v>Excellent</v>
      </c>
      <c r="P2500" s="1" t="str">
        <f t="shared" si="278"/>
        <v>Submitted</v>
      </c>
      <c r="Q2500" s="1" t="str">
        <f t="shared" si="279"/>
        <v>Valid</v>
      </c>
      <c r="R2500" s="1" t="s">
        <v>6</v>
      </c>
      <c r="S2500" s="4">
        <v>3634427</v>
      </c>
      <c r="T2500" s="1">
        <v>8.48</v>
      </c>
      <c r="U2500" s="1">
        <v>36</v>
      </c>
      <c r="V2500" s="1">
        <v>100956.31</v>
      </c>
      <c r="W2500" s="4">
        <f t="shared" si="280"/>
        <v>2568328.4246130227</v>
      </c>
      <c r="X2500" s="1" t="s">
        <v>1384</v>
      </c>
      <c r="Y2500" s="1" t="s">
        <v>51</v>
      </c>
      <c r="Z2500" s="8">
        <v>47962</v>
      </c>
      <c r="AA2500" s="8" t="str">
        <f>TEXT(Table2[[#This Row],[Application_Date]],"yyy")</f>
        <v>2031</v>
      </c>
      <c r="AB2500" s="8" t="str">
        <f>TEXT(Table2[[#This Row],[Application_Date]],"mmmm")</f>
        <v>April</v>
      </c>
      <c r="AC2500" s="1" t="s">
        <v>61</v>
      </c>
      <c r="AD2500" s="1" t="s">
        <v>42</v>
      </c>
      <c r="AE2500" s="1" t="s">
        <v>62</v>
      </c>
    </row>
    <row r="2501" spans="1:31" x14ac:dyDescent="0.25">
      <c r="A2501" s="1" t="s">
        <v>5142</v>
      </c>
      <c r="B2501" s="1" t="str">
        <f>IF(COUNTIF($A$2:A2501,A2501)&gt;1,"Duplicate","Unique")</f>
        <v>Unique</v>
      </c>
      <c r="C2501" s="1" t="s">
        <v>5143</v>
      </c>
      <c r="D2501" s="1" t="s">
        <v>242</v>
      </c>
      <c r="E2501" s="1" t="str">
        <f t="shared" si="274"/>
        <v>Submitted</v>
      </c>
      <c r="F2501" s="1" t="s">
        <v>35</v>
      </c>
      <c r="G2501" s="1">
        <v>52</v>
      </c>
      <c r="H2501" s="1" t="s">
        <v>24</v>
      </c>
      <c r="I2501" s="1" t="s">
        <v>48</v>
      </c>
      <c r="J2501" s="1" t="s">
        <v>49</v>
      </c>
      <c r="K2501" s="4">
        <v>0</v>
      </c>
      <c r="L2501" s="4" t="str">
        <f t="shared" si="275"/>
        <v>Submitted</v>
      </c>
      <c r="M2501" s="1">
        <v>782</v>
      </c>
      <c r="N2501" s="1" t="str">
        <f t="shared" si="276"/>
        <v>medium_risk</v>
      </c>
      <c r="O2501" s="1" t="str">
        <f t="shared" si="277"/>
        <v>Excellent</v>
      </c>
      <c r="P2501" s="1" t="str">
        <f t="shared" si="278"/>
        <v>Submitted</v>
      </c>
      <c r="Q2501" s="1" t="str">
        <f t="shared" si="279"/>
        <v>Valid</v>
      </c>
      <c r="R2501" s="1" t="s">
        <v>6</v>
      </c>
      <c r="S2501" s="4">
        <v>3283934</v>
      </c>
      <c r="T2501" s="1">
        <v>15.15</v>
      </c>
      <c r="U2501" s="1">
        <v>12</v>
      </c>
      <c r="V2501" s="1">
        <v>273661.17</v>
      </c>
      <c r="W2501" s="4">
        <f t="shared" si="280"/>
        <v>4146197.1304017436</v>
      </c>
      <c r="X2501" s="1" t="s">
        <v>28</v>
      </c>
      <c r="Y2501" s="1" t="s">
        <v>29</v>
      </c>
      <c r="Z2501" s="8">
        <v>47963</v>
      </c>
      <c r="AA2501" s="8" t="str">
        <f>TEXT(Table2[[#This Row],[Application_Date]],"yyy")</f>
        <v>2031</v>
      </c>
      <c r="AB2501" s="8" t="str">
        <f>TEXT(Table2[[#This Row],[Application_Date]],"mmmm")</f>
        <v>April</v>
      </c>
      <c r="AC2501" s="1" t="s">
        <v>52</v>
      </c>
      <c r="AD2501" s="1" t="s">
        <v>42</v>
      </c>
      <c r="AE2501" s="1" t="s">
        <v>62</v>
      </c>
    </row>
    <row r="2502" spans="1:31" x14ac:dyDescent="0.25">
      <c r="A2502" s="1" t="s">
        <v>5144</v>
      </c>
      <c r="B2502" s="1" t="str">
        <f>IF(COUNTIF($A$2:A2502,A2502)&gt;1,"Duplicate","Unique")</f>
        <v>Unique</v>
      </c>
      <c r="C2502" s="1" t="s">
        <v>5145</v>
      </c>
      <c r="D2502" s="1" t="s">
        <v>1280</v>
      </c>
      <c r="E2502" s="1" t="str">
        <f t="shared" si="274"/>
        <v>Submitted</v>
      </c>
      <c r="F2502" s="1" t="s">
        <v>47</v>
      </c>
      <c r="G2502" s="1">
        <v>65</v>
      </c>
      <c r="H2502" s="1" t="s">
        <v>24</v>
      </c>
      <c r="I2502" s="1" t="s">
        <v>48</v>
      </c>
      <c r="J2502" s="1" t="s">
        <v>37</v>
      </c>
      <c r="K2502" s="4">
        <v>340886</v>
      </c>
      <c r="L2502" s="4" t="str">
        <f t="shared" si="275"/>
        <v>Submitted</v>
      </c>
      <c r="M2502" s="1">
        <v>505</v>
      </c>
      <c r="N2502" s="1" t="str">
        <f t="shared" si="276"/>
        <v>High_risk</v>
      </c>
      <c r="O2502" s="1" t="str">
        <f t="shared" si="277"/>
        <v>Excellent</v>
      </c>
      <c r="P2502" s="1" t="str">
        <f t="shared" si="278"/>
        <v>Submitted</v>
      </c>
      <c r="Q2502" s="1" t="str">
        <f t="shared" si="279"/>
        <v>Valid</v>
      </c>
      <c r="R2502" s="1" t="s">
        <v>27</v>
      </c>
      <c r="S2502" s="4">
        <v>641358</v>
      </c>
      <c r="T2502" s="1">
        <v>9.07</v>
      </c>
      <c r="U2502" s="1">
        <v>120</v>
      </c>
      <c r="V2502" s="1">
        <v>5344.65</v>
      </c>
      <c r="W2502" s="4">
        <f t="shared" si="280"/>
        <v>484759.755</v>
      </c>
      <c r="X2502" s="1" t="s">
        <v>95</v>
      </c>
      <c r="Y2502" s="1" t="s">
        <v>96</v>
      </c>
      <c r="Z2502" s="8">
        <v>47964</v>
      </c>
      <c r="AA2502" s="8" t="str">
        <f>TEXT(Table2[[#This Row],[Application_Date]],"yyy")</f>
        <v>2031</v>
      </c>
      <c r="AB2502" s="8" t="str">
        <f>TEXT(Table2[[#This Row],[Application_Date]],"mmmm")</f>
        <v>April</v>
      </c>
      <c r="AC2502" s="1" t="s">
        <v>61</v>
      </c>
      <c r="AD2502" s="1" t="s">
        <v>42</v>
      </c>
      <c r="AE2502" s="1" t="s">
        <v>43</v>
      </c>
    </row>
    <row r="2503" spans="1:31" x14ac:dyDescent="0.25">
      <c r="A2503" s="1" t="s">
        <v>5146</v>
      </c>
      <c r="B2503" s="1" t="str">
        <f>IF(COUNTIF($A$2:A2503,A2503)&gt;1,"Duplicate","Unique")</f>
        <v>Unique</v>
      </c>
      <c r="C2503" s="1" t="s">
        <v>5147</v>
      </c>
      <c r="D2503" s="1" t="s">
        <v>89</v>
      </c>
      <c r="E2503" s="1" t="str">
        <f t="shared" si="274"/>
        <v>Submitted</v>
      </c>
      <c r="F2503" s="1" t="s">
        <v>47</v>
      </c>
      <c r="G2503" s="1">
        <v>55</v>
      </c>
      <c r="H2503" s="1" t="s">
        <v>24</v>
      </c>
      <c r="I2503" s="1" t="s">
        <v>25</v>
      </c>
      <c r="J2503" s="1" t="s">
        <v>37</v>
      </c>
      <c r="K2503" s="4">
        <v>1405554</v>
      </c>
      <c r="L2503" s="4" t="str">
        <f t="shared" si="275"/>
        <v>Submitted</v>
      </c>
      <c r="M2503" s="1">
        <v>525</v>
      </c>
      <c r="N2503" s="1" t="str">
        <f t="shared" si="276"/>
        <v>High_risk</v>
      </c>
      <c r="O2503" s="1" t="str">
        <f t="shared" si="277"/>
        <v>Excellent</v>
      </c>
      <c r="P2503" s="1" t="str">
        <f t="shared" si="278"/>
        <v>Submitted</v>
      </c>
      <c r="Q2503" s="1" t="str">
        <f t="shared" si="279"/>
        <v>Valid</v>
      </c>
      <c r="R2503" s="1" t="s">
        <v>6</v>
      </c>
      <c r="S2503" s="4">
        <v>4331000</v>
      </c>
      <c r="T2503" s="1">
        <v>14.64</v>
      </c>
      <c r="U2503" s="1">
        <v>60</v>
      </c>
      <c r="V2503" s="1">
        <v>72183.33</v>
      </c>
      <c r="W2503" s="4">
        <f t="shared" si="280"/>
        <v>5283820</v>
      </c>
      <c r="X2503" s="1" t="s">
        <v>28</v>
      </c>
      <c r="Y2503" s="1" t="s">
        <v>29</v>
      </c>
      <c r="Z2503" s="8">
        <v>47965</v>
      </c>
      <c r="AA2503" s="8" t="str">
        <f>TEXT(Table2[[#This Row],[Application_Date]],"yyy")</f>
        <v>2031</v>
      </c>
      <c r="AB2503" s="8" t="str">
        <f>TEXT(Table2[[#This Row],[Application_Date]],"mmmm")</f>
        <v>April</v>
      </c>
      <c r="AC2503" s="1" t="s">
        <v>61</v>
      </c>
      <c r="AD2503" s="1" t="s">
        <v>30</v>
      </c>
      <c r="AE2503" s="1" t="s">
        <v>43</v>
      </c>
    </row>
    <row r="2504" spans="1:31" x14ac:dyDescent="0.25">
      <c r="A2504" s="1" t="s">
        <v>5148</v>
      </c>
      <c r="B2504" s="1" t="str">
        <f>IF(COUNTIF($A$2:A2504,A2504)&gt;1,"Duplicate","Unique")</f>
        <v>Unique</v>
      </c>
      <c r="C2504" s="1" t="s">
        <v>5149</v>
      </c>
      <c r="D2504" s="1" t="s">
        <v>325</v>
      </c>
      <c r="E2504" s="1" t="str">
        <f t="shared" si="274"/>
        <v>Submitted</v>
      </c>
      <c r="F2504" s="1" t="s">
        <v>35</v>
      </c>
      <c r="G2504" s="1">
        <v>31</v>
      </c>
      <c r="H2504" s="1" t="s">
        <v>36</v>
      </c>
      <c r="I2504" s="1" t="s">
        <v>25</v>
      </c>
      <c r="J2504" s="1" t="s">
        <v>49</v>
      </c>
      <c r="K2504" s="4">
        <v>1765200</v>
      </c>
      <c r="L2504" s="4" t="str">
        <f t="shared" si="275"/>
        <v>Submitted</v>
      </c>
      <c r="M2504" s="1">
        <v>489</v>
      </c>
      <c r="N2504" s="1" t="str">
        <f t="shared" si="276"/>
        <v>High_risk</v>
      </c>
      <c r="O2504" s="1" t="str">
        <f t="shared" si="277"/>
        <v>Excellent</v>
      </c>
      <c r="P2504" s="1" t="str">
        <f t="shared" si="278"/>
        <v>Submitted</v>
      </c>
      <c r="Q2504" s="1" t="str">
        <f t="shared" si="279"/>
        <v>Valid</v>
      </c>
      <c r="R2504" s="1" t="s">
        <v>6</v>
      </c>
      <c r="S2504" s="4">
        <v>2268424</v>
      </c>
      <c r="T2504" s="1">
        <v>16.13</v>
      </c>
      <c r="U2504" s="1">
        <v>36</v>
      </c>
      <c r="V2504" s="1">
        <v>63011.78</v>
      </c>
      <c r="W2504" s="4">
        <f t="shared" si="280"/>
        <v>3049139.926666813</v>
      </c>
      <c r="X2504" s="1" t="s">
        <v>39</v>
      </c>
      <c r="Y2504" s="1" t="s">
        <v>40</v>
      </c>
      <c r="Z2504" s="8">
        <v>47966</v>
      </c>
      <c r="AA2504" s="8" t="str">
        <f>TEXT(Table2[[#This Row],[Application_Date]],"yyy")</f>
        <v>2031</v>
      </c>
      <c r="AB2504" s="8" t="str">
        <f>TEXT(Table2[[#This Row],[Application_Date]],"mmmm")</f>
        <v>April</v>
      </c>
      <c r="AC2504" s="1" t="s">
        <v>61</v>
      </c>
      <c r="AD2504" s="1" t="s">
        <v>42</v>
      </c>
      <c r="AE2504" s="1" t="s">
        <v>62</v>
      </c>
    </row>
    <row r="2505" spans="1:31" x14ac:dyDescent="0.25">
      <c r="A2505" s="1" t="s">
        <v>5150</v>
      </c>
      <c r="B2505" s="1" t="str">
        <f>IF(COUNTIF($A$2:A2505,A2505)&gt;1,"Duplicate","Unique")</f>
        <v>Unique</v>
      </c>
      <c r="C2505" s="1" t="s">
        <v>5151</v>
      </c>
      <c r="D2505" s="1" t="s">
        <v>102</v>
      </c>
      <c r="E2505" s="1" t="str">
        <f t="shared" si="274"/>
        <v>Submitted</v>
      </c>
      <c r="F2505" s="1" t="s">
        <v>35</v>
      </c>
      <c r="G2505" s="1">
        <v>28</v>
      </c>
      <c r="H2505" s="1" t="s">
        <v>24</v>
      </c>
      <c r="I2505" s="1" t="s">
        <v>48</v>
      </c>
      <c r="J2505" s="1" t="s">
        <v>70</v>
      </c>
      <c r="K2505" s="4">
        <v>1577508</v>
      </c>
      <c r="L2505" s="4" t="str">
        <f t="shared" si="275"/>
        <v>Submitted</v>
      </c>
      <c r="M2505" s="1">
        <v>351</v>
      </c>
      <c r="N2505" s="1" t="str">
        <f t="shared" si="276"/>
        <v>High_risk</v>
      </c>
      <c r="O2505" s="1" t="str">
        <f t="shared" si="277"/>
        <v>Excellent</v>
      </c>
      <c r="P2505" s="1" t="str">
        <f t="shared" si="278"/>
        <v>Submitted</v>
      </c>
      <c r="Q2505" s="1" t="str">
        <f t="shared" si="279"/>
        <v>Valid</v>
      </c>
      <c r="R2505" s="1" t="s">
        <v>82</v>
      </c>
      <c r="S2505" s="4">
        <v>749327</v>
      </c>
      <c r="T2505" s="1">
        <v>12.73</v>
      </c>
      <c r="U2505" s="1">
        <v>120</v>
      </c>
      <c r="V2505" s="1">
        <v>6244.39</v>
      </c>
      <c r="W2505" s="4">
        <f t="shared" si="280"/>
        <v>794911.05916666659</v>
      </c>
      <c r="X2505" s="1" t="s">
        <v>28</v>
      </c>
      <c r="Y2505" s="1" t="s">
        <v>29</v>
      </c>
      <c r="Z2505" s="8">
        <v>47967</v>
      </c>
      <c r="AA2505" s="8" t="str">
        <f>TEXT(Table2[[#This Row],[Application_Date]],"yyy")</f>
        <v>2031</v>
      </c>
      <c r="AB2505" s="8" t="str">
        <f>TEXT(Table2[[#This Row],[Application_Date]],"mmmm")</f>
        <v>April</v>
      </c>
      <c r="AC2505" s="1" t="s">
        <v>52</v>
      </c>
      <c r="AD2505" s="1" t="s">
        <v>42</v>
      </c>
      <c r="AE2505" s="1" t="s">
        <v>62</v>
      </c>
    </row>
    <row r="2506" spans="1:31" x14ac:dyDescent="0.25">
      <c r="A2506" s="1" t="s">
        <v>5152</v>
      </c>
      <c r="B2506" s="1" t="str">
        <f>IF(COUNTIF($A$2:A2506,A2506)&gt;1,"Duplicate","Unique")</f>
        <v>Unique</v>
      </c>
      <c r="C2506" s="1" t="s">
        <v>5153</v>
      </c>
      <c r="D2506" s="1" t="s">
        <v>169</v>
      </c>
      <c r="E2506" s="1" t="str">
        <f t="shared" si="274"/>
        <v>Submitted</v>
      </c>
      <c r="F2506" s="1" t="s">
        <v>35</v>
      </c>
      <c r="G2506" s="1">
        <v>47</v>
      </c>
      <c r="H2506" s="1" t="s">
        <v>36</v>
      </c>
      <c r="I2506" s="1" t="s">
        <v>25</v>
      </c>
      <c r="J2506" s="1" t="s">
        <v>37</v>
      </c>
      <c r="K2506" s="4">
        <v>1253064</v>
      </c>
      <c r="L2506" s="4" t="str">
        <f t="shared" si="275"/>
        <v>Submitted</v>
      </c>
      <c r="M2506" s="1">
        <v>380</v>
      </c>
      <c r="N2506" s="1" t="str">
        <f t="shared" si="276"/>
        <v>High_risk</v>
      </c>
      <c r="O2506" s="1" t="str">
        <f t="shared" si="277"/>
        <v>Excellent</v>
      </c>
      <c r="P2506" s="1" t="str">
        <f t="shared" si="278"/>
        <v>Submitted</v>
      </c>
      <c r="Q2506" s="1" t="str">
        <f t="shared" si="279"/>
        <v>Valid</v>
      </c>
      <c r="R2506" s="1" t="s">
        <v>27</v>
      </c>
      <c r="S2506" s="4">
        <v>3944895</v>
      </c>
      <c r="T2506" s="1">
        <v>7.29</v>
      </c>
      <c r="U2506" s="1">
        <v>12</v>
      </c>
      <c r="V2506" s="1">
        <v>328741.25</v>
      </c>
      <c r="W2506" s="4">
        <f t="shared" si="280"/>
        <v>2404600.3599970173</v>
      </c>
      <c r="X2506" s="1" t="s">
        <v>85</v>
      </c>
      <c r="Y2506" s="1" t="s">
        <v>86</v>
      </c>
      <c r="Z2506" s="8">
        <v>47968</v>
      </c>
      <c r="AA2506" s="8" t="str">
        <f>TEXT(Table2[[#This Row],[Application_Date]],"yyy")</f>
        <v>2031</v>
      </c>
      <c r="AB2506" s="8" t="str">
        <f>TEXT(Table2[[#This Row],[Application_Date]],"mmmm")</f>
        <v>April</v>
      </c>
      <c r="AC2506" s="1" t="s">
        <v>41</v>
      </c>
      <c r="AD2506" s="1" t="s">
        <v>42</v>
      </c>
      <c r="AE2506" s="1" t="s">
        <v>43</v>
      </c>
    </row>
    <row r="2507" spans="1:31" x14ac:dyDescent="0.25">
      <c r="A2507" s="1" t="s">
        <v>5154</v>
      </c>
      <c r="B2507" s="1" t="str">
        <f>IF(COUNTIF($A$2:A2507,A2507)&gt;1,"Duplicate","Unique")</f>
        <v>Unique</v>
      </c>
      <c r="C2507" s="1" t="s">
        <v>5155</v>
      </c>
      <c r="D2507" s="1" t="s">
        <v>361</v>
      </c>
      <c r="E2507" s="1" t="str">
        <f t="shared" si="274"/>
        <v>Submitted</v>
      </c>
      <c r="F2507" s="1" t="s">
        <v>35</v>
      </c>
      <c r="G2507" s="1">
        <v>49</v>
      </c>
      <c r="H2507" s="1" t="s">
        <v>36</v>
      </c>
      <c r="I2507" s="1" t="s">
        <v>25</v>
      </c>
      <c r="J2507" s="1" t="s">
        <v>70</v>
      </c>
      <c r="K2507" s="4">
        <v>909730</v>
      </c>
      <c r="L2507" s="4" t="str">
        <f t="shared" si="275"/>
        <v>Submitted</v>
      </c>
      <c r="M2507" s="1">
        <v>535</v>
      </c>
      <c r="N2507" s="1" t="str">
        <f t="shared" si="276"/>
        <v>High_risk</v>
      </c>
      <c r="O2507" s="1" t="str">
        <f t="shared" si="277"/>
        <v>Excellent</v>
      </c>
      <c r="P2507" s="1" t="str">
        <f t="shared" si="278"/>
        <v>Submitted</v>
      </c>
      <c r="Q2507" s="1" t="str">
        <f t="shared" si="279"/>
        <v>Valid</v>
      </c>
      <c r="R2507" s="1" t="s">
        <v>70</v>
      </c>
      <c r="S2507" s="4">
        <v>2020717</v>
      </c>
      <c r="T2507" s="1">
        <v>17.37</v>
      </c>
      <c r="U2507" s="1">
        <v>12</v>
      </c>
      <c r="V2507" s="1">
        <v>168393.08</v>
      </c>
      <c r="W2507" s="4">
        <f t="shared" si="280"/>
        <v>2925051.1658597519</v>
      </c>
      <c r="X2507" s="1" t="s">
        <v>105</v>
      </c>
      <c r="Y2507" s="1" t="s">
        <v>106</v>
      </c>
      <c r="Z2507" s="8">
        <v>47969</v>
      </c>
      <c r="AA2507" s="8" t="str">
        <f>TEXT(Table2[[#This Row],[Application_Date]],"yyy")</f>
        <v>2031</v>
      </c>
      <c r="AB2507" s="8" t="str">
        <f>TEXT(Table2[[#This Row],[Application_Date]],"mmmm")</f>
        <v>May</v>
      </c>
      <c r="AC2507" s="1" t="s">
        <v>52</v>
      </c>
      <c r="AD2507" s="1" t="s">
        <v>30</v>
      </c>
      <c r="AE2507" s="1" t="s">
        <v>31</v>
      </c>
    </row>
    <row r="2508" spans="1:31" x14ac:dyDescent="0.25">
      <c r="A2508" s="1" t="s">
        <v>5156</v>
      </c>
      <c r="B2508" s="1" t="str">
        <f>IF(COUNTIF($A$2:A2508,A2508)&gt;1,"Duplicate","Unique")</f>
        <v>Unique</v>
      </c>
      <c r="C2508" s="1" t="s">
        <v>5157</v>
      </c>
      <c r="D2508" s="1" t="s">
        <v>587</v>
      </c>
      <c r="E2508" s="1" t="str">
        <f t="shared" si="274"/>
        <v>Submitted</v>
      </c>
      <c r="F2508" s="1" t="s">
        <v>47</v>
      </c>
      <c r="G2508" s="1">
        <v>59</v>
      </c>
      <c r="H2508" s="1" t="s">
        <v>36</v>
      </c>
      <c r="I2508" s="1" t="s">
        <v>48</v>
      </c>
      <c r="J2508" s="1" t="s">
        <v>26</v>
      </c>
      <c r="K2508" s="4">
        <v>1039117</v>
      </c>
      <c r="L2508" s="4" t="str">
        <f t="shared" si="275"/>
        <v>Submitted</v>
      </c>
      <c r="M2508" s="1">
        <v>859</v>
      </c>
      <c r="N2508" s="1" t="str">
        <f t="shared" si="276"/>
        <v>medium_risk</v>
      </c>
      <c r="O2508" s="1" t="str">
        <f t="shared" si="277"/>
        <v>Excellent</v>
      </c>
      <c r="P2508" s="1" t="str">
        <f t="shared" si="278"/>
        <v>Submitted</v>
      </c>
      <c r="Q2508" s="1" t="str">
        <f t="shared" si="279"/>
        <v>Valid</v>
      </c>
      <c r="R2508" s="1" t="s">
        <v>6</v>
      </c>
      <c r="S2508" s="4">
        <v>390231</v>
      </c>
      <c r="T2508" s="1">
        <v>9.9600000000000009</v>
      </c>
      <c r="U2508" s="1">
        <v>180</v>
      </c>
      <c r="V2508" s="1">
        <v>2167.9499999999998</v>
      </c>
      <c r="W2508" s="4">
        <f t="shared" si="280"/>
        <v>323891.73000000004</v>
      </c>
      <c r="X2508" s="1" t="s">
        <v>95</v>
      </c>
      <c r="Y2508" s="1" t="s">
        <v>96</v>
      </c>
      <c r="Z2508" s="8">
        <v>47970</v>
      </c>
      <c r="AA2508" s="8" t="str">
        <f>TEXT(Table2[[#This Row],[Application_Date]],"yyy")</f>
        <v>2031</v>
      </c>
      <c r="AB2508" s="8" t="str">
        <f>TEXT(Table2[[#This Row],[Application_Date]],"mmmm")</f>
        <v>May</v>
      </c>
      <c r="AC2508" s="1" t="s">
        <v>61</v>
      </c>
      <c r="AD2508" s="1" t="s">
        <v>30</v>
      </c>
      <c r="AE2508" s="1" t="s">
        <v>43</v>
      </c>
    </row>
    <row r="2509" spans="1:31" x14ac:dyDescent="0.25">
      <c r="A2509" s="1" t="s">
        <v>5158</v>
      </c>
      <c r="B2509" s="1" t="str">
        <f>IF(COUNTIF($A$2:A2509,A2509)&gt;1,"Duplicate","Unique")</f>
        <v>Unique</v>
      </c>
      <c r="C2509" s="1" t="s">
        <v>5159</v>
      </c>
      <c r="D2509" s="1" t="s">
        <v>572</v>
      </c>
      <c r="E2509" s="1" t="str">
        <f t="shared" si="274"/>
        <v>Submitted</v>
      </c>
      <c r="F2509" s="1" t="s">
        <v>35</v>
      </c>
      <c r="G2509" s="1">
        <v>41</v>
      </c>
      <c r="H2509" s="1" t="s">
        <v>36</v>
      </c>
      <c r="I2509" s="1" t="s">
        <v>25</v>
      </c>
      <c r="J2509" s="1" t="s">
        <v>49</v>
      </c>
      <c r="K2509" s="4">
        <v>1195265</v>
      </c>
      <c r="L2509" s="4" t="str">
        <f t="shared" si="275"/>
        <v>Submitted</v>
      </c>
      <c r="M2509" s="1">
        <v>493</v>
      </c>
      <c r="N2509" s="1" t="str">
        <f t="shared" si="276"/>
        <v>High_risk</v>
      </c>
      <c r="O2509" s="1" t="str">
        <f t="shared" si="277"/>
        <v>Excellent</v>
      </c>
      <c r="P2509" s="1" t="str">
        <f t="shared" si="278"/>
        <v>Submitted</v>
      </c>
      <c r="Q2509" s="1" t="str">
        <f t="shared" si="279"/>
        <v>Valid</v>
      </c>
      <c r="R2509" s="1" t="s">
        <v>82</v>
      </c>
      <c r="S2509" s="4">
        <v>2503024</v>
      </c>
      <c r="T2509" s="1">
        <v>14.28</v>
      </c>
      <c r="U2509" s="1">
        <v>180</v>
      </c>
      <c r="V2509" s="1">
        <v>13905.69</v>
      </c>
      <c r="W2509" s="4">
        <f t="shared" si="280"/>
        <v>2978598.56</v>
      </c>
      <c r="X2509" s="1" t="s">
        <v>95</v>
      </c>
      <c r="Y2509" s="1" t="s">
        <v>96</v>
      </c>
      <c r="Z2509" s="8">
        <v>47971</v>
      </c>
      <c r="AA2509" s="8" t="str">
        <f>TEXT(Table2[[#This Row],[Application_Date]],"yyy")</f>
        <v>2031</v>
      </c>
      <c r="AB2509" s="8" t="str">
        <f>TEXT(Table2[[#This Row],[Application_Date]],"mmmm")</f>
        <v>May</v>
      </c>
      <c r="AC2509" s="1" t="s">
        <v>61</v>
      </c>
      <c r="AD2509" s="1" t="s">
        <v>42</v>
      </c>
      <c r="AE2509" s="1" t="s">
        <v>66</v>
      </c>
    </row>
    <row r="2510" spans="1:31" x14ac:dyDescent="0.25">
      <c r="A2510" s="1" t="s">
        <v>5160</v>
      </c>
      <c r="B2510" s="1" t="str">
        <f>IF(COUNTIF($A$2:A2510,A2510)&gt;1,"Duplicate","Unique")</f>
        <v>Unique</v>
      </c>
      <c r="C2510" s="1" t="s">
        <v>5161</v>
      </c>
      <c r="D2510" s="1" t="s">
        <v>118</v>
      </c>
      <c r="E2510" s="1" t="str">
        <f t="shared" si="274"/>
        <v>Submitted</v>
      </c>
      <c r="F2510" s="1" t="s">
        <v>47</v>
      </c>
      <c r="G2510" s="1">
        <v>63</v>
      </c>
      <c r="H2510" s="1" t="s">
        <v>36</v>
      </c>
      <c r="I2510" s="1" t="s">
        <v>25</v>
      </c>
      <c r="J2510" s="1" t="s">
        <v>49</v>
      </c>
      <c r="K2510" s="4">
        <v>2332559</v>
      </c>
      <c r="L2510" s="4" t="str">
        <f t="shared" si="275"/>
        <v>Submitted</v>
      </c>
      <c r="M2510" s="1">
        <v>447</v>
      </c>
      <c r="N2510" s="1" t="str">
        <f t="shared" si="276"/>
        <v>High_risk</v>
      </c>
      <c r="O2510" s="1" t="str">
        <f t="shared" si="277"/>
        <v>Excellent</v>
      </c>
      <c r="P2510" s="1" t="str">
        <f t="shared" si="278"/>
        <v>Submitted</v>
      </c>
      <c r="Q2510" s="1" t="str">
        <f t="shared" si="279"/>
        <v>Valid</v>
      </c>
      <c r="R2510" s="1" t="s">
        <v>70</v>
      </c>
      <c r="S2510" s="4">
        <v>3329667</v>
      </c>
      <c r="T2510" s="1">
        <v>7.57</v>
      </c>
      <c r="U2510" s="1">
        <v>60</v>
      </c>
      <c r="V2510" s="1">
        <v>55494.45</v>
      </c>
      <c r="W2510" s="4">
        <f t="shared" si="280"/>
        <v>2100464.9325003782</v>
      </c>
      <c r="X2510" s="1" t="s">
        <v>105</v>
      </c>
      <c r="Y2510" s="1" t="s">
        <v>106</v>
      </c>
      <c r="Z2510" s="8">
        <v>47972</v>
      </c>
      <c r="AA2510" s="8" t="str">
        <f>TEXT(Table2[[#This Row],[Application_Date]],"yyy")</f>
        <v>2031</v>
      </c>
      <c r="AB2510" s="8" t="str">
        <f>TEXT(Table2[[#This Row],[Application_Date]],"mmmm")</f>
        <v>May</v>
      </c>
      <c r="AC2510" s="1" t="s">
        <v>61</v>
      </c>
      <c r="AD2510" s="1" t="s">
        <v>30</v>
      </c>
      <c r="AE2510" s="1" t="s">
        <v>31</v>
      </c>
    </row>
    <row r="2511" spans="1:31" x14ac:dyDescent="0.25">
      <c r="A2511" s="1" t="s">
        <v>5162</v>
      </c>
      <c r="B2511" s="1" t="str">
        <f>IF(COUNTIF($A$2:A2511,A2511)&gt;1,"Duplicate","Unique")</f>
        <v>Unique</v>
      </c>
      <c r="C2511" s="1" t="s">
        <v>5163</v>
      </c>
      <c r="D2511" s="1" t="s">
        <v>328</v>
      </c>
      <c r="E2511" s="1" t="str">
        <f t="shared" si="274"/>
        <v>Submitted</v>
      </c>
      <c r="F2511" s="1" t="s">
        <v>35</v>
      </c>
      <c r="G2511" s="1">
        <v>56</v>
      </c>
      <c r="H2511" s="1" t="s">
        <v>36</v>
      </c>
      <c r="I2511" s="1" t="s">
        <v>48</v>
      </c>
      <c r="J2511" s="1" t="s">
        <v>49</v>
      </c>
      <c r="K2511" s="4">
        <v>459568</v>
      </c>
      <c r="L2511" s="4" t="str">
        <f t="shared" si="275"/>
        <v>Submitted</v>
      </c>
      <c r="M2511" s="1">
        <v>894</v>
      </c>
      <c r="N2511" s="1" t="str">
        <f t="shared" si="276"/>
        <v>medium_risk</v>
      </c>
      <c r="O2511" s="1" t="str">
        <f t="shared" si="277"/>
        <v>Excellent</v>
      </c>
      <c r="P2511" s="1" t="str">
        <f t="shared" si="278"/>
        <v>Submitted</v>
      </c>
      <c r="Q2511" s="1" t="str">
        <f t="shared" si="279"/>
        <v>Valid</v>
      </c>
      <c r="R2511" s="1" t="s">
        <v>6</v>
      </c>
      <c r="S2511" s="4">
        <v>1335359</v>
      </c>
      <c r="T2511" s="1">
        <v>15.89</v>
      </c>
      <c r="U2511" s="1">
        <v>120</v>
      </c>
      <c r="V2511" s="1">
        <v>11127.99</v>
      </c>
      <c r="W2511" s="4">
        <f t="shared" si="280"/>
        <v>1768237.8758333335</v>
      </c>
      <c r="X2511" s="1" t="s">
        <v>39</v>
      </c>
      <c r="Y2511" s="1" t="s">
        <v>40</v>
      </c>
      <c r="Z2511" s="8">
        <v>47973</v>
      </c>
      <c r="AA2511" s="8" t="str">
        <f>TEXT(Table2[[#This Row],[Application_Date]],"yyy")</f>
        <v>2031</v>
      </c>
      <c r="AB2511" s="8" t="str">
        <f>TEXT(Table2[[#This Row],[Application_Date]],"mmmm")</f>
        <v>May</v>
      </c>
      <c r="AC2511" s="1" t="s">
        <v>61</v>
      </c>
      <c r="AD2511" s="1" t="s">
        <v>42</v>
      </c>
      <c r="AE2511" s="1" t="s">
        <v>43</v>
      </c>
    </row>
    <row r="2512" spans="1:31" x14ac:dyDescent="0.25">
      <c r="A2512" s="1" t="s">
        <v>5164</v>
      </c>
      <c r="B2512" s="1" t="str">
        <f>IF(COUNTIF($A$2:A2512,A2512)&gt;1,"Duplicate","Unique")</f>
        <v>Unique</v>
      </c>
      <c r="C2512" s="1" t="s">
        <v>5165</v>
      </c>
      <c r="D2512" s="1" t="s">
        <v>199</v>
      </c>
      <c r="E2512" s="1" t="str">
        <f t="shared" si="274"/>
        <v>Submitted</v>
      </c>
      <c r="F2512" s="1" t="s">
        <v>35</v>
      </c>
      <c r="G2512" s="1">
        <v>65</v>
      </c>
      <c r="H2512" s="1" t="s">
        <v>24</v>
      </c>
      <c r="I2512" s="1" t="s">
        <v>48</v>
      </c>
      <c r="J2512" s="1" t="s">
        <v>37</v>
      </c>
      <c r="K2512" s="4">
        <v>1937708</v>
      </c>
      <c r="L2512" s="4" t="str">
        <f t="shared" si="275"/>
        <v>Submitted</v>
      </c>
      <c r="M2512" s="1">
        <v>601</v>
      </c>
      <c r="N2512" s="1" t="str">
        <f t="shared" si="276"/>
        <v>low_risk</v>
      </c>
      <c r="O2512" s="1" t="str">
        <f t="shared" si="277"/>
        <v>Excellent</v>
      </c>
      <c r="P2512" s="1" t="str">
        <f t="shared" si="278"/>
        <v>Submitted</v>
      </c>
      <c r="Q2512" s="1" t="str">
        <f t="shared" si="279"/>
        <v>Valid</v>
      </c>
      <c r="R2512" s="1" t="s">
        <v>38</v>
      </c>
      <c r="S2512" s="4">
        <v>395035</v>
      </c>
      <c r="T2512" s="1">
        <v>7.76</v>
      </c>
      <c r="U2512" s="1">
        <v>60</v>
      </c>
      <c r="V2512" s="1">
        <v>6583.92</v>
      </c>
      <c r="W2512" s="4">
        <f t="shared" si="280"/>
        <v>255455.9666666924</v>
      </c>
      <c r="X2512" s="1" t="s">
        <v>59</v>
      </c>
      <c r="Y2512" s="1" t="s">
        <v>60</v>
      </c>
      <c r="Z2512" s="8">
        <v>47974</v>
      </c>
      <c r="AA2512" s="8" t="str">
        <f>TEXT(Table2[[#This Row],[Application_Date]],"yyy")</f>
        <v>2031</v>
      </c>
      <c r="AB2512" s="8" t="str">
        <f>TEXT(Table2[[#This Row],[Application_Date]],"mmmm")</f>
        <v>May</v>
      </c>
      <c r="AC2512" s="1" t="s">
        <v>41</v>
      </c>
      <c r="AD2512" s="1" t="s">
        <v>30</v>
      </c>
      <c r="AE2512" s="1" t="s">
        <v>62</v>
      </c>
    </row>
    <row r="2513" spans="1:31" x14ac:dyDescent="0.25">
      <c r="A2513" s="1" t="s">
        <v>5166</v>
      </c>
      <c r="B2513" s="1" t="str">
        <f>IF(COUNTIF($A$2:A2513,A2513)&gt;1,"Duplicate","Unique")</f>
        <v>Unique</v>
      </c>
      <c r="C2513" s="1" t="s">
        <v>5167</v>
      </c>
      <c r="D2513" s="1" t="s">
        <v>234</v>
      </c>
      <c r="E2513" s="1" t="str">
        <f t="shared" si="274"/>
        <v>Submitted</v>
      </c>
      <c r="F2513" s="1" t="s">
        <v>35</v>
      </c>
      <c r="G2513" s="1">
        <v>56</v>
      </c>
      <c r="H2513" s="1" t="s">
        <v>24</v>
      </c>
      <c r="I2513" s="1" t="s">
        <v>48</v>
      </c>
      <c r="J2513" s="1" t="s">
        <v>26</v>
      </c>
      <c r="K2513" s="4">
        <v>720575</v>
      </c>
      <c r="L2513" s="4" t="str">
        <f t="shared" si="275"/>
        <v>Submitted</v>
      </c>
      <c r="M2513" s="1">
        <v>431</v>
      </c>
      <c r="N2513" s="1" t="str">
        <f t="shared" si="276"/>
        <v>High_risk</v>
      </c>
      <c r="O2513" s="1" t="str">
        <f t="shared" si="277"/>
        <v>Excellent</v>
      </c>
      <c r="P2513" s="1" t="str">
        <f t="shared" si="278"/>
        <v>Submitted</v>
      </c>
      <c r="Q2513" s="1" t="str">
        <f t="shared" si="279"/>
        <v>Valid</v>
      </c>
      <c r="R2513" s="1" t="s">
        <v>6</v>
      </c>
      <c r="S2513" s="4">
        <v>266861</v>
      </c>
      <c r="T2513" s="1">
        <v>11.97</v>
      </c>
      <c r="U2513" s="1">
        <v>60</v>
      </c>
      <c r="V2513" s="1">
        <v>4447.68</v>
      </c>
      <c r="W2513" s="4">
        <f t="shared" si="280"/>
        <v>266193.84750000003</v>
      </c>
      <c r="X2513" s="1" t="s">
        <v>105</v>
      </c>
      <c r="Y2513" s="1" t="s">
        <v>106</v>
      </c>
      <c r="Z2513" s="8">
        <v>47975</v>
      </c>
      <c r="AA2513" s="8" t="str">
        <f>TEXT(Table2[[#This Row],[Application_Date]],"yyy")</f>
        <v>2031</v>
      </c>
      <c r="AB2513" s="8" t="str">
        <f>TEXT(Table2[[#This Row],[Application_Date]],"mmmm")</f>
        <v>May</v>
      </c>
      <c r="AC2513" s="1" t="s">
        <v>61</v>
      </c>
      <c r="AD2513" s="1" t="s">
        <v>42</v>
      </c>
      <c r="AE2513" s="1" t="s">
        <v>66</v>
      </c>
    </row>
    <row r="2514" spans="1:31" x14ac:dyDescent="0.25">
      <c r="A2514" s="1" t="s">
        <v>5168</v>
      </c>
      <c r="B2514" s="1" t="str">
        <f>IF(COUNTIF($A$2:A2514,A2514)&gt;1,"Duplicate","Unique")</f>
        <v>Unique</v>
      </c>
      <c r="C2514" s="1" t="s">
        <v>5169</v>
      </c>
      <c r="D2514" s="1" t="s">
        <v>333</v>
      </c>
      <c r="E2514" s="1" t="str">
        <f t="shared" si="274"/>
        <v>Submitted</v>
      </c>
      <c r="F2514" s="1" t="s">
        <v>47</v>
      </c>
      <c r="G2514" s="1">
        <v>19</v>
      </c>
      <c r="H2514" s="1" t="s">
        <v>24</v>
      </c>
      <c r="I2514" s="1" t="s">
        <v>48</v>
      </c>
      <c r="J2514" s="1" t="s">
        <v>37</v>
      </c>
      <c r="K2514" s="4">
        <v>1271450</v>
      </c>
      <c r="L2514" s="4" t="str">
        <f t="shared" si="275"/>
        <v>Submitted</v>
      </c>
      <c r="M2514" s="1">
        <v>420</v>
      </c>
      <c r="N2514" s="1" t="str">
        <f t="shared" si="276"/>
        <v>High_risk</v>
      </c>
      <c r="O2514" s="1" t="str">
        <f t="shared" si="277"/>
        <v>Excellent</v>
      </c>
      <c r="P2514" s="1" t="str">
        <f t="shared" si="278"/>
        <v>Submitted</v>
      </c>
      <c r="Q2514" s="1" t="str">
        <f t="shared" si="279"/>
        <v>Valid</v>
      </c>
      <c r="R2514" s="1" t="s">
        <v>27</v>
      </c>
      <c r="S2514" s="4">
        <v>1205457</v>
      </c>
      <c r="T2514" s="1">
        <v>16.16</v>
      </c>
      <c r="U2514" s="1">
        <v>24</v>
      </c>
      <c r="V2514" s="1">
        <v>50227.38</v>
      </c>
      <c r="W2514" s="4">
        <f t="shared" si="280"/>
        <v>1623348.7620872678</v>
      </c>
      <c r="X2514" s="1" t="s">
        <v>28</v>
      </c>
      <c r="Y2514" s="1" t="s">
        <v>29</v>
      </c>
      <c r="Z2514" s="8">
        <v>47976</v>
      </c>
      <c r="AA2514" s="8" t="str">
        <f>TEXT(Table2[[#This Row],[Application_Date]],"yyy")</f>
        <v>2031</v>
      </c>
      <c r="AB2514" s="8" t="str">
        <f>TEXT(Table2[[#This Row],[Application_Date]],"mmmm")</f>
        <v>May</v>
      </c>
      <c r="AC2514" s="1" t="s">
        <v>52</v>
      </c>
      <c r="AD2514" s="1" t="s">
        <v>30</v>
      </c>
      <c r="AE2514" s="1" t="s">
        <v>66</v>
      </c>
    </row>
    <row r="2515" spans="1:31" x14ac:dyDescent="0.25">
      <c r="A2515" s="1" t="s">
        <v>5170</v>
      </c>
      <c r="B2515" s="1" t="str">
        <f>IF(COUNTIF($A$2:A2515,A2515)&gt;1,"Duplicate","Unique")</f>
        <v>Unique</v>
      </c>
      <c r="C2515" s="1" t="s">
        <v>5171</v>
      </c>
      <c r="D2515" s="1" t="s">
        <v>333</v>
      </c>
      <c r="E2515" s="1" t="str">
        <f t="shared" si="274"/>
        <v>Submitted</v>
      </c>
      <c r="F2515" s="1" t="s">
        <v>47</v>
      </c>
      <c r="G2515" s="1">
        <v>55</v>
      </c>
      <c r="H2515" s="1" t="s">
        <v>36</v>
      </c>
      <c r="I2515" s="1" t="s">
        <v>25</v>
      </c>
      <c r="J2515" s="1" t="s">
        <v>26</v>
      </c>
      <c r="K2515" s="4">
        <v>461709</v>
      </c>
      <c r="L2515" s="4" t="str">
        <f t="shared" si="275"/>
        <v>Submitted</v>
      </c>
      <c r="M2515" s="1">
        <v>811</v>
      </c>
      <c r="N2515" s="1" t="str">
        <f t="shared" si="276"/>
        <v>medium_risk</v>
      </c>
      <c r="O2515" s="1" t="str">
        <f t="shared" si="277"/>
        <v>Excellent</v>
      </c>
      <c r="P2515" s="1" t="str">
        <f t="shared" si="278"/>
        <v>Submitted</v>
      </c>
      <c r="Q2515" s="1" t="str">
        <f t="shared" si="279"/>
        <v>Valid</v>
      </c>
      <c r="R2515" s="1" t="s">
        <v>27</v>
      </c>
      <c r="S2515" s="4">
        <v>2605525</v>
      </c>
      <c r="T2515" s="1">
        <v>7.66</v>
      </c>
      <c r="U2515" s="1">
        <v>12</v>
      </c>
      <c r="V2515" s="1">
        <v>217127.08</v>
      </c>
      <c r="W2515" s="4">
        <f t="shared" si="280"/>
        <v>1667652.8790614619</v>
      </c>
      <c r="X2515" s="1" t="s">
        <v>95</v>
      </c>
      <c r="Y2515" s="1" t="s">
        <v>96</v>
      </c>
      <c r="Z2515" s="8">
        <v>47977</v>
      </c>
      <c r="AA2515" s="8" t="str">
        <f>TEXT(Table2[[#This Row],[Application_Date]],"yyy")</f>
        <v>2031</v>
      </c>
      <c r="AB2515" s="8" t="str">
        <f>TEXT(Table2[[#This Row],[Application_Date]],"mmmm")</f>
        <v>May</v>
      </c>
      <c r="AC2515" s="1" t="s">
        <v>41</v>
      </c>
      <c r="AD2515" s="1" t="s">
        <v>42</v>
      </c>
      <c r="AE2515" s="1" t="s">
        <v>66</v>
      </c>
    </row>
    <row r="2516" spans="1:31" x14ac:dyDescent="0.25">
      <c r="A2516" s="1" t="s">
        <v>5172</v>
      </c>
      <c r="B2516" s="1" t="str">
        <f>IF(COUNTIF($A$2:A2516,A2516)&gt;1,"Duplicate","Unique")</f>
        <v>Unique</v>
      </c>
      <c r="C2516" s="1" t="s">
        <v>5173</v>
      </c>
      <c r="D2516" s="1">
        <v>0</v>
      </c>
      <c r="E2516" s="1" t="str">
        <f t="shared" si="274"/>
        <v>Submitted</v>
      </c>
      <c r="F2516" s="1" t="s">
        <v>47</v>
      </c>
      <c r="G2516" s="1">
        <v>36</v>
      </c>
      <c r="H2516" s="1" t="s">
        <v>24</v>
      </c>
      <c r="I2516" s="1" t="s">
        <v>25</v>
      </c>
      <c r="J2516" s="1" t="s">
        <v>26</v>
      </c>
      <c r="K2516" s="4">
        <v>2131439</v>
      </c>
      <c r="L2516" s="4" t="str">
        <f t="shared" si="275"/>
        <v>Submitted</v>
      </c>
      <c r="M2516" s="1">
        <v>647</v>
      </c>
      <c r="N2516" s="1" t="str">
        <f t="shared" si="276"/>
        <v>low_risk</v>
      </c>
      <c r="O2516" s="1" t="str">
        <f t="shared" si="277"/>
        <v>Excellent</v>
      </c>
      <c r="P2516" s="1" t="str">
        <f t="shared" si="278"/>
        <v>Submitted</v>
      </c>
      <c r="Q2516" s="1" t="str">
        <f t="shared" si="279"/>
        <v>Valid</v>
      </c>
      <c r="R2516" s="1" t="s">
        <v>6</v>
      </c>
      <c r="S2516" s="4">
        <v>1518084</v>
      </c>
      <c r="T2516" s="1">
        <v>17.21</v>
      </c>
      <c r="U2516" s="1">
        <v>120</v>
      </c>
      <c r="V2516" s="1">
        <v>12650.7</v>
      </c>
      <c r="W2516" s="4">
        <f t="shared" si="280"/>
        <v>2177185.4700000002</v>
      </c>
      <c r="X2516" s="1" t="s">
        <v>105</v>
      </c>
      <c r="Y2516" s="1" t="s">
        <v>106</v>
      </c>
      <c r="Z2516" s="8">
        <v>47978</v>
      </c>
      <c r="AA2516" s="8" t="str">
        <f>TEXT(Table2[[#This Row],[Application_Date]],"yyy")</f>
        <v>2031</v>
      </c>
      <c r="AB2516" s="8" t="str">
        <f>TEXT(Table2[[#This Row],[Application_Date]],"mmmm")</f>
        <v>May</v>
      </c>
      <c r="AC2516" s="1" t="s">
        <v>61</v>
      </c>
      <c r="AD2516" s="1" t="s">
        <v>30</v>
      </c>
      <c r="AE2516" s="1" t="s">
        <v>43</v>
      </c>
    </row>
    <row r="2517" spans="1:31" x14ac:dyDescent="0.25">
      <c r="A2517" s="1" t="s">
        <v>5174</v>
      </c>
      <c r="B2517" s="1" t="str">
        <f>IF(COUNTIF($A$2:A2517,A2517)&gt;1,"Duplicate","Unique")</f>
        <v>Unique</v>
      </c>
      <c r="C2517" s="1" t="s">
        <v>5175</v>
      </c>
      <c r="D2517" s="1" t="s">
        <v>172</v>
      </c>
      <c r="E2517" s="1" t="str">
        <f t="shared" si="274"/>
        <v>Submitted</v>
      </c>
      <c r="F2517" s="1" t="s">
        <v>47</v>
      </c>
      <c r="G2517" s="1">
        <v>44</v>
      </c>
      <c r="H2517" s="1" t="s">
        <v>24</v>
      </c>
      <c r="I2517" s="1" t="s">
        <v>25</v>
      </c>
      <c r="J2517" s="1" t="s">
        <v>26</v>
      </c>
      <c r="K2517" s="4">
        <v>291932</v>
      </c>
      <c r="L2517" s="4" t="str">
        <f t="shared" si="275"/>
        <v>Submitted</v>
      </c>
      <c r="M2517" s="1">
        <v>831</v>
      </c>
      <c r="N2517" s="1" t="str">
        <f t="shared" si="276"/>
        <v>medium_risk</v>
      </c>
      <c r="O2517" s="1" t="str">
        <f t="shared" si="277"/>
        <v>Excellent</v>
      </c>
      <c r="P2517" s="1" t="str">
        <f t="shared" si="278"/>
        <v>Submitted</v>
      </c>
      <c r="Q2517" s="1" t="str">
        <f t="shared" si="279"/>
        <v>Valid</v>
      </c>
      <c r="R2517" s="1" t="s">
        <v>27</v>
      </c>
      <c r="S2517" s="4">
        <v>2709276</v>
      </c>
      <c r="T2517" s="1">
        <v>17.850000000000001</v>
      </c>
      <c r="U2517" s="1">
        <v>36</v>
      </c>
      <c r="V2517" s="1">
        <v>75257.67</v>
      </c>
      <c r="W2517" s="4">
        <f t="shared" si="280"/>
        <v>4030048.0500000231</v>
      </c>
      <c r="X2517" s="1" t="s">
        <v>39</v>
      </c>
      <c r="Y2517" s="1" t="s">
        <v>40</v>
      </c>
      <c r="Z2517" s="8">
        <v>47979</v>
      </c>
      <c r="AA2517" s="8" t="str">
        <f>TEXT(Table2[[#This Row],[Application_Date]],"yyy")</f>
        <v>2031</v>
      </c>
      <c r="AB2517" s="8" t="str">
        <f>TEXT(Table2[[#This Row],[Application_Date]],"mmmm")</f>
        <v>May</v>
      </c>
      <c r="AC2517" s="1" t="s">
        <v>61</v>
      </c>
      <c r="AD2517" s="1" t="s">
        <v>30</v>
      </c>
      <c r="AE2517" s="1" t="s">
        <v>66</v>
      </c>
    </row>
    <row r="2518" spans="1:31" x14ac:dyDescent="0.25">
      <c r="A2518" s="1" t="s">
        <v>5176</v>
      </c>
      <c r="B2518" s="1" t="str">
        <f>IF(COUNTIF($A$2:A2518,A2518)&gt;1,"Duplicate","Unique")</f>
        <v>Unique</v>
      </c>
      <c r="C2518" s="1" t="s">
        <v>5177</v>
      </c>
      <c r="D2518" s="1" t="s">
        <v>270</v>
      </c>
      <c r="E2518" s="1" t="str">
        <f t="shared" si="274"/>
        <v>Submitted</v>
      </c>
      <c r="F2518" s="1" t="s">
        <v>35</v>
      </c>
      <c r="G2518" s="1">
        <v>50</v>
      </c>
      <c r="H2518" s="1" t="s">
        <v>36</v>
      </c>
      <c r="I2518" s="1" t="s">
        <v>25</v>
      </c>
      <c r="J2518" s="1" t="s">
        <v>49</v>
      </c>
      <c r="K2518" s="4">
        <v>579668</v>
      </c>
      <c r="L2518" s="4" t="str">
        <f t="shared" si="275"/>
        <v>Submitted</v>
      </c>
      <c r="M2518" s="1">
        <v>508</v>
      </c>
      <c r="N2518" s="1" t="str">
        <f t="shared" si="276"/>
        <v>High_risk</v>
      </c>
      <c r="O2518" s="1" t="str">
        <f t="shared" si="277"/>
        <v>Excellent</v>
      </c>
      <c r="P2518" s="1" t="str">
        <f t="shared" si="278"/>
        <v>Submitted</v>
      </c>
      <c r="Q2518" s="1" t="str">
        <f t="shared" si="279"/>
        <v>Valid</v>
      </c>
      <c r="R2518" s="1" t="s">
        <v>6</v>
      </c>
      <c r="S2518" s="4">
        <v>4253965</v>
      </c>
      <c r="T2518" s="1">
        <v>10.06</v>
      </c>
      <c r="U2518" s="1">
        <v>12</v>
      </c>
      <c r="V2518" s="1">
        <v>354497.08</v>
      </c>
      <c r="W2518" s="4">
        <f t="shared" si="280"/>
        <v>3568636.240861265</v>
      </c>
      <c r="X2518" s="1" t="s">
        <v>105</v>
      </c>
      <c r="Y2518" s="1" t="s">
        <v>106</v>
      </c>
      <c r="Z2518" s="8">
        <v>47980</v>
      </c>
      <c r="AA2518" s="8" t="str">
        <f>TEXT(Table2[[#This Row],[Application_Date]],"yyy")</f>
        <v>2031</v>
      </c>
      <c r="AB2518" s="8" t="str">
        <f>TEXT(Table2[[#This Row],[Application_Date]],"mmmm")</f>
        <v>May</v>
      </c>
      <c r="AC2518" s="1" t="s">
        <v>52</v>
      </c>
      <c r="AD2518" s="1" t="s">
        <v>42</v>
      </c>
      <c r="AE2518" s="1" t="s">
        <v>62</v>
      </c>
    </row>
    <row r="2519" spans="1:31" x14ac:dyDescent="0.25">
      <c r="A2519" s="1" t="s">
        <v>5178</v>
      </c>
      <c r="B2519" s="1" t="str">
        <f>IF(COUNTIF($A$2:A2519,A2519)&gt;1,"Duplicate","Unique")</f>
        <v>Unique</v>
      </c>
      <c r="C2519" s="1" t="s">
        <v>5179</v>
      </c>
      <c r="D2519" s="1" t="s">
        <v>199</v>
      </c>
      <c r="E2519" s="1" t="str">
        <f t="shared" si="274"/>
        <v>Submitted</v>
      </c>
      <c r="F2519" s="1" t="s">
        <v>35</v>
      </c>
      <c r="G2519" s="1">
        <v>25</v>
      </c>
      <c r="H2519" s="1" t="s">
        <v>36</v>
      </c>
      <c r="I2519" s="1" t="s">
        <v>48</v>
      </c>
      <c r="J2519" s="1" t="s">
        <v>49</v>
      </c>
      <c r="K2519" s="4">
        <v>1522581</v>
      </c>
      <c r="L2519" s="4" t="str">
        <f t="shared" si="275"/>
        <v>Submitted</v>
      </c>
      <c r="M2519" s="1">
        <v>364</v>
      </c>
      <c r="N2519" s="1" t="str">
        <f t="shared" si="276"/>
        <v>High_risk</v>
      </c>
      <c r="O2519" s="1" t="str">
        <f t="shared" si="277"/>
        <v>Excellent</v>
      </c>
      <c r="P2519" s="1" t="str">
        <f t="shared" si="278"/>
        <v>Submitted</v>
      </c>
      <c r="Q2519" s="1" t="str">
        <f t="shared" si="279"/>
        <v>Valid</v>
      </c>
      <c r="R2519" s="1" t="s">
        <v>70</v>
      </c>
      <c r="S2519" s="4">
        <v>3788679</v>
      </c>
      <c r="T2519" s="1">
        <v>18.27</v>
      </c>
      <c r="U2519" s="1">
        <v>24</v>
      </c>
      <c r="V2519" s="1">
        <v>157861.62</v>
      </c>
      <c r="W2519" s="4">
        <f t="shared" si="280"/>
        <v>5768263.7788094738</v>
      </c>
      <c r="X2519" s="1" t="s">
        <v>28</v>
      </c>
      <c r="Y2519" s="1" t="s">
        <v>29</v>
      </c>
      <c r="Z2519" s="8">
        <v>47981</v>
      </c>
      <c r="AA2519" s="8" t="str">
        <f>TEXT(Table2[[#This Row],[Application_Date]],"yyy")</f>
        <v>2031</v>
      </c>
      <c r="AB2519" s="8" t="str">
        <f>TEXT(Table2[[#This Row],[Application_Date]],"mmmm")</f>
        <v>May</v>
      </c>
      <c r="AC2519" s="1" t="s">
        <v>41</v>
      </c>
      <c r="AD2519" s="1" t="s">
        <v>42</v>
      </c>
      <c r="AE2519" s="1" t="s">
        <v>66</v>
      </c>
    </row>
    <row r="2520" spans="1:31" x14ac:dyDescent="0.25">
      <c r="A2520" s="1" t="s">
        <v>5180</v>
      </c>
      <c r="B2520" s="1" t="str">
        <f>IF(COUNTIF($A$2:A2520,A2520)&gt;1,"Duplicate","Unique")</f>
        <v>Unique</v>
      </c>
      <c r="C2520" s="1" t="s">
        <v>5181</v>
      </c>
      <c r="D2520" s="1" t="s">
        <v>102</v>
      </c>
      <c r="E2520" s="1" t="str">
        <f t="shared" si="274"/>
        <v>Submitted</v>
      </c>
      <c r="F2520" s="1" t="s">
        <v>47</v>
      </c>
      <c r="G2520" s="1">
        <v>58</v>
      </c>
      <c r="H2520" s="1" t="s">
        <v>24</v>
      </c>
      <c r="I2520" s="1" t="s">
        <v>25</v>
      </c>
      <c r="J2520" s="1" t="s">
        <v>49</v>
      </c>
      <c r="K2520" s="4">
        <v>315079</v>
      </c>
      <c r="L2520" s="4" t="str">
        <f t="shared" si="275"/>
        <v>Submitted</v>
      </c>
      <c r="M2520" s="1">
        <v>415</v>
      </c>
      <c r="N2520" s="1" t="str">
        <f t="shared" si="276"/>
        <v>High_risk</v>
      </c>
      <c r="O2520" s="1" t="str">
        <f t="shared" si="277"/>
        <v>Excellent</v>
      </c>
      <c r="P2520" s="1" t="str">
        <f t="shared" si="278"/>
        <v>Submitted</v>
      </c>
      <c r="Q2520" s="1" t="str">
        <f t="shared" si="279"/>
        <v>Valid</v>
      </c>
      <c r="R2520" s="1" t="s">
        <v>27</v>
      </c>
      <c r="S2520" s="4">
        <v>2590646</v>
      </c>
      <c r="T2520" s="1">
        <v>16.03</v>
      </c>
      <c r="U2520" s="1">
        <v>60</v>
      </c>
      <c r="V2520" s="1">
        <v>43177.43</v>
      </c>
      <c r="W2520" s="4">
        <f t="shared" si="280"/>
        <v>3460671.2816666667</v>
      </c>
      <c r="X2520" s="1" t="s">
        <v>50</v>
      </c>
      <c r="Y2520" s="1" t="s">
        <v>51</v>
      </c>
      <c r="Z2520" s="8">
        <v>47982</v>
      </c>
      <c r="AA2520" s="8" t="str">
        <f>TEXT(Table2[[#This Row],[Application_Date]],"yyy")</f>
        <v>2031</v>
      </c>
      <c r="AB2520" s="8" t="str">
        <f>TEXT(Table2[[#This Row],[Application_Date]],"mmmm")</f>
        <v>May</v>
      </c>
      <c r="AC2520" s="1" t="s">
        <v>41</v>
      </c>
      <c r="AD2520" s="1" t="s">
        <v>30</v>
      </c>
      <c r="AE2520" s="1" t="s">
        <v>62</v>
      </c>
    </row>
    <row r="2521" spans="1:31" x14ac:dyDescent="0.25">
      <c r="A2521" s="1" t="s">
        <v>5182</v>
      </c>
      <c r="B2521" s="1" t="str">
        <f>IF(COUNTIF($A$2:A2521,A2521)&gt;1,"Duplicate","Unique")</f>
        <v>Unique</v>
      </c>
      <c r="C2521" s="1" t="s">
        <v>5183</v>
      </c>
      <c r="D2521" s="1" t="s">
        <v>226</v>
      </c>
      <c r="E2521" s="1" t="str">
        <f t="shared" si="274"/>
        <v>Submitted</v>
      </c>
      <c r="F2521" s="1" t="s">
        <v>47</v>
      </c>
      <c r="G2521" s="1">
        <v>63</v>
      </c>
      <c r="H2521" s="1" t="s">
        <v>36</v>
      </c>
      <c r="I2521" s="1" t="s">
        <v>48</v>
      </c>
      <c r="J2521" s="1" t="s">
        <v>37</v>
      </c>
      <c r="K2521" s="4">
        <v>793785</v>
      </c>
      <c r="L2521" s="4" t="str">
        <f t="shared" si="275"/>
        <v>Submitted</v>
      </c>
      <c r="M2521" s="1">
        <v>341</v>
      </c>
      <c r="N2521" s="1" t="str">
        <f t="shared" si="276"/>
        <v>High_risk</v>
      </c>
      <c r="O2521" s="1" t="str">
        <f t="shared" si="277"/>
        <v>Excellent</v>
      </c>
      <c r="P2521" s="1" t="str">
        <f t="shared" si="278"/>
        <v>Submitted</v>
      </c>
      <c r="Q2521" s="1" t="str">
        <f t="shared" si="279"/>
        <v>Valid</v>
      </c>
      <c r="R2521" s="1" t="s">
        <v>27</v>
      </c>
      <c r="S2521" s="4">
        <v>1969508</v>
      </c>
      <c r="T2521" s="1">
        <v>12.72</v>
      </c>
      <c r="U2521" s="1">
        <v>60</v>
      </c>
      <c r="V2521" s="1">
        <v>32825.129999999997</v>
      </c>
      <c r="W2521" s="4">
        <f t="shared" si="280"/>
        <v>2087678.4800000002</v>
      </c>
      <c r="X2521" s="1" t="s">
        <v>59</v>
      </c>
      <c r="Y2521" s="1" t="s">
        <v>60</v>
      </c>
      <c r="Z2521" s="8">
        <v>47983</v>
      </c>
      <c r="AA2521" s="8" t="str">
        <f>TEXT(Table2[[#This Row],[Application_Date]],"yyy")</f>
        <v>2031</v>
      </c>
      <c r="AB2521" s="8" t="str">
        <f>TEXT(Table2[[#This Row],[Application_Date]],"mmmm")</f>
        <v>May</v>
      </c>
      <c r="AC2521" s="1" t="s">
        <v>52</v>
      </c>
      <c r="AD2521" s="1" t="s">
        <v>42</v>
      </c>
      <c r="AE2521" s="1" t="s">
        <v>62</v>
      </c>
    </row>
    <row r="2522" spans="1:31" x14ac:dyDescent="0.25">
      <c r="A2522" s="1" t="s">
        <v>5184</v>
      </c>
      <c r="B2522" s="1" t="str">
        <f>IF(COUNTIF($A$2:A2522,A2522)&gt;1,"Duplicate","Unique")</f>
        <v>Unique</v>
      </c>
      <c r="C2522" s="1" t="s">
        <v>5185</v>
      </c>
      <c r="D2522" s="1" t="s">
        <v>169</v>
      </c>
      <c r="E2522" s="1" t="str">
        <f t="shared" si="274"/>
        <v>Submitted</v>
      </c>
      <c r="F2522" s="1" t="s">
        <v>35</v>
      </c>
      <c r="G2522" s="1">
        <v>41</v>
      </c>
      <c r="H2522" s="1" t="s">
        <v>24</v>
      </c>
      <c r="I2522" s="1" t="s">
        <v>25</v>
      </c>
      <c r="J2522" s="1" t="s">
        <v>49</v>
      </c>
      <c r="K2522" s="4">
        <v>1754523</v>
      </c>
      <c r="L2522" s="4" t="str">
        <f t="shared" si="275"/>
        <v>Submitted</v>
      </c>
      <c r="M2522" s="1">
        <v>887</v>
      </c>
      <c r="N2522" s="1" t="str">
        <f t="shared" si="276"/>
        <v>medium_risk</v>
      </c>
      <c r="O2522" s="1" t="str">
        <f t="shared" si="277"/>
        <v>Excellent</v>
      </c>
      <c r="P2522" s="1" t="str">
        <f t="shared" si="278"/>
        <v>Submitted</v>
      </c>
      <c r="Q2522" s="1" t="str">
        <f t="shared" si="279"/>
        <v>Valid</v>
      </c>
      <c r="R2522" s="1" t="s">
        <v>6</v>
      </c>
      <c r="S2522" s="4">
        <v>3569677</v>
      </c>
      <c r="T2522" s="1">
        <v>10.41</v>
      </c>
      <c r="U2522" s="1">
        <v>180</v>
      </c>
      <c r="V2522" s="1">
        <v>19831.54</v>
      </c>
      <c r="W2522" s="4">
        <f t="shared" si="280"/>
        <v>3096694.7975000003</v>
      </c>
      <c r="X2522" s="1" t="s">
        <v>28</v>
      </c>
      <c r="Y2522" s="1" t="s">
        <v>29</v>
      </c>
      <c r="Z2522" s="8">
        <v>47984</v>
      </c>
      <c r="AA2522" s="8" t="str">
        <f>TEXT(Table2[[#This Row],[Application_Date]],"yyy")</f>
        <v>2031</v>
      </c>
      <c r="AB2522" s="8" t="str">
        <f>TEXT(Table2[[#This Row],[Application_Date]],"mmmm")</f>
        <v>May</v>
      </c>
      <c r="AC2522" s="1" t="s">
        <v>52</v>
      </c>
      <c r="AD2522" s="1" t="s">
        <v>42</v>
      </c>
      <c r="AE2522" s="1" t="s">
        <v>66</v>
      </c>
    </row>
    <row r="2523" spans="1:31" x14ac:dyDescent="0.25">
      <c r="A2523" s="1" t="s">
        <v>5186</v>
      </c>
      <c r="B2523" s="1" t="str">
        <f>IF(COUNTIF($A$2:A2523,A2523)&gt;1,"Duplicate","Unique")</f>
        <v>Unique</v>
      </c>
      <c r="C2523" s="1" t="s">
        <v>5187</v>
      </c>
      <c r="D2523" s="1" t="s">
        <v>163</v>
      </c>
      <c r="E2523" s="1" t="str">
        <f t="shared" si="274"/>
        <v>Submitted</v>
      </c>
      <c r="F2523" s="1" t="s">
        <v>35</v>
      </c>
      <c r="G2523" s="1">
        <v>53</v>
      </c>
      <c r="H2523" s="1" t="s">
        <v>36</v>
      </c>
      <c r="I2523" s="1" t="s">
        <v>48</v>
      </c>
      <c r="J2523" s="1" t="s">
        <v>70</v>
      </c>
      <c r="K2523" s="4">
        <v>2051734</v>
      </c>
      <c r="L2523" s="4" t="str">
        <f t="shared" si="275"/>
        <v>Submitted</v>
      </c>
      <c r="M2523" s="1">
        <v>548</v>
      </c>
      <c r="N2523" s="1" t="str">
        <f t="shared" si="276"/>
        <v>High_risk</v>
      </c>
      <c r="O2523" s="1" t="str">
        <f t="shared" si="277"/>
        <v>Excellent</v>
      </c>
      <c r="P2523" s="1" t="str">
        <f t="shared" si="278"/>
        <v>Submitted</v>
      </c>
      <c r="Q2523" s="1" t="str">
        <f t="shared" si="279"/>
        <v>Valid</v>
      </c>
      <c r="R2523" s="1" t="s">
        <v>70</v>
      </c>
      <c r="S2523" s="4">
        <v>669461</v>
      </c>
      <c r="T2523" s="1">
        <v>12.5</v>
      </c>
      <c r="U2523" s="1">
        <v>36</v>
      </c>
      <c r="V2523" s="1">
        <v>18596.14</v>
      </c>
      <c r="W2523" s="4">
        <f t="shared" si="280"/>
        <v>697355.20833816403</v>
      </c>
      <c r="X2523" s="1" t="s">
        <v>105</v>
      </c>
      <c r="Y2523" s="1" t="s">
        <v>106</v>
      </c>
      <c r="Z2523" s="8">
        <v>47985</v>
      </c>
      <c r="AA2523" s="8" t="str">
        <f>TEXT(Table2[[#This Row],[Application_Date]],"yyy")</f>
        <v>2031</v>
      </c>
      <c r="AB2523" s="8" t="str">
        <f>TEXT(Table2[[#This Row],[Application_Date]],"mmmm")</f>
        <v>May</v>
      </c>
      <c r="AC2523" s="1" t="s">
        <v>61</v>
      </c>
      <c r="AD2523" s="1" t="s">
        <v>30</v>
      </c>
      <c r="AE2523" s="1" t="s">
        <v>43</v>
      </c>
    </row>
    <row r="2524" spans="1:31" x14ac:dyDescent="0.25">
      <c r="A2524" s="1" t="s">
        <v>5188</v>
      </c>
      <c r="B2524" s="1" t="str">
        <f>IF(COUNTIF($A$2:A2524,A2524)&gt;1,"Duplicate","Unique")</f>
        <v>Unique</v>
      </c>
      <c r="C2524" s="1" t="s">
        <v>5189</v>
      </c>
      <c r="D2524" s="1" t="s">
        <v>293</v>
      </c>
      <c r="E2524" s="1" t="str">
        <f t="shared" si="274"/>
        <v>Submitted</v>
      </c>
      <c r="F2524" s="1" t="s">
        <v>35</v>
      </c>
      <c r="G2524" s="1">
        <v>28</v>
      </c>
      <c r="H2524" s="1" t="s">
        <v>24</v>
      </c>
      <c r="I2524" s="1" t="s">
        <v>25</v>
      </c>
      <c r="J2524" s="1" t="s">
        <v>49</v>
      </c>
      <c r="K2524" s="4">
        <v>824622</v>
      </c>
      <c r="L2524" s="4" t="str">
        <f t="shared" si="275"/>
        <v>Submitted</v>
      </c>
      <c r="M2524" s="1">
        <v>345</v>
      </c>
      <c r="N2524" s="1" t="str">
        <f t="shared" si="276"/>
        <v>High_risk</v>
      </c>
      <c r="O2524" s="1" t="str">
        <f t="shared" si="277"/>
        <v>Excellent</v>
      </c>
      <c r="P2524" s="1" t="str">
        <f t="shared" si="278"/>
        <v>Submitted</v>
      </c>
      <c r="Q2524" s="1" t="str">
        <f t="shared" si="279"/>
        <v>Valid</v>
      </c>
      <c r="R2524" s="1" t="s">
        <v>70</v>
      </c>
      <c r="S2524" s="4">
        <v>617284</v>
      </c>
      <c r="T2524" s="1">
        <v>14.83</v>
      </c>
      <c r="U2524" s="1">
        <v>180</v>
      </c>
      <c r="V2524" s="1">
        <v>3429.36</v>
      </c>
      <c r="W2524" s="4">
        <f t="shared" si="280"/>
        <v>762860.14333333331</v>
      </c>
      <c r="X2524" s="1" t="s">
        <v>28</v>
      </c>
      <c r="Y2524" s="1" t="s">
        <v>29</v>
      </c>
      <c r="Z2524" s="8">
        <v>47986</v>
      </c>
      <c r="AA2524" s="8" t="str">
        <f>TEXT(Table2[[#This Row],[Application_Date]],"yyy")</f>
        <v>2031</v>
      </c>
      <c r="AB2524" s="8" t="str">
        <f>TEXT(Table2[[#This Row],[Application_Date]],"mmmm")</f>
        <v>May</v>
      </c>
      <c r="AC2524" s="1" t="s">
        <v>61</v>
      </c>
      <c r="AD2524" s="1" t="s">
        <v>42</v>
      </c>
      <c r="AE2524" s="1" t="s">
        <v>43</v>
      </c>
    </row>
    <row r="2525" spans="1:31" x14ac:dyDescent="0.25">
      <c r="A2525" s="1" t="s">
        <v>5190</v>
      </c>
      <c r="B2525" s="1" t="str">
        <f>IF(COUNTIF($A$2:A2525,A2525)&gt;1,"Duplicate","Unique")</f>
        <v>Unique</v>
      </c>
      <c r="C2525" s="1" t="s">
        <v>5191</v>
      </c>
      <c r="D2525" s="1" t="s">
        <v>328</v>
      </c>
      <c r="E2525" s="1" t="str">
        <f t="shared" si="274"/>
        <v>Submitted</v>
      </c>
      <c r="F2525" s="1" t="s">
        <v>35</v>
      </c>
      <c r="G2525" s="1">
        <v>59</v>
      </c>
      <c r="H2525" s="1" t="s">
        <v>36</v>
      </c>
      <c r="I2525" s="1" t="s">
        <v>25</v>
      </c>
      <c r="J2525" s="1" t="s">
        <v>26</v>
      </c>
      <c r="K2525" s="4">
        <v>1033791</v>
      </c>
      <c r="L2525" s="4" t="str">
        <f t="shared" si="275"/>
        <v>Submitted</v>
      </c>
      <c r="M2525" s="1">
        <v>666</v>
      </c>
      <c r="N2525" s="1" t="str">
        <f t="shared" si="276"/>
        <v>low_risk</v>
      </c>
      <c r="O2525" s="1" t="str">
        <f t="shared" si="277"/>
        <v>Excellent</v>
      </c>
      <c r="P2525" s="1" t="str">
        <f t="shared" si="278"/>
        <v>Submitted</v>
      </c>
      <c r="Q2525" s="1" t="str">
        <f t="shared" si="279"/>
        <v>Valid</v>
      </c>
      <c r="R2525" s="1" t="s">
        <v>38</v>
      </c>
      <c r="S2525" s="4">
        <v>4600096</v>
      </c>
      <c r="T2525" s="1">
        <v>18.82</v>
      </c>
      <c r="U2525" s="1">
        <v>180</v>
      </c>
      <c r="V2525" s="1">
        <v>25556.09</v>
      </c>
      <c r="W2525" s="4">
        <f t="shared" si="280"/>
        <v>7214483.8933333335</v>
      </c>
      <c r="X2525" s="1" t="s">
        <v>59</v>
      </c>
      <c r="Y2525" s="1" t="s">
        <v>60</v>
      </c>
      <c r="Z2525" s="8">
        <v>47987</v>
      </c>
      <c r="AA2525" s="8" t="str">
        <f>TEXT(Table2[[#This Row],[Application_Date]],"yyy")</f>
        <v>2031</v>
      </c>
      <c r="AB2525" s="8" t="str">
        <f>TEXT(Table2[[#This Row],[Application_Date]],"mmmm")</f>
        <v>May</v>
      </c>
      <c r="AC2525" s="1" t="s">
        <v>61</v>
      </c>
      <c r="AD2525" s="1" t="s">
        <v>42</v>
      </c>
      <c r="AE2525" s="1" t="s">
        <v>43</v>
      </c>
    </row>
    <row r="2526" spans="1:31" x14ac:dyDescent="0.25">
      <c r="A2526" s="1" t="s">
        <v>5192</v>
      </c>
      <c r="B2526" s="1" t="str">
        <f>IF(COUNTIF($A$2:A2526,A2526)&gt;1,"Duplicate","Unique")</f>
        <v>Unique</v>
      </c>
      <c r="C2526" s="1" t="s">
        <v>5193</v>
      </c>
      <c r="D2526" s="1" t="s">
        <v>145</v>
      </c>
      <c r="E2526" s="1" t="str">
        <f t="shared" si="274"/>
        <v>Submitted</v>
      </c>
      <c r="F2526" s="1" t="s">
        <v>35</v>
      </c>
      <c r="G2526" s="1">
        <v>53</v>
      </c>
      <c r="H2526" s="1" t="s">
        <v>24</v>
      </c>
      <c r="I2526" s="1" t="s">
        <v>25</v>
      </c>
      <c r="J2526" s="1" t="s">
        <v>37</v>
      </c>
      <c r="K2526" s="4">
        <v>1916996</v>
      </c>
      <c r="L2526" s="4" t="str">
        <f t="shared" si="275"/>
        <v>Submitted</v>
      </c>
      <c r="M2526" s="1">
        <v>387</v>
      </c>
      <c r="N2526" s="1" t="str">
        <f t="shared" si="276"/>
        <v>High_risk</v>
      </c>
      <c r="O2526" s="1" t="str">
        <f t="shared" si="277"/>
        <v>Excellent</v>
      </c>
      <c r="P2526" s="1" t="str">
        <f t="shared" si="278"/>
        <v>Submitted</v>
      </c>
      <c r="Q2526" s="1" t="str">
        <f t="shared" si="279"/>
        <v>Valid</v>
      </c>
      <c r="R2526" s="1" t="s">
        <v>70</v>
      </c>
      <c r="S2526" s="4">
        <v>3745786</v>
      </c>
      <c r="T2526" s="1">
        <v>17.07</v>
      </c>
      <c r="U2526" s="1">
        <v>24</v>
      </c>
      <c r="V2526" s="1">
        <v>156074.42000000001</v>
      </c>
      <c r="W2526" s="4">
        <f t="shared" si="280"/>
        <v>5328380.5881934818</v>
      </c>
      <c r="X2526" s="1" t="s">
        <v>50</v>
      </c>
      <c r="Y2526" s="1" t="s">
        <v>51</v>
      </c>
      <c r="Z2526" s="8">
        <v>47988</v>
      </c>
      <c r="AA2526" s="8" t="str">
        <f>TEXT(Table2[[#This Row],[Application_Date]],"yyy")</f>
        <v>2031</v>
      </c>
      <c r="AB2526" s="8" t="str">
        <f>TEXT(Table2[[#This Row],[Application_Date]],"mmmm")</f>
        <v>May</v>
      </c>
      <c r="AC2526" s="1" t="s">
        <v>52</v>
      </c>
      <c r="AD2526" s="1" t="s">
        <v>30</v>
      </c>
      <c r="AE2526" s="1" t="s">
        <v>43</v>
      </c>
    </row>
    <row r="2527" spans="1:31" x14ac:dyDescent="0.25">
      <c r="A2527" s="1" t="s">
        <v>5194</v>
      </c>
      <c r="B2527" s="1" t="str">
        <f>IF(COUNTIF($A$2:A2527,A2527)&gt;1,"Duplicate","Unique")</f>
        <v>Unique</v>
      </c>
      <c r="C2527" s="1" t="s">
        <v>5195</v>
      </c>
      <c r="D2527" s="1" t="s">
        <v>587</v>
      </c>
      <c r="E2527" s="1" t="str">
        <f t="shared" si="274"/>
        <v>Submitted</v>
      </c>
      <c r="F2527" s="1" t="s">
        <v>35</v>
      </c>
      <c r="G2527" s="1">
        <v>31</v>
      </c>
      <c r="H2527" s="1" t="s">
        <v>24</v>
      </c>
      <c r="I2527" s="1" t="s">
        <v>48</v>
      </c>
      <c r="J2527" s="1" t="s">
        <v>26</v>
      </c>
      <c r="K2527" s="4">
        <v>1324404</v>
      </c>
      <c r="L2527" s="4" t="str">
        <f t="shared" si="275"/>
        <v>Submitted</v>
      </c>
      <c r="M2527" s="1">
        <v>891</v>
      </c>
      <c r="N2527" s="1" t="str">
        <f t="shared" si="276"/>
        <v>medium_risk</v>
      </c>
      <c r="O2527" s="1" t="str">
        <f t="shared" si="277"/>
        <v>Excellent</v>
      </c>
      <c r="P2527" s="1" t="str">
        <f t="shared" si="278"/>
        <v>Submitted</v>
      </c>
      <c r="Q2527" s="1" t="str">
        <f t="shared" si="279"/>
        <v>Valid</v>
      </c>
      <c r="R2527" s="1" t="s">
        <v>27</v>
      </c>
      <c r="S2527" s="4">
        <v>4728269</v>
      </c>
      <c r="T2527" s="1">
        <v>18.79</v>
      </c>
      <c r="U2527" s="1">
        <v>60</v>
      </c>
      <c r="V2527" s="1">
        <v>78804.479999999996</v>
      </c>
      <c r="W2527" s="4">
        <f t="shared" si="280"/>
        <v>7403681.2091666656</v>
      </c>
      <c r="X2527" s="1" t="s">
        <v>95</v>
      </c>
      <c r="Y2527" s="1" t="s">
        <v>96</v>
      </c>
      <c r="Z2527" s="8">
        <v>47989</v>
      </c>
      <c r="AA2527" s="8" t="str">
        <f>TEXT(Table2[[#This Row],[Application_Date]],"yyy")</f>
        <v>2031</v>
      </c>
      <c r="AB2527" s="8" t="str">
        <f>TEXT(Table2[[#This Row],[Application_Date]],"mmmm")</f>
        <v>May</v>
      </c>
      <c r="AC2527" s="1" t="s">
        <v>61</v>
      </c>
      <c r="AD2527" s="1" t="s">
        <v>42</v>
      </c>
      <c r="AE2527" s="1" t="s">
        <v>31</v>
      </c>
    </row>
    <row r="2528" spans="1:31" x14ac:dyDescent="0.25">
      <c r="A2528" s="1" t="s">
        <v>5196</v>
      </c>
      <c r="B2528" s="1" t="str">
        <f>IF(COUNTIF($A$2:A2528,A2528)&gt;1,"Duplicate","Unique")</f>
        <v>Unique</v>
      </c>
      <c r="C2528" s="1" t="s">
        <v>5197</v>
      </c>
      <c r="D2528" s="1" t="s">
        <v>65</v>
      </c>
      <c r="E2528" s="1" t="str">
        <f t="shared" si="274"/>
        <v>Submitted</v>
      </c>
      <c r="F2528" s="1" t="s">
        <v>35</v>
      </c>
      <c r="G2528" s="1">
        <v>53</v>
      </c>
      <c r="H2528" s="1" t="s">
        <v>36</v>
      </c>
      <c r="I2528" s="1" t="s">
        <v>25</v>
      </c>
      <c r="J2528" s="1" t="s">
        <v>49</v>
      </c>
      <c r="K2528" s="4">
        <v>524976</v>
      </c>
      <c r="L2528" s="4" t="str">
        <f t="shared" si="275"/>
        <v>Submitted</v>
      </c>
      <c r="M2528" s="1">
        <v>502</v>
      </c>
      <c r="N2528" s="1" t="str">
        <f t="shared" si="276"/>
        <v>High_risk</v>
      </c>
      <c r="O2528" s="1" t="str">
        <f t="shared" si="277"/>
        <v>Excellent</v>
      </c>
      <c r="P2528" s="1" t="str">
        <f t="shared" si="278"/>
        <v>Submitted</v>
      </c>
      <c r="Q2528" s="1" t="str">
        <f t="shared" si="279"/>
        <v>Valid</v>
      </c>
      <c r="R2528" s="1" t="s">
        <v>82</v>
      </c>
      <c r="S2528" s="4">
        <v>3734632</v>
      </c>
      <c r="T2528" s="1">
        <v>14.78</v>
      </c>
      <c r="U2528" s="1">
        <v>12</v>
      </c>
      <c r="V2528" s="1">
        <v>311219.33</v>
      </c>
      <c r="W2528" s="4">
        <f t="shared" si="280"/>
        <v>4600123.1982320072</v>
      </c>
      <c r="X2528" s="1" t="s">
        <v>95</v>
      </c>
      <c r="Y2528" s="1" t="s">
        <v>96</v>
      </c>
      <c r="Z2528" s="8">
        <v>47990</v>
      </c>
      <c r="AA2528" s="8" t="str">
        <f>TEXT(Table2[[#This Row],[Application_Date]],"yyy")</f>
        <v>2031</v>
      </c>
      <c r="AB2528" s="8" t="str">
        <f>TEXT(Table2[[#This Row],[Application_Date]],"mmmm")</f>
        <v>May</v>
      </c>
      <c r="AC2528" s="1" t="s">
        <v>52</v>
      </c>
      <c r="AD2528" s="1" t="s">
        <v>30</v>
      </c>
      <c r="AE2528" s="1" t="s">
        <v>62</v>
      </c>
    </row>
    <row r="2529" spans="1:31" x14ac:dyDescent="0.25">
      <c r="A2529" s="1" t="s">
        <v>5198</v>
      </c>
      <c r="B2529" s="1" t="str">
        <f>IF(COUNTIF($A$2:A2529,A2529)&gt;1,"Duplicate","Unique")</f>
        <v>Unique</v>
      </c>
      <c r="C2529" s="1" t="s">
        <v>5199</v>
      </c>
      <c r="D2529" s="1" t="s">
        <v>214</v>
      </c>
      <c r="E2529" s="1" t="str">
        <f t="shared" si="274"/>
        <v>Submitted</v>
      </c>
      <c r="F2529" s="1" t="s">
        <v>35</v>
      </c>
      <c r="G2529" s="1">
        <v>22</v>
      </c>
      <c r="H2529" s="1" t="s">
        <v>36</v>
      </c>
      <c r="I2529" s="1" t="s">
        <v>25</v>
      </c>
      <c r="J2529" s="1" t="s">
        <v>37</v>
      </c>
      <c r="K2529" s="4">
        <v>1340219</v>
      </c>
      <c r="L2529" s="4" t="str">
        <f t="shared" si="275"/>
        <v>Submitted</v>
      </c>
      <c r="M2529" s="1">
        <v>380</v>
      </c>
      <c r="N2529" s="1" t="str">
        <f t="shared" si="276"/>
        <v>High_risk</v>
      </c>
      <c r="O2529" s="1" t="str">
        <f t="shared" si="277"/>
        <v>Excellent</v>
      </c>
      <c r="P2529" s="1" t="str">
        <f t="shared" si="278"/>
        <v>Submitted</v>
      </c>
      <c r="Q2529" s="1" t="str">
        <f t="shared" si="279"/>
        <v>Valid</v>
      </c>
      <c r="R2529" s="1" t="s">
        <v>82</v>
      </c>
      <c r="S2529" s="4">
        <v>4541972</v>
      </c>
      <c r="T2529" s="1">
        <v>17.04</v>
      </c>
      <c r="U2529" s="1">
        <v>60</v>
      </c>
      <c r="V2529" s="1">
        <v>75699.53</v>
      </c>
      <c r="W2529" s="4">
        <f t="shared" si="280"/>
        <v>6449600.2399999993</v>
      </c>
      <c r="X2529" s="1" t="s">
        <v>85</v>
      </c>
      <c r="Y2529" s="1" t="s">
        <v>86</v>
      </c>
      <c r="Z2529" s="8">
        <v>47991</v>
      </c>
      <c r="AA2529" s="8" t="str">
        <f>TEXT(Table2[[#This Row],[Application_Date]],"yyy")</f>
        <v>2031</v>
      </c>
      <c r="AB2529" s="8" t="str">
        <f>TEXT(Table2[[#This Row],[Application_Date]],"mmmm")</f>
        <v>May</v>
      </c>
      <c r="AC2529" s="1" t="s">
        <v>41</v>
      </c>
      <c r="AD2529" s="1" t="s">
        <v>42</v>
      </c>
      <c r="AE2529" s="1" t="s">
        <v>43</v>
      </c>
    </row>
    <row r="2530" spans="1:31" x14ac:dyDescent="0.25">
      <c r="A2530" s="1" t="s">
        <v>5200</v>
      </c>
      <c r="B2530" s="1" t="str">
        <f>IF(COUNTIF($A$2:A2530,A2530)&gt;1,"Duplicate","Unique")</f>
        <v>Unique</v>
      </c>
      <c r="C2530" s="1" t="s">
        <v>5201</v>
      </c>
      <c r="D2530" s="1" t="s">
        <v>454</v>
      </c>
      <c r="E2530" s="1" t="str">
        <f t="shared" si="274"/>
        <v>Submitted</v>
      </c>
      <c r="F2530" s="1" t="s">
        <v>47</v>
      </c>
      <c r="G2530" s="1">
        <v>62</v>
      </c>
      <c r="H2530" s="1" t="s">
        <v>24</v>
      </c>
      <c r="I2530" s="1" t="s">
        <v>48</v>
      </c>
      <c r="J2530" s="1" t="s">
        <v>70</v>
      </c>
      <c r="K2530" s="4">
        <v>1769103</v>
      </c>
      <c r="L2530" s="4" t="str">
        <f t="shared" si="275"/>
        <v>Submitted</v>
      </c>
      <c r="M2530" s="1">
        <v>390</v>
      </c>
      <c r="N2530" s="1" t="str">
        <f t="shared" si="276"/>
        <v>High_risk</v>
      </c>
      <c r="O2530" s="1" t="str">
        <f t="shared" si="277"/>
        <v>Excellent</v>
      </c>
      <c r="P2530" s="1" t="str">
        <f t="shared" si="278"/>
        <v>Submitted</v>
      </c>
      <c r="Q2530" s="1" t="str">
        <f t="shared" si="279"/>
        <v>Valid</v>
      </c>
      <c r="R2530" s="1" t="s">
        <v>6</v>
      </c>
      <c r="S2530" s="4">
        <v>2187924</v>
      </c>
      <c r="T2530" s="1">
        <v>13.4</v>
      </c>
      <c r="U2530" s="1">
        <v>12</v>
      </c>
      <c r="V2530" s="1">
        <v>182327</v>
      </c>
      <c r="W2530" s="4">
        <f t="shared" si="280"/>
        <v>2443483.9202521998</v>
      </c>
      <c r="X2530" s="1" t="s">
        <v>95</v>
      </c>
      <c r="Y2530" s="1" t="s">
        <v>96</v>
      </c>
      <c r="Z2530" s="8">
        <v>47992</v>
      </c>
      <c r="AA2530" s="8" t="str">
        <f>TEXT(Table2[[#This Row],[Application_Date]],"yyy")</f>
        <v>2031</v>
      </c>
      <c r="AB2530" s="8" t="str">
        <f>TEXT(Table2[[#This Row],[Application_Date]],"mmmm")</f>
        <v>May</v>
      </c>
      <c r="AC2530" s="1" t="s">
        <v>52</v>
      </c>
      <c r="AD2530" s="1" t="s">
        <v>42</v>
      </c>
      <c r="AE2530" s="1" t="s">
        <v>31</v>
      </c>
    </row>
    <row r="2531" spans="1:31" x14ac:dyDescent="0.25">
      <c r="A2531" s="1" t="s">
        <v>5202</v>
      </c>
      <c r="B2531" s="1" t="str">
        <f>IF(COUNTIF($A$2:A2531,A2531)&gt;1,"Duplicate","Unique")</f>
        <v>Unique</v>
      </c>
      <c r="C2531" s="1" t="s">
        <v>5203</v>
      </c>
      <c r="D2531" s="1" t="s">
        <v>151</v>
      </c>
      <c r="E2531" s="1" t="str">
        <f t="shared" si="274"/>
        <v>Submitted</v>
      </c>
      <c r="F2531" s="1" t="s">
        <v>47</v>
      </c>
      <c r="G2531" s="1">
        <v>51</v>
      </c>
      <c r="H2531" s="1" t="s">
        <v>24</v>
      </c>
      <c r="I2531" s="1" t="s">
        <v>48</v>
      </c>
      <c r="J2531" s="1" t="s">
        <v>70</v>
      </c>
      <c r="K2531" s="4">
        <v>1315562</v>
      </c>
      <c r="L2531" s="4" t="str">
        <f t="shared" si="275"/>
        <v>Submitted</v>
      </c>
      <c r="M2531" s="1">
        <v>725</v>
      </c>
      <c r="N2531" s="1" t="str">
        <f t="shared" si="276"/>
        <v>low_risk</v>
      </c>
      <c r="O2531" s="1" t="str">
        <f t="shared" si="277"/>
        <v>Excellent</v>
      </c>
      <c r="P2531" s="1" t="str">
        <f t="shared" si="278"/>
        <v>Submitted</v>
      </c>
      <c r="Q2531" s="1" t="str">
        <f t="shared" si="279"/>
        <v>Valid</v>
      </c>
      <c r="R2531" s="1" t="s">
        <v>82</v>
      </c>
      <c r="S2531" s="4">
        <v>1879621</v>
      </c>
      <c r="T2531" s="1">
        <v>13.78</v>
      </c>
      <c r="U2531" s="1">
        <v>36</v>
      </c>
      <c r="V2531" s="1">
        <v>52211.69</v>
      </c>
      <c r="W2531" s="4">
        <f t="shared" si="280"/>
        <v>2158431.4483357235</v>
      </c>
      <c r="X2531" s="1" t="s">
        <v>105</v>
      </c>
      <c r="Y2531" s="1" t="s">
        <v>106</v>
      </c>
      <c r="Z2531" s="8">
        <v>47993</v>
      </c>
      <c r="AA2531" s="8" t="str">
        <f>TEXT(Table2[[#This Row],[Application_Date]],"yyy")</f>
        <v>2031</v>
      </c>
      <c r="AB2531" s="8" t="str">
        <f>TEXT(Table2[[#This Row],[Application_Date]],"mmmm")</f>
        <v>May</v>
      </c>
      <c r="AC2531" s="1" t="s">
        <v>41</v>
      </c>
      <c r="AD2531" s="1" t="s">
        <v>42</v>
      </c>
      <c r="AE2531" s="1" t="s">
        <v>43</v>
      </c>
    </row>
    <row r="2532" spans="1:31" x14ac:dyDescent="0.25">
      <c r="A2532" s="1" t="s">
        <v>5204</v>
      </c>
      <c r="B2532" s="1" t="str">
        <f>IF(COUNTIF($A$2:A2532,A2532)&gt;1,"Duplicate","Unique")</f>
        <v>Unique</v>
      </c>
      <c r="C2532" s="1" t="s">
        <v>5205</v>
      </c>
      <c r="D2532" s="1" t="s">
        <v>199</v>
      </c>
      <c r="E2532" s="1" t="str">
        <f t="shared" si="274"/>
        <v>Submitted</v>
      </c>
      <c r="F2532" s="1" t="s">
        <v>35</v>
      </c>
      <c r="G2532" s="1">
        <v>49</v>
      </c>
      <c r="H2532" s="1" t="s">
        <v>24</v>
      </c>
      <c r="I2532" s="1" t="s">
        <v>25</v>
      </c>
      <c r="J2532" s="1" t="s">
        <v>37</v>
      </c>
      <c r="K2532" s="4">
        <v>1626933</v>
      </c>
      <c r="L2532" s="4" t="str">
        <f t="shared" si="275"/>
        <v>Submitted</v>
      </c>
      <c r="M2532" s="1">
        <v>623</v>
      </c>
      <c r="N2532" s="1" t="str">
        <f t="shared" si="276"/>
        <v>low_risk</v>
      </c>
      <c r="O2532" s="1" t="str">
        <f t="shared" si="277"/>
        <v>Excellent</v>
      </c>
      <c r="P2532" s="1" t="str">
        <f t="shared" si="278"/>
        <v>Submitted</v>
      </c>
      <c r="Q2532" s="1" t="str">
        <f t="shared" si="279"/>
        <v>Valid</v>
      </c>
      <c r="R2532" s="1" t="s">
        <v>70</v>
      </c>
      <c r="S2532" s="4">
        <v>0</v>
      </c>
      <c r="T2532" s="1">
        <v>9.8000000000000007</v>
      </c>
      <c r="U2532" s="1">
        <v>180</v>
      </c>
      <c r="V2532" s="1">
        <v>1388.89</v>
      </c>
      <c r="W2532" s="4">
        <f t="shared" si="280"/>
        <v>0</v>
      </c>
      <c r="X2532" s="1" t="s">
        <v>59</v>
      </c>
      <c r="Y2532" s="1" t="s">
        <v>60</v>
      </c>
      <c r="Z2532" s="8">
        <v>47994</v>
      </c>
      <c r="AA2532" s="8" t="str">
        <f>TEXT(Table2[[#This Row],[Application_Date]],"yyy")</f>
        <v>2031</v>
      </c>
      <c r="AB2532" s="8" t="str">
        <f>TEXT(Table2[[#This Row],[Application_Date]],"mmmm")</f>
        <v>May</v>
      </c>
      <c r="AC2532" s="1" t="s">
        <v>61</v>
      </c>
      <c r="AD2532" s="1" t="s">
        <v>30</v>
      </c>
      <c r="AE2532" s="1" t="s">
        <v>43</v>
      </c>
    </row>
    <row r="2533" spans="1:31" x14ac:dyDescent="0.25">
      <c r="A2533" s="1" t="s">
        <v>5206</v>
      </c>
      <c r="B2533" s="1" t="str">
        <f>IF(COUNTIF($A$2:A2533,A2533)&gt;1,"Duplicate","Unique")</f>
        <v>Unique</v>
      </c>
      <c r="C2533" s="1" t="s">
        <v>5207</v>
      </c>
      <c r="D2533" s="1" t="s">
        <v>1280</v>
      </c>
      <c r="E2533" s="1" t="str">
        <f t="shared" si="274"/>
        <v>Submitted</v>
      </c>
      <c r="F2533" s="1" t="s">
        <v>47</v>
      </c>
      <c r="G2533" s="1">
        <v>50</v>
      </c>
      <c r="H2533" s="1" t="s">
        <v>24</v>
      </c>
      <c r="I2533" s="1" t="s">
        <v>25</v>
      </c>
      <c r="J2533" s="1" t="s">
        <v>37</v>
      </c>
      <c r="K2533" s="4">
        <v>854266</v>
      </c>
      <c r="L2533" s="4" t="str">
        <f t="shared" si="275"/>
        <v>Submitted</v>
      </c>
      <c r="M2533" s="1">
        <v>872</v>
      </c>
      <c r="N2533" s="1" t="str">
        <f t="shared" si="276"/>
        <v>medium_risk</v>
      </c>
      <c r="O2533" s="1" t="str">
        <f t="shared" si="277"/>
        <v>Excellent</v>
      </c>
      <c r="P2533" s="1" t="str">
        <f t="shared" si="278"/>
        <v>Submitted</v>
      </c>
      <c r="Q2533" s="1" t="str">
        <f t="shared" si="279"/>
        <v>Valid</v>
      </c>
      <c r="R2533" s="1" t="s">
        <v>70</v>
      </c>
      <c r="S2533" s="4">
        <v>4600899</v>
      </c>
      <c r="T2533" s="1">
        <v>12.13</v>
      </c>
      <c r="U2533" s="1">
        <v>36</v>
      </c>
      <c r="V2533" s="1">
        <v>127802.75</v>
      </c>
      <c r="W2533" s="4">
        <f t="shared" si="280"/>
        <v>4650742.0725557171</v>
      </c>
      <c r="X2533" s="1" t="s">
        <v>576</v>
      </c>
      <c r="Y2533" s="1" t="s">
        <v>60</v>
      </c>
      <c r="Z2533" s="8">
        <v>47995</v>
      </c>
      <c r="AA2533" s="8" t="str">
        <f>TEXT(Table2[[#This Row],[Application_Date]],"yyy")</f>
        <v>2031</v>
      </c>
      <c r="AB2533" s="8" t="str">
        <f>TEXT(Table2[[#This Row],[Application_Date]],"mmmm")</f>
        <v>May</v>
      </c>
      <c r="AC2533" s="1" t="s">
        <v>61</v>
      </c>
      <c r="AD2533" s="1" t="s">
        <v>42</v>
      </c>
      <c r="AE2533" s="1" t="s">
        <v>31</v>
      </c>
    </row>
    <row r="2534" spans="1:31" x14ac:dyDescent="0.25">
      <c r="A2534" s="1" t="s">
        <v>5208</v>
      </c>
      <c r="B2534" s="1" t="str">
        <f>IF(COUNTIF($A$2:A2534,A2534)&gt;1,"Duplicate","Unique")</f>
        <v>Unique</v>
      </c>
      <c r="C2534" s="1" t="s">
        <v>5209</v>
      </c>
      <c r="D2534" s="1" t="s">
        <v>270</v>
      </c>
      <c r="E2534" s="1" t="str">
        <f t="shared" si="274"/>
        <v>Submitted</v>
      </c>
      <c r="F2534" s="1" t="s">
        <v>35</v>
      </c>
      <c r="G2534" s="1">
        <v>31</v>
      </c>
      <c r="H2534" s="1" t="s">
        <v>24</v>
      </c>
      <c r="I2534" s="1" t="s">
        <v>48</v>
      </c>
      <c r="J2534" s="1" t="s">
        <v>70</v>
      </c>
      <c r="K2534" s="4">
        <v>2216663</v>
      </c>
      <c r="L2534" s="4" t="str">
        <f t="shared" si="275"/>
        <v>Submitted</v>
      </c>
      <c r="M2534" s="1">
        <v>950</v>
      </c>
      <c r="N2534" s="1" t="str">
        <f t="shared" si="276"/>
        <v>medium_risk</v>
      </c>
      <c r="O2534" s="1" t="str">
        <f t="shared" si="277"/>
        <v>Excellent</v>
      </c>
      <c r="P2534" s="1" t="str">
        <f t="shared" si="278"/>
        <v>Submitted</v>
      </c>
      <c r="Q2534" s="1" t="str">
        <f t="shared" si="279"/>
        <v>Invalid</v>
      </c>
      <c r="R2534" s="1" t="s">
        <v>27</v>
      </c>
      <c r="S2534" s="4">
        <v>2441689</v>
      </c>
      <c r="T2534" s="1">
        <v>14.77</v>
      </c>
      <c r="U2534" s="1">
        <v>180</v>
      </c>
      <c r="V2534" s="1">
        <v>13564.94</v>
      </c>
      <c r="W2534" s="4">
        <f t="shared" si="280"/>
        <v>3005312.210833333</v>
      </c>
      <c r="X2534" s="1" t="s">
        <v>28</v>
      </c>
      <c r="Y2534" s="1" t="s">
        <v>29</v>
      </c>
      <c r="Z2534" s="8">
        <v>47996</v>
      </c>
      <c r="AA2534" s="8" t="str">
        <f>TEXT(Table2[[#This Row],[Application_Date]],"yyy")</f>
        <v>2031</v>
      </c>
      <c r="AB2534" s="8" t="str">
        <f>TEXT(Table2[[#This Row],[Application_Date]],"mmmm")</f>
        <v>May</v>
      </c>
      <c r="AC2534" s="1" t="s">
        <v>61</v>
      </c>
      <c r="AD2534" s="1" t="s">
        <v>30</v>
      </c>
      <c r="AE2534" s="1" t="s">
        <v>66</v>
      </c>
    </row>
    <row r="2535" spans="1:31" x14ac:dyDescent="0.25">
      <c r="A2535" s="1" t="s">
        <v>5210</v>
      </c>
      <c r="B2535" s="1" t="str">
        <f>IF(COUNTIF($A$2:A2535,A2535)&gt;1,"Duplicate","Unique")</f>
        <v>Unique</v>
      </c>
      <c r="C2535" s="1" t="s">
        <v>5211</v>
      </c>
      <c r="D2535" s="1" t="s">
        <v>180</v>
      </c>
      <c r="E2535" s="1" t="str">
        <f t="shared" si="274"/>
        <v>Submitted</v>
      </c>
      <c r="F2535" s="1" t="s">
        <v>47</v>
      </c>
      <c r="G2535" s="1">
        <v>33</v>
      </c>
      <c r="H2535" s="1" t="s">
        <v>24</v>
      </c>
      <c r="I2535" s="1" t="s">
        <v>25</v>
      </c>
      <c r="J2535" s="1" t="s">
        <v>37</v>
      </c>
      <c r="K2535" s="4">
        <v>1394665</v>
      </c>
      <c r="L2535" s="4" t="str">
        <f t="shared" si="275"/>
        <v>Submitted</v>
      </c>
      <c r="M2535" s="1">
        <v>639</v>
      </c>
      <c r="N2535" s="1" t="str">
        <f t="shared" si="276"/>
        <v>low_risk</v>
      </c>
      <c r="O2535" s="1" t="str">
        <f t="shared" si="277"/>
        <v>Excellent</v>
      </c>
      <c r="P2535" s="1" t="str">
        <f t="shared" si="278"/>
        <v>Submitted</v>
      </c>
      <c r="Q2535" s="1" t="str">
        <f t="shared" si="279"/>
        <v>Valid</v>
      </c>
      <c r="R2535" s="1" t="s">
        <v>38</v>
      </c>
      <c r="S2535" s="4">
        <v>3018526</v>
      </c>
      <c r="T2535" s="1">
        <v>16.649999999999999</v>
      </c>
      <c r="U2535" s="1">
        <v>24</v>
      </c>
      <c r="V2535" s="1">
        <v>125771.92</v>
      </c>
      <c r="W2535" s="4">
        <f t="shared" si="280"/>
        <v>4188204.8285594815</v>
      </c>
      <c r="X2535" s="1" t="s">
        <v>85</v>
      </c>
      <c r="Y2535" s="1" t="s">
        <v>86</v>
      </c>
      <c r="Z2535" s="8">
        <v>47997</v>
      </c>
      <c r="AA2535" s="8" t="str">
        <f>TEXT(Table2[[#This Row],[Application_Date]],"yyy")</f>
        <v>2031</v>
      </c>
      <c r="AB2535" s="8" t="str">
        <f>TEXT(Table2[[#This Row],[Application_Date]],"mmmm")</f>
        <v>May</v>
      </c>
      <c r="AC2535" s="1" t="s">
        <v>61</v>
      </c>
      <c r="AD2535" s="1" t="s">
        <v>42</v>
      </c>
      <c r="AE2535" s="1" t="s">
        <v>31</v>
      </c>
    </row>
    <row r="2536" spans="1:31" x14ac:dyDescent="0.25">
      <c r="A2536" s="1" t="s">
        <v>5212</v>
      </c>
      <c r="B2536" s="1" t="str">
        <f>IF(COUNTIF($A$2:A2536,A2536)&gt;1,"Duplicate","Unique")</f>
        <v>Unique</v>
      </c>
      <c r="C2536" s="1" t="s">
        <v>5213</v>
      </c>
      <c r="D2536" s="1" t="s">
        <v>265</v>
      </c>
      <c r="E2536" s="1" t="str">
        <f t="shared" si="274"/>
        <v>Submitted</v>
      </c>
      <c r="F2536" s="1" t="s">
        <v>47</v>
      </c>
      <c r="G2536" s="1">
        <v>47</v>
      </c>
      <c r="H2536" s="1" t="s">
        <v>24</v>
      </c>
      <c r="I2536" s="1" t="s">
        <v>25</v>
      </c>
      <c r="J2536" s="1" t="s">
        <v>26</v>
      </c>
      <c r="K2536" s="4">
        <v>250766</v>
      </c>
      <c r="L2536" s="4" t="str">
        <f t="shared" si="275"/>
        <v>Submitted</v>
      </c>
      <c r="M2536" s="1">
        <v>384</v>
      </c>
      <c r="N2536" s="1" t="str">
        <f t="shared" si="276"/>
        <v>High_risk</v>
      </c>
      <c r="O2536" s="1" t="str">
        <f t="shared" si="277"/>
        <v>Excellent</v>
      </c>
      <c r="P2536" s="1" t="str">
        <f t="shared" si="278"/>
        <v>Submitted</v>
      </c>
      <c r="Q2536" s="1" t="str">
        <f t="shared" si="279"/>
        <v>Valid</v>
      </c>
      <c r="R2536" s="1" t="s">
        <v>6</v>
      </c>
      <c r="S2536" s="4">
        <v>1883635</v>
      </c>
      <c r="T2536" s="1">
        <v>14.53</v>
      </c>
      <c r="U2536" s="1">
        <v>36</v>
      </c>
      <c r="V2536" s="1">
        <v>52323.19</v>
      </c>
      <c r="W2536" s="4">
        <f t="shared" si="280"/>
        <v>2280768.0458342326</v>
      </c>
      <c r="X2536" s="1" t="s">
        <v>50</v>
      </c>
      <c r="Y2536" s="1" t="s">
        <v>51</v>
      </c>
      <c r="Z2536" s="8">
        <v>47998</v>
      </c>
      <c r="AA2536" s="8" t="str">
        <f>TEXT(Table2[[#This Row],[Application_Date]],"yyy")</f>
        <v>2031</v>
      </c>
      <c r="AB2536" s="8" t="str">
        <f>TEXT(Table2[[#This Row],[Application_Date]],"mmmm")</f>
        <v>May</v>
      </c>
      <c r="AC2536" s="1" t="s">
        <v>61</v>
      </c>
      <c r="AD2536" s="1" t="s">
        <v>30</v>
      </c>
      <c r="AE2536" s="1" t="s">
        <v>31</v>
      </c>
    </row>
    <row r="2537" spans="1:31" x14ac:dyDescent="0.25">
      <c r="A2537" s="1" t="s">
        <v>5214</v>
      </c>
      <c r="B2537" s="1" t="str">
        <f>IF(COUNTIF($A$2:A2537,A2537)&gt;1,"Duplicate","Unique")</f>
        <v>Unique</v>
      </c>
      <c r="C2537" s="1" t="s">
        <v>5215</v>
      </c>
      <c r="D2537" s="1" t="s">
        <v>46</v>
      </c>
      <c r="E2537" s="1" t="str">
        <f t="shared" si="274"/>
        <v>Submitted</v>
      </c>
      <c r="F2537" s="1" t="s">
        <v>47</v>
      </c>
      <c r="G2537" s="1">
        <v>32</v>
      </c>
      <c r="H2537" s="1" t="s">
        <v>24</v>
      </c>
      <c r="I2537" s="1" t="s">
        <v>25</v>
      </c>
      <c r="J2537" s="1" t="s">
        <v>70</v>
      </c>
      <c r="K2537" s="4">
        <v>1837795</v>
      </c>
      <c r="L2537" s="4" t="str">
        <f t="shared" si="275"/>
        <v>Submitted</v>
      </c>
      <c r="M2537" s="1">
        <v>543</v>
      </c>
      <c r="N2537" s="1" t="str">
        <f t="shared" si="276"/>
        <v>High_risk</v>
      </c>
      <c r="O2537" s="1" t="str">
        <f t="shared" si="277"/>
        <v>Excellent</v>
      </c>
      <c r="P2537" s="1" t="str">
        <f t="shared" si="278"/>
        <v>Submitted</v>
      </c>
      <c r="Q2537" s="1" t="str">
        <f t="shared" si="279"/>
        <v>Valid</v>
      </c>
      <c r="R2537" s="1" t="s">
        <v>6</v>
      </c>
      <c r="S2537" s="4">
        <v>4796683</v>
      </c>
      <c r="T2537" s="1">
        <v>10.5</v>
      </c>
      <c r="U2537" s="1">
        <v>24</v>
      </c>
      <c r="V2537" s="1">
        <v>199861.79</v>
      </c>
      <c r="W2537" s="4">
        <f t="shared" si="280"/>
        <v>4197098.8023854475</v>
      </c>
      <c r="X2537" s="1" t="s">
        <v>105</v>
      </c>
      <c r="Y2537" s="1" t="s">
        <v>106</v>
      </c>
      <c r="Z2537" s="8">
        <v>47999</v>
      </c>
      <c r="AA2537" s="8" t="str">
        <f>TEXT(Table2[[#This Row],[Application_Date]],"yyy")</f>
        <v>2031</v>
      </c>
      <c r="AB2537" s="8" t="str">
        <f>TEXT(Table2[[#This Row],[Application_Date]],"mmmm")</f>
        <v>May</v>
      </c>
      <c r="AC2537" s="1" t="s">
        <v>41</v>
      </c>
      <c r="AD2537" s="1" t="s">
        <v>42</v>
      </c>
      <c r="AE2537" s="1" t="s">
        <v>43</v>
      </c>
    </row>
    <row r="2538" spans="1:31" x14ac:dyDescent="0.25">
      <c r="A2538" s="1" t="s">
        <v>5216</v>
      </c>
      <c r="B2538" s="1" t="str">
        <f>IF(COUNTIF($A$2:A2538,A2538)&gt;1,"Duplicate","Unique")</f>
        <v>Unique</v>
      </c>
      <c r="C2538" s="1" t="s">
        <v>5217</v>
      </c>
      <c r="D2538" s="1" t="s">
        <v>75</v>
      </c>
      <c r="E2538" s="1" t="str">
        <f t="shared" si="274"/>
        <v>Submitted</v>
      </c>
      <c r="F2538" s="1" t="s">
        <v>35</v>
      </c>
      <c r="G2538" s="1">
        <v>63</v>
      </c>
      <c r="H2538" s="1" t="s">
        <v>36</v>
      </c>
      <c r="I2538" s="1" t="s">
        <v>25</v>
      </c>
      <c r="J2538" s="1" t="s">
        <v>26</v>
      </c>
      <c r="K2538" s="4">
        <v>1910312</v>
      </c>
      <c r="L2538" s="4" t="str">
        <f t="shared" si="275"/>
        <v>Submitted</v>
      </c>
      <c r="M2538" s="1">
        <v>378</v>
      </c>
      <c r="N2538" s="1" t="str">
        <f t="shared" si="276"/>
        <v>High_risk</v>
      </c>
      <c r="O2538" s="1" t="str">
        <f t="shared" si="277"/>
        <v>Excellent</v>
      </c>
      <c r="P2538" s="1" t="str">
        <f t="shared" si="278"/>
        <v>Submitted</v>
      </c>
      <c r="Q2538" s="1" t="str">
        <f t="shared" si="279"/>
        <v>Valid</v>
      </c>
      <c r="R2538" s="1" t="s">
        <v>38</v>
      </c>
      <c r="S2538" s="4">
        <v>2939038</v>
      </c>
      <c r="T2538" s="1">
        <v>9.9</v>
      </c>
      <c r="U2538" s="1">
        <v>12</v>
      </c>
      <c r="V2538" s="1">
        <v>244919.83</v>
      </c>
      <c r="W2538" s="4">
        <f t="shared" si="280"/>
        <v>2426483.9047631416</v>
      </c>
      <c r="X2538" s="1" t="s">
        <v>576</v>
      </c>
      <c r="Y2538" s="1" t="s">
        <v>60</v>
      </c>
      <c r="Z2538" s="8">
        <v>48000</v>
      </c>
      <c r="AA2538" s="8" t="str">
        <f>TEXT(Table2[[#This Row],[Application_Date]],"yyy")</f>
        <v>2031</v>
      </c>
      <c r="AB2538" s="8" t="str">
        <f>TEXT(Table2[[#This Row],[Application_Date]],"mmmm")</f>
        <v>June</v>
      </c>
      <c r="AC2538" s="1" t="s">
        <v>41</v>
      </c>
      <c r="AD2538" s="1" t="s">
        <v>30</v>
      </c>
      <c r="AE2538" s="1" t="s">
        <v>31</v>
      </c>
    </row>
    <row r="2539" spans="1:31" x14ac:dyDescent="0.25">
      <c r="A2539" s="1" t="s">
        <v>5218</v>
      </c>
      <c r="B2539" s="1" t="str">
        <f>IF(COUNTIF($A$2:A2539,A2539)&gt;1,"Duplicate","Unique")</f>
        <v>Unique</v>
      </c>
      <c r="C2539" s="1" t="s">
        <v>5219</v>
      </c>
      <c r="D2539" s="1" t="s">
        <v>89</v>
      </c>
      <c r="E2539" s="1" t="str">
        <f t="shared" si="274"/>
        <v>Submitted</v>
      </c>
      <c r="F2539" s="1" t="s">
        <v>35</v>
      </c>
      <c r="G2539" s="1">
        <v>59</v>
      </c>
      <c r="H2539" s="1" t="s">
        <v>36</v>
      </c>
      <c r="I2539" s="1" t="s">
        <v>25</v>
      </c>
      <c r="J2539" s="1" t="s">
        <v>37</v>
      </c>
      <c r="K2539" s="4">
        <v>1214284</v>
      </c>
      <c r="L2539" s="4" t="str">
        <f t="shared" si="275"/>
        <v>Submitted</v>
      </c>
      <c r="M2539" s="1">
        <v>793</v>
      </c>
      <c r="N2539" s="1" t="str">
        <f t="shared" si="276"/>
        <v>medium_risk</v>
      </c>
      <c r="O2539" s="1" t="str">
        <f t="shared" si="277"/>
        <v>Excellent</v>
      </c>
      <c r="P2539" s="1" t="str">
        <f t="shared" si="278"/>
        <v>Submitted</v>
      </c>
      <c r="Q2539" s="1" t="str">
        <f t="shared" si="279"/>
        <v>Valid</v>
      </c>
      <c r="R2539" s="1" t="s">
        <v>27</v>
      </c>
      <c r="S2539" s="4">
        <v>2687990</v>
      </c>
      <c r="T2539" s="1">
        <v>12.16</v>
      </c>
      <c r="U2539" s="1">
        <v>12</v>
      </c>
      <c r="V2539" s="1">
        <v>223999.17</v>
      </c>
      <c r="W2539" s="4">
        <f t="shared" si="280"/>
        <v>2724444.0382023724</v>
      </c>
      <c r="X2539" s="1" t="s">
        <v>50</v>
      </c>
      <c r="Y2539" s="1" t="s">
        <v>51</v>
      </c>
      <c r="Z2539" s="8">
        <v>48001</v>
      </c>
      <c r="AA2539" s="8" t="str">
        <f>TEXT(Table2[[#This Row],[Application_Date]],"yyy")</f>
        <v>2031</v>
      </c>
      <c r="AB2539" s="8" t="str">
        <f>TEXT(Table2[[#This Row],[Application_Date]],"mmmm")</f>
        <v>June</v>
      </c>
      <c r="AC2539" s="1" t="s">
        <v>61</v>
      </c>
      <c r="AD2539" s="1" t="s">
        <v>42</v>
      </c>
      <c r="AE2539" s="1" t="s">
        <v>43</v>
      </c>
    </row>
    <row r="2540" spans="1:31" x14ac:dyDescent="0.25">
      <c r="A2540" s="1" t="s">
        <v>5220</v>
      </c>
      <c r="B2540" s="1" t="str">
        <f>IF(COUNTIF($A$2:A2540,A2540)&gt;1,"Duplicate","Unique")</f>
        <v>Unique</v>
      </c>
      <c r="C2540" s="1" t="s">
        <v>5221</v>
      </c>
      <c r="D2540" s="1" t="s">
        <v>572</v>
      </c>
      <c r="E2540" s="1" t="str">
        <f t="shared" si="274"/>
        <v>Submitted</v>
      </c>
      <c r="F2540" s="1" t="s">
        <v>35</v>
      </c>
      <c r="G2540" s="1">
        <v>55</v>
      </c>
      <c r="H2540" s="1" t="s">
        <v>24</v>
      </c>
      <c r="I2540" s="1" t="s">
        <v>48</v>
      </c>
      <c r="J2540" s="1" t="s">
        <v>49</v>
      </c>
      <c r="K2540" s="4">
        <v>2137200</v>
      </c>
      <c r="L2540" s="4" t="str">
        <f t="shared" si="275"/>
        <v>Submitted</v>
      </c>
      <c r="M2540" s="1">
        <v>354</v>
      </c>
      <c r="N2540" s="1" t="str">
        <f t="shared" si="276"/>
        <v>High_risk</v>
      </c>
      <c r="O2540" s="1" t="str">
        <f t="shared" si="277"/>
        <v>Excellent</v>
      </c>
      <c r="P2540" s="1" t="str">
        <f t="shared" si="278"/>
        <v>Submitted</v>
      </c>
      <c r="Q2540" s="1" t="str">
        <f t="shared" si="279"/>
        <v>Valid</v>
      </c>
      <c r="R2540" s="1" t="s">
        <v>38</v>
      </c>
      <c r="S2540" s="4">
        <v>4278373</v>
      </c>
      <c r="T2540" s="1">
        <v>17.649999999999999</v>
      </c>
      <c r="U2540" s="1">
        <v>12</v>
      </c>
      <c r="V2540" s="1">
        <v>356531.08</v>
      </c>
      <c r="W2540" s="4">
        <f t="shared" si="280"/>
        <v>6292895.1635885034</v>
      </c>
      <c r="X2540" s="1" t="s">
        <v>59</v>
      </c>
      <c r="Y2540" s="1" t="s">
        <v>60</v>
      </c>
      <c r="Z2540" s="8">
        <v>48002</v>
      </c>
      <c r="AA2540" s="8" t="str">
        <f>TEXT(Table2[[#This Row],[Application_Date]],"yyy")</f>
        <v>2031</v>
      </c>
      <c r="AB2540" s="8" t="str">
        <f>TEXT(Table2[[#This Row],[Application_Date]],"mmmm")</f>
        <v>June</v>
      </c>
      <c r="AC2540" s="1" t="s">
        <v>52</v>
      </c>
      <c r="AD2540" s="1" t="s">
        <v>42</v>
      </c>
      <c r="AE2540" s="1" t="s">
        <v>62</v>
      </c>
    </row>
    <row r="2541" spans="1:31" x14ac:dyDescent="0.25">
      <c r="A2541" s="1" t="s">
        <v>5222</v>
      </c>
      <c r="B2541" s="1" t="str">
        <f>IF(COUNTIF($A$2:A2541,A2541)&gt;1,"Duplicate","Unique")</f>
        <v>Unique</v>
      </c>
      <c r="C2541" s="1" t="s">
        <v>5223</v>
      </c>
      <c r="D2541" s="1" t="s">
        <v>226</v>
      </c>
      <c r="E2541" s="1" t="str">
        <f t="shared" si="274"/>
        <v>Submitted</v>
      </c>
      <c r="F2541" s="1" t="s">
        <v>47</v>
      </c>
      <c r="G2541" s="1">
        <v>21</v>
      </c>
      <c r="H2541" s="1" t="s">
        <v>24</v>
      </c>
      <c r="I2541" s="1" t="s">
        <v>25</v>
      </c>
      <c r="J2541" s="1" t="s">
        <v>26</v>
      </c>
      <c r="K2541" s="4">
        <v>2231414</v>
      </c>
      <c r="L2541" s="4" t="str">
        <f t="shared" si="275"/>
        <v>Submitted</v>
      </c>
      <c r="M2541" s="1">
        <v>324</v>
      </c>
      <c r="N2541" s="1" t="str">
        <f t="shared" si="276"/>
        <v>High_risk</v>
      </c>
      <c r="O2541" s="1" t="str">
        <f t="shared" si="277"/>
        <v>Excellent</v>
      </c>
      <c r="P2541" s="1" t="str">
        <f t="shared" si="278"/>
        <v>Submitted</v>
      </c>
      <c r="Q2541" s="1" t="str">
        <f t="shared" si="279"/>
        <v>Valid</v>
      </c>
      <c r="R2541" s="1" t="s">
        <v>82</v>
      </c>
      <c r="S2541" s="4">
        <v>2761587</v>
      </c>
      <c r="T2541" s="1">
        <v>15.62</v>
      </c>
      <c r="U2541" s="1">
        <v>36</v>
      </c>
      <c r="V2541" s="1">
        <v>76710.75</v>
      </c>
      <c r="W2541" s="4">
        <f t="shared" si="280"/>
        <v>3594665.7450003326</v>
      </c>
      <c r="X2541" s="1" t="s">
        <v>39</v>
      </c>
      <c r="Y2541" s="1" t="s">
        <v>40</v>
      </c>
      <c r="Z2541" s="8">
        <v>48003</v>
      </c>
      <c r="AA2541" s="8" t="str">
        <f>TEXT(Table2[[#This Row],[Application_Date]],"yyy")</f>
        <v>2031</v>
      </c>
      <c r="AB2541" s="8" t="str">
        <f>TEXT(Table2[[#This Row],[Application_Date]],"mmmm")</f>
        <v>June</v>
      </c>
      <c r="AC2541" s="1" t="s">
        <v>52</v>
      </c>
      <c r="AD2541" s="1" t="s">
        <v>42</v>
      </c>
      <c r="AE2541" s="1" t="s">
        <v>62</v>
      </c>
    </row>
    <row r="2542" spans="1:31" x14ac:dyDescent="0.25">
      <c r="A2542" s="1" t="s">
        <v>5224</v>
      </c>
      <c r="B2542" s="1" t="str">
        <f>IF(COUNTIF($A$2:A2542,A2542)&gt;1,"Duplicate","Unique")</f>
        <v>Unique</v>
      </c>
      <c r="C2542" s="1" t="s">
        <v>5225</v>
      </c>
      <c r="D2542" s="1" t="s">
        <v>180</v>
      </c>
      <c r="E2542" s="1" t="str">
        <f t="shared" si="274"/>
        <v>Submitted</v>
      </c>
      <c r="F2542" s="1" t="s">
        <v>35</v>
      </c>
      <c r="G2542" s="1">
        <v>53</v>
      </c>
      <c r="H2542" s="1" t="s">
        <v>24</v>
      </c>
      <c r="I2542" s="1" t="s">
        <v>48</v>
      </c>
      <c r="J2542" s="1" t="s">
        <v>70</v>
      </c>
      <c r="K2542" s="4">
        <v>493349</v>
      </c>
      <c r="L2542" s="4" t="str">
        <f t="shared" si="275"/>
        <v>Submitted</v>
      </c>
      <c r="M2542" s="1">
        <v>512</v>
      </c>
      <c r="N2542" s="1" t="str">
        <f t="shared" si="276"/>
        <v>High_risk</v>
      </c>
      <c r="O2542" s="1" t="str">
        <f t="shared" si="277"/>
        <v>Excellent</v>
      </c>
      <c r="P2542" s="1" t="str">
        <f t="shared" si="278"/>
        <v>Submitted</v>
      </c>
      <c r="Q2542" s="1" t="str">
        <f t="shared" si="279"/>
        <v>Valid</v>
      </c>
      <c r="R2542" s="1" t="s">
        <v>70</v>
      </c>
      <c r="S2542" s="4">
        <v>267050</v>
      </c>
      <c r="T2542" s="1">
        <v>16.5</v>
      </c>
      <c r="U2542" s="1">
        <v>24</v>
      </c>
      <c r="V2542" s="1">
        <v>11127.08</v>
      </c>
      <c r="W2542" s="4">
        <f t="shared" si="280"/>
        <v>367193.75035397173</v>
      </c>
      <c r="X2542" s="1" t="s">
        <v>85</v>
      </c>
      <c r="Y2542" s="1" t="s">
        <v>86</v>
      </c>
      <c r="Z2542" s="8">
        <v>48004</v>
      </c>
      <c r="AA2542" s="8" t="str">
        <f>TEXT(Table2[[#This Row],[Application_Date]],"yyy")</f>
        <v>2031</v>
      </c>
      <c r="AB2542" s="8" t="str">
        <f>TEXT(Table2[[#This Row],[Application_Date]],"mmmm")</f>
        <v>June</v>
      </c>
      <c r="AC2542" s="1" t="s">
        <v>52</v>
      </c>
      <c r="AD2542" s="1" t="s">
        <v>30</v>
      </c>
      <c r="AE2542" s="1" t="s">
        <v>62</v>
      </c>
    </row>
    <row r="2543" spans="1:31" x14ac:dyDescent="0.25">
      <c r="A2543" s="1" t="s">
        <v>5226</v>
      </c>
      <c r="B2543" s="1" t="str">
        <f>IF(COUNTIF($A$2:A2543,A2543)&gt;1,"Duplicate","Unique")</f>
        <v>Unique</v>
      </c>
      <c r="C2543" s="1" t="s">
        <v>5227</v>
      </c>
      <c r="D2543" s="1" t="s">
        <v>180</v>
      </c>
      <c r="E2543" s="1" t="str">
        <f t="shared" si="274"/>
        <v>Submitted</v>
      </c>
      <c r="F2543" s="1" t="s">
        <v>35</v>
      </c>
      <c r="G2543" s="1">
        <v>45</v>
      </c>
      <c r="H2543" s="1" t="s">
        <v>36</v>
      </c>
      <c r="I2543" s="1" t="s">
        <v>48</v>
      </c>
      <c r="J2543" s="1" t="s">
        <v>37</v>
      </c>
      <c r="K2543" s="4">
        <v>860985</v>
      </c>
      <c r="L2543" s="4" t="str">
        <f t="shared" si="275"/>
        <v>Submitted</v>
      </c>
      <c r="M2543" s="1">
        <v>798</v>
      </c>
      <c r="N2543" s="1" t="str">
        <f t="shared" si="276"/>
        <v>medium_risk</v>
      </c>
      <c r="O2543" s="1" t="str">
        <f t="shared" si="277"/>
        <v>Excellent</v>
      </c>
      <c r="P2543" s="1" t="str">
        <f t="shared" si="278"/>
        <v>Submitted</v>
      </c>
      <c r="Q2543" s="1" t="str">
        <f t="shared" si="279"/>
        <v>Valid</v>
      </c>
      <c r="R2543" s="1" t="s">
        <v>82</v>
      </c>
      <c r="S2543" s="4">
        <v>1306314</v>
      </c>
      <c r="T2543" s="1">
        <v>18.36</v>
      </c>
      <c r="U2543" s="1">
        <v>120</v>
      </c>
      <c r="V2543" s="1">
        <v>10885.95</v>
      </c>
      <c r="W2543" s="4">
        <f t="shared" si="280"/>
        <v>1998660.42</v>
      </c>
      <c r="X2543" s="1" t="s">
        <v>28</v>
      </c>
      <c r="Y2543" s="1" t="s">
        <v>29</v>
      </c>
      <c r="Z2543" s="8">
        <v>48005</v>
      </c>
      <c r="AA2543" s="8" t="str">
        <f>TEXT(Table2[[#This Row],[Application_Date]],"yyy")</f>
        <v>2031</v>
      </c>
      <c r="AB2543" s="8" t="str">
        <f>TEXT(Table2[[#This Row],[Application_Date]],"mmmm")</f>
        <v>June</v>
      </c>
      <c r="AC2543" s="1" t="s">
        <v>41</v>
      </c>
      <c r="AD2543" s="1" t="s">
        <v>30</v>
      </c>
      <c r="AE2543" s="1" t="s">
        <v>66</v>
      </c>
    </row>
    <row r="2544" spans="1:31" x14ac:dyDescent="0.25">
      <c r="A2544" s="1" t="s">
        <v>5228</v>
      </c>
      <c r="B2544" s="1" t="str">
        <f>IF(COUNTIF($A$2:A2544,A2544)&gt;1,"Duplicate","Unique")</f>
        <v>Unique</v>
      </c>
      <c r="C2544" s="1" t="s">
        <v>5229</v>
      </c>
      <c r="D2544" s="1" t="s">
        <v>217</v>
      </c>
      <c r="E2544" s="1" t="str">
        <f t="shared" si="274"/>
        <v>Submitted</v>
      </c>
      <c r="F2544" s="1" t="s">
        <v>47</v>
      </c>
      <c r="G2544" s="1">
        <v>45</v>
      </c>
      <c r="H2544" s="1" t="s">
        <v>36</v>
      </c>
      <c r="I2544" s="1" t="s">
        <v>48</v>
      </c>
      <c r="J2544" s="1" t="s">
        <v>37</v>
      </c>
      <c r="K2544" s="4">
        <v>651122</v>
      </c>
      <c r="L2544" s="4" t="str">
        <f t="shared" si="275"/>
        <v>Submitted</v>
      </c>
      <c r="M2544" s="1">
        <v>453</v>
      </c>
      <c r="N2544" s="1" t="str">
        <f t="shared" si="276"/>
        <v>High_risk</v>
      </c>
      <c r="O2544" s="1" t="str">
        <f t="shared" si="277"/>
        <v>Excellent</v>
      </c>
      <c r="P2544" s="1" t="str">
        <f t="shared" si="278"/>
        <v>Submitted</v>
      </c>
      <c r="Q2544" s="1" t="str">
        <f t="shared" si="279"/>
        <v>Valid</v>
      </c>
      <c r="R2544" s="1" t="s">
        <v>70</v>
      </c>
      <c r="S2544" s="4">
        <v>3109845</v>
      </c>
      <c r="T2544" s="1">
        <v>9.74</v>
      </c>
      <c r="U2544" s="1">
        <v>12</v>
      </c>
      <c r="V2544" s="1">
        <v>259153.75</v>
      </c>
      <c r="W2544" s="4">
        <f t="shared" si="280"/>
        <v>2526178.3303407016</v>
      </c>
      <c r="X2544" s="1" t="s">
        <v>28</v>
      </c>
      <c r="Y2544" s="1" t="s">
        <v>29</v>
      </c>
      <c r="Z2544" s="8">
        <v>48006</v>
      </c>
      <c r="AA2544" s="8" t="str">
        <f>TEXT(Table2[[#This Row],[Application_Date]],"yyy")</f>
        <v>2031</v>
      </c>
      <c r="AB2544" s="8" t="str">
        <f>TEXT(Table2[[#This Row],[Application_Date]],"mmmm")</f>
        <v>June</v>
      </c>
      <c r="AC2544" s="1" t="s">
        <v>61</v>
      </c>
      <c r="AD2544" s="1" t="s">
        <v>42</v>
      </c>
      <c r="AE2544" s="1" t="s">
        <v>62</v>
      </c>
    </row>
    <row r="2545" spans="1:31" x14ac:dyDescent="0.25">
      <c r="A2545" s="1" t="s">
        <v>5230</v>
      </c>
      <c r="B2545" s="1" t="str">
        <f>IF(COUNTIF($A$2:A2545,A2545)&gt;1,"Duplicate","Unique")</f>
        <v>Unique</v>
      </c>
      <c r="C2545" s="1" t="s">
        <v>5231</v>
      </c>
      <c r="D2545" s="1" t="s">
        <v>284</v>
      </c>
      <c r="E2545" s="1" t="str">
        <f t="shared" si="274"/>
        <v>Submitted</v>
      </c>
      <c r="F2545" s="1" t="s">
        <v>47</v>
      </c>
      <c r="G2545" s="1">
        <v>61</v>
      </c>
      <c r="H2545" s="1" t="s">
        <v>36</v>
      </c>
      <c r="I2545" s="1" t="s">
        <v>48</v>
      </c>
      <c r="J2545" s="1" t="s">
        <v>37</v>
      </c>
      <c r="K2545" s="4">
        <v>884503</v>
      </c>
      <c r="L2545" s="4" t="str">
        <f t="shared" si="275"/>
        <v>Submitted</v>
      </c>
      <c r="M2545" s="1">
        <v>389</v>
      </c>
      <c r="N2545" s="1" t="str">
        <f t="shared" si="276"/>
        <v>High_risk</v>
      </c>
      <c r="O2545" s="1" t="str">
        <f t="shared" si="277"/>
        <v>Excellent</v>
      </c>
      <c r="P2545" s="1" t="str">
        <f t="shared" si="278"/>
        <v>Submitted</v>
      </c>
      <c r="Q2545" s="1" t="str">
        <f t="shared" si="279"/>
        <v>Valid</v>
      </c>
      <c r="R2545" s="1" t="s">
        <v>38</v>
      </c>
      <c r="S2545" s="4">
        <v>865652</v>
      </c>
      <c r="T2545" s="1">
        <v>12.55</v>
      </c>
      <c r="U2545" s="1">
        <v>120</v>
      </c>
      <c r="V2545" s="1">
        <v>7213.77</v>
      </c>
      <c r="W2545" s="4">
        <f t="shared" si="280"/>
        <v>905327.71666666667</v>
      </c>
      <c r="X2545" s="1" t="s">
        <v>28</v>
      </c>
      <c r="Y2545" s="1" t="s">
        <v>29</v>
      </c>
      <c r="Z2545" s="8">
        <v>48007</v>
      </c>
      <c r="AA2545" s="8" t="str">
        <f>TEXT(Table2[[#This Row],[Application_Date]],"yyy")</f>
        <v>2031</v>
      </c>
      <c r="AB2545" s="8" t="str">
        <f>TEXT(Table2[[#This Row],[Application_Date]],"mmmm")</f>
        <v>June</v>
      </c>
      <c r="AC2545" s="1" t="s">
        <v>41</v>
      </c>
      <c r="AD2545" s="1" t="s">
        <v>42</v>
      </c>
      <c r="AE2545" s="1" t="s">
        <v>43</v>
      </c>
    </row>
    <row r="2546" spans="1:31" x14ac:dyDescent="0.25">
      <c r="A2546" s="1" t="s">
        <v>5232</v>
      </c>
      <c r="B2546" s="1" t="str">
        <f>IF(COUNTIF($A$2:A2546,A2546)&gt;1,"Duplicate","Unique")</f>
        <v>Unique</v>
      </c>
      <c r="C2546" s="1" t="s">
        <v>5233</v>
      </c>
      <c r="D2546" s="1" t="s">
        <v>403</v>
      </c>
      <c r="E2546" s="1" t="str">
        <f t="shared" si="274"/>
        <v>Submitted</v>
      </c>
      <c r="F2546" s="1" t="s">
        <v>35</v>
      </c>
      <c r="G2546" s="1">
        <v>55</v>
      </c>
      <c r="H2546" s="1" t="s">
        <v>36</v>
      </c>
      <c r="I2546" s="1" t="s">
        <v>48</v>
      </c>
      <c r="J2546" s="1" t="s">
        <v>70</v>
      </c>
      <c r="K2546" s="4">
        <v>850087</v>
      </c>
      <c r="L2546" s="4" t="str">
        <f t="shared" si="275"/>
        <v>Submitted</v>
      </c>
      <c r="M2546" s="1">
        <v>856</v>
      </c>
      <c r="N2546" s="1" t="str">
        <f t="shared" si="276"/>
        <v>medium_risk</v>
      </c>
      <c r="O2546" s="1" t="str">
        <f t="shared" si="277"/>
        <v>Excellent</v>
      </c>
      <c r="P2546" s="1" t="str">
        <f t="shared" si="278"/>
        <v>Submitted</v>
      </c>
      <c r="Q2546" s="1" t="str">
        <f t="shared" si="279"/>
        <v>Valid</v>
      </c>
      <c r="R2546" s="1" t="s">
        <v>6</v>
      </c>
      <c r="S2546" s="4">
        <v>4714471</v>
      </c>
      <c r="T2546" s="1">
        <v>15.38</v>
      </c>
      <c r="U2546" s="1">
        <v>36</v>
      </c>
      <c r="V2546" s="1">
        <v>130957.53</v>
      </c>
      <c r="W2546" s="4">
        <f t="shared" si="280"/>
        <v>6042380.3316674335</v>
      </c>
      <c r="X2546" s="1" t="s">
        <v>50</v>
      </c>
      <c r="Y2546" s="1" t="s">
        <v>51</v>
      </c>
      <c r="Z2546" s="8">
        <v>48008</v>
      </c>
      <c r="AA2546" s="8" t="str">
        <f>TEXT(Table2[[#This Row],[Application_Date]],"yyy")</f>
        <v>2031</v>
      </c>
      <c r="AB2546" s="8" t="str">
        <f>TEXT(Table2[[#This Row],[Application_Date]],"mmmm")</f>
        <v>June</v>
      </c>
      <c r="AC2546" s="1" t="s">
        <v>41</v>
      </c>
      <c r="AD2546" s="1" t="s">
        <v>42</v>
      </c>
      <c r="AE2546" s="1" t="s">
        <v>62</v>
      </c>
    </row>
    <row r="2547" spans="1:31" x14ac:dyDescent="0.25">
      <c r="A2547" s="1" t="s">
        <v>5234</v>
      </c>
      <c r="B2547" s="1" t="str">
        <f>IF(COUNTIF($A$2:A2547,A2547)&gt;1,"Duplicate","Unique")</f>
        <v>Unique</v>
      </c>
      <c r="C2547" s="1" t="s">
        <v>5235</v>
      </c>
      <c r="D2547" s="1" t="s">
        <v>373</v>
      </c>
      <c r="E2547" s="1" t="str">
        <f t="shared" si="274"/>
        <v>Submitted</v>
      </c>
      <c r="F2547" s="1" t="s">
        <v>47</v>
      </c>
      <c r="G2547" s="1">
        <v>27</v>
      </c>
      <c r="H2547" s="1" t="s">
        <v>36</v>
      </c>
      <c r="I2547" s="1" t="s">
        <v>48</v>
      </c>
      <c r="J2547" s="1" t="s">
        <v>37</v>
      </c>
      <c r="K2547" s="4">
        <v>1143936</v>
      </c>
      <c r="L2547" s="4" t="str">
        <f t="shared" si="275"/>
        <v>Submitted</v>
      </c>
      <c r="M2547" s="1">
        <v>561</v>
      </c>
      <c r="N2547" s="1" t="str">
        <f t="shared" si="276"/>
        <v>High_risk</v>
      </c>
      <c r="O2547" s="1" t="str">
        <f t="shared" si="277"/>
        <v>Excellent</v>
      </c>
      <c r="P2547" s="1" t="str">
        <f t="shared" si="278"/>
        <v>Submitted</v>
      </c>
      <c r="Q2547" s="1" t="str">
        <f t="shared" si="279"/>
        <v>Valid</v>
      </c>
      <c r="R2547" s="1" t="s">
        <v>82</v>
      </c>
      <c r="S2547" s="4">
        <v>1536927</v>
      </c>
      <c r="T2547" s="1">
        <v>15.71</v>
      </c>
      <c r="U2547" s="1">
        <v>180</v>
      </c>
      <c r="V2547" s="1">
        <v>8538.48</v>
      </c>
      <c r="W2547" s="4">
        <f t="shared" si="280"/>
        <v>2012093.5975000001</v>
      </c>
      <c r="X2547" s="1" t="s">
        <v>59</v>
      </c>
      <c r="Y2547" s="1" t="s">
        <v>60</v>
      </c>
      <c r="Z2547" s="8">
        <v>48009</v>
      </c>
      <c r="AA2547" s="8" t="str">
        <f>TEXT(Table2[[#This Row],[Application_Date]],"yyy")</f>
        <v>2031</v>
      </c>
      <c r="AB2547" s="8" t="str">
        <f>TEXT(Table2[[#This Row],[Application_Date]],"mmmm")</f>
        <v>June</v>
      </c>
      <c r="AC2547" s="1" t="s">
        <v>52</v>
      </c>
      <c r="AD2547" s="1" t="s">
        <v>42</v>
      </c>
      <c r="AE2547" s="1" t="s">
        <v>66</v>
      </c>
    </row>
    <row r="2548" spans="1:31" x14ac:dyDescent="0.25">
      <c r="A2548" s="1" t="s">
        <v>5236</v>
      </c>
      <c r="B2548" s="1" t="str">
        <f>IF(COUNTIF($A$2:A2548,A2548)&gt;1,"Duplicate","Unique")</f>
        <v>Unique</v>
      </c>
      <c r="C2548" s="1" t="s">
        <v>5237</v>
      </c>
      <c r="D2548" s="1" t="s">
        <v>65</v>
      </c>
      <c r="E2548" s="1" t="str">
        <f t="shared" si="274"/>
        <v>Submitted</v>
      </c>
      <c r="F2548" s="1" t="s">
        <v>47</v>
      </c>
      <c r="G2548" s="1">
        <v>45</v>
      </c>
      <c r="H2548" s="1" t="s">
        <v>24</v>
      </c>
      <c r="I2548" s="1" t="s">
        <v>48</v>
      </c>
      <c r="J2548" s="1" t="s">
        <v>37</v>
      </c>
      <c r="K2548" s="4">
        <v>661089</v>
      </c>
      <c r="L2548" s="4" t="str">
        <f t="shared" si="275"/>
        <v>Submitted</v>
      </c>
      <c r="M2548" s="1">
        <v>508</v>
      </c>
      <c r="N2548" s="1" t="str">
        <f t="shared" si="276"/>
        <v>High_risk</v>
      </c>
      <c r="O2548" s="1" t="str">
        <f t="shared" si="277"/>
        <v>Excellent</v>
      </c>
      <c r="P2548" s="1" t="str">
        <f t="shared" si="278"/>
        <v>Submitted</v>
      </c>
      <c r="Q2548" s="1" t="str">
        <f t="shared" si="279"/>
        <v>Valid</v>
      </c>
      <c r="R2548" s="1" t="s">
        <v>70</v>
      </c>
      <c r="S2548" s="4">
        <v>2517119</v>
      </c>
      <c r="T2548" s="1">
        <v>14.94</v>
      </c>
      <c r="U2548" s="1">
        <v>36</v>
      </c>
      <c r="V2548" s="1">
        <v>69919.97</v>
      </c>
      <c r="W2548" s="4">
        <f t="shared" si="280"/>
        <v>3133813.1550007118</v>
      </c>
      <c r="X2548" s="1" t="s">
        <v>39</v>
      </c>
      <c r="Y2548" s="1" t="s">
        <v>40</v>
      </c>
      <c r="Z2548" s="8">
        <v>48010</v>
      </c>
      <c r="AA2548" s="8" t="str">
        <f>TEXT(Table2[[#This Row],[Application_Date]],"yyy")</f>
        <v>2031</v>
      </c>
      <c r="AB2548" s="8" t="str">
        <f>TEXT(Table2[[#This Row],[Application_Date]],"mmmm")</f>
        <v>June</v>
      </c>
      <c r="AC2548" s="1" t="s">
        <v>52</v>
      </c>
      <c r="AD2548" s="1" t="s">
        <v>42</v>
      </c>
      <c r="AE2548" s="1" t="s">
        <v>62</v>
      </c>
    </row>
    <row r="2549" spans="1:31" x14ac:dyDescent="0.25">
      <c r="A2549" s="1" t="s">
        <v>5238</v>
      </c>
      <c r="B2549" s="1" t="str">
        <f>IF(COUNTIF($A$2:A2549,A2549)&gt;1,"Duplicate","Unique")</f>
        <v>Unique</v>
      </c>
      <c r="C2549" s="1" t="s">
        <v>5239</v>
      </c>
      <c r="D2549" s="1" t="s">
        <v>118</v>
      </c>
      <c r="E2549" s="1" t="str">
        <f t="shared" si="274"/>
        <v>Submitted</v>
      </c>
      <c r="F2549" s="1" t="s">
        <v>35</v>
      </c>
      <c r="G2549" s="1">
        <v>40</v>
      </c>
      <c r="H2549" s="1" t="s">
        <v>36</v>
      </c>
      <c r="I2549" s="1" t="s">
        <v>48</v>
      </c>
      <c r="J2549" s="1" t="s">
        <v>70</v>
      </c>
      <c r="K2549" s="4">
        <v>1202282</v>
      </c>
      <c r="L2549" s="4" t="str">
        <f t="shared" si="275"/>
        <v>Submitted</v>
      </c>
      <c r="M2549" s="1">
        <v>841</v>
      </c>
      <c r="N2549" s="1" t="str">
        <f t="shared" si="276"/>
        <v>medium_risk</v>
      </c>
      <c r="O2549" s="1" t="str">
        <f t="shared" si="277"/>
        <v>Excellent</v>
      </c>
      <c r="P2549" s="1" t="str">
        <f t="shared" si="278"/>
        <v>Submitted</v>
      </c>
      <c r="Q2549" s="1" t="str">
        <f t="shared" si="279"/>
        <v>Valid</v>
      </c>
      <c r="R2549" s="1" t="s">
        <v>82</v>
      </c>
      <c r="S2549" s="4">
        <v>3843747</v>
      </c>
      <c r="T2549" s="1">
        <v>7.14</v>
      </c>
      <c r="U2549" s="1">
        <v>24</v>
      </c>
      <c r="V2549" s="1">
        <v>160156.12</v>
      </c>
      <c r="W2549" s="4">
        <f t="shared" si="280"/>
        <v>2287060.5836803569</v>
      </c>
      <c r="X2549" s="1" t="s">
        <v>39</v>
      </c>
      <c r="Y2549" s="1" t="s">
        <v>40</v>
      </c>
      <c r="Z2549" s="8">
        <v>48011</v>
      </c>
      <c r="AA2549" s="8" t="str">
        <f>TEXT(Table2[[#This Row],[Application_Date]],"yyy")</f>
        <v>2031</v>
      </c>
      <c r="AB2549" s="8" t="str">
        <f>TEXT(Table2[[#This Row],[Application_Date]],"mmmm")</f>
        <v>June</v>
      </c>
      <c r="AC2549" s="1" t="s">
        <v>41</v>
      </c>
      <c r="AD2549" s="1" t="s">
        <v>30</v>
      </c>
      <c r="AE2549" s="1" t="s">
        <v>43</v>
      </c>
    </row>
    <row r="2550" spans="1:31" x14ac:dyDescent="0.25">
      <c r="A2550" s="1" t="s">
        <v>5240</v>
      </c>
      <c r="B2550" s="1" t="str">
        <f>IF(COUNTIF($A$2:A2550,A2550)&gt;1,"Duplicate","Unique")</f>
        <v>Unique</v>
      </c>
      <c r="C2550" s="1" t="s">
        <v>5241</v>
      </c>
      <c r="D2550" s="1" t="s">
        <v>403</v>
      </c>
      <c r="E2550" s="1" t="str">
        <f t="shared" si="274"/>
        <v>Submitted</v>
      </c>
      <c r="F2550" s="1" t="s">
        <v>47</v>
      </c>
      <c r="G2550" s="1">
        <v>57</v>
      </c>
      <c r="H2550" s="1" t="s">
        <v>24</v>
      </c>
      <c r="I2550" s="1" t="s">
        <v>25</v>
      </c>
      <c r="J2550" s="1" t="s">
        <v>26</v>
      </c>
      <c r="K2550" s="4">
        <v>2361848</v>
      </c>
      <c r="L2550" s="4" t="str">
        <f t="shared" si="275"/>
        <v>Submitted</v>
      </c>
      <c r="M2550" s="1">
        <v>669</v>
      </c>
      <c r="N2550" s="1" t="str">
        <f t="shared" si="276"/>
        <v>low_risk</v>
      </c>
      <c r="O2550" s="1" t="str">
        <f t="shared" si="277"/>
        <v>Excellent</v>
      </c>
      <c r="P2550" s="1" t="str">
        <f t="shared" si="278"/>
        <v>Submitted</v>
      </c>
      <c r="Q2550" s="1" t="str">
        <f t="shared" si="279"/>
        <v>Valid</v>
      </c>
      <c r="R2550" s="1" t="s">
        <v>38</v>
      </c>
      <c r="S2550" s="4">
        <v>1315032</v>
      </c>
      <c r="T2550" s="1">
        <v>10.73</v>
      </c>
      <c r="U2550" s="1">
        <v>12</v>
      </c>
      <c r="V2550" s="1">
        <v>109586</v>
      </c>
      <c r="W2550" s="4">
        <f t="shared" si="280"/>
        <v>1176409.2732015438</v>
      </c>
      <c r="X2550" s="1" t="s">
        <v>39</v>
      </c>
      <c r="Y2550" s="1" t="s">
        <v>40</v>
      </c>
      <c r="Z2550" s="8">
        <v>48012</v>
      </c>
      <c r="AA2550" s="8" t="str">
        <f>TEXT(Table2[[#This Row],[Application_Date]],"yyy")</f>
        <v>2031</v>
      </c>
      <c r="AB2550" s="8" t="str">
        <f>TEXT(Table2[[#This Row],[Application_Date]],"mmmm")</f>
        <v>June</v>
      </c>
      <c r="AC2550" s="1" t="s">
        <v>61</v>
      </c>
      <c r="AD2550" s="1" t="s">
        <v>30</v>
      </c>
      <c r="AE2550" s="1" t="s">
        <v>31</v>
      </c>
    </row>
    <row r="2551" spans="1:31" x14ac:dyDescent="0.25">
      <c r="A2551" s="1" t="s">
        <v>5242</v>
      </c>
      <c r="B2551" s="1" t="str">
        <f>IF(COUNTIF($A$2:A2551,A2551)&gt;1,"Duplicate","Unique")</f>
        <v>Unique</v>
      </c>
      <c r="C2551" s="1" t="s">
        <v>5243</v>
      </c>
      <c r="D2551" s="1">
        <v>0</v>
      </c>
      <c r="E2551" s="1" t="str">
        <f t="shared" si="274"/>
        <v>Submitted</v>
      </c>
      <c r="F2551" s="1" t="s">
        <v>35</v>
      </c>
      <c r="G2551" s="1">
        <v>24</v>
      </c>
      <c r="H2551" s="1" t="s">
        <v>36</v>
      </c>
      <c r="I2551" s="1" t="s">
        <v>48</v>
      </c>
      <c r="J2551" s="1" t="s">
        <v>70</v>
      </c>
      <c r="K2551" s="4">
        <v>842574</v>
      </c>
      <c r="L2551" s="4" t="str">
        <f t="shared" si="275"/>
        <v>Submitted</v>
      </c>
      <c r="M2551" s="1">
        <v>584</v>
      </c>
      <c r="N2551" s="1" t="str">
        <f t="shared" si="276"/>
        <v>High_risk</v>
      </c>
      <c r="O2551" s="1" t="str">
        <f t="shared" si="277"/>
        <v>Excellent</v>
      </c>
      <c r="P2551" s="1" t="str">
        <f t="shared" si="278"/>
        <v>Submitted</v>
      </c>
      <c r="Q2551" s="1" t="str">
        <f t="shared" si="279"/>
        <v>Valid</v>
      </c>
      <c r="R2551" s="1" t="s">
        <v>70</v>
      </c>
      <c r="S2551" s="4">
        <v>1072580</v>
      </c>
      <c r="T2551" s="1">
        <v>16.399999999999999</v>
      </c>
      <c r="U2551" s="1">
        <v>24</v>
      </c>
      <c r="V2551" s="1">
        <v>44690.83</v>
      </c>
      <c r="W2551" s="4">
        <f t="shared" si="280"/>
        <v>1465859.3348707869</v>
      </c>
      <c r="X2551" s="1" t="s">
        <v>95</v>
      </c>
      <c r="Y2551" s="1" t="s">
        <v>96</v>
      </c>
      <c r="Z2551" s="8">
        <v>48013</v>
      </c>
      <c r="AA2551" s="8" t="str">
        <f>TEXT(Table2[[#This Row],[Application_Date]],"yyy")</f>
        <v>2031</v>
      </c>
      <c r="AB2551" s="8" t="str">
        <f>TEXT(Table2[[#This Row],[Application_Date]],"mmmm")</f>
        <v>June</v>
      </c>
      <c r="AC2551" s="1" t="s">
        <v>41</v>
      </c>
      <c r="AD2551" s="1" t="s">
        <v>30</v>
      </c>
      <c r="AE2551" s="1" t="s">
        <v>31</v>
      </c>
    </row>
    <row r="2552" spans="1:31" x14ac:dyDescent="0.25">
      <c r="A2552" s="1" t="s">
        <v>5244</v>
      </c>
      <c r="B2552" s="1" t="str">
        <f>IF(COUNTIF($A$2:A2552,A2552)&gt;1,"Duplicate","Unique")</f>
        <v>Unique</v>
      </c>
      <c r="C2552" s="1" t="s">
        <v>5245</v>
      </c>
      <c r="D2552" s="1" t="s">
        <v>180</v>
      </c>
      <c r="E2552" s="1" t="str">
        <f t="shared" si="274"/>
        <v>Submitted</v>
      </c>
      <c r="F2552" s="1" t="s">
        <v>47</v>
      </c>
      <c r="G2552" s="1">
        <v>57</v>
      </c>
      <c r="H2552" s="1" t="s">
        <v>36</v>
      </c>
      <c r="I2552" s="1" t="s">
        <v>25</v>
      </c>
      <c r="J2552" s="1" t="s">
        <v>26</v>
      </c>
      <c r="K2552" s="4">
        <v>1848852</v>
      </c>
      <c r="L2552" s="4" t="str">
        <f t="shared" si="275"/>
        <v>Submitted</v>
      </c>
      <c r="M2552" s="1">
        <v>950</v>
      </c>
      <c r="N2552" s="1" t="str">
        <f t="shared" si="276"/>
        <v>medium_risk</v>
      </c>
      <c r="O2552" s="1" t="str">
        <f t="shared" si="277"/>
        <v>Excellent</v>
      </c>
      <c r="P2552" s="1" t="str">
        <f t="shared" si="278"/>
        <v>Submitted</v>
      </c>
      <c r="Q2552" s="1" t="str">
        <f t="shared" si="279"/>
        <v>Invalid</v>
      </c>
      <c r="R2552" s="1" t="s">
        <v>27</v>
      </c>
      <c r="S2552" s="4">
        <v>1220243</v>
      </c>
      <c r="T2552" s="1">
        <v>13.76</v>
      </c>
      <c r="U2552" s="1">
        <v>60</v>
      </c>
      <c r="V2552" s="1">
        <v>20337.38</v>
      </c>
      <c r="W2552" s="4">
        <f t="shared" si="280"/>
        <v>1399211.9733333334</v>
      </c>
      <c r="X2552" s="1" t="s">
        <v>95</v>
      </c>
      <c r="Y2552" s="1" t="s">
        <v>96</v>
      </c>
      <c r="Z2552" s="8">
        <v>48014</v>
      </c>
      <c r="AA2552" s="8" t="str">
        <f>TEXT(Table2[[#This Row],[Application_Date]],"yyy")</f>
        <v>2031</v>
      </c>
      <c r="AB2552" s="8" t="str">
        <f>TEXT(Table2[[#This Row],[Application_Date]],"mmmm")</f>
        <v>June</v>
      </c>
      <c r="AC2552" s="1" t="s">
        <v>61</v>
      </c>
      <c r="AD2552" s="1" t="s">
        <v>30</v>
      </c>
      <c r="AE2552" s="1" t="s">
        <v>66</v>
      </c>
    </row>
    <row r="2553" spans="1:31" x14ac:dyDescent="0.25">
      <c r="A2553" s="1" t="s">
        <v>5246</v>
      </c>
      <c r="B2553" s="1" t="str">
        <f>IF(COUNTIF($A$2:A2553,A2553)&gt;1,"Duplicate","Unique")</f>
        <v>Unique</v>
      </c>
      <c r="C2553" s="1" t="s">
        <v>5247</v>
      </c>
      <c r="D2553" s="1" t="s">
        <v>461</v>
      </c>
      <c r="E2553" s="1" t="str">
        <f t="shared" si="274"/>
        <v>Submitted</v>
      </c>
      <c r="F2553" s="1" t="s">
        <v>47</v>
      </c>
      <c r="G2553" s="1">
        <v>22</v>
      </c>
      <c r="H2553" s="1" t="s">
        <v>24</v>
      </c>
      <c r="I2553" s="1" t="s">
        <v>48</v>
      </c>
      <c r="J2553" s="1" t="s">
        <v>49</v>
      </c>
      <c r="K2553" s="4">
        <v>2101614</v>
      </c>
      <c r="L2553" s="4" t="str">
        <f t="shared" si="275"/>
        <v>Submitted</v>
      </c>
      <c r="M2553" s="1">
        <v>722</v>
      </c>
      <c r="N2553" s="1" t="str">
        <f t="shared" si="276"/>
        <v>low_risk</v>
      </c>
      <c r="O2553" s="1" t="str">
        <f t="shared" si="277"/>
        <v>Excellent</v>
      </c>
      <c r="P2553" s="1" t="str">
        <f t="shared" si="278"/>
        <v>Submitted</v>
      </c>
      <c r="Q2553" s="1" t="str">
        <f t="shared" si="279"/>
        <v>Valid</v>
      </c>
      <c r="R2553" s="1" t="s">
        <v>82</v>
      </c>
      <c r="S2553" s="4">
        <v>611458</v>
      </c>
      <c r="T2553" s="1">
        <v>7.63</v>
      </c>
      <c r="U2553" s="1">
        <v>60</v>
      </c>
      <c r="V2553" s="1">
        <v>10190.969999999999</v>
      </c>
      <c r="W2553" s="4">
        <f t="shared" si="280"/>
        <v>388785.37833339162</v>
      </c>
      <c r="X2553" s="1" t="s">
        <v>95</v>
      </c>
      <c r="Y2553" s="1" t="s">
        <v>96</v>
      </c>
      <c r="Z2553" s="8">
        <v>48015</v>
      </c>
      <c r="AA2553" s="8" t="str">
        <f>TEXT(Table2[[#This Row],[Application_Date]],"yyy")</f>
        <v>2031</v>
      </c>
      <c r="AB2553" s="8" t="str">
        <f>TEXT(Table2[[#This Row],[Application_Date]],"mmmm")</f>
        <v>June</v>
      </c>
      <c r="AC2553" s="1" t="s">
        <v>61</v>
      </c>
      <c r="AD2553" s="1" t="s">
        <v>30</v>
      </c>
      <c r="AE2553" s="1" t="s">
        <v>62</v>
      </c>
    </row>
    <row r="2554" spans="1:31" x14ac:dyDescent="0.25">
      <c r="A2554" s="1" t="s">
        <v>5248</v>
      </c>
      <c r="B2554" s="1" t="str">
        <f>IF(COUNTIF($A$2:A2554,A2554)&gt;1,"Duplicate","Unique")</f>
        <v>Unique</v>
      </c>
      <c r="C2554" s="1" t="s">
        <v>5249</v>
      </c>
      <c r="D2554" s="1" t="s">
        <v>115</v>
      </c>
      <c r="E2554" s="1" t="str">
        <f t="shared" si="274"/>
        <v>Submitted</v>
      </c>
      <c r="F2554" s="1" t="s">
        <v>35</v>
      </c>
      <c r="G2554" s="1">
        <v>28</v>
      </c>
      <c r="H2554" s="1" t="s">
        <v>24</v>
      </c>
      <c r="I2554" s="1" t="s">
        <v>25</v>
      </c>
      <c r="J2554" s="1" t="s">
        <v>26</v>
      </c>
      <c r="K2554" s="4">
        <v>2247411</v>
      </c>
      <c r="L2554" s="4" t="str">
        <f t="shared" si="275"/>
        <v>Submitted</v>
      </c>
      <c r="M2554" s="1">
        <v>801</v>
      </c>
      <c r="N2554" s="1" t="str">
        <f t="shared" si="276"/>
        <v>medium_risk</v>
      </c>
      <c r="O2554" s="1" t="str">
        <f t="shared" si="277"/>
        <v>Excellent</v>
      </c>
      <c r="P2554" s="1" t="str">
        <f t="shared" si="278"/>
        <v>Submitted</v>
      </c>
      <c r="Q2554" s="1" t="str">
        <f t="shared" si="279"/>
        <v>Valid</v>
      </c>
      <c r="R2554" s="1" t="s">
        <v>27</v>
      </c>
      <c r="S2554" s="4">
        <v>934764</v>
      </c>
      <c r="T2554" s="1">
        <v>17.29</v>
      </c>
      <c r="U2554" s="1">
        <v>180</v>
      </c>
      <c r="V2554" s="1">
        <v>5193.13</v>
      </c>
      <c r="W2554" s="4">
        <f t="shared" si="280"/>
        <v>1346839.13</v>
      </c>
      <c r="X2554" s="1" t="s">
        <v>105</v>
      </c>
      <c r="Y2554" s="1" t="s">
        <v>106</v>
      </c>
      <c r="Z2554" s="8">
        <v>48016</v>
      </c>
      <c r="AA2554" s="8" t="str">
        <f>TEXT(Table2[[#This Row],[Application_Date]],"yyy")</f>
        <v>2031</v>
      </c>
      <c r="AB2554" s="8" t="str">
        <f>TEXT(Table2[[#This Row],[Application_Date]],"mmmm")</f>
        <v>June</v>
      </c>
      <c r="AC2554" s="1" t="s">
        <v>61</v>
      </c>
      <c r="AD2554" s="1" t="s">
        <v>42</v>
      </c>
      <c r="AE2554" s="1" t="s">
        <v>62</v>
      </c>
    </row>
    <row r="2555" spans="1:31" x14ac:dyDescent="0.25">
      <c r="A2555" s="1" t="s">
        <v>5250</v>
      </c>
      <c r="B2555" s="1" t="str">
        <f>IF(COUNTIF($A$2:A2555,A2555)&gt;1,"Duplicate","Unique")</f>
        <v>Unique</v>
      </c>
      <c r="C2555" s="1" t="s">
        <v>5251</v>
      </c>
      <c r="D2555" s="1" t="s">
        <v>207</v>
      </c>
      <c r="E2555" s="1" t="str">
        <f t="shared" si="274"/>
        <v>Submitted</v>
      </c>
      <c r="F2555" s="1" t="s">
        <v>47</v>
      </c>
      <c r="G2555" s="1">
        <v>19</v>
      </c>
      <c r="H2555" s="1" t="s">
        <v>36</v>
      </c>
      <c r="I2555" s="1" t="s">
        <v>48</v>
      </c>
      <c r="J2555" s="1" t="s">
        <v>26</v>
      </c>
      <c r="K2555" s="4">
        <v>1706660</v>
      </c>
      <c r="L2555" s="4" t="str">
        <f t="shared" si="275"/>
        <v>Submitted</v>
      </c>
      <c r="M2555" s="1">
        <v>535</v>
      </c>
      <c r="N2555" s="1" t="str">
        <f t="shared" si="276"/>
        <v>High_risk</v>
      </c>
      <c r="O2555" s="1" t="str">
        <f t="shared" si="277"/>
        <v>Excellent</v>
      </c>
      <c r="P2555" s="1" t="str">
        <f t="shared" si="278"/>
        <v>Submitted</v>
      </c>
      <c r="Q2555" s="1" t="str">
        <f t="shared" si="279"/>
        <v>Valid</v>
      </c>
      <c r="R2555" s="1" t="s">
        <v>38</v>
      </c>
      <c r="S2555" s="4">
        <v>3968740</v>
      </c>
      <c r="T2555" s="1">
        <v>8.67</v>
      </c>
      <c r="U2555" s="1">
        <v>36</v>
      </c>
      <c r="V2555" s="1">
        <v>110242.78</v>
      </c>
      <c r="W2555" s="4">
        <f t="shared" si="280"/>
        <v>2867414.6590314647</v>
      </c>
      <c r="X2555" s="1" t="s">
        <v>59</v>
      </c>
      <c r="Y2555" s="1" t="s">
        <v>60</v>
      </c>
      <c r="Z2555" s="8">
        <v>48017</v>
      </c>
      <c r="AA2555" s="8" t="str">
        <f>TEXT(Table2[[#This Row],[Application_Date]],"yyy")</f>
        <v>2031</v>
      </c>
      <c r="AB2555" s="8" t="str">
        <f>TEXT(Table2[[#This Row],[Application_Date]],"mmmm")</f>
        <v>June</v>
      </c>
      <c r="AC2555" s="1" t="s">
        <v>61</v>
      </c>
      <c r="AD2555" s="1" t="s">
        <v>30</v>
      </c>
      <c r="AE2555" s="1" t="s">
        <v>62</v>
      </c>
    </row>
    <row r="2556" spans="1:31" x14ac:dyDescent="0.25">
      <c r="A2556" s="1" t="s">
        <v>5252</v>
      </c>
      <c r="B2556" s="1" t="str">
        <f>IF(COUNTIF($A$2:A2556,A2556)&gt;1,"Duplicate","Unique")</f>
        <v>Unique</v>
      </c>
      <c r="C2556" s="1" t="s">
        <v>5253</v>
      </c>
      <c r="D2556" s="1" t="s">
        <v>65</v>
      </c>
      <c r="E2556" s="1" t="str">
        <f t="shared" si="274"/>
        <v>Submitted</v>
      </c>
      <c r="F2556" s="1" t="s">
        <v>47</v>
      </c>
      <c r="G2556" s="1">
        <v>33</v>
      </c>
      <c r="H2556" s="1" t="s">
        <v>36</v>
      </c>
      <c r="I2556" s="1" t="s">
        <v>25</v>
      </c>
      <c r="J2556" s="1" t="s">
        <v>37</v>
      </c>
      <c r="K2556" s="4">
        <v>1856909</v>
      </c>
      <c r="L2556" s="4" t="str">
        <f t="shared" si="275"/>
        <v>Submitted</v>
      </c>
      <c r="M2556" s="1">
        <v>414</v>
      </c>
      <c r="N2556" s="1" t="str">
        <f t="shared" si="276"/>
        <v>High_risk</v>
      </c>
      <c r="O2556" s="1" t="str">
        <f t="shared" si="277"/>
        <v>Excellent</v>
      </c>
      <c r="P2556" s="1" t="str">
        <f t="shared" si="278"/>
        <v>Submitted</v>
      </c>
      <c r="Q2556" s="1" t="str">
        <f t="shared" si="279"/>
        <v>Valid</v>
      </c>
      <c r="R2556" s="1" t="s">
        <v>27</v>
      </c>
      <c r="S2556" s="4">
        <v>2780952</v>
      </c>
      <c r="T2556" s="1">
        <v>16.61</v>
      </c>
      <c r="U2556" s="1">
        <v>12</v>
      </c>
      <c r="V2556" s="1">
        <v>231746</v>
      </c>
      <c r="W2556" s="4">
        <f t="shared" si="280"/>
        <v>3849415.1783315046</v>
      </c>
      <c r="X2556" s="1" t="s">
        <v>85</v>
      </c>
      <c r="Y2556" s="1" t="s">
        <v>86</v>
      </c>
      <c r="Z2556" s="8">
        <v>48018</v>
      </c>
      <c r="AA2556" s="8" t="str">
        <f>TEXT(Table2[[#This Row],[Application_Date]],"yyy")</f>
        <v>2031</v>
      </c>
      <c r="AB2556" s="8" t="str">
        <f>TEXT(Table2[[#This Row],[Application_Date]],"mmmm")</f>
        <v>June</v>
      </c>
      <c r="AC2556" s="1" t="s">
        <v>41</v>
      </c>
      <c r="AD2556" s="1" t="s">
        <v>30</v>
      </c>
      <c r="AE2556" s="1" t="s">
        <v>43</v>
      </c>
    </row>
    <row r="2557" spans="1:31" x14ac:dyDescent="0.25">
      <c r="A2557" s="1" t="s">
        <v>5254</v>
      </c>
      <c r="B2557" s="1" t="str">
        <f>IF(COUNTIF($A$2:A2557,A2557)&gt;1,"Duplicate","Unique")</f>
        <v>Unique</v>
      </c>
      <c r="C2557" s="1" t="s">
        <v>5255</v>
      </c>
      <c r="D2557" s="1" t="s">
        <v>406</v>
      </c>
      <c r="E2557" s="1" t="str">
        <f t="shared" si="274"/>
        <v>Submitted</v>
      </c>
      <c r="F2557" s="1" t="s">
        <v>35</v>
      </c>
      <c r="G2557" s="1">
        <v>51</v>
      </c>
      <c r="H2557" s="1" t="s">
        <v>36</v>
      </c>
      <c r="I2557" s="1" t="s">
        <v>48</v>
      </c>
      <c r="J2557" s="1" t="s">
        <v>26</v>
      </c>
      <c r="K2557" s="4">
        <v>1350799</v>
      </c>
      <c r="L2557" s="4" t="str">
        <f t="shared" si="275"/>
        <v>Submitted</v>
      </c>
      <c r="M2557" s="1">
        <v>833</v>
      </c>
      <c r="N2557" s="1" t="str">
        <f t="shared" si="276"/>
        <v>medium_risk</v>
      </c>
      <c r="O2557" s="1" t="str">
        <f t="shared" si="277"/>
        <v>Excellent</v>
      </c>
      <c r="P2557" s="1" t="str">
        <f t="shared" si="278"/>
        <v>Submitted</v>
      </c>
      <c r="Q2557" s="1" t="str">
        <f t="shared" si="279"/>
        <v>Valid</v>
      </c>
      <c r="R2557" s="1" t="s">
        <v>38</v>
      </c>
      <c r="S2557" s="4">
        <v>0</v>
      </c>
      <c r="T2557" s="1">
        <v>7.77</v>
      </c>
      <c r="U2557" s="1">
        <v>180</v>
      </c>
      <c r="V2557" s="1">
        <v>1388.89</v>
      </c>
      <c r="W2557" s="4">
        <f t="shared" si="280"/>
        <v>0</v>
      </c>
      <c r="X2557" s="1" t="s">
        <v>39</v>
      </c>
      <c r="Y2557" s="1" t="s">
        <v>40</v>
      </c>
      <c r="Z2557" s="8">
        <v>48019</v>
      </c>
      <c r="AA2557" s="8" t="str">
        <f>TEXT(Table2[[#This Row],[Application_Date]],"yyy")</f>
        <v>2031</v>
      </c>
      <c r="AB2557" s="8" t="str">
        <f>TEXT(Table2[[#This Row],[Application_Date]],"mmmm")</f>
        <v>June</v>
      </c>
      <c r="AC2557" s="1" t="s">
        <v>52</v>
      </c>
      <c r="AD2557" s="1" t="s">
        <v>42</v>
      </c>
      <c r="AE2557" s="1" t="s">
        <v>66</v>
      </c>
    </row>
    <row r="2558" spans="1:31" x14ac:dyDescent="0.25">
      <c r="A2558" s="1" t="s">
        <v>5256</v>
      </c>
      <c r="B2558" s="1" t="str">
        <f>IF(COUNTIF($A$2:A2558,A2558)&gt;1,"Duplicate","Unique")</f>
        <v>Unique</v>
      </c>
      <c r="C2558" s="1" t="s">
        <v>5257</v>
      </c>
      <c r="D2558" s="1" t="s">
        <v>169</v>
      </c>
      <c r="E2558" s="1" t="str">
        <f t="shared" si="274"/>
        <v>Submitted</v>
      </c>
      <c r="F2558" s="1" t="s">
        <v>35</v>
      </c>
      <c r="G2558" s="1">
        <v>41</v>
      </c>
      <c r="H2558" s="1" t="s">
        <v>24</v>
      </c>
      <c r="I2558" s="1" t="s">
        <v>25</v>
      </c>
      <c r="J2558" s="1" t="s">
        <v>70</v>
      </c>
      <c r="K2558" s="4">
        <v>1359200</v>
      </c>
      <c r="L2558" s="4" t="str">
        <f t="shared" si="275"/>
        <v>Submitted</v>
      </c>
      <c r="M2558" s="1">
        <v>415</v>
      </c>
      <c r="N2558" s="1" t="str">
        <f t="shared" si="276"/>
        <v>High_risk</v>
      </c>
      <c r="O2558" s="1" t="str">
        <f t="shared" si="277"/>
        <v>Excellent</v>
      </c>
      <c r="P2558" s="1" t="str">
        <f t="shared" si="278"/>
        <v>Submitted</v>
      </c>
      <c r="Q2558" s="1" t="str">
        <f t="shared" si="279"/>
        <v>Valid</v>
      </c>
      <c r="R2558" s="1" t="s">
        <v>27</v>
      </c>
      <c r="S2558" s="4">
        <v>2026870</v>
      </c>
      <c r="T2558" s="1">
        <v>15.44</v>
      </c>
      <c r="U2558" s="1">
        <v>24</v>
      </c>
      <c r="V2558" s="1">
        <v>84452.92</v>
      </c>
      <c r="W2558" s="4">
        <f t="shared" si="280"/>
        <v>2607906.072910097</v>
      </c>
      <c r="X2558" s="1" t="s">
        <v>95</v>
      </c>
      <c r="Y2558" s="1" t="s">
        <v>96</v>
      </c>
      <c r="Z2558" s="8">
        <v>48020</v>
      </c>
      <c r="AA2558" s="8" t="str">
        <f>TEXT(Table2[[#This Row],[Application_Date]],"yyy")</f>
        <v>2031</v>
      </c>
      <c r="AB2558" s="8" t="str">
        <f>TEXT(Table2[[#This Row],[Application_Date]],"mmmm")</f>
        <v>June</v>
      </c>
      <c r="AC2558" s="1" t="s">
        <v>52</v>
      </c>
      <c r="AD2558" s="1" t="s">
        <v>42</v>
      </c>
      <c r="AE2558" s="1" t="s">
        <v>62</v>
      </c>
    </row>
    <row r="2559" spans="1:31" x14ac:dyDescent="0.25">
      <c r="A2559" s="1" t="s">
        <v>5258</v>
      </c>
      <c r="B2559" s="1" t="str">
        <f>IF(COUNTIF($A$2:A2559,A2559)&gt;1,"Duplicate","Unique")</f>
        <v>Unique</v>
      </c>
      <c r="C2559" s="1" t="s">
        <v>5259</v>
      </c>
      <c r="D2559" s="1" t="s">
        <v>139</v>
      </c>
      <c r="E2559" s="1" t="str">
        <f t="shared" si="274"/>
        <v>Submitted</v>
      </c>
      <c r="F2559" s="1" t="s">
        <v>35</v>
      </c>
      <c r="G2559" s="1">
        <v>48</v>
      </c>
      <c r="H2559" s="1" t="s">
        <v>36</v>
      </c>
      <c r="I2559" s="1" t="s">
        <v>25</v>
      </c>
      <c r="J2559" s="1" t="s">
        <v>49</v>
      </c>
      <c r="K2559" s="4">
        <v>2448863</v>
      </c>
      <c r="L2559" s="4" t="str">
        <f t="shared" si="275"/>
        <v>Submitted</v>
      </c>
      <c r="M2559" s="1">
        <v>400</v>
      </c>
      <c r="N2559" s="1" t="str">
        <f t="shared" si="276"/>
        <v>High_risk</v>
      </c>
      <c r="O2559" s="1" t="str">
        <f t="shared" si="277"/>
        <v>Excellent</v>
      </c>
      <c r="P2559" s="1" t="str">
        <f t="shared" si="278"/>
        <v>Submitted</v>
      </c>
      <c r="Q2559" s="1" t="str">
        <f t="shared" si="279"/>
        <v>Valid</v>
      </c>
      <c r="R2559" s="1" t="s">
        <v>70</v>
      </c>
      <c r="S2559" s="4">
        <v>1274642</v>
      </c>
      <c r="T2559" s="1">
        <v>17.649999999999999</v>
      </c>
      <c r="U2559" s="1">
        <v>180</v>
      </c>
      <c r="V2559" s="1">
        <v>7081.34</v>
      </c>
      <c r="W2559" s="4">
        <f t="shared" si="280"/>
        <v>1874785.9416666664</v>
      </c>
      <c r="X2559" s="1" t="s">
        <v>28</v>
      </c>
      <c r="Y2559" s="1" t="s">
        <v>29</v>
      </c>
      <c r="Z2559" s="8">
        <v>48021</v>
      </c>
      <c r="AA2559" s="8" t="str">
        <f>TEXT(Table2[[#This Row],[Application_Date]],"yyy")</f>
        <v>2031</v>
      </c>
      <c r="AB2559" s="8" t="str">
        <f>TEXT(Table2[[#This Row],[Application_Date]],"mmmm")</f>
        <v>June</v>
      </c>
      <c r="AC2559" s="1" t="s">
        <v>61</v>
      </c>
      <c r="AD2559" s="1" t="s">
        <v>30</v>
      </c>
      <c r="AE2559" s="1" t="s">
        <v>43</v>
      </c>
    </row>
    <row r="2560" spans="1:31" x14ac:dyDescent="0.25">
      <c r="A2560" s="1" t="s">
        <v>5260</v>
      </c>
      <c r="B2560" s="1" t="str">
        <f>IF(COUNTIF($A$2:A2560,A2560)&gt;1,"Duplicate","Unique")</f>
        <v>Unique</v>
      </c>
      <c r="C2560" s="1" t="s">
        <v>5261</v>
      </c>
      <c r="D2560" s="1" t="s">
        <v>207</v>
      </c>
      <c r="E2560" s="1" t="str">
        <f t="shared" si="274"/>
        <v>Submitted</v>
      </c>
      <c r="F2560" s="1" t="s">
        <v>35</v>
      </c>
      <c r="G2560" s="1">
        <v>23</v>
      </c>
      <c r="H2560" s="1" t="s">
        <v>36</v>
      </c>
      <c r="I2560" s="1" t="s">
        <v>25</v>
      </c>
      <c r="J2560" s="1" t="s">
        <v>70</v>
      </c>
      <c r="K2560" s="4">
        <v>1799504</v>
      </c>
      <c r="L2560" s="4" t="str">
        <f t="shared" si="275"/>
        <v>Submitted</v>
      </c>
      <c r="M2560" s="1">
        <v>395</v>
      </c>
      <c r="N2560" s="1" t="str">
        <f t="shared" si="276"/>
        <v>High_risk</v>
      </c>
      <c r="O2560" s="1" t="str">
        <f t="shared" si="277"/>
        <v>Excellent</v>
      </c>
      <c r="P2560" s="1" t="str">
        <f t="shared" si="278"/>
        <v>Submitted</v>
      </c>
      <c r="Q2560" s="1" t="str">
        <f t="shared" si="279"/>
        <v>Valid</v>
      </c>
      <c r="R2560" s="1" t="s">
        <v>70</v>
      </c>
      <c r="S2560" s="4">
        <v>233364</v>
      </c>
      <c r="T2560" s="1">
        <v>8.3000000000000007</v>
      </c>
      <c r="U2560" s="1">
        <v>24</v>
      </c>
      <c r="V2560" s="1">
        <v>9723.5</v>
      </c>
      <c r="W2560" s="4">
        <f t="shared" si="280"/>
        <v>161410.63502877677</v>
      </c>
      <c r="X2560" s="1" t="s">
        <v>85</v>
      </c>
      <c r="Y2560" s="1" t="s">
        <v>86</v>
      </c>
      <c r="Z2560" s="8">
        <v>48022</v>
      </c>
      <c r="AA2560" s="8" t="str">
        <f>TEXT(Table2[[#This Row],[Application_Date]],"yyy")</f>
        <v>2031</v>
      </c>
      <c r="AB2560" s="8" t="str">
        <f>TEXT(Table2[[#This Row],[Application_Date]],"mmmm")</f>
        <v>June</v>
      </c>
      <c r="AC2560" s="1" t="s">
        <v>61</v>
      </c>
      <c r="AD2560" s="1" t="s">
        <v>42</v>
      </c>
      <c r="AE2560" s="1" t="s">
        <v>43</v>
      </c>
    </row>
    <row r="2561" spans="1:31" x14ac:dyDescent="0.25">
      <c r="A2561" s="1" t="s">
        <v>5262</v>
      </c>
      <c r="B2561" s="1" t="str">
        <f>IF(COUNTIF($A$2:A2561,A2561)&gt;1,"Duplicate","Unique")</f>
        <v>Unique</v>
      </c>
      <c r="C2561" s="1" t="s">
        <v>5263</v>
      </c>
      <c r="D2561" s="1" t="s">
        <v>373</v>
      </c>
      <c r="E2561" s="1" t="str">
        <f t="shared" si="274"/>
        <v>Submitted</v>
      </c>
      <c r="F2561" s="1" t="s">
        <v>35</v>
      </c>
      <c r="G2561" s="1">
        <v>46</v>
      </c>
      <c r="H2561" s="1" t="s">
        <v>24</v>
      </c>
      <c r="I2561" s="1" t="s">
        <v>48</v>
      </c>
      <c r="J2561" s="1" t="s">
        <v>26</v>
      </c>
      <c r="K2561" s="4">
        <v>369019</v>
      </c>
      <c r="L2561" s="4" t="str">
        <f t="shared" si="275"/>
        <v>Submitted</v>
      </c>
      <c r="M2561" s="1">
        <v>500</v>
      </c>
      <c r="N2561" s="1" t="str">
        <f t="shared" si="276"/>
        <v>High_risk</v>
      </c>
      <c r="O2561" s="1" t="str">
        <f t="shared" si="277"/>
        <v>Excellent</v>
      </c>
      <c r="P2561" s="1" t="str">
        <f t="shared" si="278"/>
        <v>Submitted</v>
      </c>
      <c r="Q2561" s="1" t="str">
        <f t="shared" si="279"/>
        <v>Valid</v>
      </c>
      <c r="R2561" s="1" t="s">
        <v>6</v>
      </c>
      <c r="S2561" s="4">
        <v>2475650</v>
      </c>
      <c r="T2561" s="1">
        <v>12.72</v>
      </c>
      <c r="U2561" s="1">
        <v>12</v>
      </c>
      <c r="V2561" s="1">
        <v>206304.17</v>
      </c>
      <c r="W2561" s="4">
        <f t="shared" si="280"/>
        <v>2624638.4308076543</v>
      </c>
      <c r="X2561" s="1" t="s">
        <v>39</v>
      </c>
      <c r="Y2561" s="1" t="s">
        <v>40</v>
      </c>
      <c r="Z2561" s="8">
        <v>48023</v>
      </c>
      <c r="AA2561" s="8" t="str">
        <f>TEXT(Table2[[#This Row],[Application_Date]],"yyy")</f>
        <v>2031</v>
      </c>
      <c r="AB2561" s="8" t="str">
        <f>TEXT(Table2[[#This Row],[Application_Date]],"mmmm")</f>
        <v>June</v>
      </c>
      <c r="AC2561" s="1" t="s">
        <v>41</v>
      </c>
      <c r="AD2561" s="1" t="s">
        <v>42</v>
      </c>
      <c r="AE2561" s="1" t="s">
        <v>62</v>
      </c>
    </row>
    <row r="2562" spans="1:31" x14ac:dyDescent="0.25">
      <c r="A2562" s="1" t="s">
        <v>5264</v>
      </c>
      <c r="B2562" s="1" t="str">
        <f>IF(COUNTIF($A$2:A2562,A2562)&gt;1,"Duplicate","Unique")</f>
        <v>Unique</v>
      </c>
      <c r="C2562" s="1" t="s">
        <v>5265</v>
      </c>
      <c r="D2562" s="1" t="s">
        <v>139</v>
      </c>
      <c r="E2562" s="1" t="str">
        <f t="shared" ref="E2562:E2625" si="281">IF(C2562="","Missing","Submitted")</f>
        <v>Submitted</v>
      </c>
      <c r="F2562" s="1" t="s">
        <v>47</v>
      </c>
      <c r="G2562" s="1">
        <v>41</v>
      </c>
      <c r="H2562" s="1" t="s">
        <v>24</v>
      </c>
      <c r="I2562" s="1" t="s">
        <v>48</v>
      </c>
      <c r="J2562" s="1" t="s">
        <v>37</v>
      </c>
      <c r="K2562" s="4">
        <v>1132716</v>
      </c>
      <c r="L2562" s="4" t="str">
        <f t="shared" ref="L2562:L2625" si="282">IF(K2562="","Missing","Submitted")</f>
        <v>Submitted</v>
      </c>
      <c r="M2562" s="1">
        <v>823</v>
      </c>
      <c r="N2562" s="1" t="str">
        <f t="shared" ref="N2562:N2625" si="283">IF(M2562&lt;600,"High_risk",IF(M2562&gt;=750,"medium_risk","low_risk"))</f>
        <v>medium_risk</v>
      </c>
      <c r="O2562" s="1" t="str">
        <f t="shared" ref="O2562:O2625" si="284">IF(J2563&lt;503,"Poor",IF(J2563&lt;=550,"Fair",IF(J2563&lt;=750,"Good","Excellent")))</f>
        <v>Excellent</v>
      </c>
      <c r="P2562" s="1" t="str">
        <f t="shared" ref="P2562:P2625" si="285">IF(S2562="","Missing","Submitted")</f>
        <v>Submitted</v>
      </c>
      <c r="Q2562" s="1" t="str">
        <f t="shared" ref="Q2562:Q2625" si="286">IF(AND(M2562&gt;=300,M2562&lt;=900),"Valid","Invalid")</f>
        <v>Valid</v>
      </c>
      <c r="R2562" s="1" t="s">
        <v>38</v>
      </c>
      <c r="S2562" s="4">
        <v>2932397</v>
      </c>
      <c r="T2562" s="1">
        <v>18.350000000000001</v>
      </c>
      <c r="U2562" s="1">
        <v>60</v>
      </c>
      <c r="V2562" s="1">
        <v>48873.279999999999</v>
      </c>
      <c r="W2562" s="4">
        <f t="shared" ref="W2562:W2625" si="287">PMT(T2562/12,U2562,-S2562)</f>
        <v>4484123.7458333336</v>
      </c>
      <c r="X2562" s="1" t="s">
        <v>28</v>
      </c>
      <c r="Y2562" s="1" t="s">
        <v>29</v>
      </c>
      <c r="Z2562" s="8">
        <v>48024</v>
      </c>
      <c r="AA2562" s="8" t="str">
        <f>TEXT(Table2[[#This Row],[Application_Date]],"yyy")</f>
        <v>2031</v>
      </c>
      <c r="AB2562" s="8" t="str">
        <f>TEXT(Table2[[#This Row],[Application_Date]],"mmmm")</f>
        <v>June</v>
      </c>
      <c r="AC2562" s="1" t="s">
        <v>61</v>
      </c>
      <c r="AD2562" s="1" t="s">
        <v>30</v>
      </c>
      <c r="AE2562" s="1" t="s">
        <v>43</v>
      </c>
    </row>
    <row r="2563" spans="1:31" x14ac:dyDescent="0.25">
      <c r="A2563" s="1" t="s">
        <v>5266</v>
      </c>
      <c r="B2563" s="1" t="str">
        <f>IF(COUNTIF($A$2:A2563,A2563)&gt;1,"Duplicate","Unique")</f>
        <v>Unique</v>
      </c>
      <c r="C2563" s="1" t="s">
        <v>5267</v>
      </c>
      <c r="D2563" s="1" t="s">
        <v>180</v>
      </c>
      <c r="E2563" s="1" t="str">
        <f t="shared" si="281"/>
        <v>Submitted</v>
      </c>
      <c r="F2563" s="1" t="s">
        <v>47</v>
      </c>
      <c r="G2563" s="1">
        <v>33</v>
      </c>
      <c r="H2563" s="1" t="s">
        <v>36</v>
      </c>
      <c r="I2563" s="1" t="s">
        <v>48</v>
      </c>
      <c r="J2563" s="1" t="s">
        <v>49</v>
      </c>
      <c r="K2563" s="4">
        <v>1046548</v>
      </c>
      <c r="L2563" s="4" t="str">
        <f t="shared" si="282"/>
        <v>Submitted</v>
      </c>
      <c r="M2563" s="1">
        <v>844</v>
      </c>
      <c r="N2563" s="1" t="str">
        <f t="shared" si="283"/>
        <v>medium_risk</v>
      </c>
      <c r="O2563" s="1" t="str">
        <f t="shared" si="284"/>
        <v>Excellent</v>
      </c>
      <c r="P2563" s="1" t="str">
        <f t="shared" si="285"/>
        <v>Submitted</v>
      </c>
      <c r="Q2563" s="1" t="str">
        <f t="shared" si="286"/>
        <v>Valid</v>
      </c>
      <c r="R2563" s="1" t="s">
        <v>38</v>
      </c>
      <c r="S2563" s="4">
        <v>3381267</v>
      </c>
      <c r="T2563" s="1">
        <v>10.44</v>
      </c>
      <c r="U2563" s="1">
        <v>36</v>
      </c>
      <c r="V2563" s="1">
        <v>93924.08</v>
      </c>
      <c r="W2563" s="4">
        <f t="shared" si="287"/>
        <v>2941702.2904811725</v>
      </c>
      <c r="X2563" s="1" t="s">
        <v>50</v>
      </c>
      <c r="Y2563" s="1" t="s">
        <v>51</v>
      </c>
      <c r="Z2563" s="8">
        <v>48025</v>
      </c>
      <c r="AA2563" s="8" t="str">
        <f>TEXT(Table2[[#This Row],[Application_Date]],"yyy")</f>
        <v>2031</v>
      </c>
      <c r="AB2563" s="8" t="str">
        <f>TEXT(Table2[[#This Row],[Application_Date]],"mmmm")</f>
        <v>June</v>
      </c>
      <c r="AC2563" s="1" t="s">
        <v>61</v>
      </c>
      <c r="AD2563" s="1" t="s">
        <v>30</v>
      </c>
      <c r="AE2563" s="1" t="s">
        <v>62</v>
      </c>
    </row>
    <row r="2564" spans="1:31" x14ac:dyDescent="0.25">
      <c r="A2564" s="1" t="s">
        <v>5268</v>
      </c>
      <c r="B2564" s="1" t="str">
        <f>IF(COUNTIF($A$2:A2564,A2564)&gt;1,"Duplicate","Unique")</f>
        <v>Unique</v>
      </c>
      <c r="C2564" s="1" t="s">
        <v>5269</v>
      </c>
      <c r="D2564" s="1" t="s">
        <v>433</v>
      </c>
      <c r="E2564" s="1" t="str">
        <f t="shared" si="281"/>
        <v>Submitted</v>
      </c>
      <c r="F2564" s="1" t="s">
        <v>35</v>
      </c>
      <c r="G2564" s="1">
        <v>41</v>
      </c>
      <c r="H2564" s="1" t="s">
        <v>36</v>
      </c>
      <c r="I2564" s="1" t="s">
        <v>48</v>
      </c>
      <c r="J2564" s="1" t="s">
        <v>26</v>
      </c>
      <c r="K2564" s="4">
        <v>1590405</v>
      </c>
      <c r="L2564" s="4" t="str">
        <f t="shared" si="282"/>
        <v>Submitted</v>
      </c>
      <c r="M2564" s="1">
        <v>894</v>
      </c>
      <c r="N2564" s="1" t="str">
        <f t="shared" si="283"/>
        <v>medium_risk</v>
      </c>
      <c r="O2564" s="1" t="str">
        <f t="shared" si="284"/>
        <v>Excellent</v>
      </c>
      <c r="P2564" s="1" t="str">
        <f t="shared" si="285"/>
        <v>Submitted</v>
      </c>
      <c r="Q2564" s="1" t="str">
        <f t="shared" si="286"/>
        <v>Valid</v>
      </c>
      <c r="R2564" s="1" t="s">
        <v>70</v>
      </c>
      <c r="S2564" s="4">
        <v>4893962</v>
      </c>
      <c r="T2564" s="1">
        <v>13.86</v>
      </c>
      <c r="U2564" s="1">
        <v>24</v>
      </c>
      <c r="V2564" s="1">
        <v>203915.08</v>
      </c>
      <c r="W2564" s="4">
        <f t="shared" si="287"/>
        <v>5652526.166170462</v>
      </c>
      <c r="X2564" s="1" t="s">
        <v>39</v>
      </c>
      <c r="Y2564" s="1" t="s">
        <v>40</v>
      </c>
      <c r="Z2564" s="8">
        <v>48026</v>
      </c>
      <c r="AA2564" s="8" t="str">
        <f>TEXT(Table2[[#This Row],[Application_Date]],"yyy")</f>
        <v>2031</v>
      </c>
      <c r="AB2564" s="8" t="str">
        <f>TEXT(Table2[[#This Row],[Application_Date]],"mmmm")</f>
        <v>June</v>
      </c>
      <c r="AC2564" s="1" t="s">
        <v>52</v>
      </c>
      <c r="AD2564" s="1" t="s">
        <v>30</v>
      </c>
      <c r="AE2564" s="1" t="s">
        <v>66</v>
      </c>
    </row>
    <row r="2565" spans="1:31" x14ac:dyDescent="0.25">
      <c r="A2565" s="1" t="s">
        <v>5270</v>
      </c>
      <c r="B2565" s="1" t="str">
        <f>IF(COUNTIF($A$2:A2565,A2565)&gt;1,"Duplicate","Unique")</f>
        <v>Unique</v>
      </c>
      <c r="C2565" s="1" t="s">
        <v>5271</v>
      </c>
      <c r="D2565" s="1" t="s">
        <v>157</v>
      </c>
      <c r="E2565" s="1" t="str">
        <f t="shared" si="281"/>
        <v>Submitted</v>
      </c>
      <c r="F2565" s="1" t="s">
        <v>35</v>
      </c>
      <c r="G2565" s="1">
        <v>26</v>
      </c>
      <c r="H2565" s="1" t="s">
        <v>36</v>
      </c>
      <c r="I2565" s="1" t="s">
        <v>25</v>
      </c>
      <c r="J2565" s="1" t="s">
        <v>70</v>
      </c>
      <c r="K2565" s="4">
        <v>2458142</v>
      </c>
      <c r="L2565" s="4" t="str">
        <f t="shared" si="282"/>
        <v>Submitted</v>
      </c>
      <c r="M2565" s="1">
        <v>688</v>
      </c>
      <c r="N2565" s="1" t="str">
        <f t="shared" si="283"/>
        <v>low_risk</v>
      </c>
      <c r="O2565" s="1" t="str">
        <f t="shared" si="284"/>
        <v>Excellent</v>
      </c>
      <c r="P2565" s="1" t="str">
        <f t="shared" si="285"/>
        <v>Submitted</v>
      </c>
      <c r="Q2565" s="1" t="str">
        <f t="shared" si="286"/>
        <v>Valid</v>
      </c>
      <c r="R2565" s="1" t="s">
        <v>38</v>
      </c>
      <c r="S2565" s="4">
        <v>3247371</v>
      </c>
      <c r="T2565" s="1">
        <v>10.55</v>
      </c>
      <c r="U2565" s="1">
        <v>120</v>
      </c>
      <c r="V2565" s="1">
        <v>27061.42</v>
      </c>
      <c r="W2565" s="4">
        <f t="shared" si="287"/>
        <v>2854980.3375000004</v>
      </c>
      <c r="X2565" s="1" t="s">
        <v>39</v>
      </c>
      <c r="Y2565" s="1" t="s">
        <v>40</v>
      </c>
      <c r="Z2565" s="8">
        <v>48027</v>
      </c>
      <c r="AA2565" s="8" t="str">
        <f>TEXT(Table2[[#This Row],[Application_Date]],"yyy")</f>
        <v>2031</v>
      </c>
      <c r="AB2565" s="8" t="str">
        <f>TEXT(Table2[[#This Row],[Application_Date]],"mmmm")</f>
        <v>June</v>
      </c>
      <c r="AC2565" s="1" t="s">
        <v>52</v>
      </c>
      <c r="AD2565" s="1" t="s">
        <v>42</v>
      </c>
      <c r="AE2565" s="1" t="s">
        <v>66</v>
      </c>
    </row>
    <row r="2566" spans="1:31" x14ac:dyDescent="0.25">
      <c r="A2566" s="1" t="s">
        <v>5272</v>
      </c>
      <c r="B2566" s="1" t="str">
        <f>IF(COUNTIF($A$2:A2566,A2566)&gt;1,"Duplicate","Unique")</f>
        <v>Unique</v>
      </c>
      <c r="C2566" s="1" t="s">
        <v>5273</v>
      </c>
      <c r="D2566" s="1" t="s">
        <v>461</v>
      </c>
      <c r="E2566" s="1" t="str">
        <f t="shared" si="281"/>
        <v>Submitted</v>
      </c>
      <c r="F2566" s="1" t="s">
        <v>35</v>
      </c>
      <c r="G2566" s="1">
        <v>54</v>
      </c>
      <c r="H2566" s="1" t="s">
        <v>24</v>
      </c>
      <c r="I2566" s="1" t="s">
        <v>48</v>
      </c>
      <c r="J2566" s="1" t="s">
        <v>26</v>
      </c>
      <c r="K2566" s="4">
        <v>678440</v>
      </c>
      <c r="L2566" s="4" t="str">
        <f t="shared" si="282"/>
        <v>Submitted</v>
      </c>
      <c r="M2566" s="1">
        <v>859</v>
      </c>
      <c r="N2566" s="1" t="str">
        <f t="shared" si="283"/>
        <v>medium_risk</v>
      </c>
      <c r="O2566" s="1" t="str">
        <f t="shared" si="284"/>
        <v>Excellent</v>
      </c>
      <c r="P2566" s="1" t="str">
        <f t="shared" si="285"/>
        <v>Submitted</v>
      </c>
      <c r="Q2566" s="1" t="str">
        <f t="shared" si="286"/>
        <v>Valid</v>
      </c>
      <c r="R2566" s="1" t="s">
        <v>27</v>
      </c>
      <c r="S2566" s="4">
        <v>2940692</v>
      </c>
      <c r="T2566" s="1">
        <v>11.11</v>
      </c>
      <c r="U2566" s="1">
        <v>180</v>
      </c>
      <c r="V2566" s="1">
        <v>16337.18</v>
      </c>
      <c r="W2566" s="4">
        <f t="shared" si="287"/>
        <v>2722590.6766666668</v>
      </c>
      <c r="X2566" s="1" t="s">
        <v>59</v>
      </c>
      <c r="Y2566" s="1" t="s">
        <v>60</v>
      </c>
      <c r="Z2566" s="8">
        <v>48028</v>
      </c>
      <c r="AA2566" s="8" t="str">
        <f>TEXT(Table2[[#This Row],[Application_Date]],"yyy")</f>
        <v>2031</v>
      </c>
      <c r="AB2566" s="8" t="str">
        <f>TEXT(Table2[[#This Row],[Application_Date]],"mmmm")</f>
        <v>June</v>
      </c>
      <c r="AC2566" s="1" t="s">
        <v>61</v>
      </c>
      <c r="AD2566" s="1" t="s">
        <v>42</v>
      </c>
      <c r="AE2566" s="1" t="s">
        <v>31</v>
      </c>
    </row>
    <row r="2567" spans="1:31" x14ac:dyDescent="0.25">
      <c r="A2567" s="1" t="s">
        <v>5274</v>
      </c>
      <c r="B2567" s="1" t="str">
        <f>IF(COUNTIF($A$2:A2567,A2567)&gt;1,"Duplicate","Unique")</f>
        <v>Unique</v>
      </c>
      <c r="C2567" s="1" t="s">
        <v>5275</v>
      </c>
      <c r="D2567" s="1" t="s">
        <v>58</v>
      </c>
      <c r="E2567" s="1" t="str">
        <f t="shared" si="281"/>
        <v>Submitted</v>
      </c>
      <c r="F2567" s="1" t="s">
        <v>47</v>
      </c>
      <c r="G2567" s="1">
        <v>42</v>
      </c>
      <c r="H2567" s="1" t="s">
        <v>36</v>
      </c>
      <c r="I2567" s="1" t="s">
        <v>48</v>
      </c>
      <c r="J2567" s="1" t="s">
        <v>37</v>
      </c>
      <c r="K2567" s="4">
        <v>1099514</v>
      </c>
      <c r="L2567" s="4" t="str">
        <f t="shared" si="282"/>
        <v>Submitted</v>
      </c>
      <c r="M2567" s="1">
        <v>459</v>
      </c>
      <c r="N2567" s="1" t="str">
        <f t="shared" si="283"/>
        <v>High_risk</v>
      </c>
      <c r="O2567" s="1" t="str">
        <f t="shared" si="284"/>
        <v>Excellent</v>
      </c>
      <c r="P2567" s="1" t="str">
        <f t="shared" si="285"/>
        <v>Submitted</v>
      </c>
      <c r="Q2567" s="1" t="str">
        <f t="shared" si="286"/>
        <v>Valid</v>
      </c>
      <c r="R2567" s="1" t="s">
        <v>27</v>
      </c>
      <c r="S2567" s="4">
        <v>1300655</v>
      </c>
      <c r="T2567" s="1">
        <v>8.86</v>
      </c>
      <c r="U2567" s="1">
        <v>12</v>
      </c>
      <c r="V2567" s="1">
        <v>108387.92</v>
      </c>
      <c r="W2567" s="4">
        <f t="shared" si="287"/>
        <v>961579.89900208346</v>
      </c>
      <c r="X2567" s="1" t="s">
        <v>50</v>
      </c>
      <c r="Y2567" s="1" t="s">
        <v>51</v>
      </c>
      <c r="Z2567" s="8">
        <v>48029</v>
      </c>
      <c r="AA2567" s="8" t="str">
        <f>TEXT(Table2[[#This Row],[Application_Date]],"yyy")</f>
        <v>2031</v>
      </c>
      <c r="AB2567" s="8" t="str">
        <f>TEXT(Table2[[#This Row],[Application_Date]],"mmmm")</f>
        <v>June</v>
      </c>
      <c r="AC2567" s="1" t="s">
        <v>41</v>
      </c>
      <c r="AD2567" s="1" t="s">
        <v>30</v>
      </c>
      <c r="AE2567" s="1" t="s">
        <v>62</v>
      </c>
    </row>
    <row r="2568" spans="1:31" x14ac:dyDescent="0.25">
      <c r="A2568" s="1" t="s">
        <v>5276</v>
      </c>
      <c r="B2568" s="1" t="str">
        <f>IF(COUNTIF($A$2:A2568,A2568)&gt;1,"Duplicate","Unique")</f>
        <v>Unique</v>
      </c>
      <c r="C2568" s="1" t="s">
        <v>5277</v>
      </c>
      <c r="D2568" s="1" t="s">
        <v>69</v>
      </c>
      <c r="E2568" s="1" t="str">
        <f t="shared" si="281"/>
        <v>Submitted</v>
      </c>
      <c r="F2568" s="1" t="s">
        <v>35</v>
      </c>
      <c r="G2568" s="1">
        <v>63</v>
      </c>
      <c r="H2568" s="1" t="s">
        <v>24</v>
      </c>
      <c r="I2568" s="1" t="s">
        <v>25</v>
      </c>
      <c r="J2568" s="1" t="s">
        <v>70</v>
      </c>
      <c r="K2568" s="4">
        <v>2348986</v>
      </c>
      <c r="L2568" s="4" t="str">
        <f t="shared" si="282"/>
        <v>Submitted</v>
      </c>
      <c r="M2568" s="1">
        <v>833</v>
      </c>
      <c r="N2568" s="1" t="str">
        <f t="shared" si="283"/>
        <v>medium_risk</v>
      </c>
      <c r="O2568" s="1" t="str">
        <f t="shared" si="284"/>
        <v>Excellent</v>
      </c>
      <c r="P2568" s="1" t="str">
        <f t="shared" si="285"/>
        <v>Submitted</v>
      </c>
      <c r="Q2568" s="1" t="str">
        <f t="shared" si="286"/>
        <v>Valid</v>
      </c>
      <c r="R2568" s="1" t="s">
        <v>6</v>
      </c>
      <c r="S2568" s="4">
        <v>3188990</v>
      </c>
      <c r="T2568" s="1">
        <v>10.83</v>
      </c>
      <c r="U2568" s="1">
        <v>180</v>
      </c>
      <c r="V2568" s="1">
        <v>17716.61</v>
      </c>
      <c r="W2568" s="4">
        <f t="shared" si="287"/>
        <v>2878063.4750000001</v>
      </c>
      <c r="X2568" s="1" t="s">
        <v>95</v>
      </c>
      <c r="Y2568" s="1" t="s">
        <v>96</v>
      </c>
      <c r="Z2568" s="8">
        <v>48030</v>
      </c>
      <c r="AA2568" s="8" t="str">
        <f>TEXT(Table2[[#This Row],[Application_Date]],"yyy")</f>
        <v>2031</v>
      </c>
      <c r="AB2568" s="8" t="str">
        <f>TEXT(Table2[[#This Row],[Application_Date]],"mmmm")</f>
        <v>July</v>
      </c>
      <c r="AC2568" s="1" t="s">
        <v>52</v>
      </c>
      <c r="AD2568" s="1" t="s">
        <v>42</v>
      </c>
      <c r="AE2568" s="1" t="s">
        <v>66</v>
      </c>
    </row>
    <row r="2569" spans="1:31" x14ac:dyDescent="0.25">
      <c r="A2569" s="1" t="s">
        <v>5278</v>
      </c>
      <c r="B2569" s="1" t="str">
        <f>IF(COUNTIF($A$2:A2569,A2569)&gt;1,"Duplicate","Unique")</f>
        <v>Unique</v>
      </c>
      <c r="C2569" s="1" t="s">
        <v>5279</v>
      </c>
      <c r="D2569" s="1" t="s">
        <v>124</v>
      </c>
      <c r="E2569" s="1" t="str">
        <f t="shared" si="281"/>
        <v>Submitted</v>
      </c>
      <c r="F2569" s="1" t="s">
        <v>47</v>
      </c>
      <c r="G2569" s="1">
        <v>65</v>
      </c>
      <c r="H2569" s="1" t="s">
        <v>24</v>
      </c>
      <c r="I2569" s="1" t="s">
        <v>25</v>
      </c>
      <c r="J2569" s="1" t="s">
        <v>70</v>
      </c>
      <c r="K2569" s="4">
        <v>0</v>
      </c>
      <c r="L2569" s="4" t="str">
        <f t="shared" si="282"/>
        <v>Submitted</v>
      </c>
      <c r="M2569" s="1">
        <v>520</v>
      </c>
      <c r="N2569" s="1" t="str">
        <f t="shared" si="283"/>
        <v>High_risk</v>
      </c>
      <c r="O2569" s="1" t="str">
        <f t="shared" si="284"/>
        <v>Excellent</v>
      </c>
      <c r="P2569" s="1" t="str">
        <f t="shared" si="285"/>
        <v>Submitted</v>
      </c>
      <c r="Q2569" s="1" t="str">
        <f t="shared" si="286"/>
        <v>Valid</v>
      </c>
      <c r="R2569" s="1" t="s">
        <v>70</v>
      </c>
      <c r="S2569" s="4">
        <v>1359420</v>
      </c>
      <c r="T2569" s="1">
        <v>7.45</v>
      </c>
      <c r="U2569" s="1">
        <v>12</v>
      </c>
      <c r="V2569" s="1">
        <v>113285</v>
      </c>
      <c r="W2569" s="4">
        <f t="shared" si="287"/>
        <v>846548.33425913169</v>
      </c>
      <c r="X2569" s="1" t="s">
        <v>95</v>
      </c>
      <c r="Y2569" s="1" t="s">
        <v>96</v>
      </c>
      <c r="Z2569" s="8">
        <v>48031</v>
      </c>
      <c r="AA2569" s="8" t="str">
        <f>TEXT(Table2[[#This Row],[Application_Date]],"yyy")</f>
        <v>2031</v>
      </c>
      <c r="AB2569" s="8" t="str">
        <f>TEXT(Table2[[#This Row],[Application_Date]],"mmmm")</f>
        <v>July</v>
      </c>
      <c r="AC2569" s="1" t="s">
        <v>41</v>
      </c>
      <c r="AD2569" s="1" t="s">
        <v>30</v>
      </c>
      <c r="AE2569" s="1" t="s">
        <v>43</v>
      </c>
    </row>
    <row r="2570" spans="1:31" x14ac:dyDescent="0.25">
      <c r="A2570" s="1" t="s">
        <v>5280</v>
      </c>
      <c r="B2570" s="1" t="str">
        <f>IF(COUNTIF($A$2:A2570,A2570)&gt;1,"Duplicate","Unique")</f>
        <v>Unique</v>
      </c>
      <c r="C2570" s="1" t="s">
        <v>5281</v>
      </c>
      <c r="D2570" s="1" t="s">
        <v>296</v>
      </c>
      <c r="E2570" s="1" t="str">
        <f t="shared" si="281"/>
        <v>Submitted</v>
      </c>
      <c r="F2570" s="1" t="s">
        <v>47</v>
      </c>
      <c r="G2570" s="1">
        <v>57</v>
      </c>
      <c r="H2570" s="1" t="s">
        <v>24</v>
      </c>
      <c r="I2570" s="1" t="s">
        <v>25</v>
      </c>
      <c r="J2570" s="1" t="s">
        <v>37</v>
      </c>
      <c r="K2570" s="4">
        <v>467129</v>
      </c>
      <c r="L2570" s="4" t="str">
        <f t="shared" si="282"/>
        <v>Submitted</v>
      </c>
      <c r="M2570" s="1">
        <v>420</v>
      </c>
      <c r="N2570" s="1" t="str">
        <f t="shared" si="283"/>
        <v>High_risk</v>
      </c>
      <c r="O2570" s="1" t="str">
        <f t="shared" si="284"/>
        <v>Excellent</v>
      </c>
      <c r="P2570" s="1" t="str">
        <f t="shared" si="285"/>
        <v>Submitted</v>
      </c>
      <c r="Q2570" s="1" t="str">
        <f t="shared" si="286"/>
        <v>Valid</v>
      </c>
      <c r="R2570" s="1" t="s">
        <v>6</v>
      </c>
      <c r="S2570" s="4">
        <v>4456851</v>
      </c>
      <c r="T2570" s="1">
        <v>15.5</v>
      </c>
      <c r="U2570" s="1">
        <v>36</v>
      </c>
      <c r="V2570" s="1">
        <v>123801.42</v>
      </c>
      <c r="W2570" s="4">
        <f t="shared" si="287"/>
        <v>5756765.8750006231</v>
      </c>
      <c r="X2570" s="1" t="s">
        <v>95</v>
      </c>
      <c r="Y2570" s="1" t="s">
        <v>96</v>
      </c>
      <c r="Z2570" s="8">
        <v>48032</v>
      </c>
      <c r="AA2570" s="8" t="str">
        <f>TEXT(Table2[[#This Row],[Application_Date]],"yyy")</f>
        <v>2031</v>
      </c>
      <c r="AB2570" s="8" t="str">
        <f>TEXT(Table2[[#This Row],[Application_Date]],"mmmm")</f>
        <v>July</v>
      </c>
      <c r="AC2570" s="1" t="s">
        <v>61</v>
      </c>
      <c r="AD2570" s="1" t="s">
        <v>42</v>
      </c>
      <c r="AE2570" s="1" t="s">
        <v>43</v>
      </c>
    </row>
    <row r="2571" spans="1:31" x14ac:dyDescent="0.25">
      <c r="A2571" s="1" t="s">
        <v>5282</v>
      </c>
      <c r="B2571" s="1" t="str">
        <f>IF(COUNTIF($A$2:A2571,A2571)&gt;1,"Duplicate","Unique")</f>
        <v>Unique</v>
      </c>
      <c r="C2571" s="1" t="s">
        <v>5283</v>
      </c>
      <c r="D2571" s="1" t="s">
        <v>133</v>
      </c>
      <c r="E2571" s="1" t="str">
        <f t="shared" si="281"/>
        <v>Submitted</v>
      </c>
      <c r="F2571" s="1" t="s">
        <v>47</v>
      </c>
      <c r="G2571" s="1">
        <v>19</v>
      </c>
      <c r="H2571" s="1" t="s">
        <v>24</v>
      </c>
      <c r="I2571" s="1" t="s">
        <v>48</v>
      </c>
      <c r="J2571" s="1" t="s">
        <v>37</v>
      </c>
      <c r="K2571" s="4">
        <v>2206720</v>
      </c>
      <c r="L2571" s="4" t="str">
        <f t="shared" si="282"/>
        <v>Submitted</v>
      </c>
      <c r="M2571" s="1">
        <v>755</v>
      </c>
      <c r="N2571" s="1" t="str">
        <f t="shared" si="283"/>
        <v>medium_risk</v>
      </c>
      <c r="O2571" s="1" t="str">
        <f t="shared" si="284"/>
        <v>Excellent</v>
      </c>
      <c r="P2571" s="1" t="str">
        <f t="shared" si="285"/>
        <v>Submitted</v>
      </c>
      <c r="Q2571" s="1" t="str">
        <f t="shared" si="286"/>
        <v>Valid</v>
      </c>
      <c r="R2571" s="1" t="s">
        <v>70</v>
      </c>
      <c r="S2571" s="4">
        <v>2342447</v>
      </c>
      <c r="T2571" s="1">
        <v>17.14</v>
      </c>
      <c r="U2571" s="1">
        <v>180</v>
      </c>
      <c r="V2571" s="1">
        <v>13013.59</v>
      </c>
      <c r="W2571" s="4">
        <f t="shared" si="287"/>
        <v>3345795.1316666668</v>
      </c>
      <c r="X2571" s="1" t="s">
        <v>105</v>
      </c>
      <c r="Y2571" s="1" t="s">
        <v>106</v>
      </c>
      <c r="Z2571" s="8">
        <v>48033</v>
      </c>
      <c r="AA2571" s="8" t="str">
        <f>TEXT(Table2[[#This Row],[Application_Date]],"yyy")</f>
        <v>2031</v>
      </c>
      <c r="AB2571" s="8" t="str">
        <f>TEXT(Table2[[#This Row],[Application_Date]],"mmmm")</f>
        <v>July</v>
      </c>
      <c r="AC2571" s="1" t="s">
        <v>61</v>
      </c>
      <c r="AD2571" s="1" t="s">
        <v>30</v>
      </c>
      <c r="AE2571" s="1" t="s">
        <v>62</v>
      </c>
    </row>
    <row r="2572" spans="1:31" x14ac:dyDescent="0.25">
      <c r="A2572" s="1" t="s">
        <v>5284</v>
      </c>
      <c r="B2572" s="1" t="str">
        <f>IF(COUNTIF($A$2:A2572,A2572)&gt;1,"Duplicate","Unique")</f>
        <v>Unique</v>
      </c>
      <c r="C2572" s="1" t="s">
        <v>5285</v>
      </c>
      <c r="D2572" s="1" t="s">
        <v>121</v>
      </c>
      <c r="E2572" s="1" t="str">
        <f t="shared" si="281"/>
        <v>Submitted</v>
      </c>
      <c r="F2572" s="1" t="s">
        <v>47</v>
      </c>
      <c r="G2572" s="1">
        <v>64</v>
      </c>
      <c r="H2572" s="1" t="s">
        <v>24</v>
      </c>
      <c r="I2572" s="1" t="s">
        <v>48</v>
      </c>
      <c r="J2572" s="1" t="s">
        <v>70</v>
      </c>
      <c r="K2572" s="4">
        <v>511255</v>
      </c>
      <c r="L2572" s="4" t="str">
        <f t="shared" si="282"/>
        <v>Submitted</v>
      </c>
      <c r="M2572" s="1">
        <v>712</v>
      </c>
      <c r="N2572" s="1" t="str">
        <f t="shared" si="283"/>
        <v>low_risk</v>
      </c>
      <c r="O2572" s="1" t="str">
        <f t="shared" si="284"/>
        <v>Excellent</v>
      </c>
      <c r="P2572" s="1" t="str">
        <f t="shared" si="285"/>
        <v>Submitted</v>
      </c>
      <c r="Q2572" s="1" t="str">
        <f t="shared" si="286"/>
        <v>Valid</v>
      </c>
      <c r="R2572" s="1" t="s">
        <v>38</v>
      </c>
      <c r="S2572" s="4">
        <v>2441909</v>
      </c>
      <c r="T2572" s="1">
        <v>9.31</v>
      </c>
      <c r="U2572" s="1">
        <v>180</v>
      </c>
      <c r="V2572" s="1">
        <v>13566.16</v>
      </c>
      <c r="W2572" s="4">
        <f t="shared" si="287"/>
        <v>1894514.3991666667</v>
      </c>
      <c r="X2572" s="1" t="s">
        <v>105</v>
      </c>
      <c r="Y2572" s="1" t="s">
        <v>106</v>
      </c>
      <c r="Z2572" s="8">
        <v>48034</v>
      </c>
      <c r="AA2572" s="8" t="str">
        <f>TEXT(Table2[[#This Row],[Application_Date]],"yyy")</f>
        <v>2031</v>
      </c>
      <c r="AB2572" s="8" t="str">
        <f>TEXT(Table2[[#This Row],[Application_Date]],"mmmm")</f>
        <v>July</v>
      </c>
      <c r="AC2572" s="1" t="s">
        <v>61</v>
      </c>
      <c r="AD2572" s="1" t="s">
        <v>30</v>
      </c>
      <c r="AE2572" s="1" t="s">
        <v>66</v>
      </c>
    </row>
    <row r="2573" spans="1:31" x14ac:dyDescent="0.25">
      <c r="A2573" s="1" t="s">
        <v>5286</v>
      </c>
      <c r="B2573" s="1" t="str">
        <f>IF(COUNTIF($A$2:A2573,A2573)&gt;1,"Duplicate","Unique")</f>
        <v>Unique</v>
      </c>
      <c r="C2573" s="1" t="s">
        <v>5287</v>
      </c>
      <c r="D2573" s="1" t="s">
        <v>766</v>
      </c>
      <c r="E2573" s="1" t="str">
        <f t="shared" si="281"/>
        <v>Submitted</v>
      </c>
      <c r="F2573" s="1" t="s">
        <v>35</v>
      </c>
      <c r="G2573" s="1">
        <v>33</v>
      </c>
      <c r="H2573" s="1" t="s">
        <v>24</v>
      </c>
      <c r="I2573" s="1" t="s">
        <v>48</v>
      </c>
      <c r="J2573" s="1" t="s">
        <v>49</v>
      </c>
      <c r="K2573" s="4">
        <v>795928</v>
      </c>
      <c r="L2573" s="4" t="str">
        <f t="shared" si="282"/>
        <v>Submitted</v>
      </c>
      <c r="M2573" s="1">
        <v>741</v>
      </c>
      <c r="N2573" s="1" t="str">
        <f t="shared" si="283"/>
        <v>low_risk</v>
      </c>
      <c r="O2573" s="1" t="str">
        <f t="shared" si="284"/>
        <v>Excellent</v>
      </c>
      <c r="P2573" s="1" t="str">
        <f t="shared" si="285"/>
        <v>Submitted</v>
      </c>
      <c r="Q2573" s="1" t="str">
        <f t="shared" si="286"/>
        <v>Valid</v>
      </c>
      <c r="R2573" s="1" t="s">
        <v>38</v>
      </c>
      <c r="S2573" s="4">
        <v>3672125</v>
      </c>
      <c r="T2573" s="1">
        <v>10.9</v>
      </c>
      <c r="U2573" s="1">
        <v>120</v>
      </c>
      <c r="V2573" s="1">
        <v>30601.040000000001</v>
      </c>
      <c r="W2573" s="4">
        <f t="shared" si="287"/>
        <v>3335513.5416666665</v>
      </c>
      <c r="X2573" s="1" t="s">
        <v>95</v>
      </c>
      <c r="Y2573" s="1" t="s">
        <v>96</v>
      </c>
      <c r="Z2573" s="8">
        <v>48035</v>
      </c>
      <c r="AA2573" s="8" t="str">
        <f>TEXT(Table2[[#This Row],[Application_Date]],"yyy")</f>
        <v>2031</v>
      </c>
      <c r="AB2573" s="8" t="str">
        <f>TEXT(Table2[[#This Row],[Application_Date]],"mmmm")</f>
        <v>July</v>
      </c>
      <c r="AC2573" s="1" t="s">
        <v>61</v>
      </c>
      <c r="AD2573" s="1" t="s">
        <v>42</v>
      </c>
      <c r="AE2573" s="1" t="s">
        <v>62</v>
      </c>
    </row>
    <row r="2574" spans="1:31" x14ac:dyDescent="0.25">
      <c r="A2574" s="1" t="s">
        <v>5288</v>
      </c>
      <c r="B2574" s="1" t="str">
        <f>IF(COUNTIF($A$2:A2574,A2574)&gt;1,"Duplicate","Unique")</f>
        <v>Unique</v>
      </c>
      <c r="C2574" s="1" t="s">
        <v>5289</v>
      </c>
      <c r="D2574" s="1" t="s">
        <v>454</v>
      </c>
      <c r="E2574" s="1" t="str">
        <f t="shared" si="281"/>
        <v>Submitted</v>
      </c>
      <c r="F2574" s="1" t="s">
        <v>35</v>
      </c>
      <c r="G2574" s="1">
        <v>34</v>
      </c>
      <c r="H2574" s="1" t="s">
        <v>36</v>
      </c>
      <c r="I2574" s="1" t="s">
        <v>48</v>
      </c>
      <c r="J2574" s="1" t="s">
        <v>26</v>
      </c>
      <c r="K2574" s="4">
        <v>1311773</v>
      </c>
      <c r="L2574" s="4" t="str">
        <f t="shared" si="282"/>
        <v>Submitted</v>
      </c>
      <c r="M2574" s="1">
        <v>496</v>
      </c>
      <c r="N2574" s="1" t="str">
        <f t="shared" si="283"/>
        <v>High_risk</v>
      </c>
      <c r="O2574" s="1" t="str">
        <f t="shared" si="284"/>
        <v>Excellent</v>
      </c>
      <c r="P2574" s="1" t="str">
        <f t="shared" si="285"/>
        <v>Submitted</v>
      </c>
      <c r="Q2574" s="1" t="str">
        <f t="shared" si="286"/>
        <v>Valid</v>
      </c>
      <c r="R2574" s="1" t="s">
        <v>27</v>
      </c>
      <c r="S2574" s="4">
        <v>3431455</v>
      </c>
      <c r="T2574" s="1">
        <v>9.7200000000000006</v>
      </c>
      <c r="U2574" s="1">
        <v>24</v>
      </c>
      <c r="V2574" s="1">
        <v>142977.29</v>
      </c>
      <c r="W2574" s="4">
        <f t="shared" si="287"/>
        <v>2779480.3683513952</v>
      </c>
      <c r="X2574" s="1" t="s">
        <v>105</v>
      </c>
      <c r="Y2574" s="1" t="s">
        <v>106</v>
      </c>
      <c r="Z2574" s="8">
        <v>48036</v>
      </c>
      <c r="AA2574" s="8" t="str">
        <f>TEXT(Table2[[#This Row],[Application_Date]],"yyy")</f>
        <v>2031</v>
      </c>
      <c r="AB2574" s="8" t="str">
        <f>TEXT(Table2[[#This Row],[Application_Date]],"mmmm")</f>
        <v>July</v>
      </c>
      <c r="AC2574" s="1" t="s">
        <v>61</v>
      </c>
      <c r="AD2574" s="1" t="s">
        <v>30</v>
      </c>
      <c r="AE2574" s="1" t="s">
        <v>66</v>
      </c>
    </row>
    <row r="2575" spans="1:31" x14ac:dyDescent="0.25">
      <c r="A2575" s="1" t="s">
        <v>5290</v>
      </c>
      <c r="B2575" s="1" t="str">
        <f>IF(COUNTIF($A$2:A2575,A2575)&gt;1,"Duplicate","Unique")</f>
        <v>Unique</v>
      </c>
      <c r="C2575" s="1" t="s">
        <v>5291</v>
      </c>
      <c r="D2575" s="1">
        <v>0</v>
      </c>
      <c r="E2575" s="1" t="str">
        <f t="shared" si="281"/>
        <v>Submitted</v>
      </c>
      <c r="F2575" s="1" t="s">
        <v>47</v>
      </c>
      <c r="G2575" s="1">
        <v>46</v>
      </c>
      <c r="H2575" s="1" t="s">
        <v>36</v>
      </c>
      <c r="I2575" s="1" t="s">
        <v>48</v>
      </c>
      <c r="J2575" s="1" t="s">
        <v>37</v>
      </c>
      <c r="K2575" s="4">
        <v>2089429</v>
      </c>
      <c r="L2575" s="4" t="str">
        <f t="shared" si="282"/>
        <v>Submitted</v>
      </c>
      <c r="M2575" s="1">
        <v>474</v>
      </c>
      <c r="N2575" s="1" t="str">
        <f t="shared" si="283"/>
        <v>High_risk</v>
      </c>
      <c r="O2575" s="1" t="str">
        <f t="shared" si="284"/>
        <v>Excellent</v>
      </c>
      <c r="P2575" s="1" t="str">
        <f t="shared" si="285"/>
        <v>Submitted</v>
      </c>
      <c r="Q2575" s="1" t="str">
        <f t="shared" si="286"/>
        <v>Valid</v>
      </c>
      <c r="R2575" s="1" t="s">
        <v>38</v>
      </c>
      <c r="S2575" s="4">
        <v>335073</v>
      </c>
      <c r="T2575" s="1">
        <v>9.9</v>
      </c>
      <c r="U2575" s="1">
        <v>120</v>
      </c>
      <c r="V2575" s="1">
        <v>2792.28</v>
      </c>
      <c r="W2575" s="4">
        <f t="shared" si="287"/>
        <v>276435.22500000003</v>
      </c>
      <c r="X2575" s="1" t="s">
        <v>105</v>
      </c>
      <c r="Y2575" s="1" t="s">
        <v>106</v>
      </c>
      <c r="Z2575" s="8">
        <v>48037</v>
      </c>
      <c r="AA2575" s="8" t="str">
        <f>TEXT(Table2[[#This Row],[Application_Date]],"yyy")</f>
        <v>2031</v>
      </c>
      <c r="AB2575" s="8" t="str">
        <f>TEXT(Table2[[#This Row],[Application_Date]],"mmmm")</f>
        <v>July</v>
      </c>
      <c r="AC2575" s="1" t="s">
        <v>52</v>
      </c>
      <c r="AD2575" s="1" t="s">
        <v>42</v>
      </c>
      <c r="AE2575" s="1" t="s">
        <v>31</v>
      </c>
    </row>
    <row r="2576" spans="1:31" x14ac:dyDescent="0.25">
      <c r="A2576" s="1" t="s">
        <v>5292</v>
      </c>
      <c r="B2576" s="1" t="str">
        <f>IF(COUNTIF($A$2:A2576,A2576)&gt;1,"Duplicate","Unique")</f>
        <v>Unique</v>
      </c>
      <c r="C2576" s="1" t="s">
        <v>5293</v>
      </c>
      <c r="D2576" s="1" t="s">
        <v>177</v>
      </c>
      <c r="E2576" s="1" t="str">
        <f t="shared" si="281"/>
        <v>Submitted</v>
      </c>
      <c r="F2576" s="1" t="s">
        <v>35</v>
      </c>
      <c r="G2576" s="1">
        <v>57</v>
      </c>
      <c r="H2576" s="1" t="s">
        <v>24</v>
      </c>
      <c r="I2576" s="1" t="s">
        <v>48</v>
      </c>
      <c r="J2576" s="1" t="s">
        <v>37</v>
      </c>
      <c r="K2576" s="4">
        <v>2323488</v>
      </c>
      <c r="L2576" s="4" t="str">
        <f t="shared" si="282"/>
        <v>Submitted</v>
      </c>
      <c r="M2576" s="1">
        <v>511</v>
      </c>
      <c r="N2576" s="1" t="str">
        <f t="shared" si="283"/>
        <v>High_risk</v>
      </c>
      <c r="O2576" s="1" t="str">
        <f t="shared" si="284"/>
        <v>Excellent</v>
      </c>
      <c r="P2576" s="1" t="str">
        <f t="shared" si="285"/>
        <v>Submitted</v>
      </c>
      <c r="Q2576" s="1" t="str">
        <f t="shared" si="286"/>
        <v>Valid</v>
      </c>
      <c r="R2576" s="1" t="s">
        <v>27</v>
      </c>
      <c r="S2576" s="4">
        <v>2076599</v>
      </c>
      <c r="T2576" s="1">
        <v>10.15</v>
      </c>
      <c r="U2576" s="1">
        <v>24</v>
      </c>
      <c r="V2576" s="1">
        <v>86524.96</v>
      </c>
      <c r="W2576" s="4">
        <f t="shared" si="287"/>
        <v>1756457.3719906854</v>
      </c>
      <c r="X2576" s="1" t="s">
        <v>39</v>
      </c>
      <c r="Y2576" s="1" t="s">
        <v>40</v>
      </c>
      <c r="Z2576" s="8">
        <v>48038</v>
      </c>
      <c r="AA2576" s="8" t="str">
        <f>TEXT(Table2[[#This Row],[Application_Date]],"yyy")</f>
        <v>2031</v>
      </c>
      <c r="AB2576" s="8" t="str">
        <f>TEXT(Table2[[#This Row],[Application_Date]],"mmmm")</f>
        <v>July</v>
      </c>
      <c r="AC2576" s="1" t="s">
        <v>61</v>
      </c>
      <c r="AD2576" s="1" t="s">
        <v>42</v>
      </c>
      <c r="AE2576" s="1" t="s">
        <v>31</v>
      </c>
    </row>
    <row r="2577" spans="1:31" x14ac:dyDescent="0.25">
      <c r="A2577" s="1" t="s">
        <v>5294</v>
      </c>
      <c r="B2577" s="1" t="str">
        <f>IF(COUNTIF($A$2:A2577,A2577)&gt;1,"Duplicate","Unique")</f>
        <v>Unique</v>
      </c>
      <c r="C2577" s="1" t="s">
        <v>5295</v>
      </c>
      <c r="D2577" s="1" t="s">
        <v>23</v>
      </c>
      <c r="E2577" s="1" t="str">
        <f t="shared" si="281"/>
        <v>Submitted</v>
      </c>
      <c r="F2577" s="1" t="s">
        <v>47</v>
      </c>
      <c r="G2577" s="1">
        <v>22</v>
      </c>
      <c r="H2577" s="1" t="s">
        <v>36</v>
      </c>
      <c r="I2577" s="1" t="s">
        <v>25</v>
      </c>
      <c r="J2577" s="1" t="s">
        <v>49</v>
      </c>
      <c r="K2577" s="4">
        <v>383345</v>
      </c>
      <c r="L2577" s="4" t="str">
        <f t="shared" si="282"/>
        <v>Submitted</v>
      </c>
      <c r="M2577" s="1">
        <v>888</v>
      </c>
      <c r="N2577" s="1" t="str">
        <f t="shared" si="283"/>
        <v>medium_risk</v>
      </c>
      <c r="O2577" s="1" t="str">
        <f t="shared" si="284"/>
        <v>Excellent</v>
      </c>
      <c r="P2577" s="1" t="str">
        <f t="shared" si="285"/>
        <v>Submitted</v>
      </c>
      <c r="Q2577" s="1" t="str">
        <f t="shared" si="286"/>
        <v>Valid</v>
      </c>
      <c r="R2577" s="1" t="s">
        <v>6</v>
      </c>
      <c r="S2577" s="4">
        <v>4994989</v>
      </c>
      <c r="T2577" s="1">
        <v>18.73</v>
      </c>
      <c r="U2577" s="1">
        <v>12</v>
      </c>
      <c r="V2577" s="1">
        <v>416249.08</v>
      </c>
      <c r="W2577" s="4">
        <f t="shared" si="287"/>
        <v>7796443.3522008639</v>
      </c>
      <c r="X2577" s="1" t="s">
        <v>85</v>
      </c>
      <c r="Y2577" s="1" t="s">
        <v>86</v>
      </c>
      <c r="Z2577" s="8">
        <v>48039</v>
      </c>
      <c r="AA2577" s="8" t="str">
        <f>TEXT(Table2[[#This Row],[Application_Date]],"yyy")</f>
        <v>2031</v>
      </c>
      <c r="AB2577" s="8" t="str">
        <f>TEXT(Table2[[#This Row],[Application_Date]],"mmmm")</f>
        <v>July</v>
      </c>
      <c r="AC2577" s="1" t="s">
        <v>61</v>
      </c>
      <c r="AD2577" s="1" t="s">
        <v>30</v>
      </c>
      <c r="AE2577" s="1" t="s">
        <v>62</v>
      </c>
    </row>
    <row r="2578" spans="1:31" x14ac:dyDescent="0.25">
      <c r="A2578" s="1" t="s">
        <v>5296</v>
      </c>
      <c r="B2578" s="1" t="str">
        <f>IF(COUNTIF($A$2:A2578,A2578)&gt;1,"Duplicate","Unique")</f>
        <v>Unique</v>
      </c>
      <c r="C2578" s="1" t="s">
        <v>5297</v>
      </c>
      <c r="D2578" s="1" t="s">
        <v>572</v>
      </c>
      <c r="E2578" s="1" t="str">
        <f t="shared" si="281"/>
        <v>Submitted</v>
      </c>
      <c r="F2578" s="1" t="s">
        <v>35</v>
      </c>
      <c r="G2578" s="1">
        <v>29</v>
      </c>
      <c r="H2578" s="1" t="s">
        <v>36</v>
      </c>
      <c r="I2578" s="1" t="s">
        <v>25</v>
      </c>
      <c r="J2578" s="1" t="s">
        <v>26</v>
      </c>
      <c r="K2578" s="4">
        <v>779986</v>
      </c>
      <c r="L2578" s="4" t="str">
        <f t="shared" si="282"/>
        <v>Submitted</v>
      </c>
      <c r="M2578" s="1">
        <v>824</v>
      </c>
      <c r="N2578" s="1" t="str">
        <f t="shared" si="283"/>
        <v>medium_risk</v>
      </c>
      <c r="O2578" s="1" t="str">
        <f t="shared" si="284"/>
        <v>Excellent</v>
      </c>
      <c r="P2578" s="1" t="str">
        <f t="shared" si="285"/>
        <v>Submitted</v>
      </c>
      <c r="Q2578" s="1" t="str">
        <f t="shared" si="286"/>
        <v>Valid</v>
      </c>
      <c r="R2578" s="1" t="s">
        <v>6</v>
      </c>
      <c r="S2578" s="4">
        <v>3072214</v>
      </c>
      <c r="T2578" s="1">
        <v>8.01</v>
      </c>
      <c r="U2578" s="1">
        <v>24</v>
      </c>
      <c r="V2578" s="1">
        <v>128008.92</v>
      </c>
      <c r="W2578" s="4">
        <f t="shared" si="287"/>
        <v>2050712.4461785262</v>
      </c>
      <c r="X2578" s="1" t="s">
        <v>95</v>
      </c>
      <c r="Y2578" s="1" t="s">
        <v>96</v>
      </c>
      <c r="Z2578" s="8">
        <v>48040</v>
      </c>
      <c r="AA2578" s="8" t="str">
        <f>TEXT(Table2[[#This Row],[Application_Date]],"yyy")</f>
        <v>2031</v>
      </c>
      <c r="AB2578" s="8" t="str">
        <f>TEXT(Table2[[#This Row],[Application_Date]],"mmmm")</f>
        <v>July</v>
      </c>
      <c r="AC2578" s="1" t="s">
        <v>61</v>
      </c>
      <c r="AD2578" s="1" t="s">
        <v>42</v>
      </c>
      <c r="AE2578" s="1" t="s">
        <v>66</v>
      </c>
    </row>
    <row r="2579" spans="1:31" x14ac:dyDescent="0.25">
      <c r="A2579" s="1" t="s">
        <v>5298</v>
      </c>
      <c r="B2579" s="1" t="str">
        <f>IF(COUNTIF($A$2:A2579,A2579)&gt;1,"Duplicate","Unique")</f>
        <v>Unique</v>
      </c>
      <c r="C2579" s="1" t="s">
        <v>5299</v>
      </c>
      <c r="D2579" s="1" t="s">
        <v>196</v>
      </c>
      <c r="E2579" s="1" t="str">
        <f t="shared" si="281"/>
        <v>Submitted</v>
      </c>
      <c r="F2579" s="1" t="s">
        <v>47</v>
      </c>
      <c r="G2579" s="1">
        <v>36</v>
      </c>
      <c r="H2579" s="1" t="s">
        <v>36</v>
      </c>
      <c r="I2579" s="1" t="s">
        <v>48</v>
      </c>
      <c r="J2579" s="1" t="s">
        <v>37</v>
      </c>
      <c r="K2579" s="4">
        <v>929392</v>
      </c>
      <c r="L2579" s="4" t="str">
        <f t="shared" si="282"/>
        <v>Submitted</v>
      </c>
      <c r="M2579" s="1">
        <v>866</v>
      </c>
      <c r="N2579" s="1" t="str">
        <f t="shared" si="283"/>
        <v>medium_risk</v>
      </c>
      <c r="O2579" s="1" t="str">
        <f t="shared" si="284"/>
        <v>Excellent</v>
      </c>
      <c r="P2579" s="1" t="str">
        <f t="shared" si="285"/>
        <v>Submitted</v>
      </c>
      <c r="Q2579" s="1" t="str">
        <f t="shared" si="286"/>
        <v>Valid</v>
      </c>
      <c r="R2579" s="1" t="s">
        <v>6</v>
      </c>
      <c r="S2579" s="4">
        <v>447403</v>
      </c>
      <c r="T2579" s="1">
        <v>18.21</v>
      </c>
      <c r="U2579" s="1">
        <v>60</v>
      </c>
      <c r="V2579" s="1">
        <v>7456.72</v>
      </c>
      <c r="W2579" s="4">
        <f t="shared" si="287"/>
        <v>678934.05249999999</v>
      </c>
      <c r="X2579" s="1" t="s">
        <v>59</v>
      </c>
      <c r="Y2579" s="1" t="s">
        <v>60</v>
      </c>
      <c r="Z2579" s="8">
        <v>48041</v>
      </c>
      <c r="AA2579" s="8" t="str">
        <f>TEXT(Table2[[#This Row],[Application_Date]],"yyy")</f>
        <v>2031</v>
      </c>
      <c r="AB2579" s="8" t="str">
        <f>TEXT(Table2[[#This Row],[Application_Date]],"mmmm")</f>
        <v>July</v>
      </c>
      <c r="AC2579" s="1" t="s">
        <v>41</v>
      </c>
      <c r="AD2579" s="1" t="s">
        <v>42</v>
      </c>
      <c r="AE2579" s="1" t="s">
        <v>31</v>
      </c>
    </row>
    <row r="2580" spans="1:31" x14ac:dyDescent="0.25">
      <c r="A2580" s="1" t="s">
        <v>5300</v>
      </c>
      <c r="B2580" s="1" t="str">
        <f>IF(COUNTIF($A$2:A2580,A2580)&gt;1,"Duplicate","Unique")</f>
        <v>Unique</v>
      </c>
      <c r="C2580" s="1" t="s">
        <v>5301</v>
      </c>
      <c r="D2580" s="1" t="s">
        <v>130</v>
      </c>
      <c r="E2580" s="1" t="str">
        <f t="shared" si="281"/>
        <v>Submitted</v>
      </c>
      <c r="F2580" s="1" t="s">
        <v>47</v>
      </c>
      <c r="G2580" s="1">
        <v>24</v>
      </c>
      <c r="H2580" s="1" t="s">
        <v>36</v>
      </c>
      <c r="I2580" s="1" t="s">
        <v>25</v>
      </c>
      <c r="J2580" s="1" t="s">
        <v>70</v>
      </c>
      <c r="K2580" s="4">
        <v>1090604</v>
      </c>
      <c r="L2580" s="4" t="str">
        <f t="shared" si="282"/>
        <v>Submitted</v>
      </c>
      <c r="M2580" s="1">
        <v>750</v>
      </c>
      <c r="N2580" s="1" t="str">
        <f t="shared" si="283"/>
        <v>medium_risk</v>
      </c>
      <c r="O2580" s="1" t="str">
        <f t="shared" si="284"/>
        <v>Excellent</v>
      </c>
      <c r="P2580" s="1" t="str">
        <f t="shared" si="285"/>
        <v>Submitted</v>
      </c>
      <c r="Q2580" s="1" t="str">
        <f t="shared" si="286"/>
        <v>Valid</v>
      </c>
      <c r="R2580" s="1" t="s">
        <v>70</v>
      </c>
      <c r="S2580" s="4">
        <v>3041045</v>
      </c>
      <c r="T2580" s="1">
        <v>12.22</v>
      </c>
      <c r="U2580" s="1">
        <v>24</v>
      </c>
      <c r="V2580" s="1">
        <v>126710.21</v>
      </c>
      <c r="W2580" s="4">
        <f t="shared" si="287"/>
        <v>3096797.6399469478</v>
      </c>
      <c r="X2580" s="1" t="s">
        <v>39</v>
      </c>
      <c r="Y2580" s="1" t="s">
        <v>40</v>
      </c>
      <c r="Z2580" s="8">
        <v>48042</v>
      </c>
      <c r="AA2580" s="8" t="str">
        <f>TEXT(Table2[[#This Row],[Application_Date]],"yyy")</f>
        <v>2031</v>
      </c>
      <c r="AB2580" s="8" t="str">
        <f>TEXT(Table2[[#This Row],[Application_Date]],"mmmm")</f>
        <v>July</v>
      </c>
      <c r="AC2580" s="1" t="s">
        <v>61</v>
      </c>
      <c r="AD2580" s="1" t="s">
        <v>30</v>
      </c>
      <c r="AE2580" s="1" t="s">
        <v>62</v>
      </c>
    </row>
    <row r="2581" spans="1:31" x14ac:dyDescent="0.25">
      <c r="A2581" s="1" t="s">
        <v>5302</v>
      </c>
      <c r="B2581" s="1" t="str">
        <f>IF(COUNTIF($A$2:A2581,A2581)&gt;1,"Duplicate","Unique")</f>
        <v>Unique</v>
      </c>
      <c r="C2581" s="1" t="s">
        <v>5303</v>
      </c>
      <c r="D2581" s="1" t="s">
        <v>207</v>
      </c>
      <c r="E2581" s="1" t="str">
        <f t="shared" si="281"/>
        <v>Submitted</v>
      </c>
      <c r="F2581" s="1" t="s">
        <v>35</v>
      </c>
      <c r="G2581" s="1">
        <v>54</v>
      </c>
      <c r="H2581" s="1" t="s">
        <v>24</v>
      </c>
      <c r="I2581" s="1" t="s">
        <v>25</v>
      </c>
      <c r="J2581" s="1" t="s">
        <v>49</v>
      </c>
      <c r="K2581" s="4">
        <v>0</v>
      </c>
      <c r="L2581" s="4" t="str">
        <f t="shared" si="282"/>
        <v>Submitted</v>
      </c>
      <c r="M2581" s="1">
        <v>803</v>
      </c>
      <c r="N2581" s="1" t="str">
        <f t="shared" si="283"/>
        <v>medium_risk</v>
      </c>
      <c r="O2581" s="1" t="str">
        <f t="shared" si="284"/>
        <v>Excellent</v>
      </c>
      <c r="P2581" s="1" t="str">
        <f t="shared" si="285"/>
        <v>Submitted</v>
      </c>
      <c r="Q2581" s="1" t="str">
        <f t="shared" si="286"/>
        <v>Valid</v>
      </c>
      <c r="R2581" s="1" t="s">
        <v>38</v>
      </c>
      <c r="S2581" s="4">
        <v>4572047</v>
      </c>
      <c r="T2581" s="1">
        <v>16.71</v>
      </c>
      <c r="U2581" s="1">
        <v>36</v>
      </c>
      <c r="V2581" s="1">
        <v>127001.31</v>
      </c>
      <c r="W2581" s="4">
        <f t="shared" si="287"/>
        <v>6366575.4475001469</v>
      </c>
      <c r="X2581" s="1" t="s">
        <v>95</v>
      </c>
      <c r="Y2581" s="1" t="s">
        <v>96</v>
      </c>
      <c r="Z2581" s="8">
        <v>48043</v>
      </c>
      <c r="AA2581" s="8" t="str">
        <f>TEXT(Table2[[#This Row],[Application_Date]],"yyy")</f>
        <v>2031</v>
      </c>
      <c r="AB2581" s="8" t="str">
        <f>TEXT(Table2[[#This Row],[Application_Date]],"mmmm")</f>
        <v>July</v>
      </c>
      <c r="AC2581" s="1" t="s">
        <v>61</v>
      </c>
      <c r="AD2581" s="1" t="s">
        <v>30</v>
      </c>
      <c r="AE2581" s="1" t="s">
        <v>62</v>
      </c>
    </row>
    <row r="2582" spans="1:31" x14ac:dyDescent="0.25">
      <c r="A2582" s="1" t="s">
        <v>5304</v>
      </c>
      <c r="B2582" s="1" t="str">
        <f>IF(COUNTIF($A$2:A2582,A2582)&gt;1,"Duplicate","Unique")</f>
        <v>Unique</v>
      </c>
      <c r="C2582" s="1" t="s">
        <v>5305</v>
      </c>
      <c r="D2582" s="1" t="s">
        <v>148</v>
      </c>
      <c r="E2582" s="1" t="str">
        <f t="shared" si="281"/>
        <v>Submitted</v>
      </c>
      <c r="F2582" s="1" t="s">
        <v>47</v>
      </c>
      <c r="G2582" s="1">
        <v>18</v>
      </c>
      <c r="H2582" s="1" t="s">
        <v>24</v>
      </c>
      <c r="I2582" s="1" t="s">
        <v>25</v>
      </c>
      <c r="J2582" s="1" t="s">
        <v>70</v>
      </c>
      <c r="K2582" s="4">
        <v>1114982</v>
      </c>
      <c r="L2582" s="4" t="str">
        <f t="shared" si="282"/>
        <v>Submitted</v>
      </c>
      <c r="M2582" s="1">
        <v>690</v>
      </c>
      <c r="N2582" s="1" t="str">
        <f t="shared" si="283"/>
        <v>low_risk</v>
      </c>
      <c r="O2582" s="1" t="str">
        <f t="shared" si="284"/>
        <v>Excellent</v>
      </c>
      <c r="P2582" s="1" t="str">
        <f t="shared" si="285"/>
        <v>Submitted</v>
      </c>
      <c r="Q2582" s="1" t="str">
        <f t="shared" si="286"/>
        <v>Valid</v>
      </c>
      <c r="R2582" s="1" t="s">
        <v>70</v>
      </c>
      <c r="S2582" s="4">
        <v>2447510</v>
      </c>
      <c r="T2582" s="1">
        <v>16</v>
      </c>
      <c r="U2582" s="1">
        <v>36</v>
      </c>
      <c r="V2582" s="1">
        <v>67986.39</v>
      </c>
      <c r="W2582" s="4">
        <f t="shared" si="287"/>
        <v>3263346.6666668514</v>
      </c>
      <c r="X2582" s="1" t="s">
        <v>85</v>
      </c>
      <c r="Y2582" s="1" t="s">
        <v>86</v>
      </c>
      <c r="Z2582" s="8">
        <v>48044</v>
      </c>
      <c r="AA2582" s="8" t="str">
        <f>TEXT(Table2[[#This Row],[Application_Date]],"yyy")</f>
        <v>2031</v>
      </c>
      <c r="AB2582" s="8" t="str">
        <f>TEXT(Table2[[#This Row],[Application_Date]],"mmmm")</f>
        <v>July</v>
      </c>
      <c r="AC2582" s="1" t="s">
        <v>52</v>
      </c>
      <c r="AD2582" s="1" t="s">
        <v>30</v>
      </c>
      <c r="AE2582" s="1" t="s">
        <v>31</v>
      </c>
    </row>
    <row r="2583" spans="1:31" x14ac:dyDescent="0.25">
      <c r="A2583" s="1" t="s">
        <v>5306</v>
      </c>
      <c r="B2583" s="1" t="str">
        <f>IF(COUNTIF($A$2:A2583,A2583)&gt;1,"Duplicate","Unique")</f>
        <v>Unique</v>
      </c>
      <c r="C2583" s="1" t="s">
        <v>5307</v>
      </c>
      <c r="D2583" s="1" t="s">
        <v>270</v>
      </c>
      <c r="E2583" s="1" t="str">
        <f t="shared" si="281"/>
        <v>Submitted</v>
      </c>
      <c r="F2583" s="1" t="s">
        <v>35</v>
      </c>
      <c r="G2583" s="1">
        <v>26</v>
      </c>
      <c r="H2583" s="1" t="s">
        <v>24</v>
      </c>
      <c r="I2583" s="1" t="s">
        <v>48</v>
      </c>
      <c r="J2583" s="1" t="s">
        <v>49</v>
      </c>
      <c r="K2583" s="4">
        <v>2260143</v>
      </c>
      <c r="L2583" s="4" t="str">
        <f t="shared" si="282"/>
        <v>Submitted</v>
      </c>
      <c r="M2583" s="1">
        <v>886</v>
      </c>
      <c r="N2583" s="1" t="str">
        <f t="shared" si="283"/>
        <v>medium_risk</v>
      </c>
      <c r="O2583" s="1" t="str">
        <f t="shared" si="284"/>
        <v>Excellent</v>
      </c>
      <c r="P2583" s="1" t="str">
        <f t="shared" si="285"/>
        <v>Submitted</v>
      </c>
      <c r="Q2583" s="1" t="str">
        <f t="shared" si="286"/>
        <v>Valid</v>
      </c>
      <c r="R2583" s="1" t="s">
        <v>70</v>
      </c>
      <c r="S2583" s="4">
        <v>3834288</v>
      </c>
      <c r="T2583" s="1">
        <v>13.55</v>
      </c>
      <c r="U2583" s="1">
        <v>12</v>
      </c>
      <c r="V2583" s="1">
        <v>319524</v>
      </c>
      <c r="W2583" s="4">
        <f t="shared" si="287"/>
        <v>4330049.0579706887</v>
      </c>
      <c r="X2583" s="1" t="s">
        <v>59</v>
      </c>
      <c r="Y2583" s="1" t="s">
        <v>60</v>
      </c>
      <c r="Z2583" s="8">
        <v>48045</v>
      </c>
      <c r="AA2583" s="8" t="str">
        <f>TEXT(Table2[[#This Row],[Application_Date]],"yyy")</f>
        <v>2031</v>
      </c>
      <c r="AB2583" s="8" t="str">
        <f>TEXT(Table2[[#This Row],[Application_Date]],"mmmm")</f>
        <v>July</v>
      </c>
      <c r="AC2583" s="1" t="s">
        <v>41</v>
      </c>
      <c r="AD2583" s="1" t="s">
        <v>42</v>
      </c>
      <c r="AE2583" s="1" t="s">
        <v>66</v>
      </c>
    </row>
    <row r="2584" spans="1:31" x14ac:dyDescent="0.25">
      <c r="A2584" s="1" t="s">
        <v>5308</v>
      </c>
      <c r="B2584" s="1" t="str">
        <f>IF(COUNTIF($A$2:A2584,A2584)&gt;1,"Duplicate","Unique")</f>
        <v>Unique</v>
      </c>
      <c r="C2584" s="1" t="s">
        <v>5309</v>
      </c>
      <c r="D2584" s="1" t="s">
        <v>226</v>
      </c>
      <c r="E2584" s="1" t="str">
        <f t="shared" si="281"/>
        <v>Submitted</v>
      </c>
      <c r="F2584" s="1" t="s">
        <v>47</v>
      </c>
      <c r="G2584" s="1">
        <v>45</v>
      </c>
      <c r="H2584" s="1" t="s">
        <v>36</v>
      </c>
      <c r="I2584" s="1" t="s">
        <v>48</v>
      </c>
      <c r="J2584" s="1" t="s">
        <v>37</v>
      </c>
      <c r="K2584" s="4">
        <v>967836</v>
      </c>
      <c r="L2584" s="4" t="str">
        <f t="shared" si="282"/>
        <v>Submitted</v>
      </c>
      <c r="M2584" s="1">
        <v>552</v>
      </c>
      <c r="N2584" s="1" t="str">
        <f t="shared" si="283"/>
        <v>High_risk</v>
      </c>
      <c r="O2584" s="1" t="str">
        <f t="shared" si="284"/>
        <v>Excellent</v>
      </c>
      <c r="P2584" s="1" t="str">
        <f t="shared" si="285"/>
        <v>Submitted</v>
      </c>
      <c r="Q2584" s="1" t="str">
        <f t="shared" si="286"/>
        <v>Valid</v>
      </c>
      <c r="R2584" s="1" t="s">
        <v>6</v>
      </c>
      <c r="S2584" s="4">
        <v>4610258</v>
      </c>
      <c r="T2584" s="1">
        <v>9.51</v>
      </c>
      <c r="U2584" s="1">
        <v>36</v>
      </c>
      <c r="V2584" s="1">
        <v>128062.72</v>
      </c>
      <c r="W2584" s="4">
        <f t="shared" si="287"/>
        <v>3653629.467742803</v>
      </c>
      <c r="X2584" s="1" t="s">
        <v>95</v>
      </c>
      <c r="Y2584" s="1" t="s">
        <v>96</v>
      </c>
      <c r="Z2584" s="8">
        <v>48046</v>
      </c>
      <c r="AA2584" s="8" t="str">
        <f>TEXT(Table2[[#This Row],[Application_Date]],"yyy")</f>
        <v>2031</v>
      </c>
      <c r="AB2584" s="8" t="str">
        <f>TEXT(Table2[[#This Row],[Application_Date]],"mmmm")</f>
        <v>July</v>
      </c>
      <c r="AC2584" s="1" t="s">
        <v>61</v>
      </c>
      <c r="AD2584" s="1" t="s">
        <v>30</v>
      </c>
      <c r="AE2584" s="1" t="s">
        <v>62</v>
      </c>
    </row>
    <row r="2585" spans="1:31" x14ac:dyDescent="0.25">
      <c r="A2585" s="1" t="s">
        <v>5310</v>
      </c>
      <c r="B2585" s="1" t="str">
        <f>IF(COUNTIF($A$2:A2585,A2585)&gt;1,"Duplicate","Unique")</f>
        <v>Unique</v>
      </c>
      <c r="C2585" s="1" t="s">
        <v>5311</v>
      </c>
      <c r="D2585" s="1" t="s">
        <v>109</v>
      </c>
      <c r="E2585" s="1" t="str">
        <f t="shared" si="281"/>
        <v>Submitted</v>
      </c>
      <c r="F2585" s="1" t="s">
        <v>47</v>
      </c>
      <c r="G2585" s="1">
        <v>22</v>
      </c>
      <c r="H2585" s="1" t="s">
        <v>24</v>
      </c>
      <c r="I2585" s="1" t="s">
        <v>48</v>
      </c>
      <c r="J2585" s="1" t="s">
        <v>70</v>
      </c>
      <c r="K2585" s="4">
        <v>2468948</v>
      </c>
      <c r="L2585" s="4" t="str">
        <f t="shared" si="282"/>
        <v>Submitted</v>
      </c>
      <c r="M2585" s="1">
        <v>874</v>
      </c>
      <c r="N2585" s="1" t="str">
        <f t="shared" si="283"/>
        <v>medium_risk</v>
      </c>
      <c r="O2585" s="1" t="str">
        <f t="shared" si="284"/>
        <v>Excellent</v>
      </c>
      <c r="P2585" s="1" t="str">
        <f t="shared" si="285"/>
        <v>Submitted</v>
      </c>
      <c r="Q2585" s="1" t="str">
        <f t="shared" si="286"/>
        <v>Valid</v>
      </c>
      <c r="R2585" s="1" t="s">
        <v>70</v>
      </c>
      <c r="S2585" s="4">
        <v>1748568</v>
      </c>
      <c r="T2585" s="1">
        <v>18.940000000000001</v>
      </c>
      <c r="U2585" s="1">
        <v>36</v>
      </c>
      <c r="V2585" s="1">
        <v>48571.33</v>
      </c>
      <c r="W2585" s="4">
        <f t="shared" si="287"/>
        <v>2759823.1600000043</v>
      </c>
      <c r="X2585" s="1" t="s">
        <v>59</v>
      </c>
      <c r="Y2585" s="1" t="s">
        <v>60</v>
      </c>
      <c r="Z2585" s="8">
        <v>48047</v>
      </c>
      <c r="AA2585" s="8" t="str">
        <f>TEXT(Table2[[#This Row],[Application_Date]],"yyy")</f>
        <v>2031</v>
      </c>
      <c r="AB2585" s="8" t="str">
        <f>TEXT(Table2[[#This Row],[Application_Date]],"mmmm")</f>
        <v>July</v>
      </c>
      <c r="AC2585" s="1" t="s">
        <v>52</v>
      </c>
      <c r="AD2585" s="1" t="s">
        <v>42</v>
      </c>
      <c r="AE2585" s="1" t="s">
        <v>62</v>
      </c>
    </row>
    <row r="2586" spans="1:31" x14ac:dyDescent="0.25">
      <c r="A2586" s="1" t="s">
        <v>5312</v>
      </c>
      <c r="B2586" s="1" t="str">
        <f>IF(COUNTIF($A$2:A2586,A2586)&gt;1,"Duplicate","Unique")</f>
        <v>Unique</v>
      </c>
      <c r="C2586" s="1" t="s">
        <v>5313</v>
      </c>
      <c r="D2586" s="1" t="s">
        <v>314</v>
      </c>
      <c r="E2586" s="1" t="str">
        <f t="shared" si="281"/>
        <v>Submitted</v>
      </c>
      <c r="F2586" s="1" t="s">
        <v>47</v>
      </c>
      <c r="G2586" s="1">
        <v>49</v>
      </c>
      <c r="H2586" s="1" t="s">
        <v>36</v>
      </c>
      <c r="I2586" s="1" t="s">
        <v>48</v>
      </c>
      <c r="J2586" s="1" t="s">
        <v>26</v>
      </c>
      <c r="K2586" s="4">
        <v>2314444</v>
      </c>
      <c r="L2586" s="4" t="str">
        <f t="shared" si="282"/>
        <v>Submitted</v>
      </c>
      <c r="M2586" s="1">
        <v>439</v>
      </c>
      <c r="N2586" s="1" t="str">
        <f t="shared" si="283"/>
        <v>High_risk</v>
      </c>
      <c r="O2586" s="1" t="str">
        <f t="shared" si="284"/>
        <v>Excellent</v>
      </c>
      <c r="P2586" s="1" t="str">
        <f t="shared" si="285"/>
        <v>Submitted</v>
      </c>
      <c r="Q2586" s="1" t="str">
        <f t="shared" si="286"/>
        <v>Valid</v>
      </c>
      <c r="R2586" s="1" t="s">
        <v>82</v>
      </c>
      <c r="S2586" s="4">
        <v>4237924</v>
      </c>
      <c r="T2586" s="1">
        <v>9.74</v>
      </c>
      <c r="U2586" s="1">
        <v>24</v>
      </c>
      <c r="V2586" s="1">
        <v>176580.17</v>
      </c>
      <c r="W2586" s="4">
        <f t="shared" si="287"/>
        <v>3439783.8478291598</v>
      </c>
      <c r="X2586" s="1" t="s">
        <v>50</v>
      </c>
      <c r="Y2586" s="1" t="s">
        <v>51</v>
      </c>
      <c r="Z2586" s="8">
        <v>48048</v>
      </c>
      <c r="AA2586" s="8" t="str">
        <f>TEXT(Table2[[#This Row],[Application_Date]],"yyy")</f>
        <v>2031</v>
      </c>
      <c r="AB2586" s="8" t="str">
        <f>TEXT(Table2[[#This Row],[Application_Date]],"mmmm")</f>
        <v>July</v>
      </c>
      <c r="AC2586" s="1" t="s">
        <v>61</v>
      </c>
      <c r="AD2586" s="1" t="s">
        <v>30</v>
      </c>
      <c r="AE2586" s="1" t="s">
        <v>43</v>
      </c>
    </row>
    <row r="2587" spans="1:31" x14ac:dyDescent="0.25">
      <c r="A2587" s="1" t="s">
        <v>5314</v>
      </c>
      <c r="B2587" s="1" t="str">
        <f>IF(COUNTIF($A$2:A2587,A2587)&gt;1,"Duplicate","Unique")</f>
        <v>Unique</v>
      </c>
      <c r="C2587" s="1" t="s">
        <v>5315</v>
      </c>
      <c r="D2587" s="1" t="s">
        <v>461</v>
      </c>
      <c r="E2587" s="1" t="str">
        <f t="shared" si="281"/>
        <v>Submitted</v>
      </c>
      <c r="F2587" s="1" t="s">
        <v>47</v>
      </c>
      <c r="G2587" s="1">
        <v>61</v>
      </c>
      <c r="H2587" s="1" t="s">
        <v>24</v>
      </c>
      <c r="I2587" s="1" t="s">
        <v>48</v>
      </c>
      <c r="J2587" s="1" t="s">
        <v>26</v>
      </c>
      <c r="K2587" s="4">
        <v>275999</v>
      </c>
      <c r="L2587" s="4" t="str">
        <f t="shared" si="282"/>
        <v>Submitted</v>
      </c>
      <c r="M2587" s="1">
        <v>328</v>
      </c>
      <c r="N2587" s="1" t="str">
        <f t="shared" si="283"/>
        <v>High_risk</v>
      </c>
      <c r="O2587" s="1" t="str">
        <f t="shared" si="284"/>
        <v>Excellent</v>
      </c>
      <c r="P2587" s="1" t="str">
        <f t="shared" si="285"/>
        <v>Submitted</v>
      </c>
      <c r="Q2587" s="1" t="str">
        <f t="shared" si="286"/>
        <v>Valid</v>
      </c>
      <c r="R2587" s="1" t="s">
        <v>38</v>
      </c>
      <c r="S2587" s="4">
        <v>2734093</v>
      </c>
      <c r="T2587" s="1">
        <v>16.12</v>
      </c>
      <c r="U2587" s="1">
        <v>12</v>
      </c>
      <c r="V2587" s="1">
        <v>227841.08</v>
      </c>
      <c r="W2587" s="4">
        <f t="shared" si="287"/>
        <v>3672932.232258128</v>
      </c>
      <c r="X2587" s="1" t="s">
        <v>95</v>
      </c>
      <c r="Y2587" s="1" t="s">
        <v>96</v>
      </c>
      <c r="Z2587" s="8">
        <v>48049</v>
      </c>
      <c r="AA2587" s="8" t="str">
        <f>TEXT(Table2[[#This Row],[Application_Date]],"yyy")</f>
        <v>2031</v>
      </c>
      <c r="AB2587" s="8" t="str">
        <f>TEXT(Table2[[#This Row],[Application_Date]],"mmmm")</f>
        <v>July</v>
      </c>
      <c r="AC2587" s="1" t="s">
        <v>61</v>
      </c>
      <c r="AD2587" s="1" t="s">
        <v>30</v>
      </c>
      <c r="AE2587" s="1" t="s">
        <v>31</v>
      </c>
    </row>
    <row r="2588" spans="1:31" x14ac:dyDescent="0.25">
      <c r="A2588" s="1" t="s">
        <v>5316</v>
      </c>
      <c r="B2588" s="1" t="str">
        <f>IF(COUNTIF($A$2:A2588,A2588)&gt;1,"Duplicate","Unique")</f>
        <v>Unique</v>
      </c>
      <c r="C2588" s="1" t="s">
        <v>5317</v>
      </c>
      <c r="D2588" s="1" t="s">
        <v>94</v>
      </c>
      <c r="E2588" s="1" t="str">
        <f t="shared" si="281"/>
        <v>Submitted</v>
      </c>
      <c r="F2588" s="1" t="s">
        <v>47</v>
      </c>
      <c r="G2588" s="1">
        <v>38</v>
      </c>
      <c r="H2588" s="1" t="s">
        <v>36</v>
      </c>
      <c r="I2588" s="1" t="s">
        <v>48</v>
      </c>
      <c r="J2588" s="1" t="s">
        <v>26</v>
      </c>
      <c r="K2588" s="4">
        <v>1710542</v>
      </c>
      <c r="L2588" s="4" t="str">
        <f t="shared" si="282"/>
        <v>Submitted</v>
      </c>
      <c r="M2588" s="1">
        <v>673</v>
      </c>
      <c r="N2588" s="1" t="str">
        <f t="shared" si="283"/>
        <v>low_risk</v>
      </c>
      <c r="O2588" s="1" t="str">
        <f t="shared" si="284"/>
        <v>Excellent</v>
      </c>
      <c r="P2588" s="1" t="str">
        <f t="shared" si="285"/>
        <v>Submitted</v>
      </c>
      <c r="Q2588" s="1" t="str">
        <f t="shared" si="286"/>
        <v>Valid</v>
      </c>
      <c r="R2588" s="1" t="s">
        <v>6</v>
      </c>
      <c r="S2588" s="4">
        <v>3469974</v>
      </c>
      <c r="T2588" s="1">
        <v>16.760000000000002</v>
      </c>
      <c r="U2588" s="1">
        <v>36</v>
      </c>
      <c r="V2588" s="1">
        <v>96388.17</v>
      </c>
      <c r="W2588" s="4">
        <f t="shared" si="287"/>
        <v>4846397.0200001039</v>
      </c>
      <c r="X2588" s="1" t="s">
        <v>28</v>
      </c>
      <c r="Y2588" s="1" t="s">
        <v>29</v>
      </c>
      <c r="Z2588" s="8">
        <v>48050</v>
      </c>
      <c r="AA2588" s="8" t="str">
        <f>TEXT(Table2[[#This Row],[Application_Date]],"yyy")</f>
        <v>2031</v>
      </c>
      <c r="AB2588" s="8" t="str">
        <f>TEXT(Table2[[#This Row],[Application_Date]],"mmmm")</f>
        <v>July</v>
      </c>
      <c r="AC2588" s="1" t="s">
        <v>41</v>
      </c>
      <c r="AD2588" s="1" t="s">
        <v>42</v>
      </c>
      <c r="AE2588" s="1" t="s">
        <v>43</v>
      </c>
    </row>
    <row r="2589" spans="1:31" x14ac:dyDescent="0.25">
      <c r="A2589" s="1" t="s">
        <v>5318</v>
      </c>
      <c r="B2589" s="1" t="str">
        <f>IF(COUNTIF($A$2:A2589,A2589)&gt;1,"Duplicate","Unique")</f>
        <v>Unique</v>
      </c>
      <c r="C2589" s="1" t="s">
        <v>5319</v>
      </c>
      <c r="D2589" s="1" t="s">
        <v>406</v>
      </c>
      <c r="E2589" s="1" t="str">
        <f t="shared" si="281"/>
        <v>Submitted</v>
      </c>
      <c r="F2589" s="1" t="s">
        <v>47</v>
      </c>
      <c r="G2589" s="1">
        <v>44</v>
      </c>
      <c r="H2589" s="1" t="s">
        <v>24</v>
      </c>
      <c r="I2589" s="1" t="s">
        <v>25</v>
      </c>
      <c r="J2589" s="1" t="s">
        <v>26</v>
      </c>
      <c r="K2589" s="4">
        <v>863215</v>
      </c>
      <c r="L2589" s="4" t="str">
        <f t="shared" si="282"/>
        <v>Submitted</v>
      </c>
      <c r="M2589" s="1">
        <v>385</v>
      </c>
      <c r="N2589" s="1" t="str">
        <f t="shared" si="283"/>
        <v>High_risk</v>
      </c>
      <c r="O2589" s="1" t="str">
        <f t="shared" si="284"/>
        <v>Excellent</v>
      </c>
      <c r="P2589" s="1" t="str">
        <f t="shared" si="285"/>
        <v>Submitted</v>
      </c>
      <c r="Q2589" s="1" t="str">
        <f t="shared" si="286"/>
        <v>Valid</v>
      </c>
      <c r="R2589" s="1" t="s">
        <v>27</v>
      </c>
      <c r="S2589" s="4">
        <v>3853073</v>
      </c>
      <c r="T2589" s="1">
        <v>17.559999999999999</v>
      </c>
      <c r="U2589" s="1">
        <v>180</v>
      </c>
      <c r="V2589" s="1">
        <v>21405.96</v>
      </c>
      <c r="W2589" s="4">
        <f t="shared" si="287"/>
        <v>5638330.1566666663</v>
      </c>
      <c r="X2589" s="1" t="s">
        <v>28</v>
      </c>
      <c r="Y2589" s="1" t="s">
        <v>29</v>
      </c>
      <c r="Z2589" s="8">
        <v>48051</v>
      </c>
      <c r="AA2589" s="8" t="str">
        <f>TEXT(Table2[[#This Row],[Application_Date]],"yyy")</f>
        <v>2031</v>
      </c>
      <c r="AB2589" s="8" t="str">
        <f>TEXT(Table2[[#This Row],[Application_Date]],"mmmm")</f>
        <v>July</v>
      </c>
      <c r="AC2589" s="1" t="s">
        <v>61</v>
      </c>
      <c r="AD2589" s="1" t="s">
        <v>30</v>
      </c>
      <c r="AE2589" s="1" t="s">
        <v>31</v>
      </c>
    </row>
    <row r="2590" spans="1:31" x14ac:dyDescent="0.25">
      <c r="A2590" s="1" t="s">
        <v>5320</v>
      </c>
      <c r="B2590" s="1" t="str">
        <f>IF(COUNTIF($A$2:A2590,A2590)&gt;1,"Duplicate","Unique")</f>
        <v>Unique</v>
      </c>
      <c r="C2590" s="1" t="s">
        <v>5321</v>
      </c>
      <c r="D2590" s="1" t="s">
        <v>151</v>
      </c>
      <c r="E2590" s="1" t="str">
        <f t="shared" si="281"/>
        <v>Submitted</v>
      </c>
      <c r="F2590" s="1" t="s">
        <v>47</v>
      </c>
      <c r="G2590" s="1">
        <v>48</v>
      </c>
      <c r="H2590" s="1" t="s">
        <v>24</v>
      </c>
      <c r="I2590" s="1" t="s">
        <v>48</v>
      </c>
      <c r="J2590" s="1" t="s">
        <v>37</v>
      </c>
      <c r="K2590" s="4">
        <v>-50000</v>
      </c>
      <c r="L2590" s="4" t="str">
        <f t="shared" si="282"/>
        <v>Submitted</v>
      </c>
      <c r="M2590" s="1">
        <v>384</v>
      </c>
      <c r="N2590" s="1" t="str">
        <f t="shared" si="283"/>
        <v>High_risk</v>
      </c>
      <c r="O2590" s="1" t="str">
        <f t="shared" si="284"/>
        <v>Excellent</v>
      </c>
      <c r="P2590" s="1" t="str">
        <f t="shared" si="285"/>
        <v>Submitted</v>
      </c>
      <c r="Q2590" s="1" t="str">
        <f t="shared" si="286"/>
        <v>Valid</v>
      </c>
      <c r="R2590" s="1" t="s">
        <v>27</v>
      </c>
      <c r="S2590" s="4">
        <v>3718655</v>
      </c>
      <c r="T2590" s="1">
        <v>8.44</v>
      </c>
      <c r="U2590" s="1">
        <v>60</v>
      </c>
      <c r="V2590" s="1">
        <v>61977.58</v>
      </c>
      <c r="W2590" s="4">
        <f t="shared" si="287"/>
        <v>2615454.0166667011</v>
      </c>
      <c r="X2590" s="1" t="s">
        <v>39</v>
      </c>
      <c r="Y2590" s="1" t="s">
        <v>40</v>
      </c>
      <c r="Z2590" s="8">
        <v>48052</v>
      </c>
      <c r="AA2590" s="8" t="str">
        <f>TEXT(Table2[[#This Row],[Application_Date]],"yyy")</f>
        <v>2031</v>
      </c>
      <c r="AB2590" s="8" t="str">
        <f>TEXT(Table2[[#This Row],[Application_Date]],"mmmm")</f>
        <v>July</v>
      </c>
      <c r="AC2590" s="1" t="s">
        <v>61</v>
      </c>
      <c r="AD2590" s="1" t="s">
        <v>42</v>
      </c>
      <c r="AE2590" s="1" t="s">
        <v>43</v>
      </c>
    </row>
    <row r="2591" spans="1:31" x14ac:dyDescent="0.25">
      <c r="A2591" s="1" t="s">
        <v>5322</v>
      </c>
      <c r="B2591" s="1" t="str">
        <f>IF(COUNTIF($A$2:A2591,A2591)&gt;1,"Duplicate","Unique")</f>
        <v>Unique</v>
      </c>
      <c r="C2591" s="1" t="s">
        <v>5323</v>
      </c>
      <c r="D2591" s="1" t="s">
        <v>115</v>
      </c>
      <c r="E2591" s="1" t="str">
        <f t="shared" si="281"/>
        <v>Submitted</v>
      </c>
      <c r="F2591" s="1" t="s">
        <v>47</v>
      </c>
      <c r="G2591" s="1">
        <v>29</v>
      </c>
      <c r="H2591" s="1" t="s">
        <v>24</v>
      </c>
      <c r="I2591" s="1" t="s">
        <v>25</v>
      </c>
      <c r="J2591" s="1" t="s">
        <v>49</v>
      </c>
      <c r="K2591" s="4">
        <v>488306</v>
      </c>
      <c r="L2591" s="4" t="str">
        <f t="shared" si="282"/>
        <v>Submitted</v>
      </c>
      <c r="M2591" s="1">
        <v>420</v>
      </c>
      <c r="N2591" s="1" t="str">
        <f t="shared" si="283"/>
        <v>High_risk</v>
      </c>
      <c r="O2591" s="1" t="str">
        <f t="shared" si="284"/>
        <v>Excellent</v>
      </c>
      <c r="P2591" s="1" t="str">
        <f t="shared" si="285"/>
        <v>Submitted</v>
      </c>
      <c r="Q2591" s="1" t="str">
        <f t="shared" si="286"/>
        <v>Valid</v>
      </c>
      <c r="R2591" s="1" t="s">
        <v>70</v>
      </c>
      <c r="S2591" s="4">
        <v>4790075</v>
      </c>
      <c r="T2591" s="1">
        <v>7.55</v>
      </c>
      <c r="U2591" s="1">
        <v>12</v>
      </c>
      <c r="V2591" s="1">
        <v>399172.92</v>
      </c>
      <c r="W2591" s="4">
        <f t="shared" si="287"/>
        <v>3022400.5373945357</v>
      </c>
      <c r="X2591" s="1" t="s">
        <v>95</v>
      </c>
      <c r="Y2591" s="1" t="s">
        <v>96</v>
      </c>
      <c r="Z2591" s="8">
        <v>48053</v>
      </c>
      <c r="AA2591" s="8" t="str">
        <f>TEXT(Table2[[#This Row],[Application_Date]],"yyy")</f>
        <v>2031</v>
      </c>
      <c r="AB2591" s="8" t="str">
        <f>TEXT(Table2[[#This Row],[Application_Date]],"mmmm")</f>
        <v>July</v>
      </c>
      <c r="AC2591" s="1" t="s">
        <v>52</v>
      </c>
      <c r="AD2591" s="1" t="s">
        <v>30</v>
      </c>
      <c r="AE2591" s="1" t="s">
        <v>66</v>
      </c>
    </row>
    <row r="2592" spans="1:31" x14ac:dyDescent="0.25">
      <c r="A2592" s="1" t="s">
        <v>5324</v>
      </c>
      <c r="B2592" s="1" t="str">
        <f>IF(COUNTIF($A$2:A2592,A2592)&gt;1,"Duplicate","Unique")</f>
        <v>Unique</v>
      </c>
      <c r="C2592" s="1" t="s">
        <v>5325</v>
      </c>
      <c r="D2592" s="1" t="s">
        <v>118</v>
      </c>
      <c r="E2592" s="1" t="str">
        <f t="shared" si="281"/>
        <v>Submitted</v>
      </c>
      <c r="F2592" s="1" t="s">
        <v>35</v>
      </c>
      <c r="G2592" s="1">
        <v>52</v>
      </c>
      <c r="H2592" s="1" t="s">
        <v>36</v>
      </c>
      <c r="I2592" s="1" t="s">
        <v>48</v>
      </c>
      <c r="J2592" s="1" t="s">
        <v>26</v>
      </c>
      <c r="K2592" s="4">
        <v>653159</v>
      </c>
      <c r="L2592" s="4" t="str">
        <f t="shared" si="282"/>
        <v>Submitted</v>
      </c>
      <c r="M2592" s="1">
        <v>827</v>
      </c>
      <c r="N2592" s="1" t="str">
        <f t="shared" si="283"/>
        <v>medium_risk</v>
      </c>
      <c r="O2592" s="1" t="str">
        <f t="shared" si="284"/>
        <v>Excellent</v>
      </c>
      <c r="P2592" s="1" t="str">
        <f t="shared" si="285"/>
        <v>Submitted</v>
      </c>
      <c r="Q2592" s="1" t="str">
        <f t="shared" si="286"/>
        <v>Valid</v>
      </c>
      <c r="R2592" s="1" t="s">
        <v>38</v>
      </c>
      <c r="S2592" s="4">
        <v>2122146</v>
      </c>
      <c r="T2592" s="1">
        <v>13.2</v>
      </c>
      <c r="U2592" s="1">
        <v>60</v>
      </c>
      <c r="V2592" s="1">
        <v>35369.1</v>
      </c>
      <c r="W2592" s="4">
        <f t="shared" si="287"/>
        <v>2334360.5999999996</v>
      </c>
      <c r="X2592" s="1" t="s">
        <v>39</v>
      </c>
      <c r="Y2592" s="1" t="s">
        <v>40</v>
      </c>
      <c r="Z2592" s="8">
        <v>48054</v>
      </c>
      <c r="AA2592" s="8" t="str">
        <f>TEXT(Table2[[#This Row],[Application_Date]],"yyy")</f>
        <v>2031</v>
      </c>
      <c r="AB2592" s="8" t="str">
        <f>TEXT(Table2[[#This Row],[Application_Date]],"mmmm")</f>
        <v>July</v>
      </c>
      <c r="AC2592" s="1" t="s">
        <v>61</v>
      </c>
      <c r="AD2592" s="1" t="s">
        <v>30</v>
      </c>
      <c r="AE2592" s="1" t="s">
        <v>43</v>
      </c>
    </row>
    <row r="2593" spans="1:31" x14ac:dyDescent="0.25">
      <c r="A2593" s="1" t="s">
        <v>5326</v>
      </c>
      <c r="B2593" s="1" t="str">
        <f>IF(COUNTIF($A$2:A2593,A2593)&gt;1,"Duplicate","Unique")</f>
        <v>Unique</v>
      </c>
      <c r="C2593" s="1" t="s">
        <v>5327</v>
      </c>
      <c r="D2593" s="1" t="s">
        <v>99</v>
      </c>
      <c r="E2593" s="1" t="str">
        <f t="shared" si="281"/>
        <v>Submitted</v>
      </c>
      <c r="F2593" s="1" t="s">
        <v>47</v>
      </c>
      <c r="G2593" s="1">
        <v>36</v>
      </c>
      <c r="H2593" s="1" t="s">
        <v>36</v>
      </c>
      <c r="I2593" s="1" t="s">
        <v>48</v>
      </c>
      <c r="J2593" s="1" t="s">
        <v>49</v>
      </c>
      <c r="K2593" s="4">
        <v>701881</v>
      </c>
      <c r="L2593" s="4" t="str">
        <f t="shared" si="282"/>
        <v>Submitted</v>
      </c>
      <c r="M2593" s="1">
        <v>306</v>
      </c>
      <c r="N2593" s="1" t="str">
        <f t="shared" si="283"/>
        <v>High_risk</v>
      </c>
      <c r="O2593" s="1" t="str">
        <f t="shared" si="284"/>
        <v>Excellent</v>
      </c>
      <c r="P2593" s="1" t="str">
        <f t="shared" si="285"/>
        <v>Submitted</v>
      </c>
      <c r="Q2593" s="1" t="str">
        <f t="shared" si="286"/>
        <v>Valid</v>
      </c>
      <c r="R2593" s="1" t="s">
        <v>6</v>
      </c>
      <c r="S2593" s="4">
        <v>1591976</v>
      </c>
      <c r="T2593" s="1">
        <v>13.96</v>
      </c>
      <c r="U2593" s="1">
        <v>60</v>
      </c>
      <c r="V2593" s="1">
        <v>26532.93</v>
      </c>
      <c r="W2593" s="4">
        <f t="shared" si="287"/>
        <v>1851998.7466666666</v>
      </c>
      <c r="X2593" s="1" t="s">
        <v>95</v>
      </c>
      <c r="Y2593" s="1" t="s">
        <v>96</v>
      </c>
      <c r="Z2593" s="8">
        <v>48055</v>
      </c>
      <c r="AA2593" s="8" t="str">
        <f>TEXT(Table2[[#This Row],[Application_Date]],"yyy")</f>
        <v>2031</v>
      </c>
      <c r="AB2593" s="8" t="str">
        <f>TEXT(Table2[[#This Row],[Application_Date]],"mmmm")</f>
        <v>July</v>
      </c>
      <c r="AC2593" s="1" t="s">
        <v>52</v>
      </c>
      <c r="AD2593" s="1" t="s">
        <v>42</v>
      </c>
      <c r="AE2593" s="1" t="s">
        <v>62</v>
      </c>
    </row>
    <row r="2594" spans="1:31" x14ac:dyDescent="0.25">
      <c r="A2594" s="1" t="s">
        <v>5328</v>
      </c>
      <c r="B2594" s="1" t="str">
        <f>IF(COUNTIF($A$2:A2594,A2594)&gt;1,"Duplicate","Unique")</f>
        <v>Unique</v>
      </c>
      <c r="C2594" s="1" t="s">
        <v>5329</v>
      </c>
      <c r="D2594" s="1" t="s">
        <v>148</v>
      </c>
      <c r="E2594" s="1" t="str">
        <f t="shared" si="281"/>
        <v>Submitted</v>
      </c>
      <c r="F2594" s="1" t="s">
        <v>35</v>
      </c>
      <c r="G2594" s="1">
        <v>28</v>
      </c>
      <c r="H2594" s="1" t="s">
        <v>36</v>
      </c>
      <c r="I2594" s="1" t="s">
        <v>48</v>
      </c>
      <c r="J2594" s="1" t="s">
        <v>70</v>
      </c>
      <c r="K2594" s="4">
        <v>2365139</v>
      </c>
      <c r="L2594" s="4" t="str">
        <f t="shared" si="282"/>
        <v>Submitted</v>
      </c>
      <c r="M2594" s="1">
        <v>857</v>
      </c>
      <c r="N2594" s="1" t="str">
        <f t="shared" si="283"/>
        <v>medium_risk</v>
      </c>
      <c r="O2594" s="1" t="str">
        <f t="shared" si="284"/>
        <v>Excellent</v>
      </c>
      <c r="P2594" s="1" t="str">
        <f t="shared" si="285"/>
        <v>Submitted</v>
      </c>
      <c r="Q2594" s="1" t="str">
        <f t="shared" si="286"/>
        <v>Valid</v>
      </c>
      <c r="R2594" s="1" t="s">
        <v>38</v>
      </c>
      <c r="S2594" s="4">
        <v>2993828</v>
      </c>
      <c r="T2594" s="1">
        <v>8.84</v>
      </c>
      <c r="U2594" s="1">
        <v>12</v>
      </c>
      <c r="V2594" s="1">
        <v>249485.67</v>
      </c>
      <c r="W2594" s="4">
        <f t="shared" si="287"/>
        <v>2208387.4117676527</v>
      </c>
      <c r="X2594" s="1" t="s">
        <v>28</v>
      </c>
      <c r="Y2594" s="1" t="s">
        <v>29</v>
      </c>
      <c r="Z2594" s="8">
        <v>48056</v>
      </c>
      <c r="AA2594" s="8" t="str">
        <f>TEXT(Table2[[#This Row],[Application_Date]],"yyy")</f>
        <v>2031</v>
      </c>
      <c r="AB2594" s="8" t="str">
        <f>TEXT(Table2[[#This Row],[Application_Date]],"mmmm")</f>
        <v>July</v>
      </c>
      <c r="AC2594" s="1" t="s">
        <v>52</v>
      </c>
      <c r="AD2594" s="1" t="s">
        <v>30</v>
      </c>
      <c r="AE2594" s="1" t="s">
        <v>66</v>
      </c>
    </row>
    <row r="2595" spans="1:31" x14ac:dyDescent="0.25">
      <c r="A2595" s="1" t="s">
        <v>5330</v>
      </c>
      <c r="B2595" s="1" t="str">
        <f>IF(COUNTIF($A$2:A2595,A2595)&gt;1,"Duplicate","Unique")</f>
        <v>Unique</v>
      </c>
      <c r="C2595" s="1" t="s">
        <v>5331</v>
      </c>
      <c r="D2595" s="1" t="s">
        <v>234</v>
      </c>
      <c r="E2595" s="1" t="str">
        <f t="shared" si="281"/>
        <v>Submitted</v>
      </c>
      <c r="F2595" s="1" t="s">
        <v>47</v>
      </c>
      <c r="G2595" s="1">
        <v>32</v>
      </c>
      <c r="H2595" s="1" t="s">
        <v>24</v>
      </c>
      <c r="I2595" s="1" t="s">
        <v>48</v>
      </c>
      <c r="J2595" s="1" t="s">
        <v>49</v>
      </c>
      <c r="K2595" s="4">
        <v>836869</v>
      </c>
      <c r="L2595" s="4" t="str">
        <f t="shared" si="282"/>
        <v>Submitted</v>
      </c>
      <c r="M2595" s="1">
        <v>764</v>
      </c>
      <c r="N2595" s="1" t="str">
        <f t="shared" si="283"/>
        <v>medium_risk</v>
      </c>
      <c r="O2595" s="1" t="str">
        <f t="shared" si="284"/>
        <v>Excellent</v>
      </c>
      <c r="P2595" s="1" t="str">
        <f t="shared" si="285"/>
        <v>Submitted</v>
      </c>
      <c r="Q2595" s="1" t="str">
        <f t="shared" si="286"/>
        <v>Valid</v>
      </c>
      <c r="R2595" s="1" t="s">
        <v>38</v>
      </c>
      <c r="S2595" s="4">
        <v>3201786</v>
      </c>
      <c r="T2595" s="1">
        <v>13.06</v>
      </c>
      <c r="U2595" s="1">
        <v>12</v>
      </c>
      <c r="V2595" s="1">
        <v>266815.5</v>
      </c>
      <c r="W2595" s="4">
        <f t="shared" si="287"/>
        <v>3485116.9767255345</v>
      </c>
      <c r="X2595" s="1" t="s">
        <v>39</v>
      </c>
      <c r="Y2595" s="1" t="s">
        <v>40</v>
      </c>
      <c r="Z2595" s="8">
        <v>48057</v>
      </c>
      <c r="AA2595" s="8" t="str">
        <f>TEXT(Table2[[#This Row],[Application_Date]],"yyy")</f>
        <v>2031</v>
      </c>
      <c r="AB2595" s="8" t="str">
        <f>TEXT(Table2[[#This Row],[Application_Date]],"mmmm")</f>
        <v>July</v>
      </c>
      <c r="AC2595" s="1" t="s">
        <v>61</v>
      </c>
      <c r="AD2595" s="1" t="s">
        <v>30</v>
      </c>
      <c r="AE2595" s="1" t="s">
        <v>66</v>
      </c>
    </row>
    <row r="2596" spans="1:31" x14ac:dyDescent="0.25">
      <c r="A2596" s="1" t="s">
        <v>5332</v>
      </c>
      <c r="B2596" s="1" t="str">
        <f>IF(COUNTIF($A$2:A2596,A2596)&gt;1,"Duplicate","Unique")</f>
        <v>Unique</v>
      </c>
      <c r="C2596" s="1" t="s">
        <v>5333</v>
      </c>
      <c r="D2596" s="1" t="s">
        <v>572</v>
      </c>
      <c r="E2596" s="1" t="str">
        <f t="shared" si="281"/>
        <v>Submitted</v>
      </c>
      <c r="F2596" s="1" t="s">
        <v>35</v>
      </c>
      <c r="G2596" s="1">
        <v>63</v>
      </c>
      <c r="H2596" s="1" t="s">
        <v>36</v>
      </c>
      <c r="I2596" s="1" t="s">
        <v>48</v>
      </c>
      <c r="J2596" s="1" t="s">
        <v>37</v>
      </c>
      <c r="K2596" s="4">
        <v>1460675</v>
      </c>
      <c r="L2596" s="4" t="str">
        <f t="shared" si="282"/>
        <v>Submitted</v>
      </c>
      <c r="M2596" s="1">
        <v>340</v>
      </c>
      <c r="N2596" s="1" t="str">
        <f t="shared" si="283"/>
        <v>High_risk</v>
      </c>
      <c r="O2596" s="1" t="str">
        <f t="shared" si="284"/>
        <v>Excellent</v>
      </c>
      <c r="P2596" s="1" t="str">
        <f t="shared" si="285"/>
        <v>Submitted</v>
      </c>
      <c r="Q2596" s="1" t="str">
        <f t="shared" si="286"/>
        <v>Valid</v>
      </c>
      <c r="R2596" s="1" t="s">
        <v>70</v>
      </c>
      <c r="S2596" s="4">
        <v>2997993</v>
      </c>
      <c r="T2596" s="1">
        <v>10.53</v>
      </c>
      <c r="U2596" s="1">
        <v>180</v>
      </c>
      <c r="V2596" s="1">
        <v>16655.52</v>
      </c>
      <c r="W2596" s="4">
        <f t="shared" si="287"/>
        <v>2630738.8574999999</v>
      </c>
      <c r="X2596" s="1" t="s">
        <v>39</v>
      </c>
      <c r="Y2596" s="1" t="s">
        <v>40</v>
      </c>
      <c r="Z2596" s="8">
        <v>48058</v>
      </c>
      <c r="AA2596" s="8" t="str">
        <f>TEXT(Table2[[#This Row],[Application_Date]],"yyy")</f>
        <v>2031</v>
      </c>
      <c r="AB2596" s="8" t="str">
        <f>TEXT(Table2[[#This Row],[Application_Date]],"mmmm")</f>
        <v>July</v>
      </c>
      <c r="AC2596" s="1" t="s">
        <v>52</v>
      </c>
      <c r="AD2596" s="1" t="s">
        <v>42</v>
      </c>
      <c r="AE2596" s="1" t="s">
        <v>31</v>
      </c>
    </row>
    <row r="2597" spans="1:31" x14ac:dyDescent="0.25">
      <c r="A2597" s="1" t="s">
        <v>5334</v>
      </c>
      <c r="B2597" s="1" t="str">
        <f>IF(COUNTIF($A$2:A2597,A2597)&gt;1,"Duplicate","Unique")</f>
        <v>Unique</v>
      </c>
      <c r="C2597" s="1" t="s">
        <v>5335</v>
      </c>
      <c r="D2597" s="1" t="s">
        <v>270</v>
      </c>
      <c r="E2597" s="1" t="str">
        <f t="shared" si="281"/>
        <v>Submitted</v>
      </c>
      <c r="F2597" s="1" t="s">
        <v>47</v>
      </c>
      <c r="G2597" s="1">
        <v>54</v>
      </c>
      <c r="H2597" s="1" t="s">
        <v>24</v>
      </c>
      <c r="I2597" s="1" t="s">
        <v>25</v>
      </c>
      <c r="J2597" s="1" t="s">
        <v>26</v>
      </c>
      <c r="K2597" s="4">
        <v>1767522</v>
      </c>
      <c r="L2597" s="4" t="str">
        <f t="shared" si="282"/>
        <v>Submitted</v>
      </c>
      <c r="M2597" s="1">
        <v>755</v>
      </c>
      <c r="N2597" s="1" t="str">
        <f t="shared" si="283"/>
        <v>medium_risk</v>
      </c>
      <c r="O2597" s="1" t="str">
        <f t="shared" si="284"/>
        <v>Excellent</v>
      </c>
      <c r="P2597" s="1" t="str">
        <f t="shared" si="285"/>
        <v>Submitted</v>
      </c>
      <c r="Q2597" s="1" t="str">
        <f t="shared" si="286"/>
        <v>Valid</v>
      </c>
      <c r="R2597" s="1" t="s">
        <v>6</v>
      </c>
      <c r="S2597" s="4">
        <v>4813712</v>
      </c>
      <c r="T2597" s="1">
        <v>18.899999999999999</v>
      </c>
      <c r="U2597" s="1">
        <v>180</v>
      </c>
      <c r="V2597" s="1">
        <v>26742.84</v>
      </c>
      <c r="W2597" s="4">
        <f t="shared" si="287"/>
        <v>7581596.3999999994</v>
      </c>
      <c r="X2597" s="1" t="s">
        <v>85</v>
      </c>
      <c r="Y2597" s="1" t="s">
        <v>86</v>
      </c>
      <c r="Z2597" s="8">
        <v>48059</v>
      </c>
      <c r="AA2597" s="8" t="str">
        <f>TEXT(Table2[[#This Row],[Application_Date]],"yyy")</f>
        <v>2031</v>
      </c>
      <c r="AB2597" s="8" t="str">
        <f>TEXT(Table2[[#This Row],[Application_Date]],"mmmm")</f>
        <v>July</v>
      </c>
      <c r="AC2597" s="1" t="s">
        <v>61</v>
      </c>
      <c r="AD2597" s="1" t="s">
        <v>30</v>
      </c>
      <c r="AE2597" s="1" t="s">
        <v>31</v>
      </c>
    </row>
    <row r="2598" spans="1:31" x14ac:dyDescent="0.25">
      <c r="A2598" s="1" t="s">
        <v>5336</v>
      </c>
      <c r="B2598" s="1" t="str">
        <f>IF(COUNTIF($A$2:A2598,A2598)&gt;1,"Duplicate","Unique")</f>
        <v>Unique</v>
      </c>
      <c r="C2598" s="1" t="s">
        <v>5337</v>
      </c>
      <c r="D2598" s="1" t="s">
        <v>242</v>
      </c>
      <c r="E2598" s="1" t="str">
        <f t="shared" si="281"/>
        <v>Submitted</v>
      </c>
      <c r="F2598" s="1" t="s">
        <v>35</v>
      </c>
      <c r="G2598" s="1">
        <v>54</v>
      </c>
      <c r="H2598" s="1" t="s">
        <v>36</v>
      </c>
      <c r="I2598" s="1" t="s">
        <v>25</v>
      </c>
      <c r="J2598" s="1" t="s">
        <v>26</v>
      </c>
      <c r="K2598" s="4">
        <v>1422775</v>
      </c>
      <c r="L2598" s="4" t="str">
        <f t="shared" si="282"/>
        <v>Submitted</v>
      </c>
      <c r="M2598" s="1">
        <v>540</v>
      </c>
      <c r="N2598" s="1" t="str">
        <f t="shared" si="283"/>
        <v>High_risk</v>
      </c>
      <c r="O2598" s="1" t="str">
        <f t="shared" si="284"/>
        <v>Excellent</v>
      </c>
      <c r="P2598" s="1" t="str">
        <f t="shared" si="285"/>
        <v>Submitted</v>
      </c>
      <c r="Q2598" s="1" t="str">
        <f t="shared" si="286"/>
        <v>Valid</v>
      </c>
      <c r="R2598" s="1" t="s">
        <v>38</v>
      </c>
      <c r="S2598" s="4">
        <v>3340273</v>
      </c>
      <c r="T2598" s="1">
        <v>14.68</v>
      </c>
      <c r="U2598" s="1">
        <v>120</v>
      </c>
      <c r="V2598" s="1">
        <v>27835.61</v>
      </c>
      <c r="W2598" s="4">
        <f t="shared" si="287"/>
        <v>4086267.3033333337</v>
      </c>
      <c r="X2598" s="1" t="s">
        <v>95</v>
      </c>
      <c r="Y2598" s="1" t="s">
        <v>96</v>
      </c>
      <c r="Z2598" s="8">
        <v>48060</v>
      </c>
      <c r="AA2598" s="8" t="str">
        <f>TEXT(Table2[[#This Row],[Application_Date]],"yyy")</f>
        <v>2031</v>
      </c>
      <c r="AB2598" s="8" t="str">
        <f>TEXT(Table2[[#This Row],[Application_Date]],"mmmm")</f>
        <v>July</v>
      </c>
      <c r="AC2598" s="1" t="s">
        <v>41</v>
      </c>
      <c r="AD2598" s="1" t="s">
        <v>42</v>
      </c>
      <c r="AE2598" s="1" t="s">
        <v>62</v>
      </c>
    </row>
    <row r="2599" spans="1:31" x14ac:dyDescent="0.25">
      <c r="A2599" s="1" t="s">
        <v>5338</v>
      </c>
      <c r="B2599" s="1" t="str">
        <f>IF(COUNTIF($A$2:A2599,A2599)&gt;1,"Duplicate","Unique")</f>
        <v>Unique</v>
      </c>
      <c r="C2599" s="1" t="s">
        <v>5339</v>
      </c>
      <c r="D2599" s="1" t="s">
        <v>55</v>
      </c>
      <c r="E2599" s="1" t="str">
        <f t="shared" si="281"/>
        <v>Submitted</v>
      </c>
      <c r="F2599" s="1" t="s">
        <v>47</v>
      </c>
      <c r="G2599" s="1">
        <v>23</v>
      </c>
      <c r="H2599" s="1" t="s">
        <v>24</v>
      </c>
      <c r="I2599" s="1" t="s">
        <v>25</v>
      </c>
      <c r="J2599" s="1" t="s">
        <v>37</v>
      </c>
      <c r="K2599" s="4">
        <v>2148109</v>
      </c>
      <c r="L2599" s="4" t="str">
        <f t="shared" si="282"/>
        <v>Submitted</v>
      </c>
      <c r="M2599" s="1">
        <v>416</v>
      </c>
      <c r="N2599" s="1" t="str">
        <f t="shared" si="283"/>
        <v>High_risk</v>
      </c>
      <c r="O2599" s="1" t="str">
        <f t="shared" si="284"/>
        <v>Excellent</v>
      </c>
      <c r="P2599" s="1" t="str">
        <f t="shared" si="285"/>
        <v>Submitted</v>
      </c>
      <c r="Q2599" s="1" t="str">
        <f t="shared" si="286"/>
        <v>Valid</v>
      </c>
      <c r="R2599" s="1" t="s">
        <v>27</v>
      </c>
      <c r="S2599" s="4">
        <v>1585214</v>
      </c>
      <c r="T2599" s="1">
        <v>12.78</v>
      </c>
      <c r="U2599" s="1">
        <v>120</v>
      </c>
      <c r="V2599" s="1">
        <v>13210.12</v>
      </c>
      <c r="W2599" s="4">
        <f t="shared" si="287"/>
        <v>1688252.91</v>
      </c>
      <c r="X2599" s="1" t="s">
        <v>39</v>
      </c>
      <c r="Y2599" s="1" t="s">
        <v>40</v>
      </c>
      <c r="Z2599" s="8">
        <v>48061</v>
      </c>
      <c r="AA2599" s="8" t="str">
        <f>TEXT(Table2[[#This Row],[Application_Date]],"yyy")</f>
        <v>2031</v>
      </c>
      <c r="AB2599" s="8" t="str">
        <f>TEXT(Table2[[#This Row],[Application_Date]],"mmmm")</f>
        <v>August</v>
      </c>
      <c r="AC2599" s="1" t="s">
        <v>61</v>
      </c>
      <c r="AD2599" s="1" t="s">
        <v>30</v>
      </c>
      <c r="AE2599" s="1" t="s">
        <v>66</v>
      </c>
    </row>
    <row r="2600" spans="1:31" x14ac:dyDescent="0.25">
      <c r="A2600" s="1" t="s">
        <v>5340</v>
      </c>
      <c r="B2600" s="1" t="str">
        <f>IF(COUNTIF($A$2:A2600,A2600)&gt;1,"Duplicate","Unique")</f>
        <v>Unique</v>
      </c>
      <c r="C2600" s="1" t="s">
        <v>5341</v>
      </c>
      <c r="D2600" s="1" t="s">
        <v>183</v>
      </c>
      <c r="E2600" s="1" t="str">
        <f t="shared" si="281"/>
        <v>Submitted</v>
      </c>
      <c r="F2600" s="1" t="s">
        <v>47</v>
      </c>
      <c r="G2600" s="1">
        <v>46</v>
      </c>
      <c r="H2600" s="1" t="s">
        <v>24</v>
      </c>
      <c r="I2600" s="1" t="s">
        <v>48</v>
      </c>
      <c r="J2600" s="1" t="s">
        <v>37</v>
      </c>
      <c r="K2600" s="4">
        <v>2109471</v>
      </c>
      <c r="L2600" s="4" t="str">
        <f t="shared" si="282"/>
        <v>Submitted</v>
      </c>
      <c r="M2600" s="1">
        <v>533</v>
      </c>
      <c r="N2600" s="1" t="str">
        <f t="shared" si="283"/>
        <v>High_risk</v>
      </c>
      <c r="O2600" s="1" t="str">
        <f t="shared" si="284"/>
        <v>Excellent</v>
      </c>
      <c r="P2600" s="1" t="str">
        <f t="shared" si="285"/>
        <v>Submitted</v>
      </c>
      <c r="Q2600" s="1" t="str">
        <f t="shared" si="286"/>
        <v>Valid</v>
      </c>
      <c r="R2600" s="1" t="s">
        <v>27</v>
      </c>
      <c r="S2600" s="4">
        <v>1862343</v>
      </c>
      <c r="T2600" s="1">
        <v>12.83</v>
      </c>
      <c r="U2600" s="1">
        <v>12</v>
      </c>
      <c r="V2600" s="1">
        <v>155195.25</v>
      </c>
      <c r="W2600" s="4">
        <f t="shared" si="287"/>
        <v>1991478.3755217746</v>
      </c>
      <c r="X2600" s="1" t="s">
        <v>59</v>
      </c>
      <c r="Y2600" s="1" t="s">
        <v>60</v>
      </c>
      <c r="Z2600" s="8">
        <v>48062</v>
      </c>
      <c r="AA2600" s="8" t="str">
        <f>TEXT(Table2[[#This Row],[Application_Date]],"yyy")</f>
        <v>2031</v>
      </c>
      <c r="AB2600" s="8" t="str">
        <f>TEXT(Table2[[#This Row],[Application_Date]],"mmmm")</f>
        <v>August</v>
      </c>
      <c r="AC2600" s="1" t="s">
        <v>52</v>
      </c>
      <c r="AD2600" s="1" t="s">
        <v>30</v>
      </c>
      <c r="AE2600" s="1" t="s">
        <v>62</v>
      </c>
    </row>
    <row r="2601" spans="1:31" x14ac:dyDescent="0.25">
      <c r="A2601" s="1" t="s">
        <v>5342</v>
      </c>
      <c r="B2601" s="1" t="str">
        <f>IF(COUNTIF($A$2:A2601,A2601)&gt;1,"Duplicate","Unique")</f>
        <v>Unique</v>
      </c>
      <c r="C2601" s="1" t="s">
        <v>5343</v>
      </c>
      <c r="D2601" s="1" t="s">
        <v>145</v>
      </c>
      <c r="E2601" s="1" t="str">
        <f t="shared" si="281"/>
        <v>Submitted</v>
      </c>
      <c r="F2601" s="1" t="s">
        <v>35</v>
      </c>
      <c r="G2601" s="1">
        <v>64</v>
      </c>
      <c r="H2601" s="1" t="s">
        <v>36</v>
      </c>
      <c r="I2601" s="1" t="s">
        <v>25</v>
      </c>
      <c r="J2601" s="1" t="s">
        <v>37</v>
      </c>
      <c r="K2601" s="4">
        <v>-50000</v>
      </c>
      <c r="L2601" s="4" t="str">
        <f t="shared" si="282"/>
        <v>Submitted</v>
      </c>
      <c r="M2601" s="1">
        <v>604</v>
      </c>
      <c r="N2601" s="1" t="str">
        <f t="shared" si="283"/>
        <v>low_risk</v>
      </c>
      <c r="O2601" s="1" t="str">
        <f t="shared" si="284"/>
        <v>Excellent</v>
      </c>
      <c r="P2601" s="1" t="str">
        <f t="shared" si="285"/>
        <v>Submitted</v>
      </c>
      <c r="Q2601" s="1" t="str">
        <f t="shared" si="286"/>
        <v>Valid</v>
      </c>
      <c r="R2601" s="1" t="s">
        <v>70</v>
      </c>
      <c r="S2601" s="4">
        <v>4194026</v>
      </c>
      <c r="T2601" s="1">
        <v>9.82</v>
      </c>
      <c r="U2601" s="1">
        <v>36</v>
      </c>
      <c r="V2601" s="1">
        <v>116500.72</v>
      </c>
      <c r="W2601" s="4">
        <f t="shared" si="287"/>
        <v>3432111.2782059386</v>
      </c>
      <c r="X2601" s="1" t="s">
        <v>50</v>
      </c>
      <c r="Y2601" s="1" t="s">
        <v>51</v>
      </c>
      <c r="Z2601" s="8">
        <v>48063</v>
      </c>
      <c r="AA2601" s="8" t="str">
        <f>TEXT(Table2[[#This Row],[Application_Date]],"yyy")</f>
        <v>2031</v>
      </c>
      <c r="AB2601" s="8" t="str">
        <f>TEXT(Table2[[#This Row],[Application_Date]],"mmmm")</f>
        <v>August</v>
      </c>
      <c r="AC2601" s="1" t="s">
        <v>61</v>
      </c>
      <c r="AD2601" s="1" t="s">
        <v>42</v>
      </c>
      <c r="AE2601" s="1" t="s">
        <v>31</v>
      </c>
    </row>
    <row r="2602" spans="1:31" x14ac:dyDescent="0.25">
      <c r="A2602" s="1" t="s">
        <v>5344</v>
      </c>
      <c r="B2602" s="1" t="str">
        <f>IF(COUNTIF($A$2:A2602,A2602)&gt;1,"Duplicate","Unique")</f>
        <v>Unique</v>
      </c>
      <c r="C2602" s="1" t="s">
        <v>5345</v>
      </c>
      <c r="D2602" s="1" t="s">
        <v>373</v>
      </c>
      <c r="E2602" s="1" t="str">
        <f t="shared" si="281"/>
        <v>Submitted</v>
      </c>
      <c r="F2602" s="1" t="s">
        <v>47</v>
      </c>
      <c r="G2602" s="1">
        <v>57</v>
      </c>
      <c r="H2602" s="1" t="s">
        <v>36</v>
      </c>
      <c r="I2602" s="1" t="s">
        <v>48</v>
      </c>
      <c r="J2602" s="1" t="s">
        <v>49</v>
      </c>
      <c r="K2602" s="4">
        <v>1995812</v>
      </c>
      <c r="L2602" s="4" t="str">
        <f t="shared" si="282"/>
        <v>Submitted</v>
      </c>
      <c r="M2602" s="1">
        <v>636</v>
      </c>
      <c r="N2602" s="1" t="str">
        <f t="shared" si="283"/>
        <v>low_risk</v>
      </c>
      <c r="O2602" s="1" t="str">
        <f t="shared" si="284"/>
        <v>Excellent</v>
      </c>
      <c r="P2602" s="1" t="str">
        <f t="shared" si="285"/>
        <v>Submitted</v>
      </c>
      <c r="Q2602" s="1" t="str">
        <f t="shared" si="286"/>
        <v>Valid</v>
      </c>
      <c r="R2602" s="1" t="s">
        <v>27</v>
      </c>
      <c r="S2602" s="4">
        <v>1038543</v>
      </c>
      <c r="T2602" s="1">
        <v>13.33</v>
      </c>
      <c r="U2602" s="1">
        <v>120</v>
      </c>
      <c r="V2602" s="1">
        <v>8654.52</v>
      </c>
      <c r="W2602" s="4">
        <f t="shared" si="287"/>
        <v>1153648.1825000001</v>
      </c>
      <c r="X2602" s="1" t="s">
        <v>28</v>
      </c>
      <c r="Y2602" s="1" t="s">
        <v>29</v>
      </c>
      <c r="Z2602" s="8">
        <v>48064</v>
      </c>
      <c r="AA2602" s="8" t="str">
        <f>TEXT(Table2[[#This Row],[Application_Date]],"yyy")</f>
        <v>2031</v>
      </c>
      <c r="AB2602" s="8" t="str">
        <f>TEXT(Table2[[#This Row],[Application_Date]],"mmmm")</f>
        <v>August</v>
      </c>
      <c r="AC2602" s="1" t="s">
        <v>61</v>
      </c>
      <c r="AD2602" s="1" t="s">
        <v>42</v>
      </c>
      <c r="AE2602" s="1" t="s">
        <v>66</v>
      </c>
    </row>
    <row r="2603" spans="1:31" x14ac:dyDescent="0.25">
      <c r="A2603" s="1" t="s">
        <v>5346</v>
      </c>
      <c r="B2603" s="1" t="str">
        <f>IF(COUNTIF($A$2:A2603,A2603)&gt;1,"Duplicate","Unique")</f>
        <v>Unique</v>
      </c>
      <c r="C2603" s="1" t="s">
        <v>5347</v>
      </c>
      <c r="D2603" s="1" t="s">
        <v>461</v>
      </c>
      <c r="E2603" s="1" t="str">
        <f t="shared" si="281"/>
        <v>Submitted</v>
      </c>
      <c r="F2603" s="1" t="s">
        <v>35</v>
      </c>
      <c r="G2603" s="1">
        <v>43</v>
      </c>
      <c r="H2603" s="1" t="s">
        <v>24</v>
      </c>
      <c r="I2603" s="1" t="s">
        <v>48</v>
      </c>
      <c r="J2603" s="1" t="s">
        <v>37</v>
      </c>
      <c r="K2603" s="4">
        <v>1034207</v>
      </c>
      <c r="L2603" s="4" t="str">
        <f t="shared" si="282"/>
        <v>Submitted</v>
      </c>
      <c r="M2603" s="1">
        <v>327</v>
      </c>
      <c r="N2603" s="1" t="str">
        <f t="shared" si="283"/>
        <v>High_risk</v>
      </c>
      <c r="O2603" s="1" t="str">
        <f t="shared" si="284"/>
        <v>Excellent</v>
      </c>
      <c r="P2603" s="1" t="str">
        <f t="shared" si="285"/>
        <v>Submitted</v>
      </c>
      <c r="Q2603" s="1" t="str">
        <f t="shared" si="286"/>
        <v>Valid</v>
      </c>
      <c r="R2603" s="1" t="s">
        <v>70</v>
      </c>
      <c r="S2603" s="4">
        <v>4283814</v>
      </c>
      <c r="T2603" s="1">
        <v>13.26</v>
      </c>
      <c r="U2603" s="1">
        <v>180</v>
      </c>
      <c r="V2603" s="1">
        <v>23798.97</v>
      </c>
      <c r="W2603" s="4">
        <f t="shared" si="287"/>
        <v>4733614.47</v>
      </c>
      <c r="X2603" s="1" t="s">
        <v>28</v>
      </c>
      <c r="Y2603" s="1" t="s">
        <v>29</v>
      </c>
      <c r="Z2603" s="8">
        <v>48065</v>
      </c>
      <c r="AA2603" s="8" t="str">
        <f>TEXT(Table2[[#This Row],[Application_Date]],"yyy")</f>
        <v>2031</v>
      </c>
      <c r="AB2603" s="8" t="str">
        <f>TEXT(Table2[[#This Row],[Application_Date]],"mmmm")</f>
        <v>August</v>
      </c>
      <c r="AC2603" s="1" t="s">
        <v>61</v>
      </c>
      <c r="AD2603" s="1" t="s">
        <v>30</v>
      </c>
      <c r="AE2603" s="1" t="s">
        <v>62</v>
      </c>
    </row>
    <row r="2604" spans="1:31" x14ac:dyDescent="0.25">
      <c r="A2604" s="1" t="s">
        <v>5348</v>
      </c>
      <c r="B2604" s="1" t="str">
        <f>IF(COUNTIF($A$2:A2604,A2604)&gt;1,"Duplicate","Unique")</f>
        <v>Unique</v>
      </c>
      <c r="C2604" s="1" t="s">
        <v>5349</v>
      </c>
      <c r="D2604" s="1">
        <v>0</v>
      </c>
      <c r="E2604" s="1" t="str">
        <f t="shared" si="281"/>
        <v>Submitted</v>
      </c>
      <c r="F2604" s="1" t="s">
        <v>47</v>
      </c>
      <c r="G2604" s="1">
        <v>32</v>
      </c>
      <c r="H2604" s="1" t="s">
        <v>36</v>
      </c>
      <c r="I2604" s="1" t="s">
        <v>48</v>
      </c>
      <c r="J2604" s="1" t="s">
        <v>26</v>
      </c>
      <c r="K2604" s="4">
        <v>1174034</v>
      </c>
      <c r="L2604" s="4" t="str">
        <f t="shared" si="282"/>
        <v>Submitted</v>
      </c>
      <c r="M2604" s="1">
        <v>342</v>
      </c>
      <c r="N2604" s="1" t="str">
        <f t="shared" si="283"/>
        <v>High_risk</v>
      </c>
      <c r="O2604" s="1" t="str">
        <f t="shared" si="284"/>
        <v>Excellent</v>
      </c>
      <c r="P2604" s="1" t="str">
        <f t="shared" si="285"/>
        <v>Submitted</v>
      </c>
      <c r="Q2604" s="1" t="str">
        <f t="shared" si="286"/>
        <v>Valid</v>
      </c>
      <c r="R2604" s="1" t="s">
        <v>82</v>
      </c>
      <c r="S2604" s="4">
        <v>590464</v>
      </c>
      <c r="T2604" s="1">
        <v>15.96</v>
      </c>
      <c r="U2604" s="1">
        <v>36</v>
      </c>
      <c r="V2604" s="1">
        <v>16401.78</v>
      </c>
      <c r="W2604" s="4">
        <f t="shared" si="287"/>
        <v>785317.12000004679</v>
      </c>
      <c r="X2604" s="1" t="s">
        <v>95</v>
      </c>
      <c r="Y2604" s="1" t="s">
        <v>96</v>
      </c>
      <c r="Z2604" s="8">
        <v>48066</v>
      </c>
      <c r="AA2604" s="8" t="str">
        <f>TEXT(Table2[[#This Row],[Application_Date]],"yyy")</f>
        <v>2031</v>
      </c>
      <c r="AB2604" s="8" t="str">
        <f>TEXT(Table2[[#This Row],[Application_Date]],"mmmm")</f>
        <v>August</v>
      </c>
      <c r="AC2604" s="1" t="s">
        <v>52</v>
      </c>
      <c r="AD2604" s="1" t="s">
        <v>42</v>
      </c>
      <c r="AE2604" s="1" t="s">
        <v>66</v>
      </c>
    </row>
    <row r="2605" spans="1:31" x14ac:dyDescent="0.25">
      <c r="A2605" s="1" t="s">
        <v>5350</v>
      </c>
      <c r="B2605" s="1" t="str">
        <f>IF(COUNTIF($A$2:A2605,A2605)&gt;1,"Duplicate","Unique")</f>
        <v>Unique</v>
      </c>
      <c r="C2605" s="1" t="s">
        <v>5351</v>
      </c>
      <c r="D2605" s="1" t="s">
        <v>392</v>
      </c>
      <c r="E2605" s="1" t="str">
        <f t="shared" si="281"/>
        <v>Submitted</v>
      </c>
      <c r="F2605" s="1" t="s">
        <v>35</v>
      </c>
      <c r="G2605" s="1">
        <v>27</v>
      </c>
      <c r="H2605" s="1" t="s">
        <v>36</v>
      </c>
      <c r="I2605" s="1" t="s">
        <v>48</v>
      </c>
      <c r="J2605" s="1" t="s">
        <v>49</v>
      </c>
      <c r="K2605" s="4">
        <v>424652</v>
      </c>
      <c r="L2605" s="4" t="str">
        <f t="shared" si="282"/>
        <v>Submitted</v>
      </c>
      <c r="M2605" s="1">
        <v>840</v>
      </c>
      <c r="N2605" s="1" t="str">
        <f t="shared" si="283"/>
        <v>medium_risk</v>
      </c>
      <c r="O2605" s="1" t="str">
        <f t="shared" si="284"/>
        <v>Excellent</v>
      </c>
      <c r="P2605" s="1" t="str">
        <f t="shared" si="285"/>
        <v>Submitted</v>
      </c>
      <c r="Q2605" s="1" t="str">
        <f t="shared" si="286"/>
        <v>Valid</v>
      </c>
      <c r="R2605" s="1" t="s">
        <v>70</v>
      </c>
      <c r="S2605" s="4">
        <v>452685</v>
      </c>
      <c r="T2605" s="1">
        <v>18.93</v>
      </c>
      <c r="U2605" s="1">
        <v>12</v>
      </c>
      <c r="V2605" s="1">
        <v>37723.75</v>
      </c>
      <c r="W2605" s="4">
        <f t="shared" si="287"/>
        <v>714118.89339498535</v>
      </c>
      <c r="X2605" s="1" t="s">
        <v>28</v>
      </c>
      <c r="Y2605" s="1" t="s">
        <v>29</v>
      </c>
      <c r="Z2605" s="8">
        <v>48067</v>
      </c>
      <c r="AA2605" s="8" t="str">
        <f>TEXT(Table2[[#This Row],[Application_Date]],"yyy")</f>
        <v>2031</v>
      </c>
      <c r="AB2605" s="8" t="str">
        <f>TEXT(Table2[[#This Row],[Application_Date]],"mmmm")</f>
        <v>August</v>
      </c>
      <c r="AC2605" s="1" t="s">
        <v>61</v>
      </c>
      <c r="AD2605" s="1" t="s">
        <v>30</v>
      </c>
      <c r="AE2605" s="1" t="s">
        <v>66</v>
      </c>
    </row>
    <row r="2606" spans="1:31" x14ac:dyDescent="0.25">
      <c r="A2606" s="1" t="s">
        <v>5352</v>
      </c>
      <c r="B2606" s="1" t="str">
        <f>IF(COUNTIF($A$2:A2606,A2606)&gt;1,"Duplicate","Unique")</f>
        <v>Unique</v>
      </c>
      <c r="C2606" s="1" t="s">
        <v>5353</v>
      </c>
      <c r="D2606" s="1" t="s">
        <v>166</v>
      </c>
      <c r="E2606" s="1" t="str">
        <f t="shared" si="281"/>
        <v>Submitted</v>
      </c>
      <c r="F2606" s="1" t="s">
        <v>47</v>
      </c>
      <c r="G2606" s="1">
        <v>39</v>
      </c>
      <c r="H2606" s="1" t="s">
        <v>24</v>
      </c>
      <c r="I2606" s="1" t="s">
        <v>25</v>
      </c>
      <c r="J2606" s="1" t="s">
        <v>26</v>
      </c>
      <c r="K2606" s="4">
        <v>2407000</v>
      </c>
      <c r="L2606" s="4" t="str">
        <f t="shared" si="282"/>
        <v>Submitted</v>
      </c>
      <c r="M2606" s="1">
        <v>681</v>
      </c>
      <c r="N2606" s="1" t="str">
        <f t="shared" si="283"/>
        <v>low_risk</v>
      </c>
      <c r="O2606" s="1" t="str">
        <f t="shared" si="284"/>
        <v>Excellent</v>
      </c>
      <c r="P2606" s="1" t="str">
        <f t="shared" si="285"/>
        <v>Submitted</v>
      </c>
      <c r="Q2606" s="1" t="str">
        <f t="shared" si="286"/>
        <v>Valid</v>
      </c>
      <c r="R2606" s="1" t="s">
        <v>27</v>
      </c>
      <c r="S2606" s="4">
        <v>3335564</v>
      </c>
      <c r="T2606" s="1">
        <v>16.47</v>
      </c>
      <c r="U2606" s="1">
        <v>180</v>
      </c>
      <c r="V2606" s="1">
        <v>18530.91</v>
      </c>
      <c r="W2606" s="4">
        <f t="shared" si="287"/>
        <v>4578061.59</v>
      </c>
      <c r="X2606" s="1" t="s">
        <v>50</v>
      </c>
      <c r="Y2606" s="1" t="s">
        <v>51</v>
      </c>
      <c r="Z2606" s="8">
        <v>48068</v>
      </c>
      <c r="AA2606" s="8" t="str">
        <f>TEXT(Table2[[#This Row],[Application_Date]],"yyy")</f>
        <v>2031</v>
      </c>
      <c r="AB2606" s="8" t="str">
        <f>TEXT(Table2[[#This Row],[Application_Date]],"mmmm")</f>
        <v>August</v>
      </c>
      <c r="AC2606" s="1" t="s">
        <v>61</v>
      </c>
      <c r="AD2606" s="1" t="s">
        <v>42</v>
      </c>
      <c r="AE2606" s="1" t="s">
        <v>43</v>
      </c>
    </row>
    <row r="2607" spans="1:31" x14ac:dyDescent="0.25">
      <c r="A2607" s="1" t="s">
        <v>5354</v>
      </c>
      <c r="B2607" s="1" t="str">
        <f>IF(COUNTIF($A$2:A2607,A2607)&gt;1,"Duplicate","Unique")</f>
        <v>Unique</v>
      </c>
      <c r="C2607" s="1" t="s">
        <v>5355</v>
      </c>
      <c r="D2607" s="1" t="s">
        <v>109</v>
      </c>
      <c r="E2607" s="1" t="str">
        <f t="shared" si="281"/>
        <v>Submitted</v>
      </c>
      <c r="F2607" s="1" t="s">
        <v>35</v>
      </c>
      <c r="G2607" s="1">
        <v>41</v>
      </c>
      <c r="H2607" s="1" t="s">
        <v>24</v>
      </c>
      <c r="I2607" s="1" t="s">
        <v>25</v>
      </c>
      <c r="J2607" s="1" t="s">
        <v>37</v>
      </c>
      <c r="K2607" s="4">
        <v>1780530</v>
      </c>
      <c r="L2607" s="4" t="str">
        <f t="shared" si="282"/>
        <v>Submitted</v>
      </c>
      <c r="M2607" s="1">
        <v>589</v>
      </c>
      <c r="N2607" s="1" t="str">
        <f t="shared" si="283"/>
        <v>High_risk</v>
      </c>
      <c r="O2607" s="1" t="str">
        <f t="shared" si="284"/>
        <v>Excellent</v>
      </c>
      <c r="P2607" s="1" t="str">
        <f t="shared" si="285"/>
        <v>Submitted</v>
      </c>
      <c r="Q2607" s="1" t="str">
        <f t="shared" si="286"/>
        <v>Valid</v>
      </c>
      <c r="R2607" s="1" t="s">
        <v>82</v>
      </c>
      <c r="S2607" s="4">
        <v>4139167</v>
      </c>
      <c r="T2607" s="1">
        <v>8.0500000000000007</v>
      </c>
      <c r="U2607" s="1">
        <v>60</v>
      </c>
      <c r="V2607" s="1">
        <v>68986.12</v>
      </c>
      <c r="W2607" s="4">
        <f t="shared" si="287"/>
        <v>2776691.1958334502</v>
      </c>
      <c r="X2607" s="1" t="s">
        <v>39</v>
      </c>
      <c r="Y2607" s="1" t="s">
        <v>40</v>
      </c>
      <c r="Z2607" s="8">
        <v>48069</v>
      </c>
      <c r="AA2607" s="8" t="str">
        <f>TEXT(Table2[[#This Row],[Application_Date]],"yyy")</f>
        <v>2031</v>
      </c>
      <c r="AB2607" s="8" t="str">
        <f>TEXT(Table2[[#This Row],[Application_Date]],"mmmm")</f>
        <v>August</v>
      </c>
      <c r="AC2607" s="1" t="s">
        <v>52</v>
      </c>
      <c r="AD2607" s="1" t="s">
        <v>42</v>
      </c>
      <c r="AE2607" s="1" t="s">
        <v>62</v>
      </c>
    </row>
    <row r="2608" spans="1:31" x14ac:dyDescent="0.25">
      <c r="A2608" s="1" t="s">
        <v>5356</v>
      </c>
      <c r="B2608" s="1" t="str">
        <f>IF(COUNTIF($A$2:A2608,A2608)&gt;1,"Duplicate","Unique")</f>
        <v>Unique</v>
      </c>
      <c r="C2608" s="1" t="s">
        <v>5357</v>
      </c>
      <c r="D2608" s="1" t="s">
        <v>270</v>
      </c>
      <c r="E2608" s="1" t="str">
        <f t="shared" si="281"/>
        <v>Submitted</v>
      </c>
      <c r="F2608" s="1" t="s">
        <v>47</v>
      </c>
      <c r="G2608" s="1">
        <v>21</v>
      </c>
      <c r="H2608" s="1" t="s">
        <v>24</v>
      </c>
      <c r="I2608" s="1" t="s">
        <v>48</v>
      </c>
      <c r="J2608" s="1" t="s">
        <v>26</v>
      </c>
      <c r="K2608" s="4">
        <v>2191840</v>
      </c>
      <c r="L2608" s="4" t="str">
        <f t="shared" si="282"/>
        <v>Submitted</v>
      </c>
      <c r="M2608" s="1">
        <v>477</v>
      </c>
      <c r="N2608" s="1" t="str">
        <f t="shared" si="283"/>
        <v>High_risk</v>
      </c>
      <c r="O2608" s="1" t="str">
        <f t="shared" si="284"/>
        <v>Excellent</v>
      </c>
      <c r="P2608" s="1" t="str">
        <f t="shared" si="285"/>
        <v>Submitted</v>
      </c>
      <c r="Q2608" s="1" t="str">
        <f t="shared" si="286"/>
        <v>Valid</v>
      </c>
      <c r="R2608" s="1" t="s">
        <v>38</v>
      </c>
      <c r="S2608" s="4">
        <v>3953325</v>
      </c>
      <c r="T2608" s="1">
        <v>16.510000000000002</v>
      </c>
      <c r="U2608" s="1">
        <v>120</v>
      </c>
      <c r="V2608" s="1">
        <v>32944.379999999997</v>
      </c>
      <c r="W2608" s="4">
        <f t="shared" si="287"/>
        <v>5439116.3125000009</v>
      </c>
      <c r="X2608" s="1" t="s">
        <v>85</v>
      </c>
      <c r="Y2608" s="1" t="s">
        <v>86</v>
      </c>
      <c r="Z2608" s="8">
        <v>48070</v>
      </c>
      <c r="AA2608" s="8" t="str">
        <f>TEXT(Table2[[#This Row],[Application_Date]],"yyy")</f>
        <v>2031</v>
      </c>
      <c r="AB2608" s="8" t="str">
        <f>TEXT(Table2[[#This Row],[Application_Date]],"mmmm")</f>
        <v>August</v>
      </c>
      <c r="AC2608" s="1" t="s">
        <v>61</v>
      </c>
      <c r="AD2608" s="1" t="s">
        <v>42</v>
      </c>
      <c r="AE2608" s="1" t="s">
        <v>66</v>
      </c>
    </row>
    <row r="2609" spans="1:31" x14ac:dyDescent="0.25">
      <c r="A2609" s="1" t="s">
        <v>5358</v>
      </c>
      <c r="B2609" s="1" t="str">
        <f>IF(COUNTIF($A$2:A2609,A2609)&gt;1,"Duplicate","Unique")</f>
        <v>Unique</v>
      </c>
      <c r="C2609" s="1" t="s">
        <v>5359</v>
      </c>
      <c r="D2609" s="1" t="s">
        <v>169</v>
      </c>
      <c r="E2609" s="1" t="str">
        <f t="shared" si="281"/>
        <v>Submitted</v>
      </c>
      <c r="F2609" s="1" t="s">
        <v>35</v>
      </c>
      <c r="G2609" s="1">
        <v>34</v>
      </c>
      <c r="H2609" s="1" t="s">
        <v>24</v>
      </c>
      <c r="I2609" s="1" t="s">
        <v>48</v>
      </c>
      <c r="J2609" s="1" t="s">
        <v>49</v>
      </c>
      <c r="K2609" s="4">
        <v>1226462</v>
      </c>
      <c r="L2609" s="4" t="str">
        <f t="shared" si="282"/>
        <v>Submitted</v>
      </c>
      <c r="M2609" s="1">
        <v>648</v>
      </c>
      <c r="N2609" s="1" t="str">
        <f t="shared" si="283"/>
        <v>low_risk</v>
      </c>
      <c r="O2609" s="1" t="str">
        <f t="shared" si="284"/>
        <v>Excellent</v>
      </c>
      <c r="P2609" s="1" t="str">
        <f t="shared" si="285"/>
        <v>Submitted</v>
      </c>
      <c r="Q2609" s="1" t="str">
        <f t="shared" si="286"/>
        <v>Valid</v>
      </c>
      <c r="R2609" s="1" t="s">
        <v>38</v>
      </c>
      <c r="S2609" s="4">
        <v>2435552</v>
      </c>
      <c r="T2609" s="1">
        <v>8.36</v>
      </c>
      <c r="U2609" s="1">
        <v>12</v>
      </c>
      <c r="V2609" s="1">
        <v>202962.67</v>
      </c>
      <c r="W2609" s="4">
        <f t="shared" si="287"/>
        <v>1699754.843354933</v>
      </c>
      <c r="X2609" s="1" t="s">
        <v>28</v>
      </c>
      <c r="Y2609" s="1" t="s">
        <v>29</v>
      </c>
      <c r="Z2609" s="8">
        <v>48071</v>
      </c>
      <c r="AA2609" s="8" t="str">
        <f>TEXT(Table2[[#This Row],[Application_Date]],"yyy")</f>
        <v>2031</v>
      </c>
      <c r="AB2609" s="8" t="str">
        <f>TEXT(Table2[[#This Row],[Application_Date]],"mmmm")</f>
        <v>August</v>
      </c>
      <c r="AC2609" s="1" t="s">
        <v>52</v>
      </c>
      <c r="AD2609" s="1" t="s">
        <v>30</v>
      </c>
      <c r="AE2609" s="1" t="s">
        <v>66</v>
      </c>
    </row>
    <row r="2610" spans="1:31" x14ac:dyDescent="0.25">
      <c r="A2610" s="1" t="s">
        <v>5360</v>
      </c>
      <c r="B2610" s="1" t="str">
        <f>IF(COUNTIF($A$2:A2610,A2610)&gt;1,"Duplicate","Unique")</f>
        <v>Unique</v>
      </c>
      <c r="C2610" s="1" t="s">
        <v>5361</v>
      </c>
      <c r="D2610" s="1" t="s">
        <v>293</v>
      </c>
      <c r="E2610" s="1" t="str">
        <f t="shared" si="281"/>
        <v>Submitted</v>
      </c>
      <c r="F2610" s="1" t="s">
        <v>35</v>
      </c>
      <c r="G2610" s="1">
        <v>50</v>
      </c>
      <c r="H2610" s="1" t="s">
        <v>24</v>
      </c>
      <c r="I2610" s="1" t="s">
        <v>25</v>
      </c>
      <c r="J2610" s="1" t="s">
        <v>70</v>
      </c>
      <c r="K2610" s="4">
        <v>1919574</v>
      </c>
      <c r="L2610" s="4" t="str">
        <f t="shared" si="282"/>
        <v>Submitted</v>
      </c>
      <c r="M2610" s="1">
        <v>752</v>
      </c>
      <c r="N2610" s="1" t="str">
        <f t="shared" si="283"/>
        <v>medium_risk</v>
      </c>
      <c r="O2610" s="1" t="str">
        <f t="shared" si="284"/>
        <v>Excellent</v>
      </c>
      <c r="P2610" s="1" t="str">
        <f t="shared" si="285"/>
        <v>Submitted</v>
      </c>
      <c r="Q2610" s="1" t="str">
        <f t="shared" si="286"/>
        <v>Valid</v>
      </c>
      <c r="R2610" s="1" t="s">
        <v>38</v>
      </c>
      <c r="S2610" s="4">
        <v>4113136</v>
      </c>
      <c r="T2610" s="1">
        <v>17.88</v>
      </c>
      <c r="U2610" s="1">
        <v>120</v>
      </c>
      <c r="V2610" s="1">
        <v>34276.129999999997</v>
      </c>
      <c r="W2610" s="4">
        <f t="shared" si="287"/>
        <v>6128572.6399999997</v>
      </c>
      <c r="X2610" s="1" t="s">
        <v>28</v>
      </c>
      <c r="Y2610" s="1" t="s">
        <v>29</v>
      </c>
      <c r="Z2610" s="8">
        <v>48072</v>
      </c>
      <c r="AA2610" s="8" t="str">
        <f>TEXT(Table2[[#This Row],[Application_Date]],"yyy")</f>
        <v>2031</v>
      </c>
      <c r="AB2610" s="8" t="str">
        <f>TEXT(Table2[[#This Row],[Application_Date]],"mmmm")</f>
        <v>August</v>
      </c>
      <c r="AC2610" s="1" t="s">
        <v>61</v>
      </c>
      <c r="AD2610" s="1" t="s">
        <v>42</v>
      </c>
      <c r="AE2610" s="1" t="s">
        <v>62</v>
      </c>
    </row>
    <row r="2611" spans="1:31" x14ac:dyDescent="0.25">
      <c r="A2611" s="1" t="s">
        <v>5362</v>
      </c>
      <c r="B2611" s="1" t="str">
        <f>IF(COUNTIF($A$2:A2611,A2611)&gt;1,"Duplicate","Unique")</f>
        <v>Unique</v>
      </c>
      <c r="C2611" s="1" t="s">
        <v>5363</v>
      </c>
      <c r="D2611" s="1" t="s">
        <v>214</v>
      </c>
      <c r="E2611" s="1" t="str">
        <f t="shared" si="281"/>
        <v>Submitted</v>
      </c>
      <c r="F2611" s="1" t="s">
        <v>47</v>
      </c>
      <c r="G2611" s="1">
        <v>65</v>
      </c>
      <c r="H2611" s="1" t="s">
        <v>36</v>
      </c>
      <c r="I2611" s="1" t="s">
        <v>25</v>
      </c>
      <c r="J2611" s="1" t="s">
        <v>37</v>
      </c>
      <c r="K2611" s="4">
        <v>1530811</v>
      </c>
      <c r="L2611" s="4" t="str">
        <f t="shared" si="282"/>
        <v>Submitted</v>
      </c>
      <c r="M2611" s="1">
        <v>540</v>
      </c>
      <c r="N2611" s="1" t="str">
        <f t="shared" si="283"/>
        <v>High_risk</v>
      </c>
      <c r="O2611" s="1" t="str">
        <f t="shared" si="284"/>
        <v>Excellent</v>
      </c>
      <c r="P2611" s="1" t="str">
        <f t="shared" si="285"/>
        <v>Submitted</v>
      </c>
      <c r="Q2611" s="1" t="str">
        <f t="shared" si="286"/>
        <v>Valid</v>
      </c>
      <c r="R2611" s="1" t="s">
        <v>27</v>
      </c>
      <c r="S2611" s="4">
        <v>1348383</v>
      </c>
      <c r="T2611" s="1">
        <v>10.55</v>
      </c>
      <c r="U2611" s="1">
        <v>120</v>
      </c>
      <c r="V2611" s="1">
        <v>11236.52</v>
      </c>
      <c r="W2611" s="4">
        <f t="shared" si="287"/>
        <v>1185453.3875000002</v>
      </c>
      <c r="X2611" s="1" t="s">
        <v>39</v>
      </c>
      <c r="Y2611" s="1" t="s">
        <v>40</v>
      </c>
      <c r="Z2611" s="8">
        <v>48073</v>
      </c>
      <c r="AA2611" s="8" t="str">
        <f>TEXT(Table2[[#This Row],[Application_Date]],"yyy")</f>
        <v>2031</v>
      </c>
      <c r="AB2611" s="8" t="str">
        <f>TEXT(Table2[[#This Row],[Application_Date]],"mmmm")</f>
        <v>August</v>
      </c>
      <c r="AC2611" s="1" t="s">
        <v>61</v>
      </c>
      <c r="AD2611" s="1" t="s">
        <v>30</v>
      </c>
      <c r="AE2611" s="1" t="s">
        <v>31</v>
      </c>
    </row>
    <row r="2612" spans="1:31" x14ac:dyDescent="0.25">
      <c r="A2612" s="1" t="s">
        <v>5364</v>
      </c>
      <c r="B2612" s="1" t="str">
        <f>IF(COUNTIF($A$2:A2612,A2612)&gt;1,"Duplicate","Unique")</f>
        <v>Unique</v>
      </c>
      <c r="C2612" s="1" t="s">
        <v>5365</v>
      </c>
      <c r="D2612" s="1" t="s">
        <v>124</v>
      </c>
      <c r="E2612" s="1" t="str">
        <f t="shared" si="281"/>
        <v>Submitted</v>
      </c>
      <c r="F2612" s="1" t="s">
        <v>47</v>
      </c>
      <c r="G2612" s="1">
        <v>33</v>
      </c>
      <c r="H2612" s="1" t="s">
        <v>36</v>
      </c>
      <c r="I2612" s="1" t="s">
        <v>48</v>
      </c>
      <c r="J2612" s="1" t="s">
        <v>49</v>
      </c>
      <c r="K2612" s="4">
        <v>1324705</v>
      </c>
      <c r="L2612" s="4" t="str">
        <f t="shared" si="282"/>
        <v>Submitted</v>
      </c>
      <c r="M2612" s="1">
        <v>463</v>
      </c>
      <c r="N2612" s="1" t="str">
        <f t="shared" si="283"/>
        <v>High_risk</v>
      </c>
      <c r="O2612" s="1" t="str">
        <f t="shared" si="284"/>
        <v>Excellent</v>
      </c>
      <c r="P2612" s="1" t="str">
        <f t="shared" si="285"/>
        <v>Submitted</v>
      </c>
      <c r="Q2612" s="1" t="str">
        <f t="shared" si="286"/>
        <v>Valid</v>
      </c>
      <c r="R2612" s="1" t="s">
        <v>27</v>
      </c>
      <c r="S2612" s="4">
        <v>2116268</v>
      </c>
      <c r="T2612" s="1">
        <v>10.35</v>
      </c>
      <c r="U2612" s="1">
        <v>12</v>
      </c>
      <c r="V2612" s="1">
        <v>176355.67</v>
      </c>
      <c r="W2612" s="4">
        <f t="shared" si="287"/>
        <v>1826329.3006541582</v>
      </c>
      <c r="X2612" s="1" t="s">
        <v>95</v>
      </c>
      <c r="Y2612" s="1" t="s">
        <v>96</v>
      </c>
      <c r="Z2612" s="8">
        <v>48074</v>
      </c>
      <c r="AA2612" s="8" t="str">
        <f>TEXT(Table2[[#This Row],[Application_Date]],"yyy")</f>
        <v>2031</v>
      </c>
      <c r="AB2612" s="8" t="str">
        <f>TEXT(Table2[[#This Row],[Application_Date]],"mmmm")</f>
        <v>August</v>
      </c>
      <c r="AC2612" s="1" t="s">
        <v>61</v>
      </c>
      <c r="AD2612" s="1" t="s">
        <v>30</v>
      </c>
      <c r="AE2612" s="1" t="s">
        <v>62</v>
      </c>
    </row>
    <row r="2613" spans="1:31" x14ac:dyDescent="0.25">
      <c r="A2613" s="1" t="s">
        <v>5366</v>
      </c>
      <c r="B2613" s="1" t="str">
        <f>IF(COUNTIF($A$2:A2613,A2613)&gt;1,"Duplicate","Unique")</f>
        <v>Unique</v>
      </c>
      <c r="C2613" s="1" t="s">
        <v>5367</v>
      </c>
      <c r="D2613" s="1" t="s">
        <v>151</v>
      </c>
      <c r="E2613" s="1" t="str">
        <f t="shared" si="281"/>
        <v>Submitted</v>
      </c>
      <c r="F2613" s="1" t="s">
        <v>35</v>
      </c>
      <c r="G2613" s="1">
        <v>45</v>
      </c>
      <c r="H2613" s="1" t="s">
        <v>36</v>
      </c>
      <c r="I2613" s="1" t="s">
        <v>48</v>
      </c>
      <c r="J2613" s="1" t="s">
        <v>70</v>
      </c>
      <c r="K2613" s="4">
        <v>1697125</v>
      </c>
      <c r="L2613" s="4" t="str">
        <f t="shared" si="282"/>
        <v>Submitted</v>
      </c>
      <c r="M2613" s="1">
        <v>448</v>
      </c>
      <c r="N2613" s="1" t="str">
        <f t="shared" si="283"/>
        <v>High_risk</v>
      </c>
      <c r="O2613" s="1" t="str">
        <f t="shared" si="284"/>
        <v>Excellent</v>
      </c>
      <c r="P2613" s="1" t="str">
        <f t="shared" si="285"/>
        <v>Submitted</v>
      </c>
      <c r="Q2613" s="1" t="str">
        <f t="shared" si="286"/>
        <v>Valid</v>
      </c>
      <c r="R2613" s="1" t="s">
        <v>38</v>
      </c>
      <c r="S2613" s="4">
        <v>665375</v>
      </c>
      <c r="T2613" s="1">
        <v>11.41</v>
      </c>
      <c r="U2613" s="1">
        <v>120</v>
      </c>
      <c r="V2613" s="1">
        <v>5544.79</v>
      </c>
      <c r="W2613" s="4">
        <f t="shared" si="287"/>
        <v>632660.72916666663</v>
      </c>
      <c r="X2613" s="1" t="s">
        <v>28</v>
      </c>
      <c r="Y2613" s="1" t="s">
        <v>29</v>
      </c>
      <c r="Z2613" s="8">
        <v>48075</v>
      </c>
      <c r="AA2613" s="8" t="str">
        <f>TEXT(Table2[[#This Row],[Application_Date]],"yyy")</f>
        <v>2031</v>
      </c>
      <c r="AB2613" s="8" t="str">
        <f>TEXT(Table2[[#This Row],[Application_Date]],"mmmm")</f>
        <v>August</v>
      </c>
      <c r="AC2613" s="1" t="s">
        <v>61</v>
      </c>
      <c r="AD2613" s="1" t="s">
        <v>42</v>
      </c>
      <c r="AE2613" s="1" t="s">
        <v>43</v>
      </c>
    </row>
    <row r="2614" spans="1:31" x14ac:dyDescent="0.25">
      <c r="A2614" s="1" t="s">
        <v>5368</v>
      </c>
      <c r="B2614" s="1" t="str">
        <f>IF(COUNTIF($A$2:A2614,A2614)&gt;1,"Duplicate","Unique")</f>
        <v>Unique</v>
      </c>
      <c r="C2614" s="1" t="s">
        <v>5369</v>
      </c>
      <c r="D2614" s="1" t="s">
        <v>217</v>
      </c>
      <c r="E2614" s="1" t="str">
        <f t="shared" si="281"/>
        <v>Submitted</v>
      </c>
      <c r="F2614" s="1" t="s">
        <v>47</v>
      </c>
      <c r="G2614" s="1">
        <v>20</v>
      </c>
      <c r="H2614" s="1" t="s">
        <v>36</v>
      </c>
      <c r="I2614" s="1" t="s">
        <v>25</v>
      </c>
      <c r="J2614" s="1" t="s">
        <v>26</v>
      </c>
      <c r="K2614" s="4">
        <v>1605686</v>
      </c>
      <c r="L2614" s="4" t="str">
        <f t="shared" si="282"/>
        <v>Submitted</v>
      </c>
      <c r="M2614" s="1">
        <v>324</v>
      </c>
      <c r="N2614" s="1" t="str">
        <f t="shared" si="283"/>
        <v>High_risk</v>
      </c>
      <c r="O2614" s="1" t="str">
        <f t="shared" si="284"/>
        <v>Excellent</v>
      </c>
      <c r="P2614" s="1" t="str">
        <f t="shared" si="285"/>
        <v>Submitted</v>
      </c>
      <c r="Q2614" s="1" t="str">
        <f t="shared" si="286"/>
        <v>Valid</v>
      </c>
      <c r="R2614" s="1" t="s">
        <v>70</v>
      </c>
      <c r="S2614" s="4">
        <v>994693</v>
      </c>
      <c r="T2614" s="1">
        <v>11.58</v>
      </c>
      <c r="U2614" s="1">
        <v>60</v>
      </c>
      <c r="V2614" s="1">
        <v>16578.22</v>
      </c>
      <c r="W2614" s="4">
        <f t="shared" si="287"/>
        <v>959878.745</v>
      </c>
      <c r="X2614" s="1" t="s">
        <v>50</v>
      </c>
      <c r="Y2614" s="1" t="s">
        <v>51</v>
      </c>
      <c r="Z2614" s="8">
        <v>48076</v>
      </c>
      <c r="AA2614" s="8" t="str">
        <f>TEXT(Table2[[#This Row],[Application_Date]],"yyy")</f>
        <v>2031</v>
      </c>
      <c r="AB2614" s="8" t="str">
        <f>TEXT(Table2[[#This Row],[Application_Date]],"mmmm")</f>
        <v>August</v>
      </c>
      <c r="AC2614" s="1" t="s">
        <v>52</v>
      </c>
      <c r="AD2614" s="1" t="s">
        <v>42</v>
      </c>
      <c r="AE2614" s="1" t="s">
        <v>31</v>
      </c>
    </row>
    <row r="2615" spans="1:31" x14ac:dyDescent="0.25">
      <c r="A2615" s="1" t="s">
        <v>5370</v>
      </c>
      <c r="B2615" s="1" t="str">
        <f>IF(COUNTIF($A$2:A2615,A2615)&gt;1,"Duplicate","Unique")</f>
        <v>Unique</v>
      </c>
      <c r="C2615" s="1" t="s">
        <v>5371</v>
      </c>
      <c r="D2615" s="1" t="s">
        <v>249</v>
      </c>
      <c r="E2615" s="1" t="str">
        <f t="shared" si="281"/>
        <v>Submitted</v>
      </c>
      <c r="F2615" s="1" t="s">
        <v>35</v>
      </c>
      <c r="G2615" s="1">
        <v>41</v>
      </c>
      <c r="H2615" s="1" t="s">
        <v>24</v>
      </c>
      <c r="I2615" s="1" t="s">
        <v>25</v>
      </c>
      <c r="J2615" s="1" t="s">
        <v>70</v>
      </c>
      <c r="K2615" s="4">
        <v>711712</v>
      </c>
      <c r="L2615" s="4" t="str">
        <f t="shared" si="282"/>
        <v>Submitted</v>
      </c>
      <c r="M2615" s="1">
        <v>539</v>
      </c>
      <c r="N2615" s="1" t="str">
        <f t="shared" si="283"/>
        <v>High_risk</v>
      </c>
      <c r="O2615" s="1" t="str">
        <f t="shared" si="284"/>
        <v>Excellent</v>
      </c>
      <c r="P2615" s="1" t="str">
        <f t="shared" si="285"/>
        <v>Submitted</v>
      </c>
      <c r="Q2615" s="1" t="str">
        <f t="shared" si="286"/>
        <v>Valid</v>
      </c>
      <c r="R2615" s="1" t="s">
        <v>6</v>
      </c>
      <c r="S2615" s="4">
        <v>2178225</v>
      </c>
      <c r="T2615" s="1">
        <v>15.89</v>
      </c>
      <c r="U2615" s="1">
        <v>36</v>
      </c>
      <c r="V2615" s="1">
        <v>60506.25</v>
      </c>
      <c r="W2615" s="4">
        <f t="shared" si="287"/>
        <v>2884332.9375001881</v>
      </c>
      <c r="X2615" s="1" t="s">
        <v>50</v>
      </c>
      <c r="Y2615" s="1" t="s">
        <v>51</v>
      </c>
      <c r="Z2615" s="8">
        <v>48077</v>
      </c>
      <c r="AA2615" s="8" t="str">
        <f>TEXT(Table2[[#This Row],[Application_Date]],"yyy")</f>
        <v>2031</v>
      </c>
      <c r="AB2615" s="8" t="str">
        <f>TEXT(Table2[[#This Row],[Application_Date]],"mmmm")</f>
        <v>August</v>
      </c>
      <c r="AC2615" s="1" t="s">
        <v>52</v>
      </c>
      <c r="AD2615" s="1" t="s">
        <v>42</v>
      </c>
      <c r="AE2615" s="1" t="s">
        <v>66</v>
      </c>
    </row>
    <row r="2616" spans="1:31" x14ac:dyDescent="0.25">
      <c r="A2616" s="1" t="s">
        <v>5372</v>
      </c>
      <c r="B2616" s="1" t="str">
        <f>IF(COUNTIF($A$2:A2616,A2616)&gt;1,"Duplicate","Unique")</f>
        <v>Unique</v>
      </c>
      <c r="C2616" s="1" t="s">
        <v>5373</v>
      </c>
      <c r="D2616" s="1" t="s">
        <v>157</v>
      </c>
      <c r="E2616" s="1" t="str">
        <f t="shared" si="281"/>
        <v>Submitted</v>
      </c>
      <c r="F2616" s="1" t="s">
        <v>35</v>
      </c>
      <c r="G2616" s="1">
        <v>19</v>
      </c>
      <c r="H2616" s="1" t="s">
        <v>36</v>
      </c>
      <c r="I2616" s="1" t="s">
        <v>25</v>
      </c>
      <c r="J2616" s="1" t="s">
        <v>26</v>
      </c>
      <c r="K2616" s="4">
        <v>402773</v>
      </c>
      <c r="L2616" s="4" t="str">
        <f t="shared" si="282"/>
        <v>Submitted</v>
      </c>
      <c r="M2616" s="1">
        <v>765</v>
      </c>
      <c r="N2616" s="1" t="str">
        <f t="shared" si="283"/>
        <v>medium_risk</v>
      </c>
      <c r="O2616" s="1" t="str">
        <f t="shared" si="284"/>
        <v>Excellent</v>
      </c>
      <c r="P2616" s="1" t="str">
        <f t="shared" si="285"/>
        <v>Submitted</v>
      </c>
      <c r="Q2616" s="1" t="str">
        <f t="shared" si="286"/>
        <v>Valid</v>
      </c>
      <c r="R2616" s="1" t="s">
        <v>38</v>
      </c>
      <c r="S2616" s="4">
        <v>2472174</v>
      </c>
      <c r="T2616" s="1">
        <v>14.4</v>
      </c>
      <c r="U2616" s="1">
        <v>12</v>
      </c>
      <c r="V2616" s="1">
        <v>206014.5</v>
      </c>
      <c r="W2616" s="4">
        <f t="shared" si="287"/>
        <v>2966839.5926087424</v>
      </c>
      <c r="X2616" s="1" t="s">
        <v>50</v>
      </c>
      <c r="Y2616" s="1" t="s">
        <v>51</v>
      </c>
      <c r="Z2616" s="8">
        <v>48078</v>
      </c>
      <c r="AA2616" s="8" t="str">
        <f>TEXT(Table2[[#This Row],[Application_Date]],"yyy")</f>
        <v>2031</v>
      </c>
      <c r="AB2616" s="8" t="str">
        <f>TEXT(Table2[[#This Row],[Application_Date]],"mmmm")</f>
        <v>August</v>
      </c>
      <c r="AC2616" s="1" t="s">
        <v>41</v>
      </c>
      <c r="AD2616" s="1" t="s">
        <v>42</v>
      </c>
      <c r="AE2616" s="1" t="s">
        <v>66</v>
      </c>
    </row>
    <row r="2617" spans="1:31" x14ac:dyDescent="0.25">
      <c r="A2617" s="1" t="s">
        <v>5374</v>
      </c>
      <c r="B2617" s="1" t="str">
        <f>IF(COUNTIF($A$2:A2617,A2617)&gt;1,"Duplicate","Unique")</f>
        <v>Unique</v>
      </c>
      <c r="C2617" s="1" t="s">
        <v>5375</v>
      </c>
      <c r="D2617" s="1" t="s">
        <v>46</v>
      </c>
      <c r="E2617" s="1" t="str">
        <f t="shared" si="281"/>
        <v>Submitted</v>
      </c>
      <c r="F2617" s="1" t="s">
        <v>35</v>
      </c>
      <c r="G2617" s="1">
        <v>18</v>
      </c>
      <c r="H2617" s="1" t="s">
        <v>36</v>
      </c>
      <c r="I2617" s="1" t="s">
        <v>25</v>
      </c>
      <c r="J2617" s="1" t="s">
        <v>49</v>
      </c>
      <c r="K2617" s="4">
        <v>361949</v>
      </c>
      <c r="L2617" s="4" t="str">
        <f t="shared" si="282"/>
        <v>Submitted</v>
      </c>
      <c r="M2617" s="1">
        <v>570</v>
      </c>
      <c r="N2617" s="1" t="str">
        <f t="shared" si="283"/>
        <v>High_risk</v>
      </c>
      <c r="O2617" s="1" t="str">
        <f t="shared" si="284"/>
        <v>Excellent</v>
      </c>
      <c r="P2617" s="1" t="str">
        <f t="shared" si="285"/>
        <v>Submitted</v>
      </c>
      <c r="Q2617" s="1" t="str">
        <f t="shared" si="286"/>
        <v>Valid</v>
      </c>
      <c r="R2617" s="1" t="s">
        <v>38</v>
      </c>
      <c r="S2617" s="4">
        <v>3860812</v>
      </c>
      <c r="T2617" s="1">
        <v>13.1</v>
      </c>
      <c r="U2617" s="1">
        <v>24</v>
      </c>
      <c r="V2617" s="1">
        <v>160867.17000000001</v>
      </c>
      <c r="W2617" s="4">
        <f t="shared" si="287"/>
        <v>4214719.8523604469</v>
      </c>
      <c r="X2617" s="1" t="s">
        <v>85</v>
      </c>
      <c r="Y2617" s="1" t="s">
        <v>86</v>
      </c>
      <c r="Z2617" s="8">
        <v>48079</v>
      </c>
      <c r="AA2617" s="8" t="str">
        <f>TEXT(Table2[[#This Row],[Application_Date]],"yyy")</f>
        <v>2031</v>
      </c>
      <c r="AB2617" s="8" t="str">
        <f>TEXT(Table2[[#This Row],[Application_Date]],"mmmm")</f>
        <v>August</v>
      </c>
      <c r="AC2617" s="1" t="s">
        <v>61</v>
      </c>
      <c r="AD2617" s="1" t="s">
        <v>42</v>
      </c>
      <c r="AE2617" s="1" t="s">
        <v>43</v>
      </c>
    </row>
    <row r="2618" spans="1:31" x14ac:dyDescent="0.25">
      <c r="A2618" s="1" t="s">
        <v>5376</v>
      </c>
      <c r="B2618" s="1" t="str">
        <f>IF(COUNTIF($A$2:A2618,A2618)&gt;1,"Duplicate","Unique")</f>
        <v>Unique</v>
      </c>
      <c r="C2618" s="1" t="s">
        <v>5377</v>
      </c>
      <c r="D2618" s="1" t="s">
        <v>58</v>
      </c>
      <c r="E2618" s="1" t="str">
        <f t="shared" si="281"/>
        <v>Submitted</v>
      </c>
      <c r="F2618" s="1" t="s">
        <v>35</v>
      </c>
      <c r="G2618" s="1">
        <v>60</v>
      </c>
      <c r="H2618" s="1" t="s">
        <v>36</v>
      </c>
      <c r="I2618" s="1" t="s">
        <v>48</v>
      </c>
      <c r="J2618" s="1" t="s">
        <v>26</v>
      </c>
      <c r="K2618" s="4">
        <v>607148</v>
      </c>
      <c r="L2618" s="4" t="str">
        <f t="shared" si="282"/>
        <v>Submitted</v>
      </c>
      <c r="M2618" s="1">
        <v>606</v>
      </c>
      <c r="N2618" s="1" t="str">
        <f t="shared" si="283"/>
        <v>low_risk</v>
      </c>
      <c r="O2618" s="1" t="str">
        <f t="shared" si="284"/>
        <v>Excellent</v>
      </c>
      <c r="P2618" s="1" t="str">
        <f t="shared" si="285"/>
        <v>Submitted</v>
      </c>
      <c r="Q2618" s="1" t="str">
        <f t="shared" si="286"/>
        <v>Valid</v>
      </c>
      <c r="R2618" s="1" t="s">
        <v>70</v>
      </c>
      <c r="S2618" s="4">
        <v>0</v>
      </c>
      <c r="T2618" s="1">
        <v>10.58</v>
      </c>
      <c r="U2618" s="1">
        <v>120</v>
      </c>
      <c r="V2618" s="1">
        <v>2083.33</v>
      </c>
      <c r="W2618" s="4">
        <f t="shared" si="287"/>
        <v>0</v>
      </c>
      <c r="X2618" s="1" t="s">
        <v>59</v>
      </c>
      <c r="Y2618" s="1" t="s">
        <v>60</v>
      </c>
      <c r="Z2618" s="8">
        <v>48080</v>
      </c>
      <c r="AA2618" s="8" t="str">
        <f>TEXT(Table2[[#This Row],[Application_Date]],"yyy")</f>
        <v>2031</v>
      </c>
      <c r="AB2618" s="8" t="str">
        <f>TEXT(Table2[[#This Row],[Application_Date]],"mmmm")</f>
        <v>August</v>
      </c>
      <c r="AC2618" s="1" t="s">
        <v>61</v>
      </c>
      <c r="AD2618" s="1" t="s">
        <v>42</v>
      </c>
      <c r="AE2618" s="1" t="s">
        <v>31</v>
      </c>
    </row>
    <row r="2619" spans="1:31" x14ac:dyDescent="0.25">
      <c r="A2619" s="1" t="s">
        <v>5378</v>
      </c>
      <c r="B2619" s="1" t="str">
        <f>IF(COUNTIF($A$2:A2619,A2619)&gt;1,"Duplicate","Unique")</f>
        <v>Unique</v>
      </c>
      <c r="C2619" s="1" t="s">
        <v>5379</v>
      </c>
      <c r="D2619" s="1" t="s">
        <v>46</v>
      </c>
      <c r="E2619" s="1" t="str">
        <f t="shared" si="281"/>
        <v>Submitted</v>
      </c>
      <c r="F2619" s="1" t="s">
        <v>47</v>
      </c>
      <c r="G2619" s="1">
        <v>22</v>
      </c>
      <c r="H2619" s="1" t="s">
        <v>24</v>
      </c>
      <c r="I2619" s="1" t="s">
        <v>48</v>
      </c>
      <c r="J2619" s="1" t="s">
        <v>49</v>
      </c>
      <c r="K2619" s="4">
        <v>323552</v>
      </c>
      <c r="L2619" s="4" t="str">
        <f t="shared" si="282"/>
        <v>Submitted</v>
      </c>
      <c r="M2619" s="1">
        <v>427</v>
      </c>
      <c r="N2619" s="1" t="str">
        <f t="shared" si="283"/>
        <v>High_risk</v>
      </c>
      <c r="O2619" s="1" t="str">
        <f t="shared" si="284"/>
        <v>Excellent</v>
      </c>
      <c r="P2619" s="1" t="str">
        <f t="shared" si="285"/>
        <v>Submitted</v>
      </c>
      <c r="Q2619" s="1" t="str">
        <f t="shared" si="286"/>
        <v>Valid</v>
      </c>
      <c r="R2619" s="1" t="s">
        <v>27</v>
      </c>
      <c r="S2619" s="4">
        <v>2913636</v>
      </c>
      <c r="T2619" s="1">
        <v>11.81</v>
      </c>
      <c r="U2619" s="1">
        <v>60</v>
      </c>
      <c r="V2619" s="1">
        <v>48560.6</v>
      </c>
      <c r="W2619" s="4">
        <f t="shared" si="287"/>
        <v>2867503.43</v>
      </c>
      <c r="X2619" s="1" t="s">
        <v>59</v>
      </c>
      <c r="Y2619" s="1" t="s">
        <v>60</v>
      </c>
      <c r="Z2619" s="8">
        <v>48081</v>
      </c>
      <c r="AA2619" s="8" t="str">
        <f>TEXT(Table2[[#This Row],[Application_Date]],"yyy")</f>
        <v>2031</v>
      </c>
      <c r="AB2619" s="8" t="str">
        <f>TEXT(Table2[[#This Row],[Application_Date]],"mmmm")</f>
        <v>August</v>
      </c>
      <c r="AC2619" s="1" t="s">
        <v>61</v>
      </c>
      <c r="AD2619" s="1" t="s">
        <v>30</v>
      </c>
      <c r="AE2619" s="1" t="s">
        <v>31</v>
      </c>
    </row>
    <row r="2620" spans="1:31" x14ac:dyDescent="0.25">
      <c r="A2620" s="1" t="s">
        <v>5380</v>
      </c>
      <c r="B2620" s="1" t="str">
        <f>IF(COUNTIF($A$2:A2620,A2620)&gt;1,"Duplicate","Unique")</f>
        <v>Unique</v>
      </c>
      <c r="C2620" s="1" t="s">
        <v>5381</v>
      </c>
      <c r="D2620" s="1">
        <v>0</v>
      </c>
      <c r="E2620" s="1" t="str">
        <f t="shared" si="281"/>
        <v>Submitted</v>
      </c>
      <c r="F2620" s="1" t="s">
        <v>47</v>
      </c>
      <c r="G2620" s="1">
        <v>30</v>
      </c>
      <c r="H2620" s="1" t="s">
        <v>24</v>
      </c>
      <c r="I2620" s="1" t="s">
        <v>25</v>
      </c>
      <c r="J2620" s="1" t="s">
        <v>49</v>
      </c>
      <c r="K2620" s="4">
        <v>2408389</v>
      </c>
      <c r="L2620" s="4" t="str">
        <f t="shared" si="282"/>
        <v>Submitted</v>
      </c>
      <c r="M2620" s="1">
        <v>339</v>
      </c>
      <c r="N2620" s="1" t="str">
        <f t="shared" si="283"/>
        <v>High_risk</v>
      </c>
      <c r="O2620" s="1" t="str">
        <f t="shared" si="284"/>
        <v>Excellent</v>
      </c>
      <c r="P2620" s="1" t="str">
        <f t="shared" si="285"/>
        <v>Submitted</v>
      </c>
      <c r="Q2620" s="1" t="str">
        <f t="shared" si="286"/>
        <v>Valid</v>
      </c>
      <c r="R2620" s="1" t="s">
        <v>70</v>
      </c>
      <c r="S2620" s="4">
        <v>3552449</v>
      </c>
      <c r="T2620" s="1">
        <v>11.15</v>
      </c>
      <c r="U2620" s="1">
        <v>24</v>
      </c>
      <c r="V2620" s="1">
        <v>148018.71</v>
      </c>
      <c r="W2620" s="4">
        <f t="shared" si="287"/>
        <v>3300817.6632966665</v>
      </c>
      <c r="X2620" s="1" t="s">
        <v>105</v>
      </c>
      <c r="Y2620" s="1" t="s">
        <v>106</v>
      </c>
      <c r="Z2620" s="8">
        <v>48082</v>
      </c>
      <c r="AA2620" s="8" t="str">
        <f>TEXT(Table2[[#This Row],[Application_Date]],"yyy")</f>
        <v>2031</v>
      </c>
      <c r="AB2620" s="8" t="str">
        <f>TEXT(Table2[[#This Row],[Application_Date]],"mmmm")</f>
        <v>August</v>
      </c>
      <c r="AC2620" s="1" t="s">
        <v>52</v>
      </c>
      <c r="AD2620" s="1" t="s">
        <v>42</v>
      </c>
      <c r="AE2620" s="1" t="s">
        <v>31</v>
      </c>
    </row>
    <row r="2621" spans="1:31" x14ac:dyDescent="0.25">
      <c r="A2621" s="1" t="s">
        <v>5382</v>
      </c>
      <c r="B2621" s="1" t="str">
        <f>IF(COUNTIF($A$2:A2621,A2621)&gt;1,"Duplicate","Unique")</f>
        <v>Unique</v>
      </c>
      <c r="C2621" s="1" t="s">
        <v>5383</v>
      </c>
      <c r="D2621" s="1" t="s">
        <v>262</v>
      </c>
      <c r="E2621" s="1" t="str">
        <f t="shared" si="281"/>
        <v>Submitted</v>
      </c>
      <c r="F2621" s="1" t="s">
        <v>47</v>
      </c>
      <c r="G2621" s="1">
        <v>33</v>
      </c>
      <c r="H2621" s="1" t="s">
        <v>24</v>
      </c>
      <c r="I2621" s="1" t="s">
        <v>48</v>
      </c>
      <c r="J2621" s="1" t="s">
        <v>26</v>
      </c>
      <c r="K2621" s="4">
        <v>-50000</v>
      </c>
      <c r="L2621" s="4" t="str">
        <f t="shared" si="282"/>
        <v>Submitted</v>
      </c>
      <c r="M2621" s="1">
        <v>317</v>
      </c>
      <c r="N2621" s="1" t="str">
        <f t="shared" si="283"/>
        <v>High_risk</v>
      </c>
      <c r="O2621" s="1" t="str">
        <f t="shared" si="284"/>
        <v>Excellent</v>
      </c>
      <c r="P2621" s="1" t="str">
        <f t="shared" si="285"/>
        <v>Submitted</v>
      </c>
      <c r="Q2621" s="1" t="str">
        <f t="shared" si="286"/>
        <v>Valid</v>
      </c>
      <c r="R2621" s="1" t="s">
        <v>6</v>
      </c>
      <c r="S2621" s="4">
        <v>4524590</v>
      </c>
      <c r="T2621" s="1">
        <v>10.130000000000001</v>
      </c>
      <c r="U2621" s="1">
        <v>60</v>
      </c>
      <c r="V2621" s="1">
        <v>75409.83</v>
      </c>
      <c r="W2621" s="4">
        <f t="shared" si="287"/>
        <v>3819508.0583333345</v>
      </c>
      <c r="X2621" s="1" t="s">
        <v>50</v>
      </c>
      <c r="Y2621" s="1" t="s">
        <v>51</v>
      </c>
      <c r="Z2621" s="8">
        <v>48083</v>
      </c>
      <c r="AA2621" s="8" t="str">
        <f>TEXT(Table2[[#This Row],[Application_Date]],"yyy")</f>
        <v>2031</v>
      </c>
      <c r="AB2621" s="8" t="str">
        <f>TEXT(Table2[[#This Row],[Application_Date]],"mmmm")</f>
        <v>August</v>
      </c>
      <c r="AC2621" s="1" t="s">
        <v>61</v>
      </c>
      <c r="AD2621" s="1" t="s">
        <v>30</v>
      </c>
      <c r="AE2621" s="1" t="s">
        <v>62</v>
      </c>
    </row>
    <row r="2622" spans="1:31" x14ac:dyDescent="0.25">
      <c r="A2622" s="1" t="s">
        <v>5384</v>
      </c>
      <c r="B2622" s="1" t="str">
        <f>IF(COUNTIF($A$2:A2622,A2622)&gt;1,"Duplicate","Unique")</f>
        <v>Unique</v>
      </c>
      <c r="C2622" s="1" t="s">
        <v>5385</v>
      </c>
      <c r="D2622" s="1" t="s">
        <v>265</v>
      </c>
      <c r="E2622" s="1" t="str">
        <f t="shared" si="281"/>
        <v>Submitted</v>
      </c>
      <c r="F2622" s="1" t="s">
        <v>35</v>
      </c>
      <c r="G2622" s="1">
        <v>37</v>
      </c>
      <c r="H2622" s="1" t="s">
        <v>24</v>
      </c>
      <c r="I2622" s="1" t="s">
        <v>25</v>
      </c>
      <c r="J2622" s="1" t="s">
        <v>49</v>
      </c>
      <c r="K2622" s="4">
        <v>1317018</v>
      </c>
      <c r="L2622" s="4" t="str">
        <f t="shared" si="282"/>
        <v>Submitted</v>
      </c>
      <c r="M2622" s="1">
        <v>859</v>
      </c>
      <c r="N2622" s="1" t="str">
        <f t="shared" si="283"/>
        <v>medium_risk</v>
      </c>
      <c r="O2622" s="1" t="str">
        <f t="shared" si="284"/>
        <v>Excellent</v>
      </c>
      <c r="P2622" s="1" t="str">
        <f t="shared" si="285"/>
        <v>Submitted</v>
      </c>
      <c r="Q2622" s="1" t="str">
        <f t="shared" si="286"/>
        <v>Valid</v>
      </c>
      <c r="R2622" s="1" t="s">
        <v>82</v>
      </c>
      <c r="S2622" s="4">
        <v>1119343</v>
      </c>
      <c r="T2622" s="1">
        <v>18.25</v>
      </c>
      <c r="U2622" s="1">
        <v>24</v>
      </c>
      <c r="V2622" s="1">
        <v>46639.29</v>
      </c>
      <c r="W2622" s="4">
        <f t="shared" si="287"/>
        <v>1702334.1462259651</v>
      </c>
      <c r="X2622" s="1" t="s">
        <v>50</v>
      </c>
      <c r="Y2622" s="1" t="s">
        <v>51</v>
      </c>
      <c r="Z2622" s="8">
        <v>48084</v>
      </c>
      <c r="AA2622" s="8" t="str">
        <f>TEXT(Table2[[#This Row],[Application_Date]],"yyy")</f>
        <v>2031</v>
      </c>
      <c r="AB2622" s="8" t="str">
        <f>TEXT(Table2[[#This Row],[Application_Date]],"mmmm")</f>
        <v>August</v>
      </c>
      <c r="AC2622" s="1" t="s">
        <v>41</v>
      </c>
      <c r="AD2622" s="1" t="s">
        <v>42</v>
      </c>
      <c r="AE2622" s="1" t="s">
        <v>31</v>
      </c>
    </row>
    <row r="2623" spans="1:31" x14ac:dyDescent="0.25">
      <c r="A2623" s="1" t="s">
        <v>5386</v>
      </c>
      <c r="B2623" s="1" t="str">
        <f>IF(COUNTIF($A$2:A2623,A2623)&gt;1,"Duplicate","Unique")</f>
        <v>Unique</v>
      </c>
      <c r="C2623" s="1" t="s">
        <v>5387</v>
      </c>
      <c r="D2623" s="1" t="s">
        <v>196</v>
      </c>
      <c r="E2623" s="1" t="str">
        <f t="shared" si="281"/>
        <v>Submitted</v>
      </c>
      <c r="F2623" s="1" t="s">
        <v>47</v>
      </c>
      <c r="G2623" s="1">
        <v>22</v>
      </c>
      <c r="H2623" s="1" t="s">
        <v>36</v>
      </c>
      <c r="I2623" s="1" t="s">
        <v>25</v>
      </c>
      <c r="J2623" s="1" t="s">
        <v>37</v>
      </c>
      <c r="K2623" s="4">
        <v>2084802</v>
      </c>
      <c r="L2623" s="4" t="str">
        <f t="shared" si="282"/>
        <v>Submitted</v>
      </c>
      <c r="M2623" s="1">
        <v>777</v>
      </c>
      <c r="N2623" s="1" t="str">
        <f t="shared" si="283"/>
        <v>medium_risk</v>
      </c>
      <c r="O2623" s="1" t="str">
        <f t="shared" si="284"/>
        <v>Excellent</v>
      </c>
      <c r="P2623" s="1" t="str">
        <f t="shared" si="285"/>
        <v>Submitted</v>
      </c>
      <c r="Q2623" s="1" t="str">
        <f t="shared" si="286"/>
        <v>Valid</v>
      </c>
      <c r="R2623" s="1" t="s">
        <v>6</v>
      </c>
      <c r="S2623" s="4">
        <v>2862404</v>
      </c>
      <c r="T2623" s="1">
        <v>10.33</v>
      </c>
      <c r="U2623" s="1">
        <v>60</v>
      </c>
      <c r="V2623" s="1">
        <v>47706.73</v>
      </c>
      <c r="W2623" s="4">
        <f t="shared" si="287"/>
        <v>2464052.7766666673</v>
      </c>
      <c r="X2623" s="1" t="s">
        <v>105</v>
      </c>
      <c r="Y2623" s="1" t="s">
        <v>106</v>
      </c>
      <c r="Z2623" s="8">
        <v>48085</v>
      </c>
      <c r="AA2623" s="8" t="str">
        <f>TEXT(Table2[[#This Row],[Application_Date]],"yyy")</f>
        <v>2031</v>
      </c>
      <c r="AB2623" s="8" t="str">
        <f>TEXT(Table2[[#This Row],[Application_Date]],"mmmm")</f>
        <v>August</v>
      </c>
      <c r="AC2623" s="1" t="s">
        <v>61</v>
      </c>
      <c r="AD2623" s="1" t="s">
        <v>30</v>
      </c>
      <c r="AE2623" s="1" t="s">
        <v>43</v>
      </c>
    </row>
    <row r="2624" spans="1:31" x14ac:dyDescent="0.25">
      <c r="A2624" s="1" t="s">
        <v>5388</v>
      </c>
      <c r="B2624" s="1" t="str">
        <f>IF(COUNTIF($A$2:A2624,A2624)&gt;1,"Duplicate","Unique")</f>
        <v>Unique</v>
      </c>
      <c r="C2624" s="1" t="s">
        <v>5389</v>
      </c>
      <c r="D2624" s="1" t="s">
        <v>115</v>
      </c>
      <c r="E2624" s="1" t="str">
        <f t="shared" si="281"/>
        <v>Submitted</v>
      </c>
      <c r="F2624" s="1" t="s">
        <v>47</v>
      </c>
      <c r="G2624" s="1">
        <v>25</v>
      </c>
      <c r="H2624" s="1" t="s">
        <v>24</v>
      </c>
      <c r="I2624" s="1" t="s">
        <v>48</v>
      </c>
      <c r="J2624" s="1" t="s">
        <v>37</v>
      </c>
      <c r="K2624" s="4">
        <v>2344713</v>
      </c>
      <c r="L2624" s="4" t="str">
        <f t="shared" si="282"/>
        <v>Submitted</v>
      </c>
      <c r="M2624" s="1">
        <v>618</v>
      </c>
      <c r="N2624" s="1" t="str">
        <f t="shared" si="283"/>
        <v>low_risk</v>
      </c>
      <c r="O2624" s="1" t="str">
        <f t="shared" si="284"/>
        <v>Excellent</v>
      </c>
      <c r="P2624" s="1" t="str">
        <f t="shared" si="285"/>
        <v>Submitted</v>
      </c>
      <c r="Q2624" s="1" t="str">
        <f t="shared" si="286"/>
        <v>Valid</v>
      </c>
      <c r="R2624" s="1" t="s">
        <v>27</v>
      </c>
      <c r="S2624" s="4">
        <v>4357040</v>
      </c>
      <c r="T2624" s="1">
        <v>8.82</v>
      </c>
      <c r="U2624" s="1">
        <v>60</v>
      </c>
      <c r="V2624" s="1">
        <v>72617.33</v>
      </c>
      <c r="W2624" s="4">
        <f t="shared" si="287"/>
        <v>3202424.4000000143</v>
      </c>
      <c r="X2624" s="1" t="s">
        <v>39</v>
      </c>
      <c r="Y2624" s="1" t="s">
        <v>40</v>
      </c>
      <c r="Z2624" s="8">
        <v>48086</v>
      </c>
      <c r="AA2624" s="8" t="str">
        <f>TEXT(Table2[[#This Row],[Application_Date]],"yyy")</f>
        <v>2031</v>
      </c>
      <c r="AB2624" s="8" t="str">
        <f>TEXT(Table2[[#This Row],[Application_Date]],"mmmm")</f>
        <v>August</v>
      </c>
      <c r="AC2624" s="1" t="s">
        <v>61</v>
      </c>
      <c r="AD2624" s="1" t="s">
        <v>42</v>
      </c>
      <c r="AE2624" s="1" t="s">
        <v>43</v>
      </c>
    </row>
    <row r="2625" spans="1:31" x14ac:dyDescent="0.25">
      <c r="A2625" s="1" t="s">
        <v>5390</v>
      </c>
      <c r="B2625" s="1" t="str">
        <f>IF(COUNTIF($A$2:A2625,A2625)&gt;1,"Duplicate","Unique")</f>
        <v>Unique</v>
      </c>
      <c r="C2625" s="1" t="s">
        <v>5391</v>
      </c>
      <c r="D2625" s="1" t="s">
        <v>638</v>
      </c>
      <c r="E2625" s="1" t="str">
        <f t="shared" si="281"/>
        <v>Submitted</v>
      </c>
      <c r="F2625" s="1" t="s">
        <v>35</v>
      </c>
      <c r="G2625" s="1">
        <v>23</v>
      </c>
      <c r="H2625" s="1" t="s">
        <v>36</v>
      </c>
      <c r="I2625" s="1" t="s">
        <v>48</v>
      </c>
      <c r="J2625" s="1" t="s">
        <v>26</v>
      </c>
      <c r="K2625" s="4">
        <v>2155781</v>
      </c>
      <c r="L2625" s="4" t="str">
        <f t="shared" si="282"/>
        <v>Submitted</v>
      </c>
      <c r="M2625" s="1">
        <v>566</v>
      </c>
      <c r="N2625" s="1" t="str">
        <f t="shared" si="283"/>
        <v>High_risk</v>
      </c>
      <c r="O2625" s="1" t="str">
        <f t="shared" si="284"/>
        <v>Excellent</v>
      </c>
      <c r="P2625" s="1" t="str">
        <f t="shared" si="285"/>
        <v>Submitted</v>
      </c>
      <c r="Q2625" s="1" t="str">
        <f t="shared" si="286"/>
        <v>Valid</v>
      </c>
      <c r="R2625" s="1" t="s">
        <v>6</v>
      </c>
      <c r="S2625" s="4">
        <v>3101208</v>
      </c>
      <c r="T2625" s="1">
        <v>16.260000000000002</v>
      </c>
      <c r="U2625" s="1">
        <v>180</v>
      </c>
      <c r="V2625" s="1">
        <v>17228.93</v>
      </c>
      <c r="W2625" s="4">
        <f t="shared" si="287"/>
        <v>4202136.8400000008</v>
      </c>
      <c r="X2625" s="1" t="s">
        <v>85</v>
      </c>
      <c r="Y2625" s="1" t="s">
        <v>86</v>
      </c>
      <c r="Z2625" s="8">
        <v>48087</v>
      </c>
      <c r="AA2625" s="8" t="str">
        <f>TEXT(Table2[[#This Row],[Application_Date]],"yyy")</f>
        <v>2031</v>
      </c>
      <c r="AB2625" s="8" t="str">
        <f>TEXT(Table2[[#This Row],[Application_Date]],"mmmm")</f>
        <v>August</v>
      </c>
      <c r="AC2625" s="1" t="s">
        <v>61</v>
      </c>
      <c r="AD2625" s="1" t="s">
        <v>42</v>
      </c>
      <c r="AE2625" s="1" t="s">
        <v>43</v>
      </c>
    </row>
    <row r="2626" spans="1:31" x14ac:dyDescent="0.25">
      <c r="A2626" s="1" t="s">
        <v>5392</v>
      </c>
      <c r="B2626" s="1" t="str">
        <f>IF(COUNTIF($A$2:A2626,A2626)&gt;1,"Duplicate","Unique")</f>
        <v>Unique</v>
      </c>
      <c r="C2626" s="1" t="s">
        <v>5393</v>
      </c>
      <c r="D2626" s="1" t="s">
        <v>145</v>
      </c>
      <c r="E2626" s="1" t="str">
        <f t="shared" ref="E2626:E2689" si="288">IF(C2626="","Missing","Submitted")</f>
        <v>Submitted</v>
      </c>
      <c r="F2626" s="1" t="s">
        <v>35</v>
      </c>
      <c r="G2626" s="1">
        <v>24</v>
      </c>
      <c r="H2626" s="1" t="s">
        <v>24</v>
      </c>
      <c r="I2626" s="1" t="s">
        <v>48</v>
      </c>
      <c r="J2626" s="1" t="s">
        <v>70</v>
      </c>
      <c r="K2626" s="4">
        <v>1872744</v>
      </c>
      <c r="L2626" s="4" t="str">
        <f t="shared" ref="L2626:L2689" si="289">IF(K2626="","Missing","Submitted")</f>
        <v>Submitted</v>
      </c>
      <c r="M2626" s="1">
        <v>665</v>
      </c>
      <c r="N2626" s="1" t="str">
        <f t="shared" ref="N2626:N2689" si="290">IF(M2626&lt;600,"High_risk",IF(M2626&gt;=750,"medium_risk","low_risk"))</f>
        <v>low_risk</v>
      </c>
      <c r="O2626" s="1" t="str">
        <f t="shared" ref="O2626:O2689" si="291">IF(J2627&lt;503,"Poor",IF(J2627&lt;=550,"Fair",IF(J2627&lt;=750,"Good","Excellent")))</f>
        <v>Excellent</v>
      </c>
      <c r="P2626" s="1" t="str">
        <f t="shared" ref="P2626:P2689" si="292">IF(S2626="","Missing","Submitted")</f>
        <v>Submitted</v>
      </c>
      <c r="Q2626" s="1" t="str">
        <f t="shared" ref="Q2626:Q2689" si="293">IF(AND(M2626&gt;=300,M2626&lt;=900),"Valid","Invalid")</f>
        <v>Valid</v>
      </c>
      <c r="R2626" s="1" t="s">
        <v>38</v>
      </c>
      <c r="S2626" s="4">
        <v>994822</v>
      </c>
      <c r="T2626" s="1">
        <v>17.77</v>
      </c>
      <c r="U2626" s="1">
        <v>12</v>
      </c>
      <c r="V2626" s="1">
        <v>82901.83</v>
      </c>
      <c r="W2626" s="4">
        <f t="shared" ref="W2626:W2689" si="294">PMT(T2626/12,U2626,-S2626)</f>
        <v>1473192.6857724348</v>
      </c>
      <c r="X2626" s="1" t="s">
        <v>59</v>
      </c>
      <c r="Y2626" s="1" t="s">
        <v>60</v>
      </c>
      <c r="Z2626" s="8">
        <v>48088</v>
      </c>
      <c r="AA2626" s="8" t="str">
        <f>TEXT(Table2[[#This Row],[Application_Date]],"yyy")</f>
        <v>2031</v>
      </c>
      <c r="AB2626" s="8" t="str">
        <f>TEXT(Table2[[#This Row],[Application_Date]],"mmmm")</f>
        <v>August</v>
      </c>
      <c r="AC2626" s="1" t="s">
        <v>52</v>
      </c>
      <c r="AD2626" s="1" t="s">
        <v>42</v>
      </c>
      <c r="AE2626" s="1" t="s">
        <v>62</v>
      </c>
    </row>
    <row r="2627" spans="1:31" x14ac:dyDescent="0.25">
      <c r="A2627" s="1" t="s">
        <v>5394</v>
      </c>
      <c r="B2627" s="1" t="str">
        <f>IF(COUNTIF($A$2:A2627,A2627)&gt;1,"Duplicate","Unique")</f>
        <v>Unique</v>
      </c>
      <c r="C2627" s="1" t="s">
        <v>5395</v>
      </c>
      <c r="D2627" s="1" t="s">
        <v>284</v>
      </c>
      <c r="E2627" s="1" t="str">
        <f t="shared" si="288"/>
        <v>Submitted</v>
      </c>
      <c r="F2627" s="1" t="s">
        <v>35</v>
      </c>
      <c r="G2627" s="1">
        <v>33</v>
      </c>
      <c r="H2627" s="1" t="s">
        <v>24</v>
      </c>
      <c r="I2627" s="1" t="s">
        <v>48</v>
      </c>
      <c r="J2627" s="1" t="s">
        <v>37</v>
      </c>
      <c r="K2627" s="4">
        <v>1321370</v>
      </c>
      <c r="L2627" s="4" t="str">
        <f t="shared" si="289"/>
        <v>Submitted</v>
      </c>
      <c r="M2627" s="1">
        <v>344</v>
      </c>
      <c r="N2627" s="1" t="str">
        <f t="shared" si="290"/>
        <v>High_risk</v>
      </c>
      <c r="O2627" s="1" t="str">
        <f t="shared" si="291"/>
        <v>Excellent</v>
      </c>
      <c r="P2627" s="1" t="str">
        <f t="shared" si="292"/>
        <v>Submitted</v>
      </c>
      <c r="Q2627" s="1" t="str">
        <f t="shared" si="293"/>
        <v>Valid</v>
      </c>
      <c r="R2627" s="1" t="s">
        <v>38</v>
      </c>
      <c r="S2627" s="4">
        <v>168597</v>
      </c>
      <c r="T2627" s="1">
        <v>16.440000000000001</v>
      </c>
      <c r="U2627" s="1">
        <v>60</v>
      </c>
      <c r="V2627" s="1">
        <v>2809.95</v>
      </c>
      <c r="W2627" s="4">
        <f t="shared" si="294"/>
        <v>230977.89</v>
      </c>
      <c r="X2627" s="1" t="s">
        <v>28</v>
      </c>
      <c r="Y2627" s="1" t="s">
        <v>29</v>
      </c>
      <c r="Z2627" s="8">
        <v>48089</v>
      </c>
      <c r="AA2627" s="8" t="str">
        <f>TEXT(Table2[[#This Row],[Application_Date]],"yyy")</f>
        <v>2031</v>
      </c>
      <c r="AB2627" s="8" t="str">
        <f>TEXT(Table2[[#This Row],[Application_Date]],"mmmm")</f>
        <v>August</v>
      </c>
      <c r="AC2627" s="1" t="s">
        <v>52</v>
      </c>
      <c r="AD2627" s="1" t="s">
        <v>30</v>
      </c>
      <c r="AE2627" s="1" t="s">
        <v>62</v>
      </c>
    </row>
    <row r="2628" spans="1:31" x14ac:dyDescent="0.25">
      <c r="A2628" s="1" t="s">
        <v>5396</v>
      </c>
      <c r="B2628" s="1" t="str">
        <f>IF(COUNTIF($A$2:A2628,A2628)&gt;1,"Duplicate","Unique")</f>
        <v>Unique</v>
      </c>
      <c r="C2628" s="1" t="s">
        <v>5397</v>
      </c>
      <c r="D2628" s="1" t="s">
        <v>587</v>
      </c>
      <c r="E2628" s="1" t="str">
        <f t="shared" si="288"/>
        <v>Submitted</v>
      </c>
      <c r="F2628" s="1" t="s">
        <v>35</v>
      </c>
      <c r="G2628" s="1">
        <v>46</v>
      </c>
      <c r="H2628" s="1" t="s">
        <v>24</v>
      </c>
      <c r="I2628" s="1" t="s">
        <v>48</v>
      </c>
      <c r="J2628" s="1" t="s">
        <v>49</v>
      </c>
      <c r="K2628" s="4">
        <v>1202396</v>
      </c>
      <c r="L2628" s="4" t="str">
        <f t="shared" si="289"/>
        <v>Submitted</v>
      </c>
      <c r="M2628" s="1">
        <v>659</v>
      </c>
      <c r="N2628" s="1" t="str">
        <f t="shared" si="290"/>
        <v>low_risk</v>
      </c>
      <c r="O2628" s="1" t="str">
        <f t="shared" si="291"/>
        <v>Excellent</v>
      </c>
      <c r="P2628" s="1" t="str">
        <f t="shared" si="292"/>
        <v>Submitted</v>
      </c>
      <c r="Q2628" s="1" t="str">
        <f t="shared" si="293"/>
        <v>Valid</v>
      </c>
      <c r="R2628" s="1" t="s">
        <v>38</v>
      </c>
      <c r="S2628" s="4">
        <v>252344</v>
      </c>
      <c r="T2628" s="1">
        <v>11.71</v>
      </c>
      <c r="U2628" s="1">
        <v>60</v>
      </c>
      <c r="V2628" s="1">
        <v>4205.7299999999996</v>
      </c>
      <c r="W2628" s="4">
        <f t="shared" si="294"/>
        <v>246245.6866666667</v>
      </c>
      <c r="X2628" s="1" t="s">
        <v>28</v>
      </c>
      <c r="Y2628" s="1" t="s">
        <v>29</v>
      </c>
      <c r="Z2628" s="8">
        <v>48090</v>
      </c>
      <c r="AA2628" s="8" t="str">
        <f>TEXT(Table2[[#This Row],[Application_Date]],"yyy")</f>
        <v>2031</v>
      </c>
      <c r="AB2628" s="8" t="str">
        <f>TEXT(Table2[[#This Row],[Application_Date]],"mmmm")</f>
        <v>August</v>
      </c>
      <c r="AC2628" s="1" t="s">
        <v>61</v>
      </c>
      <c r="AD2628" s="1" t="s">
        <v>30</v>
      </c>
      <c r="AE2628" s="1" t="s">
        <v>31</v>
      </c>
    </row>
    <row r="2629" spans="1:31" x14ac:dyDescent="0.25">
      <c r="A2629" s="1" t="s">
        <v>5398</v>
      </c>
      <c r="B2629" s="1" t="str">
        <f>IF(COUNTIF($A$2:A2629,A2629)&gt;1,"Duplicate","Unique")</f>
        <v>Unique</v>
      </c>
      <c r="C2629" s="1" t="s">
        <v>5399</v>
      </c>
      <c r="D2629" s="1" t="s">
        <v>314</v>
      </c>
      <c r="E2629" s="1" t="str">
        <f t="shared" si="288"/>
        <v>Submitted</v>
      </c>
      <c r="F2629" s="1" t="s">
        <v>47</v>
      </c>
      <c r="G2629" s="1">
        <v>31</v>
      </c>
      <c r="H2629" s="1" t="s">
        <v>36</v>
      </c>
      <c r="I2629" s="1" t="s">
        <v>25</v>
      </c>
      <c r="J2629" s="1" t="s">
        <v>26</v>
      </c>
      <c r="K2629" s="4">
        <v>2487302</v>
      </c>
      <c r="L2629" s="4" t="str">
        <f t="shared" si="289"/>
        <v>Submitted</v>
      </c>
      <c r="M2629" s="1">
        <v>886</v>
      </c>
      <c r="N2629" s="1" t="str">
        <f t="shared" si="290"/>
        <v>medium_risk</v>
      </c>
      <c r="O2629" s="1" t="str">
        <f t="shared" si="291"/>
        <v>Excellent</v>
      </c>
      <c r="P2629" s="1" t="str">
        <f t="shared" si="292"/>
        <v>Submitted</v>
      </c>
      <c r="Q2629" s="1" t="str">
        <f t="shared" si="293"/>
        <v>Valid</v>
      </c>
      <c r="R2629" s="1" t="s">
        <v>70</v>
      </c>
      <c r="S2629" s="4">
        <v>2618404</v>
      </c>
      <c r="T2629" s="1">
        <v>17.34</v>
      </c>
      <c r="U2629" s="1">
        <v>60</v>
      </c>
      <c r="V2629" s="1">
        <v>43640.07</v>
      </c>
      <c r="W2629" s="4">
        <f t="shared" si="294"/>
        <v>3783593.7800000003</v>
      </c>
      <c r="X2629" s="1" t="s">
        <v>28</v>
      </c>
      <c r="Y2629" s="1" t="s">
        <v>29</v>
      </c>
      <c r="Z2629" s="8">
        <v>48091</v>
      </c>
      <c r="AA2629" s="8" t="str">
        <f>TEXT(Table2[[#This Row],[Application_Date]],"yyy")</f>
        <v>2031</v>
      </c>
      <c r="AB2629" s="8" t="str">
        <f>TEXT(Table2[[#This Row],[Application_Date]],"mmmm")</f>
        <v>August</v>
      </c>
      <c r="AC2629" s="1" t="s">
        <v>61</v>
      </c>
      <c r="AD2629" s="1" t="s">
        <v>30</v>
      </c>
      <c r="AE2629" s="1" t="s">
        <v>43</v>
      </c>
    </row>
    <row r="2630" spans="1:31" x14ac:dyDescent="0.25">
      <c r="A2630" s="1" t="s">
        <v>5400</v>
      </c>
      <c r="B2630" s="1" t="str">
        <f>IF(COUNTIF($A$2:A2630,A2630)&gt;1,"Duplicate","Unique")</f>
        <v>Unique</v>
      </c>
      <c r="C2630" s="1" t="s">
        <v>5401</v>
      </c>
      <c r="D2630" s="1" t="s">
        <v>78</v>
      </c>
      <c r="E2630" s="1" t="str">
        <f t="shared" si="288"/>
        <v>Submitted</v>
      </c>
      <c r="F2630" s="1" t="s">
        <v>35</v>
      </c>
      <c r="G2630" s="1">
        <v>30</v>
      </c>
      <c r="H2630" s="1" t="s">
        <v>24</v>
      </c>
      <c r="I2630" s="1" t="s">
        <v>48</v>
      </c>
      <c r="J2630" s="1" t="s">
        <v>37</v>
      </c>
      <c r="K2630" s="4">
        <v>2284049</v>
      </c>
      <c r="L2630" s="4" t="str">
        <f t="shared" si="289"/>
        <v>Submitted</v>
      </c>
      <c r="M2630" s="1">
        <v>746</v>
      </c>
      <c r="N2630" s="1" t="str">
        <f t="shared" si="290"/>
        <v>low_risk</v>
      </c>
      <c r="O2630" s="1" t="str">
        <f t="shared" si="291"/>
        <v>Excellent</v>
      </c>
      <c r="P2630" s="1" t="str">
        <f t="shared" si="292"/>
        <v>Submitted</v>
      </c>
      <c r="Q2630" s="1" t="str">
        <f t="shared" si="293"/>
        <v>Valid</v>
      </c>
      <c r="R2630" s="1" t="s">
        <v>70</v>
      </c>
      <c r="S2630" s="4">
        <v>4689639</v>
      </c>
      <c r="T2630" s="1">
        <v>16.23</v>
      </c>
      <c r="U2630" s="1">
        <v>36</v>
      </c>
      <c r="V2630" s="1">
        <v>130267.75</v>
      </c>
      <c r="W2630" s="4">
        <f t="shared" si="294"/>
        <v>6342736.7475002669</v>
      </c>
      <c r="X2630" s="1" t="s">
        <v>39</v>
      </c>
      <c r="Y2630" s="1" t="s">
        <v>40</v>
      </c>
      <c r="Z2630" s="8">
        <v>48092</v>
      </c>
      <c r="AA2630" s="8" t="str">
        <f>TEXT(Table2[[#This Row],[Application_Date]],"yyy")</f>
        <v>2031</v>
      </c>
      <c r="AB2630" s="8" t="str">
        <f>TEXT(Table2[[#This Row],[Application_Date]],"mmmm")</f>
        <v>September</v>
      </c>
      <c r="AC2630" s="1" t="s">
        <v>61</v>
      </c>
      <c r="AD2630" s="1" t="s">
        <v>42</v>
      </c>
      <c r="AE2630" s="1" t="s">
        <v>62</v>
      </c>
    </row>
    <row r="2631" spans="1:31" x14ac:dyDescent="0.25">
      <c r="A2631" s="1" t="s">
        <v>5402</v>
      </c>
      <c r="B2631" s="1" t="str">
        <f>IF(COUNTIF($A$2:A2631,A2631)&gt;1,"Duplicate","Unique")</f>
        <v>Unique</v>
      </c>
      <c r="C2631" s="1" t="s">
        <v>5403</v>
      </c>
      <c r="D2631" s="1" t="s">
        <v>489</v>
      </c>
      <c r="E2631" s="1" t="str">
        <f t="shared" si="288"/>
        <v>Submitted</v>
      </c>
      <c r="F2631" s="1" t="s">
        <v>35</v>
      </c>
      <c r="G2631" s="1">
        <v>45</v>
      </c>
      <c r="H2631" s="1" t="s">
        <v>36</v>
      </c>
      <c r="I2631" s="1" t="s">
        <v>48</v>
      </c>
      <c r="J2631" s="1" t="s">
        <v>70</v>
      </c>
      <c r="K2631" s="4">
        <v>1009880</v>
      </c>
      <c r="L2631" s="4" t="str">
        <f t="shared" si="289"/>
        <v>Submitted</v>
      </c>
      <c r="M2631" s="1">
        <v>563</v>
      </c>
      <c r="N2631" s="1" t="str">
        <f t="shared" si="290"/>
        <v>High_risk</v>
      </c>
      <c r="O2631" s="1" t="str">
        <f t="shared" si="291"/>
        <v>Excellent</v>
      </c>
      <c r="P2631" s="1" t="str">
        <f t="shared" si="292"/>
        <v>Submitted</v>
      </c>
      <c r="Q2631" s="1" t="str">
        <f t="shared" si="293"/>
        <v>Valid</v>
      </c>
      <c r="R2631" s="1" t="s">
        <v>70</v>
      </c>
      <c r="S2631" s="4">
        <v>3792306</v>
      </c>
      <c r="T2631" s="1">
        <v>17.07</v>
      </c>
      <c r="U2631" s="1">
        <v>60</v>
      </c>
      <c r="V2631" s="1">
        <v>63205.1</v>
      </c>
      <c r="W2631" s="4">
        <f t="shared" si="294"/>
        <v>5394555.2850000001</v>
      </c>
      <c r="X2631" s="1" t="s">
        <v>28</v>
      </c>
      <c r="Y2631" s="1" t="s">
        <v>29</v>
      </c>
      <c r="Z2631" s="8">
        <v>48093</v>
      </c>
      <c r="AA2631" s="8" t="str">
        <f>TEXT(Table2[[#This Row],[Application_Date]],"yyy")</f>
        <v>2031</v>
      </c>
      <c r="AB2631" s="8" t="str">
        <f>TEXT(Table2[[#This Row],[Application_Date]],"mmmm")</f>
        <v>September</v>
      </c>
      <c r="AC2631" s="1" t="s">
        <v>61</v>
      </c>
      <c r="AD2631" s="1" t="s">
        <v>42</v>
      </c>
      <c r="AE2631" s="1" t="s">
        <v>66</v>
      </c>
    </row>
    <row r="2632" spans="1:31" x14ac:dyDescent="0.25">
      <c r="A2632" s="1" t="s">
        <v>5404</v>
      </c>
      <c r="B2632" s="1" t="str">
        <f>IF(COUNTIF($A$2:A2632,A2632)&gt;1,"Duplicate","Unique")</f>
        <v>Unique</v>
      </c>
      <c r="C2632" s="1" t="s">
        <v>5405</v>
      </c>
      <c r="D2632" s="1" t="s">
        <v>34</v>
      </c>
      <c r="E2632" s="1" t="str">
        <f t="shared" si="288"/>
        <v>Submitted</v>
      </c>
      <c r="F2632" s="1" t="s">
        <v>35</v>
      </c>
      <c r="G2632" s="1">
        <v>27</v>
      </c>
      <c r="H2632" s="1" t="s">
        <v>36</v>
      </c>
      <c r="I2632" s="1" t="s">
        <v>25</v>
      </c>
      <c r="J2632" s="1" t="s">
        <v>26</v>
      </c>
      <c r="K2632" s="4">
        <v>537629</v>
      </c>
      <c r="L2632" s="4" t="str">
        <f t="shared" si="289"/>
        <v>Submitted</v>
      </c>
      <c r="M2632" s="1">
        <v>636</v>
      </c>
      <c r="N2632" s="1" t="str">
        <f t="shared" si="290"/>
        <v>low_risk</v>
      </c>
      <c r="O2632" s="1" t="str">
        <f t="shared" si="291"/>
        <v>Excellent</v>
      </c>
      <c r="P2632" s="1" t="str">
        <f t="shared" si="292"/>
        <v>Submitted</v>
      </c>
      <c r="Q2632" s="1" t="str">
        <f t="shared" si="293"/>
        <v>Valid</v>
      </c>
      <c r="R2632" s="1" t="s">
        <v>27</v>
      </c>
      <c r="S2632" s="4">
        <v>4906260</v>
      </c>
      <c r="T2632" s="1">
        <v>8.5500000000000007</v>
      </c>
      <c r="U2632" s="1">
        <v>120</v>
      </c>
      <c r="V2632" s="1">
        <v>40885.5</v>
      </c>
      <c r="W2632" s="4">
        <f t="shared" si="294"/>
        <v>3495710.25</v>
      </c>
      <c r="X2632" s="1" t="s">
        <v>105</v>
      </c>
      <c r="Y2632" s="1" t="s">
        <v>106</v>
      </c>
      <c r="Z2632" s="8">
        <v>48094</v>
      </c>
      <c r="AA2632" s="8" t="str">
        <f>TEXT(Table2[[#This Row],[Application_Date]],"yyy")</f>
        <v>2031</v>
      </c>
      <c r="AB2632" s="8" t="str">
        <f>TEXT(Table2[[#This Row],[Application_Date]],"mmmm")</f>
        <v>September</v>
      </c>
      <c r="AC2632" s="1" t="s">
        <v>61</v>
      </c>
      <c r="AD2632" s="1" t="s">
        <v>42</v>
      </c>
      <c r="AE2632" s="1" t="s">
        <v>62</v>
      </c>
    </row>
    <row r="2633" spans="1:31" x14ac:dyDescent="0.25">
      <c r="A2633" s="1" t="s">
        <v>5406</v>
      </c>
      <c r="B2633" s="1" t="str">
        <f>IF(COUNTIF($A$2:A2633,A2633)&gt;1,"Duplicate","Unique")</f>
        <v>Unique</v>
      </c>
      <c r="C2633" s="1" t="s">
        <v>5407</v>
      </c>
      <c r="D2633" s="1" t="s">
        <v>638</v>
      </c>
      <c r="E2633" s="1" t="str">
        <f t="shared" si="288"/>
        <v>Submitted</v>
      </c>
      <c r="F2633" s="1" t="s">
        <v>47</v>
      </c>
      <c r="G2633" s="1">
        <v>47</v>
      </c>
      <c r="H2633" s="1" t="s">
        <v>36</v>
      </c>
      <c r="I2633" s="1" t="s">
        <v>25</v>
      </c>
      <c r="J2633" s="1" t="s">
        <v>37</v>
      </c>
      <c r="K2633" s="4">
        <v>0</v>
      </c>
      <c r="L2633" s="4" t="str">
        <f t="shared" si="289"/>
        <v>Submitted</v>
      </c>
      <c r="M2633" s="1">
        <v>357</v>
      </c>
      <c r="N2633" s="1" t="str">
        <f t="shared" si="290"/>
        <v>High_risk</v>
      </c>
      <c r="O2633" s="1" t="str">
        <f t="shared" si="291"/>
        <v>Excellent</v>
      </c>
      <c r="P2633" s="1" t="str">
        <f t="shared" si="292"/>
        <v>Submitted</v>
      </c>
      <c r="Q2633" s="1" t="str">
        <f t="shared" si="293"/>
        <v>Valid</v>
      </c>
      <c r="R2633" s="1" t="s">
        <v>38</v>
      </c>
      <c r="S2633" s="4">
        <v>3950058</v>
      </c>
      <c r="T2633" s="1">
        <v>8.06</v>
      </c>
      <c r="U2633" s="1">
        <v>60</v>
      </c>
      <c r="V2633" s="1">
        <v>65834.3</v>
      </c>
      <c r="W2633" s="4">
        <f t="shared" si="294"/>
        <v>2653122.290000109</v>
      </c>
      <c r="X2633" s="1" t="s">
        <v>28</v>
      </c>
      <c r="Y2633" s="1" t="s">
        <v>29</v>
      </c>
      <c r="Z2633" s="8">
        <v>48095</v>
      </c>
      <c r="AA2633" s="8" t="str">
        <f>TEXT(Table2[[#This Row],[Application_Date]],"yyy")</f>
        <v>2031</v>
      </c>
      <c r="AB2633" s="8" t="str">
        <f>TEXT(Table2[[#This Row],[Application_Date]],"mmmm")</f>
        <v>September</v>
      </c>
      <c r="AC2633" s="1" t="s">
        <v>41</v>
      </c>
      <c r="AD2633" s="1" t="s">
        <v>30</v>
      </c>
      <c r="AE2633" s="1" t="s">
        <v>43</v>
      </c>
    </row>
    <row r="2634" spans="1:31" x14ac:dyDescent="0.25">
      <c r="A2634" s="1" t="s">
        <v>5408</v>
      </c>
      <c r="B2634" s="1" t="str">
        <f>IF(COUNTIF($A$2:A2634,A2634)&gt;1,"Duplicate","Unique")</f>
        <v>Unique</v>
      </c>
      <c r="C2634" s="1" t="s">
        <v>5409</v>
      </c>
      <c r="D2634" s="1" t="s">
        <v>154</v>
      </c>
      <c r="E2634" s="1" t="str">
        <f t="shared" si="288"/>
        <v>Submitted</v>
      </c>
      <c r="F2634" s="1" t="s">
        <v>35</v>
      </c>
      <c r="G2634" s="1">
        <v>42</v>
      </c>
      <c r="H2634" s="1" t="s">
        <v>24</v>
      </c>
      <c r="I2634" s="1" t="s">
        <v>48</v>
      </c>
      <c r="J2634" s="1" t="s">
        <v>37</v>
      </c>
      <c r="K2634" s="4">
        <v>2290162</v>
      </c>
      <c r="L2634" s="4" t="str">
        <f t="shared" si="289"/>
        <v>Submitted</v>
      </c>
      <c r="M2634" s="1">
        <v>596</v>
      </c>
      <c r="N2634" s="1" t="str">
        <f t="shared" si="290"/>
        <v>High_risk</v>
      </c>
      <c r="O2634" s="1" t="str">
        <f t="shared" si="291"/>
        <v>Excellent</v>
      </c>
      <c r="P2634" s="1" t="str">
        <f t="shared" si="292"/>
        <v>Submitted</v>
      </c>
      <c r="Q2634" s="1" t="str">
        <f t="shared" si="293"/>
        <v>Valid</v>
      </c>
      <c r="R2634" s="1" t="s">
        <v>6</v>
      </c>
      <c r="S2634" s="4">
        <v>0</v>
      </c>
      <c r="T2634" s="1">
        <v>17.100000000000001</v>
      </c>
      <c r="U2634" s="1">
        <v>24</v>
      </c>
      <c r="V2634" s="1">
        <v>10416.67</v>
      </c>
      <c r="W2634" s="4">
        <f t="shared" si="294"/>
        <v>0</v>
      </c>
      <c r="X2634" s="1" t="s">
        <v>95</v>
      </c>
      <c r="Y2634" s="1" t="s">
        <v>96</v>
      </c>
      <c r="Z2634" s="8">
        <v>48096</v>
      </c>
      <c r="AA2634" s="8" t="str">
        <f>TEXT(Table2[[#This Row],[Application_Date]],"yyy")</f>
        <v>2031</v>
      </c>
      <c r="AB2634" s="8" t="str">
        <f>TEXT(Table2[[#This Row],[Application_Date]],"mmmm")</f>
        <v>September</v>
      </c>
      <c r="AC2634" s="1" t="s">
        <v>41</v>
      </c>
      <c r="AD2634" s="1" t="s">
        <v>30</v>
      </c>
      <c r="AE2634" s="1" t="s">
        <v>43</v>
      </c>
    </row>
    <row r="2635" spans="1:31" x14ac:dyDescent="0.25">
      <c r="A2635" s="1" t="s">
        <v>5410</v>
      </c>
      <c r="B2635" s="1" t="str">
        <f>IF(COUNTIF($A$2:A2635,A2635)&gt;1,"Duplicate","Unique")</f>
        <v>Unique</v>
      </c>
      <c r="C2635" s="1" t="s">
        <v>5411</v>
      </c>
      <c r="D2635" s="1" t="s">
        <v>403</v>
      </c>
      <c r="E2635" s="1" t="str">
        <f t="shared" si="288"/>
        <v>Submitted</v>
      </c>
      <c r="F2635" s="1" t="s">
        <v>35</v>
      </c>
      <c r="G2635" s="1">
        <v>64</v>
      </c>
      <c r="H2635" s="1" t="s">
        <v>36</v>
      </c>
      <c r="I2635" s="1" t="s">
        <v>48</v>
      </c>
      <c r="J2635" s="1" t="s">
        <v>49</v>
      </c>
      <c r="K2635" s="4">
        <v>1595913</v>
      </c>
      <c r="L2635" s="4" t="str">
        <f t="shared" si="289"/>
        <v>Submitted</v>
      </c>
      <c r="M2635" s="1">
        <v>482</v>
      </c>
      <c r="N2635" s="1" t="str">
        <f t="shared" si="290"/>
        <v>High_risk</v>
      </c>
      <c r="O2635" s="1" t="str">
        <f t="shared" si="291"/>
        <v>Excellent</v>
      </c>
      <c r="P2635" s="1" t="str">
        <f t="shared" si="292"/>
        <v>Submitted</v>
      </c>
      <c r="Q2635" s="1" t="str">
        <f t="shared" si="293"/>
        <v>Valid</v>
      </c>
      <c r="R2635" s="1" t="s">
        <v>38</v>
      </c>
      <c r="S2635" s="4">
        <v>1753561</v>
      </c>
      <c r="T2635" s="1">
        <v>10.27</v>
      </c>
      <c r="U2635" s="1">
        <v>60</v>
      </c>
      <c r="V2635" s="1">
        <v>29226.02</v>
      </c>
      <c r="W2635" s="4">
        <f t="shared" si="294"/>
        <v>1500755.9558333335</v>
      </c>
      <c r="X2635" s="1" t="s">
        <v>95</v>
      </c>
      <c r="Y2635" s="1" t="s">
        <v>96</v>
      </c>
      <c r="Z2635" s="8">
        <v>48097</v>
      </c>
      <c r="AA2635" s="8" t="str">
        <f>TEXT(Table2[[#This Row],[Application_Date]],"yyy")</f>
        <v>2031</v>
      </c>
      <c r="AB2635" s="8" t="str">
        <f>TEXT(Table2[[#This Row],[Application_Date]],"mmmm")</f>
        <v>September</v>
      </c>
      <c r="AC2635" s="1" t="s">
        <v>52</v>
      </c>
      <c r="AD2635" s="1" t="s">
        <v>42</v>
      </c>
      <c r="AE2635" s="1" t="s">
        <v>43</v>
      </c>
    </row>
    <row r="2636" spans="1:31" x14ac:dyDescent="0.25">
      <c r="A2636" s="1" t="s">
        <v>5412</v>
      </c>
      <c r="B2636" s="1" t="str">
        <f>IF(COUNTIF($A$2:A2636,A2636)&gt;1,"Duplicate","Unique")</f>
        <v>Unique</v>
      </c>
      <c r="C2636" s="1" t="s">
        <v>5413</v>
      </c>
      <c r="D2636" s="1" t="s">
        <v>249</v>
      </c>
      <c r="E2636" s="1" t="str">
        <f t="shared" si="288"/>
        <v>Submitted</v>
      </c>
      <c r="F2636" s="1" t="s">
        <v>47</v>
      </c>
      <c r="G2636" s="1">
        <v>42</v>
      </c>
      <c r="H2636" s="1" t="s">
        <v>36</v>
      </c>
      <c r="I2636" s="1" t="s">
        <v>48</v>
      </c>
      <c r="J2636" s="1" t="s">
        <v>70</v>
      </c>
      <c r="K2636" s="4">
        <v>759424</v>
      </c>
      <c r="L2636" s="4" t="str">
        <f t="shared" si="289"/>
        <v>Submitted</v>
      </c>
      <c r="M2636" s="1">
        <v>413</v>
      </c>
      <c r="N2636" s="1" t="str">
        <f t="shared" si="290"/>
        <v>High_risk</v>
      </c>
      <c r="O2636" s="1" t="str">
        <f t="shared" si="291"/>
        <v>Excellent</v>
      </c>
      <c r="P2636" s="1" t="str">
        <f t="shared" si="292"/>
        <v>Submitted</v>
      </c>
      <c r="Q2636" s="1" t="str">
        <f t="shared" si="293"/>
        <v>Valid</v>
      </c>
      <c r="R2636" s="1" t="s">
        <v>82</v>
      </c>
      <c r="S2636" s="4">
        <v>2189697</v>
      </c>
      <c r="T2636" s="1">
        <v>8.2899999999999991</v>
      </c>
      <c r="U2636" s="1">
        <v>12</v>
      </c>
      <c r="V2636" s="1">
        <v>182474.75</v>
      </c>
      <c r="W2636" s="4">
        <f t="shared" si="294"/>
        <v>1515491.1939478789</v>
      </c>
      <c r="X2636" s="1" t="s">
        <v>28</v>
      </c>
      <c r="Y2636" s="1" t="s">
        <v>29</v>
      </c>
      <c r="Z2636" s="8">
        <v>48098</v>
      </c>
      <c r="AA2636" s="8" t="str">
        <f>TEXT(Table2[[#This Row],[Application_Date]],"yyy")</f>
        <v>2031</v>
      </c>
      <c r="AB2636" s="8" t="str">
        <f>TEXT(Table2[[#This Row],[Application_Date]],"mmmm")</f>
        <v>September</v>
      </c>
      <c r="AC2636" s="1" t="s">
        <v>52</v>
      </c>
      <c r="AD2636" s="1" t="s">
        <v>42</v>
      </c>
      <c r="AE2636" s="1" t="s">
        <v>31</v>
      </c>
    </row>
    <row r="2637" spans="1:31" x14ac:dyDescent="0.25">
      <c r="A2637" s="1" t="s">
        <v>5414</v>
      </c>
      <c r="B2637" s="1" t="str">
        <f>IF(COUNTIF($A$2:A2637,A2637)&gt;1,"Duplicate","Unique")</f>
        <v>Unique</v>
      </c>
      <c r="C2637" s="1" t="s">
        <v>5415</v>
      </c>
      <c r="D2637" s="1" t="s">
        <v>207</v>
      </c>
      <c r="E2637" s="1" t="str">
        <f t="shared" si="288"/>
        <v>Submitted</v>
      </c>
      <c r="F2637" s="1" t="s">
        <v>35</v>
      </c>
      <c r="G2637" s="1">
        <v>32</v>
      </c>
      <c r="H2637" s="1" t="s">
        <v>24</v>
      </c>
      <c r="I2637" s="1" t="s">
        <v>48</v>
      </c>
      <c r="J2637" s="1" t="s">
        <v>26</v>
      </c>
      <c r="K2637" s="4">
        <v>386701</v>
      </c>
      <c r="L2637" s="4" t="str">
        <f t="shared" si="289"/>
        <v>Submitted</v>
      </c>
      <c r="M2637" s="1">
        <v>832</v>
      </c>
      <c r="N2637" s="1" t="str">
        <f t="shared" si="290"/>
        <v>medium_risk</v>
      </c>
      <c r="O2637" s="1" t="str">
        <f t="shared" si="291"/>
        <v>Excellent</v>
      </c>
      <c r="P2637" s="1" t="str">
        <f t="shared" si="292"/>
        <v>Submitted</v>
      </c>
      <c r="Q2637" s="1" t="str">
        <f t="shared" si="293"/>
        <v>Valid</v>
      </c>
      <c r="R2637" s="1" t="s">
        <v>6</v>
      </c>
      <c r="S2637" s="4">
        <v>4140251</v>
      </c>
      <c r="T2637" s="1">
        <v>11.71</v>
      </c>
      <c r="U2637" s="1">
        <v>180</v>
      </c>
      <c r="V2637" s="1">
        <v>23001.39</v>
      </c>
      <c r="W2637" s="4">
        <f t="shared" si="294"/>
        <v>4040194.9341666671</v>
      </c>
      <c r="X2637" s="1" t="s">
        <v>59</v>
      </c>
      <c r="Y2637" s="1" t="s">
        <v>60</v>
      </c>
      <c r="Z2637" s="8">
        <v>48099</v>
      </c>
      <c r="AA2637" s="8" t="str">
        <f>TEXT(Table2[[#This Row],[Application_Date]],"yyy")</f>
        <v>2031</v>
      </c>
      <c r="AB2637" s="8" t="str">
        <f>TEXT(Table2[[#This Row],[Application_Date]],"mmmm")</f>
        <v>September</v>
      </c>
      <c r="AC2637" s="1" t="s">
        <v>41</v>
      </c>
      <c r="AD2637" s="1" t="s">
        <v>42</v>
      </c>
      <c r="AE2637" s="1" t="s">
        <v>31</v>
      </c>
    </row>
    <row r="2638" spans="1:31" x14ac:dyDescent="0.25">
      <c r="A2638" s="1" t="s">
        <v>5416</v>
      </c>
      <c r="B2638" s="1" t="str">
        <f>IF(COUNTIF($A$2:A2638,A2638)&gt;1,"Duplicate","Unique")</f>
        <v>Unique</v>
      </c>
      <c r="C2638" s="1" t="s">
        <v>5417</v>
      </c>
      <c r="D2638" s="1">
        <v>0</v>
      </c>
      <c r="E2638" s="1" t="str">
        <f t="shared" si="288"/>
        <v>Submitted</v>
      </c>
      <c r="F2638" s="1" t="s">
        <v>47</v>
      </c>
      <c r="G2638" s="1">
        <v>18</v>
      </c>
      <c r="H2638" s="1" t="s">
        <v>24</v>
      </c>
      <c r="I2638" s="1" t="s">
        <v>25</v>
      </c>
      <c r="J2638" s="1" t="s">
        <v>70</v>
      </c>
      <c r="K2638" s="4">
        <v>1129342</v>
      </c>
      <c r="L2638" s="4" t="str">
        <f t="shared" si="289"/>
        <v>Submitted</v>
      </c>
      <c r="M2638" s="1">
        <v>874</v>
      </c>
      <c r="N2638" s="1" t="str">
        <f t="shared" si="290"/>
        <v>medium_risk</v>
      </c>
      <c r="O2638" s="1" t="str">
        <f t="shared" si="291"/>
        <v>Excellent</v>
      </c>
      <c r="P2638" s="1" t="str">
        <f t="shared" si="292"/>
        <v>Submitted</v>
      </c>
      <c r="Q2638" s="1" t="str">
        <f t="shared" si="293"/>
        <v>Valid</v>
      </c>
      <c r="R2638" s="1" t="s">
        <v>27</v>
      </c>
      <c r="S2638" s="4">
        <v>1665136</v>
      </c>
      <c r="T2638" s="1">
        <v>13.87</v>
      </c>
      <c r="U2638" s="1">
        <v>60</v>
      </c>
      <c r="V2638" s="1">
        <v>27752.27</v>
      </c>
      <c r="W2638" s="4">
        <f t="shared" si="294"/>
        <v>1924619.6933333331</v>
      </c>
      <c r="X2638" s="1" t="s">
        <v>95</v>
      </c>
      <c r="Y2638" s="1" t="s">
        <v>96</v>
      </c>
      <c r="Z2638" s="8">
        <v>48100</v>
      </c>
      <c r="AA2638" s="8" t="str">
        <f>TEXT(Table2[[#This Row],[Application_Date]],"yyy")</f>
        <v>2031</v>
      </c>
      <c r="AB2638" s="8" t="str">
        <f>TEXT(Table2[[#This Row],[Application_Date]],"mmmm")</f>
        <v>September</v>
      </c>
      <c r="AC2638" s="1" t="s">
        <v>41</v>
      </c>
      <c r="AD2638" s="1" t="s">
        <v>42</v>
      </c>
      <c r="AE2638" s="1" t="s">
        <v>66</v>
      </c>
    </row>
    <row r="2639" spans="1:31" x14ac:dyDescent="0.25">
      <c r="A2639" s="1" t="s">
        <v>5418</v>
      </c>
      <c r="B2639" s="1" t="str">
        <f>IF(COUNTIF($A$2:A2639,A2639)&gt;1,"Duplicate","Unique")</f>
        <v>Unique</v>
      </c>
      <c r="C2639" s="1" t="s">
        <v>5419</v>
      </c>
      <c r="D2639" s="1" t="s">
        <v>284</v>
      </c>
      <c r="E2639" s="1" t="str">
        <f t="shared" si="288"/>
        <v>Submitted</v>
      </c>
      <c r="F2639" s="1" t="s">
        <v>35</v>
      </c>
      <c r="G2639" s="1">
        <v>21</v>
      </c>
      <c r="H2639" s="1" t="s">
        <v>36</v>
      </c>
      <c r="I2639" s="1" t="s">
        <v>48</v>
      </c>
      <c r="J2639" s="1" t="s">
        <v>37</v>
      </c>
      <c r="K2639" s="4">
        <v>428538</v>
      </c>
      <c r="L2639" s="4" t="str">
        <f t="shared" si="289"/>
        <v>Submitted</v>
      </c>
      <c r="M2639" s="1">
        <v>602</v>
      </c>
      <c r="N2639" s="1" t="str">
        <f t="shared" si="290"/>
        <v>low_risk</v>
      </c>
      <c r="O2639" s="1" t="str">
        <f t="shared" si="291"/>
        <v>Excellent</v>
      </c>
      <c r="P2639" s="1" t="str">
        <f t="shared" si="292"/>
        <v>Submitted</v>
      </c>
      <c r="Q2639" s="1" t="str">
        <f t="shared" si="293"/>
        <v>Valid</v>
      </c>
      <c r="R2639" s="1" t="s">
        <v>6</v>
      </c>
      <c r="S2639" s="4">
        <v>85302</v>
      </c>
      <c r="T2639" s="1">
        <v>9.43</v>
      </c>
      <c r="U2639" s="1">
        <v>12</v>
      </c>
      <c r="V2639" s="1">
        <v>7108.5</v>
      </c>
      <c r="W2639" s="4">
        <f t="shared" si="294"/>
        <v>67096.924279872183</v>
      </c>
      <c r="X2639" s="1" t="s">
        <v>95</v>
      </c>
      <c r="Y2639" s="1" t="s">
        <v>96</v>
      </c>
      <c r="Z2639" s="8">
        <v>48101</v>
      </c>
      <c r="AA2639" s="8" t="str">
        <f>TEXT(Table2[[#This Row],[Application_Date]],"yyy")</f>
        <v>2031</v>
      </c>
      <c r="AB2639" s="8" t="str">
        <f>TEXT(Table2[[#This Row],[Application_Date]],"mmmm")</f>
        <v>September</v>
      </c>
      <c r="AC2639" s="1" t="s">
        <v>52</v>
      </c>
      <c r="AD2639" s="1" t="s">
        <v>42</v>
      </c>
      <c r="AE2639" s="1" t="s">
        <v>66</v>
      </c>
    </row>
    <row r="2640" spans="1:31" x14ac:dyDescent="0.25">
      <c r="A2640" s="1" t="s">
        <v>5420</v>
      </c>
      <c r="B2640" s="1" t="str">
        <f>IF(COUNTIF($A$2:A2640,A2640)&gt;1,"Duplicate","Unique")</f>
        <v>Unique</v>
      </c>
      <c r="C2640" s="1" t="s">
        <v>5421</v>
      </c>
      <c r="D2640" s="1" t="s">
        <v>328</v>
      </c>
      <c r="E2640" s="1" t="str">
        <f t="shared" si="288"/>
        <v>Submitted</v>
      </c>
      <c r="F2640" s="1" t="s">
        <v>47</v>
      </c>
      <c r="G2640" s="1">
        <v>65</v>
      </c>
      <c r="H2640" s="1" t="s">
        <v>24</v>
      </c>
      <c r="I2640" s="1" t="s">
        <v>25</v>
      </c>
      <c r="J2640" s="1" t="s">
        <v>26</v>
      </c>
      <c r="K2640" s="4">
        <v>753785</v>
      </c>
      <c r="L2640" s="4" t="str">
        <f t="shared" si="289"/>
        <v>Submitted</v>
      </c>
      <c r="M2640" s="1">
        <v>564</v>
      </c>
      <c r="N2640" s="1" t="str">
        <f t="shared" si="290"/>
        <v>High_risk</v>
      </c>
      <c r="O2640" s="1" t="str">
        <f t="shared" si="291"/>
        <v>Excellent</v>
      </c>
      <c r="P2640" s="1" t="str">
        <f t="shared" si="292"/>
        <v>Submitted</v>
      </c>
      <c r="Q2640" s="1" t="str">
        <f t="shared" si="293"/>
        <v>Valid</v>
      </c>
      <c r="R2640" s="1" t="s">
        <v>70</v>
      </c>
      <c r="S2640" s="4">
        <v>1316081</v>
      </c>
      <c r="T2640" s="1">
        <v>10.18</v>
      </c>
      <c r="U2640" s="1">
        <v>24</v>
      </c>
      <c r="V2640" s="1">
        <v>54836.71</v>
      </c>
      <c r="W2640" s="4">
        <f t="shared" si="294"/>
        <v>1116475.823361404</v>
      </c>
      <c r="X2640" s="1" t="s">
        <v>85</v>
      </c>
      <c r="Y2640" s="1" t="s">
        <v>86</v>
      </c>
      <c r="Z2640" s="8">
        <v>48102</v>
      </c>
      <c r="AA2640" s="8" t="str">
        <f>TEXT(Table2[[#This Row],[Application_Date]],"yyy")</f>
        <v>2031</v>
      </c>
      <c r="AB2640" s="8" t="str">
        <f>TEXT(Table2[[#This Row],[Application_Date]],"mmmm")</f>
        <v>September</v>
      </c>
      <c r="AC2640" s="1" t="s">
        <v>61</v>
      </c>
      <c r="AD2640" s="1" t="s">
        <v>30</v>
      </c>
      <c r="AE2640" s="1" t="s">
        <v>43</v>
      </c>
    </row>
    <row r="2641" spans="1:31" x14ac:dyDescent="0.25">
      <c r="A2641" s="1" t="s">
        <v>5422</v>
      </c>
      <c r="B2641" s="1" t="str">
        <f>IF(COUNTIF($A$2:A2641,A2641)&gt;1,"Duplicate","Unique")</f>
        <v>Unique</v>
      </c>
      <c r="C2641" s="1" t="s">
        <v>5423</v>
      </c>
      <c r="D2641" s="1" t="s">
        <v>172</v>
      </c>
      <c r="E2641" s="1" t="str">
        <f t="shared" si="288"/>
        <v>Submitted</v>
      </c>
      <c r="F2641" s="1" t="s">
        <v>35</v>
      </c>
      <c r="G2641" s="1">
        <v>43</v>
      </c>
      <c r="H2641" s="1" t="s">
        <v>24</v>
      </c>
      <c r="I2641" s="1" t="s">
        <v>25</v>
      </c>
      <c r="J2641" s="1" t="s">
        <v>37</v>
      </c>
      <c r="K2641" s="4">
        <v>566420</v>
      </c>
      <c r="L2641" s="4" t="str">
        <f t="shared" si="289"/>
        <v>Submitted</v>
      </c>
      <c r="M2641" s="1">
        <v>734</v>
      </c>
      <c r="N2641" s="1" t="str">
        <f t="shared" si="290"/>
        <v>low_risk</v>
      </c>
      <c r="O2641" s="1" t="str">
        <f t="shared" si="291"/>
        <v>Excellent</v>
      </c>
      <c r="P2641" s="1" t="str">
        <f t="shared" si="292"/>
        <v>Submitted</v>
      </c>
      <c r="Q2641" s="1" t="str">
        <f t="shared" si="293"/>
        <v>Valid</v>
      </c>
      <c r="R2641" s="1" t="s">
        <v>70</v>
      </c>
      <c r="S2641" s="4">
        <v>941754</v>
      </c>
      <c r="T2641" s="1">
        <v>16.670000000000002</v>
      </c>
      <c r="U2641" s="1">
        <v>12</v>
      </c>
      <c r="V2641" s="1">
        <v>78479.5</v>
      </c>
      <c r="W2641" s="4">
        <f t="shared" si="294"/>
        <v>1308291.087220306</v>
      </c>
      <c r="X2641" s="1" t="s">
        <v>28</v>
      </c>
      <c r="Y2641" s="1" t="s">
        <v>29</v>
      </c>
      <c r="Z2641" s="8">
        <v>48103</v>
      </c>
      <c r="AA2641" s="8" t="str">
        <f>TEXT(Table2[[#This Row],[Application_Date]],"yyy")</f>
        <v>2031</v>
      </c>
      <c r="AB2641" s="8" t="str">
        <f>TEXT(Table2[[#This Row],[Application_Date]],"mmmm")</f>
        <v>September</v>
      </c>
      <c r="AC2641" s="1" t="s">
        <v>52</v>
      </c>
      <c r="AD2641" s="1" t="s">
        <v>42</v>
      </c>
      <c r="AE2641" s="1" t="s">
        <v>62</v>
      </c>
    </row>
    <row r="2642" spans="1:31" x14ac:dyDescent="0.25">
      <c r="A2642" s="1" t="s">
        <v>5424</v>
      </c>
      <c r="B2642" s="1" t="str">
        <f>IF(COUNTIF($A$2:A2642,A2642)&gt;1,"Duplicate","Unique")</f>
        <v>Unique</v>
      </c>
      <c r="C2642" s="1" t="s">
        <v>5425</v>
      </c>
      <c r="D2642" s="1" t="s">
        <v>249</v>
      </c>
      <c r="E2642" s="1" t="str">
        <f t="shared" si="288"/>
        <v>Submitted</v>
      </c>
      <c r="F2642" s="1" t="s">
        <v>47</v>
      </c>
      <c r="G2642" s="1">
        <v>41</v>
      </c>
      <c r="H2642" s="1" t="s">
        <v>36</v>
      </c>
      <c r="I2642" s="1" t="s">
        <v>48</v>
      </c>
      <c r="J2642" s="1" t="s">
        <v>70</v>
      </c>
      <c r="K2642" s="4">
        <v>2167747</v>
      </c>
      <c r="L2642" s="4" t="str">
        <f t="shared" si="289"/>
        <v>Submitted</v>
      </c>
      <c r="M2642" s="1">
        <v>374</v>
      </c>
      <c r="N2642" s="1" t="str">
        <f t="shared" si="290"/>
        <v>High_risk</v>
      </c>
      <c r="O2642" s="1" t="str">
        <f t="shared" si="291"/>
        <v>Excellent</v>
      </c>
      <c r="P2642" s="1" t="str">
        <f t="shared" si="292"/>
        <v>Submitted</v>
      </c>
      <c r="Q2642" s="1" t="str">
        <f t="shared" si="293"/>
        <v>Valid</v>
      </c>
      <c r="R2642" s="1" t="s">
        <v>6</v>
      </c>
      <c r="S2642" s="4">
        <v>1621982</v>
      </c>
      <c r="T2642" s="1">
        <v>16.75</v>
      </c>
      <c r="U2642" s="1">
        <v>36</v>
      </c>
      <c r="V2642" s="1">
        <v>45055.06</v>
      </c>
      <c r="W2642" s="4">
        <f t="shared" si="294"/>
        <v>2264016.5416667159</v>
      </c>
      <c r="X2642" s="1" t="s">
        <v>95</v>
      </c>
      <c r="Y2642" s="1" t="s">
        <v>96</v>
      </c>
      <c r="Z2642" s="8">
        <v>48104</v>
      </c>
      <c r="AA2642" s="8" t="str">
        <f>TEXT(Table2[[#This Row],[Application_Date]],"yyy")</f>
        <v>2031</v>
      </c>
      <c r="AB2642" s="8" t="str">
        <f>TEXT(Table2[[#This Row],[Application_Date]],"mmmm")</f>
        <v>September</v>
      </c>
      <c r="AC2642" s="1" t="s">
        <v>52</v>
      </c>
      <c r="AD2642" s="1" t="s">
        <v>42</v>
      </c>
      <c r="AE2642" s="1" t="s">
        <v>31</v>
      </c>
    </row>
    <row r="2643" spans="1:31" x14ac:dyDescent="0.25">
      <c r="A2643" s="1" t="s">
        <v>5426</v>
      </c>
      <c r="B2643" s="1" t="str">
        <f>IF(COUNTIF($A$2:A2643,A2643)&gt;1,"Duplicate","Unique")</f>
        <v>Unique</v>
      </c>
      <c r="C2643" s="1" t="s">
        <v>5427</v>
      </c>
      <c r="D2643" s="1" t="s">
        <v>239</v>
      </c>
      <c r="E2643" s="1" t="str">
        <f t="shared" si="288"/>
        <v>Submitted</v>
      </c>
      <c r="F2643" s="1" t="s">
        <v>35</v>
      </c>
      <c r="G2643" s="1">
        <v>33</v>
      </c>
      <c r="H2643" s="1" t="s">
        <v>36</v>
      </c>
      <c r="I2643" s="1" t="s">
        <v>48</v>
      </c>
      <c r="J2643" s="1" t="s">
        <v>70</v>
      </c>
      <c r="K2643" s="4">
        <v>2483075</v>
      </c>
      <c r="L2643" s="4" t="str">
        <f t="shared" si="289"/>
        <v>Submitted</v>
      </c>
      <c r="M2643" s="1">
        <v>630</v>
      </c>
      <c r="N2643" s="1" t="str">
        <f t="shared" si="290"/>
        <v>low_risk</v>
      </c>
      <c r="O2643" s="1" t="str">
        <f t="shared" si="291"/>
        <v>Excellent</v>
      </c>
      <c r="P2643" s="1" t="str">
        <f t="shared" si="292"/>
        <v>Submitted</v>
      </c>
      <c r="Q2643" s="1" t="str">
        <f t="shared" si="293"/>
        <v>Valid</v>
      </c>
      <c r="R2643" s="1" t="s">
        <v>6</v>
      </c>
      <c r="S2643" s="4">
        <v>2390531</v>
      </c>
      <c r="T2643" s="1">
        <v>17.329999999999998</v>
      </c>
      <c r="U2643" s="1">
        <v>180</v>
      </c>
      <c r="V2643" s="1">
        <v>13280.73</v>
      </c>
      <c r="W2643" s="4">
        <f t="shared" si="294"/>
        <v>3452325.1858333331</v>
      </c>
      <c r="X2643" s="1" t="s">
        <v>50</v>
      </c>
      <c r="Y2643" s="1" t="s">
        <v>51</v>
      </c>
      <c r="Z2643" s="8">
        <v>48105</v>
      </c>
      <c r="AA2643" s="8" t="str">
        <f>TEXT(Table2[[#This Row],[Application_Date]],"yyy")</f>
        <v>2031</v>
      </c>
      <c r="AB2643" s="8" t="str">
        <f>TEXT(Table2[[#This Row],[Application_Date]],"mmmm")</f>
        <v>September</v>
      </c>
      <c r="AC2643" s="1" t="s">
        <v>61</v>
      </c>
      <c r="AD2643" s="1" t="s">
        <v>42</v>
      </c>
      <c r="AE2643" s="1" t="s">
        <v>31</v>
      </c>
    </row>
    <row r="2644" spans="1:31" x14ac:dyDescent="0.25">
      <c r="A2644" s="1" t="s">
        <v>5428</v>
      </c>
      <c r="B2644" s="1" t="str">
        <f>IF(COUNTIF($A$2:A2644,A2644)&gt;1,"Duplicate","Unique")</f>
        <v>Unique</v>
      </c>
      <c r="C2644" s="1" t="s">
        <v>5429</v>
      </c>
      <c r="D2644" s="1" t="s">
        <v>133</v>
      </c>
      <c r="E2644" s="1" t="str">
        <f t="shared" si="288"/>
        <v>Submitted</v>
      </c>
      <c r="F2644" s="1" t="s">
        <v>47</v>
      </c>
      <c r="G2644" s="1">
        <v>29</v>
      </c>
      <c r="H2644" s="1" t="s">
        <v>36</v>
      </c>
      <c r="I2644" s="1" t="s">
        <v>48</v>
      </c>
      <c r="J2644" s="1" t="s">
        <v>70</v>
      </c>
      <c r="K2644" s="4">
        <v>780667</v>
      </c>
      <c r="L2644" s="4" t="str">
        <f t="shared" si="289"/>
        <v>Submitted</v>
      </c>
      <c r="M2644" s="1">
        <v>583</v>
      </c>
      <c r="N2644" s="1" t="str">
        <f t="shared" si="290"/>
        <v>High_risk</v>
      </c>
      <c r="O2644" s="1" t="str">
        <f t="shared" si="291"/>
        <v>Excellent</v>
      </c>
      <c r="P2644" s="1" t="str">
        <f t="shared" si="292"/>
        <v>Submitted</v>
      </c>
      <c r="Q2644" s="1" t="str">
        <f t="shared" si="293"/>
        <v>Valid</v>
      </c>
      <c r="R2644" s="1" t="s">
        <v>82</v>
      </c>
      <c r="S2644" s="4">
        <v>3339770</v>
      </c>
      <c r="T2644" s="1">
        <v>11.43</v>
      </c>
      <c r="U2644" s="1">
        <v>180</v>
      </c>
      <c r="V2644" s="1">
        <v>18554.28</v>
      </c>
      <c r="W2644" s="4">
        <f t="shared" si="294"/>
        <v>3181130.9249999998</v>
      </c>
      <c r="X2644" s="1" t="s">
        <v>28</v>
      </c>
      <c r="Y2644" s="1" t="s">
        <v>29</v>
      </c>
      <c r="Z2644" s="8">
        <v>48106</v>
      </c>
      <c r="AA2644" s="8" t="str">
        <f>TEXT(Table2[[#This Row],[Application_Date]],"yyy")</f>
        <v>2031</v>
      </c>
      <c r="AB2644" s="8" t="str">
        <f>TEXT(Table2[[#This Row],[Application_Date]],"mmmm")</f>
        <v>September</v>
      </c>
      <c r="AC2644" s="1" t="s">
        <v>61</v>
      </c>
      <c r="AD2644" s="1" t="s">
        <v>30</v>
      </c>
      <c r="AE2644" s="1" t="s">
        <v>62</v>
      </c>
    </row>
    <row r="2645" spans="1:31" x14ac:dyDescent="0.25">
      <c r="A2645" s="1" t="s">
        <v>5430</v>
      </c>
      <c r="B2645" s="1" t="str">
        <f>IF(COUNTIF($A$2:A2645,A2645)&gt;1,"Duplicate","Unique")</f>
        <v>Unique</v>
      </c>
      <c r="C2645" s="1" t="s">
        <v>5431</v>
      </c>
      <c r="D2645" s="1" t="s">
        <v>461</v>
      </c>
      <c r="E2645" s="1" t="str">
        <f t="shared" si="288"/>
        <v>Submitted</v>
      </c>
      <c r="F2645" s="1" t="s">
        <v>47</v>
      </c>
      <c r="G2645" s="1">
        <v>46</v>
      </c>
      <c r="H2645" s="1" t="s">
        <v>36</v>
      </c>
      <c r="I2645" s="1" t="s">
        <v>25</v>
      </c>
      <c r="J2645" s="1" t="s">
        <v>37</v>
      </c>
      <c r="K2645" s="4">
        <v>981192</v>
      </c>
      <c r="L2645" s="4" t="str">
        <f t="shared" si="289"/>
        <v>Submitted</v>
      </c>
      <c r="M2645" s="1">
        <v>406</v>
      </c>
      <c r="N2645" s="1" t="str">
        <f t="shared" si="290"/>
        <v>High_risk</v>
      </c>
      <c r="O2645" s="1" t="str">
        <f t="shared" si="291"/>
        <v>Excellent</v>
      </c>
      <c r="P2645" s="1" t="str">
        <f t="shared" si="292"/>
        <v>Submitted</v>
      </c>
      <c r="Q2645" s="1" t="str">
        <f t="shared" si="293"/>
        <v>Valid</v>
      </c>
      <c r="R2645" s="1" t="s">
        <v>70</v>
      </c>
      <c r="S2645" s="4">
        <v>1828552</v>
      </c>
      <c r="T2645" s="1">
        <v>7.02</v>
      </c>
      <c r="U2645" s="1">
        <v>60</v>
      </c>
      <c r="V2645" s="1">
        <v>30475.87</v>
      </c>
      <c r="W2645" s="4">
        <f t="shared" si="294"/>
        <v>1069702.9200010654</v>
      </c>
      <c r="X2645" s="1" t="s">
        <v>28</v>
      </c>
      <c r="Y2645" s="1" t="s">
        <v>29</v>
      </c>
      <c r="Z2645" s="8">
        <v>48107</v>
      </c>
      <c r="AA2645" s="8" t="str">
        <f>TEXT(Table2[[#This Row],[Application_Date]],"yyy")</f>
        <v>2031</v>
      </c>
      <c r="AB2645" s="8" t="str">
        <f>TEXT(Table2[[#This Row],[Application_Date]],"mmmm")</f>
        <v>September</v>
      </c>
      <c r="AC2645" s="1" t="s">
        <v>41</v>
      </c>
      <c r="AD2645" s="1" t="s">
        <v>30</v>
      </c>
      <c r="AE2645" s="1" t="s">
        <v>66</v>
      </c>
    </row>
    <row r="2646" spans="1:31" x14ac:dyDescent="0.25">
      <c r="A2646" s="1" t="s">
        <v>5432</v>
      </c>
      <c r="B2646" s="1" t="str">
        <f>IF(COUNTIF($A$2:A2646,A2646)&gt;1,"Duplicate","Unique")</f>
        <v>Unique</v>
      </c>
      <c r="C2646" s="1" t="s">
        <v>5433</v>
      </c>
      <c r="D2646" s="1" t="s">
        <v>157</v>
      </c>
      <c r="E2646" s="1" t="str">
        <f t="shared" si="288"/>
        <v>Submitted</v>
      </c>
      <c r="F2646" s="1" t="s">
        <v>35</v>
      </c>
      <c r="G2646" s="1">
        <v>59</v>
      </c>
      <c r="H2646" s="1" t="s">
        <v>24</v>
      </c>
      <c r="I2646" s="1" t="s">
        <v>25</v>
      </c>
      <c r="J2646" s="1" t="s">
        <v>49</v>
      </c>
      <c r="K2646" s="4">
        <v>1701972</v>
      </c>
      <c r="L2646" s="4" t="str">
        <f t="shared" si="289"/>
        <v>Submitted</v>
      </c>
      <c r="M2646" s="1">
        <v>738</v>
      </c>
      <c r="N2646" s="1" t="str">
        <f t="shared" si="290"/>
        <v>low_risk</v>
      </c>
      <c r="O2646" s="1" t="str">
        <f t="shared" si="291"/>
        <v>Excellent</v>
      </c>
      <c r="P2646" s="1" t="str">
        <f t="shared" si="292"/>
        <v>Submitted</v>
      </c>
      <c r="Q2646" s="1" t="str">
        <f t="shared" si="293"/>
        <v>Valid</v>
      </c>
      <c r="R2646" s="1" t="s">
        <v>70</v>
      </c>
      <c r="S2646" s="4">
        <v>1685909</v>
      </c>
      <c r="T2646" s="1">
        <v>11.8</v>
      </c>
      <c r="U2646" s="1">
        <v>12</v>
      </c>
      <c r="V2646" s="1">
        <v>140492.42000000001</v>
      </c>
      <c r="W2646" s="4">
        <f t="shared" si="294"/>
        <v>1658258.130606665</v>
      </c>
      <c r="X2646" s="1" t="s">
        <v>105</v>
      </c>
      <c r="Y2646" s="1" t="s">
        <v>106</v>
      </c>
      <c r="Z2646" s="8">
        <v>48108</v>
      </c>
      <c r="AA2646" s="8" t="str">
        <f>TEXT(Table2[[#This Row],[Application_Date]],"yyy")</f>
        <v>2031</v>
      </c>
      <c r="AB2646" s="8" t="str">
        <f>TEXT(Table2[[#This Row],[Application_Date]],"mmmm")</f>
        <v>September</v>
      </c>
      <c r="AC2646" s="1" t="s">
        <v>61</v>
      </c>
      <c r="AD2646" s="1" t="s">
        <v>30</v>
      </c>
      <c r="AE2646" s="1" t="s">
        <v>62</v>
      </c>
    </row>
    <row r="2647" spans="1:31" x14ac:dyDescent="0.25">
      <c r="A2647" s="1" t="s">
        <v>5434</v>
      </c>
      <c r="B2647" s="1" t="str">
        <f>IF(COUNTIF($A$2:A2647,A2647)&gt;1,"Duplicate","Unique")</f>
        <v>Unique</v>
      </c>
      <c r="C2647" s="1" t="s">
        <v>5435</v>
      </c>
      <c r="D2647" s="1" t="s">
        <v>239</v>
      </c>
      <c r="E2647" s="1" t="str">
        <f t="shared" si="288"/>
        <v>Submitted</v>
      </c>
      <c r="F2647" s="1" t="s">
        <v>47</v>
      </c>
      <c r="G2647" s="1">
        <v>62</v>
      </c>
      <c r="H2647" s="1" t="s">
        <v>36</v>
      </c>
      <c r="I2647" s="1" t="s">
        <v>48</v>
      </c>
      <c r="J2647" s="1" t="s">
        <v>49</v>
      </c>
      <c r="K2647" s="4">
        <v>0</v>
      </c>
      <c r="L2647" s="4" t="str">
        <f t="shared" si="289"/>
        <v>Submitted</v>
      </c>
      <c r="M2647" s="1">
        <v>491</v>
      </c>
      <c r="N2647" s="1" t="str">
        <f t="shared" si="290"/>
        <v>High_risk</v>
      </c>
      <c r="O2647" s="1" t="str">
        <f t="shared" si="291"/>
        <v>Excellent</v>
      </c>
      <c r="P2647" s="1" t="str">
        <f t="shared" si="292"/>
        <v>Submitted</v>
      </c>
      <c r="Q2647" s="1" t="str">
        <f t="shared" si="293"/>
        <v>Valid</v>
      </c>
      <c r="R2647" s="1" t="s">
        <v>70</v>
      </c>
      <c r="S2647" s="4">
        <v>936533</v>
      </c>
      <c r="T2647" s="1">
        <v>14.68</v>
      </c>
      <c r="U2647" s="1">
        <v>60</v>
      </c>
      <c r="V2647" s="1">
        <v>15608.88</v>
      </c>
      <c r="W2647" s="4">
        <f t="shared" si="294"/>
        <v>1145692.0366666666</v>
      </c>
      <c r="X2647" s="1" t="s">
        <v>59</v>
      </c>
      <c r="Y2647" s="1" t="s">
        <v>60</v>
      </c>
      <c r="Z2647" s="8">
        <v>48109</v>
      </c>
      <c r="AA2647" s="8" t="str">
        <f>TEXT(Table2[[#This Row],[Application_Date]],"yyy")</f>
        <v>2031</v>
      </c>
      <c r="AB2647" s="8" t="str">
        <f>TEXT(Table2[[#This Row],[Application_Date]],"mmmm")</f>
        <v>September</v>
      </c>
      <c r="AC2647" s="1" t="s">
        <v>41</v>
      </c>
      <c r="AD2647" s="1" t="s">
        <v>30</v>
      </c>
      <c r="AE2647" s="1" t="s">
        <v>31</v>
      </c>
    </row>
    <row r="2648" spans="1:31" x14ac:dyDescent="0.25">
      <c r="A2648" s="1" t="s">
        <v>5436</v>
      </c>
      <c r="B2648" s="1" t="str">
        <f>IF(COUNTIF($A$2:A2648,A2648)&gt;1,"Duplicate","Unique")</f>
        <v>Unique</v>
      </c>
      <c r="C2648" s="1" t="s">
        <v>5437</v>
      </c>
      <c r="D2648" s="1" t="s">
        <v>102</v>
      </c>
      <c r="E2648" s="1" t="str">
        <f t="shared" si="288"/>
        <v>Submitted</v>
      </c>
      <c r="F2648" s="1" t="s">
        <v>35</v>
      </c>
      <c r="G2648" s="1">
        <v>29</v>
      </c>
      <c r="H2648" s="1" t="s">
        <v>36</v>
      </c>
      <c r="I2648" s="1" t="s">
        <v>25</v>
      </c>
      <c r="J2648" s="1" t="s">
        <v>37</v>
      </c>
      <c r="K2648" s="4">
        <v>1527821</v>
      </c>
      <c r="L2648" s="4" t="str">
        <f t="shared" si="289"/>
        <v>Submitted</v>
      </c>
      <c r="M2648" s="1">
        <v>477</v>
      </c>
      <c r="N2648" s="1" t="str">
        <f t="shared" si="290"/>
        <v>High_risk</v>
      </c>
      <c r="O2648" s="1" t="str">
        <f t="shared" si="291"/>
        <v>Excellent</v>
      </c>
      <c r="P2648" s="1" t="str">
        <f t="shared" si="292"/>
        <v>Submitted</v>
      </c>
      <c r="Q2648" s="1" t="str">
        <f t="shared" si="293"/>
        <v>Valid</v>
      </c>
      <c r="R2648" s="1" t="s">
        <v>70</v>
      </c>
      <c r="S2648" s="4">
        <v>1559321</v>
      </c>
      <c r="T2648" s="1">
        <v>14.68</v>
      </c>
      <c r="U2648" s="1">
        <v>12</v>
      </c>
      <c r="V2648" s="1">
        <v>129943.42</v>
      </c>
      <c r="W2648" s="4">
        <f t="shared" si="294"/>
        <v>1907700.1107181364</v>
      </c>
      <c r="X2648" s="1" t="s">
        <v>39</v>
      </c>
      <c r="Y2648" s="1" t="s">
        <v>40</v>
      </c>
      <c r="Z2648" s="8">
        <v>48110</v>
      </c>
      <c r="AA2648" s="8" t="str">
        <f>TEXT(Table2[[#This Row],[Application_Date]],"yyy")</f>
        <v>2031</v>
      </c>
      <c r="AB2648" s="8" t="str">
        <f>TEXT(Table2[[#This Row],[Application_Date]],"mmmm")</f>
        <v>September</v>
      </c>
      <c r="AC2648" s="1" t="s">
        <v>61</v>
      </c>
      <c r="AD2648" s="1" t="s">
        <v>30</v>
      </c>
      <c r="AE2648" s="1" t="s">
        <v>43</v>
      </c>
    </row>
    <row r="2649" spans="1:31" x14ac:dyDescent="0.25">
      <c r="A2649" s="1" t="s">
        <v>5438</v>
      </c>
      <c r="B2649" s="1" t="str">
        <f>IF(COUNTIF($A$2:A2649,A2649)&gt;1,"Duplicate","Unique")</f>
        <v>Unique</v>
      </c>
      <c r="C2649" s="1" t="s">
        <v>5439</v>
      </c>
      <c r="D2649" s="1" t="s">
        <v>587</v>
      </c>
      <c r="E2649" s="1" t="str">
        <f t="shared" si="288"/>
        <v>Submitted</v>
      </c>
      <c r="F2649" s="1" t="s">
        <v>35</v>
      </c>
      <c r="G2649" s="1">
        <v>40</v>
      </c>
      <c r="H2649" s="1" t="s">
        <v>36</v>
      </c>
      <c r="I2649" s="1" t="s">
        <v>25</v>
      </c>
      <c r="J2649" s="1" t="s">
        <v>49</v>
      </c>
      <c r="K2649" s="4">
        <v>521053</v>
      </c>
      <c r="L2649" s="4" t="str">
        <f t="shared" si="289"/>
        <v>Submitted</v>
      </c>
      <c r="M2649" s="1">
        <v>740</v>
      </c>
      <c r="N2649" s="1" t="str">
        <f t="shared" si="290"/>
        <v>low_risk</v>
      </c>
      <c r="O2649" s="1" t="str">
        <f t="shared" si="291"/>
        <v>Excellent</v>
      </c>
      <c r="P2649" s="1" t="str">
        <f t="shared" si="292"/>
        <v>Submitted</v>
      </c>
      <c r="Q2649" s="1" t="str">
        <f t="shared" si="293"/>
        <v>Valid</v>
      </c>
      <c r="R2649" s="1" t="s">
        <v>38</v>
      </c>
      <c r="S2649" s="4">
        <v>1310139</v>
      </c>
      <c r="T2649" s="1">
        <v>7.11</v>
      </c>
      <c r="U2649" s="1">
        <v>120</v>
      </c>
      <c r="V2649" s="1">
        <v>10917.83</v>
      </c>
      <c r="W2649" s="4">
        <f t="shared" si="294"/>
        <v>776257.35750000004</v>
      </c>
      <c r="X2649" s="1" t="s">
        <v>28</v>
      </c>
      <c r="Y2649" s="1" t="s">
        <v>29</v>
      </c>
      <c r="Z2649" s="8">
        <v>48111</v>
      </c>
      <c r="AA2649" s="8" t="str">
        <f>TEXT(Table2[[#This Row],[Application_Date]],"yyy")</f>
        <v>2031</v>
      </c>
      <c r="AB2649" s="8" t="str">
        <f>TEXT(Table2[[#This Row],[Application_Date]],"mmmm")</f>
        <v>September</v>
      </c>
      <c r="AC2649" s="1" t="s">
        <v>52</v>
      </c>
      <c r="AD2649" s="1" t="s">
        <v>42</v>
      </c>
      <c r="AE2649" s="1" t="s">
        <v>66</v>
      </c>
    </row>
    <row r="2650" spans="1:31" x14ac:dyDescent="0.25">
      <c r="A2650" s="1" t="s">
        <v>5440</v>
      </c>
      <c r="B2650" s="1" t="str">
        <f>IF(COUNTIF($A$2:A2650,A2650)&gt;1,"Duplicate","Unique")</f>
        <v>Unique</v>
      </c>
      <c r="C2650" s="1" t="s">
        <v>5441</v>
      </c>
      <c r="D2650" s="1" t="s">
        <v>69</v>
      </c>
      <c r="E2650" s="1" t="str">
        <f t="shared" si="288"/>
        <v>Submitted</v>
      </c>
      <c r="F2650" s="1" t="s">
        <v>47</v>
      </c>
      <c r="G2650" s="1">
        <v>39</v>
      </c>
      <c r="H2650" s="1" t="s">
        <v>36</v>
      </c>
      <c r="I2650" s="1" t="s">
        <v>25</v>
      </c>
      <c r="J2650" s="1" t="s">
        <v>70</v>
      </c>
      <c r="K2650" s="4">
        <v>2105319</v>
      </c>
      <c r="L2650" s="4" t="str">
        <f t="shared" si="289"/>
        <v>Submitted</v>
      </c>
      <c r="M2650" s="1">
        <v>692</v>
      </c>
      <c r="N2650" s="1" t="str">
        <f t="shared" si="290"/>
        <v>low_risk</v>
      </c>
      <c r="O2650" s="1" t="str">
        <f t="shared" si="291"/>
        <v>Excellent</v>
      </c>
      <c r="P2650" s="1" t="str">
        <f t="shared" si="292"/>
        <v>Submitted</v>
      </c>
      <c r="Q2650" s="1" t="str">
        <f t="shared" si="293"/>
        <v>Valid</v>
      </c>
      <c r="R2650" s="1" t="s">
        <v>38</v>
      </c>
      <c r="S2650" s="4">
        <v>4907889</v>
      </c>
      <c r="T2650" s="1">
        <v>17.559999999999999</v>
      </c>
      <c r="U2650" s="1">
        <v>36</v>
      </c>
      <c r="V2650" s="1">
        <v>136330.25</v>
      </c>
      <c r="W2650" s="4">
        <f t="shared" si="294"/>
        <v>7181877.5700000562</v>
      </c>
      <c r="X2650" s="1" t="s">
        <v>39</v>
      </c>
      <c r="Y2650" s="1" t="s">
        <v>40</v>
      </c>
      <c r="Z2650" s="8">
        <v>48112</v>
      </c>
      <c r="AA2650" s="8" t="str">
        <f>TEXT(Table2[[#This Row],[Application_Date]],"yyy")</f>
        <v>2031</v>
      </c>
      <c r="AB2650" s="8" t="str">
        <f>TEXT(Table2[[#This Row],[Application_Date]],"mmmm")</f>
        <v>September</v>
      </c>
      <c r="AC2650" s="1" t="s">
        <v>61</v>
      </c>
      <c r="AD2650" s="1" t="s">
        <v>42</v>
      </c>
      <c r="AE2650" s="1" t="s">
        <v>31</v>
      </c>
    </row>
    <row r="2651" spans="1:31" x14ac:dyDescent="0.25">
      <c r="A2651" s="1" t="s">
        <v>5442</v>
      </c>
      <c r="B2651" s="1" t="str">
        <f>IF(COUNTIF($A$2:A2651,A2651)&gt;1,"Duplicate","Unique")</f>
        <v>Unique</v>
      </c>
      <c r="C2651" s="1" t="s">
        <v>5443</v>
      </c>
      <c r="D2651" s="1" t="s">
        <v>766</v>
      </c>
      <c r="E2651" s="1" t="str">
        <f t="shared" si="288"/>
        <v>Submitted</v>
      </c>
      <c r="F2651" s="1" t="s">
        <v>35</v>
      </c>
      <c r="G2651" s="1">
        <v>23</v>
      </c>
      <c r="H2651" s="1" t="s">
        <v>36</v>
      </c>
      <c r="I2651" s="1" t="s">
        <v>48</v>
      </c>
      <c r="J2651" s="1" t="s">
        <v>70</v>
      </c>
      <c r="K2651" s="4">
        <v>551867</v>
      </c>
      <c r="L2651" s="4" t="str">
        <f t="shared" si="289"/>
        <v>Submitted</v>
      </c>
      <c r="M2651" s="1">
        <v>304</v>
      </c>
      <c r="N2651" s="1" t="str">
        <f t="shared" si="290"/>
        <v>High_risk</v>
      </c>
      <c r="O2651" s="1" t="str">
        <f t="shared" si="291"/>
        <v>Excellent</v>
      </c>
      <c r="P2651" s="1" t="str">
        <f t="shared" si="292"/>
        <v>Submitted</v>
      </c>
      <c r="Q2651" s="1" t="str">
        <f t="shared" si="293"/>
        <v>Valid</v>
      </c>
      <c r="R2651" s="1" t="s">
        <v>82</v>
      </c>
      <c r="S2651" s="4">
        <v>4282859</v>
      </c>
      <c r="T2651" s="1">
        <v>9.0500000000000007</v>
      </c>
      <c r="U2651" s="1">
        <v>60</v>
      </c>
      <c r="V2651" s="1">
        <v>71380.98</v>
      </c>
      <c r="W2651" s="4">
        <f t="shared" si="294"/>
        <v>3229989.4958333406</v>
      </c>
      <c r="X2651" s="1" t="s">
        <v>105</v>
      </c>
      <c r="Y2651" s="1" t="s">
        <v>106</v>
      </c>
      <c r="Z2651" s="8">
        <v>48113</v>
      </c>
      <c r="AA2651" s="8" t="str">
        <f>TEXT(Table2[[#This Row],[Application_Date]],"yyy")</f>
        <v>2031</v>
      </c>
      <c r="AB2651" s="8" t="str">
        <f>TEXT(Table2[[#This Row],[Application_Date]],"mmmm")</f>
        <v>September</v>
      </c>
      <c r="AC2651" s="1" t="s">
        <v>41</v>
      </c>
      <c r="AD2651" s="1" t="s">
        <v>30</v>
      </c>
      <c r="AE2651" s="1" t="s">
        <v>62</v>
      </c>
    </row>
    <row r="2652" spans="1:31" x14ac:dyDescent="0.25">
      <c r="A2652" s="1" t="s">
        <v>5444</v>
      </c>
      <c r="B2652" s="1" t="str">
        <f>IF(COUNTIF($A$2:A2652,A2652)&gt;1,"Duplicate","Unique")</f>
        <v>Unique</v>
      </c>
      <c r="C2652" s="1" t="s">
        <v>5445</v>
      </c>
      <c r="D2652" s="1" t="s">
        <v>183</v>
      </c>
      <c r="E2652" s="1" t="str">
        <f t="shared" si="288"/>
        <v>Submitted</v>
      </c>
      <c r="F2652" s="1" t="s">
        <v>47</v>
      </c>
      <c r="G2652" s="1">
        <v>58</v>
      </c>
      <c r="H2652" s="1" t="s">
        <v>36</v>
      </c>
      <c r="I2652" s="1" t="s">
        <v>48</v>
      </c>
      <c r="J2652" s="1" t="s">
        <v>37</v>
      </c>
      <c r="K2652" s="4">
        <v>2202851</v>
      </c>
      <c r="L2652" s="4" t="str">
        <f t="shared" si="289"/>
        <v>Submitted</v>
      </c>
      <c r="M2652" s="1">
        <v>608</v>
      </c>
      <c r="N2652" s="1" t="str">
        <f t="shared" si="290"/>
        <v>low_risk</v>
      </c>
      <c r="O2652" s="1" t="str">
        <f t="shared" si="291"/>
        <v>Excellent</v>
      </c>
      <c r="P2652" s="1" t="str">
        <f t="shared" si="292"/>
        <v>Submitted</v>
      </c>
      <c r="Q2652" s="1" t="str">
        <f t="shared" si="293"/>
        <v>Valid</v>
      </c>
      <c r="R2652" s="1" t="s">
        <v>70</v>
      </c>
      <c r="S2652" s="4">
        <v>256794</v>
      </c>
      <c r="T2652" s="1">
        <v>7.28</v>
      </c>
      <c r="U2652" s="1">
        <v>120</v>
      </c>
      <c r="V2652" s="1">
        <v>2139.9499999999998</v>
      </c>
      <c r="W2652" s="4">
        <f t="shared" si="294"/>
        <v>155788.36000000002</v>
      </c>
      <c r="X2652" s="1" t="s">
        <v>85</v>
      </c>
      <c r="Y2652" s="1" t="s">
        <v>86</v>
      </c>
      <c r="Z2652" s="8">
        <v>48114</v>
      </c>
      <c r="AA2652" s="8" t="str">
        <f>TEXT(Table2[[#This Row],[Application_Date]],"yyy")</f>
        <v>2031</v>
      </c>
      <c r="AB2652" s="8" t="str">
        <f>TEXT(Table2[[#This Row],[Application_Date]],"mmmm")</f>
        <v>September</v>
      </c>
      <c r="AC2652" s="1" t="s">
        <v>41</v>
      </c>
      <c r="AD2652" s="1" t="s">
        <v>30</v>
      </c>
      <c r="AE2652" s="1" t="s">
        <v>31</v>
      </c>
    </row>
    <row r="2653" spans="1:31" x14ac:dyDescent="0.25">
      <c r="A2653" s="1" t="s">
        <v>5446</v>
      </c>
      <c r="B2653" s="1" t="str">
        <f>IF(COUNTIF($A$2:A2653,A2653)&gt;1,"Duplicate","Unique")</f>
        <v>Unique</v>
      </c>
      <c r="C2653" s="1" t="s">
        <v>5447</v>
      </c>
      <c r="D2653" s="1" t="s">
        <v>145</v>
      </c>
      <c r="E2653" s="1" t="str">
        <f t="shared" si="288"/>
        <v>Submitted</v>
      </c>
      <c r="F2653" s="1" t="s">
        <v>35</v>
      </c>
      <c r="G2653" s="1">
        <v>61</v>
      </c>
      <c r="H2653" s="1" t="s">
        <v>24</v>
      </c>
      <c r="I2653" s="1" t="s">
        <v>25</v>
      </c>
      <c r="J2653" s="1" t="s">
        <v>37</v>
      </c>
      <c r="K2653" s="4">
        <v>1209500</v>
      </c>
      <c r="L2653" s="4" t="str">
        <f t="shared" si="289"/>
        <v>Submitted</v>
      </c>
      <c r="M2653" s="1">
        <v>555</v>
      </c>
      <c r="N2653" s="1" t="str">
        <f t="shared" si="290"/>
        <v>High_risk</v>
      </c>
      <c r="O2653" s="1" t="str">
        <f t="shared" si="291"/>
        <v>Excellent</v>
      </c>
      <c r="P2653" s="1" t="str">
        <f t="shared" si="292"/>
        <v>Submitted</v>
      </c>
      <c r="Q2653" s="1" t="str">
        <f t="shared" si="293"/>
        <v>Valid</v>
      </c>
      <c r="R2653" s="1" t="s">
        <v>27</v>
      </c>
      <c r="S2653" s="4">
        <v>4927335</v>
      </c>
      <c r="T2653" s="1">
        <v>9.4499999999999993</v>
      </c>
      <c r="U2653" s="1">
        <v>60</v>
      </c>
      <c r="V2653" s="1">
        <v>82122.25</v>
      </c>
      <c r="W2653" s="4">
        <f t="shared" si="294"/>
        <v>3880276.3125000028</v>
      </c>
      <c r="X2653" s="1" t="s">
        <v>50</v>
      </c>
      <c r="Y2653" s="1" t="s">
        <v>51</v>
      </c>
      <c r="Z2653" s="8">
        <v>48115</v>
      </c>
      <c r="AA2653" s="8" t="str">
        <f>TEXT(Table2[[#This Row],[Application_Date]],"yyy")</f>
        <v>2031</v>
      </c>
      <c r="AB2653" s="8" t="str">
        <f>TEXT(Table2[[#This Row],[Application_Date]],"mmmm")</f>
        <v>September</v>
      </c>
      <c r="AC2653" s="1" t="s">
        <v>61</v>
      </c>
      <c r="AD2653" s="1" t="s">
        <v>30</v>
      </c>
      <c r="AE2653" s="1" t="s">
        <v>43</v>
      </c>
    </row>
    <row r="2654" spans="1:31" x14ac:dyDescent="0.25">
      <c r="A2654" s="1" t="s">
        <v>5448</v>
      </c>
      <c r="B2654" s="1" t="str">
        <f>IF(COUNTIF($A$2:A2654,A2654)&gt;1,"Duplicate","Unique")</f>
        <v>Unique</v>
      </c>
      <c r="C2654" s="1" t="s">
        <v>5449</v>
      </c>
      <c r="D2654" s="1" t="s">
        <v>154</v>
      </c>
      <c r="E2654" s="1" t="str">
        <f t="shared" si="288"/>
        <v>Submitted</v>
      </c>
      <c r="F2654" s="1" t="s">
        <v>35</v>
      </c>
      <c r="G2654" s="1">
        <v>34</v>
      </c>
      <c r="H2654" s="1" t="s">
        <v>36</v>
      </c>
      <c r="I2654" s="1" t="s">
        <v>48</v>
      </c>
      <c r="J2654" s="1" t="s">
        <v>49</v>
      </c>
      <c r="K2654" s="4">
        <v>2346252</v>
      </c>
      <c r="L2654" s="4" t="str">
        <f t="shared" si="289"/>
        <v>Submitted</v>
      </c>
      <c r="M2654" s="1">
        <v>533</v>
      </c>
      <c r="N2654" s="1" t="str">
        <f t="shared" si="290"/>
        <v>High_risk</v>
      </c>
      <c r="O2654" s="1" t="str">
        <f t="shared" si="291"/>
        <v>Excellent</v>
      </c>
      <c r="P2654" s="1" t="str">
        <f t="shared" si="292"/>
        <v>Submitted</v>
      </c>
      <c r="Q2654" s="1" t="str">
        <f t="shared" si="293"/>
        <v>Valid</v>
      </c>
      <c r="R2654" s="1" t="s">
        <v>27</v>
      </c>
      <c r="S2654" s="4">
        <v>3911822</v>
      </c>
      <c r="T2654" s="1">
        <v>7.69</v>
      </c>
      <c r="U2654" s="1">
        <v>36</v>
      </c>
      <c r="V2654" s="1">
        <v>108661.72</v>
      </c>
      <c r="W2654" s="4">
        <f t="shared" si="294"/>
        <v>2506825.9770402694</v>
      </c>
      <c r="X2654" s="1" t="s">
        <v>39</v>
      </c>
      <c r="Y2654" s="1" t="s">
        <v>40</v>
      </c>
      <c r="Z2654" s="8">
        <v>48116</v>
      </c>
      <c r="AA2654" s="8" t="str">
        <f>TEXT(Table2[[#This Row],[Application_Date]],"yyy")</f>
        <v>2031</v>
      </c>
      <c r="AB2654" s="8" t="str">
        <f>TEXT(Table2[[#This Row],[Application_Date]],"mmmm")</f>
        <v>September</v>
      </c>
      <c r="AC2654" s="1" t="s">
        <v>61</v>
      </c>
      <c r="AD2654" s="1" t="s">
        <v>42</v>
      </c>
      <c r="AE2654" s="1" t="s">
        <v>62</v>
      </c>
    </row>
    <row r="2655" spans="1:31" x14ac:dyDescent="0.25">
      <c r="A2655" s="1" t="s">
        <v>5450</v>
      </c>
      <c r="B2655" s="1" t="str">
        <f>IF(COUNTIF($A$2:A2655,A2655)&gt;1,"Duplicate","Unique")</f>
        <v>Unique</v>
      </c>
      <c r="C2655" s="1" t="s">
        <v>5451</v>
      </c>
      <c r="D2655" s="1" t="s">
        <v>78</v>
      </c>
      <c r="E2655" s="1" t="str">
        <f t="shared" si="288"/>
        <v>Submitted</v>
      </c>
      <c r="F2655" s="1" t="s">
        <v>35</v>
      </c>
      <c r="G2655" s="1">
        <v>20</v>
      </c>
      <c r="H2655" s="1" t="s">
        <v>36</v>
      </c>
      <c r="I2655" s="1" t="s">
        <v>25</v>
      </c>
      <c r="J2655" s="1" t="s">
        <v>49</v>
      </c>
      <c r="K2655" s="4">
        <v>2326346</v>
      </c>
      <c r="L2655" s="4" t="str">
        <f t="shared" si="289"/>
        <v>Submitted</v>
      </c>
      <c r="M2655" s="1">
        <v>505</v>
      </c>
      <c r="N2655" s="1" t="str">
        <f t="shared" si="290"/>
        <v>High_risk</v>
      </c>
      <c r="O2655" s="1" t="str">
        <f t="shared" si="291"/>
        <v>Excellent</v>
      </c>
      <c r="P2655" s="1" t="str">
        <f t="shared" si="292"/>
        <v>Submitted</v>
      </c>
      <c r="Q2655" s="1" t="str">
        <f t="shared" si="293"/>
        <v>Valid</v>
      </c>
      <c r="R2655" s="1" t="s">
        <v>70</v>
      </c>
      <c r="S2655" s="4">
        <v>4514621</v>
      </c>
      <c r="T2655" s="1">
        <v>14.02</v>
      </c>
      <c r="U2655" s="1">
        <v>36</v>
      </c>
      <c r="V2655" s="1">
        <v>125406.14</v>
      </c>
      <c r="W2655" s="4">
        <f t="shared" si="294"/>
        <v>5274582.2016708506</v>
      </c>
      <c r="X2655" s="1" t="s">
        <v>59</v>
      </c>
      <c r="Y2655" s="1" t="s">
        <v>60</v>
      </c>
      <c r="Z2655" s="8">
        <v>48117</v>
      </c>
      <c r="AA2655" s="8" t="str">
        <f>TEXT(Table2[[#This Row],[Application_Date]],"yyy")</f>
        <v>2031</v>
      </c>
      <c r="AB2655" s="8" t="str">
        <f>TEXT(Table2[[#This Row],[Application_Date]],"mmmm")</f>
        <v>September</v>
      </c>
      <c r="AC2655" s="1" t="s">
        <v>52</v>
      </c>
      <c r="AD2655" s="1" t="s">
        <v>30</v>
      </c>
      <c r="AE2655" s="1" t="s">
        <v>43</v>
      </c>
    </row>
    <row r="2656" spans="1:31" x14ac:dyDescent="0.25">
      <c r="A2656" s="1" t="s">
        <v>5452</v>
      </c>
      <c r="B2656" s="1" t="str">
        <f>IF(COUNTIF($A$2:A2656,A2656)&gt;1,"Duplicate","Unique")</f>
        <v>Unique</v>
      </c>
      <c r="C2656" s="1" t="s">
        <v>5453</v>
      </c>
      <c r="D2656" s="1" t="s">
        <v>121</v>
      </c>
      <c r="E2656" s="1" t="str">
        <f t="shared" si="288"/>
        <v>Submitted</v>
      </c>
      <c r="F2656" s="1" t="s">
        <v>47</v>
      </c>
      <c r="G2656" s="1">
        <v>65</v>
      </c>
      <c r="H2656" s="1" t="s">
        <v>36</v>
      </c>
      <c r="I2656" s="1" t="s">
        <v>48</v>
      </c>
      <c r="J2656" s="1" t="s">
        <v>37</v>
      </c>
      <c r="K2656" s="4">
        <v>315528</v>
      </c>
      <c r="L2656" s="4" t="str">
        <f t="shared" si="289"/>
        <v>Submitted</v>
      </c>
      <c r="M2656" s="1">
        <v>623</v>
      </c>
      <c r="N2656" s="1" t="str">
        <f t="shared" si="290"/>
        <v>low_risk</v>
      </c>
      <c r="O2656" s="1" t="str">
        <f t="shared" si="291"/>
        <v>Excellent</v>
      </c>
      <c r="P2656" s="1" t="str">
        <f t="shared" si="292"/>
        <v>Submitted</v>
      </c>
      <c r="Q2656" s="1" t="str">
        <f t="shared" si="293"/>
        <v>Valid</v>
      </c>
      <c r="R2656" s="1" t="s">
        <v>6</v>
      </c>
      <c r="S2656" s="4">
        <v>4132906</v>
      </c>
      <c r="T2656" s="1">
        <v>17.54</v>
      </c>
      <c r="U2656" s="1">
        <v>60</v>
      </c>
      <c r="V2656" s="1">
        <v>68881.77</v>
      </c>
      <c r="W2656" s="4">
        <f t="shared" si="294"/>
        <v>6040930.9366666665</v>
      </c>
      <c r="X2656" s="1" t="s">
        <v>28</v>
      </c>
      <c r="Y2656" s="1" t="s">
        <v>29</v>
      </c>
      <c r="Z2656" s="8">
        <v>48118</v>
      </c>
      <c r="AA2656" s="8" t="str">
        <f>TEXT(Table2[[#This Row],[Application_Date]],"yyy")</f>
        <v>2031</v>
      </c>
      <c r="AB2656" s="8" t="str">
        <f>TEXT(Table2[[#This Row],[Application_Date]],"mmmm")</f>
        <v>September</v>
      </c>
      <c r="AC2656" s="1" t="s">
        <v>61</v>
      </c>
      <c r="AD2656" s="1" t="s">
        <v>30</v>
      </c>
      <c r="AE2656" s="1" t="s">
        <v>66</v>
      </c>
    </row>
    <row r="2657" spans="1:31" x14ac:dyDescent="0.25">
      <c r="A2657" s="1" t="s">
        <v>5454</v>
      </c>
      <c r="B2657" s="1" t="str">
        <f>IF(COUNTIF($A$2:A2657,A2657)&gt;1,"Duplicate","Unique")</f>
        <v>Unique</v>
      </c>
      <c r="C2657" s="1" t="s">
        <v>5455</v>
      </c>
      <c r="D2657" s="1" t="s">
        <v>124</v>
      </c>
      <c r="E2657" s="1" t="str">
        <f t="shared" si="288"/>
        <v>Submitted</v>
      </c>
      <c r="F2657" s="1" t="s">
        <v>47</v>
      </c>
      <c r="G2657" s="1">
        <v>25</v>
      </c>
      <c r="H2657" s="1" t="s">
        <v>24</v>
      </c>
      <c r="I2657" s="1" t="s">
        <v>25</v>
      </c>
      <c r="J2657" s="1" t="s">
        <v>70</v>
      </c>
      <c r="K2657" s="4">
        <v>1810779</v>
      </c>
      <c r="L2657" s="4" t="str">
        <f t="shared" si="289"/>
        <v>Submitted</v>
      </c>
      <c r="M2657" s="1">
        <v>367</v>
      </c>
      <c r="N2657" s="1" t="str">
        <f t="shared" si="290"/>
        <v>High_risk</v>
      </c>
      <c r="O2657" s="1" t="str">
        <f t="shared" si="291"/>
        <v>Excellent</v>
      </c>
      <c r="P2657" s="1" t="str">
        <f t="shared" si="292"/>
        <v>Submitted</v>
      </c>
      <c r="Q2657" s="1" t="str">
        <f t="shared" si="293"/>
        <v>Valid</v>
      </c>
      <c r="R2657" s="1" t="s">
        <v>6</v>
      </c>
      <c r="S2657" s="4">
        <v>2271124</v>
      </c>
      <c r="T2657" s="1">
        <v>17.850000000000001</v>
      </c>
      <c r="U2657" s="1">
        <v>36</v>
      </c>
      <c r="V2657" s="1">
        <v>63086.78</v>
      </c>
      <c r="W2657" s="4">
        <f t="shared" si="294"/>
        <v>3378296.9500000193</v>
      </c>
      <c r="X2657" s="1" t="s">
        <v>59</v>
      </c>
      <c r="Y2657" s="1" t="s">
        <v>60</v>
      </c>
      <c r="Z2657" s="8">
        <v>48119</v>
      </c>
      <c r="AA2657" s="8" t="str">
        <f>TEXT(Table2[[#This Row],[Application_Date]],"yyy")</f>
        <v>2031</v>
      </c>
      <c r="AB2657" s="8" t="str">
        <f>TEXT(Table2[[#This Row],[Application_Date]],"mmmm")</f>
        <v>September</v>
      </c>
      <c r="AC2657" s="1" t="s">
        <v>61</v>
      </c>
      <c r="AD2657" s="1" t="s">
        <v>42</v>
      </c>
      <c r="AE2657" s="1" t="s">
        <v>66</v>
      </c>
    </row>
    <row r="2658" spans="1:31" x14ac:dyDescent="0.25">
      <c r="A2658" s="1" t="s">
        <v>5456</v>
      </c>
      <c r="B2658" s="1" t="str">
        <f>IF(COUNTIF($A$2:A2658,A2658)&gt;1,"Duplicate","Unique")</f>
        <v>Unique</v>
      </c>
      <c r="C2658" s="1" t="s">
        <v>5457</v>
      </c>
      <c r="D2658" s="1" t="s">
        <v>180</v>
      </c>
      <c r="E2658" s="1" t="str">
        <f t="shared" si="288"/>
        <v>Submitted</v>
      </c>
      <c r="F2658" s="1" t="s">
        <v>47</v>
      </c>
      <c r="G2658" s="1">
        <v>36</v>
      </c>
      <c r="H2658" s="1" t="s">
        <v>24</v>
      </c>
      <c r="I2658" s="1" t="s">
        <v>25</v>
      </c>
      <c r="J2658" s="1" t="s">
        <v>70</v>
      </c>
      <c r="K2658" s="4">
        <v>1247230</v>
      </c>
      <c r="L2658" s="4" t="str">
        <f t="shared" si="289"/>
        <v>Submitted</v>
      </c>
      <c r="M2658" s="1">
        <v>839</v>
      </c>
      <c r="N2658" s="1" t="str">
        <f t="shared" si="290"/>
        <v>medium_risk</v>
      </c>
      <c r="O2658" s="1" t="str">
        <f t="shared" si="291"/>
        <v>Excellent</v>
      </c>
      <c r="P2658" s="1" t="str">
        <f t="shared" si="292"/>
        <v>Submitted</v>
      </c>
      <c r="Q2658" s="1" t="str">
        <f t="shared" si="293"/>
        <v>Valid</v>
      </c>
      <c r="R2658" s="1" t="s">
        <v>82</v>
      </c>
      <c r="S2658" s="4">
        <v>2083583</v>
      </c>
      <c r="T2658" s="1">
        <v>18.059999999999999</v>
      </c>
      <c r="U2658" s="1">
        <v>12</v>
      </c>
      <c r="V2658" s="1">
        <v>173631.92</v>
      </c>
      <c r="W2658" s="4">
        <f t="shared" si="294"/>
        <v>3135843.7793334322</v>
      </c>
      <c r="X2658" s="1" t="s">
        <v>105</v>
      </c>
      <c r="Y2658" s="1" t="s">
        <v>106</v>
      </c>
      <c r="Z2658" s="8">
        <v>48120</v>
      </c>
      <c r="AA2658" s="8" t="str">
        <f>TEXT(Table2[[#This Row],[Application_Date]],"yyy")</f>
        <v>2031</v>
      </c>
      <c r="AB2658" s="8" t="str">
        <f>TEXT(Table2[[#This Row],[Application_Date]],"mmmm")</f>
        <v>September</v>
      </c>
      <c r="AC2658" s="1" t="s">
        <v>61</v>
      </c>
      <c r="AD2658" s="1" t="s">
        <v>30</v>
      </c>
      <c r="AE2658" s="1" t="s">
        <v>62</v>
      </c>
    </row>
    <row r="2659" spans="1:31" x14ac:dyDescent="0.25">
      <c r="A2659" s="1" t="s">
        <v>5458</v>
      </c>
      <c r="B2659" s="1" t="str">
        <f>IF(COUNTIF($A$2:A2659,A2659)&gt;1,"Duplicate","Unique")</f>
        <v>Unique</v>
      </c>
      <c r="C2659" s="1" t="s">
        <v>5459</v>
      </c>
      <c r="D2659" s="1" t="s">
        <v>433</v>
      </c>
      <c r="E2659" s="1" t="str">
        <f t="shared" si="288"/>
        <v>Submitted</v>
      </c>
      <c r="F2659" s="1" t="s">
        <v>35</v>
      </c>
      <c r="G2659" s="1">
        <v>65</v>
      </c>
      <c r="H2659" s="1" t="s">
        <v>36</v>
      </c>
      <c r="I2659" s="1" t="s">
        <v>48</v>
      </c>
      <c r="J2659" s="1" t="s">
        <v>37</v>
      </c>
      <c r="K2659" s="4">
        <v>964879</v>
      </c>
      <c r="L2659" s="4" t="str">
        <f t="shared" si="289"/>
        <v>Submitted</v>
      </c>
      <c r="M2659" s="1">
        <v>385</v>
      </c>
      <c r="N2659" s="1" t="str">
        <f t="shared" si="290"/>
        <v>High_risk</v>
      </c>
      <c r="O2659" s="1" t="str">
        <f t="shared" si="291"/>
        <v>Excellent</v>
      </c>
      <c r="P2659" s="1" t="str">
        <f t="shared" si="292"/>
        <v>Submitted</v>
      </c>
      <c r="Q2659" s="1" t="str">
        <f t="shared" si="293"/>
        <v>Valid</v>
      </c>
      <c r="R2659" s="1" t="s">
        <v>38</v>
      </c>
      <c r="S2659" s="4">
        <v>1298661</v>
      </c>
      <c r="T2659" s="1">
        <v>13.84</v>
      </c>
      <c r="U2659" s="1">
        <v>60</v>
      </c>
      <c r="V2659" s="1">
        <v>21644.35</v>
      </c>
      <c r="W2659" s="4">
        <f t="shared" si="294"/>
        <v>1497789.02</v>
      </c>
      <c r="X2659" s="1" t="s">
        <v>95</v>
      </c>
      <c r="Y2659" s="1" t="s">
        <v>96</v>
      </c>
      <c r="Z2659" s="8">
        <v>48121</v>
      </c>
      <c r="AA2659" s="8" t="str">
        <f>TEXT(Table2[[#This Row],[Application_Date]],"yyy")</f>
        <v>2031</v>
      </c>
      <c r="AB2659" s="8" t="str">
        <f>TEXT(Table2[[#This Row],[Application_Date]],"mmmm")</f>
        <v>September</v>
      </c>
      <c r="AC2659" s="1" t="s">
        <v>61</v>
      </c>
      <c r="AD2659" s="1" t="s">
        <v>42</v>
      </c>
      <c r="AE2659" s="1" t="s">
        <v>62</v>
      </c>
    </row>
    <row r="2660" spans="1:31" x14ac:dyDescent="0.25">
      <c r="A2660" s="1" t="s">
        <v>5460</v>
      </c>
      <c r="B2660" s="1" t="str">
        <f>IF(COUNTIF($A$2:A2660,A2660)&gt;1,"Duplicate","Unique")</f>
        <v>Unique</v>
      </c>
      <c r="C2660" s="1" t="s">
        <v>5461</v>
      </c>
      <c r="D2660" s="1" t="s">
        <v>361</v>
      </c>
      <c r="E2660" s="1" t="str">
        <f t="shared" si="288"/>
        <v>Submitted</v>
      </c>
      <c r="F2660" s="1" t="s">
        <v>47</v>
      </c>
      <c r="G2660" s="1">
        <v>55</v>
      </c>
      <c r="H2660" s="1" t="s">
        <v>36</v>
      </c>
      <c r="I2660" s="1" t="s">
        <v>25</v>
      </c>
      <c r="J2660" s="1" t="s">
        <v>37</v>
      </c>
      <c r="K2660" s="4">
        <v>1604722</v>
      </c>
      <c r="L2660" s="4" t="str">
        <f t="shared" si="289"/>
        <v>Submitted</v>
      </c>
      <c r="M2660" s="1">
        <v>887</v>
      </c>
      <c r="N2660" s="1" t="str">
        <f t="shared" si="290"/>
        <v>medium_risk</v>
      </c>
      <c r="O2660" s="1" t="str">
        <f t="shared" si="291"/>
        <v>Excellent</v>
      </c>
      <c r="P2660" s="1" t="str">
        <f t="shared" si="292"/>
        <v>Submitted</v>
      </c>
      <c r="Q2660" s="1" t="str">
        <f t="shared" si="293"/>
        <v>Valid</v>
      </c>
      <c r="R2660" s="1" t="s">
        <v>70</v>
      </c>
      <c r="S2660" s="4">
        <v>2459349</v>
      </c>
      <c r="T2660" s="1">
        <v>18.93</v>
      </c>
      <c r="U2660" s="1">
        <v>120</v>
      </c>
      <c r="V2660" s="1">
        <v>20494.580000000002</v>
      </c>
      <c r="W2660" s="4">
        <f t="shared" si="294"/>
        <v>3879623.0474999999</v>
      </c>
      <c r="X2660" s="1" t="s">
        <v>59</v>
      </c>
      <c r="Y2660" s="1" t="s">
        <v>60</v>
      </c>
      <c r="Z2660" s="8">
        <v>48122</v>
      </c>
      <c r="AA2660" s="8" t="str">
        <f>TEXT(Table2[[#This Row],[Application_Date]],"yyy")</f>
        <v>2031</v>
      </c>
      <c r="AB2660" s="8" t="str">
        <f>TEXT(Table2[[#This Row],[Application_Date]],"mmmm")</f>
        <v>October</v>
      </c>
      <c r="AC2660" s="1" t="s">
        <v>61</v>
      </c>
      <c r="AD2660" s="1" t="s">
        <v>42</v>
      </c>
      <c r="AE2660" s="1" t="s">
        <v>31</v>
      </c>
    </row>
    <row r="2661" spans="1:31" x14ac:dyDescent="0.25">
      <c r="A2661" s="1" t="s">
        <v>5462</v>
      </c>
      <c r="B2661" s="1" t="str">
        <f>IF(COUNTIF($A$2:A2661,A2661)&gt;1,"Duplicate","Unique")</f>
        <v>Unique</v>
      </c>
      <c r="C2661" s="1" t="s">
        <v>5463</v>
      </c>
      <c r="D2661" s="1" t="s">
        <v>199</v>
      </c>
      <c r="E2661" s="1" t="str">
        <f t="shared" si="288"/>
        <v>Submitted</v>
      </c>
      <c r="F2661" s="1" t="s">
        <v>35</v>
      </c>
      <c r="G2661" s="1">
        <v>30</v>
      </c>
      <c r="H2661" s="1" t="s">
        <v>24</v>
      </c>
      <c r="I2661" s="1" t="s">
        <v>48</v>
      </c>
      <c r="J2661" s="1" t="s">
        <v>49</v>
      </c>
      <c r="K2661" s="4">
        <v>2276580</v>
      </c>
      <c r="L2661" s="4" t="str">
        <f t="shared" si="289"/>
        <v>Submitted</v>
      </c>
      <c r="M2661" s="1">
        <v>600</v>
      </c>
      <c r="N2661" s="1" t="str">
        <f t="shared" si="290"/>
        <v>low_risk</v>
      </c>
      <c r="O2661" s="1" t="str">
        <f t="shared" si="291"/>
        <v>Excellent</v>
      </c>
      <c r="P2661" s="1" t="str">
        <f t="shared" si="292"/>
        <v>Submitted</v>
      </c>
      <c r="Q2661" s="1" t="str">
        <f t="shared" si="293"/>
        <v>Valid</v>
      </c>
      <c r="R2661" s="1" t="s">
        <v>27</v>
      </c>
      <c r="S2661" s="4">
        <v>3874516</v>
      </c>
      <c r="T2661" s="1">
        <v>11.01</v>
      </c>
      <c r="U2661" s="1">
        <v>36</v>
      </c>
      <c r="V2661" s="1">
        <v>107625.44</v>
      </c>
      <c r="W2661" s="4">
        <f t="shared" si="294"/>
        <v>3554868.4302356946</v>
      </c>
      <c r="X2661" s="1" t="s">
        <v>95</v>
      </c>
      <c r="Y2661" s="1" t="s">
        <v>96</v>
      </c>
      <c r="Z2661" s="8">
        <v>48123</v>
      </c>
      <c r="AA2661" s="8" t="str">
        <f>TEXT(Table2[[#This Row],[Application_Date]],"yyy")</f>
        <v>2031</v>
      </c>
      <c r="AB2661" s="8" t="str">
        <f>TEXT(Table2[[#This Row],[Application_Date]],"mmmm")</f>
        <v>October</v>
      </c>
      <c r="AC2661" s="1" t="s">
        <v>41</v>
      </c>
      <c r="AD2661" s="1" t="s">
        <v>42</v>
      </c>
      <c r="AE2661" s="1" t="s">
        <v>66</v>
      </c>
    </row>
    <row r="2662" spans="1:31" x14ac:dyDescent="0.25">
      <c r="A2662" s="1" t="s">
        <v>5464</v>
      </c>
      <c r="B2662" s="1" t="str">
        <f>IF(COUNTIF($A$2:A2662,A2662)&gt;1,"Duplicate","Unique")</f>
        <v>Unique</v>
      </c>
      <c r="C2662" s="1" t="s">
        <v>5465</v>
      </c>
      <c r="D2662" s="1" t="s">
        <v>406</v>
      </c>
      <c r="E2662" s="1" t="str">
        <f t="shared" si="288"/>
        <v>Submitted</v>
      </c>
      <c r="F2662" s="1" t="s">
        <v>35</v>
      </c>
      <c r="G2662" s="1">
        <v>24</v>
      </c>
      <c r="H2662" s="1" t="s">
        <v>36</v>
      </c>
      <c r="I2662" s="1" t="s">
        <v>25</v>
      </c>
      <c r="J2662" s="1" t="s">
        <v>37</v>
      </c>
      <c r="K2662" s="4">
        <v>1296674</v>
      </c>
      <c r="L2662" s="4" t="str">
        <f t="shared" si="289"/>
        <v>Submitted</v>
      </c>
      <c r="M2662" s="1">
        <v>374</v>
      </c>
      <c r="N2662" s="1" t="str">
        <f t="shared" si="290"/>
        <v>High_risk</v>
      </c>
      <c r="O2662" s="1" t="str">
        <f t="shared" si="291"/>
        <v>Excellent</v>
      </c>
      <c r="P2662" s="1" t="str">
        <f t="shared" si="292"/>
        <v>Submitted</v>
      </c>
      <c r="Q2662" s="1" t="str">
        <f t="shared" si="293"/>
        <v>Valid</v>
      </c>
      <c r="R2662" s="1" t="s">
        <v>6</v>
      </c>
      <c r="S2662" s="4">
        <v>3825563</v>
      </c>
      <c r="T2662" s="1">
        <v>8.34</v>
      </c>
      <c r="U2662" s="1">
        <v>120</v>
      </c>
      <c r="V2662" s="1">
        <v>31879.69</v>
      </c>
      <c r="W2662" s="4">
        <f t="shared" si="294"/>
        <v>2658766.2849999997</v>
      </c>
      <c r="X2662" s="1" t="s">
        <v>39</v>
      </c>
      <c r="Y2662" s="1" t="s">
        <v>40</v>
      </c>
      <c r="Z2662" s="8">
        <v>48124</v>
      </c>
      <c r="AA2662" s="8" t="str">
        <f>TEXT(Table2[[#This Row],[Application_Date]],"yyy")</f>
        <v>2031</v>
      </c>
      <c r="AB2662" s="8" t="str">
        <f>TEXT(Table2[[#This Row],[Application_Date]],"mmmm")</f>
        <v>October</v>
      </c>
      <c r="AC2662" s="1" t="s">
        <v>61</v>
      </c>
      <c r="AD2662" s="1" t="s">
        <v>42</v>
      </c>
      <c r="AE2662" s="1" t="s">
        <v>62</v>
      </c>
    </row>
    <row r="2663" spans="1:31" x14ac:dyDescent="0.25">
      <c r="A2663" s="1" t="s">
        <v>5466</v>
      </c>
      <c r="B2663" s="1" t="str">
        <f>IF(COUNTIF($A$2:A2663,A2663)&gt;1,"Duplicate","Unique")</f>
        <v>Unique</v>
      </c>
      <c r="C2663" s="1" t="s">
        <v>5467</v>
      </c>
      <c r="D2663" s="1" t="s">
        <v>89</v>
      </c>
      <c r="E2663" s="1" t="str">
        <f t="shared" si="288"/>
        <v>Submitted</v>
      </c>
      <c r="F2663" s="1" t="s">
        <v>47</v>
      </c>
      <c r="G2663" s="1">
        <v>21</v>
      </c>
      <c r="H2663" s="1" t="s">
        <v>24</v>
      </c>
      <c r="I2663" s="1" t="s">
        <v>48</v>
      </c>
      <c r="J2663" s="1" t="s">
        <v>37</v>
      </c>
      <c r="K2663" s="4">
        <v>556782</v>
      </c>
      <c r="L2663" s="4" t="str">
        <f t="shared" si="289"/>
        <v>Submitted</v>
      </c>
      <c r="M2663" s="1">
        <v>456</v>
      </c>
      <c r="N2663" s="1" t="str">
        <f t="shared" si="290"/>
        <v>High_risk</v>
      </c>
      <c r="O2663" s="1" t="str">
        <f t="shared" si="291"/>
        <v>Excellent</v>
      </c>
      <c r="P2663" s="1" t="str">
        <f t="shared" si="292"/>
        <v>Submitted</v>
      </c>
      <c r="Q2663" s="1" t="str">
        <f t="shared" si="293"/>
        <v>Valid</v>
      </c>
      <c r="R2663" s="1" t="s">
        <v>70</v>
      </c>
      <c r="S2663" s="4">
        <v>4521932</v>
      </c>
      <c r="T2663" s="1">
        <v>8.44</v>
      </c>
      <c r="U2663" s="1">
        <v>120</v>
      </c>
      <c r="V2663" s="1">
        <v>37682.769999999997</v>
      </c>
      <c r="W2663" s="4">
        <f t="shared" si="294"/>
        <v>3180425.5066666664</v>
      </c>
      <c r="X2663" s="1" t="s">
        <v>28</v>
      </c>
      <c r="Y2663" s="1" t="s">
        <v>29</v>
      </c>
      <c r="Z2663" s="8">
        <v>48125</v>
      </c>
      <c r="AA2663" s="8" t="str">
        <f>TEXT(Table2[[#This Row],[Application_Date]],"yyy")</f>
        <v>2031</v>
      </c>
      <c r="AB2663" s="8" t="str">
        <f>TEXT(Table2[[#This Row],[Application_Date]],"mmmm")</f>
        <v>October</v>
      </c>
      <c r="AC2663" s="1" t="s">
        <v>61</v>
      </c>
      <c r="AD2663" s="1" t="s">
        <v>42</v>
      </c>
      <c r="AE2663" s="1" t="s">
        <v>43</v>
      </c>
    </row>
    <row r="2664" spans="1:31" x14ac:dyDescent="0.25">
      <c r="A2664" s="1" t="s">
        <v>5468</v>
      </c>
      <c r="B2664" s="1" t="str">
        <f>IF(COUNTIF($A$2:A2664,A2664)&gt;1,"Duplicate","Unique")</f>
        <v>Unique</v>
      </c>
      <c r="C2664" s="1" t="s">
        <v>5469</v>
      </c>
      <c r="D2664" s="1" t="s">
        <v>109</v>
      </c>
      <c r="E2664" s="1" t="str">
        <f t="shared" si="288"/>
        <v>Submitted</v>
      </c>
      <c r="F2664" s="1" t="s">
        <v>35</v>
      </c>
      <c r="G2664" s="1">
        <v>24</v>
      </c>
      <c r="H2664" s="1" t="s">
        <v>24</v>
      </c>
      <c r="I2664" s="1" t="s">
        <v>48</v>
      </c>
      <c r="J2664" s="1" t="s">
        <v>70</v>
      </c>
      <c r="K2664" s="4">
        <v>355779</v>
      </c>
      <c r="L2664" s="4" t="str">
        <f t="shared" si="289"/>
        <v>Submitted</v>
      </c>
      <c r="M2664" s="1">
        <v>302</v>
      </c>
      <c r="N2664" s="1" t="str">
        <f t="shared" si="290"/>
        <v>High_risk</v>
      </c>
      <c r="O2664" s="1" t="str">
        <f t="shared" si="291"/>
        <v>Excellent</v>
      </c>
      <c r="P2664" s="1" t="str">
        <f t="shared" si="292"/>
        <v>Submitted</v>
      </c>
      <c r="Q2664" s="1" t="str">
        <f t="shared" si="293"/>
        <v>Valid</v>
      </c>
      <c r="R2664" s="1" t="s">
        <v>27</v>
      </c>
      <c r="S2664" s="4">
        <v>758565</v>
      </c>
      <c r="T2664" s="1">
        <v>18.93</v>
      </c>
      <c r="U2664" s="1">
        <v>36</v>
      </c>
      <c r="V2664" s="1">
        <v>21071.25</v>
      </c>
      <c r="W2664" s="4">
        <f t="shared" si="294"/>
        <v>1196636.2875000017</v>
      </c>
      <c r="X2664" s="1" t="s">
        <v>50</v>
      </c>
      <c r="Y2664" s="1" t="s">
        <v>51</v>
      </c>
      <c r="Z2664" s="8">
        <v>48126</v>
      </c>
      <c r="AA2664" s="8" t="str">
        <f>TEXT(Table2[[#This Row],[Application_Date]],"yyy")</f>
        <v>2031</v>
      </c>
      <c r="AB2664" s="8" t="str">
        <f>TEXT(Table2[[#This Row],[Application_Date]],"mmmm")</f>
        <v>October</v>
      </c>
      <c r="AC2664" s="1" t="s">
        <v>61</v>
      </c>
      <c r="AD2664" s="1" t="s">
        <v>42</v>
      </c>
      <c r="AE2664" s="1" t="s">
        <v>66</v>
      </c>
    </row>
    <row r="2665" spans="1:31" x14ac:dyDescent="0.25">
      <c r="A2665" s="1" t="s">
        <v>5470</v>
      </c>
      <c r="B2665" s="1" t="str">
        <f>IF(COUNTIF($A$2:A2665,A2665)&gt;1,"Duplicate","Unique")</f>
        <v>Unique</v>
      </c>
      <c r="C2665" s="1" t="s">
        <v>5471</v>
      </c>
      <c r="D2665" s="1" t="s">
        <v>139</v>
      </c>
      <c r="E2665" s="1" t="str">
        <f t="shared" si="288"/>
        <v>Submitted</v>
      </c>
      <c r="F2665" s="1" t="s">
        <v>47</v>
      </c>
      <c r="G2665" s="1">
        <v>22</v>
      </c>
      <c r="H2665" s="1" t="s">
        <v>24</v>
      </c>
      <c r="I2665" s="1" t="s">
        <v>48</v>
      </c>
      <c r="J2665" s="1" t="s">
        <v>26</v>
      </c>
      <c r="K2665" s="4">
        <v>2122338</v>
      </c>
      <c r="L2665" s="4" t="str">
        <f t="shared" si="289"/>
        <v>Submitted</v>
      </c>
      <c r="M2665" s="1">
        <v>427</v>
      </c>
      <c r="N2665" s="1" t="str">
        <f t="shared" si="290"/>
        <v>High_risk</v>
      </c>
      <c r="O2665" s="1" t="str">
        <f t="shared" si="291"/>
        <v>Excellent</v>
      </c>
      <c r="P2665" s="1" t="str">
        <f t="shared" si="292"/>
        <v>Submitted</v>
      </c>
      <c r="Q2665" s="1" t="str">
        <f t="shared" si="293"/>
        <v>Valid</v>
      </c>
      <c r="R2665" s="1" t="s">
        <v>38</v>
      </c>
      <c r="S2665" s="4">
        <v>3184736</v>
      </c>
      <c r="T2665" s="1">
        <v>10.67</v>
      </c>
      <c r="U2665" s="1">
        <v>120</v>
      </c>
      <c r="V2665" s="1">
        <v>26539.47</v>
      </c>
      <c r="W2665" s="4">
        <f t="shared" si="294"/>
        <v>2831761.0933333333</v>
      </c>
      <c r="X2665" s="1" t="s">
        <v>85</v>
      </c>
      <c r="Y2665" s="1" t="s">
        <v>86</v>
      </c>
      <c r="Z2665" s="8">
        <v>48127</v>
      </c>
      <c r="AA2665" s="8" t="str">
        <f>TEXT(Table2[[#This Row],[Application_Date]],"yyy")</f>
        <v>2031</v>
      </c>
      <c r="AB2665" s="8" t="str">
        <f>TEXT(Table2[[#This Row],[Application_Date]],"mmmm")</f>
        <v>October</v>
      </c>
      <c r="AC2665" s="1" t="s">
        <v>61</v>
      </c>
      <c r="AD2665" s="1" t="s">
        <v>42</v>
      </c>
      <c r="AE2665" s="1" t="s">
        <v>62</v>
      </c>
    </row>
    <row r="2666" spans="1:31" x14ac:dyDescent="0.25">
      <c r="A2666" s="1" t="s">
        <v>5472</v>
      </c>
      <c r="B2666" s="1" t="str">
        <f>IF(COUNTIF($A$2:A2666,A2666)&gt;1,"Duplicate","Unique")</f>
        <v>Unique</v>
      </c>
      <c r="C2666" s="1" t="s">
        <v>5473</v>
      </c>
      <c r="D2666" s="1" t="s">
        <v>180</v>
      </c>
      <c r="E2666" s="1" t="str">
        <f t="shared" si="288"/>
        <v>Submitted</v>
      </c>
      <c r="F2666" s="1" t="s">
        <v>35</v>
      </c>
      <c r="G2666" s="1">
        <v>65</v>
      </c>
      <c r="H2666" s="1" t="s">
        <v>24</v>
      </c>
      <c r="I2666" s="1" t="s">
        <v>25</v>
      </c>
      <c r="J2666" s="1" t="s">
        <v>26</v>
      </c>
      <c r="K2666" s="4">
        <v>2310190</v>
      </c>
      <c r="L2666" s="4" t="str">
        <f t="shared" si="289"/>
        <v>Submitted</v>
      </c>
      <c r="M2666" s="1">
        <v>621</v>
      </c>
      <c r="N2666" s="1" t="str">
        <f t="shared" si="290"/>
        <v>low_risk</v>
      </c>
      <c r="O2666" s="1" t="str">
        <f t="shared" si="291"/>
        <v>Excellent</v>
      </c>
      <c r="P2666" s="1" t="str">
        <f t="shared" si="292"/>
        <v>Submitted</v>
      </c>
      <c r="Q2666" s="1" t="str">
        <f t="shared" si="293"/>
        <v>Valid</v>
      </c>
      <c r="R2666" s="1" t="s">
        <v>82</v>
      </c>
      <c r="S2666" s="4">
        <v>788891</v>
      </c>
      <c r="T2666" s="1">
        <v>13.47</v>
      </c>
      <c r="U2666" s="1">
        <v>12</v>
      </c>
      <c r="V2666" s="1">
        <v>65740.92</v>
      </c>
      <c r="W2666" s="4">
        <f t="shared" si="294"/>
        <v>885636.09309892042</v>
      </c>
      <c r="X2666" s="1" t="s">
        <v>85</v>
      </c>
      <c r="Y2666" s="1" t="s">
        <v>86</v>
      </c>
      <c r="Z2666" s="8">
        <v>48128</v>
      </c>
      <c r="AA2666" s="8" t="str">
        <f>TEXT(Table2[[#This Row],[Application_Date]],"yyy")</f>
        <v>2031</v>
      </c>
      <c r="AB2666" s="8" t="str">
        <f>TEXT(Table2[[#This Row],[Application_Date]],"mmmm")</f>
        <v>October</v>
      </c>
      <c r="AC2666" s="1" t="s">
        <v>61</v>
      </c>
      <c r="AD2666" s="1" t="s">
        <v>30</v>
      </c>
      <c r="AE2666" s="1" t="s">
        <v>43</v>
      </c>
    </row>
    <row r="2667" spans="1:31" x14ac:dyDescent="0.25">
      <c r="A2667" s="1" t="s">
        <v>5474</v>
      </c>
      <c r="B2667" s="1" t="str">
        <f>IF(COUNTIF($A$2:A2667,A2667)&gt;1,"Duplicate","Unique")</f>
        <v>Unique</v>
      </c>
      <c r="C2667" s="1" t="s">
        <v>5475</v>
      </c>
      <c r="D2667" s="1" t="s">
        <v>130</v>
      </c>
      <c r="E2667" s="1" t="str">
        <f t="shared" si="288"/>
        <v>Submitted</v>
      </c>
      <c r="F2667" s="1" t="s">
        <v>47</v>
      </c>
      <c r="G2667" s="1">
        <v>35</v>
      </c>
      <c r="H2667" s="1" t="s">
        <v>24</v>
      </c>
      <c r="I2667" s="1" t="s">
        <v>48</v>
      </c>
      <c r="J2667" s="1" t="s">
        <v>37</v>
      </c>
      <c r="K2667" s="4">
        <v>1880100</v>
      </c>
      <c r="L2667" s="4" t="str">
        <f t="shared" si="289"/>
        <v>Submitted</v>
      </c>
      <c r="M2667" s="1">
        <v>528</v>
      </c>
      <c r="N2667" s="1" t="str">
        <f t="shared" si="290"/>
        <v>High_risk</v>
      </c>
      <c r="O2667" s="1" t="str">
        <f t="shared" si="291"/>
        <v>Excellent</v>
      </c>
      <c r="P2667" s="1" t="str">
        <f t="shared" si="292"/>
        <v>Submitted</v>
      </c>
      <c r="Q2667" s="1" t="str">
        <f t="shared" si="293"/>
        <v>Valid</v>
      </c>
      <c r="R2667" s="1" t="s">
        <v>27</v>
      </c>
      <c r="S2667" s="4">
        <v>97246</v>
      </c>
      <c r="T2667" s="1">
        <v>18.7</v>
      </c>
      <c r="U2667" s="1">
        <v>180</v>
      </c>
      <c r="V2667" s="1">
        <v>540.26</v>
      </c>
      <c r="W2667" s="4">
        <f t="shared" si="294"/>
        <v>151541.68333333335</v>
      </c>
      <c r="X2667" s="1" t="s">
        <v>39</v>
      </c>
      <c r="Y2667" s="1" t="s">
        <v>40</v>
      </c>
      <c r="Z2667" s="8">
        <v>48129</v>
      </c>
      <c r="AA2667" s="8" t="str">
        <f>TEXT(Table2[[#This Row],[Application_Date]],"yyy")</f>
        <v>2031</v>
      </c>
      <c r="AB2667" s="8" t="str">
        <f>TEXT(Table2[[#This Row],[Application_Date]],"mmmm")</f>
        <v>October</v>
      </c>
      <c r="AC2667" s="1" t="s">
        <v>61</v>
      </c>
      <c r="AD2667" s="1" t="s">
        <v>30</v>
      </c>
      <c r="AE2667" s="1" t="s">
        <v>66</v>
      </c>
    </row>
    <row r="2668" spans="1:31" x14ac:dyDescent="0.25">
      <c r="A2668" s="1" t="s">
        <v>5476</v>
      </c>
      <c r="B2668" s="1" t="str">
        <f>IF(COUNTIF($A$2:A2668,A2668)&gt;1,"Duplicate","Unique")</f>
        <v>Unique</v>
      </c>
      <c r="C2668" s="1" t="s">
        <v>5477</v>
      </c>
      <c r="D2668" s="1" t="s">
        <v>265</v>
      </c>
      <c r="E2668" s="1" t="str">
        <f t="shared" si="288"/>
        <v>Submitted</v>
      </c>
      <c r="F2668" s="1" t="s">
        <v>47</v>
      </c>
      <c r="G2668" s="1">
        <v>52</v>
      </c>
      <c r="H2668" s="1" t="s">
        <v>24</v>
      </c>
      <c r="I2668" s="1" t="s">
        <v>48</v>
      </c>
      <c r="J2668" s="1" t="s">
        <v>49</v>
      </c>
      <c r="K2668" s="4">
        <v>1825085</v>
      </c>
      <c r="L2668" s="4" t="str">
        <f t="shared" si="289"/>
        <v>Submitted</v>
      </c>
      <c r="M2668" s="1">
        <v>810</v>
      </c>
      <c r="N2668" s="1" t="str">
        <f t="shared" si="290"/>
        <v>medium_risk</v>
      </c>
      <c r="O2668" s="1" t="str">
        <f t="shared" si="291"/>
        <v>Excellent</v>
      </c>
      <c r="P2668" s="1" t="str">
        <f t="shared" si="292"/>
        <v>Submitted</v>
      </c>
      <c r="Q2668" s="1" t="str">
        <f t="shared" si="293"/>
        <v>Valid</v>
      </c>
      <c r="R2668" s="1" t="s">
        <v>82</v>
      </c>
      <c r="S2668" s="4">
        <v>1016775</v>
      </c>
      <c r="T2668" s="1">
        <v>11.16</v>
      </c>
      <c r="U2668" s="1">
        <v>60</v>
      </c>
      <c r="V2668" s="1">
        <v>16946.25</v>
      </c>
      <c r="W2668" s="4">
        <f t="shared" si="294"/>
        <v>945600.75</v>
      </c>
      <c r="X2668" s="1" t="s">
        <v>105</v>
      </c>
      <c r="Y2668" s="1" t="s">
        <v>106</v>
      </c>
      <c r="Z2668" s="8">
        <v>48130</v>
      </c>
      <c r="AA2668" s="8" t="str">
        <f>TEXT(Table2[[#This Row],[Application_Date]],"yyy")</f>
        <v>2031</v>
      </c>
      <c r="AB2668" s="8" t="str">
        <f>TEXT(Table2[[#This Row],[Application_Date]],"mmmm")</f>
        <v>October</v>
      </c>
      <c r="AC2668" s="1" t="s">
        <v>61</v>
      </c>
      <c r="AD2668" s="1" t="s">
        <v>42</v>
      </c>
      <c r="AE2668" s="1" t="s">
        <v>43</v>
      </c>
    </row>
    <row r="2669" spans="1:31" x14ac:dyDescent="0.25">
      <c r="A2669" s="1" t="s">
        <v>5478</v>
      </c>
      <c r="B2669" s="1" t="str">
        <f>IF(COUNTIF($A$2:A2669,A2669)&gt;1,"Duplicate","Unique")</f>
        <v>Unique</v>
      </c>
      <c r="C2669" s="1" t="s">
        <v>5479</v>
      </c>
      <c r="D2669" s="1" t="s">
        <v>489</v>
      </c>
      <c r="E2669" s="1" t="str">
        <f t="shared" si="288"/>
        <v>Submitted</v>
      </c>
      <c r="F2669" s="1" t="s">
        <v>47</v>
      </c>
      <c r="G2669" s="1">
        <v>27</v>
      </c>
      <c r="H2669" s="1" t="s">
        <v>36</v>
      </c>
      <c r="I2669" s="1" t="s">
        <v>25</v>
      </c>
      <c r="J2669" s="1" t="s">
        <v>37</v>
      </c>
      <c r="K2669" s="4">
        <v>2091655</v>
      </c>
      <c r="L2669" s="4" t="str">
        <f t="shared" si="289"/>
        <v>Submitted</v>
      </c>
      <c r="M2669" s="1">
        <v>603</v>
      </c>
      <c r="N2669" s="1" t="str">
        <f t="shared" si="290"/>
        <v>low_risk</v>
      </c>
      <c r="O2669" s="1" t="str">
        <f t="shared" si="291"/>
        <v>Excellent</v>
      </c>
      <c r="P2669" s="1" t="str">
        <f t="shared" si="292"/>
        <v>Submitted</v>
      </c>
      <c r="Q2669" s="1" t="str">
        <f t="shared" si="293"/>
        <v>Valid</v>
      </c>
      <c r="R2669" s="1" t="s">
        <v>27</v>
      </c>
      <c r="S2669" s="4">
        <v>0</v>
      </c>
      <c r="T2669" s="1">
        <v>13.26</v>
      </c>
      <c r="U2669" s="1">
        <v>120</v>
      </c>
      <c r="V2669" s="1">
        <v>2083.33</v>
      </c>
      <c r="W2669" s="4">
        <f t="shared" si="294"/>
        <v>0</v>
      </c>
      <c r="X2669" s="1" t="s">
        <v>95</v>
      </c>
      <c r="Y2669" s="1" t="s">
        <v>96</v>
      </c>
      <c r="Z2669" s="8">
        <v>48131</v>
      </c>
      <c r="AA2669" s="8" t="str">
        <f>TEXT(Table2[[#This Row],[Application_Date]],"yyy")</f>
        <v>2031</v>
      </c>
      <c r="AB2669" s="8" t="str">
        <f>TEXT(Table2[[#This Row],[Application_Date]],"mmmm")</f>
        <v>October</v>
      </c>
      <c r="AC2669" s="1" t="s">
        <v>61</v>
      </c>
      <c r="AD2669" s="1" t="s">
        <v>42</v>
      </c>
      <c r="AE2669" s="1" t="s">
        <v>43</v>
      </c>
    </row>
    <row r="2670" spans="1:31" x14ac:dyDescent="0.25">
      <c r="A2670" s="1" t="s">
        <v>5480</v>
      </c>
      <c r="B2670" s="1" t="str">
        <f>IF(COUNTIF($A$2:A2670,A2670)&gt;1,"Duplicate","Unique")</f>
        <v>Unique</v>
      </c>
      <c r="C2670" s="1" t="s">
        <v>5481</v>
      </c>
      <c r="D2670" s="1" t="s">
        <v>89</v>
      </c>
      <c r="E2670" s="1" t="str">
        <f t="shared" si="288"/>
        <v>Submitted</v>
      </c>
      <c r="F2670" s="1" t="s">
        <v>35</v>
      </c>
      <c r="G2670" s="1">
        <v>34</v>
      </c>
      <c r="H2670" s="1" t="s">
        <v>36</v>
      </c>
      <c r="I2670" s="1" t="s">
        <v>25</v>
      </c>
      <c r="J2670" s="1" t="s">
        <v>70</v>
      </c>
      <c r="K2670" s="4">
        <v>289859</v>
      </c>
      <c r="L2670" s="4" t="str">
        <f t="shared" si="289"/>
        <v>Submitted</v>
      </c>
      <c r="M2670" s="1">
        <v>822</v>
      </c>
      <c r="N2670" s="1" t="str">
        <f t="shared" si="290"/>
        <v>medium_risk</v>
      </c>
      <c r="O2670" s="1" t="str">
        <f t="shared" si="291"/>
        <v>Excellent</v>
      </c>
      <c r="P2670" s="1" t="str">
        <f t="shared" si="292"/>
        <v>Submitted</v>
      </c>
      <c r="Q2670" s="1" t="str">
        <f t="shared" si="293"/>
        <v>Valid</v>
      </c>
      <c r="R2670" s="1" t="s">
        <v>82</v>
      </c>
      <c r="S2670" s="4">
        <v>2033011</v>
      </c>
      <c r="T2670" s="1">
        <v>15.63</v>
      </c>
      <c r="U2670" s="1">
        <v>24</v>
      </c>
      <c r="V2670" s="1">
        <v>84708.79</v>
      </c>
      <c r="W2670" s="4">
        <f t="shared" si="294"/>
        <v>2647996.8328718776</v>
      </c>
      <c r="X2670" s="1" t="s">
        <v>85</v>
      </c>
      <c r="Y2670" s="1" t="s">
        <v>86</v>
      </c>
      <c r="Z2670" s="8">
        <v>48132</v>
      </c>
      <c r="AA2670" s="8" t="str">
        <f>TEXT(Table2[[#This Row],[Application_Date]],"yyy")</f>
        <v>2031</v>
      </c>
      <c r="AB2670" s="8" t="str">
        <f>TEXT(Table2[[#This Row],[Application_Date]],"mmmm")</f>
        <v>October</v>
      </c>
      <c r="AC2670" s="1" t="s">
        <v>61</v>
      </c>
      <c r="AD2670" s="1" t="s">
        <v>42</v>
      </c>
      <c r="AE2670" s="1" t="s">
        <v>43</v>
      </c>
    </row>
    <row r="2671" spans="1:31" x14ac:dyDescent="0.25">
      <c r="A2671" s="1" t="s">
        <v>5482</v>
      </c>
      <c r="B2671" s="1" t="str">
        <f>IF(COUNTIF($A$2:A2671,A2671)&gt;1,"Duplicate","Unique")</f>
        <v>Unique</v>
      </c>
      <c r="C2671" s="1" t="s">
        <v>5483</v>
      </c>
      <c r="D2671" s="1" t="s">
        <v>157</v>
      </c>
      <c r="E2671" s="1" t="str">
        <f t="shared" si="288"/>
        <v>Submitted</v>
      </c>
      <c r="F2671" s="1" t="s">
        <v>35</v>
      </c>
      <c r="G2671" s="1">
        <v>31</v>
      </c>
      <c r="H2671" s="1" t="s">
        <v>36</v>
      </c>
      <c r="I2671" s="1" t="s">
        <v>48</v>
      </c>
      <c r="J2671" s="1" t="s">
        <v>70</v>
      </c>
      <c r="K2671" s="4">
        <v>1961736</v>
      </c>
      <c r="L2671" s="4" t="str">
        <f t="shared" si="289"/>
        <v>Submitted</v>
      </c>
      <c r="M2671" s="1">
        <v>864</v>
      </c>
      <c r="N2671" s="1" t="str">
        <f t="shared" si="290"/>
        <v>medium_risk</v>
      </c>
      <c r="O2671" s="1" t="str">
        <f t="shared" si="291"/>
        <v>Excellent</v>
      </c>
      <c r="P2671" s="1" t="str">
        <f t="shared" si="292"/>
        <v>Submitted</v>
      </c>
      <c r="Q2671" s="1" t="str">
        <f t="shared" si="293"/>
        <v>Valid</v>
      </c>
      <c r="R2671" s="1" t="s">
        <v>27</v>
      </c>
      <c r="S2671" s="4">
        <v>1056815</v>
      </c>
      <c r="T2671" s="1">
        <v>16.63</v>
      </c>
      <c r="U2671" s="1">
        <v>120</v>
      </c>
      <c r="V2671" s="1">
        <v>8806.7900000000009</v>
      </c>
      <c r="W2671" s="4">
        <f t="shared" si="294"/>
        <v>1464569.4541666666</v>
      </c>
      <c r="X2671" s="1" t="s">
        <v>105</v>
      </c>
      <c r="Y2671" s="1" t="s">
        <v>106</v>
      </c>
      <c r="Z2671" s="8">
        <v>48133</v>
      </c>
      <c r="AA2671" s="8" t="str">
        <f>TEXT(Table2[[#This Row],[Application_Date]],"yyy")</f>
        <v>2031</v>
      </c>
      <c r="AB2671" s="8" t="str">
        <f>TEXT(Table2[[#This Row],[Application_Date]],"mmmm")</f>
        <v>October</v>
      </c>
      <c r="AC2671" s="1" t="s">
        <v>52</v>
      </c>
      <c r="AD2671" s="1" t="s">
        <v>30</v>
      </c>
      <c r="AE2671" s="1" t="s">
        <v>66</v>
      </c>
    </row>
    <row r="2672" spans="1:31" x14ac:dyDescent="0.25">
      <c r="A2672" s="1" t="s">
        <v>5484</v>
      </c>
      <c r="B2672" s="1" t="str">
        <f>IF(COUNTIF($A$2:A2672,A2672)&gt;1,"Duplicate","Unique")</f>
        <v>Unique</v>
      </c>
      <c r="C2672" s="1" t="s">
        <v>5485</v>
      </c>
      <c r="D2672" s="1" t="s">
        <v>145</v>
      </c>
      <c r="E2672" s="1" t="str">
        <f t="shared" si="288"/>
        <v>Submitted</v>
      </c>
      <c r="F2672" s="1" t="s">
        <v>35</v>
      </c>
      <c r="G2672" s="1">
        <v>63</v>
      </c>
      <c r="H2672" s="1" t="s">
        <v>24</v>
      </c>
      <c r="I2672" s="1" t="s">
        <v>25</v>
      </c>
      <c r="J2672" s="1" t="s">
        <v>70</v>
      </c>
      <c r="K2672" s="4">
        <v>1667252</v>
      </c>
      <c r="L2672" s="4" t="str">
        <f t="shared" si="289"/>
        <v>Submitted</v>
      </c>
      <c r="M2672" s="1">
        <v>387</v>
      </c>
      <c r="N2672" s="1" t="str">
        <f t="shared" si="290"/>
        <v>High_risk</v>
      </c>
      <c r="O2672" s="1" t="str">
        <f t="shared" si="291"/>
        <v>Excellent</v>
      </c>
      <c r="P2672" s="1" t="str">
        <f t="shared" si="292"/>
        <v>Submitted</v>
      </c>
      <c r="Q2672" s="1" t="str">
        <f t="shared" si="293"/>
        <v>Valid</v>
      </c>
      <c r="R2672" s="1" t="s">
        <v>38</v>
      </c>
      <c r="S2672" s="4">
        <v>2036858</v>
      </c>
      <c r="T2672" s="1">
        <v>12.28</v>
      </c>
      <c r="U2672" s="1">
        <v>120</v>
      </c>
      <c r="V2672" s="1">
        <v>16973.82</v>
      </c>
      <c r="W2672" s="4">
        <f t="shared" si="294"/>
        <v>2084384.6866666663</v>
      </c>
      <c r="X2672" s="1" t="s">
        <v>39</v>
      </c>
      <c r="Y2672" s="1" t="s">
        <v>40</v>
      </c>
      <c r="Z2672" s="8">
        <v>48134</v>
      </c>
      <c r="AA2672" s="8" t="str">
        <f>TEXT(Table2[[#This Row],[Application_Date]],"yyy")</f>
        <v>2031</v>
      </c>
      <c r="AB2672" s="8" t="str">
        <f>TEXT(Table2[[#This Row],[Application_Date]],"mmmm")</f>
        <v>October</v>
      </c>
      <c r="AC2672" s="1" t="s">
        <v>61</v>
      </c>
      <c r="AD2672" s="1" t="s">
        <v>30</v>
      </c>
      <c r="AE2672" s="1" t="s">
        <v>62</v>
      </c>
    </row>
    <row r="2673" spans="1:31" x14ac:dyDescent="0.25">
      <c r="A2673" s="1" t="s">
        <v>5486</v>
      </c>
      <c r="B2673" s="1" t="str">
        <f>IF(COUNTIF($A$2:A2673,A2673)&gt;1,"Duplicate","Unique")</f>
        <v>Unique</v>
      </c>
      <c r="C2673" s="1" t="s">
        <v>5487</v>
      </c>
      <c r="D2673" s="1" t="s">
        <v>78</v>
      </c>
      <c r="E2673" s="1" t="str">
        <f t="shared" si="288"/>
        <v>Submitted</v>
      </c>
      <c r="F2673" s="1" t="s">
        <v>35</v>
      </c>
      <c r="G2673" s="1">
        <v>43</v>
      </c>
      <c r="H2673" s="1" t="s">
        <v>24</v>
      </c>
      <c r="I2673" s="1" t="s">
        <v>25</v>
      </c>
      <c r="J2673" s="1" t="s">
        <v>49</v>
      </c>
      <c r="K2673" s="4">
        <v>1048263</v>
      </c>
      <c r="L2673" s="4" t="str">
        <f t="shared" si="289"/>
        <v>Submitted</v>
      </c>
      <c r="M2673" s="1">
        <v>360</v>
      </c>
      <c r="N2673" s="1" t="str">
        <f t="shared" si="290"/>
        <v>High_risk</v>
      </c>
      <c r="O2673" s="1" t="str">
        <f t="shared" si="291"/>
        <v>Excellent</v>
      </c>
      <c r="P2673" s="1" t="str">
        <f t="shared" si="292"/>
        <v>Submitted</v>
      </c>
      <c r="Q2673" s="1" t="str">
        <f t="shared" si="293"/>
        <v>Valid</v>
      </c>
      <c r="R2673" s="1" t="s">
        <v>70</v>
      </c>
      <c r="S2673" s="4">
        <v>770378</v>
      </c>
      <c r="T2673" s="1">
        <v>9.15</v>
      </c>
      <c r="U2673" s="1">
        <v>12</v>
      </c>
      <c r="V2673" s="1">
        <v>64198.17</v>
      </c>
      <c r="W2673" s="4">
        <f t="shared" si="294"/>
        <v>588067.67700295534</v>
      </c>
      <c r="X2673" s="1" t="s">
        <v>95</v>
      </c>
      <c r="Y2673" s="1" t="s">
        <v>96</v>
      </c>
      <c r="Z2673" s="8">
        <v>48135</v>
      </c>
      <c r="AA2673" s="8" t="str">
        <f>TEXT(Table2[[#This Row],[Application_Date]],"yyy")</f>
        <v>2031</v>
      </c>
      <c r="AB2673" s="8" t="str">
        <f>TEXT(Table2[[#This Row],[Application_Date]],"mmmm")</f>
        <v>October</v>
      </c>
      <c r="AC2673" s="1" t="s">
        <v>61</v>
      </c>
      <c r="AD2673" s="1" t="s">
        <v>30</v>
      </c>
      <c r="AE2673" s="1" t="s">
        <v>43</v>
      </c>
    </row>
    <row r="2674" spans="1:31" x14ac:dyDescent="0.25">
      <c r="A2674" s="1" t="s">
        <v>5488</v>
      </c>
      <c r="B2674" s="1" t="str">
        <f>IF(COUNTIF($A$2:A2674,A2674)&gt;1,"Duplicate","Unique")</f>
        <v>Unique</v>
      </c>
      <c r="C2674" s="1" t="s">
        <v>5489</v>
      </c>
      <c r="D2674" s="1" t="s">
        <v>65</v>
      </c>
      <c r="E2674" s="1" t="str">
        <f t="shared" si="288"/>
        <v>Submitted</v>
      </c>
      <c r="F2674" s="1" t="s">
        <v>35</v>
      </c>
      <c r="G2674" s="1">
        <v>43</v>
      </c>
      <c r="H2674" s="1" t="s">
        <v>24</v>
      </c>
      <c r="I2674" s="1" t="s">
        <v>25</v>
      </c>
      <c r="J2674" s="1" t="s">
        <v>26</v>
      </c>
      <c r="K2674" s="4">
        <v>1654945</v>
      </c>
      <c r="L2674" s="4" t="str">
        <f t="shared" si="289"/>
        <v>Submitted</v>
      </c>
      <c r="M2674" s="1">
        <v>757</v>
      </c>
      <c r="N2674" s="1" t="str">
        <f t="shared" si="290"/>
        <v>medium_risk</v>
      </c>
      <c r="O2674" s="1" t="str">
        <f t="shared" si="291"/>
        <v>Excellent</v>
      </c>
      <c r="P2674" s="1" t="str">
        <f t="shared" si="292"/>
        <v>Submitted</v>
      </c>
      <c r="Q2674" s="1" t="str">
        <f t="shared" si="293"/>
        <v>Valid</v>
      </c>
      <c r="R2674" s="1" t="s">
        <v>82</v>
      </c>
      <c r="S2674" s="4">
        <v>1001859</v>
      </c>
      <c r="T2674" s="1">
        <v>8.01</v>
      </c>
      <c r="U2674" s="1">
        <v>180</v>
      </c>
      <c r="V2674" s="1">
        <v>5565.88</v>
      </c>
      <c r="W2674" s="4">
        <f t="shared" si="294"/>
        <v>668740.88249999995</v>
      </c>
      <c r="X2674" s="1" t="s">
        <v>85</v>
      </c>
      <c r="Y2674" s="1" t="s">
        <v>86</v>
      </c>
      <c r="Z2674" s="8">
        <v>48136</v>
      </c>
      <c r="AA2674" s="8" t="str">
        <f>TEXT(Table2[[#This Row],[Application_Date]],"yyy")</f>
        <v>2031</v>
      </c>
      <c r="AB2674" s="8" t="str">
        <f>TEXT(Table2[[#This Row],[Application_Date]],"mmmm")</f>
        <v>October</v>
      </c>
      <c r="AC2674" s="1" t="s">
        <v>41</v>
      </c>
      <c r="AD2674" s="1" t="s">
        <v>42</v>
      </c>
      <c r="AE2674" s="1" t="s">
        <v>62</v>
      </c>
    </row>
    <row r="2675" spans="1:31" x14ac:dyDescent="0.25">
      <c r="A2675" s="1" t="s">
        <v>5490</v>
      </c>
      <c r="B2675" s="1" t="str">
        <f>IF(COUNTIF($A$2:A2675,A2675)&gt;1,"Duplicate","Unique")</f>
        <v>Unique</v>
      </c>
      <c r="C2675" s="1" t="s">
        <v>5491</v>
      </c>
      <c r="D2675" s="1" t="s">
        <v>296</v>
      </c>
      <c r="E2675" s="1" t="str">
        <f t="shared" si="288"/>
        <v>Submitted</v>
      </c>
      <c r="F2675" s="1" t="s">
        <v>47</v>
      </c>
      <c r="G2675" s="1">
        <v>40</v>
      </c>
      <c r="H2675" s="1" t="s">
        <v>36</v>
      </c>
      <c r="I2675" s="1" t="s">
        <v>25</v>
      </c>
      <c r="J2675" s="1" t="s">
        <v>49</v>
      </c>
      <c r="K2675" s="4">
        <v>1026899</v>
      </c>
      <c r="L2675" s="4" t="str">
        <f t="shared" si="289"/>
        <v>Submitted</v>
      </c>
      <c r="M2675" s="1">
        <v>616</v>
      </c>
      <c r="N2675" s="1" t="str">
        <f t="shared" si="290"/>
        <v>low_risk</v>
      </c>
      <c r="O2675" s="1" t="str">
        <f t="shared" si="291"/>
        <v>Excellent</v>
      </c>
      <c r="P2675" s="1" t="str">
        <f t="shared" si="292"/>
        <v>Submitted</v>
      </c>
      <c r="Q2675" s="1" t="str">
        <f t="shared" si="293"/>
        <v>Valid</v>
      </c>
      <c r="R2675" s="1" t="s">
        <v>38</v>
      </c>
      <c r="S2675" s="4">
        <v>734858</v>
      </c>
      <c r="T2675" s="1">
        <v>13.2</v>
      </c>
      <c r="U2675" s="1">
        <v>180</v>
      </c>
      <c r="V2675" s="1">
        <v>4082.54</v>
      </c>
      <c r="W2675" s="4">
        <f t="shared" si="294"/>
        <v>808343.79999999993</v>
      </c>
      <c r="X2675" s="1" t="s">
        <v>105</v>
      </c>
      <c r="Y2675" s="1" t="s">
        <v>106</v>
      </c>
      <c r="Z2675" s="8">
        <v>48137</v>
      </c>
      <c r="AA2675" s="8" t="str">
        <f>TEXT(Table2[[#This Row],[Application_Date]],"yyy")</f>
        <v>2031</v>
      </c>
      <c r="AB2675" s="8" t="str">
        <f>TEXT(Table2[[#This Row],[Application_Date]],"mmmm")</f>
        <v>October</v>
      </c>
      <c r="AC2675" s="1" t="s">
        <v>61</v>
      </c>
      <c r="AD2675" s="1" t="s">
        <v>42</v>
      </c>
      <c r="AE2675" s="1" t="s">
        <v>66</v>
      </c>
    </row>
    <row r="2676" spans="1:31" x14ac:dyDescent="0.25">
      <c r="A2676" s="1" t="s">
        <v>5492</v>
      </c>
      <c r="B2676" s="1" t="str">
        <f>IF(COUNTIF($A$2:A2676,A2676)&gt;1,"Duplicate","Unique")</f>
        <v>Unique</v>
      </c>
      <c r="C2676" s="1" t="s">
        <v>5493</v>
      </c>
      <c r="D2676" s="1" t="s">
        <v>1280</v>
      </c>
      <c r="E2676" s="1" t="str">
        <f t="shared" si="288"/>
        <v>Submitted</v>
      </c>
      <c r="F2676" s="1" t="s">
        <v>47</v>
      </c>
      <c r="G2676" s="1">
        <v>50</v>
      </c>
      <c r="H2676" s="1" t="s">
        <v>36</v>
      </c>
      <c r="I2676" s="1" t="s">
        <v>48</v>
      </c>
      <c r="J2676" s="1" t="s">
        <v>49</v>
      </c>
      <c r="K2676" s="4">
        <v>1542249</v>
      </c>
      <c r="L2676" s="4" t="str">
        <f t="shared" si="289"/>
        <v>Submitted</v>
      </c>
      <c r="M2676" s="1">
        <v>352</v>
      </c>
      <c r="N2676" s="1" t="str">
        <f t="shared" si="290"/>
        <v>High_risk</v>
      </c>
      <c r="O2676" s="1" t="str">
        <f t="shared" si="291"/>
        <v>Excellent</v>
      </c>
      <c r="P2676" s="1" t="str">
        <f t="shared" si="292"/>
        <v>Submitted</v>
      </c>
      <c r="Q2676" s="1" t="str">
        <f t="shared" si="293"/>
        <v>Valid</v>
      </c>
      <c r="R2676" s="1" t="s">
        <v>27</v>
      </c>
      <c r="S2676" s="4">
        <v>4054887</v>
      </c>
      <c r="T2676" s="1">
        <v>11.22</v>
      </c>
      <c r="U2676" s="1">
        <v>180</v>
      </c>
      <c r="V2676" s="1">
        <v>22527.15</v>
      </c>
      <c r="W2676" s="4">
        <f t="shared" si="294"/>
        <v>3791319.3450000002</v>
      </c>
      <c r="X2676" s="1" t="s">
        <v>105</v>
      </c>
      <c r="Y2676" s="1" t="s">
        <v>106</v>
      </c>
      <c r="Z2676" s="8">
        <v>48138</v>
      </c>
      <c r="AA2676" s="8" t="str">
        <f>TEXT(Table2[[#This Row],[Application_Date]],"yyy")</f>
        <v>2031</v>
      </c>
      <c r="AB2676" s="8" t="str">
        <f>TEXT(Table2[[#This Row],[Application_Date]],"mmmm")</f>
        <v>October</v>
      </c>
      <c r="AC2676" s="1" t="s">
        <v>61</v>
      </c>
      <c r="AD2676" s="1" t="s">
        <v>42</v>
      </c>
      <c r="AE2676" s="1" t="s">
        <v>66</v>
      </c>
    </row>
    <row r="2677" spans="1:31" x14ac:dyDescent="0.25">
      <c r="A2677" s="1" t="s">
        <v>5494</v>
      </c>
      <c r="B2677" s="1" t="str">
        <f>IF(COUNTIF($A$2:A2677,A2677)&gt;1,"Duplicate","Unique")</f>
        <v>Unique</v>
      </c>
      <c r="C2677" s="1" t="s">
        <v>5495</v>
      </c>
      <c r="D2677" s="1" t="s">
        <v>172</v>
      </c>
      <c r="E2677" s="1" t="str">
        <f t="shared" si="288"/>
        <v>Submitted</v>
      </c>
      <c r="F2677" s="1" t="s">
        <v>47</v>
      </c>
      <c r="G2677" s="1">
        <v>29</v>
      </c>
      <c r="H2677" s="1" t="s">
        <v>24</v>
      </c>
      <c r="I2677" s="1" t="s">
        <v>48</v>
      </c>
      <c r="J2677" s="1" t="s">
        <v>70</v>
      </c>
      <c r="K2677" s="4">
        <v>1571785</v>
      </c>
      <c r="L2677" s="4" t="str">
        <f t="shared" si="289"/>
        <v>Submitted</v>
      </c>
      <c r="M2677" s="1">
        <v>510</v>
      </c>
      <c r="N2677" s="1" t="str">
        <f t="shared" si="290"/>
        <v>High_risk</v>
      </c>
      <c r="O2677" s="1" t="str">
        <f t="shared" si="291"/>
        <v>Excellent</v>
      </c>
      <c r="P2677" s="1" t="str">
        <f t="shared" si="292"/>
        <v>Submitted</v>
      </c>
      <c r="Q2677" s="1" t="str">
        <f t="shared" si="293"/>
        <v>Valid</v>
      </c>
      <c r="R2677" s="1" t="s">
        <v>6</v>
      </c>
      <c r="S2677" s="4">
        <v>459002</v>
      </c>
      <c r="T2677" s="1">
        <v>17.72</v>
      </c>
      <c r="U2677" s="1">
        <v>120</v>
      </c>
      <c r="V2677" s="1">
        <v>3825.02</v>
      </c>
      <c r="W2677" s="4">
        <f t="shared" si="294"/>
        <v>677792.95333333325</v>
      </c>
      <c r="X2677" s="1" t="s">
        <v>105</v>
      </c>
      <c r="Y2677" s="1" t="s">
        <v>106</v>
      </c>
      <c r="Z2677" s="8">
        <v>48139</v>
      </c>
      <c r="AA2677" s="8" t="str">
        <f>TEXT(Table2[[#This Row],[Application_Date]],"yyy")</f>
        <v>2031</v>
      </c>
      <c r="AB2677" s="8" t="str">
        <f>TEXT(Table2[[#This Row],[Application_Date]],"mmmm")</f>
        <v>October</v>
      </c>
      <c r="AC2677" s="1" t="s">
        <v>61</v>
      </c>
      <c r="AD2677" s="1" t="s">
        <v>42</v>
      </c>
      <c r="AE2677" s="1" t="s">
        <v>62</v>
      </c>
    </row>
    <row r="2678" spans="1:31" x14ac:dyDescent="0.25">
      <c r="A2678" s="1" t="s">
        <v>5496</v>
      </c>
      <c r="B2678" s="1" t="str">
        <f>IF(COUNTIF($A$2:A2678,A2678)&gt;1,"Duplicate","Unique")</f>
        <v>Unique</v>
      </c>
      <c r="C2678" s="1" t="s">
        <v>5497</v>
      </c>
      <c r="D2678" s="1" t="s">
        <v>226</v>
      </c>
      <c r="E2678" s="1" t="str">
        <f t="shared" si="288"/>
        <v>Submitted</v>
      </c>
      <c r="F2678" s="1" t="s">
        <v>35</v>
      </c>
      <c r="G2678" s="1">
        <v>56</v>
      </c>
      <c r="H2678" s="1" t="s">
        <v>36</v>
      </c>
      <c r="I2678" s="1" t="s">
        <v>25</v>
      </c>
      <c r="J2678" s="1" t="s">
        <v>37</v>
      </c>
      <c r="K2678" s="4">
        <v>1208563</v>
      </c>
      <c r="L2678" s="4" t="str">
        <f t="shared" si="289"/>
        <v>Submitted</v>
      </c>
      <c r="M2678" s="1">
        <v>890</v>
      </c>
      <c r="N2678" s="1" t="str">
        <f t="shared" si="290"/>
        <v>medium_risk</v>
      </c>
      <c r="O2678" s="1" t="str">
        <f t="shared" si="291"/>
        <v>Excellent</v>
      </c>
      <c r="P2678" s="1" t="str">
        <f t="shared" si="292"/>
        <v>Submitted</v>
      </c>
      <c r="Q2678" s="1" t="str">
        <f t="shared" si="293"/>
        <v>Valid</v>
      </c>
      <c r="R2678" s="1" t="s">
        <v>82</v>
      </c>
      <c r="S2678" s="4">
        <v>4840217</v>
      </c>
      <c r="T2678" s="1">
        <v>12.64</v>
      </c>
      <c r="U2678" s="1">
        <v>60</v>
      </c>
      <c r="V2678" s="1">
        <v>80670.28</v>
      </c>
      <c r="W2678" s="4">
        <f t="shared" si="294"/>
        <v>5098361.9066666672</v>
      </c>
      <c r="X2678" s="1" t="s">
        <v>85</v>
      </c>
      <c r="Y2678" s="1" t="s">
        <v>86</v>
      </c>
      <c r="Z2678" s="8">
        <v>48140</v>
      </c>
      <c r="AA2678" s="8" t="str">
        <f>TEXT(Table2[[#This Row],[Application_Date]],"yyy")</f>
        <v>2031</v>
      </c>
      <c r="AB2678" s="8" t="str">
        <f>TEXT(Table2[[#This Row],[Application_Date]],"mmmm")</f>
        <v>October</v>
      </c>
      <c r="AC2678" s="1" t="s">
        <v>52</v>
      </c>
      <c r="AD2678" s="1" t="s">
        <v>30</v>
      </c>
      <c r="AE2678" s="1" t="s">
        <v>31</v>
      </c>
    </row>
    <row r="2679" spans="1:31" x14ac:dyDescent="0.25">
      <c r="A2679" s="1" t="s">
        <v>5498</v>
      </c>
      <c r="B2679" s="1" t="str">
        <f>IF(COUNTIF($A$2:A2679,A2679)&gt;1,"Duplicate","Unique")</f>
        <v>Unique</v>
      </c>
      <c r="C2679" s="1" t="s">
        <v>5499</v>
      </c>
      <c r="D2679" s="1" t="s">
        <v>130</v>
      </c>
      <c r="E2679" s="1" t="str">
        <f t="shared" si="288"/>
        <v>Submitted</v>
      </c>
      <c r="F2679" s="1" t="s">
        <v>35</v>
      </c>
      <c r="G2679" s="1">
        <v>26</v>
      </c>
      <c r="H2679" s="1" t="s">
        <v>24</v>
      </c>
      <c r="I2679" s="1" t="s">
        <v>25</v>
      </c>
      <c r="J2679" s="1" t="s">
        <v>49</v>
      </c>
      <c r="K2679" s="4">
        <v>1343034</v>
      </c>
      <c r="L2679" s="4" t="str">
        <f t="shared" si="289"/>
        <v>Submitted</v>
      </c>
      <c r="M2679" s="1">
        <v>574</v>
      </c>
      <c r="N2679" s="1" t="str">
        <f t="shared" si="290"/>
        <v>High_risk</v>
      </c>
      <c r="O2679" s="1" t="str">
        <f t="shared" si="291"/>
        <v>Excellent</v>
      </c>
      <c r="P2679" s="1" t="str">
        <f t="shared" si="292"/>
        <v>Submitted</v>
      </c>
      <c r="Q2679" s="1" t="str">
        <f t="shared" si="293"/>
        <v>Valid</v>
      </c>
      <c r="R2679" s="1" t="s">
        <v>6</v>
      </c>
      <c r="S2679" s="4">
        <v>3189115</v>
      </c>
      <c r="T2679" s="1">
        <v>14.6</v>
      </c>
      <c r="U2679" s="1">
        <v>180</v>
      </c>
      <c r="V2679" s="1">
        <v>17717.310000000001</v>
      </c>
      <c r="W2679" s="4">
        <f t="shared" si="294"/>
        <v>3880089.9166666665</v>
      </c>
      <c r="X2679" s="1" t="s">
        <v>85</v>
      </c>
      <c r="Y2679" s="1" t="s">
        <v>86</v>
      </c>
      <c r="Z2679" s="8">
        <v>48141</v>
      </c>
      <c r="AA2679" s="8" t="str">
        <f>TEXT(Table2[[#This Row],[Application_Date]],"yyy")</f>
        <v>2031</v>
      </c>
      <c r="AB2679" s="8" t="str">
        <f>TEXT(Table2[[#This Row],[Application_Date]],"mmmm")</f>
        <v>October</v>
      </c>
      <c r="AC2679" s="1" t="s">
        <v>61</v>
      </c>
      <c r="AD2679" s="1" t="s">
        <v>30</v>
      </c>
      <c r="AE2679" s="1" t="s">
        <v>31</v>
      </c>
    </row>
    <row r="2680" spans="1:31" x14ac:dyDescent="0.25">
      <c r="A2680" s="1" t="s">
        <v>5500</v>
      </c>
      <c r="B2680" s="1" t="str">
        <f>IF(COUNTIF($A$2:A2680,A2680)&gt;1,"Duplicate","Unique")</f>
        <v>Unique</v>
      </c>
      <c r="C2680" s="1" t="s">
        <v>5501</v>
      </c>
      <c r="D2680" s="1" t="s">
        <v>75</v>
      </c>
      <c r="E2680" s="1" t="str">
        <f t="shared" si="288"/>
        <v>Submitted</v>
      </c>
      <c r="F2680" s="1" t="s">
        <v>35</v>
      </c>
      <c r="G2680" s="1">
        <v>65</v>
      </c>
      <c r="H2680" s="1" t="s">
        <v>24</v>
      </c>
      <c r="I2680" s="1" t="s">
        <v>48</v>
      </c>
      <c r="J2680" s="1" t="s">
        <v>37</v>
      </c>
      <c r="K2680" s="4">
        <v>2097615</v>
      </c>
      <c r="L2680" s="4" t="str">
        <f t="shared" si="289"/>
        <v>Submitted</v>
      </c>
      <c r="M2680" s="1">
        <v>344</v>
      </c>
      <c r="N2680" s="1" t="str">
        <f t="shared" si="290"/>
        <v>High_risk</v>
      </c>
      <c r="O2680" s="1" t="str">
        <f t="shared" si="291"/>
        <v>Excellent</v>
      </c>
      <c r="P2680" s="1" t="str">
        <f t="shared" si="292"/>
        <v>Submitted</v>
      </c>
      <c r="Q2680" s="1" t="str">
        <f t="shared" si="293"/>
        <v>Valid</v>
      </c>
      <c r="R2680" s="1" t="s">
        <v>27</v>
      </c>
      <c r="S2680" s="4">
        <v>2438384</v>
      </c>
      <c r="T2680" s="1">
        <v>15.62</v>
      </c>
      <c r="U2680" s="1">
        <v>60</v>
      </c>
      <c r="V2680" s="1">
        <v>40639.730000000003</v>
      </c>
      <c r="W2680" s="4">
        <f t="shared" si="294"/>
        <v>3173963.1733333329</v>
      </c>
      <c r="X2680" s="1" t="s">
        <v>95</v>
      </c>
      <c r="Y2680" s="1" t="s">
        <v>96</v>
      </c>
      <c r="Z2680" s="8">
        <v>48142</v>
      </c>
      <c r="AA2680" s="8" t="str">
        <f>TEXT(Table2[[#This Row],[Application_Date]],"yyy")</f>
        <v>2031</v>
      </c>
      <c r="AB2680" s="8" t="str">
        <f>TEXT(Table2[[#This Row],[Application_Date]],"mmmm")</f>
        <v>October</v>
      </c>
      <c r="AC2680" s="1" t="s">
        <v>61</v>
      </c>
      <c r="AD2680" s="1" t="s">
        <v>42</v>
      </c>
      <c r="AE2680" s="1" t="s">
        <v>62</v>
      </c>
    </row>
    <row r="2681" spans="1:31" x14ac:dyDescent="0.25">
      <c r="A2681" s="1" t="s">
        <v>5502</v>
      </c>
      <c r="B2681" s="1" t="str">
        <f>IF(COUNTIF($A$2:A2681,A2681)&gt;1,"Duplicate","Unique")</f>
        <v>Unique</v>
      </c>
      <c r="C2681" s="1" t="s">
        <v>5503</v>
      </c>
      <c r="D2681" s="1" t="s">
        <v>124</v>
      </c>
      <c r="E2681" s="1" t="str">
        <f t="shared" si="288"/>
        <v>Submitted</v>
      </c>
      <c r="F2681" s="1" t="s">
        <v>47</v>
      </c>
      <c r="G2681" s="1">
        <v>43</v>
      </c>
      <c r="H2681" s="1" t="s">
        <v>36</v>
      </c>
      <c r="I2681" s="1" t="s">
        <v>48</v>
      </c>
      <c r="J2681" s="1" t="s">
        <v>70</v>
      </c>
      <c r="K2681" s="4">
        <v>1837532</v>
      </c>
      <c r="L2681" s="4" t="str">
        <f t="shared" si="289"/>
        <v>Submitted</v>
      </c>
      <c r="M2681" s="1">
        <v>861</v>
      </c>
      <c r="N2681" s="1" t="str">
        <f t="shared" si="290"/>
        <v>medium_risk</v>
      </c>
      <c r="O2681" s="1" t="str">
        <f t="shared" si="291"/>
        <v>Excellent</v>
      </c>
      <c r="P2681" s="1" t="str">
        <f t="shared" si="292"/>
        <v>Submitted</v>
      </c>
      <c r="Q2681" s="1" t="str">
        <f t="shared" si="293"/>
        <v>Valid</v>
      </c>
      <c r="R2681" s="1" t="s">
        <v>27</v>
      </c>
      <c r="S2681" s="4">
        <v>2348323</v>
      </c>
      <c r="T2681" s="1">
        <v>7.53</v>
      </c>
      <c r="U2681" s="1">
        <v>24</v>
      </c>
      <c r="V2681" s="1">
        <v>97846.79</v>
      </c>
      <c r="W2681" s="4">
        <f t="shared" si="294"/>
        <v>1473585.0383113725</v>
      </c>
      <c r="X2681" s="1" t="s">
        <v>95</v>
      </c>
      <c r="Y2681" s="1" t="s">
        <v>96</v>
      </c>
      <c r="Z2681" s="8">
        <v>48143</v>
      </c>
      <c r="AA2681" s="8" t="str">
        <f>TEXT(Table2[[#This Row],[Application_Date]],"yyy")</f>
        <v>2031</v>
      </c>
      <c r="AB2681" s="8" t="str">
        <f>TEXT(Table2[[#This Row],[Application_Date]],"mmmm")</f>
        <v>October</v>
      </c>
      <c r="AC2681" s="1" t="s">
        <v>41</v>
      </c>
      <c r="AD2681" s="1" t="s">
        <v>42</v>
      </c>
      <c r="AE2681" s="1" t="s">
        <v>43</v>
      </c>
    </row>
    <row r="2682" spans="1:31" x14ac:dyDescent="0.25">
      <c r="A2682" s="1" t="s">
        <v>5504</v>
      </c>
      <c r="B2682" s="1" t="str">
        <f>IF(COUNTIF($A$2:A2682,A2682)&gt;1,"Duplicate","Unique")</f>
        <v>Unique</v>
      </c>
      <c r="C2682" s="1" t="s">
        <v>5505</v>
      </c>
      <c r="D2682" s="1">
        <v>0</v>
      </c>
      <c r="E2682" s="1" t="str">
        <f t="shared" si="288"/>
        <v>Submitted</v>
      </c>
      <c r="F2682" s="1" t="s">
        <v>47</v>
      </c>
      <c r="G2682" s="1">
        <v>62</v>
      </c>
      <c r="H2682" s="1" t="s">
        <v>36</v>
      </c>
      <c r="I2682" s="1" t="s">
        <v>25</v>
      </c>
      <c r="J2682" s="1" t="s">
        <v>26</v>
      </c>
      <c r="K2682" s="4">
        <v>1691312</v>
      </c>
      <c r="L2682" s="4" t="str">
        <f t="shared" si="289"/>
        <v>Submitted</v>
      </c>
      <c r="M2682" s="1">
        <v>785</v>
      </c>
      <c r="N2682" s="1" t="str">
        <f t="shared" si="290"/>
        <v>medium_risk</v>
      </c>
      <c r="O2682" s="1" t="str">
        <f t="shared" si="291"/>
        <v>Excellent</v>
      </c>
      <c r="P2682" s="1" t="str">
        <f t="shared" si="292"/>
        <v>Submitted</v>
      </c>
      <c r="Q2682" s="1" t="str">
        <f t="shared" si="293"/>
        <v>Valid</v>
      </c>
      <c r="R2682" s="1" t="s">
        <v>6</v>
      </c>
      <c r="S2682" s="4">
        <v>863045</v>
      </c>
      <c r="T2682" s="1">
        <v>11.76</v>
      </c>
      <c r="U2682" s="1">
        <v>36</v>
      </c>
      <c r="V2682" s="1">
        <v>23973.47</v>
      </c>
      <c r="W2682" s="4">
        <f t="shared" si="294"/>
        <v>845784.1000176731</v>
      </c>
      <c r="X2682" s="1" t="s">
        <v>28</v>
      </c>
      <c r="Y2682" s="1" t="s">
        <v>29</v>
      </c>
      <c r="Z2682" s="8">
        <v>48144</v>
      </c>
      <c r="AA2682" s="8" t="str">
        <f>TEXT(Table2[[#This Row],[Application_Date]],"yyy")</f>
        <v>2031</v>
      </c>
      <c r="AB2682" s="8" t="str">
        <f>TEXT(Table2[[#This Row],[Application_Date]],"mmmm")</f>
        <v>October</v>
      </c>
      <c r="AC2682" s="1" t="s">
        <v>61</v>
      </c>
      <c r="AD2682" s="1" t="s">
        <v>42</v>
      </c>
      <c r="AE2682" s="1" t="s">
        <v>66</v>
      </c>
    </row>
    <row r="2683" spans="1:31" x14ac:dyDescent="0.25">
      <c r="A2683" s="1" t="s">
        <v>5506</v>
      </c>
      <c r="B2683" s="1" t="str">
        <f>IF(COUNTIF($A$2:A2683,A2683)&gt;1,"Duplicate","Unique")</f>
        <v>Unique</v>
      </c>
      <c r="C2683" s="1" t="s">
        <v>5507</v>
      </c>
      <c r="D2683" s="1" t="s">
        <v>279</v>
      </c>
      <c r="E2683" s="1" t="str">
        <f t="shared" si="288"/>
        <v>Submitted</v>
      </c>
      <c r="F2683" s="1" t="s">
        <v>35</v>
      </c>
      <c r="G2683" s="1">
        <v>33</v>
      </c>
      <c r="H2683" s="1" t="s">
        <v>24</v>
      </c>
      <c r="I2683" s="1" t="s">
        <v>48</v>
      </c>
      <c r="J2683" s="1" t="s">
        <v>26</v>
      </c>
      <c r="K2683" s="4">
        <v>255488</v>
      </c>
      <c r="L2683" s="4" t="str">
        <f t="shared" si="289"/>
        <v>Submitted</v>
      </c>
      <c r="M2683" s="1">
        <v>674</v>
      </c>
      <c r="N2683" s="1" t="str">
        <f t="shared" si="290"/>
        <v>low_risk</v>
      </c>
      <c r="O2683" s="1" t="str">
        <f t="shared" si="291"/>
        <v>Excellent</v>
      </c>
      <c r="P2683" s="1" t="str">
        <f t="shared" si="292"/>
        <v>Submitted</v>
      </c>
      <c r="Q2683" s="1" t="str">
        <f t="shared" si="293"/>
        <v>Valid</v>
      </c>
      <c r="R2683" s="1" t="s">
        <v>82</v>
      </c>
      <c r="S2683" s="4">
        <v>1870725</v>
      </c>
      <c r="T2683" s="1">
        <v>12.8</v>
      </c>
      <c r="U2683" s="1">
        <v>60</v>
      </c>
      <c r="V2683" s="1">
        <v>31178.75</v>
      </c>
      <c r="W2683" s="4">
        <f t="shared" si="294"/>
        <v>1995440</v>
      </c>
      <c r="X2683" s="1" t="s">
        <v>95</v>
      </c>
      <c r="Y2683" s="1" t="s">
        <v>96</v>
      </c>
      <c r="Z2683" s="8">
        <v>48145</v>
      </c>
      <c r="AA2683" s="8" t="str">
        <f>TEXT(Table2[[#This Row],[Application_Date]],"yyy")</f>
        <v>2031</v>
      </c>
      <c r="AB2683" s="8" t="str">
        <f>TEXT(Table2[[#This Row],[Application_Date]],"mmmm")</f>
        <v>October</v>
      </c>
      <c r="AC2683" s="1" t="s">
        <v>61</v>
      </c>
      <c r="AD2683" s="1" t="s">
        <v>42</v>
      </c>
      <c r="AE2683" s="1" t="s">
        <v>62</v>
      </c>
    </row>
    <row r="2684" spans="1:31" x14ac:dyDescent="0.25">
      <c r="A2684" s="1" t="s">
        <v>5508</v>
      </c>
      <c r="B2684" s="1" t="str">
        <f>IF(COUNTIF($A$2:A2684,A2684)&gt;1,"Duplicate","Unique")</f>
        <v>Unique</v>
      </c>
      <c r="C2684" s="1" t="s">
        <v>5509</v>
      </c>
      <c r="D2684" s="1" t="s">
        <v>69</v>
      </c>
      <c r="E2684" s="1" t="str">
        <f t="shared" si="288"/>
        <v>Submitted</v>
      </c>
      <c r="F2684" s="1" t="s">
        <v>47</v>
      </c>
      <c r="G2684" s="1">
        <v>28</v>
      </c>
      <c r="H2684" s="1" t="s">
        <v>36</v>
      </c>
      <c r="I2684" s="1" t="s">
        <v>25</v>
      </c>
      <c r="J2684" s="1" t="s">
        <v>70</v>
      </c>
      <c r="K2684" s="4">
        <v>922419</v>
      </c>
      <c r="L2684" s="4" t="str">
        <f t="shared" si="289"/>
        <v>Submitted</v>
      </c>
      <c r="M2684" s="1">
        <v>606</v>
      </c>
      <c r="N2684" s="1" t="str">
        <f t="shared" si="290"/>
        <v>low_risk</v>
      </c>
      <c r="O2684" s="1" t="str">
        <f t="shared" si="291"/>
        <v>Excellent</v>
      </c>
      <c r="P2684" s="1" t="str">
        <f t="shared" si="292"/>
        <v>Submitted</v>
      </c>
      <c r="Q2684" s="1" t="str">
        <f t="shared" si="293"/>
        <v>Valid</v>
      </c>
      <c r="R2684" s="1" t="s">
        <v>27</v>
      </c>
      <c r="S2684" s="4">
        <v>575127</v>
      </c>
      <c r="T2684" s="1">
        <v>13.68</v>
      </c>
      <c r="U2684" s="1">
        <v>24</v>
      </c>
      <c r="V2684" s="1">
        <v>23963.62</v>
      </c>
      <c r="W2684" s="4">
        <f t="shared" si="294"/>
        <v>655644.78770438628</v>
      </c>
      <c r="X2684" s="1" t="s">
        <v>50</v>
      </c>
      <c r="Y2684" s="1" t="s">
        <v>51</v>
      </c>
      <c r="Z2684" s="8">
        <v>48146</v>
      </c>
      <c r="AA2684" s="8" t="str">
        <f>TEXT(Table2[[#This Row],[Application_Date]],"yyy")</f>
        <v>2031</v>
      </c>
      <c r="AB2684" s="8" t="str">
        <f>TEXT(Table2[[#This Row],[Application_Date]],"mmmm")</f>
        <v>October</v>
      </c>
      <c r="AC2684" s="1" t="s">
        <v>61</v>
      </c>
      <c r="AD2684" s="1" t="s">
        <v>30</v>
      </c>
      <c r="AE2684" s="1" t="s">
        <v>31</v>
      </c>
    </row>
    <row r="2685" spans="1:31" x14ac:dyDescent="0.25">
      <c r="A2685" s="1" t="s">
        <v>5510</v>
      </c>
      <c r="B2685" s="1" t="str">
        <f>IF(COUNTIF($A$2:A2685,A2685)&gt;1,"Duplicate","Unique")</f>
        <v>Unique</v>
      </c>
      <c r="C2685" s="1" t="s">
        <v>5511</v>
      </c>
      <c r="D2685" s="1" t="s">
        <v>124</v>
      </c>
      <c r="E2685" s="1" t="str">
        <f t="shared" si="288"/>
        <v>Submitted</v>
      </c>
      <c r="F2685" s="1" t="s">
        <v>47</v>
      </c>
      <c r="G2685" s="1">
        <v>57</v>
      </c>
      <c r="H2685" s="1" t="s">
        <v>36</v>
      </c>
      <c r="I2685" s="1" t="s">
        <v>48</v>
      </c>
      <c r="J2685" s="1" t="s">
        <v>26</v>
      </c>
      <c r="K2685" s="4">
        <v>2174554</v>
      </c>
      <c r="L2685" s="4" t="str">
        <f t="shared" si="289"/>
        <v>Submitted</v>
      </c>
      <c r="M2685" s="1">
        <v>508</v>
      </c>
      <c r="N2685" s="1" t="str">
        <f t="shared" si="290"/>
        <v>High_risk</v>
      </c>
      <c r="O2685" s="1" t="str">
        <f t="shared" si="291"/>
        <v>Excellent</v>
      </c>
      <c r="P2685" s="1" t="str">
        <f t="shared" si="292"/>
        <v>Submitted</v>
      </c>
      <c r="Q2685" s="1" t="str">
        <f t="shared" si="293"/>
        <v>Valid</v>
      </c>
      <c r="R2685" s="1" t="s">
        <v>27</v>
      </c>
      <c r="S2685" s="4">
        <v>3683332</v>
      </c>
      <c r="T2685" s="1">
        <v>16.22</v>
      </c>
      <c r="U2685" s="1">
        <v>24</v>
      </c>
      <c r="V2685" s="1">
        <v>153472.17000000001</v>
      </c>
      <c r="W2685" s="4">
        <f t="shared" si="294"/>
        <v>4978637.0927493069</v>
      </c>
      <c r="X2685" s="1" t="s">
        <v>28</v>
      </c>
      <c r="Y2685" s="1" t="s">
        <v>29</v>
      </c>
      <c r="Z2685" s="8">
        <v>48147</v>
      </c>
      <c r="AA2685" s="8" t="str">
        <f>TEXT(Table2[[#This Row],[Application_Date]],"yyy")</f>
        <v>2031</v>
      </c>
      <c r="AB2685" s="8" t="str">
        <f>TEXT(Table2[[#This Row],[Application_Date]],"mmmm")</f>
        <v>October</v>
      </c>
      <c r="AC2685" s="1" t="s">
        <v>61</v>
      </c>
      <c r="AD2685" s="1" t="s">
        <v>42</v>
      </c>
      <c r="AE2685" s="1" t="s">
        <v>31</v>
      </c>
    </row>
    <row r="2686" spans="1:31" x14ac:dyDescent="0.25">
      <c r="A2686" s="1" t="s">
        <v>5512</v>
      </c>
      <c r="B2686" s="1" t="str">
        <f>IF(COUNTIF($A$2:A2686,A2686)&gt;1,"Duplicate","Unique")</f>
        <v>Unique</v>
      </c>
      <c r="C2686" s="1" t="s">
        <v>5513</v>
      </c>
      <c r="D2686" s="1" t="s">
        <v>139</v>
      </c>
      <c r="E2686" s="1" t="str">
        <f t="shared" si="288"/>
        <v>Submitted</v>
      </c>
      <c r="F2686" s="1" t="s">
        <v>35</v>
      </c>
      <c r="G2686" s="1">
        <v>50</v>
      </c>
      <c r="H2686" s="1" t="s">
        <v>36</v>
      </c>
      <c r="I2686" s="1" t="s">
        <v>48</v>
      </c>
      <c r="J2686" s="1" t="s">
        <v>37</v>
      </c>
      <c r="K2686" s="4">
        <v>2427916</v>
      </c>
      <c r="L2686" s="4" t="str">
        <f t="shared" si="289"/>
        <v>Submitted</v>
      </c>
      <c r="M2686" s="1">
        <v>348</v>
      </c>
      <c r="N2686" s="1" t="str">
        <f t="shared" si="290"/>
        <v>High_risk</v>
      </c>
      <c r="O2686" s="1" t="str">
        <f t="shared" si="291"/>
        <v>Excellent</v>
      </c>
      <c r="P2686" s="1" t="str">
        <f t="shared" si="292"/>
        <v>Submitted</v>
      </c>
      <c r="Q2686" s="1" t="str">
        <f t="shared" si="293"/>
        <v>Valid</v>
      </c>
      <c r="R2686" s="1" t="s">
        <v>6</v>
      </c>
      <c r="S2686" s="4">
        <v>2208180</v>
      </c>
      <c r="T2686" s="1">
        <v>8.93</v>
      </c>
      <c r="U2686" s="1">
        <v>60</v>
      </c>
      <c r="V2686" s="1">
        <v>36803</v>
      </c>
      <c r="W2686" s="4">
        <f t="shared" si="294"/>
        <v>1643253.9500000051</v>
      </c>
      <c r="X2686" s="1" t="s">
        <v>59</v>
      </c>
      <c r="Y2686" s="1" t="s">
        <v>60</v>
      </c>
      <c r="Z2686" s="8">
        <v>48148</v>
      </c>
      <c r="AA2686" s="8" t="str">
        <f>TEXT(Table2[[#This Row],[Application_Date]],"yyy")</f>
        <v>2031</v>
      </c>
      <c r="AB2686" s="8" t="str">
        <f>TEXT(Table2[[#This Row],[Application_Date]],"mmmm")</f>
        <v>October</v>
      </c>
      <c r="AC2686" s="1" t="s">
        <v>61</v>
      </c>
      <c r="AD2686" s="1" t="s">
        <v>30</v>
      </c>
      <c r="AE2686" s="1" t="s">
        <v>66</v>
      </c>
    </row>
    <row r="2687" spans="1:31" x14ac:dyDescent="0.25">
      <c r="A2687" s="1" t="s">
        <v>5514</v>
      </c>
      <c r="B2687" s="1" t="str">
        <f>IF(COUNTIF($A$2:A2687,A2687)&gt;1,"Duplicate","Unique")</f>
        <v>Unique</v>
      </c>
      <c r="C2687" s="1" t="s">
        <v>5515</v>
      </c>
      <c r="D2687" s="1" t="s">
        <v>468</v>
      </c>
      <c r="E2687" s="1" t="str">
        <f t="shared" si="288"/>
        <v>Submitted</v>
      </c>
      <c r="F2687" s="1" t="s">
        <v>47</v>
      </c>
      <c r="G2687" s="1">
        <v>39</v>
      </c>
      <c r="H2687" s="1" t="s">
        <v>36</v>
      </c>
      <c r="I2687" s="1" t="s">
        <v>48</v>
      </c>
      <c r="J2687" s="1" t="s">
        <v>37</v>
      </c>
      <c r="K2687" s="4">
        <v>2269930</v>
      </c>
      <c r="L2687" s="4" t="str">
        <f t="shared" si="289"/>
        <v>Submitted</v>
      </c>
      <c r="M2687" s="1">
        <v>864</v>
      </c>
      <c r="N2687" s="1" t="str">
        <f t="shared" si="290"/>
        <v>medium_risk</v>
      </c>
      <c r="O2687" s="1" t="str">
        <f t="shared" si="291"/>
        <v>Excellent</v>
      </c>
      <c r="P2687" s="1" t="str">
        <f t="shared" si="292"/>
        <v>Submitted</v>
      </c>
      <c r="Q2687" s="1" t="str">
        <f t="shared" si="293"/>
        <v>Valid</v>
      </c>
      <c r="R2687" s="1" t="s">
        <v>82</v>
      </c>
      <c r="S2687" s="4">
        <v>4687773</v>
      </c>
      <c r="T2687" s="1">
        <v>7.26</v>
      </c>
      <c r="U2687" s="1">
        <v>60</v>
      </c>
      <c r="V2687" s="1">
        <v>78129.55</v>
      </c>
      <c r="W2687" s="4">
        <f t="shared" si="294"/>
        <v>2836102.6650013314</v>
      </c>
      <c r="X2687" s="1" t="s">
        <v>85</v>
      </c>
      <c r="Y2687" s="1" t="s">
        <v>86</v>
      </c>
      <c r="Z2687" s="8">
        <v>48149</v>
      </c>
      <c r="AA2687" s="8" t="str">
        <f>TEXT(Table2[[#This Row],[Application_Date]],"yyy")</f>
        <v>2031</v>
      </c>
      <c r="AB2687" s="8" t="str">
        <f>TEXT(Table2[[#This Row],[Application_Date]],"mmmm")</f>
        <v>October</v>
      </c>
      <c r="AC2687" s="1" t="s">
        <v>61</v>
      </c>
      <c r="AD2687" s="1" t="s">
        <v>30</v>
      </c>
      <c r="AE2687" s="1" t="s">
        <v>66</v>
      </c>
    </row>
    <row r="2688" spans="1:31" x14ac:dyDescent="0.25">
      <c r="A2688" s="1" t="s">
        <v>5516</v>
      </c>
      <c r="B2688" s="1" t="str">
        <f>IF(COUNTIF($A$2:A2688,A2688)&gt;1,"Duplicate","Unique")</f>
        <v>Unique</v>
      </c>
      <c r="C2688" s="1" t="s">
        <v>5517</v>
      </c>
      <c r="D2688" s="1" t="s">
        <v>154</v>
      </c>
      <c r="E2688" s="1" t="str">
        <f t="shared" si="288"/>
        <v>Submitted</v>
      </c>
      <c r="F2688" s="1" t="s">
        <v>35</v>
      </c>
      <c r="G2688" s="1">
        <v>53</v>
      </c>
      <c r="H2688" s="1" t="s">
        <v>36</v>
      </c>
      <c r="I2688" s="1" t="s">
        <v>25</v>
      </c>
      <c r="J2688" s="1" t="s">
        <v>26</v>
      </c>
      <c r="K2688" s="4">
        <v>2150154</v>
      </c>
      <c r="L2688" s="4" t="str">
        <f t="shared" si="289"/>
        <v>Submitted</v>
      </c>
      <c r="M2688" s="1">
        <v>403</v>
      </c>
      <c r="N2688" s="1" t="str">
        <f t="shared" si="290"/>
        <v>High_risk</v>
      </c>
      <c r="O2688" s="1" t="str">
        <f t="shared" si="291"/>
        <v>Excellent</v>
      </c>
      <c r="P2688" s="1" t="str">
        <f t="shared" si="292"/>
        <v>Submitted</v>
      </c>
      <c r="Q2688" s="1" t="str">
        <f t="shared" si="293"/>
        <v>Valid</v>
      </c>
      <c r="R2688" s="1" t="s">
        <v>38</v>
      </c>
      <c r="S2688" s="4">
        <v>1357535</v>
      </c>
      <c r="T2688" s="1">
        <v>8.8800000000000008</v>
      </c>
      <c r="U2688" s="1">
        <v>180</v>
      </c>
      <c r="V2688" s="1">
        <v>7541.86</v>
      </c>
      <c r="W2688" s="4">
        <f t="shared" si="294"/>
        <v>1004575.9000000001</v>
      </c>
      <c r="X2688" s="1" t="s">
        <v>85</v>
      </c>
      <c r="Y2688" s="1" t="s">
        <v>86</v>
      </c>
      <c r="Z2688" s="8">
        <v>48150</v>
      </c>
      <c r="AA2688" s="8" t="str">
        <f>TEXT(Table2[[#This Row],[Application_Date]],"yyy")</f>
        <v>2031</v>
      </c>
      <c r="AB2688" s="8" t="str">
        <f>TEXT(Table2[[#This Row],[Application_Date]],"mmmm")</f>
        <v>October</v>
      </c>
      <c r="AC2688" s="1" t="s">
        <v>61</v>
      </c>
      <c r="AD2688" s="1" t="s">
        <v>42</v>
      </c>
      <c r="AE2688" s="1" t="s">
        <v>31</v>
      </c>
    </row>
    <row r="2689" spans="1:31" x14ac:dyDescent="0.25">
      <c r="A2689" s="1" t="s">
        <v>5518</v>
      </c>
      <c r="B2689" s="1" t="str">
        <f>IF(COUNTIF($A$2:A2689,A2689)&gt;1,"Duplicate","Unique")</f>
        <v>Unique</v>
      </c>
      <c r="C2689" s="1" t="s">
        <v>5519</v>
      </c>
      <c r="D2689" s="1" t="s">
        <v>166</v>
      </c>
      <c r="E2689" s="1" t="str">
        <f t="shared" si="288"/>
        <v>Submitted</v>
      </c>
      <c r="F2689" s="1" t="s">
        <v>35</v>
      </c>
      <c r="G2689" s="1">
        <v>47</v>
      </c>
      <c r="H2689" s="1" t="s">
        <v>24</v>
      </c>
      <c r="I2689" s="1" t="s">
        <v>48</v>
      </c>
      <c r="J2689" s="1" t="s">
        <v>49</v>
      </c>
      <c r="K2689" s="4">
        <v>1344317</v>
      </c>
      <c r="L2689" s="4" t="str">
        <f t="shared" si="289"/>
        <v>Submitted</v>
      </c>
      <c r="M2689" s="1">
        <v>569</v>
      </c>
      <c r="N2689" s="1" t="str">
        <f t="shared" si="290"/>
        <v>High_risk</v>
      </c>
      <c r="O2689" s="1" t="str">
        <f t="shared" si="291"/>
        <v>Excellent</v>
      </c>
      <c r="P2689" s="1" t="str">
        <f t="shared" si="292"/>
        <v>Submitted</v>
      </c>
      <c r="Q2689" s="1" t="str">
        <f t="shared" si="293"/>
        <v>Valid</v>
      </c>
      <c r="R2689" s="1" t="s">
        <v>70</v>
      </c>
      <c r="S2689" s="4">
        <v>2907982</v>
      </c>
      <c r="T2689" s="1">
        <v>14.55</v>
      </c>
      <c r="U2689" s="1">
        <v>24</v>
      </c>
      <c r="V2689" s="1">
        <v>121165.92</v>
      </c>
      <c r="W2689" s="4">
        <f t="shared" si="294"/>
        <v>3525928.1936240774</v>
      </c>
      <c r="X2689" s="1" t="s">
        <v>105</v>
      </c>
      <c r="Y2689" s="1" t="s">
        <v>106</v>
      </c>
      <c r="Z2689" s="8">
        <v>48151</v>
      </c>
      <c r="AA2689" s="8" t="str">
        <f>TEXT(Table2[[#This Row],[Application_Date]],"yyy")</f>
        <v>2031</v>
      </c>
      <c r="AB2689" s="8" t="str">
        <f>TEXT(Table2[[#This Row],[Application_Date]],"mmmm")</f>
        <v>October</v>
      </c>
      <c r="AC2689" s="1" t="s">
        <v>52</v>
      </c>
      <c r="AD2689" s="1" t="s">
        <v>42</v>
      </c>
      <c r="AE2689" s="1" t="s">
        <v>31</v>
      </c>
    </row>
    <row r="2690" spans="1:31" x14ac:dyDescent="0.25">
      <c r="A2690" s="1" t="s">
        <v>5520</v>
      </c>
      <c r="B2690" s="1" t="str">
        <f>IF(COUNTIF($A$2:A2690,A2690)&gt;1,"Duplicate","Unique")</f>
        <v>Unique</v>
      </c>
      <c r="C2690" s="1" t="s">
        <v>5521</v>
      </c>
      <c r="D2690" s="1" t="s">
        <v>361</v>
      </c>
      <c r="E2690" s="1" t="str">
        <f t="shared" ref="E2690:E2753" si="295">IF(C2690="","Missing","Submitted")</f>
        <v>Submitted</v>
      </c>
      <c r="F2690" s="1" t="s">
        <v>47</v>
      </c>
      <c r="G2690" s="1">
        <v>44</v>
      </c>
      <c r="H2690" s="1" t="s">
        <v>24</v>
      </c>
      <c r="I2690" s="1" t="s">
        <v>48</v>
      </c>
      <c r="J2690" s="1" t="s">
        <v>49</v>
      </c>
      <c r="K2690" s="4">
        <v>254815</v>
      </c>
      <c r="L2690" s="4" t="str">
        <f t="shared" ref="L2690:L2753" si="296">IF(K2690="","Missing","Submitted")</f>
        <v>Submitted</v>
      </c>
      <c r="M2690" s="1">
        <v>797</v>
      </c>
      <c r="N2690" s="1" t="str">
        <f t="shared" ref="N2690:N2753" si="297">IF(M2690&lt;600,"High_risk",IF(M2690&gt;=750,"medium_risk","low_risk"))</f>
        <v>medium_risk</v>
      </c>
      <c r="O2690" s="1" t="str">
        <f t="shared" ref="O2690:O2753" si="298">IF(J2691&lt;503,"Poor",IF(J2691&lt;=550,"Fair",IF(J2691&lt;=750,"Good","Excellent")))</f>
        <v>Excellent</v>
      </c>
      <c r="P2690" s="1" t="str">
        <f t="shared" ref="P2690:P2753" si="299">IF(S2690="","Missing","Submitted")</f>
        <v>Submitted</v>
      </c>
      <c r="Q2690" s="1" t="str">
        <f t="shared" ref="Q2690:Q2753" si="300">IF(AND(M2690&gt;=300,M2690&lt;=900),"Valid","Invalid")</f>
        <v>Valid</v>
      </c>
      <c r="R2690" s="1" t="s">
        <v>27</v>
      </c>
      <c r="S2690" s="4">
        <v>940637</v>
      </c>
      <c r="T2690" s="1">
        <v>16.57</v>
      </c>
      <c r="U2690" s="1">
        <v>24</v>
      </c>
      <c r="V2690" s="1">
        <v>39193.21</v>
      </c>
      <c r="W2690" s="4">
        <f t="shared" ref="W2690:W2753" si="301">PMT(T2690/12,U2690,-S2690)</f>
        <v>1298862.9253471706</v>
      </c>
      <c r="X2690" s="1" t="s">
        <v>39</v>
      </c>
      <c r="Y2690" s="1" t="s">
        <v>40</v>
      </c>
      <c r="Z2690" s="8">
        <v>48152</v>
      </c>
      <c r="AA2690" s="8" t="str">
        <f>TEXT(Table2[[#This Row],[Application_Date]],"yyy")</f>
        <v>2031</v>
      </c>
      <c r="AB2690" s="8" t="str">
        <f>TEXT(Table2[[#This Row],[Application_Date]],"mmmm")</f>
        <v>October</v>
      </c>
      <c r="AC2690" s="1" t="s">
        <v>52</v>
      </c>
      <c r="AD2690" s="1" t="s">
        <v>42</v>
      </c>
      <c r="AE2690" s="1" t="s">
        <v>66</v>
      </c>
    </row>
    <row r="2691" spans="1:31" x14ac:dyDescent="0.25">
      <c r="A2691" s="1" t="s">
        <v>5522</v>
      </c>
      <c r="B2691" s="1" t="str">
        <f>IF(COUNTIF($A$2:A2691,A2691)&gt;1,"Duplicate","Unique")</f>
        <v>Unique</v>
      </c>
      <c r="C2691" s="1" t="s">
        <v>5523</v>
      </c>
      <c r="D2691" s="1" t="s">
        <v>58</v>
      </c>
      <c r="E2691" s="1" t="str">
        <f t="shared" si="295"/>
        <v>Submitted</v>
      </c>
      <c r="F2691" s="1" t="s">
        <v>35</v>
      </c>
      <c r="G2691" s="1">
        <v>32</v>
      </c>
      <c r="H2691" s="1" t="s">
        <v>36</v>
      </c>
      <c r="I2691" s="1" t="s">
        <v>48</v>
      </c>
      <c r="J2691" s="1" t="s">
        <v>26</v>
      </c>
      <c r="K2691" s="4">
        <v>1311029</v>
      </c>
      <c r="L2691" s="4" t="str">
        <f t="shared" si="296"/>
        <v>Submitted</v>
      </c>
      <c r="M2691" s="1">
        <v>950</v>
      </c>
      <c r="N2691" s="1" t="str">
        <f t="shared" si="297"/>
        <v>medium_risk</v>
      </c>
      <c r="O2691" s="1" t="str">
        <f t="shared" si="298"/>
        <v>Excellent</v>
      </c>
      <c r="P2691" s="1" t="str">
        <f t="shared" si="299"/>
        <v>Submitted</v>
      </c>
      <c r="Q2691" s="1" t="str">
        <f t="shared" si="300"/>
        <v>Invalid</v>
      </c>
      <c r="R2691" s="1" t="s">
        <v>82</v>
      </c>
      <c r="S2691" s="4">
        <v>2559819</v>
      </c>
      <c r="T2691" s="1">
        <v>10.7</v>
      </c>
      <c r="U2691" s="1">
        <v>12</v>
      </c>
      <c r="V2691" s="1">
        <v>213318.25</v>
      </c>
      <c r="W2691" s="4">
        <f t="shared" si="301"/>
        <v>2283592.9104447705</v>
      </c>
      <c r="X2691" s="1" t="s">
        <v>50</v>
      </c>
      <c r="Y2691" s="1" t="s">
        <v>51</v>
      </c>
      <c r="Z2691" s="8">
        <v>48153</v>
      </c>
      <c r="AA2691" s="8" t="str">
        <f>TEXT(Table2[[#This Row],[Application_Date]],"yyy")</f>
        <v>2031</v>
      </c>
      <c r="AB2691" s="8" t="str">
        <f>TEXT(Table2[[#This Row],[Application_Date]],"mmmm")</f>
        <v>November</v>
      </c>
      <c r="AC2691" s="1" t="s">
        <v>52</v>
      </c>
      <c r="AD2691" s="1" t="s">
        <v>30</v>
      </c>
      <c r="AE2691" s="1" t="s">
        <v>31</v>
      </c>
    </row>
    <row r="2692" spans="1:31" x14ac:dyDescent="0.25">
      <c r="A2692" s="1" t="s">
        <v>5524</v>
      </c>
      <c r="B2692" s="1" t="str">
        <f>IF(COUNTIF($A$2:A2692,A2692)&gt;1,"Duplicate","Unique")</f>
        <v>Unique</v>
      </c>
      <c r="C2692" s="1" t="s">
        <v>5525</v>
      </c>
      <c r="D2692" s="1" t="s">
        <v>296</v>
      </c>
      <c r="E2692" s="1" t="str">
        <f t="shared" si="295"/>
        <v>Submitted</v>
      </c>
      <c r="F2692" s="1" t="s">
        <v>47</v>
      </c>
      <c r="G2692" s="1">
        <v>40</v>
      </c>
      <c r="H2692" s="1" t="s">
        <v>24</v>
      </c>
      <c r="I2692" s="1" t="s">
        <v>25</v>
      </c>
      <c r="J2692" s="1" t="s">
        <v>49</v>
      </c>
      <c r="K2692" s="4">
        <v>964118</v>
      </c>
      <c r="L2692" s="4" t="str">
        <f t="shared" si="296"/>
        <v>Submitted</v>
      </c>
      <c r="M2692" s="1">
        <v>869</v>
      </c>
      <c r="N2692" s="1" t="str">
        <f t="shared" si="297"/>
        <v>medium_risk</v>
      </c>
      <c r="O2692" s="1" t="str">
        <f t="shared" si="298"/>
        <v>Excellent</v>
      </c>
      <c r="P2692" s="1" t="str">
        <f t="shared" si="299"/>
        <v>Submitted</v>
      </c>
      <c r="Q2692" s="1" t="str">
        <f t="shared" si="300"/>
        <v>Valid</v>
      </c>
      <c r="R2692" s="1" t="s">
        <v>82</v>
      </c>
      <c r="S2692" s="4">
        <v>4711959</v>
      </c>
      <c r="T2692" s="1">
        <v>18.54</v>
      </c>
      <c r="U2692" s="1">
        <v>24</v>
      </c>
      <c r="V2692" s="1">
        <v>196331.62</v>
      </c>
      <c r="W2692" s="4">
        <f t="shared" si="301"/>
        <v>7279976.6563354349</v>
      </c>
      <c r="X2692" s="1" t="s">
        <v>28</v>
      </c>
      <c r="Y2692" s="1" t="s">
        <v>29</v>
      </c>
      <c r="Z2692" s="8">
        <v>48154</v>
      </c>
      <c r="AA2692" s="8" t="str">
        <f>TEXT(Table2[[#This Row],[Application_Date]],"yyy")</f>
        <v>2031</v>
      </c>
      <c r="AB2692" s="8" t="str">
        <f>TEXT(Table2[[#This Row],[Application_Date]],"mmmm")</f>
        <v>November</v>
      </c>
      <c r="AC2692" s="1" t="s">
        <v>61</v>
      </c>
      <c r="AD2692" s="1" t="s">
        <v>42</v>
      </c>
      <c r="AE2692" s="1" t="s">
        <v>62</v>
      </c>
    </row>
    <row r="2693" spans="1:31" x14ac:dyDescent="0.25">
      <c r="A2693" s="1" t="s">
        <v>5526</v>
      </c>
      <c r="B2693" s="1" t="str">
        <f>IF(COUNTIF($A$2:A2693,A2693)&gt;1,"Duplicate","Unique")</f>
        <v>Unique</v>
      </c>
      <c r="C2693" s="1" t="s">
        <v>5527</v>
      </c>
      <c r="D2693" s="1" t="s">
        <v>121</v>
      </c>
      <c r="E2693" s="1" t="str">
        <f t="shared" si="295"/>
        <v>Submitted</v>
      </c>
      <c r="F2693" s="1" t="s">
        <v>47</v>
      </c>
      <c r="G2693" s="1">
        <v>65</v>
      </c>
      <c r="H2693" s="1" t="s">
        <v>36</v>
      </c>
      <c r="I2693" s="1" t="s">
        <v>48</v>
      </c>
      <c r="J2693" s="1" t="s">
        <v>70</v>
      </c>
      <c r="K2693" s="4">
        <v>1137933</v>
      </c>
      <c r="L2693" s="4" t="str">
        <f t="shared" si="296"/>
        <v>Submitted</v>
      </c>
      <c r="M2693" s="1">
        <v>335</v>
      </c>
      <c r="N2693" s="1" t="str">
        <f t="shared" si="297"/>
        <v>High_risk</v>
      </c>
      <c r="O2693" s="1" t="str">
        <f t="shared" si="298"/>
        <v>Excellent</v>
      </c>
      <c r="P2693" s="1" t="str">
        <f t="shared" si="299"/>
        <v>Submitted</v>
      </c>
      <c r="Q2693" s="1" t="str">
        <f t="shared" si="300"/>
        <v>Valid</v>
      </c>
      <c r="R2693" s="1" t="s">
        <v>6</v>
      </c>
      <c r="S2693" s="4">
        <v>1097841</v>
      </c>
      <c r="T2693" s="1">
        <v>18.89</v>
      </c>
      <c r="U2693" s="1">
        <v>120</v>
      </c>
      <c r="V2693" s="1">
        <v>9148.67</v>
      </c>
      <c r="W2693" s="4">
        <f t="shared" si="301"/>
        <v>1728184.7075</v>
      </c>
      <c r="X2693" s="1" t="s">
        <v>85</v>
      </c>
      <c r="Y2693" s="1" t="s">
        <v>86</v>
      </c>
      <c r="Z2693" s="8">
        <v>48155</v>
      </c>
      <c r="AA2693" s="8" t="str">
        <f>TEXT(Table2[[#This Row],[Application_Date]],"yyy")</f>
        <v>2031</v>
      </c>
      <c r="AB2693" s="8" t="str">
        <f>TEXT(Table2[[#This Row],[Application_Date]],"mmmm")</f>
        <v>November</v>
      </c>
      <c r="AC2693" s="1" t="s">
        <v>61</v>
      </c>
      <c r="AD2693" s="1" t="s">
        <v>42</v>
      </c>
      <c r="AE2693" s="1" t="s">
        <v>62</v>
      </c>
    </row>
    <row r="2694" spans="1:31" x14ac:dyDescent="0.25">
      <c r="A2694" s="1" t="s">
        <v>5528</v>
      </c>
      <c r="B2694" s="1" t="str">
        <f>IF(COUNTIF($A$2:A2694,A2694)&gt;1,"Duplicate","Unique")</f>
        <v>Unique</v>
      </c>
      <c r="C2694" s="1" t="s">
        <v>5529</v>
      </c>
      <c r="D2694" s="1" t="s">
        <v>766</v>
      </c>
      <c r="E2694" s="1" t="str">
        <f t="shared" si="295"/>
        <v>Submitted</v>
      </c>
      <c r="F2694" s="1" t="s">
        <v>47</v>
      </c>
      <c r="G2694" s="1">
        <v>32</v>
      </c>
      <c r="H2694" s="1" t="s">
        <v>24</v>
      </c>
      <c r="I2694" s="1" t="s">
        <v>48</v>
      </c>
      <c r="J2694" s="1" t="s">
        <v>49</v>
      </c>
      <c r="K2694" s="4">
        <v>2019375</v>
      </c>
      <c r="L2694" s="4" t="str">
        <f t="shared" si="296"/>
        <v>Submitted</v>
      </c>
      <c r="M2694" s="1">
        <v>697</v>
      </c>
      <c r="N2694" s="1" t="str">
        <f t="shared" si="297"/>
        <v>low_risk</v>
      </c>
      <c r="O2694" s="1" t="str">
        <f t="shared" si="298"/>
        <v>Excellent</v>
      </c>
      <c r="P2694" s="1" t="str">
        <f t="shared" si="299"/>
        <v>Submitted</v>
      </c>
      <c r="Q2694" s="1" t="str">
        <f t="shared" si="300"/>
        <v>Valid</v>
      </c>
      <c r="R2694" s="1" t="s">
        <v>70</v>
      </c>
      <c r="S2694" s="4">
        <v>929316</v>
      </c>
      <c r="T2694" s="1">
        <v>17.579999999999998</v>
      </c>
      <c r="U2694" s="1">
        <v>60</v>
      </c>
      <c r="V2694" s="1">
        <v>15488.6</v>
      </c>
      <c r="W2694" s="4">
        <f t="shared" si="301"/>
        <v>1361447.94</v>
      </c>
      <c r="X2694" s="1" t="s">
        <v>105</v>
      </c>
      <c r="Y2694" s="1" t="s">
        <v>106</v>
      </c>
      <c r="Z2694" s="8">
        <v>48156</v>
      </c>
      <c r="AA2694" s="8" t="str">
        <f>TEXT(Table2[[#This Row],[Application_Date]],"yyy")</f>
        <v>2031</v>
      </c>
      <c r="AB2694" s="8" t="str">
        <f>TEXT(Table2[[#This Row],[Application_Date]],"mmmm")</f>
        <v>November</v>
      </c>
      <c r="AC2694" s="1" t="s">
        <v>61</v>
      </c>
      <c r="AD2694" s="1" t="s">
        <v>30</v>
      </c>
      <c r="AE2694" s="1" t="s">
        <v>66</v>
      </c>
    </row>
    <row r="2695" spans="1:31" x14ac:dyDescent="0.25">
      <c r="A2695" s="1" t="s">
        <v>5530</v>
      </c>
      <c r="B2695" s="1" t="str">
        <f>IF(COUNTIF($A$2:A2695,A2695)&gt;1,"Duplicate","Unique")</f>
        <v>Unique</v>
      </c>
      <c r="C2695" s="1" t="s">
        <v>5531</v>
      </c>
      <c r="D2695" s="1" t="s">
        <v>270</v>
      </c>
      <c r="E2695" s="1" t="str">
        <f t="shared" si="295"/>
        <v>Submitted</v>
      </c>
      <c r="F2695" s="1" t="s">
        <v>47</v>
      </c>
      <c r="G2695" s="1">
        <v>53</v>
      </c>
      <c r="H2695" s="1" t="s">
        <v>24</v>
      </c>
      <c r="I2695" s="1" t="s">
        <v>25</v>
      </c>
      <c r="J2695" s="1" t="s">
        <v>37</v>
      </c>
      <c r="K2695" s="4">
        <v>1945053</v>
      </c>
      <c r="L2695" s="4" t="str">
        <f t="shared" si="296"/>
        <v>Submitted</v>
      </c>
      <c r="M2695" s="1">
        <v>745</v>
      </c>
      <c r="N2695" s="1" t="str">
        <f t="shared" si="297"/>
        <v>low_risk</v>
      </c>
      <c r="O2695" s="1" t="str">
        <f t="shared" si="298"/>
        <v>Excellent</v>
      </c>
      <c r="P2695" s="1" t="str">
        <f t="shared" si="299"/>
        <v>Submitted</v>
      </c>
      <c r="Q2695" s="1" t="str">
        <f t="shared" si="300"/>
        <v>Valid</v>
      </c>
      <c r="R2695" s="1" t="s">
        <v>27</v>
      </c>
      <c r="S2695" s="4">
        <v>602809</v>
      </c>
      <c r="T2695" s="1">
        <v>11.94</v>
      </c>
      <c r="U2695" s="1">
        <v>36</v>
      </c>
      <c r="V2695" s="1">
        <v>16744.689999999999</v>
      </c>
      <c r="W2695" s="4">
        <f t="shared" si="301"/>
        <v>599794.95500955125</v>
      </c>
      <c r="X2695" s="1" t="s">
        <v>39</v>
      </c>
      <c r="Y2695" s="1" t="s">
        <v>40</v>
      </c>
      <c r="Z2695" s="8">
        <v>48157</v>
      </c>
      <c r="AA2695" s="8" t="str">
        <f>TEXT(Table2[[#This Row],[Application_Date]],"yyy")</f>
        <v>2031</v>
      </c>
      <c r="AB2695" s="8" t="str">
        <f>TEXT(Table2[[#This Row],[Application_Date]],"mmmm")</f>
        <v>November</v>
      </c>
      <c r="AC2695" s="1" t="s">
        <v>61</v>
      </c>
      <c r="AD2695" s="1" t="s">
        <v>30</v>
      </c>
      <c r="AE2695" s="1" t="s">
        <v>62</v>
      </c>
    </row>
    <row r="2696" spans="1:31" x14ac:dyDescent="0.25">
      <c r="A2696" s="1" t="s">
        <v>5532</v>
      </c>
      <c r="B2696" s="1" t="str">
        <f>IF(COUNTIF($A$2:A2696,A2696)&gt;1,"Duplicate","Unique")</f>
        <v>Unique</v>
      </c>
      <c r="C2696" s="1" t="s">
        <v>5533</v>
      </c>
      <c r="D2696" s="1" t="s">
        <v>309</v>
      </c>
      <c r="E2696" s="1" t="str">
        <f t="shared" si="295"/>
        <v>Submitted</v>
      </c>
      <c r="F2696" s="1" t="s">
        <v>47</v>
      </c>
      <c r="G2696" s="1">
        <v>51</v>
      </c>
      <c r="H2696" s="1" t="s">
        <v>36</v>
      </c>
      <c r="I2696" s="1" t="s">
        <v>48</v>
      </c>
      <c r="J2696" s="1" t="s">
        <v>49</v>
      </c>
      <c r="K2696" s="4">
        <v>882392</v>
      </c>
      <c r="L2696" s="4" t="str">
        <f t="shared" si="296"/>
        <v>Submitted</v>
      </c>
      <c r="M2696" s="1">
        <v>535</v>
      </c>
      <c r="N2696" s="1" t="str">
        <f t="shared" si="297"/>
        <v>High_risk</v>
      </c>
      <c r="O2696" s="1" t="str">
        <f t="shared" si="298"/>
        <v>Excellent</v>
      </c>
      <c r="P2696" s="1" t="str">
        <f t="shared" si="299"/>
        <v>Submitted</v>
      </c>
      <c r="Q2696" s="1" t="str">
        <f t="shared" si="300"/>
        <v>Valid</v>
      </c>
      <c r="R2696" s="1" t="s">
        <v>38</v>
      </c>
      <c r="S2696" s="4">
        <v>4231871</v>
      </c>
      <c r="T2696" s="1">
        <v>12.66</v>
      </c>
      <c r="U2696" s="1">
        <v>60</v>
      </c>
      <c r="V2696" s="1">
        <v>70531.179999999993</v>
      </c>
      <c r="W2696" s="4">
        <f t="shared" si="301"/>
        <v>4464623.9049999993</v>
      </c>
      <c r="X2696" s="1" t="s">
        <v>59</v>
      </c>
      <c r="Y2696" s="1" t="s">
        <v>60</v>
      </c>
      <c r="Z2696" s="8">
        <v>48158</v>
      </c>
      <c r="AA2696" s="8" t="str">
        <f>TEXT(Table2[[#This Row],[Application_Date]],"yyy")</f>
        <v>2031</v>
      </c>
      <c r="AB2696" s="8" t="str">
        <f>TEXT(Table2[[#This Row],[Application_Date]],"mmmm")</f>
        <v>November</v>
      </c>
      <c r="AC2696" s="1" t="s">
        <v>41</v>
      </c>
      <c r="AD2696" s="1" t="s">
        <v>42</v>
      </c>
      <c r="AE2696" s="1" t="s">
        <v>62</v>
      </c>
    </row>
    <row r="2697" spans="1:31" x14ac:dyDescent="0.25">
      <c r="A2697" s="1" t="s">
        <v>5534</v>
      </c>
      <c r="B2697" s="1" t="str">
        <f>IF(COUNTIF($A$2:A2697,A2697)&gt;1,"Duplicate","Unique")</f>
        <v>Unique</v>
      </c>
      <c r="C2697" s="1" t="s">
        <v>5535</v>
      </c>
      <c r="D2697" s="1" t="s">
        <v>157</v>
      </c>
      <c r="E2697" s="1" t="str">
        <f t="shared" si="295"/>
        <v>Submitted</v>
      </c>
      <c r="F2697" s="1" t="s">
        <v>47</v>
      </c>
      <c r="G2697" s="1">
        <v>46</v>
      </c>
      <c r="H2697" s="1" t="s">
        <v>36</v>
      </c>
      <c r="I2697" s="1" t="s">
        <v>25</v>
      </c>
      <c r="J2697" s="1" t="s">
        <v>37</v>
      </c>
      <c r="K2697" s="4">
        <v>1306167</v>
      </c>
      <c r="L2697" s="4" t="str">
        <f t="shared" si="296"/>
        <v>Submitted</v>
      </c>
      <c r="M2697" s="1">
        <v>890</v>
      </c>
      <c r="N2697" s="1" t="str">
        <f t="shared" si="297"/>
        <v>medium_risk</v>
      </c>
      <c r="O2697" s="1" t="str">
        <f t="shared" si="298"/>
        <v>Excellent</v>
      </c>
      <c r="P2697" s="1" t="str">
        <f t="shared" si="299"/>
        <v>Submitted</v>
      </c>
      <c r="Q2697" s="1" t="str">
        <f t="shared" si="300"/>
        <v>Valid</v>
      </c>
      <c r="R2697" s="1" t="s">
        <v>70</v>
      </c>
      <c r="S2697" s="4">
        <v>2384067</v>
      </c>
      <c r="T2697" s="1">
        <v>9.8000000000000007</v>
      </c>
      <c r="U2697" s="1">
        <v>60</v>
      </c>
      <c r="V2697" s="1">
        <v>39734.449999999997</v>
      </c>
      <c r="W2697" s="4">
        <f t="shared" si="301"/>
        <v>1946988.050000001</v>
      </c>
      <c r="X2697" s="1" t="s">
        <v>50</v>
      </c>
      <c r="Y2697" s="1" t="s">
        <v>51</v>
      </c>
      <c r="Z2697" s="8">
        <v>48159</v>
      </c>
      <c r="AA2697" s="8" t="str">
        <f>TEXT(Table2[[#This Row],[Application_Date]],"yyy")</f>
        <v>2031</v>
      </c>
      <c r="AB2697" s="8" t="str">
        <f>TEXT(Table2[[#This Row],[Application_Date]],"mmmm")</f>
        <v>November</v>
      </c>
      <c r="AC2697" s="1" t="s">
        <v>52</v>
      </c>
      <c r="AD2697" s="1" t="s">
        <v>30</v>
      </c>
      <c r="AE2697" s="1" t="s">
        <v>62</v>
      </c>
    </row>
    <row r="2698" spans="1:31" x14ac:dyDescent="0.25">
      <c r="A2698" s="1" t="s">
        <v>5536</v>
      </c>
      <c r="B2698" s="1" t="str">
        <f>IF(COUNTIF($A$2:A2698,A2698)&gt;1,"Duplicate","Unique")</f>
        <v>Unique</v>
      </c>
      <c r="C2698" s="1" t="s">
        <v>5537</v>
      </c>
      <c r="D2698" s="1" t="s">
        <v>81</v>
      </c>
      <c r="E2698" s="1" t="str">
        <f t="shared" si="295"/>
        <v>Submitted</v>
      </c>
      <c r="F2698" s="1" t="s">
        <v>35</v>
      </c>
      <c r="G2698" s="1">
        <v>36</v>
      </c>
      <c r="H2698" s="1" t="s">
        <v>36</v>
      </c>
      <c r="I2698" s="1" t="s">
        <v>48</v>
      </c>
      <c r="J2698" s="1" t="s">
        <v>37</v>
      </c>
      <c r="K2698" s="4">
        <v>2493170</v>
      </c>
      <c r="L2698" s="4" t="str">
        <f t="shared" si="296"/>
        <v>Submitted</v>
      </c>
      <c r="M2698" s="1">
        <v>873</v>
      </c>
      <c r="N2698" s="1" t="str">
        <f t="shared" si="297"/>
        <v>medium_risk</v>
      </c>
      <c r="O2698" s="1" t="str">
        <f t="shared" si="298"/>
        <v>Excellent</v>
      </c>
      <c r="P2698" s="1" t="str">
        <f t="shared" si="299"/>
        <v>Submitted</v>
      </c>
      <c r="Q2698" s="1" t="str">
        <f t="shared" si="300"/>
        <v>Valid</v>
      </c>
      <c r="R2698" s="1" t="s">
        <v>6</v>
      </c>
      <c r="S2698" s="4">
        <v>145479</v>
      </c>
      <c r="T2698" s="1">
        <v>10.6</v>
      </c>
      <c r="U2698" s="1">
        <v>36</v>
      </c>
      <c r="V2698" s="1">
        <v>4041.08</v>
      </c>
      <c r="W2698" s="4">
        <f t="shared" si="301"/>
        <v>128506.45001627592</v>
      </c>
      <c r="X2698" s="1" t="s">
        <v>95</v>
      </c>
      <c r="Y2698" s="1" t="s">
        <v>96</v>
      </c>
      <c r="Z2698" s="8">
        <v>48160</v>
      </c>
      <c r="AA2698" s="8" t="str">
        <f>TEXT(Table2[[#This Row],[Application_Date]],"yyy")</f>
        <v>2031</v>
      </c>
      <c r="AB2698" s="8" t="str">
        <f>TEXT(Table2[[#This Row],[Application_Date]],"mmmm")</f>
        <v>November</v>
      </c>
      <c r="AC2698" s="1" t="s">
        <v>61</v>
      </c>
      <c r="AD2698" s="1" t="s">
        <v>30</v>
      </c>
      <c r="AE2698" s="1" t="s">
        <v>66</v>
      </c>
    </row>
    <row r="2699" spans="1:31" x14ac:dyDescent="0.25">
      <c r="A2699" s="1" t="s">
        <v>5538</v>
      </c>
      <c r="B2699" s="1" t="str">
        <f>IF(COUNTIF($A$2:A2699,A2699)&gt;1,"Duplicate","Unique")</f>
        <v>Unique</v>
      </c>
      <c r="C2699" s="1" t="s">
        <v>5539</v>
      </c>
      <c r="D2699" s="1" t="s">
        <v>262</v>
      </c>
      <c r="E2699" s="1" t="str">
        <f t="shared" si="295"/>
        <v>Submitted</v>
      </c>
      <c r="F2699" s="1" t="s">
        <v>47</v>
      </c>
      <c r="G2699" s="1">
        <v>51</v>
      </c>
      <c r="H2699" s="1" t="s">
        <v>24</v>
      </c>
      <c r="I2699" s="1" t="s">
        <v>48</v>
      </c>
      <c r="J2699" s="1" t="s">
        <v>70</v>
      </c>
      <c r="K2699" s="4">
        <v>1534267</v>
      </c>
      <c r="L2699" s="4" t="str">
        <f t="shared" si="296"/>
        <v>Submitted</v>
      </c>
      <c r="M2699" s="1">
        <v>544</v>
      </c>
      <c r="N2699" s="1" t="str">
        <f t="shared" si="297"/>
        <v>High_risk</v>
      </c>
      <c r="O2699" s="1" t="str">
        <f t="shared" si="298"/>
        <v>Excellent</v>
      </c>
      <c r="P2699" s="1" t="str">
        <f t="shared" si="299"/>
        <v>Submitted</v>
      </c>
      <c r="Q2699" s="1" t="str">
        <f t="shared" si="300"/>
        <v>Valid</v>
      </c>
      <c r="R2699" s="1" t="s">
        <v>82</v>
      </c>
      <c r="S2699" s="4">
        <v>3903877</v>
      </c>
      <c r="T2699" s="1">
        <v>13.36</v>
      </c>
      <c r="U2699" s="1">
        <v>12</v>
      </c>
      <c r="V2699" s="1">
        <v>325323.08</v>
      </c>
      <c r="W2699" s="4">
        <f t="shared" si="301"/>
        <v>4346864.1151326988</v>
      </c>
      <c r="X2699" s="1" t="s">
        <v>50</v>
      </c>
      <c r="Y2699" s="1" t="s">
        <v>51</v>
      </c>
      <c r="Z2699" s="8">
        <v>48161</v>
      </c>
      <c r="AA2699" s="8" t="str">
        <f>TEXT(Table2[[#This Row],[Application_Date]],"yyy")</f>
        <v>2031</v>
      </c>
      <c r="AB2699" s="8" t="str">
        <f>TEXT(Table2[[#This Row],[Application_Date]],"mmmm")</f>
        <v>November</v>
      </c>
      <c r="AC2699" s="1" t="s">
        <v>61</v>
      </c>
      <c r="AD2699" s="1" t="s">
        <v>42</v>
      </c>
      <c r="AE2699" s="1" t="s">
        <v>31</v>
      </c>
    </row>
    <row r="2700" spans="1:31" x14ac:dyDescent="0.25">
      <c r="A2700" s="1" t="s">
        <v>5540</v>
      </c>
      <c r="B2700" s="1" t="str">
        <f>IF(COUNTIF($A$2:A2700,A2700)&gt;1,"Duplicate","Unique")</f>
        <v>Unique</v>
      </c>
      <c r="C2700" s="1" t="s">
        <v>5541</v>
      </c>
      <c r="D2700" s="1" t="s">
        <v>172</v>
      </c>
      <c r="E2700" s="1" t="str">
        <f t="shared" si="295"/>
        <v>Submitted</v>
      </c>
      <c r="F2700" s="1" t="s">
        <v>47</v>
      </c>
      <c r="G2700" s="1">
        <v>64</v>
      </c>
      <c r="H2700" s="1" t="s">
        <v>24</v>
      </c>
      <c r="I2700" s="1" t="s">
        <v>48</v>
      </c>
      <c r="J2700" s="1" t="s">
        <v>37</v>
      </c>
      <c r="K2700" s="4">
        <v>2218999</v>
      </c>
      <c r="L2700" s="4" t="str">
        <f t="shared" si="296"/>
        <v>Submitted</v>
      </c>
      <c r="M2700" s="1">
        <v>774</v>
      </c>
      <c r="N2700" s="1" t="str">
        <f t="shared" si="297"/>
        <v>medium_risk</v>
      </c>
      <c r="O2700" s="1" t="str">
        <f t="shared" si="298"/>
        <v>Excellent</v>
      </c>
      <c r="P2700" s="1" t="str">
        <f t="shared" si="299"/>
        <v>Submitted</v>
      </c>
      <c r="Q2700" s="1" t="str">
        <f t="shared" si="300"/>
        <v>Valid</v>
      </c>
      <c r="R2700" s="1" t="s">
        <v>82</v>
      </c>
      <c r="S2700" s="4">
        <v>2443186</v>
      </c>
      <c r="T2700" s="1">
        <v>8.43</v>
      </c>
      <c r="U2700" s="1">
        <v>60</v>
      </c>
      <c r="V2700" s="1">
        <v>40719.769999999997</v>
      </c>
      <c r="W2700" s="4">
        <f t="shared" si="301"/>
        <v>1716338.1650000236</v>
      </c>
      <c r="X2700" s="1" t="s">
        <v>39</v>
      </c>
      <c r="Y2700" s="1" t="s">
        <v>40</v>
      </c>
      <c r="Z2700" s="8">
        <v>48162</v>
      </c>
      <c r="AA2700" s="8" t="str">
        <f>TEXT(Table2[[#This Row],[Application_Date]],"yyy")</f>
        <v>2031</v>
      </c>
      <c r="AB2700" s="8" t="str">
        <f>TEXT(Table2[[#This Row],[Application_Date]],"mmmm")</f>
        <v>November</v>
      </c>
      <c r="AC2700" s="1" t="s">
        <v>41</v>
      </c>
      <c r="AD2700" s="1" t="s">
        <v>42</v>
      </c>
      <c r="AE2700" s="1" t="s">
        <v>31</v>
      </c>
    </row>
    <row r="2701" spans="1:31" x14ac:dyDescent="0.25">
      <c r="A2701" s="1" t="s">
        <v>5542</v>
      </c>
      <c r="B2701" s="1" t="str">
        <f>IF(COUNTIF($A$2:A2701,A2701)&gt;1,"Duplicate","Unique")</f>
        <v>Unique</v>
      </c>
      <c r="C2701" s="1" t="s">
        <v>5543</v>
      </c>
      <c r="D2701" s="1" t="s">
        <v>142</v>
      </c>
      <c r="E2701" s="1" t="str">
        <f t="shared" si="295"/>
        <v>Submitted</v>
      </c>
      <c r="F2701" s="1" t="s">
        <v>47</v>
      </c>
      <c r="G2701" s="1">
        <v>42</v>
      </c>
      <c r="H2701" s="1" t="s">
        <v>24</v>
      </c>
      <c r="I2701" s="1" t="s">
        <v>25</v>
      </c>
      <c r="J2701" s="1" t="s">
        <v>70</v>
      </c>
      <c r="K2701" s="4">
        <v>2441786</v>
      </c>
      <c r="L2701" s="4" t="str">
        <f t="shared" si="296"/>
        <v>Submitted</v>
      </c>
      <c r="M2701" s="1">
        <v>611</v>
      </c>
      <c r="N2701" s="1" t="str">
        <f t="shared" si="297"/>
        <v>low_risk</v>
      </c>
      <c r="O2701" s="1" t="str">
        <f t="shared" si="298"/>
        <v>Excellent</v>
      </c>
      <c r="P2701" s="1" t="str">
        <f t="shared" si="299"/>
        <v>Submitted</v>
      </c>
      <c r="Q2701" s="1" t="str">
        <f t="shared" si="300"/>
        <v>Valid</v>
      </c>
      <c r="R2701" s="1" t="s">
        <v>6</v>
      </c>
      <c r="S2701" s="4">
        <v>0</v>
      </c>
      <c r="T2701" s="1">
        <v>15.27</v>
      </c>
      <c r="U2701" s="1">
        <v>60</v>
      </c>
      <c r="V2701" s="1">
        <v>4166.67</v>
      </c>
      <c r="W2701" s="4">
        <f t="shared" si="301"/>
        <v>0</v>
      </c>
      <c r="X2701" s="1" t="s">
        <v>95</v>
      </c>
      <c r="Y2701" s="1" t="s">
        <v>96</v>
      </c>
      <c r="Z2701" s="8">
        <v>48163</v>
      </c>
      <c r="AA2701" s="8" t="str">
        <f>TEXT(Table2[[#This Row],[Application_Date]],"yyy")</f>
        <v>2031</v>
      </c>
      <c r="AB2701" s="8" t="str">
        <f>TEXT(Table2[[#This Row],[Application_Date]],"mmmm")</f>
        <v>November</v>
      </c>
      <c r="AC2701" s="1" t="s">
        <v>61</v>
      </c>
      <c r="AD2701" s="1" t="s">
        <v>30</v>
      </c>
      <c r="AE2701" s="1" t="s">
        <v>31</v>
      </c>
    </row>
    <row r="2702" spans="1:31" x14ac:dyDescent="0.25">
      <c r="A2702" s="1" t="s">
        <v>5544</v>
      </c>
      <c r="B2702" s="1" t="str">
        <f>IF(COUNTIF($A$2:A2702,A2702)&gt;1,"Duplicate","Unique")</f>
        <v>Unique</v>
      </c>
      <c r="C2702" s="1" t="s">
        <v>5545</v>
      </c>
      <c r="D2702" s="1" t="s">
        <v>392</v>
      </c>
      <c r="E2702" s="1" t="str">
        <f t="shared" si="295"/>
        <v>Submitted</v>
      </c>
      <c r="F2702" s="1" t="s">
        <v>47</v>
      </c>
      <c r="G2702" s="1">
        <v>50</v>
      </c>
      <c r="H2702" s="1" t="s">
        <v>36</v>
      </c>
      <c r="I2702" s="1" t="s">
        <v>48</v>
      </c>
      <c r="J2702" s="1" t="s">
        <v>26</v>
      </c>
      <c r="K2702" s="4">
        <v>791097</v>
      </c>
      <c r="L2702" s="4" t="str">
        <f t="shared" si="296"/>
        <v>Submitted</v>
      </c>
      <c r="M2702" s="1">
        <v>661</v>
      </c>
      <c r="N2702" s="1" t="str">
        <f t="shared" si="297"/>
        <v>low_risk</v>
      </c>
      <c r="O2702" s="1" t="str">
        <f t="shared" si="298"/>
        <v>Excellent</v>
      </c>
      <c r="P2702" s="1" t="str">
        <f t="shared" si="299"/>
        <v>Submitted</v>
      </c>
      <c r="Q2702" s="1" t="str">
        <f t="shared" si="300"/>
        <v>Valid</v>
      </c>
      <c r="R2702" s="1" t="s">
        <v>6</v>
      </c>
      <c r="S2702" s="4">
        <v>1651862</v>
      </c>
      <c r="T2702" s="1">
        <v>9.16</v>
      </c>
      <c r="U2702" s="1">
        <v>60</v>
      </c>
      <c r="V2702" s="1">
        <v>27531.03</v>
      </c>
      <c r="W2702" s="4">
        <f t="shared" si="301"/>
        <v>1260921.3266666688</v>
      </c>
      <c r="X2702" s="1" t="s">
        <v>95</v>
      </c>
      <c r="Y2702" s="1" t="s">
        <v>96</v>
      </c>
      <c r="Z2702" s="8">
        <v>48164</v>
      </c>
      <c r="AA2702" s="8" t="str">
        <f>TEXT(Table2[[#This Row],[Application_Date]],"yyy")</f>
        <v>2031</v>
      </c>
      <c r="AB2702" s="8" t="str">
        <f>TEXT(Table2[[#This Row],[Application_Date]],"mmmm")</f>
        <v>November</v>
      </c>
      <c r="AC2702" s="1" t="s">
        <v>61</v>
      </c>
      <c r="AD2702" s="1" t="s">
        <v>42</v>
      </c>
      <c r="AE2702" s="1" t="s">
        <v>43</v>
      </c>
    </row>
    <row r="2703" spans="1:31" x14ac:dyDescent="0.25">
      <c r="A2703" s="1" t="s">
        <v>5546</v>
      </c>
      <c r="B2703" s="1" t="str">
        <f>IF(COUNTIF($A$2:A2703,A2703)&gt;1,"Duplicate","Unique")</f>
        <v>Unique</v>
      </c>
      <c r="C2703" s="1" t="s">
        <v>5547</v>
      </c>
      <c r="D2703" s="1" t="s">
        <v>366</v>
      </c>
      <c r="E2703" s="1" t="str">
        <f t="shared" si="295"/>
        <v>Submitted</v>
      </c>
      <c r="F2703" s="1" t="s">
        <v>35</v>
      </c>
      <c r="G2703" s="1">
        <v>57</v>
      </c>
      <c r="H2703" s="1" t="s">
        <v>24</v>
      </c>
      <c r="I2703" s="1" t="s">
        <v>48</v>
      </c>
      <c r="J2703" s="1" t="s">
        <v>49</v>
      </c>
      <c r="K2703" s="4">
        <v>346628</v>
      </c>
      <c r="L2703" s="4" t="str">
        <f t="shared" si="296"/>
        <v>Submitted</v>
      </c>
      <c r="M2703" s="1">
        <v>674</v>
      </c>
      <c r="N2703" s="1" t="str">
        <f t="shared" si="297"/>
        <v>low_risk</v>
      </c>
      <c r="O2703" s="1" t="str">
        <f t="shared" si="298"/>
        <v>Excellent</v>
      </c>
      <c r="P2703" s="1" t="str">
        <f t="shared" si="299"/>
        <v>Submitted</v>
      </c>
      <c r="Q2703" s="1" t="str">
        <f t="shared" si="300"/>
        <v>Valid</v>
      </c>
      <c r="R2703" s="1" t="s">
        <v>70</v>
      </c>
      <c r="S2703" s="4">
        <v>705791</v>
      </c>
      <c r="T2703" s="1">
        <v>18.920000000000002</v>
      </c>
      <c r="U2703" s="1">
        <v>60</v>
      </c>
      <c r="V2703" s="1">
        <v>11763.18</v>
      </c>
      <c r="W2703" s="4">
        <f t="shared" si="301"/>
        <v>1112797.1433333335</v>
      </c>
      <c r="X2703" s="1" t="s">
        <v>59</v>
      </c>
      <c r="Y2703" s="1" t="s">
        <v>60</v>
      </c>
      <c r="Z2703" s="8">
        <v>48165</v>
      </c>
      <c r="AA2703" s="8" t="str">
        <f>TEXT(Table2[[#This Row],[Application_Date]],"yyy")</f>
        <v>2031</v>
      </c>
      <c r="AB2703" s="8" t="str">
        <f>TEXT(Table2[[#This Row],[Application_Date]],"mmmm")</f>
        <v>November</v>
      </c>
      <c r="AC2703" s="1" t="s">
        <v>61</v>
      </c>
      <c r="AD2703" s="1" t="s">
        <v>42</v>
      </c>
      <c r="AE2703" s="1" t="s">
        <v>31</v>
      </c>
    </row>
    <row r="2704" spans="1:31" x14ac:dyDescent="0.25">
      <c r="A2704" s="1" t="s">
        <v>5548</v>
      </c>
      <c r="B2704" s="1" t="str">
        <f>IF(COUNTIF($A$2:A2704,A2704)&gt;1,"Duplicate","Unique")</f>
        <v>Unique</v>
      </c>
      <c r="C2704" s="1" t="s">
        <v>5549</v>
      </c>
      <c r="D2704" s="1" t="s">
        <v>139</v>
      </c>
      <c r="E2704" s="1" t="str">
        <f t="shared" si="295"/>
        <v>Submitted</v>
      </c>
      <c r="F2704" s="1" t="s">
        <v>47</v>
      </c>
      <c r="G2704" s="1">
        <v>51</v>
      </c>
      <c r="H2704" s="1" t="s">
        <v>24</v>
      </c>
      <c r="I2704" s="1" t="s">
        <v>25</v>
      </c>
      <c r="J2704" s="1" t="s">
        <v>70</v>
      </c>
      <c r="K2704" s="4">
        <v>1125961</v>
      </c>
      <c r="L2704" s="4" t="str">
        <f t="shared" si="296"/>
        <v>Submitted</v>
      </c>
      <c r="M2704" s="1">
        <v>353</v>
      </c>
      <c r="N2704" s="1" t="str">
        <f t="shared" si="297"/>
        <v>High_risk</v>
      </c>
      <c r="O2704" s="1" t="str">
        <f t="shared" si="298"/>
        <v>Excellent</v>
      </c>
      <c r="P2704" s="1" t="str">
        <f t="shared" si="299"/>
        <v>Submitted</v>
      </c>
      <c r="Q2704" s="1" t="str">
        <f t="shared" si="300"/>
        <v>Valid</v>
      </c>
      <c r="R2704" s="1" t="s">
        <v>70</v>
      </c>
      <c r="S2704" s="4">
        <v>1930885</v>
      </c>
      <c r="T2704" s="1">
        <v>7.1</v>
      </c>
      <c r="U2704" s="1">
        <v>12</v>
      </c>
      <c r="V2704" s="1">
        <v>160907.07999999999</v>
      </c>
      <c r="W2704" s="4">
        <f t="shared" si="301"/>
        <v>1146777.9353495392</v>
      </c>
      <c r="X2704" s="1" t="s">
        <v>105</v>
      </c>
      <c r="Y2704" s="1" t="s">
        <v>106</v>
      </c>
      <c r="Z2704" s="8">
        <v>48166</v>
      </c>
      <c r="AA2704" s="8" t="str">
        <f>TEXT(Table2[[#This Row],[Application_Date]],"yyy")</f>
        <v>2031</v>
      </c>
      <c r="AB2704" s="8" t="str">
        <f>TEXT(Table2[[#This Row],[Application_Date]],"mmmm")</f>
        <v>November</v>
      </c>
      <c r="AC2704" s="1" t="s">
        <v>61</v>
      </c>
      <c r="AD2704" s="1" t="s">
        <v>30</v>
      </c>
      <c r="AE2704" s="1" t="s">
        <v>66</v>
      </c>
    </row>
    <row r="2705" spans="1:31" x14ac:dyDescent="0.25">
      <c r="A2705" s="1" t="s">
        <v>5550</v>
      </c>
      <c r="B2705" s="1" t="str">
        <f>IF(COUNTIF($A$2:A2705,A2705)&gt;1,"Duplicate","Unique")</f>
        <v>Unique</v>
      </c>
      <c r="C2705" s="1" t="s">
        <v>5551</v>
      </c>
      <c r="D2705" s="1" t="s">
        <v>199</v>
      </c>
      <c r="E2705" s="1" t="str">
        <f t="shared" si="295"/>
        <v>Submitted</v>
      </c>
      <c r="F2705" s="1" t="s">
        <v>47</v>
      </c>
      <c r="G2705" s="1">
        <v>58</v>
      </c>
      <c r="H2705" s="1" t="s">
        <v>24</v>
      </c>
      <c r="I2705" s="1" t="s">
        <v>48</v>
      </c>
      <c r="J2705" s="1" t="s">
        <v>49</v>
      </c>
      <c r="K2705" s="4">
        <v>1694978</v>
      </c>
      <c r="L2705" s="4" t="str">
        <f t="shared" si="296"/>
        <v>Submitted</v>
      </c>
      <c r="M2705" s="1">
        <v>684</v>
      </c>
      <c r="N2705" s="1" t="str">
        <f t="shared" si="297"/>
        <v>low_risk</v>
      </c>
      <c r="O2705" s="1" t="str">
        <f t="shared" si="298"/>
        <v>Excellent</v>
      </c>
      <c r="P2705" s="1" t="str">
        <f t="shared" si="299"/>
        <v>Submitted</v>
      </c>
      <c r="Q2705" s="1" t="str">
        <f t="shared" si="300"/>
        <v>Valid</v>
      </c>
      <c r="R2705" s="1" t="s">
        <v>38</v>
      </c>
      <c r="S2705" s="4">
        <v>3241609</v>
      </c>
      <c r="T2705" s="1">
        <v>7.2</v>
      </c>
      <c r="U2705" s="1">
        <v>36</v>
      </c>
      <c r="V2705" s="1">
        <v>90044.69</v>
      </c>
      <c r="W2705" s="4">
        <f t="shared" si="301"/>
        <v>1944965.4872152687</v>
      </c>
      <c r="X2705" s="1" t="s">
        <v>28</v>
      </c>
      <c r="Y2705" s="1" t="s">
        <v>29</v>
      </c>
      <c r="Z2705" s="8">
        <v>48167</v>
      </c>
      <c r="AA2705" s="8" t="str">
        <f>TEXT(Table2[[#This Row],[Application_Date]],"yyy")</f>
        <v>2031</v>
      </c>
      <c r="AB2705" s="8" t="str">
        <f>TEXT(Table2[[#This Row],[Application_Date]],"mmmm")</f>
        <v>November</v>
      </c>
      <c r="AC2705" s="1" t="s">
        <v>41</v>
      </c>
      <c r="AD2705" s="1" t="s">
        <v>42</v>
      </c>
      <c r="AE2705" s="1" t="s">
        <v>43</v>
      </c>
    </row>
    <row r="2706" spans="1:31" x14ac:dyDescent="0.25">
      <c r="A2706" s="1" t="s">
        <v>5552</v>
      </c>
      <c r="B2706" s="1" t="str">
        <f>IF(COUNTIF($A$2:A2706,A2706)&gt;1,"Duplicate","Unique")</f>
        <v>Unique</v>
      </c>
      <c r="C2706" s="1" t="s">
        <v>5553</v>
      </c>
      <c r="D2706" s="1" t="s">
        <v>366</v>
      </c>
      <c r="E2706" s="1" t="str">
        <f t="shared" si="295"/>
        <v>Submitted</v>
      </c>
      <c r="F2706" s="1" t="s">
        <v>35</v>
      </c>
      <c r="G2706" s="1">
        <v>45</v>
      </c>
      <c r="H2706" s="1" t="s">
        <v>24</v>
      </c>
      <c r="I2706" s="1" t="s">
        <v>25</v>
      </c>
      <c r="J2706" s="1" t="s">
        <v>26</v>
      </c>
      <c r="K2706" s="4">
        <v>809268</v>
      </c>
      <c r="L2706" s="4" t="str">
        <f t="shared" si="296"/>
        <v>Submitted</v>
      </c>
      <c r="M2706" s="1">
        <v>502</v>
      </c>
      <c r="N2706" s="1" t="str">
        <f t="shared" si="297"/>
        <v>High_risk</v>
      </c>
      <c r="O2706" s="1" t="str">
        <f t="shared" si="298"/>
        <v>Excellent</v>
      </c>
      <c r="P2706" s="1" t="str">
        <f t="shared" si="299"/>
        <v>Submitted</v>
      </c>
      <c r="Q2706" s="1" t="str">
        <f t="shared" si="300"/>
        <v>Valid</v>
      </c>
      <c r="R2706" s="1" t="s">
        <v>70</v>
      </c>
      <c r="S2706" s="4">
        <v>4692390</v>
      </c>
      <c r="T2706" s="1">
        <v>9.16</v>
      </c>
      <c r="U2706" s="1">
        <v>36</v>
      </c>
      <c r="V2706" s="1">
        <v>130344.17</v>
      </c>
      <c r="W2706" s="4">
        <f t="shared" si="301"/>
        <v>3581857.7048536595</v>
      </c>
      <c r="X2706" s="1" t="s">
        <v>50</v>
      </c>
      <c r="Y2706" s="1" t="s">
        <v>51</v>
      </c>
      <c r="Z2706" s="8">
        <v>48168</v>
      </c>
      <c r="AA2706" s="8" t="str">
        <f>TEXT(Table2[[#This Row],[Application_Date]],"yyy")</f>
        <v>2031</v>
      </c>
      <c r="AB2706" s="8" t="str">
        <f>TEXT(Table2[[#This Row],[Application_Date]],"mmmm")</f>
        <v>November</v>
      </c>
      <c r="AC2706" s="1" t="s">
        <v>41</v>
      </c>
      <c r="AD2706" s="1" t="s">
        <v>42</v>
      </c>
      <c r="AE2706" s="1" t="s">
        <v>66</v>
      </c>
    </row>
    <row r="2707" spans="1:31" x14ac:dyDescent="0.25">
      <c r="A2707" s="1" t="s">
        <v>5554</v>
      </c>
      <c r="B2707" s="1" t="str">
        <f>IF(COUNTIF($A$2:A2707,A2707)&gt;1,"Duplicate","Unique")</f>
        <v>Unique</v>
      </c>
      <c r="C2707" s="1" t="s">
        <v>5555</v>
      </c>
      <c r="D2707" s="1" t="s">
        <v>118</v>
      </c>
      <c r="E2707" s="1" t="str">
        <f t="shared" si="295"/>
        <v>Submitted</v>
      </c>
      <c r="F2707" s="1" t="s">
        <v>47</v>
      </c>
      <c r="G2707" s="1">
        <v>31</v>
      </c>
      <c r="H2707" s="1" t="s">
        <v>24</v>
      </c>
      <c r="I2707" s="1" t="s">
        <v>48</v>
      </c>
      <c r="J2707" s="1" t="s">
        <v>37</v>
      </c>
      <c r="K2707" s="4">
        <v>1504400</v>
      </c>
      <c r="L2707" s="4" t="str">
        <f t="shared" si="296"/>
        <v>Submitted</v>
      </c>
      <c r="M2707" s="1">
        <v>615</v>
      </c>
      <c r="N2707" s="1" t="str">
        <f t="shared" si="297"/>
        <v>low_risk</v>
      </c>
      <c r="O2707" s="1" t="str">
        <f t="shared" si="298"/>
        <v>Excellent</v>
      </c>
      <c r="P2707" s="1" t="str">
        <f t="shared" si="299"/>
        <v>Submitted</v>
      </c>
      <c r="Q2707" s="1" t="str">
        <f t="shared" si="300"/>
        <v>Valid</v>
      </c>
      <c r="R2707" s="1" t="s">
        <v>70</v>
      </c>
      <c r="S2707" s="4">
        <v>2597008</v>
      </c>
      <c r="T2707" s="1">
        <v>10.27</v>
      </c>
      <c r="U2707" s="1">
        <v>180</v>
      </c>
      <c r="V2707" s="1">
        <v>14427.82</v>
      </c>
      <c r="W2707" s="4">
        <f t="shared" si="301"/>
        <v>2222606.0133333332</v>
      </c>
      <c r="X2707" s="1" t="s">
        <v>39</v>
      </c>
      <c r="Y2707" s="1" t="s">
        <v>40</v>
      </c>
      <c r="Z2707" s="8">
        <v>48169</v>
      </c>
      <c r="AA2707" s="8" t="str">
        <f>TEXT(Table2[[#This Row],[Application_Date]],"yyy")</f>
        <v>2031</v>
      </c>
      <c r="AB2707" s="8" t="str">
        <f>TEXT(Table2[[#This Row],[Application_Date]],"mmmm")</f>
        <v>November</v>
      </c>
      <c r="AC2707" s="1" t="s">
        <v>41</v>
      </c>
      <c r="AD2707" s="1" t="s">
        <v>30</v>
      </c>
      <c r="AE2707" s="1" t="s">
        <v>66</v>
      </c>
    </row>
    <row r="2708" spans="1:31" x14ac:dyDescent="0.25">
      <c r="A2708" s="1" t="s">
        <v>5556</v>
      </c>
      <c r="B2708" s="1" t="str">
        <f>IF(COUNTIF($A$2:A2708,A2708)&gt;1,"Duplicate","Unique")</f>
        <v>Unique</v>
      </c>
      <c r="C2708" s="1" t="s">
        <v>5557</v>
      </c>
      <c r="D2708" s="1" t="s">
        <v>46</v>
      </c>
      <c r="E2708" s="1" t="str">
        <f t="shared" si="295"/>
        <v>Submitted</v>
      </c>
      <c r="F2708" s="1" t="s">
        <v>47</v>
      </c>
      <c r="G2708" s="1">
        <v>34</v>
      </c>
      <c r="H2708" s="1" t="s">
        <v>24</v>
      </c>
      <c r="I2708" s="1" t="s">
        <v>25</v>
      </c>
      <c r="J2708" s="1" t="s">
        <v>70</v>
      </c>
      <c r="K2708" s="4">
        <v>2125013</v>
      </c>
      <c r="L2708" s="4" t="str">
        <f t="shared" si="296"/>
        <v>Submitted</v>
      </c>
      <c r="M2708" s="1">
        <v>526</v>
      </c>
      <c r="N2708" s="1" t="str">
        <f t="shared" si="297"/>
        <v>High_risk</v>
      </c>
      <c r="O2708" s="1" t="str">
        <f t="shared" si="298"/>
        <v>Excellent</v>
      </c>
      <c r="P2708" s="1" t="str">
        <f t="shared" si="299"/>
        <v>Submitted</v>
      </c>
      <c r="Q2708" s="1" t="str">
        <f t="shared" si="300"/>
        <v>Valid</v>
      </c>
      <c r="R2708" s="1" t="s">
        <v>6</v>
      </c>
      <c r="S2708" s="4">
        <v>2302039</v>
      </c>
      <c r="T2708" s="1">
        <v>10.99</v>
      </c>
      <c r="U2708" s="1">
        <v>36</v>
      </c>
      <c r="V2708" s="1">
        <v>63945.53</v>
      </c>
      <c r="W2708" s="4">
        <f t="shared" si="301"/>
        <v>2108284.0509775621</v>
      </c>
      <c r="X2708" s="1" t="s">
        <v>39</v>
      </c>
      <c r="Y2708" s="1" t="s">
        <v>40</v>
      </c>
      <c r="Z2708" s="8">
        <v>48170</v>
      </c>
      <c r="AA2708" s="8" t="str">
        <f>TEXT(Table2[[#This Row],[Application_Date]],"yyy")</f>
        <v>2031</v>
      </c>
      <c r="AB2708" s="8" t="str">
        <f>TEXT(Table2[[#This Row],[Application_Date]],"mmmm")</f>
        <v>November</v>
      </c>
      <c r="AC2708" s="1" t="s">
        <v>61</v>
      </c>
      <c r="AD2708" s="1" t="s">
        <v>30</v>
      </c>
      <c r="AE2708" s="1" t="s">
        <v>31</v>
      </c>
    </row>
    <row r="2709" spans="1:31" x14ac:dyDescent="0.25">
      <c r="A2709" s="1" t="s">
        <v>5558</v>
      </c>
      <c r="B2709" s="1" t="str">
        <f>IF(COUNTIF($A$2:A2709,A2709)&gt;1,"Duplicate","Unique")</f>
        <v>Unique</v>
      </c>
      <c r="C2709" s="1" t="s">
        <v>5559</v>
      </c>
      <c r="D2709" s="1" t="s">
        <v>99</v>
      </c>
      <c r="E2709" s="1" t="str">
        <f t="shared" si="295"/>
        <v>Submitted</v>
      </c>
      <c r="F2709" s="1" t="s">
        <v>35</v>
      </c>
      <c r="G2709" s="1">
        <v>65</v>
      </c>
      <c r="H2709" s="1" t="s">
        <v>24</v>
      </c>
      <c r="I2709" s="1" t="s">
        <v>25</v>
      </c>
      <c r="J2709" s="1" t="s">
        <v>26</v>
      </c>
      <c r="K2709" s="4">
        <v>1462864</v>
      </c>
      <c r="L2709" s="4" t="str">
        <f t="shared" si="296"/>
        <v>Submitted</v>
      </c>
      <c r="M2709" s="1">
        <v>702</v>
      </c>
      <c r="N2709" s="1" t="str">
        <f t="shared" si="297"/>
        <v>low_risk</v>
      </c>
      <c r="O2709" s="1" t="str">
        <f t="shared" si="298"/>
        <v>Excellent</v>
      </c>
      <c r="P2709" s="1" t="str">
        <f t="shared" si="299"/>
        <v>Submitted</v>
      </c>
      <c r="Q2709" s="1" t="str">
        <f t="shared" si="300"/>
        <v>Valid</v>
      </c>
      <c r="R2709" s="1" t="s">
        <v>70</v>
      </c>
      <c r="S2709" s="4">
        <v>3964882</v>
      </c>
      <c r="T2709" s="1">
        <v>16.63</v>
      </c>
      <c r="U2709" s="1">
        <v>120</v>
      </c>
      <c r="V2709" s="1">
        <v>33040.68</v>
      </c>
      <c r="W2709" s="4">
        <f t="shared" si="301"/>
        <v>5494665.6383333327</v>
      </c>
      <c r="X2709" s="1" t="s">
        <v>95</v>
      </c>
      <c r="Y2709" s="1" t="s">
        <v>96</v>
      </c>
      <c r="Z2709" s="8">
        <v>48171</v>
      </c>
      <c r="AA2709" s="8" t="str">
        <f>TEXT(Table2[[#This Row],[Application_Date]],"yyy")</f>
        <v>2031</v>
      </c>
      <c r="AB2709" s="8" t="str">
        <f>TEXT(Table2[[#This Row],[Application_Date]],"mmmm")</f>
        <v>November</v>
      </c>
      <c r="AC2709" s="1" t="s">
        <v>61</v>
      </c>
      <c r="AD2709" s="1" t="s">
        <v>42</v>
      </c>
      <c r="AE2709" s="1" t="s">
        <v>31</v>
      </c>
    </row>
    <row r="2710" spans="1:31" x14ac:dyDescent="0.25">
      <c r="A2710" s="1" t="s">
        <v>5560</v>
      </c>
      <c r="B2710" s="1" t="str">
        <f>IF(COUNTIF($A$2:A2710,A2710)&gt;1,"Duplicate","Unique")</f>
        <v>Unique</v>
      </c>
      <c r="C2710" s="1" t="s">
        <v>5561</v>
      </c>
      <c r="D2710" s="1" t="s">
        <v>199</v>
      </c>
      <c r="E2710" s="1" t="str">
        <f t="shared" si="295"/>
        <v>Submitted</v>
      </c>
      <c r="F2710" s="1" t="s">
        <v>35</v>
      </c>
      <c r="G2710" s="1">
        <v>41</v>
      </c>
      <c r="H2710" s="1" t="s">
        <v>24</v>
      </c>
      <c r="I2710" s="1" t="s">
        <v>48</v>
      </c>
      <c r="J2710" s="1" t="s">
        <v>37</v>
      </c>
      <c r="K2710" s="4">
        <v>1265911</v>
      </c>
      <c r="L2710" s="4" t="str">
        <f t="shared" si="296"/>
        <v>Submitted</v>
      </c>
      <c r="M2710" s="1">
        <v>371</v>
      </c>
      <c r="N2710" s="1" t="str">
        <f t="shared" si="297"/>
        <v>High_risk</v>
      </c>
      <c r="O2710" s="1" t="str">
        <f t="shared" si="298"/>
        <v>Excellent</v>
      </c>
      <c r="P2710" s="1" t="str">
        <f t="shared" si="299"/>
        <v>Submitted</v>
      </c>
      <c r="Q2710" s="1" t="str">
        <f t="shared" si="300"/>
        <v>Valid</v>
      </c>
      <c r="R2710" s="1" t="s">
        <v>70</v>
      </c>
      <c r="S2710" s="4">
        <v>3224960</v>
      </c>
      <c r="T2710" s="1">
        <v>10.220000000000001</v>
      </c>
      <c r="U2710" s="1">
        <v>12</v>
      </c>
      <c r="V2710" s="1">
        <v>268746.67</v>
      </c>
      <c r="W2710" s="4">
        <f t="shared" si="301"/>
        <v>2748282.5723026749</v>
      </c>
      <c r="X2710" s="1" t="s">
        <v>105</v>
      </c>
      <c r="Y2710" s="1" t="s">
        <v>106</v>
      </c>
      <c r="Z2710" s="8">
        <v>48172</v>
      </c>
      <c r="AA2710" s="8" t="str">
        <f>TEXT(Table2[[#This Row],[Application_Date]],"yyy")</f>
        <v>2031</v>
      </c>
      <c r="AB2710" s="8" t="str">
        <f>TEXT(Table2[[#This Row],[Application_Date]],"mmmm")</f>
        <v>November</v>
      </c>
      <c r="AC2710" s="1" t="s">
        <v>52</v>
      </c>
      <c r="AD2710" s="1" t="s">
        <v>42</v>
      </c>
      <c r="AE2710" s="1" t="s">
        <v>31</v>
      </c>
    </row>
    <row r="2711" spans="1:31" x14ac:dyDescent="0.25">
      <c r="A2711" s="1" t="s">
        <v>5562</v>
      </c>
      <c r="B2711" s="1" t="str">
        <f>IF(COUNTIF($A$2:A2711,A2711)&gt;1,"Duplicate","Unique")</f>
        <v>Unique</v>
      </c>
      <c r="C2711" s="1" t="s">
        <v>5563</v>
      </c>
      <c r="D2711" s="1" t="s">
        <v>124</v>
      </c>
      <c r="E2711" s="1" t="str">
        <f t="shared" si="295"/>
        <v>Submitted</v>
      </c>
      <c r="F2711" s="1" t="s">
        <v>35</v>
      </c>
      <c r="G2711" s="1">
        <v>52</v>
      </c>
      <c r="H2711" s="1" t="s">
        <v>36</v>
      </c>
      <c r="I2711" s="1" t="s">
        <v>25</v>
      </c>
      <c r="J2711" s="1" t="s">
        <v>26</v>
      </c>
      <c r="K2711" s="4">
        <v>2369402</v>
      </c>
      <c r="L2711" s="4" t="str">
        <f t="shared" si="296"/>
        <v>Submitted</v>
      </c>
      <c r="M2711" s="1">
        <v>678</v>
      </c>
      <c r="N2711" s="1" t="str">
        <f t="shared" si="297"/>
        <v>low_risk</v>
      </c>
      <c r="O2711" s="1" t="str">
        <f t="shared" si="298"/>
        <v>Excellent</v>
      </c>
      <c r="P2711" s="1" t="str">
        <f t="shared" si="299"/>
        <v>Submitted</v>
      </c>
      <c r="Q2711" s="1" t="str">
        <f t="shared" si="300"/>
        <v>Valid</v>
      </c>
      <c r="R2711" s="1" t="s">
        <v>82</v>
      </c>
      <c r="S2711" s="4">
        <v>4067136</v>
      </c>
      <c r="T2711" s="1">
        <v>7.6</v>
      </c>
      <c r="U2711" s="1">
        <v>24</v>
      </c>
      <c r="V2711" s="1">
        <v>169464</v>
      </c>
      <c r="W2711" s="4">
        <f t="shared" si="301"/>
        <v>2575872.6211375617</v>
      </c>
      <c r="X2711" s="1" t="s">
        <v>28</v>
      </c>
      <c r="Y2711" s="1" t="s">
        <v>29</v>
      </c>
      <c r="Z2711" s="8">
        <v>48173</v>
      </c>
      <c r="AA2711" s="8" t="str">
        <f>TEXT(Table2[[#This Row],[Application_Date]],"yyy")</f>
        <v>2031</v>
      </c>
      <c r="AB2711" s="8" t="str">
        <f>TEXT(Table2[[#This Row],[Application_Date]],"mmmm")</f>
        <v>November</v>
      </c>
      <c r="AC2711" s="1" t="s">
        <v>41</v>
      </c>
      <c r="AD2711" s="1" t="s">
        <v>42</v>
      </c>
      <c r="AE2711" s="1" t="s">
        <v>43</v>
      </c>
    </row>
    <row r="2712" spans="1:31" x14ac:dyDescent="0.25">
      <c r="A2712" s="1" t="s">
        <v>5564</v>
      </c>
      <c r="B2712" s="1" t="str">
        <f>IF(COUNTIF($A$2:A2712,A2712)&gt;1,"Duplicate","Unique")</f>
        <v>Unique</v>
      </c>
      <c r="C2712" s="1" t="s">
        <v>5565</v>
      </c>
      <c r="D2712" s="1" t="s">
        <v>89</v>
      </c>
      <c r="E2712" s="1" t="str">
        <f t="shared" si="295"/>
        <v>Submitted</v>
      </c>
      <c r="F2712" s="1" t="s">
        <v>47</v>
      </c>
      <c r="G2712" s="1">
        <v>18</v>
      </c>
      <c r="H2712" s="1" t="s">
        <v>36</v>
      </c>
      <c r="I2712" s="1" t="s">
        <v>48</v>
      </c>
      <c r="J2712" s="1" t="s">
        <v>49</v>
      </c>
      <c r="K2712" s="4">
        <v>1128967</v>
      </c>
      <c r="L2712" s="4" t="str">
        <f t="shared" si="296"/>
        <v>Submitted</v>
      </c>
      <c r="M2712" s="1">
        <v>515</v>
      </c>
      <c r="N2712" s="1" t="str">
        <f t="shared" si="297"/>
        <v>High_risk</v>
      </c>
      <c r="O2712" s="1" t="str">
        <f t="shared" si="298"/>
        <v>Excellent</v>
      </c>
      <c r="P2712" s="1" t="str">
        <f t="shared" si="299"/>
        <v>Submitted</v>
      </c>
      <c r="Q2712" s="1" t="str">
        <f t="shared" si="300"/>
        <v>Valid</v>
      </c>
      <c r="R2712" s="1" t="s">
        <v>38</v>
      </c>
      <c r="S2712" s="4">
        <v>4464904</v>
      </c>
      <c r="T2712" s="1">
        <v>17.11</v>
      </c>
      <c r="U2712" s="1">
        <v>60</v>
      </c>
      <c r="V2712" s="1">
        <v>74415.070000000007</v>
      </c>
      <c r="W2712" s="4">
        <f t="shared" si="301"/>
        <v>6366208.9533333331</v>
      </c>
      <c r="X2712" s="1" t="s">
        <v>125</v>
      </c>
      <c r="Y2712" s="1" t="s">
        <v>96</v>
      </c>
      <c r="Z2712" s="8">
        <v>48174</v>
      </c>
      <c r="AA2712" s="8" t="str">
        <f>TEXT(Table2[[#This Row],[Application_Date]],"yyy")</f>
        <v>2031</v>
      </c>
      <c r="AB2712" s="8" t="str">
        <f>TEXT(Table2[[#This Row],[Application_Date]],"mmmm")</f>
        <v>November</v>
      </c>
      <c r="AC2712" s="1" t="s">
        <v>61</v>
      </c>
      <c r="AD2712" s="1" t="s">
        <v>30</v>
      </c>
      <c r="AE2712" s="1" t="s">
        <v>66</v>
      </c>
    </row>
    <row r="2713" spans="1:31" x14ac:dyDescent="0.25">
      <c r="A2713" s="1" t="s">
        <v>5566</v>
      </c>
      <c r="B2713" s="1" t="str">
        <f>IF(COUNTIF($A$2:A2713,A2713)&gt;1,"Duplicate","Unique")</f>
        <v>Unique</v>
      </c>
      <c r="C2713" s="1" t="s">
        <v>5567</v>
      </c>
      <c r="D2713" s="1" t="s">
        <v>151</v>
      </c>
      <c r="E2713" s="1" t="str">
        <f t="shared" si="295"/>
        <v>Submitted</v>
      </c>
      <c r="F2713" s="1" t="s">
        <v>47</v>
      </c>
      <c r="G2713" s="1">
        <v>64</v>
      </c>
      <c r="H2713" s="1" t="s">
        <v>36</v>
      </c>
      <c r="I2713" s="1" t="s">
        <v>25</v>
      </c>
      <c r="J2713" s="1" t="s">
        <v>49</v>
      </c>
      <c r="K2713" s="4">
        <v>1035514</v>
      </c>
      <c r="L2713" s="4" t="str">
        <f t="shared" si="296"/>
        <v>Submitted</v>
      </c>
      <c r="M2713" s="1">
        <v>460</v>
      </c>
      <c r="N2713" s="1" t="str">
        <f t="shared" si="297"/>
        <v>High_risk</v>
      </c>
      <c r="O2713" s="1" t="str">
        <f t="shared" si="298"/>
        <v>Excellent</v>
      </c>
      <c r="P2713" s="1" t="str">
        <f t="shared" si="299"/>
        <v>Submitted</v>
      </c>
      <c r="Q2713" s="1" t="str">
        <f t="shared" si="300"/>
        <v>Valid</v>
      </c>
      <c r="R2713" s="1" t="s">
        <v>38</v>
      </c>
      <c r="S2713" s="4">
        <v>3586694</v>
      </c>
      <c r="T2713" s="1">
        <v>10.09</v>
      </c>
      <c r="U2713" s="1">
        <v>12</v>
      </c>
      <c r="V2713" s="1">
        <v>298891.17</v>
      </c>
      <c r="W2713" s="4">
        <f t="shared" si="301"/>
        <v>3017804.9185923631</v>
      </c>
      <c r="X2713" s="1" t="s">
        <v>59</v>
      </c>
      <c r="Y2713" s="1" t="s">
        <v>60</v>
      </c>
      <c r="Z2713" s="8">
        <v>48175</v>
      </c>
      <c r="AA2713" s="8" t="str">
        <f>TEXT(Table2[[#This Row],[Application_Date]],"yyy")</f>
        <v>2031</v>
      </c>
      <c r="AB2713" s="8" t="str">
        <f>TEXT(Table2[[#This Row],[Application_Date]],"mmmm")</f>
        <v>November</v>
      </c>
      <c r="AC2713" s="1" t="s">
        <v>41</v>
      </c>
      <c r="AD2713" s="1" t="s">
        <v>30</v>
      </c>
      <c r="AE2713" s="1" t="s">
        <v>66</v>
      </c>
    </row>
    <row r="2714" spans="1:31" x14ac:dyDescent="0.25">
      <c r="A2714" s="1" t="s">
        <v>5568</v>
      </c>
      <c r="B2714" s="1" t="str">
        <f>IF(COUNTIF($A$2:A2714,A2714)&gt;1,"Duplicate","Unique")</f>
        <v>Unique</v>
      </c>
      <c r="C2714" s="1" t="s">
        <v>5569</v>
      </c>
      <c r="D2714" s="1" t="s">
        <v>314</v>
      </c>
      <c r="E2714" s="1" t="str">
        <f t="shared" si="295"/>
        <v>Submitted</v>
      </c>
      <c r="F2714" s="1" t="s">
        <v>47</v>
      </c>
      <c r="G2714" s="1">
        <v>41</v>
      </c>
      <c r="H2714" s="1" t="s">
        <v>36</v>
      </c>
      <c r="I2714" s="1" t="s">
        <v>48</v>
      </c>
      <c r="J2714" s="1" t="s">
        <v>37</v>
      </c>
      <c r="K2714" s="4">
        <v>1258461</v>
      </c>
      <c r="L2714" s="4" t="str">
        <f t="shared" si="296"/>
        <v>Submitted</v>
      </c>
      <c r="M2714" s="1">
        <v>597</v>
      </c>
      <c r="N2714" s="1" t="str">
        <f t="shared" si="297"/>
        <v>High_risk</v>
      </c>
      <c r="O2714" s="1" t="str">
        <f t="shared" si="298"/>
        <v>Excellent</v>
      </c>
      <c r="P2714" s="1" t="str">
        <f t="shared" si="299"/>
        <v>Submitted</v>
      </c>
      <c r="Q2714" s="1" t="str">
        <f t="shared" si="300"/>
        <v>Valid</v>
      </c>
      <c r="R2714" s="1" t="s">
        <v>6</v>
      </c>
      <c r="S2714" s="4">
        <v>897915</v>
      </c>
      <c r="T2714" s="1">
        <v>13.23</v>
      </c>
      <c r="U2714" s="1">
        <v>180</v>
      </c>
      <c r="V2714" s="1">
        <v>4988.42</v>
      </c>
      <c r="W2714" s="4">
        <f t="shared" si="301"/>
        <v>989951.28749999998</v>
      </c>
      <c r="X2714" s="1" t="s">
        <v>50</v>
      </c>
      <c r="Y2714" s="1" t="s">
        <v>51</v>
      </c>
      <c r="Z2714" s="8">
        <v>48176</v>
      </c>
      <c r="AA2714" s="8" t="str">
        <f>TEXT(Table2[[#This Row],[Application_Date]],"yyy")</f>
        <v>2031</v>
      </c>
      <c r="AB2714" s="8" t="str">
        <f>TEXT(Table2[[#This Row],[Application_Date]],"mmmm")</f>
        <v>November</v>
      </c>
      <c r="AC2714" s="1" t="s">
        <v>61</v>
      </c>
      <c r="AD2714" s="1" t="s">
        <v>42</v>
      </c>
      <c r="AE2714" s="1" t="s">
        <v>31</v>
      </c>
    </row>
    <row r="2715" spans="1:31" x14ac:dyDescent="0.25">
      <c r="A2715" s="1" t="s">
        <v>5570</v>
      </c>
      <c r="B2715" s="1" t="str">
        <f>IF(COUNTIF($A$2:A2715,A2715)&gt;1,"Duplicate","Unique")</f>
        <v>Unique</v>
      </c>
      <c r="C2715" s="1" t="s">
        <v>5571</v>
      </c>
      <c r="D2715" s="1" t="s">
        <v>242</v>
      </c>
      <c r="E2715" s="1" t="str">
        <f t="shared" si="295"/>
        <v>Submitted</v>
      </c>
      <c r="F2715" s="1" t="s">
        <v>47</v>
      </c>
      <c r="G2715" s="1">
        <v>40</v>
      </c>
      <c r="H2715" s="1" t="s">
        <v>36</v>
      </c>
      <c r="I2715" s="1" t="s">
        <v>25</v>
      </c>
      <c r="J2715" s="1" t="s">
        <v>26</v>
      </c>
      <c r="K2715" s="4">
        <v>0</v>
      </c>
      <c r="L2715" s="4" t="str">
        <f t="shared" si="296"/>
        <v>Submitted</v>
      </c>
      <c r="M2715" s="1">
        <v>556</v>
      </c>
      <c r="N2715" s="1" t="str">
        <f t="shared" si="297"/>
        <v>High_risk</v>
      </c>
      <c r="O2715" s="1" t="str">
        <f t="shared" si="298"/>
        <v>Excellent</v>
      </c>
      <c r="P2715" s="1" t="str">
        <f t="shared" si="299"/>
        <v>Submitted</v>
      </c>
      <c r="Q2715" s="1" t="str">
        <f t="shared" si="300"/>
        <v>Valid</v>
      </c>
      <c r="R2715" s="1" t="s">
        <v>38</v>
      </c>
      <c r="S2715" s="4">
        <v>1862679</v>
      </c>
      <c r="T2715" s="1">
        <v>15.96</v>
      </c>
      <c r="U2715" s="1">
        <v>60</v>
      </c>
      <c r="V2715" s="1">
        <v>31044.65</v>
      </c>
      <c r="W2715" s="4">
        <f t="shared" si="301"/>
        <v>2477363.0700000003</v>
      </c>
      <c r="X2715" s="1" t="s">
        <v>59</v>
      </c>
      <c r="Y2715" s="1" t="s">
        <v>60</v>
      </c>
      <c r="Z2715" s="8">
        <v>48177</v>
      </c>
      <c r="AA2715" s="8" t="str">
        <f>TEXT(Table2[[#This Row],[Application_Date]],"yyy")</f>
        <v>2031</v>
      </c>
      <c r="AB2715" s="8" t="str">
        <f>TEXT(Table2[[#This Row],[Application_Date]],"mmmm")</f>
        <v>November</v>
      </c>
      <c r="AC2715" s="1" t="s">
        <v>61</v>
      </c>
      <c r="AD2715" s="1" t="s">
        <v>30</v>
      </c>
      <c r="AE2715" s="1" t="s">
        <v>62</v>
      </c>
    </row>
    <row r="2716" spans="1:31" x14ac:dyDescent="0.25">
      <c r="A2716" s="1" t="s">
        <v>5572</v>
      </c>
      <c r="B2716" s="1" t="str">
        <f>IF(COUNTIF($A$2:A2716,A2716)&gt;1,"Duplicate","Unique")</f>
        <v>Unique</v>
      </c>
      <c r="C2716" s="1" t="s">
        <v>5573</v>
      </c>
      <c r="D2716" s="1" t="s">
        <v>403</v>
      </c>
      <c r="E2716" s="1" t="str">
        <f t="shared" si="295"/>
        <v>Submitted</v>
      </c>
      <c r="F2716" s="1" t="s">
        <v>35</v>
      </c>
      <c r="G2716" s="1">
        <v>63</v>
      </c>
      <c r="H2716" s="1" t="s">
        <v>36</v>
      </c>
      <c r="I2716" s="1" t="s">
        <v>48</v>
      </c>
      <c r="J2716" s="1" t="s">
        <v>70</v>
      </c>
      <c r="K2716" s="4">
        <v>2329867</v>
      </c>
      <c r="L2716" s="4" t="str">
        <f t="shared" si="296"/>
        <v>Submitted</v>
      </c>
      <c r="M2716" s="1">
        <v>833</v>
      </c>
      <c r="N2716" s="1" t="str">
        <f t="shared" si="297"/>
        <v>medium_risk</v>
      </c>
      <c r="O2716" s="1" t="str">
        <f t="shared" si="298"/>
        <v>Excellent</v>
      </c>
      <c r="P2716" s="1" t="str">
        <f t="shared" si="299"/>
        <v>Submitted</v>
      </c>
      <c r="Q2716" s="1" t="str">
        <f t="shared" si="300"/>
        <v>Valid</v>
      </c>
      <c r="R2716" s="1" t="s">
        <v>27</v>
      </c>
      <c r="S2716" s="4">
        <v>3184165</v>
      </c>
      <c r="T2716" s="1">
        <v>9.3699999999999992</v>
      </c>
      <c r="U2716" s="1">
        <v>12</v>
      </c>
      <c r="V2716" s="1">
        <v>265347.08</v>
      </c>
      <c r="W2716" s="4">
        <f t="shared" si="301"/>
        <v>2488748.425599921</v>
      </c>
      <c r="X2716" s="1" t="s">
        <v>95</v>
      </c>
      <c r="Y2716" s="1" t="s">
        <v>96</v>
      </c>
      <c r="Z2716" s="8">
        <v>48178</v>
      </c>
      <c r="AA2716" s="8" t="str">
        <f>TEXT(Table2[[#This Row],[Application_Date]],"yyy")</f>
        <v>2031</v>
      </c>
      <c r="AB2716" s="8" t="str">
        <f>TEXT(Table2[[#This Row],[Application_Date]],"mmmm")</f>
        <v>November</v>
      </c>
      <c r="AC2716" s="1" t="s">
        <v>61</v>
      </c>
      <c r="AD2716" s="1" t="s">
        <v>30</v>
      </c>
      <c r="AE2716" s="1" t="s">
        <v>66</v>
      </c>
    </row>
    <row r="2717" spans="1:31" x14ac:dyDescent="0.25">
      <c r="A2717" s="1" t="s">
        <v>5574</v>
      </c>
      <c r="B2717" s="1" t="str">
        <f>IF(COUNTIF($A$2:A2717,A2717)&gt;1,"Duplicate","Unique")</f>
        <v>Unique</v>
      </c>
      <c r="C2717" s="1" t="s">
        <v>5575</v>
      </c>
      <c r="D2717" s="1" t="s">
        <v>112</v>
      </c>
      <c r="E2717" s="1" t="str">
        <f t="shared" si="295"/>
        <v>Submitted</v>
      </c>
      <c r="F2717" s="1" t="s">
        <v>47</v>
      </c>
      <c r="G2717" s="1">
        <v>33</v>
      </c>
      <c r="H2717" s="1" t="s">
        <v>36</v>
      </c>
      <c r="I2717" s="1" t="s">
        <v>25</v>
      </c>
      <c r="J2717" s="1" t="s">
        <v>49</v>
      </c>
      <c r="K2717" s="4">
        <v>346305</v>
      </c>
      <c r="L2717" s="4" t="str">
        <f t="shared" si="296"/>
        <v>Submitted</v>
      </c>
      <c r="M2717" s="1">
        <v>387</v>
      </c>
      <c r="N2717" s="1" t="str">
        <f t="shared" si="297"/>
        <v>High_risk</v>
      </c>
      <c r="O2717" s="1" t="str">
        <f t="shared" si="298"/>
        <v>Excellent</v>
      </c>
      <c r="P2717" s="1" t="str">
        <f t="shared" si="299"/>
        <v>Submitted</v>
      </c>
      <c r="Q2717" s="1" t="str">
        <f t="shared" si="300"/>
        <v>Valid</v>
      </c>
      <c r="R2717" s="1" t="s">
        <v>70</v>
      </c>
      <c r="S2717" s="4">
        <v>514404</v>
      </c>
      <c r="T2717" s="1">
        <v>12.82</v>
      </c>
      <c r="U2717" s="1">
        <v>36</v>
      </c>
      <c r="V2717" s="1">
        <v>14289</v>
      </c>
      <c r="W2717" s="4">
        <f t="shared" si="301"/>
        <v>549554.94000238611</v>
      </c>
      <c r="X2717" s="1" t="s">
        <v>28</v>
      </c>
      <c r="Y2717" s="1" t="s">
        <v>29</v>
      </c>
      <c r="Z2717" s="8">
        <v>48179</v>
      </c>
      <c r="AA2717" s="8" t="str">
        <f>TEXT(Table2[[#This Row],[Application_Date]],"yyy")</f>
        <v>2031</v>
      </c>
      <c r="AB2717" s="8" t="str">
        <f>TEXT(Table2[[#This Row],[Application_Date]],"mmmm")</f>
        <v>November</v>
      </c>
      <c r="AC2717" s="1" t="s">
        <v>52</v>
      </c>
      <c r="AD2717" s="1" t="s">
        <v>42</v>
      </c>
      <c r="AE2717" s="1" t="s">
        <v>66</v>
      </c>
    </row>
    <row r="2718" spans="1:31" x14ac:dyDescent="0.25">
      <c r="A2718" s="1" t="s">
        <v>5576</v>
      </c>
      <c r="B2718" s="1" t="str">
        <f>IF(COUNTIF($A$2:A2718,A2718)&gt;1,"Duplicate","Unique")</f>
        <v>Unique</v>
      </c>
      <c r="C2718" s="1" t="s">
        <v>5577</v>
      </c>
      <c r="D2718" s="1" t="s">
        <v>154</v>
      </c>
      <c r="E2718" s="1" t="str">
        <f t="shared" si="295"/>
        <v>Submitted</v>
      </c>
      <c r="F2718" s="1" t="s">
        <v>47</v>
      </c>
      <c r="G2718" s="1">
        <v>43</v>
      </c>
      <c r="H2718" s="1" t="s">
        <v>24</v>
      </c>
      <c r="I2718" s="1" t="s">
        <v>48</v>
      </c>
      <c r="J2718" s="1" t="s">
        <v>26</v>
      </c>
      <c r="K2718" s="4">
        <v>523107</v>
      </c>
      <c r="L2718" s="4" t="str">
        <f t="shared" si="296"/>
        <v>Submitted</v>
      </c>
      <c r="M2718" s="1">
        <v>790</v>
      </c>
      <c r="N2718" s="1" t="str">
        <f t="shared" si="297"/>
        <v>medium_risk</v>
      </c>
      <c r="O2718" s="1" t="str">
        <f t="shared" si="298"/>
        <v>Excellent</v>
      </c>
      <c r="P2718" s="1" t="str">
        <f t="shared" si="299"/>
        <v>Submitted</v>
      </c>
      <c r="Q2718" s="1" t="str">
        <f t="shared" si="300"/>
        <v>Valid</v>
      </c>
      <c r="R2718" s="1" t="s">
        <v>6</v>
      </c>
      <c r="S2718" s="4">
        <v>2432929</v>
      </c>
      <c r="T2718" s="1">
        <v>12.21</v>
      </c>
      <c r="U2718" s="1">
        <v>24</v>
      </c>
      <c r="V2718" s="1">
        <v>101372.04</v>
      </c>
      <c r="W2718" s="4">
        <f t="shared" si="301"/>
        <v>2475505.3772123163</v>
      </c>
      <c r="X2718" s="1" t="s">
        <v>105</v>
      </c>
      <c r="Y2718" s="1" t="s">
        <v>106</v>
      </c>
      <c r="Z2718" s="8">
        <v>48180</v>
      </c>
      <c r="AA2718" s="8" t="str">
        <f>TEXT(Table2[[#This Row],[Application_Date]],"yyy")</f>
        <v>2031</v>
      </c>
      <c r="AB2718" s="8" t="str">
        <f>TEXT(Table2[[#This Row],[Application_Date]],"mmmm")</f>
        <v>November</v>
      </c>
      <c r="AC2718" s="1" t="s">
        <v>61</v>
      </c>
      <c r="AD2718" s="1" t="s">
        <v>42</v>
      </c>
      <c r="AE2718" s="1" t="s">
        <v>66</v>
      </c>
    </row>
    <row r="2719" spans="1:31" x14ac:dyDescent="0.25">
      <c r="A2719" s="1" t="s">
        <v>5578</v>
      </c>
      <c r="B2719" s="1" t="str">
        <f>IF(COUNTIF($A$2:A2719,A2719)&gt;1,"Duplicate","Unique")</f>
        <v>Unique</v>
      </c>
      <c r="C2719" s="1" t="s">
        <v>5579</v>
      </c>
      <c r="D2719" s="1" t="s">
        <v>373</v>
      </c>
      <c r="E2719" s="1" t="str">
        <f t="shared" si="295"/>
        <v>Submitted</v>
      </c>
      <c r="F2719" s="1" t="s">
        <v>35</v>
      </c>
      <c r="G2719" s="1">
        <v>21</v>
      </c>
      <c r="H2719" s="1" t="s">
        <v>36</v>
      </c>
      <c r="I2719" s="1" t="s">
        <v>25</v>
      </c>
      <c r="J2719" s="1" t="s">
        <v>49</v>
      </c>
      <c r="K2719" s="4">
        <v>1413774</v>
      </c>
      <c r="L2719" s="4" t="str">
        <f t="shared" si="296"/>
        <v>Submitted</v>
      </c>
      <c r="M2719" s="1">
        <v>890</v>
      </c>
      <c r="N2719" s="1" t="str">
        <f t="shared" si="297"/>
        <v>medium_risk</v>
      </c>
      <c r="O2719" s="1" t="str">
        <f t="shared" si="298"/>
        <v>Excellent</v>
      </c>
      <c r="P2719" s="1" t="str">
        <f t="shared" si="299"/>
        <v>Submitted</v>
      </c>
      <c r="Q2719" s="1" t="str">
        <f t="shared" si="300"/>
        <v>Valid</v>
      </c>
      <c r="R2719" s="1" t="s">
        <v>27</v>
      </c>
      <c r="S2719" s="4">
        <v>4547021</v>
      </c>
      <c r="T2719" s="1">
        <v>9.48</v>
      </c>
      <c r="U2719" s="1">
        <v>12</v>
      </c>
      <c r="V2719" s="1">
        <v>378918.42</v>
      </c>
      <c r="W2719" s="4">
        <f t="shared" si="301"/>
        <v>3595469.5050435374</v>
      </c>
      <c r="X2719" s="1" t="s">
        <v>28</v>
      </c>
      <c r="Y2719" s="1" t="s">
        <v>29</v>
      </c>
      <c r="Z2719" s="8">
        <v>48181</v>
      </c>
      <c r="AA2719" s="8" t="str">
        <f>TEXT(Table2[[#This Row],[Application_Date]],"yyy")</f>
        <v>2031</v>
      </c>
      <c r="AB2719" s="8" t="str">
        <f>TEXT(Table2[[#This Row],[Application_Date]],"mmmm")</f>
        <v>November</v>
      </c>
      <c r="AC2719" s="1" t="s">
        <v>52</v>
      </c>
      <c r="AD2719" s="1" t="s">
        <v>30</v>
      </c>
      <c r="AE2719" s="1" t="s">
        <v>31</v>
      </c>
    </row>
    <row r="2720" spans="1:31" x14ac:dyDescent="0.25">
      <c r="A2720" s="1" t="s">
        <v>5580</v>
      </c>
      <c r="B2720" s="1" t="str">
        <f>IF(COUNTIF($A$2:A2720,A2720)&gt;1,"Duplicate","Unique")</f>
        <v>Unique</v>
      </c>
      <c r="C2720" s="1" t="s">
        <v>5581</v>
      </c>
      <c r="D2720" s="1" t="s">
        <v>234</v>
      </c>
      <c r="E2720" s="1" t="str">
        <f t="shared" si="295"/>
        <v>Submitted</v>
      </c>
      <c r="F2720" s="1" t="s">
        <v>47</v>
      </c>
      <c r="G2720" s="1">
        <v>44</v>
      </c>
      <c r="H2720" s="1" t="s">
        <v>36</v>
      </c>
      <c r="I2720" s="1" t="s">
        <v>48</v>
      </c>
      <c r="J2720" s="1" t="s">
        <v>49</v>
      </c>
      <c r="K2720" s="4">
        <v>1554248</v>
      </c>
      <c r="L2720" s="4" t="str">
        <f t="shared" si="296"/>
        <v>Submitted</v>
      </c>
      <c r="M2720" s="1">
        <v>383</v>
      </c>
      <c r="N2720" s="1" t="str">
        <f t="shared" si="297"/>
        <v>High_risk</v>
      </c>
      <c r="O2720" s="1" t="str">
        <f t="shared" si="298"/>
        <v>Excellent</v>
      </c>
      <c r="P2720" s="1" t="str">
        <f t="shared" si="299"/>
        <v>Submitted</v>
      </c>
      <c r="Q2720" s="1" t="str">
        <f t="shared" si="300"/>
        <v>Valid</v>
      </c>
      <c r="R2720" s="1" t="s">
        <v>70</v>
      </c>
      <c r="S2720" s="4">
        <v>2062997</v>
      </c>
      <c r="T2720" s="1">
        <v>18.53</v>
      </c>
      <c r="U2720" s="1">
        <v>180</v>
      </c>
      <c r="V2720" s="1">
        <v>11461.09</v>
      </c>
      <c r="W2720" s="4">
        <f t="shared" si="301"/>
        <v>3185611.2008333332</v>
      </c>
      <c r="X2720" s="1" t="s">
        <v>95</v>
      </c>
      <c r="Y2720" s="1" t="s">
        <v>96</v>
      </c>
      <c r="Z2720" s="8">
        <v>48182</v>
      </c>
      <c r="AA2720" s="8" t="str">
        <f>TEXT(Table2[[#This Row],[Application_Date]],"yyy")</f>
        <v>2031</v>
      </c>
      <c r="AB2720" s="8" t="str">
        <f>TEXT(Table2[[#This Row],[Application_Date]],"mmmm")</f>
        <v>November</v>
      </c>
      <c r="AC2720" s="1" t="s">
        <v>41</v>
      </c>
      <c r="AD2720" s="1" t="s">
        <v>30</v>
      </c>
      <c r="AE2720" s="1" t="s">
        <v>66</v>
      </c>
    </row>
    <row r="2721" spans="1:31" x14ac:dyDescent="0.25">
      <c r="A2721" s="1" t="s">
        <v>5582</v>
      </c>
      <c r="B2721" s="1" t="str">
        <f>IF(COUNTIF($A$2:A2721,A2721)&gt;1,"Duplicate","Unique")</f>
        <v>Unique</v>
      </c>
      <c r="C2721" s="1" t="s">
        <v>5583</v>
      </c>
      <c r="D2721" s="1" t="s">
        <v>163</v>
      </c>
      <c r="E2721" s="1" t="str">
        <f t="shared" si="295"/>
        <v>Submitted</v>
      </c>
      <c r="F2721" s="1" t="s">
        <v>35</v>
      </c>
      <c r="G2721" s="1">
        <v>39</v>
      </c>
      <c r="H2721" s="1" t="s">
        <v>36</v>
      </c>
      <c r="I2721" s="1" t="s">
        <v>25</v>
      </c>
      <c r="J2721" s="1" t="s">
        <v>26</v>
      </c>
      <c r="K2721" s="4">
        <v>1887569</v>
      </c>
      <c r="L2721" s="4" t="str">
        <f t="shared" si="296"/>
        <v>Submitted</v>
      </c>
      <c r="M2721" s="1">
        <v>666</v>
      </c>
      <c r="N2721" s="1" t="str">
        <f t="shared" si="297"/>
        <v>low_risk</v>
      </c>
      <c r="O2721" s="1" t="str">
        <f t="shared" si="298"/>
        <v>Excellent</v>
      </c>
      <c r="P2721" s="1" t="str">
        <f t="shared" si="299"/>
        <v>Submitted</v>
      </c>
      <c r="Q2721" s="1" t="str">
        <f t="shared" si="300"/>
        <v>Valid</v>
      </c>
      <c r="R2721" s="1" t="s">
        <v>6</v>
      </c>
      <c r="S2721" s="4">
        <v>4080427</v>
      </c>
      <c r="T2721" s="1">
        <v>8.5399999999999991</v>
      </c>
      <c r="U2721" s="1">
        <v>24</v>
      </c>
      <c r="V2721" s="1">
        <v>170017.79</v>
      </c>
      <c r="W2721" s="4">
        <f t="shared" si="301"/>
        <v>2903911.1414337242</v>
      </c>
      <c r="X2721" s="1" t="s">
        <v>85</v>
      </c>
      <c r="Y2721" s="1" t="s">
        <v>86</v>
      </c>
      <c r="Z2721" s="8">
        <v>48183</v>
      </c>
      <c r="AA2721" s="8" t="str">
        <f>TEXT(Table2[[#This Row],[Application_Date]],"yyy")</f>
        <v>2031</v>
      </c>
      <c r="AB2721" s="8" t="str">
        <f>TEXT(Table2[[#This Row],[Application_Date]],"mmmm")</f>
        <v>December</v>
      </c>
      <c r="AC2721" s="1" t="s">
        <v>61</v>
      </c>
      <c r="AD2721" s="1" t="s">
        <v>42</v>
      </c>
      <c r="AE2721" s="1" t="s">
        <v>31</v>
      </c>
    </row>
    <row r="2722" spans="1:31" x14ac:dyDescent="0.25">
      <c r="A2722" s="1" t="s">
        <v>5584</v>
      </c>
      <c r="B2722" s="1" t="str">
        <f>IF(COUNTIF($A$2:A2722,A2722)&gt;1,"Duplicate","Unique")</f>
        <v>Unique</v>
      </c>
      <c r="C2722" s="1" t="s">
        <v>5585</v>
      </c>
      <c r="D2722" s="1" t="s">
        <v>403</v>
      </c>
      <c r="E2722" s="1" t="str">
        <f t="shared" si="295"/>
        <v>Submitted</v>
      </c>
      <c r="F2722" s="1" t="s">
        <v>47</v>
      </c>
      <c r="G2722" s="1">
        <v>55</v>
      </c>
      <c r="H2722" s="1" t="s">
        <v>36</v>
      </c>
      <c r="I2722" s="1" t="s">
        <v>48</v>
      </c>
      <c r="J2722" s="1" t="s">
        <v>26</v>
      </c>
      <c r="K2722" s="4">
        <v>0</v>
      </c>
      <c r="L2722" s="4" t="str">
        <f t="shared" si="296"/>
        <v>Submitted</v>
      </c>
      <c r="M2722" s="1">
        <v>730</v>
      </c>
      <c r="N2722" s="1" t="str">
        <f t="shared" si="297"/>
        <v>low_risk</v>
      </c>
      <c r="O2722" s="1" t="str">
        <f t="shared" si="298"/>
        <v>Excellent</v>
      </c>
      <c r="P2722" s="1" t="str">
        <f t="shared" si="299"/>
        <v>Submitted</v>
      </c>
      <c r="Q2722" s="1" t="str">
        <f t="shared" si="300"/>
        <v>Valid</v>
      </c>
      <c r="R2722" s="1" t="s">
        <v>6</v>
      </c>
      <c r="S2722" s="4">
        <v>4869419</v>
      </c>
      <c r="T2722" s="1">
        <v>8.8800000000000008</v>
      </c>
      <c r="U2722" s="1">
        <v>24</v>
      </c>
      <c r="V2722" s="1">
        <v>202892.46</v>
      </c>
      <c r="W2722" s="4">
        <f t="shared" si="301"/>
        <v>3603376.1347392215</v>
      </c>
      <c r="X2722" s="1" t="s">
        <v>95</v>
      </c>
      <c r="Y2722" s="1" t="s">
        <v>96</v>
      </c>
      <c r="Z2722" s="8">
        <v>48184</v>
      </c>
      <c r="AA2722" s="8" t="str">
        <f>TEXT(Table2[[#This Row],[Application_Date]],"yyy")</f>
        <v>2031</v>
      </c>
      <c r="AB2722" s="8" t="str">
        <f>TEXT(Table2[[#This Row],[Application_Date]],"mmmm")</f>
        <v>December</v>
      </c>
      <c r="AC2722" s="1" t="s">
        <v>61</v>
      </c>
      <c r="AD2722" s="1" t="s">
        <v>30</v>
      </c>
      <c r="AE2722" s="1" t="s">
        <v>66</v>
      </c>
    </row>
    <row r="2723" spans="1:31" x14ac:dyDescent="0.25">
      <c r="A2723" s="1" t="s">
        <v>5586</v>
      </c>
      <c r="B2723" s="1" t="str">
        <f>IF(COUNTIF($A$2:A2723,A2723)&gt;1,"Duplicate","Unique")</f>
        <v>Unique</v>
      </c>
      <c r="C2723" s="1" t="s">
        <v>5587</v>
      </c>
      <c r="D2723" s="1" t="s">
        <v>214</v>
      </c>
      <c r="E2723" s="1" t="str">
        <f t="shared" si="295"/>
        <v>Submitted</v>
      </c>
      <c r="F2723" s="1" t="s">
        <v>47</v>
      </c>
      <c r="G2723" s="1">
        <v>39</v>
      </c>
      <c r="H2723" s="1" t="s">
        <v>24</v>
      </c>
      <c r="I2723" s="1" t="s">
        <v>48</v>
      </c>
      <c r="J2723" s="1" t="s">
        <v>49</v>
      </c>
      <c r="K2723" s="4">
        <v>1496448</v>
      </c>
      <c r="L2723" s="4" t="str">
        <f t="shared" si="296"/>
        <v>Submitted</v>
      </c>
      <c r="M2723" s="1">
        <v>554</v>
      </c>
      <c r="N2723" s="1" t="str">
        <f t="shared" si="297"/>
        <v>High_risk</v>
      </c>
      <c r="O2723" s="1" t="str">
        <f t="shared" si="298"/>
        <v>Excellent</v>
      </c>
      <c r="P2723" s="1" t="str">
        <f t="shared" si="299"/>
        <v>Submitted</v>
      </c>
      <c r="Q2723" s="1" t="str">
        <f t="shared" si="300"/>
        <v>Valid</v>
      </c>
      <c r="R2723" s="1" t="s">
        <v>70</v>
      </c>
      <c r="S2723" s="4">
        <v>950060</v>
      </c>
      <c r="T2723" s="1">
        <v>17.670000000000002</v>
      </c>
      <c r="U2723" s="1">
        <v>60</v>
      </c>
      <c r="V2723" s="1">
        <v>15834.33</v>
      </c>
      <c r="W2723" s="4">
        <f t="shared" si="301"/>
        <v>1398963.35</v>
      </c>
      <c r="X2723" s="1" t="s">
        <v>85</v>
      </c>
      <c r="Y2723" s="1" t="s">
        <v>86</v>
      </c>
      <c r="Z2723" s="8">
        <v>48185</v>
      </c>
      <c r="AA2723" s="8" t="str">
        <f>TEXT(Table2[[#This Row],[Application_Date]],"yyy")</f>
        <v>2031</v>
      </c>
      <c r="AB2723" s="8" t="str">
        <f>TEXT(Table2[[#This Row],[Application_Date]],"mmmm")</f>
        <v>December</v>
      </c>
      <c r="AC2723" s="1" t="s">
        <v>61</v>
      </c>
      <c r="AD2723" s="1" t="s">
        <v>42</v>
      </c>
      <c r="AE2723" s="1" t="s">
        <v>66</v>
      </c>
    </row>
    <row r="2724" spans="1:31" x14ac:dyDescent="0.25">
      <c r="A2724" s="1" t="s">
        <v>5588</v>
      </c>
      <c r="B2724" s="1" t="str">
        <f>IF(COUNTIF($A$2:A2724,A2724)&gt;1,"Duplicate","Unique")</f>
        <v>Unique</v>
      </c>
      <c r="C2724" s="1" t="s">
        <v>5589</v>
      </c>
      <c r="D2724" s="1" t="s">
        <v>659</v>
      </c>
      <c r="E2724" s="1" t="str">
        <f t="shared" si="295"/>
        <v>Submitted</v>
      </c>
      <c r="F2724" s="1" t="s">
        <v>35</v>
      </c>
      <c r="G2724" s="1">
        <v>25</v>
      </c>
      <c r="H2724" s="1" t="s">
        <v>24</v>
      </c>
      <c r="I2724" s="1" t="s">
        <v>48</v>
      </c>
      <c r="J2724" s="1" t="s">
        <v>26</v>
      </c>
      <c r="K2724" s="4">
        <v>1232090</v>
      </c>
      <c r="L2724" s="4" t="str">
        <f t="shared" si="296"/>
        <v>Submitted</v>
      </c>
      <c r="M2724" s="1">
        <v>748</v>
      </c>
      <c r="N2724" s="1" t="str">
        <f t="shared" si="297"/>
        <v>low_risk</v>
      </c>
      <c r="O2724" s="1" t="str">
        <f t="shared" si="298"/>
        <v>Excellent</v>
      </c>
      <c r="P2724" s="1" t="str">
        <f t="shared" si="299"/>
        <v>Submitted</v>
      </c>
      <c r="Q2724" s="1" t="str">
        <f t="shared" si="300"/>
        <v>Valid</v>
      </c>
      <c r="R2724" s="1" t="s">
        <v>38</v>
      </c>
      <c r="S2724" s="4">
        <v>744011</v>
      </c>
      <c r="T2724" s="1">
        <v>16.3</v>
      </c>
      <c r="U2724" s="1">
        <v>24</v>
      </c>
      <c r="V2724" s="1">
        <v>31000.46</v>
      </c>
      <c r="W2724" s="4">
        <f t="shared" si="301"/>
        <v>1010614.9428202824</v>
      </c>
      <c r="X2724" s="1" t="s">
        <v>59</v>
      </c>
      <c r="Y2724" s="1" t="s">
        <v>60</v>
      </c>
      <c r="Z2724" s="8">
        <v>48186</v>
      </c>
      <c r="AA2724" s="8" t="str">
        <f>TEXT(Table2[[#This Row],[Application_Date]],"yyy")</f>
        <v>2031</v>
      </c>
      <c r="AB2724" s="8" t="str">
        <f>TEXT(Table2[[#This Row],[Application_Date]],"mmmm")</f>
        <v>December</v>
      </c>
      <c r="AC2724" s="1" t="s">
        <v>61</v>
      </c>
      <c r="AD2724" s="1" t="s">
        <v>30</v>
      </c>
      <c r="AE2724" s="1" t="s">
        <v>43</v>
      </c>
    </row>
    <row r="2725" spans="1:31" x14ac:dyDescent="0.25">
      <c r="A2725" s="1" t="s">
        <v>5590</v>
      </c>
      <c r="B2725" s="1" t="str">
        <f>IF(COUNTIF($A$2:A2725,A2725)&gt;1,"Duplicate","Unique")</f>
        <v>Unique</v>
      </c>
      <c r="C2725" s="1" t="s">
        <v>5591</v>
      </c>
      <c r="D2725" s="1" t="s">
        <v>575</v>
      </c>
      <c r="E2725" s="1" t="str">
        <f t="shared" si="295"/>
        <v>Submitted</v>
      </c>
      <c r="F2725" s="1" t="s">
        <v>47</v>
      </c>
      <c r="G2725" s="1">
        <v>26</v>
      </c>
      <c r="H2725" s="1" t="s">
        <v>24</v>
      </c>
      <c r="I2725" s="1" t="s">
        <v>48</v>
      </c>
      <c r="J2725" s="1" t="s">
        <v>37</v>
      </c>
      <c r="K2725" s="4">
        <v>381567</v>
      </c>
      <c r="L2725" s="4" t="str">
        <f t="shared" si="296"/>
        <v>Submitted</v>
      </c>
      <c r="M2725" s="1">
        <v>541</v>
      </c>
      <c r="N2725" s="1" t="str">
        <f t="shared" si="297"/>
        <v>High_risk</v>
      </c>
      <c r="O2725" s="1" t="str">
        <f t="shared" si="298"/>
        <v>Excellent</v>
      </c>
      <c r="P2725" s="1" t="str">
        <f t="shared" si="299"/>
        <v>Submitted</v>
      </c>
      <c r="Q2725" s="1" t="str">
        <f t="shared" si="300"/>
        <v>Valid</v>
      </c>
      <c r="R2725" s="1" t="s">
        <v>27</v>
      </c>
      <c r="S2725" s="4">
        <v>396516</v>
      </c>
      <c r="T2725" s="1">
        <v>10.4</v>
      </c>
      <c r="U2725" s="1">
        <v>12</v>
      </c>
      <c r="V2725" s="1">
        <v>33043</v>
      </c>
      <c r="W2725" s="4">
        <f t="shared" si="301"/>
        <v>343839.31189750467</v>
      </c>
      <c r="X2725" s="1" t="s">
        <v>59</v>
      </c>
      <c r="Y2725" s="1" t="s">
        <v>60</v>
      </c>
      <c r="Z2725" s="8">
        <v>48187</v>
      </c>
      <c r="AA2725" s="8" t="str">
        <f>TEXT(Table2[[#This Row],[Application_Date]],"yyy")</f>
        <v>2031</v>
      </c>
      <c r="AB2725" s="8" t="str">
        <f>TEXT(Table2[[#This Row],[Application_Date]],"mmmm")</f>
        <v>December</v>
      </c>
      <c r="AC2725" s="1" t="s">
        <v>52</v>
      </c>
      <c r="AD2725" s="1" t="s">
        <v>42</v>
      </c>
      <c r="AE2725" s="1" t="s">
        <v>66</v>
      </c>
    </row>
    <row r="2726" spans="1:31" x14ac:dyDescent="0.25">
      <c r="A2726" s="1" t="s">
        <v>5592</v>
      </c>
      <c r="B2726" s="1" t="str">
        <f>IF(COUNTIF($A$2:A2726,A2726)&gt;1,"Duplicate","Unique")</f>
        <v>Unique</v>
      </c>
      <c r="C2726" s="1" t="s">
        <v>5593</v>
      </c>
      <c r="D2726" s="1" t="s">
        <v>226</v>
      </c>
      <c r="E2726" s="1" t="str">
        <f t="shared" si="295"/>
        <v>Submitted</v>
      </c>
      <c r="F2726" s="1" t="s">
        <v>47</v>
      </c>
      <c r="G2726" s="1">
        <v>48</v>
      </c>
      <c r="H2726" s="1" t="s">
        <v>24</v>
      </c>
      <c r="I2726" s="1" t="s">
        <v>25</v>
      </c>
      <c r="J2726" s="1" t="s">
        <v>49</v>
      </c>
      <c r="K2726" s="4">
        <v>2146065</v>
      </c>
      <c r="L2726" s="4" t="str">
        <f t="shared" si="296"/>
        <v>Submitted</v>
      </c>
      <c r="M2726" s="1">
        <v>509</v>
      </c>
      <c r="N2726" s="1" t="str">
        <f t="shared" si="297"/>
        <v>High_risk</v>
      </c>
      <c r="O2726" s="1" t="str">
        <f t="shared" si="298"/>
        <v>Excellent</v>
      </c>
      <c r="P2726" s="1" t="str">
        <f t="shared" si="299"/>
        <v>Submitted</v>
      </c>
      <c r="Q2726" s="1" t="str">
        <f t="shared" si="300"/>
        <v>Valid</v>
      </c>
      <c r="R2726" s="1" t="s">
        <v>27</v>
      </c>
      <c r="S2726" s="4">
        <v>1526459</v>
      </c>
      <c r="T2726" s="1">
        <v>11.89</v>
      </c>
      <c r="U2726" s="1">
        <v>120</v>
      </c>
      <c r="V2726" s="1">
        <v>12720.49</v>
      </c>
      <c r="W2726" s="4">
        <f t="shared" si="301"/>
        <v>1512466.4591666667</v>
      </c>
      <c r="X2726" s="1" t="s">
        <v>50</v>
      </c>
      <c r="Y2726" s="1" t="s">
        <v>51</v>
      </c>
      <c r="Z2726" s="8">
        <v>48188</v>
      </c>
      <c r="AA2726" s="8" t="str">
        <f>TEXT(Table2[[#This Row],[Application_Date]],"yyy")</f>
        <v>2031</v>
      </c>
      <c r="AB2726" s="8" t="str">
        <f>TEXT(Table2[[#This Row],[Application_Date]],"mmmm")</f>
        <v>December</v>
      </c>
      <c r="AC2726" s="1" t="s">
        <v>41</v>
      </c>
      <c r="AD2726" s="1" t="s">
        <v>42</v>
      </c>
      <c r="AE2726" s="1" t="s">
        <v>66</v>
      </c>
    </row>
    <row r="2727" spans="1:31" x14ac:dyDescent="0.25">
      <c r="A2727" s="1" t="s">
        <v>5594</v>
      </c>
      <c r="B2727" s="1" t="str">
        <f>IF(COUNTIF($A$2:A2727,A2727)&gt;1,"Duplicate","Unique")</f>
        <v>Unique</v>
      </c>
      <c r="C2727" s="1" t="s">
        <v>5595</v>
      </c>
      <c r="D2727" s="1" t="s">
        <v>75</v>
      </c>
      <c r="E2727" s="1" t="str">
        <f t="shared" si="295"/>
        <v>Submitted</v>
      </c>
      <c r="F2727" s="1" t="s">
        <v>47</v>
      </c>
      <c r="G2727" s="1">
        <v>64</v>
      </c>
      <c r="H2727" s="1" t="s">
        <v>24</v>
      </c>
      <c r="I2727" s="1" t="s">
        <v>25</v>
      </c>
      <c r="J2727" s="1" t="s">
        <v>49</v>
      </c>
      <c r="K2727" s="4">
        <v>1325505</v>
      </c>
      <c r="L2727" s="4" t="str">
        <f t="shared" si="296"/>
        <v>Submitted</v>
      </c>
      <c r="M2727" s="1">
        <v>479</v>
      </c>
      <c r="N2727" s="1" t="str">
        <f t="shared" si="297"/>
        <v>High_risk</v>
      </c>
      <c r="O2727" s="1" t="str">
        <f t="shared" si="298"/>
        <v>Excellent</v>
      </c>
      <c r="P2727" s="1" t="str">
        <f t="shared" si="299"/>
        <v>Submitted</v>
      </c>
      <c r="Q2727" s="1" t="str">
        <f t="shared" si="300"/>
        <v>Valid</v>
      </c>
      <c r="R2727" s="1" t="s">
        <v>38</v>
      </c>
      <c r="S2727" s="4">
        <v>2897896</v>
      </c>
      <c r="T2727" s="1">
        <v>14.38</v>
      </c>
      <c r="U2727" s="1">
        <v>36</v>
      </c>
      <c r="V2727" s="1">
        <v>80497.11</v>
      </c>
      <c r="W2727" s="4">
        <f t="shared" si="301"/>
        <v>3472645.3733350132</v>
      </c>
      <c r="X2727" s="1" t="s">
        <v>59</v>
      </c>
      <c r="Y2727" s="1" t="s">
        <v>60</v>
      </c>
      <c r="Z2727" s="8">
        <v>48189</v>
      </c>
      <c r="AA2727" s="8" t="str">
        <f>TEXT(Table2[[#This Row],[Application_Date]],"yyy")</f>
        <v>2031</v>
      </c>
      <c r="AB2727" s="8" t="str">
        <f>TEXT(Table2[[#This Row],[Application_Date]],"mmmm")</f>
        <v>December</v>
      </c>
      <c r="AC2727" s="1" t="s">
        <v>61</v>
      </c>
      <c r="AD2727" s="1" t="s">
        <v>42</v>
      </c>
      <c r="AE2727" s="1" t="s">
        <v>66</v>
      </c>
    </row>
    <row r="2728" spans="1:31" x14ac:dyDescent="0.25">
      <c r="A2728" s="1" t="s">
        <v>5596</v>
      </c>
      <c r="B2728" s="1" t="str">
        <f>IF(COUNTIF($A$2:A2728,A2728)&gt;1,"Duplicate","Unique")</f>
        <v>Unique</v>
      </c>
      <c r="C2728" s="1" t="s">
        <v>5597</v>
      </c>
      <c r="D2728" s="1" t="s">
        <v>309</v>
      </c>
      <c r="E2728" s="1" t="str">
        <f t="shared" si="295"/>
        <v>Submitted</v>
      </c>
      <c r="F2728" s="1" t="s">
        <v>35</v>
      </c>
      <c r="G2728" s="1">
        <v>52</v>
      </c>
      <c r="H2728" s="1" t="s">
        <v>36</v>
      </c>
      <c r="I2728" s="1" t="s">
        <v>25</v>
      </c>
      <c r="J2728" s="1" t="s">
        <v>37</v>
      </c>
      <c r="K2728" s="4">
        <v>2290301</v>
      </c>
      <c r="L2728" s="4" t="str">
        <f t="shared" si="296"/>
        <v>Submitted</v>
      </c>
      <c r="M2728" s="1">
        <v>846</v>
      </c>
      <c r="N2728" s="1" t="str">
        <f t="shared" si="297"/>
        <v>medium_risk</v>
      </c>
      <c r="O2728" s="1" t="str">
        <f t="shared" si="298"/>
        <v>Excellent</v>
      </c>
      <c r="P2728" s="1" t="str">
        <f t="shared" si="299"/>
        <v>Submitted</v>
      </c>
      <c r="Q2728" s="1" t="str">
        <f t="shared" si="300"/>
        <v>Valid</v>
      </c>
      <c r="R2728" s="1" t="s">
        <v>82</v>
      </c>
      <c r="S2728" s="4">
        <v>1078478</v>
      </c>
      <c r="T2728" s="1">
        <v>11.33</v>
      </c>
      <c r="U2728" s="1">
        <v>60</v>
      </c>
      <c r="V2728" s="1">
        <v>17974.63</v>
      </c>
      <c r="W2728" s="4">
        <f t="shared" si="301"/>
        <v>1018262.9783333334</v>
      </c>
      <c r="X2728" s="1" t="s">
        <v>85</v>
      </c>
      <c r="Y2728" s="1" t="s">
        <v>86</v>
      </c>
      <c r="Z2728" s="8">
        <v>48190</v>
      </c>
      <c r="AA2728" s="8" t="str">
        <f>TEXT(Table2[[#This Row],[Application_Date]],"yyy")</f>
        <v>2031</v>
      </c>
      <c r="AB2728" s="8" t="str">
        <f>TEXT(Table2[[#This Row],[Application_Date]],"mmmm")</f>
        <v>December</v>
      </c>
      <c r="AC2728" s="1" t="s">
        <v>52</v>
      </c>
      <c r="AD2728" s="1" t="s">
        <v>42</v>
      </c>
      <c r="AE2728" s="1" t="s">
        <v>62</v>
      </c>
    </row>
    <row r="2729" spans="1:31" x14ac:dyDescent="0.25">
      <c r="A2729" s="1" t="s">
        <v>5598</v>
      </c>
      <c r="B2729" s="1" t="str">
        <f>IF(COUNTIF($A$2:A2729,A2729)&gt;1,"Duplicate","Unique")</f>
        <v>Unique</v>
      </c>
      <c r="C2729" s="1" t="s">
        <v>5599</v>
      </c>
      <c r="D2729" s="1" t="s">
        <v>314</v>
      </c>
      <c r="E2729" s="1" t="str">
        <f t="shared" si="295"/>
        <v>Submitted</v>
      </c>
      <c r="F2729" s="1" t="s">
        <v>47</v>
      </c>
      <c r="G2729" s="1">
        <v>65</v>
      </c>
      <c r="H2729" s="1" t="s">
        <v>24</v>
      </c>
      <c r="I2729" s="1" t="s">
        <v>48</v>
      </c>
      <c r="J2729" s="1" t="s">
        <v>49</v>
      </c>
      <c r="K2729" s="4">
        <v>1349583</v>
      </c>
      <c r="L2729" s="4" t="str">
        <f t="shared" si="296"/>
        <v>Submitted</v>
      </c>
      <c r="M2729" s="1">
        <v>529</v>
      </c>
      <c r="N2729" s="1" t="str">
        <f t="shared" si="297"/>
        <v>High_risk</v>
      </c>
      <c r="O2729" s="1" t="str">
        <f t="shared" si="298"/>
        <v>Excellent</v>
      </c>
      <c r="P2729" s="1" t="str">
        <f t="shared" si="299"/>
        <v>Submitted</v>
      </c>
      <c r="Q2729" s="1" t="str">
        <f t="shared" si="300"/>
        <v>Valid</v>
      </c>
      <c r="R2729" s="1" t="s">
        <v>38</v>
      </c>
      <c r="S2729" s="4">
        <v>2036950</v>
      </c>
      <c r="T2729" s="1">
        <v>9.9</v>
      </c>
      <c r="U2729" s="1">
        <v>180</v>
      </c>
      <c r="V2729" s="1">
        <v>11316.39</v>
      </c>
      <c r="W2729" s="4">
        <f t="shared" si="301"/>
        <v>1680483.7500000002</v>
      </c>
      <c r="X2729" s="1" t="s">
        <v>39</v>
      </c>
      <c r="Y2729" s="1" t="s">
        <v>40</v>
      </c>
      <c r="Z2729" s="8">
        <v>48191</v>
      </c>
      <c r="AA2729" s="8" t="str">
        <f>TEXT(Table2[[#This Row],[Application_Date]],"yyy")</f>
        <v>2031</v>
      </c>
      <c r="AB2729" s="8" t="str">
        <f>TEXT(Table2[[#This Row],[Application_Date]],"mmmm")</f>
        <v>December</v>
      </c>
      <c r="AC2729" s="1" t="s">
        <v>52</v>
      </c>
      <c r="AD2729" s="1" t="s">
        <v>30</v>
      </c>
      <c r="AE2729" s="1" t="s">
        <v>66</v>
      </c>
    </row>
    <row r="2730" spans="1:31" x14ac:dyDescent="0.25">
      <c r="A2730" s="1" t="s">
        <v>5600</v>
      </c>
      <c r="B2730" s="1" t="str">
        <f>IF(COUNTIF($A$2:A2730,A2730)&gt;1,"Duplicate","Unique")</f>
        <v>Unique</v>
      </c>
      <c r="C2730" s="1" t="s">
        <v>5601</v>
      </c>
      <c r="D2730" s="1" t="s">
        <v>249</v>
      </c>
      <c r="E2730" s="1" t="str">
        <f t="shared" si="295"/>
        <v>Submitted</v>
      </c>
      <c r="F2730" s="1" t="s">
        <v>35</v>
      </c>
      <c r="G2730" s="1">
        <v>63</v>
      </c>
      <c r="H2730" s="1" t="s">
        <v>36</v>
      </c>
      <c r="I2730" s="1" t="s">
        <v>25</v>
      </c>
      <c r="J2730" s="1" t="s">
        <v>26</v>
      </c>
      <c r="K2730" s="4">
        <v>2366660</v>
      </c>
      <c r="L2730" s="4" t="str">
        <f t="shared" si="296"/>
        <v>Submitted</v>
      </c>
      <c r="M2730" s="1">
        <v>593</v>
      </c>
      <c r="N2730" s="1" t="str">
        <f t="shared" si="297"/>
        <v>High_risk</v>
      </c>
      <c r="O2730" s="1" t="str">
        <f t="shared" si="298"/>
        <v>Excellent</v>
      </c>
      <c r="P2730" s="1" t="str">
        <f t="shared" si="299"/>
        <v>Submitted</v>
      </c>
      <c r="Q2730" s="1" t="str">
        <f t="shared" si="300"/>
        <v>Valid</v>
      </c>
      <c r="R2730" s="1" t="s">
        <v>70</v>
      </c>
      <c r="S2730" s="4">
        <v>1781000</v>
      </c>
      <c r="T2730" s="1">
        <v>7.43</v>
      </c>
      <c r="U2730" s="1">
        <v>24</v>
      </c>
      <c r="V2730" s="1">
        <v>74208.33</v>
      </c>
      <c r="W2730" s="4">
        <f t="shared" si="301"/>
        <v>1102746.2920475691</v>
      </c>
      <c r="X2730" s="1" t="s">
        <v>85</v>
      </c>
      <c r="Y2730" s="1" t="s">
        <v>86</v>
      </c>
      <c r="Z2730" s="8">
        <v>48192</v>
      </c>
      <c r="AA2730" s="8" t="str">
        <f>TEXT(Table2[[#This Row],[Application_Date]],"yyy")</f>
        <v>2031</v>
      </c>
      <c r="AB2730" s="8" t="str">
        <f>TEXT(Table2[[#This Row],[Application_Date]],"mmmm")</f>
        <v>December</v>
      </c>
      <c r="AC2730" s="1" t="s">
        <v>61</v>
      </c>
      <c r="AD2730" s="1" t="s">
        <v>42</v>
      </c>
      <c r="AE2730" s="1" t="s">
        <v>66</v>
      </c>
    </row>
    <row r="2731" spans="1:31" x14ac:dyDescent="0.25">
      <c r="A2731" s="1" t="s">
        <v>5602</v>
      </c>
      <c r="B2731" s="1" t="str">
        <f>IF(COUNTIF($A$2:A2731,A2731)&gt;1,"Duplicate","Unique")</f>
        <v>Unique</v>
      </c>
      <c r="C2731" s="1" t="s">
        <v>5603</v>
      </c>
      <c r="D2731" s="1" t="s">
        <v>204</v>
      </c>
      <c r="E2731" s="1" t="str">
        <f t="shared" si="295"/>
        <v>Submitted</v>
      </c>
      <c r="F2731" s="1" t="s">
        <v>47</v>
      </c>
      <c r="G2731" s="1">
        <v>42</v>
      </c>
      <c r="H2731" s="1" t="s">
        <v>24</v>
      </c>
      <c r="I2731" s="1" t="s">
        <v>25</v>
      </c>
      <c r="J2731" s="1" t="s">
        <v>37</v>
      </c>
      <c r="K2731" s="4">
        <v>1071651</v>
      </c>
      <c r="L2731" s="4" t="str">
        <f t="shared" si="296"/>
        <v>Submitted</v>
      </c>
      <c r="M2731" s="1">
        <v>343</v>
      </c>
      <c r="N2731" s="1" t="str">
        <f t="shared" si="297"/>
        <v>High_risk</v>
      </c>
      <c r="O2731" s="1" t="str">
        <f t="shared" si="298"/>
        <v>Excellent</v>
      </c>
      <c r="P2731" s="1" t="str">
        <f t="shared" si="299"/>
        <v>Submitted</v>
      </c>
      <c r="Q2731" s="1" t="str">
        <f t="shared" si="300"/>
        <v>Valid</v>
      </c>
      <c r="R2731" s="1" t="s">
        <v>27</v>
      </c>
      <c r="S2731" s="4">
        <v>3906348</v>
      </c>
      <c r="T2731" s="1">
        <v>15.41</v>
      </c>
      <c r="U2731" s="1">
        <v>60</v>
      </c>
      <c r="V2731" s="1">
        <v>65105.8</v>
      </c>
      <c r="W2731" s="4">
        <f t="shared" si="301"/>
        <v>5016401.8899999997</v>
      </c>
      <c r="X2731" s="1" t="s">
        <v>50</v>
      </c>
      <c r="Y2731" s="1" t="s">
        <v>51</v>
      </c>
      <c r="Z2731" s="8">
        <v>48193</v>
      </c>
      <c r="AA2731" s="8" t="str">
        <f>TEXT(Table2[[#This Row],[Application_Date]],"yyy")</f>
        <v>2031</v>
      </c>
      <c r="AB2731" s="8" t="str">
        <f>TEXT(Table2[[#This Row],[Application_Date]],"mmmm")</f>
        <v>December</v>
      </c>
      <c r="AC2731" s="1" t="s">
        <v>52</v>
      </c>
      <c r="AD2731" s="1" t="s">
        <v>30</v>
      </c>
      <c r="AE2731" s="1" t="s">
        <v>66</v>
      </c>
    </row>
    <row r="2732" spans="1:31" x14ac:dyDescent="0.25">
      <c r="A2732" s="1" t="s">
        <v>5604</v>
      </c>
      <c r="B2732" s="1" t="str">
        <f>IF(COUNTIF($A$2:A2732,A2732)&gt;1,"Duplicate","Unique")</f>
        <v>Unique</v>
      </c>
      <c r="C2732" s="1" t="s">
        <v>5605</v>
      </c>
      <c r="D2732" s="1" t="s">
        <v>199</v>
      </c>
      <c r="E2732" s="1" t="str">
        <f t="shared" si="295"/>
        <v>Submitted</v>
      </c>
      <c r="F2732" s="1" t="s">
        <v>35</v>
      </c>
      <c r="G2732" s="1">
        <v>34</v>
      </c>
      <c r="H2732" s="1" t="s">
        <v>36</v>
      </c>
      <c r="I2732" s="1" t="s">
        <v>48</v>
      </c>
      <c r="J2732" s="1" t="s">
        <v>49</v>
      </c>
      <c r="K2732" s="4">
        <v>1407854</v>
      </c>
      <c r="L2732" s="4" t="str">
        <f t="shared" si="296"/>
        <v>Submitted</v>
      </c>
      <c r="M2732" s="1">
        <v>763</v>
      </c>
      <c r="N2732" s="1" t="str">
        <f t="shared" si="297"/>
        <v>medium_risk</v>
      </c>
      <c r="O2732" s="1" t="str">
        <f t="shared" si="298"/>
        <v>Excellent</v>
      </c>
      <c r="P2732" s="1" t="str">
        <f t="shared" si="299"/>
        <v>Submitted</v>
      </c>
      <c r="Q2732" s="1" t="str">
        <f t="shared" si="300"/>
        <v>Valid</v>
      </c>
      <c r="R2732" s="1" t="s">
        <v>70</v>
      </c>
      <c r="S2732" s="4">
        <v>3340915</v>
      </c>
      <c r="T2732" s="1">
        <v>12.74</v>
      </c>
      <c r="U2732" s="1">
        <v>36</v>
      </c>
      <c r="V2732" s="1">
        <v>92803.19</v>
      </c>
      <c r="W2732" s="4">
        <f t="shared" si="301"/>
        <v>3546938.0916839647</v>
      </c>
      <c r="X2732" s="1" t="s">
        <v>39</v>
      </c>
      <c r="Y2732" s="1" t="s">
        <v>40</v>
      </c>
      <c r="Z2732" s="8">
        <v>48194</v>
      </c>
      <c r="AA2732" s="8" t="str">
        <f>TEXT(Table2[[#This Row],[Application_Date]],"yyy")</f>
        <v>2031</v>
      </c>
      <c r="AB2732" s="8" t="str">
        <f>TEXT(Table2[[#This Row],[Application_Date]],"mmmm")</f>
        <v>December</v>
      </c>
      <c r="AC2732" s="1" t="s">
        <v>52</v>
      </c>
      <c r="AD2732" s="1" t="s">
        <v>30</v>
      </c>
      <c r="AE2732" s="1" t="s">
        <v>66</v>
      </c>
    </row>
    <row r="2733" spans="1:31" x14ac:dyDescent="0.25">
      <c r="A2733" s="1" t="s">
        <v>5606</v>
      </c>
      <c r="B2733" s="1" t="str">
        <f>IF(COUNTIF($A$2:A2733,A2733)&gt;1,"Duplicate","Unique")</f>
        <v>Unique</v>
      </c>
      <c r="C2733" s="1" t="s">
        <v>5607</v>
      </c>
      <c r="D2733" s="1" t="s">
        <v>314</v>
      </c>
      <c r="E2733" s="1" t="str">
        <f t="shared" si="295"/>
        <v>Submitted</v>
      </c>
      <c r="F2733" s="1" t="s">
        <v>47</v>
      </c>
      <c r="G2733" s="1">
        <v>41</v>
      </c>
      <c r="H2733" s="1" t="s">
        <v>36</v>
      </c>
      <c r="I2733" s="1" t="s">
        <v>48</v>
      </c>
      <c r="J2733" s="1" t="s">
        <v>26</v>
      </c>
      <c r="K2733" s="4">
        <v>1184097</v>
      </c>
      <c r="L2733" s="4" t="str">
        <f t="shared" si="296"/>
        <v>Submitted</v>
      </c>
      <c r="M2733" s="1">
        <v>359</v>
      </c>
      <c r="N2733" s="1" t="str">
        <f t="shared" si="297"/>
        <v>High_risk</v>
      </c>
      <c r="O2733" s="1" t="str">
        <f t="shared" si="298"/>
        <v>Excellent</v>
      </c>
      <c r="P2733" s="1" t="str">
        <f t="shared" si="299"/>
        <v>Submitted</v>
      </c>
      <c r="Q2733" s="1" t="str">
        <f t="shared" si="300"/>
        <v>Valid</v>
      </c>
      <c r="R2733" s="1" t="s">
        <v>6</v>
      </c>
      <c r="S2733" s="4">
        <v>682021</v>
      </c>
      <c r="T2733" s="1">
        <v>14.48</v>
      </c>
      <c r="U2733" s="1">
        <v>24</v>
      </c>
      <c r="V2733" s="1">
        <v>28417.54</v>
      </c>
      <c r="W2733" s="4">
        <f t="shared" si="301"/>
        <v>822972.01129797229</v>
      </c>
      <c r="X2733" s="1" t="s">
        <v>50</v>
      </c>
      <c r="Y2733" s="1" t="s">
        <v>51</v>
      </c>
      <c r="Z2733" s="8">
        <v>48195</v>
      </c>
      <c r="AA2733" s="8" t="str">
        <f>TEXT(Table2[[#This Row],[Application_Date]],"yyy")</f>
        <v>2031</v>
      </c>
      <c r="AB2733" s="8" t="str">
        <f>TEXT(Table2[[#This Row],[Application_Date]],"mmmm")</f>
        <v>December</v>
      </c>
      <c r="AC2733" s="1" t="s">
        <v>61</v>
      </c>
      <c r="AD2733" s="1" t="s">
        <v>42</v>
      </c>
      <c r="AE2733" s="1" t="s">
        <v>66</v>
      </c>
    </row>
    <row r="2734" spans="1:31" x14ac:dyDescent="0.25">
      <c r="A2734" s="1" t="s">
        <v>5608</v>
      </c>
      <c r="B2734" s="1" t="str">
        <f>IF(COUNTIF($A$2:A2734,A2734)&gt;1,"Duplicate","Unique")</f>
        <v>Unique</v>
      </c>
      <c r="C2734" s="1" t="s">
        <v>5609</v>
      </c>
      <c r="D2734" s="1" t="s">
        <v>325</v>
      </c>
      <c r="E2734" s="1" t="str">
        <f t="shared" si="295"/>
        <v>Submitted</v>
      </c>
      <c r="F2734" s="1" t="s">
        <v>35</v>
      </c>
      <c r="G2734" s="1">
        <v>47</v>
      </c>
      <c r="H2734" s="1" t="s">
        <v>24</v>
      </c>
      <c r="I2734" s="1" t="s">
        <v>48</v>
      </c>
      <c r="J2734" s="1" t="s">
        <v>26</v>
      </c>
      <c r="K2734" s="4">
        <v>1772964</v>
      </c>
      <c r="L2734" s="4" t="str">
        <f t="shared" si="296"/>
        <v>Submitted</v>
      </c>
      <c r="M2734" s="1">
        <v>787</v>
      </c>
      <c r="N2734" s="1" t="str">
        <f t="shared" si="297"/>
        <v>medium_risk</v>
      </c>
      <c r="O2734" s="1" t="str">
        <f t="shared" si="298"/>
        <v>Excellent</v>
      </c>
      <c r="P2734" s="1" t="str">
        <f t="shared" si="299"/>
        <v>Submitted</v>
      </c>
      <c r="Q2734" s="1" t="str">
        <f t="shared" si="300"/>
        <v>Valid</v>
      </c>
      <c r="R2734" s="1" t="s">
        <v>38</v>
      </c>
      <c r="S2734" s="4">
        <v>2771476</v>
      </c>
      <c r="T2734" s="1">
        <v>12.18</v>
      </c>
      <c r="U2734" s="1">
        <v>60</v>
      </c>
      <c r="V2734" s="1">
        <v>46191.27</v>
      </c>
      <c r="W2734" s="4">
        <f t="shared" si="301"/>
        <v>2813048.1399999997</v>
      </c>
      <c r="X2734" s="1" t="s">
        <v>39</v>
      </c>
      <c r="Y2734" s="1" t="s">
        <v>40</v>
      </c>
      <c r="Z2734" s="8">
        <v>48196</v>
      </c>
      <c r="AA2734" s="8" t="str">
        <f>TEXT(Table2[[#This Row],[Application_Date]],"yyy")</f>
        <v>2031</v>
      </c>
      <c r="AB2734" s="8" t="str">
        <f>TEXT(Table2[[#This Row],[Application_Date]],"mmmm")</f>
        <v>December</v>
      </c>
      <c r="AC2734" s="1" t="s">
        <v>41</v>
      </c>
      <c r="AD2734" s="1" t="s">
        <v>42</v>
      </c>
      <c r="AE2734" s="1" t="s">
        <v>66</v>
      </c>
    </row>
    <row r="2735" spans="1:31" x14ac:dyDescent="0.25">
      <c r="A2735" s="1" t="s">
        <v>5610</v>
      </c>
      <c r="B2735" s="1" t="str">
        <f>IF(COUNTIF($A$2:A2735,A2735)&gt;1,"Duplicate","Unique")</f>
        <v>Unique</v>
      </c>
      <c r="C2735" s="1" t="s">
        <v>5611</v>
      </c>
      <c r="D2735" s="1" t="s">
        <v>433</v>
      </c>
      <c r="E2735" s="1" t="str">
        <f t="shared" si="295"/>
        <v>Submitted</v>
      </c>
      <c r="F2735" s="1" t="s">
        <v>47</v>
      </c>
      <c r="G2735" s="1">
        <v>52</v>
      </c>
      <c r="H2735" s="1" t="s">
        <v>36</v>
      </c>
      <c r="I2735" s="1" t="s">
        <v>48</v>
      </c>
      <c r="J2735" s="1" t="s">
        <v>37</v>
      </c>
      <c r="K2735" s="4">
        <v>2202821</v>
      </c>
      <c r="L2735" s="4" t="str">
        <f t="shared" si="296"/>
        <v>Submitted</v>
      </c>
      <c r="M2735" s="1">
        <v>368</v>
      </c>
      <c r="N2735" s="1" t="str">
        <f t="shared" si="297"/>
        <v>High_risk</v>
      </c>
      <c r="O2735" s="1" t="str">
        <f t="shared" si="298"/>
        <v>Excellent</v>
      </c>
      <c r="P2735" s="1" t="str">
        <f t="shared" si="299"/>
        <v>Submitted</v>
      </c>
      <c r="Q2735" s="1" t="str">
        <f t="shared" si="300"/>
        <v>Valid</v>
      </c>
      <c r="R2735" s="1" t="s">
        <v>6</v>
      </c>
      <c r="S2735" s="4">
        <v>2444479</v>
      </c>
      <c r="T2735" s="1">
        <v>13.49</v>
      </c>
      <c r="U2735" s="1">
        <v>60</v>
      </c>
      <c r="V2735" s="1">
        <v>40741.32</v>
      </c>
      <c r="W2735" s="4">
        <f t="shared" si="301"/>
        <v>2748001.8091666671</v>
      </c>
      <c r="X2735" s="1" t="s">
        <v>59</v>
      </c>
      <c r="Y2735" s="1" t="s">
        <v>60</v>
      </c>
      <c r="Z2735" s="8">
        <v>48197</v>
      </c>
      <c r="AA2735" s="8" t="str">
        <f>TEXT(Table2[[#This Row],[Application_Date]],"yyy")</f>
        <v>2031</v>
      </c>
      <c r="AB2735" s="8" t="str">
        <f>TEXT(Table2[[#This Row],[Application_Date]],"mmmm")</f>
        <v>December</v>
      </c>
      <c r="AC2735" s="1" t="s">
        <v>61</v>
      </c>
      <c r="AD2735" s="1" t="s">
        <v>42</v>
      </c>
      <c r="AE2735" s="1" t="s">
        <v>62</v>
      </c>
    </row>
    <row r="2736" spans="1:31" x14ac:dyDescent="0.25">
      <c r="A2736" s="1" t="s">
        <v>5612</v>
      </c>
      <c r="B2736" s="1" t="str">
        <f>IF(COUNTIF($A$2:A2736,A2736)&gt;1,"Duplicate","Unique")</f>
        <v>Unique</v>
      </c>
      <c r="C2736" s="1" t="s">
        <v>5613</v>
      </c>
      <c r="D2736" s="1" t="s">
        <v>196</v>
      </c>
      <c r="E2736" s="1" t="str">
        <f t="shared" si="295"/>
        <v>Submitted</v>
      </c>
      <c r="F2736" s="1" t="s">
        <v>35</v>
      </c>
      <c r="G2736" s="1">
        <v>64</v>
      </c>
      <c r="H2736" s="1" t="s">
        <v>36</v>
      </c>
      <c r="I2736" s="1" t="s">
        <v>25</v>
      </c>
      <c r="J2736" s="1" t="s">
        <v>37</v>
      </c>
      <c r="K2736" s="4">
        <v>1887065</v>
      </c>
      <c r="L2736" s="4" t="str">
        <f t="shared" si="296"/>
        <v>Submitted</v>
      </c>
      <c r="M2736" s="1">
        <v>400</v>
      </c>
      <c r="N2736" s="1" t="str">
        <f t="shared" si="297"/>
        <v>High_risk</v>
      </c>
      <c r="O2736" s="1" t="str">
        <f t="shared" si="298"/>
        <v>Excellent</v>
      </c>
      <c r="P2736" s="1" t="str">
        <f t="shared" si="299"/>
        <v>Submitted</v>
      </c>
      <c r="Q2736" s="1" t="str">
        <f t="shared" si="300"/>
        <v>Valid</v>
      </c>
      <c r="R2736" s="1" t="s">
        <v>27</v>
      </c>
      <c r="S2736" s="4">
        <v>2337180</v>
      </c>
      <c r="T2736" s="1">
        <v>12.98</v>
      </c>
      <c r="U2736" s="1">
        <v>36</v>
      </c>
      <c r="V2736" s="1">
        <v>64921.67</v>
      </c>
      <c r="W2736" s="4">
        <f t="shared" si="301"/>
        <v>2528049.7000087094</v>
      </c>
      <c r="X2736" s="1" t="s">
        <v>85</v>
      </c>
      <c r="Y2736" s="1" t="s">
        <v>86</v>
      </c>
      <c r="Z2736" s="8">
        <v>48198</v>
      </c>
      <c r="AA2736" s="8" t="str">
        <f>TEXT(Table2[[#This Row],[Application_Date]],"yyy")</f>
        <v>2031</v>
      </c>
      <c r="AB2736" s="8" t="str">
        <f>TEXT(Table2[[#This Row],[Application_Date]],"mmmm")</f>
        <v>December</v>
      </c>
      <c r="AC2736" s="1" t="s">
        <v>52</v>
      </c>
      <c r="AD2736" s="1" t="s">
        <v>42</v>
      </c>
      <c r="AE2736" s="1" t="s">
        <v>66</v>
      </c>
    </row>
    <row r="2737" spans="1:31" x14ac:dyDescent="0.25">
      <c r="A2737" s="1" t="s">
        <v>5614</v>
      </c>
      <c r="B2737" s="1" t="str">
        <f>IF(COUNTIF($A$2:A2737,A2737)&gt;1,"Duplicate","Unique")</f>
        <v>Unique</v>
      </c>
      <c r="C2737" s="1" t="s">
        <v>5615</v>
      </c>
      <c r="D2737" s="1" t="s">
        <v>572</v>
      </c>
      <c r="E2737" s="1" t="str">
        <f t="shared" si="295"/>
        <v>Submitted</v>
      </c>
      <c r="F2737" s="1" t="s">
        <v>47</v>
      </c>
      <c r="G2737" s="1">
        <v>23</v>
      </c>
      <c r="H2737" s="1" t="s">
        <v>36</v>
      </c>
      <c r="I2737" s="1" t="s">
        <v>48</v>
      </c>
      <c r="J2737" s="1" t="s">
        <v>49</v>
      </c>
      <c r="K2737" s="4">
        <v>1434918</v>
      </c>
      <c r="L2737" s="4" t="str">
        <f t="shared" si="296"/>
        <v>Submitted</v>
      </c>
      <c r="M2737" s="1">
        <v>327</v>
      </c>
      <c r="N2737" s="1" t="str">
        <f t="shared" si="297"/>
        <v>High_risk</v>
      </c>
      <c r="O2737" s="1" t="str">
        <f t="shared" si="298"/>
        <v>Excellent</v>
      </c>
      <c r="P2737" s="1" t="str">
        <f t="shared" si="299"/>
        <v>Submitted</v>
      </c>
      <c r="Q2737" s="1" t="str">
        <f t="shared" si="300"/>
        <v>Valid</v>
      </c>
      <c r="R2737" s="1" t="s">
        <v>27</v>
      </c>
      <c r="S2737" s="4">
        <v>4790112</v>
      </c>
      <c r="T2737" s="1">
        <v>12.6</v>
      </c>
      <c r="U2737" s="1">
        <v>12</v>
      </c>
      <c r="V2737" s="1">
        <v>399176</v>
      </c>
      <c r="W2737" s="4">
        <f t="shared" si="301"/>
        <v>5030530.8033163352</v>
      </c>
      <c r="X2737" s="1" t="s">
        <v>85</v>
      </c>
      <c r="Y2737" s="1" t="s">
        <v>86</v>
      </c>
      <c r="Z2737" s="8">
        <v>48199</v>
      </c>
      <c r="AA2737" s="8" t="str">
        <f>TEXT(Table2[[#This Row],[Application_Date]],"yyy")</f>
        <v>2031</v>
      </c>
      <c r="AB2737" s="8" t="str">
        <f>TEXT(Table2[[#This Row],[Application_Date]],"mmmm")</f>
        <v>December</v>
      </c>
      <c r="AC2737" s="1" t="s">
        <v>61</v>
      </c>
      <c r="AD2737" s="1" t="s">
        <v>42</v>
      </c>
      <c r="AE2737" s="1" t="s">
        <v>62</v>
      </c>
    </row>
    <row r="2738" spans="1:31" x14ac:dyDescent="0.25">
      <c r="A2738" s="1" t="s">
        <v>5616</v>
      </c>
      <c r="B2738" s="1" t="str">
        <f>IF(COUNTIF($A$2:A2738,A2738)&gt;1,"Duplicate","Unique")</f>
        <v>Unique</v>
      </c>
      <c r="C2738" s="1" t="s">
        <v>5617</v>
      </c>
      <c r="D2738" s="1" t="s">
        <v>65</v>
      </c>
      <c r="E2738" s="1" t="str">
        <f t="shared" si="295"/>
        <v>Submitted</v>
      </c>
      <c r="F2738" s="1" t="s">
        <v>47</v>
      </c>
      <c r="G2738" s="1">
        <v>41</v>
      </c>
      <c r="H2738" s="1" t="s">
        <v>36</v>
      </c>
      <c r="I2738" s="1" t="s">
        <v>48</v>
      </c>
      <c r="J2738" s="1" t="s">
        <v>26</v>
      </c>
      <c r="K2738" s="4">
        <v>1818293</v>
      </c>
      <c r="L2738" s="4" t="str">
        <f t="shared" si="296"/>
        <v>Submitted</v>
      </c>
      <c r="M2738" s="1">
        <v>368</v>
      </c>
      <c r="N2738" s="1" t="str">
        <f t="shared" si="297"/>
        <v>High_risk</v>
      </c>
      <c r="O2738" s="1" t="str">
        <f t="shared" si="298"/>
        <v>Excellent</v>
      </c>
      <c r="P2738" s="1" t="str">
        <f t="shared" si="299"/>
        <v>Submitted</v>
      </c>
      <c r="Q2738" s="1" t="str">
        <f t="shared" si="300"/>
        <v>Valid</v>
      </c>
      <c r="R2738" s="1" t="s">
        <v>82</v>
      </c>
      <c r="S2738" s="4">
        <v>658687</v>
      </c>
      <c r="T2738" s="1">
        <v>8.6199999999999992</v>
      </c>
      <c r="U2738" s="1">
        <v>36</v>
      </c>
      <c r="V2738" s="1">
        <v>18296.86</v>
      </c>
      <c r="W2738" s="4">
        <f t="shared" si="301"/>
        <v>473156.82995939936</v>
      </c>
      <c r="X2738" s="1" t="s">
        <v>85</v>
      </c>
      <c r="Y2738" s="1" t="s">
        <v>86</v>
      </c>
      <c r="Z2738" s="8">
        <v>48200</v>
      </c>
      <c r="AA2738" s="8" t="str">
        <f>TEXT(Table2[[#This Row],[Application_Date]],"yyy")</f>
        <v>2031</v>
      </c>
      <c r="AB2738" s="8" t="str">
        <f>TEXT(Table2[[#This Row],[Application_Date]],"mmmm")</f>
        <v>December</v>
      </c>
      <c r="AC2738" s="1" t="s">
        <v>61</v>
      </c>
      <c r="AD2738" s="1" t="s">
        <v>42</v>
      </c>
      <c r="AE2738" s="1" t="s">
        <v>62</v>
      </c>
    </row>
    <row r="2739" spans="1:31" x14ac:dyDescent="0.25">
      <c r="A2739" s="1" t="s">
        <v>5618</v>
      </c>
      <c r="B2739" s="1" t="str">
        <f>IF(COUNTIF($A$2:A2739,A2739)&gt;1,"Duplicate","Unique")</f>
        <v>Unique</v>
      </c>
      <c r="C2739" s="1" t="s">
        <v>5619</v>
      </c>
      <c r="D2739" s="1" t="s">
        <v>109</v>
      </c>
      <c r="E2739" s="1" t="str">
        <f t="shared" si="295"/>
        <v>Submitted</v>
      </c>
      <c r="F2739" s="1" t="s">
        <v>35</v>
      </c>
      <c r="G2739" s="1">
        <v>45</v>
      </c>
      <c r="H2739" s="1" t="s">
        <v>36</v>
      </c>
      <c r="I2739" s="1" t="s">
        <v>48</v>
      </c>
      <c r="J2739" s="1" t="s">
        <v>70</v>
      </c>
      <c r="K2739" s="4">
        <v>2358539</v>
      </c>
      <c r="L2739" s="4" t="str">
        <f t="shared" si="296"/>
        <v>Submitted</v>
      </c>
      <c r="M2739" s="1">
        <v>821</v>
      </c>
      <c r="N2739" s="1" t="str">
        <f t="shared" si="297"/>
        <v>medium_risk</v>
      </c>
      <c r="O2739" s="1" t="str">
        <f t="shared" si="298"/>
        <v>Excellent</v>
      </c>
      <c r="P2739" s="1" t="str">
        <f t="shared" si="299"/>
        <v>Submitted</v>
      </c>
      <c r="Q2739" s="1" t="str">
        <f t="shared" si="300"/>
        <v>Valid</v>
      </c>
      <c r="R2739" s="1" t="s">
        <v>27</v>
      </c>
      <c r="S2739" s="4">
        <v>4950736</v>
      </c>
      <c r="T2739" s="1">
        <v>13.25</v>
      </c>
      <c r="U2739" s="1">
        <v>120</v>
      </c>
      <c r="V2739" s="1">
        <v>41256.129999999997</v>
      </c>
      <c r="W2739" s="4">
        <f t="shared" si="301"/>
        <v>5466437.666666667</v>
      </c>
      <c r="X2739" s="1" t="s">
        <v>85</v>
      </c>
      <c r="Y2739" s="1" t="s">
        <v>86</v>
      </c>
      <c r="Z2739" s="8">
        <v>48201</v>
      </c>
      <c r="AA2739" s="8" t="str">
        <f>TEXT(Table2[[#This Row],[Application_Date]],"yyy")</f>
        <v>2031</v>
      </c>
      <c r="AB2739" s="8" t="str">
        <f>TEXT(Table2[[#This Row],[Application_Date]],"mmmm")</f>
        <v>December</v>
      </c>
      <c r="AC2739" s="1" t="s">
        <v>61</v>
      </c>
      <c r="AD2739" s="1" t="s">
        <v>42</v>
      </c>
      <c r="AE2739" s="1" t="s">
        <v>31</v>
      </c>
    </row>
    <row r="2740" spans="1:31" x14ac:dyDescent="0.25">
      <c r="A2740" s="1" t="s">
        <v>5620</v>
      </c>
      <c r="B2740" s="1" t="str">
        <f>IF(COUNTIF($A$2:A2740,A2740)&gt;1,"Duplicate","Unique")</f>
        <v>Unique</v>
      </c>
      <c r="C2740" s="1" t="s">
        <v>5621</v>
      </c>
      <c r="D2740" s="1" t="s">
        <v>284</v>
      </c>
      <c r="E2740" s="1" t="str">
        <f t="shared" si="295"/>
        <v>Submitted</v>
      </c>
      <c r="F2740" s="1" t="s">
        <v>35</v>
      </c>
      <c r="G2740" s="1">
        <v>54</v>
      </c>
      <c r="H2740" s="1" t="s">
        <v>24</v>
      </c>
      <c r="I2740" s="1" t="s">
        <v>48</v>
      </c>
      <c r="J2740" s="1" t="s">
        <v>37</v>
      </c>
      <c r="K2740" s="4">
        <v>376957</v>
      </c>
      <c r="L2740" s="4" t="str">
        <f t="shared" si="296"/>
        <v>Submitted</v>
      </c>
      <c r="M2740" s="1">
        <v>635</v>
      </c>
      <c r="N2740" s="1" t="str">
        <f t="shared" si="297"/>
        <v>low_risk</v>
      </c>
      <c r="O2740" s="1" t="str">
        <f t="shared" si="298"/>
        <v>Excellent</v>
      </c>
      <c r="P2740" s="1" t="str">
        <f t="shared" si="299"/>
        <v>Submitted</v>
      </c>
      <c r="Q2740" s="1" t="str">
        <f t="shared" si="300"/>
        <v>Valid</v>
      </c>
      <c r="R2740" s="1" t="s">
        <v>70</v>
      </c>
      <c r="S2740" s="4">
        <v>2464854</v>
      </c>
      <c r="T2740" s="1">
        <v>15.87</v>
      </c>
      <c r="U2740" s="1">
        <v>36</v>
      </c>
      <c r="V2740" s="1">
        <v>68468.17</v>
      </c>
      <c r="W2740" s="4">
        <f t="shared" si="301"/>
        <v>3259769.415000218</v>
      </c>
      <c r="X2740" s="1" t="s">
        <v>59</v>
      </c>
      <c r="Y2740" s="1" t="s">
        <v>60</v>
      </c>
      <c r="Z2740" s="8">
        <v>48202</v>
      </c>
      <c r="AA2740" s="8" t="str">
        <f>TEXT(Table2[[#This Row],[Application_Date]],"yyy")</f>
        <v>2031</v>
      </c>
      <c r="AB2740" s="8" t="str">
        <f>TEXT(Table2[[#This Row],[Application_Date]],"mmmm")</f>
        <v>December</v>
      </c>
      <c r="AC2740" s="1" t="s">
        <v>41</v>
      </c>
      <c r="AD2740" s="1" t="s">
        <v>42</v>
      </c>
      <c r="AE2740" s="1" t="s">
        <v>66</v>
      </c>
    </row>
    <row r="2741" spans="1:31" x14ac:dyDescent="0.25">
      <c r="A2741" s="1" t="s">
        <v>5622</v>
      </c>
      <c r="B2741" s="1" t="str">
        <f>IF(COUNTIF($A$2:A2741,A2741)&gt;1,"Duplicate","Unique")</f>
        <v>Unique</v>
      </c>
      <c r="C2741" s="1" t="s">
        <v>5623</v>
      </c>
      <c r="D2741" s="1" t="s">
        <v>58</v>
      </c>
      <c r="E2741" s="1" t="str">
        <f t="shared" si="295"/>
        <v>Submitted</v>
      </c>
      <c r="F2741" s="1" t="s">
        <v>47</v>
      </c>
      <c r="G2741" s="1">
        <v>44</v>
      </c>
      <c r="H2741" s="1" t="s">
        <v>36</v>
      </c>
      <c r="I2741" s="1" t="s">
        <v>48</v>
      </c>
      <c r="J2741" s="1" t="s">
        <v>70</v>
      </c>
      <c r="K2741" s="4">
        <v>405052</v>
      </c>
      <c r="L2741" s="4" t="str">
        <f t="shared" si="296"/>
        <v>Submitted</v>
      </c>
      <c r="M2741" s="1">
        <v>832</v>
      </c>
      <c r="N2741" s="1" t="str">
        <f t="shared" si="297"/>
        <v>medium_risk</v>
      </c>
      <c r="O2741" s="1" t="str">
        <f t="shared" si="298"/>
        <v>Excellent</v>
      </c>
      <c r="P2741" s="1" t="str">
        <f t="shared" si="299"/>
        <v>Submitted</v>
      </c>
      <c r="Q2741" s="1" t="str">
        <f t="shared" si="300"/>
        <v>Valid</v>
      </c>
      <c r="R2741" s="1" t="s">
        <v>82</v>
      </c>
      <c r="S2741" s="4">
        <v>1967339</v>
      </c>
      <c r="T2741" s="1">
        <v>18.34</v>
      </c>
      <c r="U2741" s="1">
        <v>12</v>
      </c>
      <c r="V2741" s="1">
        <v>163944.92000000001</v>
      </c>
      <c r="W2741" s="4">
        <f t="shared" si="301"/>
        <v>3006793.8364548148</v>
      </c>
      <c r="X2741" s="1" t="s">
        <v>39</v>
      </c>
      <c r="Y2741" s="1" t="s">
        <v>40</v>
      </c>
      <c r="Z2741" s="8">
        <v>48203</v>
      </c>
      <c r="AA2741" s="8" t="str">
        <f>TEXT(Table2[[#This Row],[Application_Date]],"yyy")</f>
        <v>2031</v>
      </c>
      <c r="AB2741" s="8" t="str">
        <f>TEXT(Table2[[#This Row],[Application_Date]],"mmmm")</f>
        <v>December</v>
      </c>
      <c r="AC2741" s="1" t="s">
        <v>61</v>
      </c>
      <c r="AD2741" s="1" t="s">
        <v>42</v>
      </c>
      <c r="AE2741" s="1" t="s">
        <v>66</v>
      </c>
    </row>
    <row r="2742" spans="1:31" x14ac:dyDescent="0.25">
      <c r="A2742" s="1" t="s">
        <v>5624</v>
      </c>
      <c r="B2742" s="1" t="str">
        <f>IF(COUNTIF($A$2:A2742,A2742)&gt;1,"Duplicate","Unique")</f>
        <v>Unique</v>
      </c>
      <c r="C2742" s="1" t="s">
        <v>5625</v>
      </c>
      <c r="D2742" s="1" t="s">
        <v>23</v>
      </c>
      <c r="E2742" s="1" t="str">
        <f t="shared" si="295"/>
        <v>Submitted</v>
      </c>
      <c r="F2742" s="1" t="s">
        <v>47</v>
      </c>
      <c r="G2742" s="1">
        <v>49</v>
      </c>
      <c r="H2742" s="1" t="s">
        <v>24</v>
      </c>
      <c r="I2742" s="1" t="s">
        <v>48</v>
      </c>
      <c r="J2742" s="1" t="s">
        <v>70</v>
      </c>
      <c r="K2742" s="4">
        <v>1859802</v>
      </c>
      <c r="L2742" s="4" t="str">
        <f t="shared" si="296"/>
        <v>Submitted</v>
      </c>
      <c r="M2742" s="1">
        <v>565</v>
      </c>
      <c r="N2742" s="1" t="str">
        <f t="shared" si="297"/>
        <v>High_risk</v>
      </c>
      <c r="O2742" s="1" t="str">
        <f t="shared" si="298"/>
        <v>Excellent</v>
      </c>
      <c r="P2742" s="1" t="str">
        <f t="shared" si="299"/>
        <v>Submitted</v>
      </c>
      <c r="Q2742" s="1" t="str">
        <f t="shared" si="300"/>
        <v>Valid</v>
      </c>
      <c r="R2742" s="1" t="s">
        <v>70</v>
      </c>
      <c r="S2742" s="4">
        <v>3388502</v>
      </c>
      <c r="T2742" s="1">
        <v>10.91</v>
      </c>
      <c r="U2742" s="1">
        <v>120</v>
      </c>
      <c r="V2742" s="1">
        <v>28237.52</v>
      </c>
      <c r="W2742" s="4">
        <f t="shared" si="301"/>
        <v>3080713.0683333334</v>
      </c>
      <c r="X2742" s="1" t="s">
        <v>28</v>
      </c>
      <c r="Y2742" s="1" t="s">
        <v>29</v>
      </c>
      <c r="Z2742" s="8">
        <v>48204</v>
      </c>
      <c r="AA2742" s="8" t="str">
        <f>TEXT(Table2[[#This Row],[Application_Date]],"yyy")</f>
        <v>2031</v>
      </c>
      <c r="AB2742" s="8" t="str">
        <f>TEXT(Table2[[#This Row],[Application_Date]],"mmmm")</f>
        <v>December</v>
      </c>
      <c r="AC2742" s="1" t="s">
        <v>61</v>
      </c>
      <c r="AD2742" s="1" t="s">
        <v>30</v>
      </c>
      <c r="AE2742" s="1" t="s">
        <v>66</v>
      </c>
    </row>
    <row r="2743" spans="1:31" x14ac:dyDescent="0.25">
      <c r="A2743" s="1" t="s">
        <v>5626</v>
      </c>
      <c r="B2743" s="1" t="str">
        <f>IF(COUNTIF($A$2:A2743,A2743)&gt;1,"Duplicate","Unique")</f>
        <v>Unique</v>
      </c>
      <c r="C2743" s="1" t="s">
        <v>5627</v>
      </c>
      <c r="D2743" s="1" t="s">
        <v>160</v>
      </c>
      <c r="E2743" s="1" t="str">
        <f t="shared" si="295"/>
        <v>Submitted</v>
      </c>
      <c r="F2743" s="1" t="s">
        <v>35</v>
      </c>
      <c r="G2743" s="1">
        <v>49</v>
      </c>
      <c r="H2743" s="1" t="s">
        <v>24</v>
      </c>
      <c r="I2743" s="1" t="s">
        <v>48</v>
      </c>
      <c r="J2743" s="1" t="s">
        <v>37</v>
      </c>
      <c r="K2743" s="4">
        <v>0</v>
      </c>
      <c r="L2743" s="4" t="str">
        <f t="shared" si="296"/>
        <v>Submitted</v>
      </c>
      <c r="M2743" s="1">
        <v>466</v>
      </c>
      <c r="N2743" s="1" t="str">
        <f t="shared" si="297"/>
        <v>High_risk</v>
      </c>
      <c r="O2743" s="1" t="str">
        <f t="shared" si="298"/>
        <v>Excellent</v>
      </c>
      <c r="P2743" s="1" t="str">
        <f t="shared" si="299"/>
        <v>Submitted</v>
      </c>
      <c r="Q2743" s="1" t="str">
        <f t="shared" si="300"/>
        <v>Valid</v>
      </c>
      <c r="R2743" s="1" t="s">
        <v>6</v>
      </c>
      <c r="S2743" s="4">
        <v>3062524</v>
      </c>
      <c r="T2743" s="1">
        <v>10</v>
      </c>
      <c r="U2743" s="1">
        <v>24</v>
      </c>
      <c r="V2743" s="1">
        <v>127605.17</v>
      </c>
      <c r="W2743" s="4">
        <f t="shared" si="301"/>
        <v>2552104.5610666154</v>
      </c>
      <c r="X2743" s="1" t="s">
        <v>95</v>
      </c>
      <c r="Y2743" s="1" t="s">
        <v>96</v>
      </c>
      <c r="Z2743" s="8">
        <v>48205</v>
      </c>
      <c r="AA2743" s="8" t="str">
        <f>TEXT(Table2[[#This Row],[Application_Date]],"yyy")</f>
        <v>2031</v>
      </c>
      <c r="AB2743" s="8" t="str">
        <f>TEXT(Table2[[#This Row],[Application_Date]],"mmmm")</f>
        <v>December</v>
      </c>
      <c r="AC2743" s="1" t="s">
        <v>61</v>
      </c>
      <c r="AD2743" s="1" t="s">
        <v>30</v>
      </c>
      <c r="AE2743" s="1" t="s">
        <v>43</v>
      </c>
    </row>
    <row r="2744" spans="1:31" x14ac:dyDescent="0.25">
      <c r="A2744" s="1" t="s">
        <v>5628</v>
      </c>
      <c r="B2744" s="1" t="str">
        <f>IF(COUNTIF($A$2:A2744,A2744)&gt;1,"Duplicate","Unique")</f>
        <v>Unique</v>
      </c>
      <c r="C2744" s="1" t="s">
        <v>5629</v>
      </c>
      <c r="D2744" s="1" t="s">
        <v>468</v>
      </c>
      <c r="E2744" s="1" t="str">
        <f t="shared" si="295"/>
        <v>Submitted</v>
      </c>
      <c r="F2744" s="1" t="s">
        <v>35</v>
      </c>
      <c r="G2744" s="1">
        <v>63</v>
      </c>
      <c r="H2744" s="1" t="s">
        <v>36</v>
      </c>
      <c r="I2744" s="1" t="s">
        <v>48</v>
      </c>
      <c r="J2744" s="1" t="s">
        <v>37</v>
      </c>
      <c r="K2744" s="4">
        <v>443241</v>
      </c>
      <c r="L2744" s="4" t="str">
        <f t="shared" si="296"/>
        <v>Submitted</v>
      </c>
      <c r="M2744" s="1">
        <v>583</v>
      </c>
      <c r="N2744" s="1" t="str">
        <f t="shared" si="297"/>
        <v>High_risk</v>
      </c>
      <c r="O2744" s="1" t="str">
        <f t="shared" si="298"/>
        <v>Excellent</v>
      </c>
      <c r="P2744" s="1" t="str">
        <f t="shared" si="299"/>
        <v>Submitted</v>
      </c>
      <c r="Q2744" s="1" t="str">
        <f t="shared" si="300"/>
        <v>Valid</v>
      </c>
      <c r="R2744" s="1" t="s">
        <v>6</v>
      </c>
      <c r="S2744" s="4">
        <v>813411</v>
      </c>
      <c r="T2744" s="1">
        <v>8.49</v>
      </c>
      <c r="U2744" s="1">
        <v>12</v>
      </c>
      <c r="V2744" s="1">
        <v>67784.25</v>
      </c>
      <c r="W2744" s="4">
        <f t="shared" si="301"/>
        <v>576426.74208104226</v>
      </c>
      <c r="X2744" s="1" t="s">
        <v>50</v>
      </c>
      <c r="Y2744" s="1" t="s">
        <v>51</v>
      </c>
      <c r="Z2744" s="8">
        <v>48206</v>
      </c>
      <c r="AA2744" s="8" t="str">
        <f>TEXT(Table2[[#This Row],[Application_Date]],"yyy")</f>
        <v>2031</v>
      </c>
      <c r="AB2744" s="8" t="str">
        <f>TEXT(Table2[[#This Row],[Application_Date]],"mmmm")</f>
        <v>December</v>
      </c>
      <c r="AC2744" s="1" t="s">
        <v>61</v>
      </c>
      <c r="AD2744" s="1" t="s">
        <v>30</v>
      </c>
      <c r="AE2744" s="1" t="s">
        <v>43</v>
      </c>
    </row>
    <row r="2745" spans="1:31" x14ac:dyDescent="0.25">
      <c r="A2745" s="1" t="s">
        <v>5630</v>
      </c>
      <c r="B2745" s="1" t="str">
        <f>IF(COUNTIF($A$2:A2745,A2745)&gt;1,"Duplicate","Unique")</f>
        <v>Unique</v>
      </c>
      <c r="C2745" s="1" t="s">
        <v>5631</v>
      </c>
      <c r="D2745" s="1" t="s">
        <v>242</v>
      </c>
      <c r="E2745" s="1" t="str">
        <f t="shared" si="295"/>
        <v>Submitted</v>
      </c>
      <c r="F2745" s="1" t="s">
        <v>47</v>
      </c>
      <c r="G2745" s="1">
        <v>59</v>
      </c>
      <c r="H2745" s="1" t="s">
        <v>24</v>
      </c>
      <c r="I2745" s="1" t="s">
        <v>25</v>
      </c>
      <c r="J2745" s="1" t="s">
        <v>26</v>
      </c>
      <c r="K2745" s="4">
        <v>1915285</v>
      </c>
      <c r="L2745" s="4" t="str">
        <f t="shared" si="296"/>
        <v>Submitted</v>
      </c>
      <c r="M2745" s="1">
        <v>447</v>
      </c>
      <c r="N2745" s="1" t="str">
        <f t="shared" si="297"/>
        <v>High_risk</v>
      </c>
      <c r="O2745" s="1" t="str">
        <f t="shared" si="298"/>
        <v>Excellent</v>
      </c>
      <c r="P2745" s="1" t="str">
        <f t="shared" si="299"/>
        <v>Submitted</v>
      </c>
      <c r="Q2745" s="1" t="str">
        <f t="shared" si="300"/>
        <v>Valid</v>
      </c>
      <c r="R2745" s="1" t="s">
        <v>38</v>
      </c>
      <c r="S2745" s="4">
        <v>2940706</v>
      </c>
      <c r="T2745" s="1">
        <v>11.31</v>
      </c>
      <c r="U2745" s="1">
        <v>60</v>
      </c>
      <c r="V2745" s="1">
        <v>49011.77</v>
      </c>
      <c r="W2745" s="4">
        <f t="shared" si="301"/>
        <v>2771615.4049999998</v>
      </c>
      <c r="X2745" s="1" t="s">
        <v>28</v>
      </c>
      <c r="Y2745" s="1" t="s">
        <v>29</v>
      </c>
      <c r="Z2745" s="8">
        <v>48207</v>
      </c>
      <c r="AA2745" s="8" t="str">
        <f>TEXT(Table2[[#This Row],[Application_Date]],"yyy")</f>
        <v>2031</v>
      </c>
      <c r="AB2745" s="8" t="str">
        <f>TEXT(Table2[[#This Row],[Application_Date]],"mmmm")</f>
        <v>December</v>
      </c>
      <c r="AC2745" s="1" t="s">
        <v>61</v>
      </c>
      <c r="AD2745" s="1" t="s">
        <v>42</v>
      </c>
      <c r="AE2745" s="1" t="s">
        <v>66</v>
      </c>
    </row>
    <row r="2746" spans="1:31" x14ac:dyDescent="0.25">
      <c r="A2746" s="1" t="s">
        <v>5632</v>
      </c>
      <c r="B2746" s="1" t="str">
        <f>IF(COUNTIF($A$2:A2746,A2746)&gt;1,"Duplicate","Unique")</f>
        <v>Unique</v>
      </c>
      <c r="C2746" s="1" t="s">
        <v>5633</v>
      </c>
      <c r="D2746" s="1" t="s">
        <v>1280</v>
      </c>
      <c r="E2746" s="1" t="str">
        <f t="shared" si="295"/>
        <v>Submitted</v>
      </c>
      <c r="F2746" s="1" t="s">
        <v>47</v>
      </c>
      <c r="G2746" s="1">
        <v>26</v>
      </c>
      <c r="H2746" s="1" t="s">
        <v>36</v>
      </c>
      <c r="I2746" s="1" t="s">
        <v>25</v>
      </c>
      <c r="J2746" s="1" t="s">
        <v>26</v>
      </c>
      <c r="K2746" s="4">
        <v>570473</v>
      </c>
      <c r="L2746" s="4" t="str">
        <f t="shared" si="296"/>
        <v>Submitted</v>
      </c>
      <c r="M2746" s="1">
        <v>859</v>
      </c>
      <c r="N2746" s="1" t="str">
        <f t="shared" si="297"/>
        <v>medium_risk</v>
      </c>
      <c r="O2746" s="1" t="str">
        <f t="shared" si="298"/>
        <v>Excellent</v>
      </c>
      <c r="P2746" s="1" t="str">
        <f t="shared" si="299"/>
        <v>Submitted</v>
      </c>
      <c r="Q2746" s="1" t="str">
        <f t="shared" si="300"/>
        <v>Valid</v>
      </c>
      <c r="R2746" s="1" t="s">
        <v>6</v>
      </c>
      <c r="S2746" s="4">
        <v>4169400</v>
      </c>
      <c r="T2746" s="1">
        <v>11.2</v>
      </c>
      <c r="U2746" s="1">
        <v>180</v>
      </c>
      <c r="V2746" s="1">
        <v>23163.33</v>
      </c>
      <c r="W2746" s="4">
        <f t="shared" si="301"/>
        <v>3891439.9999999995</v>
      </c>
      <c r="X2746" s="1" t="s">
        <v>28</v>
      </c>
      <c r="Y2746" s="1" t="s">
        <v>29</v>
      </c>
      <c r="Z2746" s="8">
        <v>48208</v>
      </c>
      <c r="AA2746" s="8" t="str">
        <f>TEXT(Table2[[#This Row],[Application_Date]],"yyy")</f>
        <v>2031</v>
      </c>
      <c r="AB2746" s="8" t="str">
        <f>TEXT(Table2[[#This Row],[Application_Date]],"mmmm")</f>
        <v>December</v>
      </c>
      <c r="AC2746" s="1" t="s">
        <v>61</v>
      </c>
      <c r="AD2746" s="1" t="s">
        <v>42</v>
      </c>
      <c r="AE2746" s="1" t="s">
        <v>31</v>
      </c>
    </row>
    <row r="2747" spans="1:31" x14ac:dyDescent="0.25">
      <c r="A2747" s="1" t="s">
        <v>5634</v>
      </c>
      <c r="B2747" s="1" t="str">
        <f>IF(COUNTIF($A$2:A2747,A2747)&gt;1,"Duplicate","Unique")</f>
        <v>Unique</v>
      </c>
      <c r="C2747" s="1" t="s">
        <v>5635</v>
      </c>
      <c r="D2747" s="1" t="s">
        <v>130</v>
      </c>
      <c r="E2747" s="1" t="str">
        <f t="shared" si="295"/>
        <v>Submitted</v>
      </c>
      <c r="F2747" s="1" t="s">
        <v>47</v>
      </c>
      <c r="G2747" s="1">
        <v>49</v>
      </c>
      <c r="H2747" s="1" t="s">
        <v>36</v>
      </c>
      <c r="I2747" s="1" t="s">
        <v>25</v>
      </c>
      <c r="J2747" s="1" t="s">
        <v>49</v>
      </c>
      <c r="K2747" s="4">
        <v>1831493</v>
      </c>
      <c r="L2747" s="4" t="str">
        <f t="shared" si="296"/>
        <v>Submitted</v>
      </c>
      <c r="M2747" s="1">
        <v>575</v>
      </c>
      <c r="N2747" s="1" t="str">
        <f t="shared" si="297"/>
        <v>High_risk</v>
      </c>
      <c r="O2747" s="1" t="str">
        <f t="shared" si="298"/>
        <v>Excellent</v>
      </c>
      <c r="P2747" s="1" t="str">
        <f t="shared" si="299"/>
        <v>Submitted</v>
      </c>
      <c r="Q2747" s="1" t="str">
        <f t="shared" si="300"/>
        <v>Valid</v>
      </c>
      <c r="R2747" s="1" t="s">
        <v>70</v>
      </c>
      <c r="S2747" s="4">
        <v>1827702</v>
      </c>
      <c r="T2747" s="1">
        <v>16.93</v>
      </c>
      <c r="U2747" s="1">
        <v>60</v>
      </c>
      <c r="V2747" s="1">
        <v>30461.7</v>
      </c>
      <c r="W2747" s="4">
        <f t="shared" si="301"/>
        <v>2578582.9050000003</v>
      </c>
      <c r="X2747" s="1" t="s">
        <v>105</v>
      </c>
      <c r="Y2747" s="1" t="s">
        <v>106</v>
      </c>
      <c r="Z2747" s="8">
        <v>48209</v>
      </c>
      <c r="AA2747" s="8" t="str">
        <f>TEXT(Table2[[#This Row],[Application_Date]],"yyy")</f>
        <v>2031</v>
      </c>
      <c r="AB2747" s="8" t="str">
        <f>TEXT(Table2[[#This Row],[Application_Date]],"mmmm")</f>
        <v>December</v>
      </c>
      <c r="AC2747" s="1" t="s">
        <v>41</v>
      </c>
      <c r="AD2747" s="1" t="s">
        <v>30</v>
      </c>
      <c r="AE2747" s="1" t="s">
        <v>62</v>
      </c>
    </row>
    <row r="2748" spans="1:31" x14ac:dyDescent="0.25">
      <c r="A2748" s="1" t="s">
        <v>5636</v>
      </c>
      <c r="B2748" s="1" t="str">
        <f>IF(COUNTIF($A$2:A2748,A2748)&gt;1,"Duplicate","Unique")</f>
        <v>Unique</v>
      </c>
      <c r="C2748" s="1" t="s">
        <v>5637</v>
      </c>
      <c r="D2748" s="1" t="s">
        <v>130</v>
      </c>
      <c r="E2748" s="1" t="str">
        <f t="shared" si="295"/>
        <v>Submitted</v>
      </c>
      <c r="F2748" s="1" t="s">
        <v>47</v>
      </c>
      <c r="G2748" s="1">
        <v>58</v>
      </c>
      <c r="H2748" s="1" t="s">
        <v>24</v>
      </c>
      <c r="I2748" s="1" t="s">
        <v>48</v>
      </c>
      <c r="J2748" s="1" t="s">
        <v>70</v>
      </c>
      <c r="K2748" s="4">
        <v>977000</v>
      </c>
      <c r="L2748" s="4" t="str">
        <f t="shared" si="296"/>
        <v>Submitted</v>
      </c>
      <c r="M2748" s="1">
        <v>631</v>
      </c>
      <c r="N2748" s="1" t="str">
        <f t="shared" si="297"/>
        <v>low_risk</v>
      </c>
      <c r="O2748" s="1" t="str">
        <f t="shared" si="298"/>
        <v>Excellent</v>
      </c>
      <c r="P2748" s="1" t="str">
        <f t="shared" si="299"/>
        <v>Submitted</v>
      </c>
      <c r="Q2748" s="1" t="str">
        <f t="shared" si="300"/>
        <v>Valid</v>
      </c>
      <c r="R2748" s="1" t="s">
        <v>38</v>
      </c>
      <c r="S2748" s="4">
        <v>439528</v>
      </c>
      <c r="T2748" s="1">
        <v>10.82</v>
      </c>
      <c r="U2748" s="1">
        <v>12</v>
      </c>
      <c r="V2748" s="1">
        <v>36627.33</v>
      </c>
      <c r="W2748" s="4">
        <f t="shared" si="301"/>
        <v>396485.00801233522</v>
      </c>
      <c r="X2748" s="1" t="s">
        <v>50</v>
      </c>
      <c r="Y2748" s="1" t="s">
        <v>51</v>
      </c>
      <c r="Z2748" s="8">
        <v>48210</v>
      </c>
      <c r="AA2748" s="8" t="str">
        <f>TEXT(Table2[[#This Row],[Application_Date]],"yyy")</f>
        <v>2031</v>
      </c>
      <c r="AB2748" s="8" t="str">
        <f>TEXT(Table2[[#This Row],[Application_Date]],"mmmm")</f>
        <v>December</v>
      </c>
      <c r="AC2748" s="1" t="s">
        <v>41</v>
      </c>
      <c r="AD2748" s="1" t="s">
        <v>42</v>
      </c>
      <c r="AE2748" s="1" t="s">
        <v>66</v>
      </c>
    </row>
    <row r="2749" spans="1:31" x14ac:dyDescent="0.25">
      <c r="A2749" s="1" t="s">
        <v>5638</v>
      </c>
      <c r="B2749" s="1" t="str">
        <f>IF(COUNTIF($A$2:A2749,A2749)&gt;1,"Duplicate","Unique")</f>
        <v>Unique</v>
      </c>
      <c r="C2749" s="1" t="s">
        <v>5639</v>
      </c>
      <c r="D2749" s="1" t="s">
        <v>249</v>
      </c>
      <c r="E2749" s="1" t="str">
        <f t="shared" si="295"/>
        <v>Submitted</v>
      </c>
      <c r="F2749" s="1" t="s">
        <v>35</v>
      </c>
      <c r="G2749" s="1">
        <v>43</v>
      </c>
      <c r="H2749" s="1" t="s">
        <v>36</v>
      </c>
      <c r="I2749" s="1" t="s">
        <v>25</v>
      </c>
      <c r="J2749" s="1" t="s">
        <v>26</v>
      </c>
      <c r="K2749" s="4">
        <v>2468352</v>
      </c>
      <c r="L2749" s="4" t="str">
        <f t="shared" si="296"/>
        <v>Submitted</v>
      </c>
      <c r="M2749" s="1">
        <v>725</v>
      </c>
      <c r="N2749" s="1" t="str">
        <f t="shared" si="297"/>
        <v>low_risk</v>
      </c>
      <c r="O2749" s="1" t="str">
        <f t="shared" si="298"/>
        <v>Excellent</v>
      </c>
      <c r="P2749" s="1" t="str">
        <f t="shared" si="299"/>
        <v>Submitted</v>
      </c>
      <c r="Q2749" s="1" t="str">
        <f t="shared" si="300"/>
        <v>Valid</v>
      </c>
      <c r="R2749" s="1" t="s">
        <v>70</v>
      </c>
      <c r="S2749" s="4">
        <v>3859383</v>
      </c>
      <c r="T2749" s="1">
        <v>18.18</v>
      </c>
      <c r="U2749" s="1">
        <v>120</v>
      </c>
      <c r="V2749" s="1">
        <v>32161.53</v>
      </c>
      <c r="W2749" s="4">
        <f t="shared" si="301"/>
        <v>5846965.2449999992</v>
      </c>
      <c r="X2749" s="1" t="s">
        <v>28</v>
      </c>
      <c r="Y2749" s="1" t="s">
        <v>29</v>
      </c>
      <c r="Z2749" s="8">
        <v>48211</v>
      </c>
      <c r="AA2749" s="8" t="str">
        <f>TEXT(Table2[[#This Row],[Application_Date]],"yyy")</f>
        <v>2031</v>
      </c>
      <c r="AB2749" s="8" t="str">
        <f>TEXT(Table2[[#This Row],[Application_Date]],"mmmm")</f>
        <v>December</v>
      </c>
      <c r="AC2749" s="1" t="s">
        <v>61</v>
      </c>
      <c r="AD2749" s="1" t="s">
        <v>30</v>
      </c>
      <c r="AE2749" s="1" t="s">
        <v>66</v>
      </c>
    </row>
    <row r="2750" spans="1:31" x14ac:dyDescent="0.25">
      <c r="A2750" s="1" t="s">
        <v>5640</v>
      </c>
      <c r="B2750" s="1" t="str">
        <f>IF(COUNTIF($A$2:A2750,A2750)&gt;1,"Duplicate","Unique")</f>
        <v>Unique</v>
      </c>
      <c r="C2750" s="1" t="s">
        <v>5641</v>
      </c>
      <c r="D2750" s="1" t="s">
        <v>69</v>
      </c>
      <c r="E2750" s="1" t="str">
        <f t="shared" si="295"/>
        <v>Submitted</v>
      </c>
      <c r="F2750" s="1" t="s">
        <v>35</v>
      </c>
      <c r="G2750" s="1">
        <v>59</v>
      </c>
      <c r="H2750" s="1" t="s">
        <v>36</v>
      </c>
      <c r="I2750" s="1" t="s">
        <v>25</v>
      </c>
      <c r="J2750" s="1" t="s">
        <v>26</v>
      </c>
      <c r="K2750" s="4">
        <v>1227311</v>
      </c>
      <c r="L2750" s="4" t="str">
        <f t="shared" si="296"/>
        <v>Submitted</v>
      </c>
      <c r="M2750" s="1">
        <v>825</v>
      </c>
      <c r="N2750" s="1" t="str">
        <f t="shared" si="297"/>
        <v>medium_risk</v>
      </c>
      <c r="O2750" s="1" t="str">
        <f t="shared" si="298"/>
        <v>Excellent</v>
      </c>
      <c r="P2750" s="1" t="str">
        <f t="shared" si="299"/>
        <v>Submitted</v>
      </c>
      <c r="Q2750" s="1" t="str">
        <f t="shared" si="300"/>
        <v>Valid</v>
      </c>
      <c r="R2750" s="1" t="s">
        <v>27</v>
      </c>
      <c r="S2750" s="4">
        <v>2383971</v>
      </c>
      <c r="T2750" s="1">
        <v>15.19</v>
      </c>
      <c r="U2750" s="1">
        <v>120</v>
      </c>
      <c r="V2750" s="1">
        <v>19866.419999999998</v>
      </c>
      <c r="W2750" s="4">
        <f t="shared" si="301"/>
        <v>3017709.9575</v>
      </c>
      <c r="X2750" s="1" t="s">
        <v>28</v>
      </c>
      <c r="Y2750" s="1" t="s">
        <v>29</v>
      </c>
      <c r="Z2750" s="8">
        <v>48212</v>
      </c>
      <c r="AA2750" s="8" t="str">
        <f>TEXT(Table2[[#This Row],[Application_Date]],"yyy")</f>
        <v>2031</v>
      </c>
      <c r="AB2750" s="8" t="str">
        <f>TEXT(Table2[[#This Row],[Application_Date]],"mmmm")</f>
        <v>December</v>
      </c>
      <c r="AC2750" s="1" t="s">
        <v>61</v>
      </c>
      <c r="AD2750" s="1" t="s">
        <v>30</v>
      </c>
      <c r="AE2750" s="1" t="s">
        <v>43</v>
      </c>
    </row>
    <row r="2751" spans="1:31" x14ac:dyDescent="0.25">
      <c r="A2751" s="1" t="s">
        <v>5642</v>
      </c>
      <c r="B2751" s="1" t="str">
        <f>IF(COUNTIF($A$2:A2751,A2751)&gt;1,"Duplicate","Unique")</f>
        <v>Unique</v>
      </c>
      <c r="C2751" s="1" t="s">
        <v>5643</v>
      </c>
      <c r="D2751" s="1" t="s">
        <v>81</v>
      </c>
      <c r="E2751" s="1" t="str">
        <f t="shared" si="295"/>
        <v>Submitted</v>
      </c>
      <c r="F2751" s="1" t="s">
        <v>35</v>
      </c>
      <c r="G2751" s="1">
        <v>49</v>
      </c>
      <c r="H2751" s="1" t="s">
        <v>24</v>
      </c>
      <c r="I2751" s="1" t="s">
        <v>48</v>
      </c>
      <c r="J2751" s="1" t="s">
        <v>37</v>
      </c>
      <c r="K2751" s="4">
        <v>0</v>
      </c>
      <c r="L2751" s="4" t="str">
        <f t="shared" si="296"/>
        <v>Submitted</v>
      </c>
      <c r="M2751" s="1">
        <v>822</v>
      </c>
      <c r="N2751" s="1" t="str">
        <f t="shared" si="297"/>
        <v>medium_risk</v>
      </c>
      <c r="O2751" s="1" t="str">
        <f t="shared" si="298"/>
        <v>Excellent</v>
      </c>
      <c r="P2751" s="1" t="str">
        <f t="shared" si="299"/>
        <v>Submitted</v>
      </c>
      <c r="Q2751" s="1" t="str">
        <f t="shared" si="300"/>
        <v>Valid</v>
      </c>
      <c r="R2751" s="1" t="s">
        <v>38</v>
      </c>
      <c r="S2751" s="4">
        <v>420303</v>
      </c>
      <c r="T2751" s="1">
        <v>12.18</v>
      </c>
      <c r="U2751" s="1">
        <v>60</v>
      </c>
      <c r="V2751" s="1">
        <v>7005.05</v>
      </c>
      <c r="W2751" s="4">
        <f t="shared" si="301"/>
        <v>426607.54499999998</v>
      </c>
      <c r="X2751" s="1" t="s">
        <v>85</v>
      </c>
      <c r="Y2751" s="1" t="s">
        <v>86</v>
      </c>
      <c r="Z2751" s="8">
        <v>48213</v>
      </c>
      <c r="AA2751" s="8" t="str">
        <f>TEXT(Table2[[#This Row],[Application_Date]],"yyy")</f>
        <v>2031</v>
      </c>
      <c r="AB2751" s="8" t="str">
        <f>TEXT(Table2[[#This Row],[Application_Date]],"mmmm")</f>
        <v>December</v>
      </c>
      <c r="AC2751" s="1" t="s">
        <v>61</v>
      </c>
      <c r="AD2751" s="1" t="s">
        <v>42</v>
      </c>
      <c r="AE2751" s="1" t="s">
        <v>62</v>
      </c>
    </row>
    <row r="2752" spans="1:31" x14ac:dyDescent="0.25">
      <c r="A2752" s="1" t="s">
        <v>5644</v>
      </c>
      <c r="B2752" s="1" t="str">
        <f>IF(COUNTIF($A$2:A2752,A2752)&gt;1,"Duplicate","Unique")</f>
        <v>Unique</v>
      </c>
      <c r="C2752" s="1" t="s">
        <v>5645</v>
      </c>
      <c r="D2752" s="1" t="s">
        <v>229</v>
      </c>
      <c r="E2752" s="1" t="str">
        <f t="shared" si="295"/>
        <v>Submitted</v>
      </c>
      <c r="F2752" s="1" t="s">
        <v>47</v>
      </c>
      <c r="G2752" s="1">
        <v>65</v>
      </c>
      <c r="H2752" s="1" t="s">
        <v>36</v>
      </c>
      <c r="I2752" s="1" t="s">
        <v>48</v>
      </c>
      <c r="J2752" s="1" t="s">
        <v>26</v>
      </c>
      <c r="K2752" s="4">
        <v>1343490</v>
      </c>
      <c r="L2752" s="4" t="str">
        <f t="shared" si="296"/>
        <v>Submitted</v>
      </c>
      <c r="M2752" s="1">
        <v>827</v>
      </c>
      <c r="N2752" s="1" t="str">
        <f t="shared" si="297"/>
        <v>medium_risk</v>
      </c>
      <c r="O2752" s="1" t="str">
        <f t="shared" si="298"/>
        <v>Excellent</v>
      </c>
      <c r="P2752" s="1" t="str">
        <f t="shared" si="299"/>
        <v>Submitted</v>
      </c>
      <c r="Q2752" s="1" t="str">
        <f t="shared" si="300"/>
        <v>Valid</v>
      </c>
      <c r="R2752" s="1" t="s">
        <v>70</v>
      </c>
      <c r="S2752" s="4">
        <v>641763</v>
      </c>
      <c r="T2752" s="1">
        <v>7.4</v>
      </c>
      <c r="U2752" s="1">
        <v>180</v>
      </c>
      <c r="V2752" s="1">
        <v>3565.35</v>
      </c>
      <c r="W2752" s="4">
        <f t="shared" si="301"/>
        <v>395753.85000000003</v>
      </c>
      <c r="X2752" s="1" t="s">
        <v>85</v>
      </c>
      <c r="Y2752" s="1" t="s">
        <v>86</v>
      </c>
      <c r="Z2752" s="8">
        <v>48214</v>
      </c>
      <c r="AA2752" s="8" t="str">
        <f>TEXT(Table2[[#This Row],[Application_Date]],"yyy")</f>
        <v>2032</v>
      </c>
      <c r="AB2752" s="8" t="str">
        <f>TEXT(Table2[[#This Row],[Application_Date]],"mmmm")</f>
        <v>January</v>
      </c>
      <c r="AC2752" s="1" t="s">
        <v>61</v>
      </c>
      <c r="AD2752" s="1" t="s">
        <v>42</v>
      </c>
      <c r="AE2752" s="1" t="s">
        <v>31</v>
      </c>
    </row>
    <row r="2753" spans="1:31" x14ac:dyDescent="0.25">
      <c r="A2753" s="1" t="s">
        <v>5646</v>
      </c>
      <c r="B2753" s="1" t="str">
        <f>IF(COUNTIF($A$2:A2753,A2753)&gt;1,"Duplicate","Unique")</f>
        <v>Unique</v>
      </c>
      <c r="C2753" s="1" t="s">
        <v>5647</v>
      </c>
      <c r="D2753" s="1" t="s">
        <v>46</v>
      </c>
      <c r="E2753" s="1" t="str">
        <f t="shared" si="295"/>
        <v>Submitted</v>
      </c>
      <c r="F2753" s="1" t="s">
        <v>35</v>
      </c>
      <c r="G2753" s="1">
        <v>29</v>
      </c>
      <c r="H2753" s="1" t="s">
        <v>36</v>
      </c>
      <c r="I2753" s="1" t="s">
        <v>48</v>
      </c>
      <c r="J2753" s="1" t="s">
        <v>49</v>
      </c>
      <c r="K2753" s="4">
        <v>2094061</v>
      </c>
      <c r="L2753" s="4" t="str">
        <f t="shared" si="296"/>
        <v>Submitted</v>
      </c>
      <c r="M2753" s="1">
        <v>527</v>
      </c>
      <c r="N2753" s="1" t="str">
        <f t="shared" si="297"/>
        <v>High_risk</v>
      </c>
      <c r="O2753" s="1" t="str">
        <f t="shared" si="298"/>
        <v>Excellent</v>
      </c>
      <c r="P2753" s="1" t="str">
        <f t="shared" si="299"/>
        <v>Submitted</v>
      </c>
      <c r="Q2753" s="1" t="str">
        <f t="shared" si="300"/>
        <v>Valid</v>
      </c>
      <c r="R2753" s="1" t="s">
        <v>27</v>
      </c>
      <c r="S2753" s="4">
        <v>788188</v>
      </c>
      <c r="T2753" s="1">
        <v>15.1</v>
      </c>
      <c r="U2753" s="1">
        <v>180</v>
      </c>
      <c r="V2753" s="1">
        <v>4378.82</v>
      </c>
      <c r="W2753" s="4">
        <f t="shared" si="301"/>
        <v>991803.23333333328</v>
      </c>
      <c r="X2753" s="1" t="s">
        <v>28</v>
      </c>
      <c r="Y2753" s="1" t="s">
        <v>29</v>
      </c>
      <c r="Z2753" s="8">
        <v>48215</v>
      </c>
      <c r="AA2753" s="8" t="str">
        <f>TEXT(Table2[[#This Row],[Application_Date]],"yyy")</f>
        <v>2032</v>
      </c>
      <c r="AB2753" s="8" t="str">
        <f>TEXT(Table2[[#This Row],[Application_Date]],"mmmm")</f>
        <v>January</v>
      </c>
      <c r="AC2753" s="1" t="s">
        <v>61</v>
      </c>
      <c r="AD2753" s="1" t="s">
        <v>42</v>
      </c>
      <c r="AE2753" s="1" t="s">
        <v>31</v>
      </c>
    </row>
    <row r="2754" spans="1:31" x14ac:dyDescent="0.25">
      <c r="A2754" s="1" t="s">
        <v>5648</v>
      </c>
      <c r="B2754" s="1" t="str">
        <f>IF(COUNTIF($A$2:A2754,A2754)&gt;1,"Duplicate","Unique")</f>
        <v>Unique</v>
      </c>
      <c r="C2754" s="1" t="s">
        <v>5649</v>
      </c>
      <c r="D2754" s="1" t="s">
        <v>148</v>
      </c>
      <c r="E2754" s="1" t="str">
        <f t="shared" ref="E2754:E2817" si="302">IF(C2754="","Missing","Submitted")</f>
        <v>Submitted</v>
      </c>
      <c r="F2754" s="1" t="s">
        <v>35</v>
      </c>
      <c r="G2754" s="1">
        <v>64</v>
      </c>
      <c r="H2754" s="1" t="s">
        <v>24</v>
      </c>
      <c r="I2754" s="1" t="s">
        <v>48</v>
      </c>
      <c r="J2754" s="1" t="s">
        <v>49</v>
      </c>
      <c r="K2754" s="4">
        <v>1282200</v>
      </c>
      <c r="L2754" s="4" t="str">
        <f t="shared" ref="L2754:L2817" si="303">IF(K2754="","Missing","Submitted")</f>
        <v>Submitted</v>
      </c>
      <c r="M2754" s="1">
        <v>579</v>
      </c>
      <c r="N2754" s="1" t="str">
        <f t="shared" ref="N2754:N2817" si="304">IF(M2754&lt;600,"High_risk",IF(M2754&gt;=750,"medium_risk","low_risk"))</f>
        <v>High_risk</v>
      </c>
      <c r="O2754" s="1" t="str">
        <f t="shared" ref="O2754:O2817" si="305">IF(J2755&lt;503,"Poor",IF(J2755&lt;=550,"Fair",IF(J2755&lt;=750,"Good","Excellent")))</f>
        <v>Excellent</v>
      </c>
      <c r="P2754" s="1" t="str">
        <f t="shared" ref="P2754:P2817" si="306">IF(S2754="","Missing","Submitted")</f>
        <v>Submitted</v>
      </c>
      <c r="Q2754" s="1" t="str">
        <f t="shared" ref="Q2754:Q2817" si="307">IF(AND(M2754&gt;=300,M2754&lt;=900),"Valid","Invalid")</f>
        <v>Valid</v>
      </c>
      <c r="R2754" s="1" t="s">
        <v>82</v>
      </c>
      <c r="S2754" s="4">
        <v>2928813</v>
      </c>
      <c r="T2754" s="1">
        <v>17.87</v>
      </c>
      <c r="U2754" s="1">
        <v>24</v>
      </c>
      <c r="V2754" s="1">
        <v>122033.88</v>
      </c>
      <c r="W2754" s="4">
        <f t="shared" ref="W2754:W2817" si="308">PMT(T2754/12,U2754,-S2754)</f>
        <v>4361490.6938625099</v>
      </c>
      <c r="X2754" s="1" t="s">
        <v>85</v>
      </c>
      <c r="Y2754" s="1" t="s">
        <v>86</v>
      </c>
      <c r="Z2754" s="8">
        <v>48216</v>
      </c>
      <c r="AA2754" s="8" t="str">
        <f>TEXT(Table2[[#This Row],[Application_Date]],"yyy")</f>
        <v>2032</v>
      </c>
      <c r="AB2754" s="8" t="str">
        <f>TEXT(Table2[[#This Row],[Application_Date]],"mmmm")</f>
        <v>January</v>
      </c>
      <c r="AC2754" s="1" t="s">
        <v>61</v>
      </c>
      <c r="AD2754" s="1" t="s">
        <v>42</v>
      </c>
      <c r="AE2754" s="1" t="s">
        <v>31</v>
      </c>
    </row>
    <row r="2755" spans="1:31" x14ac:dyDescent="0.25">
      <c r="A2755" s="1" t="s">
        <v>5650</v>
      </c>
      <c r="B2755" s="1" t="str">
        <f>IF(COUNTIF($A$2:A2755,A2755)&gt;1,"Duplicate","Unique")</f>
        <v>Unique</v>
      </c>
      <c r="C2755" s="1" t="s">
        <v>5651</v>
      </c>
      <c r="D2755" s="1" t="s">
        <v>145</v>
      </c>
      <c r="E2755" s="1" t="str">
        <f t="shared" si="302"/>
        <v>Submitted</v>
      </c>
      <c r="F2755" s="1" t="s">
        <v>47</v>
      </c>
      <c r="G2755" s="1">
        <v>31</v>
      </c>
      <c r="H2755" s="1" t="s">
        <v>36</v>
      </c>
      <c r="I2755" s="1" t="s">
        <v>48</v>
      </c>
      <c r="J2755" s="1" t="s">
        <v>37</v>
      </c>
      <c r="K2755" s="4">
        <v>491646</v>
      </c>
      <c r="L2755" s="4" t="str">
        <f t="shared" si="303"/>
        <v>Submitted</v>
      </c>
      <c r="M2755" s="1">
        <v>657</v>
      </c>
      <c r="N2755" s="1" t="str">
        <f t="shared" si="304"/>
        <v>low_risk</v>
      </c>
      <c r="O2755" s="1" t="str">
        <f t="shared" si="305"/>
        <v>Excellent</v>
      </c>
      <c r="P2755" s="1" t="str">
        <f t="shared" si="306"/>
        <v>Submitted</v>
      </c>
      <c r="Q2755" s="1" t="str">
        <f t="shared" si="307"/>
        <v>Valid</v>
      </c>
      <c r="R2755" s="1" t="s">
        <v>82</v>
      </c>
      <c r="S2755" s="4">
        <v>2771837</v>
      </c>
      <c r="T2755" s="1">
        <v>11.01</v>
      </c>
      <c r="U2755" s="1">
        <v>60</v>
      </c>
      <c r="V2755" s="1">
        <v>46197.279999999999</v>
      </c>
      <c r="W2755" s="4">
        <f t="shared" si="308"/>
        <v>2543160.4474999998</v>
      </c>
      <c r="X2755" s="1" t="s">
        <v>85</v>
      </c>
      <c r="Y2755" s="1" t="s">
        <v>86</v>
      </c>
      <c r="Z2755" s="8">
        <v>48217</v>
      </c>
      <c r="AA2755" s="8" t="str">
        <f>TEXT(Table2[[#This Row],[Application_Date]],"yyy")</f>
        <v>2032</v>
      </c>
      <c r="AB2755" s="8" t="str">
        <f>TEXT(Table2[[#This Row],[Application_Date]],"mmmm")</f>
        <v>January</v>
      </c>
      <c r="AC2755" s="1" t="s">
        <v>61</v>
      </c>
      <c r="AD2755" s="1" t="s">
        <v>42</v>
      </c>
      <c r="AE2755" s="1" t="s">
        <v>66</v>
      </c>
    </row>
    <row r="2756" spans="1:31" x14ac:dyDescent="0.25">
      <c r="A2756" s="1" t="s">
        <v>5652</v>
      </c>
      <c r="B2756" s="1" t="str">
        <f>IF(COUNTIF($A$2:A2756,A2756)&gt;1,"Duplicate","Unique")</f>
        <v>Unique</v>
      </c>
      <c r="C2756" s="1" t="s">
        <v>5653</v>
      </c>
      <c r="D2756" s="1" t="s">
        <v>99</v>
      </c>
      <c r="E2756" s="1" t="str">
        <f t="shared" si="302"/>
        <v>Submitted</v>
      </c>
      <c r="F2756" s="1" t="s">
        <v>47</v>
      </c>
      <c r="G2756" s="1">
        <v>23</v>
      </c>
      <c r="H2756" s="1" t="s">
        <v>24</v>
      </c>
      <c r="I2756" s="1" t="s">
        <v>48</v>
      </c>
      <c r="J2756" s="1" t="s">
        <v>26</v>
      </c>
      <c r="K2756" s="4">
        <v>1988137</v>
      </c>
      <c r="L2756" s="4" t="str">
        <f t="shared" si="303"/>
        <v>Submitted</v>
      </c>
      <c r="M2756" s="1">
        <v>329</v>
      </c>
      <c r="N2756" s="1" t="str">
        <f t="shared" si="304"/>
        <v>High_risk</v>
      </c>
      <c r="O2756" s="1" t="str">
        <f t="shared" si="305"/>
        <v>Excellent</v>
      </c>
      <c r="P2756" s="1" t="str">
        <f t="shared" si="306"/>
        <v>Submitted</v>
      </c>
      <c r="Q2756" s="1" t="str">
        <f t="shared" si="307"/>
        <v>Valid</v>
      </c>
      <c r="R2756" s="1" t="s">
        <v>70</v>
      </c>
      <c r="S2756" s="4">
        <v>885585</v>
      </c>
      <c r="T2756" s="1">
        <v>16.809999999999999</v>
      </c>
      <c r="U2756" s="1">
        <v>120</v>
      </c>
      <c r="V2756" s="1">
        <v>7379.88</v>
      </c>
      <c r="W2756" s="4">
        <f t="shared" si="308"/>
        <v>1240556.9874999998</v>
      </c>
      <c r="X2756" s="1" t="s">
        <v>95</v>
      </c>
      <c r="Y2756" s="1" t="s">
        <v>96</v>
      </c>
      <c r="Z2756" s="8">
        <v>48218</v>
      </c>
      <c r="AA2756" s="8" t="str">
        <f>TEXT(Table2[[#This Row],[Application_Date]],"yyy")</f>
        <v>2032</v>
      </c>
      <c r="AB2756" s="8" t="str">
        <f>TEXT(Table2[[#This Row],[Application_Date]],"mmmm")</f>
        <v>January</v>
      </c>
      <c r="AC2756" s="1" t="s">
        <v>61</v>
      </c>
      <c r="AD2756" s="1" t="s">
        <v>42</v>
      </c>
      <c r="AE2756" s="1" t="s">
        <v>43</v>
      </c>
    </row>
    <row r="2757" spans="1:31" x14ac:dyDescent="0.25">
      <c r="A2757" s="1" t="s">
        <v>5654</v>
      </c>
      <c r="B2757" s="1" t="str">
        <f>IF(COUNTIF($A$2:A2757,A2757)&gt;1,"Duplicate","Unique")</f>
        <v>Unique</v>
      </c>
      <c r="C2757" s="1" t="s">
        <v>5655</v>
      </c>
      <c r="D2757" s="1" t="s">
        <v>172</v>
      </c>
      <c r="E2757" s="1" t="str">
        <f t="shared" si="302"/>
        <v>Submitted</v>
      </c>
      <c r="F2757" s="1" t="s">
        <v>35</v>
      </c>
      <c r="G2757" s="1">
        <v>47</v>
      </c>
      <c r="H2757" s="1" t="s">
        <v>36</v>
      </c>
      <c r="I2757" s="1" t="s">
        <v>25</v>
      </c>
      <c r="J2757" s="1" t="s">
        <v>70</v>
      </c>
      <c r="K2757" s="4">
        <v>1687253</v>
      </c>
      <c r="L2757" s="4" t="str">
        <f t="shared" si="303"/>
        <v>Submitted</v>
      </c>
      <c r="M2757" s="1">
        <v>599</v>
      </c>
      <c r="N2757" s="1" t="str">
        <f t="shared" si="304"/>
        <v>High_risk</v>
      </c>
      <c r="O2757" s="1" t="str">
        <f t="shared" si="305"/>
        <v>Excellent</v>
      </c>
      <c r="P2757" s="1" t="str">
        <f t="shared" si="306"/>
        <v>Submitted</v>
      </c>
      <c r="Q2757" s="1" t="str">
        <f t="shared" si="307"/>
        <v>Valid</v>
      </c>
      <c r="R2757" s="1" t="s">
        <v>27</v>
      </c>
      <c r="S2757" s="4">
        <v>3671592</v>
      </c>
      <c r="T2757" s="1">
        <v>11.46</v>
      </c>
      <c r="U2757" s="1">
        <v>60</v>
      </c>
      <c r="V2757" s="1">
        <v>61193.2</v>
      </c>
      <c r="W2757" s="4">
        <f t="shared" si="308"/>
        <v>3506370.3600000003</v>
      </c>
      <c r="X2757" s="1" t="s">
        <v>95</v>
      </c>
      <c r="Y2757" s="1" t="s">
        <v>96</v>
      </c>
      <c r="Z2757" s="8">
        <v>48219</v>
      </c>
      <c r="AA2757" s="8" t="str">
        <f>TEXT(Table2[[#This Row],[Application_Date]],"yyy")</f>
        <v>2032</v>
      </c>
      <c r="AB2757" s="8" t="str">
        <f>TEXT(Table2[[#This Row],[Application_Date]],"mmmm")</f>
        <v>January</v>
      </c>
      <c r="AC2757" s="1" t="s">
        <v>52</v>
      </c>
      <c r="AD2757" s="1" t="s">
        <v>42</v>
      </c>
      <c r="AE2757" s="1" t="s">
        <v>66</v>
      </c>
    </row>
    <row r="2758" spans="1:31" x14ac:dyDescent="0.25">
      <c r="A2758" s="1" t="s">
        <v>5656</v>
      </c>
      <c r="B2758" s="1" t="str">
        <f>IF(COUNTIF($A$2:A2758,A2758)&gt;1,"Duplicate","Unique")</f>
        <v>Unique</v>
      </c>
      <c r="C2758" s="1" t="s">
        <v>5657</v>
      </c>
      <c r="D2758" s="1" t="s">
        <v>242</v>
      </c>
      <c r="E2758" s="1" t="str">
        <f t="shared" si="302"/>
        <v>Submitted</v>
      </c>
      <c r="F2758" s="1" t="s">
        <v>47</v>
      </c>
      <c r="G2758" s="1">
        <v>65</v>
      </c>
      <c r="H2758" s="1" t="s">
        <v>36</v>
      </c>
      <c r="I2758" s="1" t="s">
        <v>48</v>
      </c>
      <c r="J2758" s="1" t="s">
        <v>49</v>
      </c>
      <c r="K2758" s="4">
        <v>-50000</v>
      </c>
      <c r="L2758" s="4" t="str">
        <f t="shared" si="303"/>
        <v>Submitted</v>
      </c>
      <c r="M2758" s="1">
        <v>456</v>
      </c>
      <c r="N2758" s="1" t="str">
        <f t="shared" si="304"/>
        <v>High_risk</v>
      </c>
      <c r="O2758" s="1" t="str">
        <f t="shared" si="305"/>
        <v>Excellent</v>
      </c>
      <c r="P2758" s="1" t="str">
        <f t="shared" si="306"/>
        <v>Submitted</v>
      </c>
      <c r="Q2758" s="1" t="str">
        <f t="shared" si="307"/>
        <v>Valid</v>
      </c>
      <c r="R2758" s="1" t="s">
        <v>27</v>
      </c>
      <c r="S2758" s="4">
        <v>1210587</v>
      </c>
      <c r="T2758" s="1">
        <v>14.21</v>
      </c>
      <c r="U2758" s="1">
        <v>12</v>
      </c>
      <c r="V2758" s="1">
        <v>100882.25</v>
      </c>
      <c r="W2758" s="4">
        <f t="shared" si="308"/>
        <v>1433658.3956881536</v>
      </c>
      <c r="X2758" s="1" t="s">
        <v>39</v>
      </c>
      <c r="Y2758" s="1" t="s">
        <v>40</v>
      </c>
      <c r="Z2758" s="8">
        <v>48220</v>
      </c>
      <c r="AA2758" s="8" t="str">
        <f>TEXT(Table2[[#This Row],[Application_Date]],"yyy")</f>
        <v>2032</v>
      </c>
      <c r="AB2758" s="8" t="str">
        <f>TEXT(Table2[[#This Row],[Application_Date]],"mmmm")</f>
        <v>January</v>
      </c>
      <c r="AC2758" s="1" t="s">
        <v>61</v>
      </c>
      <c r="AD2758" s="1" t="s">
        <v>42</v>
      </c>
      <c r="AE2758" s="1" t="s">
        <v>62</v>
      </c>
    </row>
    <row r="2759" spans="1:31" x14ac:dyDescent="0.25">
      <c r="A2759" s="1" t="s">
        <v>5658</v>
      </c>
      <c r="B2759" s="1" t="str">
        <f>IF(COUNTIF($A$2:A2759,A2759)&gt;1,"Duplicate","Unique")</f>
        <v>Unique</v>
      </c>
      <c r="C2759" s="1" t="s">
        <v>5659</v>
      </c>
      <c r="D2759" s="1" t="s">
        <v>659</v>
      </c>
      <c r="E2759" s="1" t="str">
        <f t="shared" si="302"/>
        <v>Submitted</v>
      </c>
      <c r="F2759" s="1" t="s">
        <v>35</v>
      </c>
      <c r="G2759" s="1">
        <v>59</v>
      </c>
      <c r="H2759" s="1" t="s">
        <v>24</v>
      </c>
      <c r="I2759" s="1" t="s">
        <v>25</v>
      </c>
      <c r="J2759" s="1" t="s">
        <v>37</v>
      </c>
      <c r="K2759" s="4">
        <v>822402</v>
      </c>
      <c r="L2759" s="4" t="str">
        <f t="shared" si="303"/>
        <v>Submitted</v>
      </c>
      <c r="M2759" s="1">
        <v>438</v>
      </c>
      <c r="N2759" s="1" t="str">
        <f t="shared" si="304"/>
        <v>High_risk</v>
      </c>
      <c r="O2759" s="1" t="str">
        <f t="shared" si="305"/>
        <v>Excellent</v>
      </c>
      <c r="P2759" s="1" t="str">
        <f t="shared" si="306"/>
        <v>Submitted</v>
      </c>
      <c r="Q2759" s="1" t="str">
        <f t="shared" si="307"/>
        <v>Valid</v>
      </c>
      <c r="R2759" s="1" t="s">
        <v>27</v>
      </c>
      <c r="S2759" s="4">
        <v>4406376</v>
      </c>
      <c r="T2759" s="1">
        <v>16.670000000000002</v>
      </c>
      <c r="U2759" s="1">
        <v>36</v>
      </c>
      <c r="V2759" s="1">
        <v>122399.33</v>
      </c>
      <c r="W2759" s="4">
        <f t="shared" si="308"/>
        <v>6121190.6600001501</v>
      </c>
      <c r="X2759" s="1" t="s">
        <v>50</v>
      </c>
      <c r="Y2759" s="1" t="s">
        <v>51</v>
      </c>
      <c r="Z2759" s="8">
        <v>48221</v>
      </c>
      <c r="AA2759" s="8" t="str">
        <f>TEXT(Table2[[#This Row],[Application_Date]],"yyy")</f>
        <v>2032</v>
      </c>
      <c r="AB2759" s="8" t="str">
        <f>TEXT(Table2[[#This Row],[Application_Date]],"mmmm")</f>
        <v>January</v>
      </c>
      <c r="AC2759" s="1" t="s">
        <v>41</v>
      </c>
      <c r="AD2759" s="1" t="s">
        <v>30</v>
      </c>
      <c r="AE2759" s="1" t="s">
        <v>66</v>
      </c>
    </row>
    <row r="2760" spans="1:31" x14ac:dyDescent="0.25">
      <c r="A2760" s="1" t="s">
        <v>5660</v>
      </c>
      <c r="B2760" s="1" t="str">
        <f>IF(COUNTIF($A$2:A2760,A2760)&gt;1,"Duplicate","Unique")</f>
        <v>Unique</v>
      </c>
      <c r="C2760" s="1" t="s">
        <v>5661</v>
      </c>
      <c r="D2760" s="1" t="s">
        <v>154</v>
      </c>
      <c r="E2760" s="1" t="str">
        <f t="shared" si="302"/>
        <v>Submitted</v>
      </c>
      <c r="F2760" s="1" t="s">
        <v>47</v>
      </c>
      <c r="G2760" s="1">
        <v>65</v>
      </c>
      <c r="H2760" s="1" t="s">
        <v>24</v>
      </c>
      <c r="I2760" s="1" t="s">
        <v>48</v>
      </c>
      <c r="J2760" s="1" t="s">
        <v>49</v>
      </c>
      <c r="K2760" s="4">
        <v>1466531</v>
      </c>
      <c r="L2760" s="4" t="str">
        <f t="shared" si="303"/>
        <v>Submitted</v>
      </c>
      <c r="M2760" s="1">
        <v>442</v>
      </c>
      <c r="N2760" s="1" t="str">
        <f t="shared" si="304"/>
        <v>High_risk</v>
      </c>
      <c r="O2760" s="1" t="str">
        <f t="shared" si="305"/>
        <v>Excellent</v>
      </c>
      <c r="P2760" s="1" t="str">
        <f t="shared" si="306"/>
        <v>Submitted</v>
      </c>
      <c r="Q2760" s="1" t="str">
        <f t="shared" si="307"/>
        <v>Valid</v>
      </c>
      <c r="R2760" s="1" t="s">
        <v>27</v>
      </c>
      <c r="S2760" s="4">
        <v>904269</v>
      </c>
      <c r="T2760" s="1">
        <v>18.690000000000001</v>
      </c>
      <c r="U2760" s="1">
        <v>180</v>
      </c>
      <c r="V2760" s="1">
        <v>5023.72</v>
      </c>
      <c r="W2760" s="4">
        <f t="shared" si="308"/>
        <v>1408398.9675</v>
      </c>
      <c r="X2760" s="1" t="s">
        <v>95</v>
      </c>
      <c r="Y2760" s="1" t="s">
        <v>96</v>
      </c>
      <c r="Z2760" s="8">
        <v>48222</v>
      </c>
      <c r="AA2760" s="8" t="str">
        <f>TEXT(Table2[[#This Row],[Application_Date]],"yyy")</f>
        <v>2032</v>
      </c>
      <c r="AB2760" s="8" t="str">
        <f>TEXT(Table2[[#This Row],[Application_Date]],"mmmm")</f>
        <v>January</v>
      </c>
      <c r="AC2760" s="1" t="s">
        <v>61</v>
      </c>
      <c r="AD2760" s="1" t="s">
        <v>30</v>
      </c>
      <c r="AE2760" s="1" t="s">
        <v>62</v>
      </c>
    </row>
    <row r="2761" spans="1:31" x14ac:dyDescent="0.25">
      <c r="A2761" s="1" t="s">
        <v>5662</v>
      </c>
      <c r="B2761" s="1" t="str">
        <f>IF(COUNTIF($A$2:A2761,A2761)&gt;1,"Duplicate","Unique")</f>
        <v>Unique</v>
      </c>
      <c r="C2761" s="1" t="s">
        <v>5663</v>
      </c>
      <c r="D2761" s="1">
        <v>0</v>
      </c>
      <c r="E2761" s="1" t="str">
        <f t="shared" si="302"/>
        <v>Submitted</v>
      </c>
      <c r="F2761" s="1" t="s">
        <v>35</v>
      </c>
      <c r="G2761" s="1">
        <v>57</v>
      </c>
      <c r="H2761" s="1" t="s">
        <v>36</v>
      </c>
      <c r="I2761" s="1" t="s">
        <v>48</v>
      </c>
      <c r="J2761" s="1" t="s">
        <v>49</v>
      </c>
      <c r="K2761" s="4">
        <v>832800</v>
      </c>
      <c r="L2761" s="4" t="str">
        <f t="shared" si="303"/>
        <v>Submitted</v>
      </c>
      <c r="M2761" s="1">
        <v>521</v>
      </c>
      <c r="N2761" s="1" t="str">
        <f t="shared" si="304"/>
        <v>High_risk</v>
      </c>
      <c r="O2761" s="1" t="str">
        <f t="shared" si="305"/>
        <v>Excellent</v>
      </c>
      <c r="P2761" s="1" t="str">
        <f t="shared" si="306"/>
        <v>Submitted</v>
      </c>
      <c r="Q2761" s="1" t="str">
        <f t="shared" si="307"/>
        <v>Valid</v>
      </c>
      <c r="R2761" s="1" t="s">
        <v>38</v>
      </c>
      <c r="S2761" s="4">
        <v>441672</v>
      </c>
      <c r="T2761" s="1">
        <v>11.46</v>
      </c>
      <c r="U2761" s="1">
        <v>60</v>
      </c>
      <c r="V2761" s="1">
        <v>7361.2</v>
      </c>
      <c r="W2761" s="4">
        <f t="shared" si="308"/>
        <v>421796.76</v>
      </c>
      <c r="X2761" s="1" t="s">
        <v>28</v>
      </c>
      <c r="Y2761" s="1" t="s">
        <v>29</v>
      </c>
      <c r="Z2761" s="8">
        <v>48223</v>
      </c>
      <c r="AA2761" s="8" t="str">
        <f>TEXT(Table2[[#This Row],[Application_Date]],"yyy")</f>
        <v>2032</v>
      </c>
      <c r="AB2761" s="8" t="str">
        <f>TEXT(Table2[[#This Row],[Application_Date]],"mmmm")</f>
        <v>January</v>
      </c>
      <c r="AC2761" s="1" t="s">
        <v>61</v>
      </c>
      <c r="AD2761" s="1" t="s">
        <v>42</v>
      </c>
      <c r="AE2761" s="1" t="s">
        <v>66</v>
      </c>
    </row>
    <row r="2762" spans="1:31" x14ac:dyDescent="0.25">
      <c r="A2762" s="1" t="s">
        <v>5664</v>
      </c>
      <c r="B2762" s="1" t="str">
        <f>IF(COUNTIF($A$2:A2762,A2762)&gt;1,"Duplicate","Unique")</f>
        <v>Unique</v>
      </c>
      <c r="C2762" s="1" t="s">
        <v>5665</v>
      </c>
      <c r="D2762" s="1" t="s">
        <v>102</v>
      </c>
      <c r="E2762" s="1" t="str">
        <f t="shared" si="302"/>
        <v>Submitted</v>
      </c>
      <c r="F2762" s="1" t="s">
        <v>35</v>
      </c>
      <c r="G2762" s="1">
        <v>55</v>
      </c>
      <c r="H2762" s="1" t="s">
        <v>36</v>
      </c>
      <c r="I2762" s="1" t="s">
        <v>25</v>
      </c>
      <c r="J2762" s="1" t="s">
        <v>49</v>
      </c>
      <c r="K2762" s="4">
        <v>1303583</v>
      </c>
      <c r="L2762" s="4" t="str">
        <f t="shared" si="303"/>
        <v>Submitted</v>
      </c>
      <c r="M2762" s="1">
        <v>528</v>
      </c>
      <c r="N2762" s="1" t="str">
        <f t="shared" si="304"/>
        <v>High_risk</v>
      </c>
      <c r="O2762" s="1" t="str">
        <f t="shared" si="305"/>
        <v>Excellent</v>
      </c>
      <c r="P2762" s="1" t="str">
        <f t="shared" si="306"/>
        <v>Submitted</v>
      </c>
      <c r="Q2762" s="1" t="str">
        <f t="shared" si="307"/>
        <v>Valid</v>
      </c>
      <c r="R2762" s="1" t="s">
        <v>6</v>
      </c>
      <c r="S2762" s="4">
        <v>4859944</v>
      </c>
      <c r="T2762" s="1">
        <v>8.91</v>
      </c>
      <c r="U2762" s="1">
        <v>120</v>
      </c>
      <c r="V2762" s="1">
        <v>40499.53</v>
      </c>
      <c r="W2762" s="4">
        <f t="shared" si="308"/>
        <v>3608508.4200000004</v>
      </c>
      <c r="X2762" s="1" t="s">
        <v>85</v>
      </c>
      <c r="Y2762" s="1" t="s">
        <v>86</v>
      </c>
      <c r="Z2762" s="8">
        <v>48224</v>
      </c>
      <c r="AA2762" s="8" t="str">
        <f>TEXT(Table2[[#This Row],[Application_Date]],"yyy")</f>
        <v>2032</v>
      </c>
      <c r="AB2762" s="8" t="str">
        <f>TEXT(Table2[[#This Row],[Application_Date]],"mmmm")</f>
        <v>January</v>
      </c>
      <c r="AC2762" s="1" t="s">
        <v>61</v>
      </c>
      <c r="AD2762" s="1" t="s">
        <v>42</v>
      </c>
      <c r="AE2762" s="1" t="s">
        <v>43</v>
      </c>
    </row>
    <row r="2763" spans="1:31" x14ac:dyDescent="0.25">
      <c r="A2763" s="1" t="s">
        <v>5666</v>
      </c>
      <c r="B2763" s="1" t="str">
        <f>IF(COUNTIF($A$2:A2763,A2763)&gt;1,"Duplicate","Unique")</f>
        <v>Unique</v>
      </c>
      <c r="C2763" s="1" t="s">
        <v>5667</v>
      </c>
      <c r="D2763" s="1" t="s">
        <v>102</v>
      </c>
      <c r="E2763" s="1" t="str">
        <f t="shared" si="302"/>
        <v>Submitted</v>
      </c>
      <c r="F2763" s="1" t="s">
        <v>47</v>
      </c>
      <c r="G2763" s="1">
        <v>22</v>
      </c>
      <c r="H2763" s="1" t="s">
        <v>36</v>
      </c>
      <c r="I2763" s="1" t="s">
        <v>48</v>
      </c>
      <c r="J2763" s="1" t="s">
        <v>70</v>
      </c>
      <c r="K2763" s="4">
        <v>1426979</v>
      </c>
      <c r="L2763" s="4" t="str">
        <f t="shared" si="303"/>
        <v>Submitted</v>
      </c>
      <c r="M2763" s="1">
        <v>448</v>
      </c>
      <c r="N2763" s="1" t="str">
        <f t="shared" si="304"/>
        <v>High_risk</v>
      </c>
      <c r="O2763" s="1" t="str">
        <f t="shared" si="305"/>
        <v>Excellent</v>
      </c>
      <c r="P2763" s="1" t="str">
        <f t="shared" si="306"/>
        <v>Submitted</v>
      </c>
      <c r="Q2763" s="1" t="str">
        <f t="shared" si="307"/>
        <v>Valid</v>
      </c>
      <c r="R2763" s="1" t="s">
        <v>82</v>
      </c>
      <c r="S2763" s="4">
        <v>4962312</v>
      </c>
      <c r="T2763" s="1">
        <v>16.329999999999998</v>
      </c>
      <c r="U2763" s="1">
        <v>120</v>
      </c>
      <c r="V2763" s="1">
        <v>41352.6</v>
      </c>
      <c r="W2763" s="4">
        <f t="shared" si="308"/>
        <v>6752879.5799999991</v>
      </c>
      <c r="X2763" s="1" t="s">
        <v>59</v>
      </c>
      <c r="Y2763" s="1" t="s">
        <v>60</v>
      </c>
      <c r="Z2763" s="8">
        <v>48225</v>
      </c>
      <c r="AA2763" s="8" t="str">
        <f>TEXT(Table2[[#This Row],[Application_Date]],"yyy")</f>
        <v>2032</v>
      </c>
      <c r="AB2763" s="8" t="str">
        <f>TEXT(Table2[[#This Row],[Application_Date]],"mmmm")</f>
        <v>January</v>
      </c>
      <c r="AC2763" s="1" t="s">
        <v>61</v>
      </c>
      <c r="AD2763" s="1" t="s">
        <v>42</v>
      </c>
      <c r="AE2763" s="1" t="s">
        <v>43</v>
      </c>
    </row>
    <row r="2764" spans="1:31" x14ac:dyDescent="0.25">
      <c r="A2764" s="1" t="s">
        <v>5668</v>
      </c>
      <c r="B2764" s="1" t="str">
        <f>IF(COUNTIF($A$2:A2764,A2764)&gt;1,"Duplicate","Unique")</f>
        <v>Unique</v>
      </c>
      <c r="C2764" s="1" t="s">
        <v>5669</v>
      </c>
      <c r="D2764" s="1" t="s">
        <v>148</v>
      </c>
      <c r="E2764" s="1" t="str">
        <f t="shared" si="302"/>
        <v>Submitted</v>
      </c>
      <c r="F2764" s="1" t="s">
        <v>35</v>
      </c>
      <c r="G2764" s="1">
        <v>37</v>
      </c>
      <c r="H2764" s="1" t="s">
        <v>24</v>
      </c>
      <c r="I2764" s="1" t="s">
        <v>25</v>
      </c>
      <c r="J2764" s="1" t="s">
        <v>49</v>
      </c>
      <c r="K2764" s="4">
        <v>758091</v>
      </c>
      <c r="L2764" s="4" t="str">
        <f t="shared" si="303"/>
        <v>Submitted</v>
      </c>
      <c r="M2764" s="1">
        <v>591</v>
      </c>
      <c r="N2764" s="1" t="str">
        <f t="shared" si="304"/>
        <v>High_risk</v>
      </c>
      <c r="O2764" s="1" t="str">
        <f t="shared" si="305"/>
        <v>Excellent</v>
      </c>
      <c r="P2764" s="1" t="str">
        <f t="shared" si="306"/>
        <v>Submitted</v>
      </c>
      <c r="Q2764" s="1" t="str">
        <f t="shared" si="307"/>
        <v>Valid</v>
      </c>
      <c r="R2764" s="1" t="s">
        <v>38</v>
      </c>
      <c r="S2764" s="4">
        <v>2584467</v>
      </c>
      <c r="T2764" s="1">
        <v>18.25</v>
      </c>
      <c r="U2764" s="1">
        <v>24</v>
      </c>
      <c r="V2764" s="1">
        <v>107686.12</v>
      </c>
      <c r="W2764" s="4">
        <f t="shared" si="308"/>
        <v>3930543.5634065531</v>
      </c>
      <c r="X2764" s="1" t="s">
        <v>85</v>
      </c>
      <c r="Y2764" s="1" t="s">
        <v>86</v>
      </c>
      <c r="Z2764" s="8">
        <v>48226</v>
      </c>
      <c r="AA2764" s="8" t="str">
        <f>TEXT(Table2[[#This Row],[Application_Date]],"yyy")</f>
        <v>2032</v>
      </c>
      <c r="AB2764" s="8" t="str">
        <f>TEXT(Table2[[#This Row],[Application_Date]],"mmmm")</f>
        <v>January</v>
      </c>
      <c r="AC2764" s="1" t="s">
        <v>61</v>
      </c>
      <c r="AD2764" s="1" t="s">
        <v>42</v>
      </c>
      <c r="AE2764" s="1" t="s">
        <v>43</v>
      </c>
    </row>
    <row r="2765" spans="1:31" x14ac:dyDescent="0.25">
      <c r="A2765" s="1" t="s">
        <v>5670</v>
      </c>
      <c r="B2765" s="1" t="str">
        <f>IF(COUNTIF($A$2:A2765,A2765)&gt;1,"Duplicate","Unique")</f>
        <v>Unique</v>
      </c>
      <c r="C2765" s="1" t="s">
        <v>5671</v>
      </c>
      <c r="D2765" s="1">
        <v>0</v>
      </c>
      <c r="E2765" s="1" t="str">
        <f t="shared" si="302"/>
        <v>Submitted</v>
      </c>
      <c r="F2765" s="1" t="s">
        <v>47</v>
      </c>
      <c r="G2765" s="1">
        <v>50</v>
      </c>
      <c r="H2765" s="1" t="s">
        <v>24</v>
      </c>
      <c r="I2765" s="1" t="s">
        <v>48</v>
      </c>
      <c r="J2765" s="1" t="s">
        <v>49</v>
      </c>
      <c r="K2765" s="4">
        <v>1718158</v>
      </c>
      <c r="L2765" s="4" t="str">
        <f t="shared" si="303"/>
        <v>Submitted</v>
      </c>
      <c r="M2765" s="1">
        <v>647</v>
      </c>
      <c r="N2765" s="1" t="str">
        <f t="shared" si="304"/>
        <v>low_risk</v>
      </c>
      <c r="O2765" s="1" t="str">
        <f t="shared" si="305"/>
        <v>Excellent</v>
      </c>
      <c r="P2765" s="1" t="str">
        <f t="shared" si="306"/>
        <v>Submitted</v>
      </c>
      <c r="Q2765" s="1" t="str">
        <f t="shared" si="307"/>
        <v>Valid</v>
      </c>
      <c r="R2765" s="1" t="s">
        <v>6</v>
      </c>
      <c r="S2765" s="4">
        <v>3224582</v>
      </c>
      <c r="T2765" s="1">
        <v>14.74</v>
      </c>
      <c r="U2765" s="1">
        <v>24</v>
      </c>
      <c r="V2765" s="1">
        <v>134357.57999999999</v>
      </c>
      <c r="W2765" s="4">
        <f t="shared" si="308"/>
        <v>3960861.5742972181</v>
      </c>
      <c r="X2765" s="1" t="s">
        <v>59</v>
      </c>
      <c r="Y2765" s="1" t="s">
        <v>60</v>
      </c>
      <c r="Z2765" s="8">
        <v>48227</v>
      </c>
      <c r="AA2765" s="8" t="str">
        <f>TEXT(Table2[[#This Row],[Application_Date]],"yyy")</f>
        <v>2032</v>
      </c>
      <c r="AB2765" s="8" t="str">
        <f>TEXT(Table2[[#This Row],[Application_Date]],"mmmm")</f>
        <v>January</v>
      </c>
      <c r="AC2765" s="1" t="s">
        <v>61</v>
      </c>
      <c r="AD2765" s="1" t="s">
        <v>42</v>
      </c>
      <c r="AE2765" s="1" t="s">
        <v>62</v>
      </c>
    </row>
    <row r="2766" spans="1:31" x14ac:dyDescent="0.25">
      <c r="A2766" s="1" t="s">
        <v>5672</v>
      </c>
      <c r="B2766" s="1" t="str">
        <f>IF(COUNTIF($A$2:A2766,A2766)&gt;1,"Duplicate","Unique")</f>
        <v>Unique</v>
      </c>
      <c r="C2766" s="1" t="s">
        <v>5673</v>
      </c>
      <c r="D2766" s="1" t="s">
        <v>328</v>
      </c>
      <c r="E2766" s="1" t="str">
        <f t="shared" si="302"/>
        <v>Submitted</v>
      </c>
      <c r="F2766" s="1" t="s">
        <v>47</v>
      </c>
      <c r="G2766" s="1">
        <v>62</v>
      </c>
      <c r="H2766" s="1" t="s">
        <v>24</v>
      </c>
      <c r="I2766" s="1" t="s">
        <v>25</v>
      </c>
      <c r="J2766" s="1" t="s">
        <v>26</v>
      </c>
      <c r="K2766" s="4">
        <v>2138911</v>
      </c>
      <c r="L2766" s="4" t="str">
        <f t="shared" si="303"/>
        <v>Submitted</v>
      </c>
      <c r="M2766" s="1">
        <v>311</v>
      </c>
      <c r="N2766" s="1" t="str">
        <f t="shared" si="304"/>
        <v>High_risk</v>
      </c>
      <c r="O2766" s="1" t="str">
        <f t="shared" si="305"/>
        <v>Excellent</v>
      </c>
      <c r="P2766" s="1" t="str">
        <f t="shared" si="306"/>
        <v>Submitted</v>
      </c>
      <c r="Q2766" s="1" t="str">
        <f t="shared" si="307"/>
        <v>Valid</v>
      </c>
      <c r="R2766" s="1" t="s">
        <v>27</v>
      </c>
      <c r="S2766" s="4">
        <v>3467954</v>
      </c>
      <c r="T2766" s="1">
        <v>7.65</v>
      </c>
      <c r="U2766" s="1">
        <v>180</v>
      </c>
      <c r="V2766" s="1">
        <v>19266.41</v>
      </c>
      <c r="W2766" s="4">
        <f t="shared" si="308"/>
        <v>2210820.6750000003</v>
      </c>
      <c r="X2766" s="1" t="s">
        <v>85</v>
      </c>
      <c r="Y2766" s="1" t="s">
        <v>86</v>
      </c>
      <c r="Z2766" s="8">
        <v>48228</v>
      </c>
      <c r="AA2766" s="8" t="str">
        <f>TEXT(Table2[[#This Row],[Application_Date]],"yyy")</f>
        <v>2032</v>
      </c>
      <c r="AB2766" s="8" t="str">
        <f>TEXT(Table2[[#This Row],[Application_Date]],"mmmm")</f>
        <v>January</v>
      </c>
      <c r="AC2766" s="1" t="s">
        <v>52</v>
      </c>
      <c r="AD2766" s="1" t="s">
        <v>42</v>
      </c>
      <c r="AE2766" s="1" t="s">
        <v>66</v>
      </c>
    </row>
    <row r="2767" spans="1:31" x14ac:dyDescent="0.25">
      <c r="A2767" s="1" t="s">
        <v>5674</v>
      </c>
      <c r="B2767" s="1" t="str">
        <f>IF(COUNTIF($A$2:A2767,A2767)&gt;1,"Duplicate","Unique")</f>
        <v>Unique</v>
      </c>
      <c r="C2767" s="1" t="s">
        <v>5675</v>
      </c>
      <c r="D2767" s="1" t="s">
        <v>361</v>
      </c>
      <c r="E2767" s="1" t="str">
        <f t="shared" si="302"/>
        <v>Submitted</v>
      </c>
      <c r="F2767" s="1" t="s">
        <v>35</v>
      </c>
      <c r="G2767" s="1">
        <v>59</v>
      </c>
      <c r="H2767" s="1" t="s">
        <v>24</v>
      </c>
      <c r="I2767" s="1" t="s">
        <v>25</v>
      </c>
      <c r="J2767" s="1" t="s">
        <v>26</v>
      </c>
      <c r="K2767" s="4">
        <v>1264580</v>
      </c>
      <c r="L2767" s="4" t="str">
        <f t="shared" si="303"/>
        <v>Submitted</v>
      </c>
      <c r="M2767" s="1">
        <v>350</v>
      </c>
      <c r="N2767" s="1" t="str">
        <f t="shared" si="304"/>
        <v>High_risk</v>
      </c>
      <c r="O2767" s="1" t="str">
        <f t="shared" si="305"/>
        <v>Excellent</v>
      </c>
      <c r="P2767" s="1" t="str">
        <f t="shared" si="306"/>
        <v>Submitted</v>
      </c>
      <c r="Q2767" s="1" t="str">
        <f t="shared" si="307"/>
        <v>Valid</v>
      </c>
      <c r="R2767" s="1" t="s">
        <v>82</v>
      </c>
      <c r="S2767" s="4">
        <v>3298431</v>
      </c>
      <c r="T2767" s="1">
        <v>9.7899999999999991</v>
      </c>
      <c r="U2767" s="1">
        <v>12</v>
      </c>
      <c r="V2767" s="1">
        <v>274869.25</v>
      </c>
      <c r="W2767" s="4">
        <f t="shared" si="308"/>
        <v>2693065.6865626187</v>
      </c>
      <c r="X2767" s="1" t="s">
        <v>105</v>
      </c>
      <c r="Y2767" s="1" t="s">
        <v>106</v>
      </c>
      <c r="Z2767" s="8">
        <v>48229</v>
      </c>
      <c r="AA2767" s="8" t="str">
        <f>TEXT(Table2[[#This Row],[Application_Date]],"yyy")</f>
        <v>2032</v>
      </c>
      <c r="AB2767" s="8" t="str">
        <f>TEXT(Table2[[#This Row],[Application_Date]],"mmmm")</f>
        <v>January</v>
      </c>
      <c r="AC2767" s="1" t="s">
        <v>52</v>
      </c>
      <c r="AD2767" s="1" t="s">
        <v>42</v>
      </c>
      <c r="AE2767" s="1" t="s">
        <v>43</v>
      </c>
    </row>
    <row r="2768" spans="1:31" x14ac:dyDescent="0.25">
      <c r="A2768" s="1" t="s">
        <v>5676</v>
      </c>
      <c r="B2768" s="1" t="str">
        <f>IF(COUNTIF($A$2:A2768,A2768)&gt;1,"Duplicate","Unique")</f>
        <v>Unique</v>
      </c>
      <c r="C2768" s="1" t="s">
        <v>5677</v>
      </c>
      <c r="D2768" s="1" t="s">
        <v>361</v>
      </c>
      <c r="E2768" s="1" t="str">
        <f t="shared" si="302"/>
        <v>Submitted</v>
      </c>
      <c r="F2768" s="1" t="s">
        <v>35</v>
      </c>
      <c r="G2768" s="1">
        <v>49</v>
      </c>
      <c r="H2768" s="1" t="s">
        <v>24</v>
      </c>
      <c r="I2768" s="1" t="s">
        <v>48</v>
      </c>
      <c r="J2768" s="1" t="s">
        <v>37</v>
      </c>
      <c r="K2768" s="4">
        <v>1519338</v>
      </c>
      <c r="L2768" s="4" t="str">
        <f t="shared" si="303"/>
        <v>Submitted</v>
      </c>
      <c r="M2768" s="1">
        <v>950</v>
      </c>
      <c r="N2768" s="1" t="str">
        <f t="shared" si="304"/>
        <v>medium_risk</v>
      </c>
      <c r="O2768" s="1" t="str">
        <f t="shared" si="305"/>
        <v>Excellent</v>
      </c>
      <c r="P2768" s="1" t="str">
        <f t="shared" si="306"/>
        <v>Submitted</v>
      </c>
      <c r="Q2768" s="1" t="str">
        <f t="shared" si="307"/>
        <v>Invalid</v>
      </c>
      <c r="R2768" s="1" t="s">
        <v>70</v>
      </c>
      <c r="S2768" s="4">
        <v>2408430</v>
      </c>
      <c r="T2768" s="1">
        <v>8.58</v>
      </c>
      <c r="U2768" s="1">
        <v>24</v>
      </c>
      <c r="V2768" s="1">
        <v>100351.25</v>
      </c>
      <c r="W2768" s="4">
        <f t="shared" si="308"/>
        <v>1722031.5586781376</v>
      </c>
      <c r="X2768" s="1" t="s">
        <v>28</v>
      </c>
      <c r="Y2768" s="1" t="s">
        <v>29</v>
      </c>
      <c r="Z2768" s="8">
        <v>48230</v>
      </c>
      <c r="AA2768" s="8" t="str">
        <f>TEXT(Table2[[#This Row],[Application_Date]],"yyy")</f>
        <v>2032</v>
      </c>
      <c r="AB2768" s="8" t="str">
        <f>TEXT(Table2[[#This Row],[Application_Date]],"mmmm")</f>
        <v>January</v>
      </c>
      <c r="AC2768" s="1" t="s">
        <v>61</v>
      </c>
      <c r="AD2768" s="1" t="s">
        <v>42</v>
      </c>
      <c r="AE2768" s="1" t="s">
        <v>31</v>
      </c>
    </row>
    <row r="2769" spans="1:31" x14ac:dyDescent="0.25">
      <c r="A2769" s="1" t="s">
        <v>5678</v>
      </c>
      <c r="B2769" s="1" t="str">
        <f>IF(COUNTIF($A$2:A2769,A2769)&gt;1,"Duplicate","Unique")</f>
        <v>Unique</v>
      </c>
      <c r="C2769" s="1" t="s">
        <v>5679</v>
      </c>
      <c r="D2769" s="1" t="s">
        <v>55</v>
      </c>
      <c r="E2769" s="1" t="str">
        <f t="shared" si="302"/>
        <v>Submitted</v>
      </c>
      <c r="F2769" s="1" t="s">
        <v>35</v>
      </c>
      <c r="G2769" s="1">
        <v>60</v>
      </c>
      <c r="H2769" s="1" t="s">
        <v>24</v>
      </c>
      <c r="I2769" s="1" t="s">
        <v>48</v>
      </c>
      <c r="J2769" s="1" t="s">
        <v>49</v>
      </c>
      <c r="K2769" s="4">
        <v>1735293</v>
      </c>
      <c r="L2769" s="4" t="str">
        <f t="shared" si="303"/>
        <v>Submitted</v>
      </c>
      <c r="M2769" s="1">
        <v>776</v>
      </c>
      <c r="N2769" s="1" t="str">
        <f t="shared" si="304"/>
        <v>medium_risk</v>
      </c>
      <c r="O2769" s="1" t="str">
        <f t="shared" si="305"/>
        <v>Excellent</v>
      </c>
      <c r="P2769" s="1" t="str">
        <f t="shared" si="306"/>
        <v>Submitted</v>
      </c>
      <c r="Q2769" s="1" t="str">
        <f t="shared" si="307"/>
        <v>Valid</v>
      </c>
      <c r="R2769" s="1" t="s">
        <v>38</v>
      </c>
      <c r="S2769" s="4">
        <v>4285927</v>
      </c>
      <c r="T2769" s="1">
        <v>15.68</v>
      </c>
      <c r="U2769" s="1">
        <v>24</v>
      </c>
      <c r="V2769" s="1">
        <v>178580.29</v>
      </c>
      <c r="W2769" s="4">
        <f t="shared" si="308"/>
        <v>5600277.9575452767</v>
      </c>
      <c r="X2769" s="1" t="s">
        <v>105</v>
      </c>
      <c r="Y2769" s="1" t="s">
        <v>106</v>
      </c>
      <c r="Z2769" s="8">
        <v>48231</v>
      </c>
      <c r="AA2769" s="8" t="str">
        <f>TEXT(Table2[[#This Row],[Application_Date]],"yyy")</f>
        <v>2032</v>
      </c>
      <c r="AB2769" s="8" t="str">
        <f>TEXT(Table2[[#This Row],[Application_Date]],"mmmm")</f>
        <v>January</v>
      </c>
      <c r="AC2769" s="1" t="s">
        <v>52</v>
      </c>
      <c r="AD2769" s="1" t="s">
        <v>42</v>
      </c>
      <c r="AE2769" s="1" t="s">
        <v>31</v>
      </c>
    </row>
    <row r="2770" spans="1:31" x14ac:dyDescent="0.25">
      <c r="A2770" s="1" t="s">
        <v>5680</v>
      </c>
      <c r="B2770" s="1" t="str">
        <f>IF(COUNTIF($A$2:A2770,A2770)&gt;1,"Duplicate","Unique")</f>
        <v>Unique</v>
      </c>
      <c r="C2770" s="1" t="s">
        <v>5681</v>
      </c>
      <c r="D2770" s="1" t="s">
        <v>207</v>
      </c>
      <c r="E2770" s="1" t="str">
        <f t="shared" si="302"/>
        <v>Submitted</v>
      </c>
      <c r="F2770" s="1" t="s">
        <v>35</v>
      </c>
      <c r="G2770" s="1">
        <v>37</v>
      </c>
      <c r="H2770" s="1" t="s">
        <v>36</v>
      </c>
      <c r="I2770" s="1" t="s">
        <v>48</v>
      </c>
      <c r="J2770" s="1" t="s">
        <v>37</v>
      </c>
      <c r="K2770" s="4">
        <v>1485783</v>
      </c>
      <c r="L2770" s="4" t="str">
        <f t="shared" si="303"/>
        <v>Submitted</v>
      </c>
      <c r="M2770" s="1">
        <v>364</v>
      </c>
      <c r="N2770" s="1" t="str">
        <f t="shared" si="304"/>
        <v>High_risk</v>
      </c>
      <c r="O2770" s="1" t="str">
        <f t="shared" si="305"/>
        <v>Excellent</v>
      </c>
      <c r="P2770" s="1" t="str">
        <f t="shared" si="306"/>
        <v>Submitted</v>
      </c>
      <c r="Q2770" s="1" t="str">
        <f t="shared" si="307"/>
        <v>Valid</v>
      </c>
      <c r="R2770" s="1" t="s">
        <v>27</v>
      </c>
      <c r="S2770" s="4">
        <v>2483967</v>
      </c>
      <c r="T2770" s="1">
        <v>13.46</v>
      </c>
      <c r="U2770" s="1">
        <v>180</v>
      </c>
      <c r="V2770" s="1">
        <v>13799.82</v>
      </c>
      <c r="W2770" s="4">
        <f t="shared" si="308"/>
        <v>2786182.9850000003</v>
      </c>
      <c r="X2770" s="1" t="s">
        <v>50</v>
      </c>
      <c r="Y2770" s="1" t="s">
        <v>51</v>
      </c>
      <c r="Z2770" s="8">
        <v>48232</v>
      </c>
      <c r="AA2770" s="8" t="str">
        <f>TEXT(Table2[[#This Row],[Application_Date]],"yyy")</f>
        <v>2032</v>
      </c>
      <c r="AB2770" s="8" t="str">
        <f>TEXT(Table2[[#This Row],[Application_Date]],"mmmm")</f>
        <v>January</v>
      </c>
      <c r="AC2770" s="1" t="s">
        <v>61</v>
      </c>
      <c r="AD2770" s="1" t="s">
        <v>30</v>
      </c>
      <c r="AE2770" s="1" t="s">
        <v>66</v>
      </c>
    </row>
    <row r="2771" spans="1:31" x14ac:dyDescent="0.25">
      <c r="A2771" s="1" t="s">
        <v>5682</v>
      </c>
      <c r="B2771" s="1" t="str">
        <f>IF(COUNTIF($A$2:A2771,A2771)&gt;1,"Duplicate","Unique")</f>
        <v>Unique</v>
      </c>
      <c r="C2771" s="1" t="s">
        <v>5683</v>
      </c>
      <c r="D2771" s="1" t="s">
        <v>766</v>
      </c>
      <c r="E2771" s="1" t="str">
        <f t="shared" si="302"/>
        <v>Submitted</v>
      </c>
      <c r="F2771" s="1" t="s">
        <v>47</v>
      </c>
      <c r="G2771" s="1">
        <v>44</v>
      </c>
      <c r="H2771" s="1" t="s">
        <v>36</v>
      </c>
      <c r="I2771" s="1" t="s">
        <v>48</v>
      </c>
      <c r="J2771" s="1" t="s">
        <v>26</v>
      </c>
      <c r="K2771" s="4">
        <v>968874</v>
      </c>
      <c r="L2771" s="4" t="str">
        <f t="shared" si="303"/>
        <v>Submitted</v>
      </c>
      <c r="M2771" s="1">
        <v>950</v>
      </c>
      <c r="N2771" s="1" t="str">
        <f t="shared" si="304"/>
        <v>medium_risk</v>
      </c>
      <c r="O2771" s="1" t="str">
        <f t="shared" si="305"/>
        <v>Excellent</v>
      </c>
      <c r="P2771" s="1" t="str">
        <f t="shared" si="306"/>
        <v>Submitted</v>
      </c>
      <c r="Q2771" s="1" t="str">
        <f t="shared" si="307"/>
        <v>Invalid</v>
      </c>
      <c r="R2771" s="1" t="s">
        <v>82</v>
      </c>
      <c r="S2771" s="4">
        <v>4590983</v>
      </c>
      <c r="T2771" s="1">
        <v>13.52</v>
      </c>
      <c r="U2771" s="1">
        <v>60</v>
      </c>
      <c r="V2771" s="1">
        <v>76516.38</v>
      </c>
      <c r="W2771" s="4">
        <f t="shared" si="308"/>
        <v>5172507.5133333337</v>
      </c>
      <c r="X2771" s="1" t="s">
        <v>95</v>
      </c>
      <c r="Y2771" s="1" t="s">
        <v>96</v>
      </c>
      <c r="Z2771" s="8">
        <v>48233</v>
      </c>
      <c r="AA2771" s="8" t="str">
        <f>TEXT(Table2[[#This Row],[Application_Date]],"yyy")</f>
        <v>2032</v>
      </c>
      <c r="AB2771" s="8" t="str">
        <f>TEXT(Table2[[#This Row],[Application_Date]],"mmmm")</f>
        <v>January</v>
      </c>
      <c r="AC2771" s="1" t="s">
        <v>52</v>
      </c>
      <c r="AD2771" s="1" t="s">
        <v>42</v>
      </c>
      <c r="AE2771" s="1" t="s">
        <v>62</v>
      </c>
    </row>
    <row r="2772" spans="1:31" x14ac:dyDescent="0.25">
      <c r="A2772" s="1" t="s">
        <v>5684</v>
      </c>
      <c r="B2772" s="1" t="str">
        <f>IF(COUNTIF($A$2:A2772,A2772)&gt;1,"Duplicate","Unique")</f>
        <v>Unique</v>
      </c>
      <c r="C2772" s="1" t="s">
        <v>5685</v>
      </c>
      <c r="D2772" s="1" t="s">
        <v>766</v>
      </c>
      <c r="E2772" s="1" t="str">
        <f t="shared" si="302"/>
        <v>Submitted</v>
      </c>
      <c r="F2772" s="1" t="s">
        <v>35</v>
      </c>
      <c r="G2772" s="1">
        <v>65</v>
      </c>
      <c r="H2772" s="1" t="s">
        <v>24</v>
      </c>
      <c r="I2772" s="1" t="s">
        <v>48</v>
      </c>
      <c r="J2772" s="1" t="s">
        <v>70</v>
      </c>
      <c r="K2772" s="4">
        <v>1453650</v>
      </c>
      <c r="L2772" s="4" t="str">
        <f t="shared" si="303"/>
        <v>Submitted</v>
      </c>
      <c r="M2772" s="1">
        <v>630</v>
      </c>
      <c r="N2772" s="1" t="str">
        <f t="shared" si="304"/>
        <v>low_risk</v>
      </c>
      <c r="O2772" s="1" t="str">
        <f t="shared" si="305"/>
        <v>Excellent</v>
      </c>
      <c r="P2772" s="1" t="str">
        <f t="shared" si="306"/>
        <v>Submitted</v>
      </c>
      <c r="Q2772" s="1" t="str">
        <f t="shared" si="307"/>
        <v>Valid</v>
      </c>
      <c r="R2772" s="1" t="s">
        <v>27</v>
      </c>
      <c r="S2772" s="4">
        <v>2329298</v>
      </c>
      <c r="T2772" s="1">
        <v>18.07</v>
      </c>
      <c r="U2772" s="1">
        <v>12</v>
      </c>
      <c r="V2772" s="1">
        <v>194108.17</v>
      </c>
      <c r="W2772" s="4">
        <f t="shared" si="308"/>
        <v>3507591.7962792348</v>
      </c>
      <c r="X2772" s="1" t="s">
        <v>28</v>
      </c>
      <c r="Y2772" s="1" t="s">
        <v>29</v>
      </c>
      <c r="Z2772" s="8">
        <v>48234</v>
      </c>
      <c r="AA2772" s="8" t="str">
        <f>TEXT(Table2[[#This Row],[Application_Date]],"yyy")</f>
        <v>2032</v>
      </c>
      <c r="AB2772" s="8" t="str">
        <f>TEXT(Table2[[#This Row],[Application_Date]],"mmmm")</f>
        <v>January</v>
      </c>
      <c r="AC2772" s="1" t="s">
        <v>61</v>
      </c>
      <c r="AD2772" s="1" t="s">
        <v>30</v>
      </c>
      <c r="AE2772" s="1" t="s">
        <v>62</v>
      </c>
    </row>
    <row r="2773" spans="1:31" x14ac:dyDescent="0.25">
      <c r="A2773" s="1" t="s">
        <v>5686</v>
      </c>
      <c r="B2773" s="1" t="str">
        <f>IF(COUNTIF($A$2:A2773,A2773)&gt;1,"Duplicate","Unique")</f>
        <v>Unique</v>
      </c>
      <c r="C2773" s="1" t="s">
        <v>5687</v>
      </c>
      <c r="D2773" s="1" t="s">
        <v>204</v>
      </c>
      <c r="E2773" s="1" t="str">
        <f t="shared" si="302"/>
        <v>Submitted</v>
      </c>
      <c r="F2773" s="1" t="s">
        <v>47</v>
      </c>
      <c r="G2773" s="1">
        <v>21</v>
      </c>
      <c r="H2773" s="1" t="s">
        <v>24</v>
      </c>
      <c r="I2773" s="1" t="s">
        <v>25</v>
      </c>
      <c r="J2773" s="1" t="s">
        <v>70</v>
      </c>
      <c r="K2773" s="4">
        <v>800882</v>
      </c>
      <c r="L2773" s="4" t="str">
        <f t="shared" si="303"/>
        <v>Submitted</v>
      </c>
      <c r="M2773" s="1">
        <v>424</v>
      </c>
      <c r="N2773" s="1" t="str">
        <f t="shared" si="304"/>
        <v>High_risk</v>
      </c>
      <c r="O2773" s="1" t="str">
        <f t="shared" si="305"/>
        <v>Excellent</v>
      </c>
      <c r="P2773" s="1" t="str">
        <f t="shared" si="306"/>
        <v>Submitted</v>
      </c>
      <c r="Q2773" s="1" t="str">
        <f t="shared" si="307"/>
        <v>Valid</v>
      </c>
      <c r="R2773" s="1" t="s">
        <v>70</v>
      </c>
      <c r="S2773" s="4">
        <v>2071490</v>
      </c>
      <c r="T2773" s="1">
        <v>9.02</v>
      </c>
      <c r="U2773" s="1">
        <v>120</v>
      </c>
      <c r="V2773" s="1">
        <v>17262.419999999998</v>
      </c>
      <c r="W2773" s="4">
        <f t="shared" si="308"/>
        <v>1557069.9833333332</v>
      </c>
      <c r="X2773" s="1" t="s">
        <v>59</v>
      </c>
      <c r="Y2773" s="1" t="s">
        <v>60</v>
      </c>
      <c r="Z2773" s="8">
        <v>48235</v>
      </c>
      <c r="AA2773" s="8" t="str">
        <f>TEXT(Table2[[#This Row],[Application_Date]],"yyy")</f>
        <v>2032</v>
      </c>
      <c r="AB2773" s="8" t="str">
        <f>TEXT(Table2[[#This Row],[Application_Date]],"mmmm")</f>
        <v>January</v>
      </c>
      <c r="AC2773" s="1" t="s">
        <v>52</v>
      </c>
      <c r="AD2773" s="1" t="s">
        <v>30</v>
      </c>
      <c r="AE2773" s="1" t="s">
        <v>31</v>
      </c>
    </row>
    <row r="2774" spans="1:31" x14ac:dyDescent="0.25">
      <c r="A2774" s="1" t="s">
        <v>5688</v>
      </c>
      <c r="B2774" s="1" t="str">
        <f>IF(COUNTIF($A$2:A2774,A2774)&gt;1,"Duplicate","Unique")</f>
        <v>Unique</v>
      </c>
      <c r="C2774" s="1" t="s">
        <v>5689</v>
      </c>
      <c r="D2774" s="1" t="s">
        <v>78</v>
      </c>
      <c r="E2774" s="1" t="str">
        <f t="shared" si="302"/>
        <v>Submitted</v>
      </c>
      <c r="F2774" s="1" t="s">
        <v>35</v>
      </c>
      <c r="G2774" s="1">
        <v>34</v>
      </c>
      <c r="H2774" s="1" t="s">
        <v>24</v>
      </c>
      <c r="I2774" s="1" t="s">
        <v>48</v>
      </c>
      <c r="J2774" s="1" t="s">
        <v>37</v>
      </c>
      <c r="K2774" s="4">
        <v>1624840</v>
      </c>
      <c r="L2774" s="4" t="str">
        <f t="shared" si="303"/>
        <v>Submitted</v>
      </c>
      <c r="M2774" s="1">
        <v>399</v>
      </c>
      <c r="N2774" s="1" t="str">
        <f t="shared" si="304"/>
        <v>High_risk</v>
      </c>
      <c r="O2774" s="1" t="str">
        <f t="shared" si="305"/>
        <v>Excellent</v>
      </c>
      <c r="P2774" s="1" t="str">
        <f t="shared" si="306"/>
        <v>Submitted</v>
      </c>
      <c r="Q2774" s="1" t="str">
        <f t="shared" si="307"/>
        <v>Valid</v>
      </c>
      <c r="R2774" s="1" t="s">
        <v>38</v>
      </c>
      <c r="S2774" s="4">
        <v>4266353</v>
      </c>
      <c r="T2774" s="1">
        <v>10.17</v>
      </c>
      <c r="U2774" s="1">
        <v>24</v>
      </c>
      <c r="V2774" s="1">
        <v>177764.71</v>
      </c>
      <c r="W2774" s="4">
        <f t="shared" si="308"/>
        <v>3615735.6135054748</v>
      </c>
      <c r="X2774" s="1" t="s">
        <v>85</v>
      </c>
      <c r="Y2774" s="1" t="s">
        <v>86</v>
      </c>
      <c r="Z2774" s="8">
        <v>48236</v>
      </c>
      <c r="AA2774" s="8" t="str">
        <f>TEXT(Table2[[#This Row],[Application_Date]],"yyy")</f>
        <v>2032</v>
      </c>
      <c r="AB2774" s="8" t="str">
        <f>TEXT(Table2[[#This Row],[Application_Date]],"mmmm")</f>
        <v>January</v>
      </c>
      <c r="AC2774" s="1" t="s">
        <v>61</v>
      </c>
      <c r="AD2774" s="1" t="s">
        <v>42</v>
      </c>
      <c r="AE2774" s="1" t="s">
        <v>43</v>
      </c>
    </row>
    <row r="2775" spans="1:31" x14ac:dyDescent="0.25">
      <c r="A2775" s="1" t="s">
        <v>5690</v>
      </c>
      <c r="B2775" s="1" t="str">
        <f>IF(COUNTIF($A$2:A2775,A2775)&gt;1,"Duplicate","Unique")</f>
        <v>Unique</v>
      </c>
      <c r="C2775" s="1" t="s">
        <v>5691</v>
      </c>
      <c r="D2775" s="1" t="s">
        <v>575</v>
      </c>
      <c r="E2775" s="1" t="str">
        <f t="shared" si="302"/>
        <v>Submitted</v>
      </c>
      <c r="F2775" s="1" t="s">
        <v>47</v>
      </c>
      <c r="G2775" s="1">
        <v>51</v>
      </c>
      <c r="H2775" s="1" t="s">
        <v>24</v>
      </c>
      <c r="I2775" s="1" t="s">
        <v>25</v>
      </c>
      <c r="J2775" s="1" t="s">
        <v>49</v>
      </c>
      <c r="K2775" s="4">
        <v>2154873</v>
      </c>
      <c r="L2775" s="4" t="str">
        <f t="shared" si="303"/>
        <v>Submitted</v>
      </c>
      <c r="M2775" s="1">
        <v>331</v>
      </c>
      <c r="N2775" s="1" t="str">
        <f t="shared" si="304"/>
        <v>High_risk</v>
      </c>
      <c r="O2775" s="1" t="str">
        <f t="shared" si="305"/>
        <v>Excellent</v>
      </c>
      <c r="P2775" s="1" t="str">
        <f t="shared" si="306"/>
        <v>Submitted</v>
      </c>
      <c r="Q2775" s="1" t="str">
        <f t="shared" si="307"/>
        <v>Valid</v>
      </c>
      <c r="R2775" s="1" t="s">
        <v>82</v>
      </c>
      <c r="S2775" s="4">
        <v>3432821</v>
      </c>
      <c r="T2775" s="1">
        <v>12.96</v>
      </c>
      <c r="U2775" s="1">
        <v>12</v>
      </c>
      <c r="V2775" s="1">
        <v>286068.42</v>
      </c>
      <c r="W2775" s="4">
        <f t="shared" si="308"/>
        <v>3708012.1129652266</v>
      </c>
      <c r="X2775" s="1" t="s">
        <v>59</v>
      </c>
      <c r="Y2775" s="1" t="s">
        <v>60</v>
      </c>
      <c r="Z2775" s="8">
        <v>48237</v>
      </c>
      <c r="AA2775" s="8" t="str">
        <f>TEXT(Table2[[#This Row],[Application_Date]],"yyy")</f>
        <v>2032</v>
      </c>
      <c r="AB2775" s="8" t="str">
        <f>TEXT(Table2[[#This Row],[Application_Date]],"mmmm")</f>
        <v>January</v>
      </c>
      <c r="AC2775" s="1" t="s">
        <v>41</v>
      </c>
      <c r="AD2775" s="1" t="s">
        <v>30</v>
      </c>
      <c r="AE2775" s="1" t="s">
        <v>62</v>
      </c>
    </row>
    <row r="2776" spans="1:31" x14ac:dyDescent="0.25">
      <c r="A2776" s="1" t="s">
        <v>5692</v>
      </c>
      <c r="B2776" s="1" t="str">
        <f>IF(COUNTIF($A$2:A2776,A2776)&gt;1,"Duplicate","Unique")</f>
        <v>Unique</v>
      </c>
      <c r="C2776" s="1" t="s">
        <v>5693</v>
      </c>
      <c r="D2776" s="1" t="s">
        <v>239</v>
      </c>
      <c r="E2776" s="1" t="str">
        <f t="shared" si="302"/>
        <v>Submitted</v>
      </c>
      <c r="F2776" s="1" t="s">
        <v>47</v>
      </c>
      <c r="G2776" s="1">
        <v>31</v>
      </c>
      <c r="H2776" s="1" t="s">
        <v>24</v>
      </c>
      <c r="I2776" s="1" t="s">
        <v>25</v>
      </c>
      <c r="J2776" s="1" t="s">
        <v>37</v>
      </c>
      <c r="K2776" s="4">
        <v>1096976</v>
      </c>
      <c r="L2776" s="4" t="str">
        <f t="shared" si="303"/>
        <v>Submitted</v>
      </c>
      <c r="M2776" s="1">
        <v>777</v>
      </c>
      <c r="N2776" s="1" t="str">
        <f t="shared" si="304"/>
        <v>medium_risk</v>
      </c>
      <c r="O2776" s="1" t="str">
        <f t="shared" si="305"/>
        <v>Excellent</v>
      </c>
      <c r="P2776" s="1" t="str">
        <f t="shared" si="306"/>
        <v>Submitted</v>
      </c>
      <c r="Q2776" s="1" t="str">
        <f t="shared" si="307"/>
        <v>Valid</v>
      </c>
      <c r="R2776" s="1" t="s">
        <v>6</v>
      </c>
      <c r="S2776" s="4">
        <v>2558087</v>
      </c>
      <c r="T2776" s="1">
        <v>14.05</v>
      </c>
      <c r="U2776" s="1">
        <v>60</v>
      </c>
      <c r="V2776" s="1">
        <v>42634.78</v>
      </c>
      <c r="W2776" s="4">
        <f t="shared" si="308"/>
        <v>2995093.5291666668</v>
      </c>
      <c r="X2776" s="1" t="s">
        <v>39</v>
      </c>
      <c r="Y2776" s="1" t="s">
        <v>40</v>
      </c>
      <c r="Z2776" s="8">
        <v>48238</v>
      </c>
      <c r="AA2776" s="8" t="str">
        <f>TEXT(Table2[[#This Row],[Application_Date]],"yyy")</f>
        <v>2032</v>
      </c>
      <c r="AB2776" s="8" t="str">
        <f>TEXT(Table2[[#This Row],[Application_Date]],"mmmm")</f>
        <v>January</v>
      </c>
      <c r="AC2776" s="1" t="s">
        <v>61</v>
      </c>
      <c r="AD2776" s="1" t="s">
        <v>42</v>
      </c>
      <c r="AE2776" s="1" t="s">
        <v>43</v>
      </c>
    </row>
    <row r="2777" spans="1:31" x14ac:dyDescent="0.25">
      <c r="A2777" s="1" t="s">
        <v>5694</v>
      </c>
      <c r="B2777" s="1" t="str">
        <f>IF(COUNTIF($A$2:A2777,A2777)&gt;1,"Duplicate","Unique")</f>
        <v>Unique</v>
      </c>
      <c r="C2777" s="1" t="s">
        <v>5695</v>
      </c>
      <c r="D2777" s="1" t="s">
        <v>34</v>
      </c>
      <c r="E2777" s="1" t="str">
        <f t="shared" si="302"/>
        <v>Submitted</v>
      </c>
      <c r="F2777" s="1" t="s">
        <v>35</v>
      </c>
      <c r="G2777" s="1">
        <v>42</v>
      </c>
      <c r="H2777" s="1" t="s">
        <v>24</v>
      </c>
      <c r="I2777" s="1" t="s">
        <v>25</v>
      </c>
      <c r="J2777" s="1" t="s">
        <v>37</v>
      </c>
      <c r="K2777" s="4">
        <v>1589336</v>
      </c>
      <c r="L2777" s="4" t="str">
        <f t="shared" si="303"/>
        <v>Submitted</v>
      </c>
      <c r="M2777" s="1">
        <v>629</v>
      </c>
      <c r="N2777" s="1" t="str">
        <f t="shared" si="304"/>
        <v>low_risk</v>
      </c>
      <c r="O2777" s="1" t="str">
        <f t="shared" si="305"/>
        <v>Excellent</v>
      </c>
      <c r="P2777" s="1" t="str">
        <f t="shared" si="306"/>
        <v>Submitted</v>
      </c>
      <c r="Q2777" s="1" t="str">
        <f t="shared" si="307"/>
        <v>Valid</v>
      </c>
      <c r="R2777" s="1" t="s">
        <v>38</v>
      </c>
      <c r="S2777" s="4">
        <v>3592964</v>
      </c>
      <c r="T2777" s="1">
        <v>10.82</v>
      </c>
      <c r="U2777" s="1">
        <v>36</v>
      </c>
      <c r="V2777" s="1">
        <v>99804.56</v>
      </c>
      <c r="W2777" s="4">
        <f t="shared" si="308"/>
        <v>3239655.8736228417</v>
      </c>
      <c r="X2777" s="1" t="s">
        <v>105</v>
      </c>
      <c r="Y2777" s="1" t="s">
        <v>106</v>
      </c>
      <c r="Z2777" s="8">
        <v>48239</v>
      </c>
      <c r="AA2777" s="8" t="str">
        <f>TEXT(Table2[[#This Row],[Application_Date]],"yyy")</f>
        <v>2032</v>
      </c>
      <c r="AB2777" s="8" t="str">
        <f>TEXT(Table2[[#This Row],[Application_Date]],"mmmm")</f>
        <v>January</v>
      </c>
      <c r="AC2777" s="1" t="s">
        <v>52</v>
      </c>
      <c r="AD2777" s="1" t="s">
        <v>42</v>
      </c>
      <c r="AE2777" s="1" t="s">
        <v>62</v>
      </c>
    </row>
    <row r="2778" spans="1:31" x14ac:dyDescent="0.25">
      <c r="A2778" s="1" t="s">
        <v>5696</v>
      </c>
      <c r="B2778" s="1" t="str">
        <f>IF(COUNTIF($A$2:A2778,A2778)&gt;1,"Duplicate","Unique")</f>
        <v>Unique</v>
      </c>
      <c r="C2778" s="1" t="s">
        <v>5697</v>
      </c>
      <c r="D2778" s="1" t="s">
        <v>121</v>
      </c>
      <c r="E2778" s="1" t="str">
        <f t="shared" si="302"/>
        <v>Submitted</v>
      </c>
      <c r="F2778" s="1" t="s">
        <v>35</v>
      </c>
      <c r="G2778" s="1">
        <v>40</v>
      </c>
      <c r="H2778" s="1" t="s">
        <v>24</v>
      </c>
      <c r="I2778" s="1" t="s">
        <v>25</v>
      </c>
      <c r="J2778" s="1" t="s">
        <v>70</v>
      </c>
      <c r="K2778" s="4">
        <v>788365</v>
      </c>
      <c r="L2778" s="4" t="str">
        <f t="shared" si="303"/>
        <v>Submitted</v>
      </c>
      <c r="M2778" s="1">
        <v>410</v>
      </c>
      <c r="N2778" s="1" t="str">
        <f t="shared" si="304"/>
        <v>High_risk</v>
      </c>
      <c r="O2778" s="1" t="str">
        <f t="shared" si="305"/>
        <v>Excellent</v>
      </c>
      <c r="P2778" s="1" t="str">
        <f t="shared" si="306"/>
        <v>Submitted</v>
      </c>
      <c r="Q2778" s="1" t="str">
        <f t="shared" si="307"/>
        <v>Valid</v>
      </c>
      <c r="R2778" s="1" t="s">
        <v>70</v>
      </c>
      <c r="S2778" s="4">
        <v>4292714</v>
      </c>
      <c r="T2778" s="1">
        <v>14.54</v>
      </c>
      <c r="U2778" s="1">
        <v>36</v>
      </c>
      <c r="V2778" s="1">
        <v>119242.06</v>
      </c>
      <c r="W2778" s="4">
        <f t="shared" si="308"/>
        <v>5201338.4633353576</v>
      </c>
      <c r="X2778" s="1" t="s">
        <v>28</v>
      </c>
      <c r="Y2778" s="1" t="s">
        <v>29</v>
      </c>
      <c r="Z2778" s="8">
        <v>48240</v>
      </c>
      <c r="AA2778" s="8" t="str">
        <f>TEXT(Table2[[#This Row],[Application_Date]],"yyy")</f>
        <v>2032</v>
      </c>
      <c r="AB2778" s="8" t="str">
        <f>TEXT(Table2[[#This Row],[Application_Date]],"mmmm")</f>
        <v>January</v>
      </c>
      <c r="AC2778" s="1" t="s">
        <v>52</v>
      </c>
      <c r="AD2778" s="1" t="s">
        <v>42</v>
      </c>
      <c r="AE2778" s="1" t="s">
        <v>31</v>
      </c>
    </row>
    <row r="2779" spans="1:31" x14ac:dyDescent="0.25">
      <c r="A2779" s="1" t="s">
        <v>5698</v>
      </c>
      <c r="B2779" s="1" t="str">
        <f>IF(COUNTIF($A$2:A2779,A2779)&gt;1,"Duplicate","Unique")</f>
        <v>Unique</v>
      </c>
      <c r="C2779" s="1" t="s">
        <v>5699</v>
      </c>
      <c r="D2779" s="1" t="s">
        <v>183</v>
      </c>
      <c r="E2779" s="1" t="str">
        <f t="shared" si="302"/>
        <v>Submitted</v>
      </c>
      <c r="F2779" s="1" t="s">
        <v>47</v>
      </c>
      <c r="G2779" s="1">
        <v>50</v>
      </c>
      <c r="H2779" s="1" t="s">
        <v>24</v>
      </c>
      <c r="I2779" s="1" t="s">
        <v>25</v>
      </c>
      <c r="J2779" s="1" t="s">
        <v>26</v>
      </c>
      <c r="K2779" s="4">
        <v>2394757</v>
      </c>
      <c r="L2779" s="4" t="str">
        <f t="shared" si="303"/>
        <v>Submitted</v>
      </c>
      <c r="M2779" s="1">
        <v>305</v>
      </c>
      <c r="N2779" s="1" t="str">
        <f t="shared" si="304"/>
        <v>High_risk</v>
      </c>
      <c r="O2779" s="1" t="str">
        <f t="shared" si="305"/>
        <v>Excellent</v>
      </c>
      <c r="P2779" s="1" t="str">
        <f t="shared" si="306"/>
        <v>Submitted</v>
      </c>
      <c r="Q2779" s="1" t="str">
        <f t="shared" si="307"/>
        <v>Valid</v>
      </c>
      <c r="R2779" s="1" t="s">
        <v>82</v>
      </c>
      <c r="S2779" s="4">
        <v>2097544</v>
      </c>
      <c r="T2779" s="1">
        <v>7.56</v>
      </c>
      <c r="U2779" s="1">
        <v>60</v>
      </c>
      <c r="V2779" s="1">
        <v>34959.07</v>
      </c>
      <c r="W2779" s="4">
        <f t="shared" si="308"/>
        <v>1321452.7200002454</v>
      </c>
      <c r="X2779" s="1" t="s">
        <v>779</v>
      </c>
      <c r="Y2779" s="1" t="s">
        <v>40</v>
      </c>
      <c r="Z2779" s="8">
        <v>48241</v>
      </c>
      <c r="AA2779" s="8" t="str">
        <f>TEXT(Table2[[#This Row],[Application_Date]],"yyy")</f>
        <v>2032</v>
      </c>
      <c r="AB2779" s="8" t="str">
        <f>TEXT(Table2[[#This Row],[Application_Date]],"mmmm")</f>
        <v>January</v>
      </c>
      <c r="AC2779" s="1" t="s">
        <v>41</v>
      </c>
      <c r="AD2779" s="1" t="s">
        <v>30</v>
      </c>
      <c r="AE2779" s="1" t="s">
        <v>43</v>
      </c>
    </row>
    <row r="2780" spans="1:31" x14ac:dyDescent="0.25">
      <c r="A2780" s="1" t="s">
        <v>5700</v>
      </c>
      <c r="B2780" s="1" t="str">
        <f>IF(COUNTIF($A$2:A2780,A2780)&gt;1,"Duplicate","Unique")</f>
        <v>Unique</v>
      </c>
      <c r="C2780" s="1" t="s">
        <v>5701</v>
      </c>
      <c r="D2780" s="1" t="s">
        <v>204</v>
      </c>
      <c r="E2780" s="1" t="str">
        <f t="shared" si="302"/>
        <v>Submitted</v>
      </c>
      <c r="F2780" s="1" t="s">
        <v>35</v>
      </c>
      <c r="G2780" s="1">
        <v>28</v>
      </c>
      <c r="H2780" s="1" t="s">
        <v>36</v>
      </c>
      <c r="I2780" s="1" t="s">
        <v>25</v>
      </c>
      <c r="J2780" s="1" t="s">
        <v>37</v>
      </c>
      <c r="K2780" s="4">
        <v>1203188</v>
      </c>
      <c r="L2780" s="4" t="str">
        <f t="shared" si="303"/>
        <v>Submitted</v>
      </c>
      <c r="M2780" s="1">
        <v>840</v>
      </c>
      <c r="N2780" s="1" t="str">
        <f t="shared" si="304"/>
        <v>medium_risk</v>
      </c>
      <c r="O2780" s="1" t="str">
        <f t="shared" si="305"/>
        <v>Excellent</v>
      </c>
      <c r="P2780" s="1" t="str">
        <f t="shared" si="306"/>
        <v>Submitted</v>
      </c>
      <c r="Q2780" s="1" t="str">
        <f t="shared" si="307"/>
        <v>Valid</v>
      </c>
      <c r="R2780" s="1" t="s">
        <v>38</v>
      </c>
      <c r="S2780" s="4">
        <v>3928605</v>
      </c>
      <c r="T2780" s="1">
        <v>12.72</v>
      </c>
      <c r="U2780" s="1">
        <v>60</v>
      </c>
      <c r="V2780" s="1">
        <v>65476.75</v>
      </c>
      <c r="W2780" s="4">
        <f t="shared" si="308"/>
        <v>4164321.3000000003</v>
      </c>
      <c r="X2780" s="1" t="s">
        <v>59</v>
      </c>
      <c r="Y2780" s="1" t="s">
        <v>60</v>
      </c>
      <c r="Z2780" s="8">
        <v>48242</v>
      </c>
      <c r="AA2780" s="8" t="str">
        <f>TEXT(Table2[[#This Row],[Application_Date]],"yyy")</f>
        <v>2032</v>
      </c>
      <c r="AB2780" s="8" t="str">
        <f>TEXT(Table2[[#This Row],[Application_Date]],"mmmm")</f>
        <v>January</v>
      </c>
      <c r="AC2780" s="1" t="s">
        <v>41</v>
      </c>
      <c r="AD2780" s="1" t="s">
        <v>42</v>
      </c>
      <c r="AE2780" s="1" t="s">
        <v>31</v>
      </c>
    </row>
    <row r="2781" spans="1:31" x14ac:dyDescent="0.25">
      <c r="A2781" s="1" t="s">
        <v>5702</v>
      </c>
      <c r="B2781" s="1" t="str">
        <f>IF(COUNTIF($A$2:A2781,A2781)&gt;1,"Duplicate","Unique")</f>
        <v>Unique</v>
      </c>
      <c r="C2781" s="1" t="s">
        <v>5703</v>
      </c>
      <c r="D2781" s="1" t="s">
        <v>766</v>
      </c>
      <c r="E2781" s="1" t="str">
        <f t="shared" si="302"/>
        <v>Submitted</v>
      </c>
      <c r="F2781" s="1" t="s">
        <v>47</v>
      </c>
      <c r="G2781" s="1">
        <v>46</v>
      </c>
      <c r="H2781" s="1" t="s">
        <v>36</v>
      </c>
      <c r="I2781" s="1" t="s">
        <v>25</v>
      </c>
      <c r="J2781" s="1" t="s">
        <v>37</v>
      </c>
      <c r="K2781" s="4">
        <v>1086951</v>
      </c>
      <c r="L2781" s="4" t="str">
        <f t="shared" si="303"/>
        <v>Submitted</v>
      </c>
      <c r="M2781" s="1">
        <v>784</v>
      </c>
      <c r="N2781" s="1" t="str">
        <f t="shared" si="304"/>
        <v>medium_risk</v>
      </c>
      <c r="O2781" s="1" t="str">
        <f t="shared" si="305"/>
        <v>Excellent</v>
      </c>
      <c r="P2781" s="1" t="str">
        <f t="shared" si="306"/>
        <v>Submitted</v>
      </c>
      <c r="Q2781" s="1" t="str">
        <f t="shared" si="307"/>
        <v>Valid</v>
      </c>
      <c r="R2781" s="1" t="s">
        <v>6</v>
      </c>
      <c r="S2781" s="4">
        <v>616067</v>
      </c>
      <c r="T2781" s="1">
        <v>15.43</v>
      </c>
      <c r="U2781" s="1">
        <v>24</v>
      </c>
      <c r="V2781" s="1">
        <v>25669.46</v>
      </c>
      <c r="W2781" s="4">
        <f t="shared" si="308"/>
        <v>792159.48607979075</v>
      </c>
      <c r="X2781" s="1" t="s">
        <v>105</v>
      </c>
      <c r="Y2781" s="1" t="s">
        <v>106</v>
      </c>
      <c r="Z2781" s="8">
        <v>48243</v>
      </c>
      <c r="AA2781" s="8" t="str">
        <f>TEXT(Table2[[#This Row],[Application_Date]],"yyy")</f>
        <v>2032</v>
      </c>
      <c r="AB2781" s="8" t="str">
        <f>TEXT(Table2[[#This Row],[Application_Date]],"mmmm")</f>
        <v>January</v>
      </c>
      <c r="AC2781" s="1" t="s">
        <v>61</v>
      </c>
      <c r="AD2781" s="1" t="s">
        <v>30</v>
      </c>
      <c r="AE2781" s="1" t="s">
        <v>31</v>
      </c>
    </row>
    <row r="2782" spans="1:31" x14ac:dyDescent="0.25">
      <c r="A2782" s="1" t="s">
        <v>5704</v>
      </c>
      <c r="B2782" s="1" t="str">
        <f>IF(COUNTIF($A$2:A2782,A2782)&gt;1,"Duplicate","Unique")</f>
        <v>Unique</v>
      </c>
      <c r="C2782" s="1" t="s">
        <v>5705</v>
      </c>
      <c r="D2782" s="1" t="s">
        <v>270</v>
      </c>
      <c r="E2782" s="1" t="str">
        <f t="shared" si="302"/>
        <v>Submitted</v>
      </c>
      <c r="F2782" s="1" t="s">
        <v>35</v>
      </c>
      <c r="G2782" s="1">
        <v>56</v>
      </c>
      <c r="H2782" s="1" t="s">
        <v>36</v>
      </c>
      <c r="I2782" s="1" t="s">
        <v>48</v>
      </c>
      <c r="J2782" s="1" t="s">
        <v>49</v>
      </c>
      <c r="K2782" s="4">
        <v>1145490</v>
      </c>
      <c r="L2782" s="4" t="str">
        <f t="shared" si="303"/>
        <v>Submitted</v>
      </c>
      <c r="M2782" s="1">
        <v>625</v>
      </c>
      <c r="N2782" s="1" t="str">
        <f t="shared" si="304"/>
        <v>low_risk</v>
      </c>
      <c r="O2782" s="1" t="str">
        <f t="shared" si="305"/>
        <v>Excellent</v>
      </c>
      <c r="P2782" s="1" t="str">
        <f t="shared" si="306"/>
        <v>Submitted</v>
      </c>
      <c r="Q2782" s="1" t="str">
        <f t="shared" si="307"/>
        <v>Valid</v>
      </c>
      <c r="R2782" s="1" t="s">
        <v>70</v>
      </c>
      <c r="S2782" s="4">
        <v>3461364</v>
      </c>
      <c r="T2782" s="1">
        <v>7.74</v>
      </c>
      <c r="U2782" s="1">
        <v>60</v>
      </c>
      <c r="V2782" s="1">
        <v>57689.4</v>
      </c>
      <c r="W2782" s="4">
        <f t="shared" si="308"/>
        <v>2232579.7800002391</v>
      </c>
      <c r="X2782" s="1" t="s">
        <v>59</v>
      </c>
      <c r="Y2782" s="1" t="s">
        <v>60</v>
      </c>
      <c r="Z2782" s="8">
        <v>48244</v>
      </c>
      <c r="AA2782" s="8" t="str">
        <f>TEXT(Table2[[#This Row],[Application_Date]],"yyy")</f>
        <v>2032</v>
      </c>
      <c r="AB2782" s="8" t="str">
        <f>TEXT(Table2[[#This Row],[Application_Date]],"mmmm")</f>
        <v>January</v>
      </c>
      <c r="AC2782" s="1" t="s">
        <v>61</v>
      </c>
      <c r="AD2782" s="1" t="s">
        <v>42</v>
      </c>
      <c r="AE2782" s="1" t="s">
        <v>31</v>
      </c>
    </row>
    <row r="2783" spans="1:31" x14ac:dyDescent="0.25">
      <c r="A2783" s="1" t="s">
        <v>5706</v>
      </c>
      <c r="B2783" s="1" t="str">
        <f>IF(COUNTIF($A$2:A2783,A2783)&gt;1,"Duplicate","Unique")</f>
        <v>Unique</v>
      </c>
      <c r="C2783" s="1" t="s">
        <v>5707</v>
      </c>
      <c r="D2783" s="1" t="s">
        <v>99</v>
      </c>
      <c r="E2783" s="1" t="str">
        <f t="shared" si="302"/>
        <v>Submitted</v>
      </c>
      <c r="F2783" s="1" t="s">
        <v>47</v>
      </c>
      <c r="G2783" s="1">
        <v>21</v>
      </c>
      <c r="H2783" s="1" t="s">
        <v>36</v>
      </c>
      <c r="I2783" s="1" t="s">
        <v>25</v>
      </c>
      <c r="J2783" s="1" t="s">
        <v>49</v>
      </c>
      <c r="K2783" s="4">
        <v>1763023</v>
      </c>
      <c r="L2783" s="4" t="str">
        <f t="shared" si="303"/>
        <v>Submitted</v>
      </c>
      <c r="M2783" s="1">
        <v>352</v>
      </c>
      <c r="N2783" s="1" t="str">
        <f t="shared" si="304"/>
        <v>High_risk</v>
      </c>
      <c r="O2783" s="1" t="str">
        <f t="shared" si="305"/>
        <v>Excellent</v>
      </c>
      <c r="P2783" s="1" t="str">
        <f t="shared" si="306"/>
        <v>Submitted</v>
      </c>
      <c r="Q2783" s="1" t="str">
        <f t="shared" si="307"/>
        <v>Valid</v>
      </c>
      <c r="R2783" s="1" t="s">
        <v>38</v>
      </c>
      <c r="S2783" s="4">
        <v>1997212</v>
      </c>
      <c r="T2783" s="1">
        <v>14.04</v>
      </c>
      <c r="U2783" s="1">
        <v>180</v>
      </c>
      <c r="V2783" s="1">
        <v>11095.62</v>
      </c>
      <c r="W2783" s="4">
        <f t="shared" si="308"/>
        <v>2336738.04</v>
      </c>
      <c r="X2783" s="1" t="s">
        <v>50</v>
      </c>
      <c r="Y2783" s="1" t="s">
        <v>51</v>
      </c>
      <c r="Z2783" s="8">
        <v>48245</v>
      </c>
      <c r="AA2783" s="8" t="str">
        <f>TEXT(Table2[[#This Row],[Application_Date]],"yyy")</f>
        <v>2032</v>
      </c>
      <c r="AB2783" s="8" t="str">
        <f>TEXT(Table2[[#This Row],[Application_Date]],"mmmm")</f>
        <v>February</v>
      </c>
      <c r="AC2783" s="1" t="s">
        <v>41</v>
      </c>
      <c r="AD2783" s="1" t="s">
        <v>30</v>
      </c>
      <c r="AE2783" s="1" t="s">
        <v>62</v>
      </c>
    </row>
    <row r="2784" spans="1:31" x14ac:dyDescent="0.25">
      <c r="A2784" s="1" t="s">
        <v>5708</v>
      </c>
      <c r="B2784" s="1" t="str">
        <f>IF(COUNTIF($A$2:A2784,A2784)&gt;1,"Duplicate","Unique")</f>
        <v>Unique</v>
      </c>
      <c r="C2784" s="1" t="s">
        <v>5709</v>
      </c>
      <c r="D2784" s="1" t="s">
        <v>58</v>
      </c>
      <c r="E2784" s="1" t="str">
        <f t="shared" si="302"/>
        <v>Submitted</v>
      </c>
      <c r="F2784" s="1" t="s">
        <v>35</v>
      </c>
      <c r="G2784" s="1">
        <v>25</v>
      </c>
      <c r="H2784" s="1" t="s">
        <v>24</v>
      </c>
      <c r="I2784" s="1" t="s">
        <v>48</v>
      </c>
      <c r="J2784" s="1" t="s">
        <v>37</v>
      </c>
      <c r="K2784" s="4">
        <v>1282831</v>
      </c>
      <c r="L2784" s="4" t="str">
        <f t="shared" si="303"/>
        <v>Submitted</v>
      </c>
      <c r="M2784" s="1">
        <v>586</v>
      </c>
      <c r="N2784" s="1" t="str">
        <f t="shared" si="304"/>
        <v>High_risk</v>
      </c>
      <c r="O2784" s="1" t="str">
        <f t="shared" si="305"/>
        <v>Excellent</v>
      </c>
      <c r="P2784" s="1" t="str">
        <f t="shared" si="306"/>
        <v>Submitted</v>
      </c>
      <c r="Q2784" s="1" t="str">
        <f t="shared" si="307"/>
        <v>Valid</v>
      </c>
      <c r="R2784" s="1" t="s">
        <v>38</v>
      </c>
      <c r="S2784" s="4">
        <v>4434913</v>
      </c>
      <c r="T2784" s="1">
        <v>14.26</v>
      </c>
      <c r="U2784" s="1">
        <v>60</v>
      </c>
      <c r="V2784" s="1">
        <v>73915.22</v>
      </c>
      <c r="W2784" s="4">
        <f t="shared" si="308"/>
        <v>5270154.9483333332</v>
      </c>
      <c r="X2784" s="1" t="s">
        <v>28</v>
      </c>
      <c r="Y2784" s="1" t="s">
        <v>29</v>
      </c>
      <c r="Z2784" s="8">
        <v>48246</v>
      </c>
      <c r="AA2784" s="8" t="str">
        <f>TEXT(Table2[[#This Row],[Application_Date]],"yyy")</f>
        <v>2032</v>
      </c>
      <c r="AB2784" s="8" t="str">
        <f>TEXT(Table2[[#This Row],[Application_Date]],"mmmm")</f>
        <v>February</v>
      </c>
      <c r="AC2784" s="1" t="s">
        <v>61</v>
      </c>
      <c r="AD2784" s="1" t="s">
        <v>30</v>
      </c>
      <c r="AE2784" s="1" t="s">
        <v>43</v>
      </c>
    </row>
    <row r="2785" spans="1:31" x14ac:dyDescent="0.25">
      <c r="A2785" s="1" t="s">
        <v>5710</v>
      </c>
      <c r="B2785" s="1" t="str">
        <f>IF(COUNTIF($A$2:A2785,A2785)&gt;1,"Duplicate","Unique")</f>
        <v>Unique</v>
      </c>
      <c r="C2785" s="1" t="s">
        <v>5711</v>
      </c>
      <c r="D2785" s="1" t="s">
        <v>34</v>
      </c>
      <c r="E2785" s="1" t="str">
        <f t="shared" si="302"/>
        <v>Submitted</v>
      </c>
      <c r="F2785" s="1" t="s">
        <v>47</v>
      </c>
      <c r="G2785" s="1">
        <v>23</v>
      </c>
      <c r="H2785" s="1" t="s">
        <v>24</v>
      </c>
      <c r="I2785" s="1" t="s">
        <v>48</v>
      </c>
      <c r="J2785" s="1" t="s">
        <v>37</v>
      </c>
      <c r="K2785" s="4">
        <v>0</v>
      </c>
      <c r="L2785" s="4" t="str">
        <f t="shared" si="303"/>
        <v>Submitted</v>
      </c>
      <c r="M2785" s="1">
        <v>818</v>
      </c>
      <c r="N2785" s="1" t="str">
        <f t="shared" si="304"/>
        <v>medium_risk</v>
      </c>
      <c r="O2785" s="1" t="str">
        <f t="shared" si="305"/>
        <v>Excellent</v>
      </c>
      <c r="P2785" s="1" t="str">
        <f t="shared" si="306"/>
        <v>Submitted</v>
      </c>
      <c r="Q2785" s="1" t="str">
        <f t="shared" si="307"/>
        <v>Valid</v>
      </c>
      <c r="R2785" s="1" t="s">
        <v>27</v>
      </c>
      <c r="S2785" s="4">
        <v>2878813</v>
      </c>
      <c r="T2785" s="1">
        <v>10.27</v>
      </c>
      <c r="U2785" s="1">
        <v>12</v>
      </c>
      <c r="V2785" s="1">
        <v>239901.08</v>
      </c>
      <c r="W2785" s="4">
        <f t="shared" si="308"/>
        <v>2465261.1761309807</v>
      </c>
      <c r="X2785" s="1" t="s">
        <v>39</v>
      </c>
      <c r="Y2785" s="1" t="s">
        <v>40</v>
      </c>
      <c r="Z2785" s="8">
        <v>48247</v>
      </c>
      <c r="AA2785" s="8" t="str">
        <f>TEXT(Table2[[#This Row],[Application_Date]],"yyy")</f>
        <v>2032</v>
      </c>
      <c r="AB2785" s="8" t="str">
        <f>TEXT(Table2[[#This Row],[Application_Date]],"mmmm")</f>
        <v>February</v>
      </c>
      <c r="AC2785" s="1" t="s">
        <v>61</v>
      </c>
      <c r="AD2785" s="1" t="s">
        <v>42</v>
      </c>
      <c r="AE2785" s="1" t="s">
        <v>62</v>
      </c>
    </row>
    <row r="2786" spans="1:31" x14ac:dyDescent="0.25">
      <c r="A2786" s="1" t="s">
        <v>5712</v>
      </c>
      <c r="B2786" s="1" t="str">
        <f>IF(COUNTIF($A$2:A2786,A2786)&gt;1,"Duplicate","Unique")</f>
        <v>Unique</v>
      </c>
      <c r="C2786" s="1" t="s">
        <v>5713</v>
      </c>
      <c r="D2786" s="1" t="s">
        <v>75</v>
      </c>
      <c r="E2786" s="1" t="str">
        <f t="shared" si="302"/>
        <v>Submitted</v>
      </c>
      <c r="F2786" s="1" t="s">
        <v>35</v>
      </c>
      <c r="G2786" s="1">
        <v>25</v>
      </c>
      <c r="H2786" s="1" t="s">
        <v>24</v>
      </c>
      <c r="I2786" s="1" t="s">
        <v>48</v>
      </c>
      <c r="J2786" s="1" t="s">
        <v>49</v>
      </c>
      <c r="K2786" s="4">
        <v>1072643</v>
      </c>
      <c r="L2786" s="4" t="str">
        <f t="shared" si="303"/>
        <v>Submitted</v>
      </c>
      <c r="M2786" s="1">
        <v>319</v>
      </c>
      <c r="N2786" s="1" t="str">
        <f t="shared" si="304"/>
        <v>High_risk</v>
      </c>
      <c r="O2786" s="1" t="str">
        <f t="shared" si="305"/>
        <v>Excellent</v>
      </c>
      <c r="P2786" s="1" t="str">
        <f t="shared" si="306"/>
        <v>Submitted</v>
      </c>
      <c r="Q2786" s="1" t="str">
        <f t="shared" si="307"/>
        <v>Valid</v>
      </c>
      <c r="R2786" s="1" t="s">
        <v>6</v>
      </c>
      <c r="S2786" s="4">
        <v>397023</v>
      </c>
      <c r="T2786" s="1">
        <v>15.14</v>
      </c>
      <c r="U2786" s="1">
        <v>120</v>
      </c>
      <c r="V2786" s="1">
        <v>3308.53</v>
      </c>
      <c r="W2786" s="4">
        <f t="shared" si="308"/>
        <v>500910.685</v>
      </c>
      <c r="X2786" s="1" t="s">
        <v>50</v>
      </c>
      <c r="Y2786" s="1" t="s">
        <v>51</v>
      </c>
      <c r="Z2786" s="8">
        <v>48248</v>
      </c>
      <c r="AA2786" s="8" t="str">
        <f>TEXT(Table2[[#This Row],[Application_Date]],"yyy")</f>
        <v>2032</v>
      </c>
      <c r="AB2786" s="8" t="str">
        <f>TEXT(Table2[[#This Row],[Application_Date]],"mmmm")</f>
        <v>February</v>
      </c>
      <c r="AC2786" s="1" t="s">
        <v>61</v>
      </c>
      <c r="AD2786" s="1" t="s">
        <v>30</v>
      </c>
      <c r="AE2786" s="1" t="s">
        <v>43</v>
      </c>
    </row>
    <row r="2787" spans="1:31" x14ac:dyDescent="0.25">
      <c r="A2787" s="1" t="s">
        <v>5714</v>
      </c>
      <c r="B2787" s="1" t="str">
        <f>IF(COUNTIF($A$2:A2787,A2787)&gt;1,"Duplicate","Unique")</f>
        <v>Unique</v>
      </c>
      <c r="C2787" s="1" t="s">
        <v>5715</v>
      </c>
      <c r="D2787" s="1" t="s">
        <v>118</v>
      </c>
      <c r="E2787" s="1" t="str">
        <f t="shared" si="302"/>
        <v>Submitted</v>
      </c>
      <c r="F2787" s="1" t="s">
        <v>35</v>
      </c>
      <c r="G2787" s="1">
        <v>20</v>
      </c>
      <c r="H2787" s="1" t="s">
        <v>24</v>
      </c>
      <c r="I2787" s="1" t="s">
        <v>25</v>
      </c>
      <c r="J2787" s="1" t="s">
        <v>37</v>
      </c>
      <c r="K2787" s="4">
        <v>1509312</v>
      </c>
      <c r="L2787" s="4" t="str">
        <f t="shared" si="303"/>
        <v>Submitted</v>
      </c>
      <c r="M2787" s="1">
        <v>673</v>
      </c>
      <c r="N2787" s="1" t="str">
        <f t="shared" si="304"/>
        <v>low_risk</v>
      </c>
      <c r="O2787" s="1" t="str">
        <f t="shared" si="305"/>
        <v>Excellent</v>
      </c>
      <c r="P2787" s="1" t="str">
        <f t="shared" si="306"/>
        <v>Submitted</v>
      </c>
      <c r="Q2787" s="1" t="str">
        <f t="shared" si="307"/>
        <v>Valid</v>
      </c>
      <c r="R2787" s="1" t="s">
        <v>70</v>
      </c>
      <c r="S2787" s="4">
        <v>2955996</v>
      </c>
      <c r="T2787" s="1">
        <v>7.83</v>
      </c>
      <c r="U2787" s="1">
        <v>120</v>
      </c>
      <c r="V2787" s="1">
        <v>24633.3</v>
      </c>
      <c r="W2787" s="4">
        <f t="shared" si="308"/>
        <v>1928787.39</v>
      </c>
      <c r="X2787" s="1" t="s">
        <v>59</v>
      </c>
      <c r="Y2787" s="1" t="s">
        <v>60</v>
      </c>
      <c r="Z2787" s="8">
        <v>48249</v>
      </c>
      <c r="AA2787" s="8" t="str">
        <f>TEXT(Table2[[#This Row],[Application_Date]],"yyy")</f>
        <v>2032</v>
      </c>
      <c r="AB2787" s="8" t="str">
        <f>TEXT(Table2[[#This Row],[Application_Date]],"mmmm")</f>
        <v>February</v>
      </c>
      <c r="AC2787" s="1" t="s">
        <v>61</v>
      </c>
      <c r="AD2787" s="1" t="s">
        <v>30</v>
      </c>
      <c r="AE2787" s="1" t="s">
        <v>66</v>
      </c>
    </row>
    <row r="2788" spans="1:31" x14ac:dyDescent="0.25">
      <c r="A2788" s="1" t="s">
        <v>5716</v>
      </c>
      <c r="B2788" s="1" t="str">
        <f>IF(COUNTIF($A$2:A2788,A2788)&gt;1,"Duplicate","Unique")</f>
        <v>Unique</v>
      </c>
      <c r="C2788" s="1" t="s">
        <v>5717</v>
      </c>
      <c r="D2788" s="1" t="s">
        <v>115</v>
      </c>
      <c r="E2788" s="1" t="str">
        <f t="shared" si="302"/>
        <v>Submitted</v>
      </c>
      <c r="F2788" s="1" t="s">
        <v>35</v>
      </c>
      <c r="G2788" s="1">
        <v>26</v>
      </c>
      <c r="H2788" s="1" t="s">
        <v>36</v>
      </c>
      <c r="I2788" s="1" t="s">
        <v>25</v>
      </c>
      <c r="J2788" s="1" t="s">
        <v>26</v>
      </c>
      <c r="K2788" s="4">
        <v>1188744</v>
      </c>
      <c r="L2788" s="4" t="str">
        <f t="shared" si="303"/>
        <v>Submitted</v>
      </c>
      <c r="M2788" s="1">
        <v>721</v>
      </c>
      <c r="N2788" s="1" t="str">
        <f t="shared" si="304"/>
        <v>low_risk</v>
      </c>
      <c r="O2788" s="1" t="str">
        <f t="shared" si="305"/>
        <v>Excellent</v>
      </c>
      <c r="P2788" s="1" t="str">
        <f t="shared" si="306"/>
        <v>Submitted</v>
      </c>
      <c r="Q2788" s="1" t="str">
        <f t="shared" si="307"/>
        <v>Valid</v>
      </c>
      <c r="R2788" s="1" t="s">
        <v>70</v>
      </c>
      <c r="S2788" s="4">
        <v>2717552</v>
      </c>
      <c r="T2788" s="1">
        <v>17.75</v>
      </c>
      <c r="U2788" s="1">
        <v>24</v>
      </c>
      <c r="V2788" s="1">
        <v>113231.33</v>
      </c>
      <c r="W2788" s="4">
        <f t="shared" si="308"/>
        <v>4019712.3347164467</v>
      </c>
      <c r="X2788" s="1" t="s">
        <v>85</v>
      </c>
      <c r="Y2788" s="1" t="s">
        <v>86</v>
      </c>
      <c r="Z2788" s="8">
        <v>48250</v>
      </c>
      <c r="AA2788" s="8" t="str">
        <f>TEXT(Table2[[#This Row],[Application_Date]],"yyy")</f>
        <v>2032</v>
      </c>
      <c r="AB2788" s="8" t="str">
        <f>TEXT(Table2[[#This Row],[Application_Date]],"mmmm")</f>
        <v>February</v>
      </c>
      <c r="AC2788" s="1" t="s">
        <v>52</v>
      </c>
      <c r="AD2788" s="1" t="s">
        <v>42</v>
      </c>
      <c r="AE2788" s="1" t="s">
        <v>31</v>
      </c>
    </row>
    <row r="2789" spans="1:31" x14ac:dyDescent="0.25">
      <c r="A2789" s="1" t="s">
        <v>5718</v>
      </c>
      <c r="B2789" s="1" t="str">
        <f>IF(COUNTIF($A$2:A2789,A2789)&gt;1,"Duplicate","Unique")</f>
        <v>Unique</v>
      </c>
      <c r="C2789" s="1" t="s">
        <v>5719</v>
      </c>
      <c r="D2789" s="1" t="s">
        <v>403</v>
      </c>
      <c r="E2789" s="1" t="str">
        <f t="shared" si="302"/>
        <v>Submitted</v>
      </c>
      <c r="F2789" s="1" t="s">
        <v>47</v>
      </c>
      <c r="G2789" s="1">
        <v>65</v>
      </c>
      <c r="H2789" s="1" t="s">
        <v>24</v>
      </c>
      <c r="I2789" s="1" t="s">
        <v>25</v>
      </c>
      <c r="J2789" s="1" t="s">
        <v>26</v>
      </c>
      <c r="K2789" s="4">
        <v>2492677</v>
      </c>
      <c r="L2789" s="4" t="str">
        <f t="shared" si="303"/>
        <v>Submitted</v>
      </c>
      <c r="M2789" s="1">
        <v>512</v>
      </c>
      <c r="N2789" s="1" t="str">
        <f t="shared" si="304"/>
        <v>High_risk</v>
      </c>
      <c r="O2789" s="1" t="str">
        <f t="shared" si="305"/>
        <v>Excellent</v>
      </c>
      <c r="P2789" s="1" t="str">
        <f t="shared" si="306"/>
        <v>Submitted</v>
      </c>
      <c r="Q2789" s="1" t="str">
        <f t="shared" si="307"/>
        <v>Valid</v>
      </c>
      <c r="R2789" s="1" t="s">
        <v>82</v>
      </c>
      <c r="S2789" s="4">
        <v>984135</v>
      </c>
      <c r="T2789" s="1">
        <v>7.77</v>
      </c>
      <c r="U2789" s="1">
        <v>120</v>
      </c>
      <c r="V2789" s="1">
        <v>8201.1200000000008</v>
      </c>
      <c r="W2789" s="4">
        <f t="shared" si="308"/>
        <v>637227.41249999998</v>
      </c>
      <c r="X2789" s="1" t="s">
        <v>59</v>
      </c>
      <c r="Y2789" s="1" t="s">
        <v>60</v>
      </c>
      <c r="Z2789" s="8">
        <v>48251</v>
      </c>
      <c r="AA2789" s="8" t="str">
        <f>TEXT(Table2[[#This Row],[Application_Date]],"yyy")</f>
        <v>2032</v>
      </c>
      <c r="AB2789" s="8" t="str">
        <f>TEXT(Table2[[#This Row],[Application_Date]],"mmmm")</f>
        <v>February</v>
      </c>
      <c r="AC2789" s="1" t="s">
        <v>41</v>
      </c>
      <c r="AD2789" s="1" t="s">
        <v>42</v>
      </c>
      <c r="AE2789" s="1" t="s">
        <v>43</v>
      </c>
    </row>
    <row r="2790" spans="1:31" x14ac:dyDescent="0.25">
      <c r="A2790" s="1" t="s">
        <v>5720</v>
      </c>
      <c r="B2790" s="1" t="str">
        <f>IF(COUNTIF($A$2:A2790,A2790)&gt;1,"Duplicate","Unique")</f>
        <v>Unique</v>
      </c>
      <c r="C2790" s="1" t="s">
        <v>5721</v>
      </c>
      <c r="D2790" s="1" t="s">
        <v>69</v>
      </c>
      <c r="E2790" s="1" t="str">
        <f t="shared" si="302"/>
        <v>Submitted</v>
      </c>
      <c r="F2790" s="1" t="s">
        <v>47</v>
      </c>
      <c r="G2790" s="1">
        <v>46</v>
      </c>
      <c r="H2790" s="1" t="s">
        <v>36</v>
      </c>
      <c r="I2790" s="1" t="s">
        <v>25</v>
      </c>
      <c r="J2790" s="1" t="s">
        <v>37</v>
      </c>
      <c r="K2790" s="4">
        <v>787883</v>
      </c>
      <c r="L2790" s="4" t="str">
        <f t="shared" si="303"/>
        <v>Submitted</v>
      </c>
      <c r="M2790" s="1">
        <v>320</v>
      </c>
      <c r="N2790" s="1" t="str">
        <f t="shared" si="304"/>
        <v>High_risk</v>
      </c>
      <c r="O2790" s="1" t="str">
        <f t="shared" si="305"/>
        <v>Excellent</v>
      </c>
      <c r="P2790" s="1" t="str">
        <f t="shared" si="306"/>
        <v>Submitted</v>
      </c>
      <c r="Q2790" s="1" t="str">
        <f t="shared" si="307"/>
        <v>Valid</v>
      </c>
      <c r="R2790" s="1" t="s">
        <v>6</v>
      </c>
      <c r="S2790" s="4">
        <v>981610</v>
      </c>
      <c r="T2790" s="1">
        <v>10.4</v>
      </c>
      <c r="U2790" s="1">
        <v>12</v>
      </c>
      <c r="V2790" s="1">
        <v>81800.83</v>
      </c>
      <c r="W2790" s="4">
        <f t="shared" si="308"/>
        <v>851204.2564529794</v>
      </c>
      <c r="X2790" s="1" t="s">
        <v>105</v>
      </c>
      <c r="Y2790" s="1" t="s">
        <v>106</v>
      </c>
      <c r="Z2790" s="8">
        <v>48252</v>
      </c>
      <c r="AA2790" s="8" t="str">
        <f>TEXT(Table2[[#This Row],[Application_Date]],"yyy")</f>
        <v>2032</v>
      </c>
      <c r="AB2790" s="8" t="str">
        <f>TEXT(Table2[[#This Row],[Application_Date]],"mmmm")</f>
        <v>February</v>
      </c>
      <c r="AC2790" s="1" t="s">
        <v>52</v>
      </c>
      <c r="AD2790" s="1" t="s">
        <v>30</v>
      </c>
      <c r="AE2790" s="1" t="s">
        <v>31</v>
      </c>
    </row>
    <row r="2791" spans="1:31" x14ac:dyDescent="0.25">
      <c r="A2791" s="1" t="s">
        <v>5722</v>
      </c>
      <c r="B2791" s="1" t="str">
        <f>IF(COUNTIF($A$2:A2791,A2791)&gt;1,"Duplicate","Unique")</f>
        <v>Unique</v>
      </c>
      <c r="C2791" s="1" t="s">
        <v>5723</v>
      </c>
      <c r="D2791" s="1" t="s">
        <v>270</v>
      </c>
      <c r="E2791" s="1" t="str">
        <f t="shared" si="302"/>
        <v>Submitted</v>
      </c>
      <c r="F2791" s="1" t="s">
        <v>35</v>
      </c>
      <c r="G2791" s="1">
        <v>50</v>
      </c>
      <c r="H2791" s="1" t="s">
        <v>24</v>
      </c>
      <c r="I2791" s="1" t="s">
        <v>25</v>
      </c>
      <c r="J2791" s="1" t="s">
        <v>37</v>
      </c>
      <c r="K2791" s="4">
        <v>679216</v>
      </c>
      <c r="L2791" s="4" t="str">
        <f t="shared" si="303"/>
        <v>Submitted</v>
      </c>
      <c r="M2791" s="1">
        <v>872</v>
      </c>
      <c r="N2791" s="1" t="str">
        <f t="shared" si="304"/>
        <v>medium_risk</v>
      </c>
      <c r="O2791" s="1" t="str">
        <f t="shared" si="305"/>
        <v>Excellent</v>
      </c>
      <c r="P2791" s="1" t="str">
        <f t="shared" si="306"/>
        <v>Submitted</v>
      </c>
      <c r="Q2791" s="1" t="str">
        <f t="shared" si="307"/>
        <v>Valid</v>
      </c>
      <c r="R2791" s="1" t="s">
        <v>27</v>
      </c>
      <c r="S2791" s="4">
        <v>3624065</v>
      </c>
      <c r="T2791" s="1">
        <v>13.78</v>
      </c>
      <c r="U2791" s="1">
        <v>24</v>
      </c>
      <c r="V2791" s="1">
        <v>151002.71</v>
      </c>
      <c r="W2791" s="4">
        <f t="shared" si="308"/>
        <v>4161634.6862142291</v>
      </c>
      <c r="X2791" s="1" t="s">
        <v>105</v>
      </c>
      <c r="Y2791" s="1" t="s">
        <v>106</v>
      </c>
      <c r="Z2791" s="8">
        <v>48253</v>
      </c>
      <c r="AA2791" s="8" t="str">
        <f>TEXT(Table2[[#This Row],[Application_Date]],"yyy")</f>
        <v>2032</v>
      </c>
      <c r="AB2791" s="8" t="str">
        <f>TEXT(Table2[[#This Row],[Application_Date]],"mmmm")</f>
        <v>February</v>
      </c>
      <c r="AC2791" s="1" t="s">
        <v>61</v>
      </c>
      <c r="AD2791" s="1" t="s">
        <v>30</v>
      </c>
      <c r="AE2791" s="1" t="s">
        <v>62</v>
      </c>
    </row>
    <row r="2792" spans="1:31" x14ac:dyDescent="0.25">
      <c r="A2792" s="1" t="s">
        <v>5724</v>
      </c>
      <c r="B2792" s="1" t="str">
        <f>IF(COUNTIF($A$2:A2792,A2792)&gt;1,"Duplicate","Unique")</f>
        <v>Unique</v>
      </c>
      <c r="C2792" s="1" t="s">
        <v>5725</v>
      </c>
      <c r="D2792" s="1" t="s">
        <v>136</v>
      </c>
      <c r="E2792" s="1" t="str">
        <f t="shared" si="302"/>
        <v>Submitted</v>
      </c>
      <c r="F2792" s="1" t="s">
        <v>47</v>
      </c>
      <c r="G2792" s="1">
        <v>24</v>
      </c>
      <c r="H2792" s="1" t="s">
        <v>24</v>
      </c>
      <c r="I2792" s="1" t="s">
        <v>48</v>
      </c>
      <c r="J2792" s="1" t="s">
        <v>37</v>
      </c>
      <c r="K2792" s="4">
        <v>1913326</v>
      </c>
      <c r="L2792" s="4" t="str">
        <f t="shared" si="303"/>
        <v>Submitted</v>
      </c>
      <c r="M2792" s="1">
        <v>432</v>
      </c>
      <c r="N2792" s="1" t="str">
        <f t="shared" si="304"/>
        <v>High_risk</v>
      </c>
      <c r="O2792" s="1" t="str">
        <f t="shared" si="305"/>
        <v>Excellent</v>
      </c>
      <c r="P2792" s="1" t="str">
        <f t="shared" si="306"/>
        <v>Submitted</v>
      </c>
      <c r="Q2792" s="1" t="str">
        <f t="shared" si="307"/>
        <v>Valid</v>
      </c>
      <c r="R2792" s="1" t="s">
        <v>6</v>
      </c>
      <c r="S2792" s="4">
        <v>4131394</v>
      </c>
      <c r="T2792" s="1">
        <v>17.3</v>
      </c>
      <c r="U2792" s="1">
        <v>180</v>
      </c>
      <c r="V2792" s="1">
        <v>22952.19</v>
      </c>
      <c r="W2792" s="4">
        <f t="shared" si="308"/>
        <v>5956093.0166666666</v>
      </c>
      <c r="X2792" s="1" t="s">
        <v>95</v>
      </c>
      <c r="Y2792" s="1" t="s">
        <v>96</v>
      </c>
      <c r="Z2792" s="8">
        <v>48254</v>
      </c>
      <c r="AA2792" s="8" t="str">
        <f>TEXT(Table2[[#This Row],[Application_Date]],"yyy")</f>
        <v>2032</v>
      </c>
      <c r="AB2792" s="8" t="str">
        <f>TEXT(Table2[[#This Row],[Application_Date]],"mmmm")</f>
        <v>February</v>
      </c>
      <c r="AC2792" s="1" t="s">
        <v>61</v>
      </c>
      <c r="AD2792" s="1" t="s">
        <v>30</v>
      </c>
      <c r="AE2792" s="1" t="s">
        <v>62</v>
      </c>
    </row>
    <row r="2793" spans="1:31" x14ac:dyDescent="0.25">
      <c r="A2793" s="1" t="s">
        <v>5726</v>
      </c>
      <c r="B2793" s="1" t="str">
        <f>IF(COUNTIF($A$2:A2793,A2793)&gt;1,"Duplicate","Unique")</f>
        <v>Unique</v>
      </c>
      <c r="C2793" s="1" t="s">
        <v>5727</v>
      </c>
      <c r="D2793" s="1" t="s">
        <v>58</v>
      </c>
      <c r="E2793" s="1" t="str">
        <f t="shared" si="302"/>
        <v>Submitted</v>
      </c>
      <c r="F2793" s="1" t="s">
        <v>35</v>
      </c>
      <c r="G2793" s="1">
        <v>22</v>
      </c>
      <c r="H2793" s="1" t="s">
        <v>36</v>
      </c>
      <c r="I2793" s="1" t="s">
        <v>48</v>
      </c>
      <c r="J2793" s="1" t="s">
        <v>49</v>
      </c>
      <c r="K2793" s="4">
        <v>0</v>
      </c>
      <c r="L2793" s="4" t="str">
        <f t="shared" si="303"/>
        <v>Submitted</v>
      </c>
      <c r="M2793" s="1">
        <v>950</v>
      </c>
      <c r="N2793" s="1" t="str">
        <f t="shared" si="304"/>
        <v>medium_risk</v>
      </c>
      <c r="O2793" s="1" t="str">
        <f t="shared" si="305"/>
        <v>Excellent</v>
      </c>
      <c r="P2793" s="1" t="str">
        <f t="shared" si="306"/>
        <v>Submitted</v>
      </c>
      <c r="Q2793" s="1" t="str">
        <f t="shared" si="307"/>
        <v>Invalid</v>
      </c>
      <c r="R2793" s="1" t="s">
        <v>82</v>
      </c>
      <c r="S2793" s="4">
        <v>311799</v>
      </c>
      <c r="T2793" s="1">
        <v>17.55</v>
      </c>
      <c r="U2793" s="1">
        <v>60</v>
      </c>
      <c r="V2793" s="1">
        <v>5196.6499999999996</v>
      </c>
      <c r="W2793" s="4">
        <f t="shared" si="308"/>
        <v>456006.03750000003</v>
      </c>
      <c r="X2793" s="1" t="s">
        <v>39</v>
      </c>
      <c r="Y2793" s="1" t="s">
        <v>40</v>
      </c>
      <c r="Z2793" s="8">
        <v>48255</v>
      </c>
      <c r="AA2793" s="8" t="str">
        <f>TEXT(Table2[[#This Row],[Application_Date]],"yyy")</f>
        <v>2032</v>
      </c>
      <c r="AB2793" s="8" t="str">
        <f>TEXT(Table2[[#This Row],[Application_Date]],"mmmm")</f>
        <v>February</v>
      </c>
      <c r="AC2793" s="1" t="s">
        <v>61</v>
      </c>
      <c r="AD2793" s="1" t="s">
        <v>30</v>
      </c>
      <c r="AE2793" s="1" t="s">
        <v>62</v>
      </c>
    </row>
    <row r="2794" spans="1:31" x14ac:dyDescent="0.25">
      <c r="A2794" s="1" t="s">
        <v>5728</v>
      </c>
      <c r="B2794" s="1" t="str">
        <f>IF(COUNTIF($A$2:A2794,A2794)&gt;1,"Duplicate","Unique")</f>
        <v>Unique</v>
      </c>
      <c r="C2794" s="1" t="s">
        <v>5729</v>
      </c>
      <c r="D2794" s="1" t="s">
        <v>279</v>
      </c>
      <c r="E2794" s="1" t="str">
        <f t="shared" si="302"/>
        <v>Submitted</v>
      </c>
      <c r="F2794" s="1" t="s">
        <v>47</v>
      </c>
      <c r="G2794" s="1">
        <v>46</v>
      </c>
      <c r="H2794" s="1" t="s">
        <v>36</v>
      </c>
      <c r="I2794" s="1" t="s">
        <v>48</v>
      </c>
      <c r="J2794" s="1" t="s">
        <v>70</v>
      </c>
      <c r="K2794" s="4">
        <v>1222329</v>
      </c>
      <c r="L2794" s="4" t="str">
        <f t="shared" si="303"/>
        <v>Submitted</v>
      </c>
      <c r="M2794" s="1">
        <v>787</v>
      </c>
      <c r="N2794" s="1" t="str">
        <f t="shared" si="304"/>
        <v>medium_risk</v>
      </c>
      <c r="O2794" s="1" t="str">
        <f t="shared" si="305"/>
        <v>Excellent</v>
      </c>
      <c r="P2794" s="1" t="str">
        <f t="shared" si="306"/>
        <v>Submitted</v>
      </c>
      <c r="Q2794" s="1" t="str">
        <f t="shared" si="307"/>
        <v>Valid</v>
      </c>
      <c r="R2794" s="1" t="s">
        <v>6</v>
      </c>
      <c r="S2794" s="4">
        <v>3769878</v>
      </c>
      <c r="T2794" s="1">
        <v>14.99</v>
      </c>
      <c r="U2794" s="1">
        <v>24</v>
      </c>
      <c r="V2794" s="1">
        <v>157078.25</v>
      </c>
      <c r="W2794" s="4">
        <f t="shared" si="308"/>
        <v>4709205.9517659573</v>
      </c>
      <c r="X2794" s="1" t="s">
        <v>105</v>
      </c>
      <c r="Y2794" s="1" t="s">
        <v>106</v>
      </c>
      <c r="Z2794" s="8">
        <v>48256</v>
      </c>
      <c r="AA2794" s="8" t="str">
        <f>TEXT(Table2[[#This Row],[Application_Date]],"yyy")</f>
        <v>2032</v>
      </c>
      <c r="AB2794" s="8" t="str">
        <f>TEXT(Table2[[#This Row],[Application_Date]],"mmmm")</f>
        <v>February</v>
      </c>
      <c r="AC2794" s="1" t="s">
        <v>41</v>
      </c>
      <c r="AD2794" s="1" t="s">
        <v>30</v>
      </c>
      <c r="AE2794" s="1" t="s">
        <v>62</v>
      </c>
    </row>
    <row r="2795" spans="1:31" x14ac:dyDescent="0.25">
      <c r="A2795" s="1" t="s">
        <v>5730</v>
      </c>
      <c r="B2795" s="1" t="str">
        <f>IF(COUNTIF($A$2:A2795,A2795)&gt;1,"Duplicate","Unique")</f>
        <v>Unique</v>
      </c>
      <c r="C2795" s="1" t="s">
        <v>5731</v>
      </c>
      <c r="D2795" s="1" t="s">
        <v>65</v>
      </c>
      <c r="E2795" s="1" t="str">
        <f t="shared" si="302"/>
        <v>Submitted</v>
      </c>
      <c r="F2795" s="1" t="s">
        <v>35</v>
      </c>
      <c r="G2795" s="1">
        <v>20</v>
      </c>
      <c r="H2795" s="1" t="s">
        <v>24</v>
      </c>
      <c r="I2795" s="1" t="s">
        <v>25</v>
      </c>
      <c r="J2795" s="1" t="s">
        <v>37</v>
      </c>
      <c r="K2795" s="4">
        <v>261697</v>
      </c>
      <c r="L2795" s="4" t="str">
        <f t="shared" si="303"/>
        <v>Submitted</v>
      </c>
      <c r="M2795" s="1">
        <v>364</v>
      </c>
      <c r="N2795" s="1" t="str">
        <f t="shared" si="304"/>
        <v>High_risk</v>
      </c>
      <c r="O2795" s="1" t="str">
        <f t="shared" si="305"/>
        <v>Excellent</v>
      </c>
      <c r="P2795" s="1" t="str">
        <f t="shared" si="306"/>
        <v>Submitted</v>
      </c>
      <c r="Q2795" s="1" t="str">
        <f t="shared" si="307"/>
        <v>Valid</v>
      </c>
      <c r="R2795" s="1" t="s">
        <v>70</v>
      </c>
      <c r="S2795" s="4">
        <v>2987056</v>
      </c>
      <c r="T2795" s="1">
        <v>17.079999999999998</v>
      </c>
      <c r="U2795" s="1">
        <v>24</v>
      </c>
      <c r="V2795" s="1">
        <v>124460.67</v>
      </c>
      <c r="W2795" s="4">
        <f t="shared" si="308"/>
        <v>4251576.3758605011</v>
      </c>
      <c r="X2795" s="1" t="s">
        <v>95</v>
      </c>
      <c r="Y2795" s="1" t="s">
        <v>96</v>
      </c>
      <c r="Z2795" s="8">
        <v>48257</v>
      </c>
      <c r="AA2795" s="8" t="str">
        <f>TEXT(Table2[[#This Row],[Application_Date]],"yyy")</f>
        <v>2032</v>
      </c>
      <c r="AB2795" s="8" t="str">
        <f>TEXT(Table2[[#This Row],[Application_Date]],"mmmm")</f>
        <v>February</v>
      </c>
      <c r="AC2795" s="1" t="s">
        <v>41</v>
      </c>
      <c r="AD2795" s="1" t="s">
        <v>42</v>
      </c>
      <c r="AE2795" s="1" t="s">
        <v>31</v>
      </c>
    </row>
    <row r="2796" spans="1:31" x14ac:dyDescent="0.25">
      <c r="A2796" s="1" t="s">
        <v>5732</v>
      </c>
      <c r="B2796" s="1" t="str">
        <f>IF(COUNTIF($A$2:A2796,A2796)&gt;1,"Duplicate","Unique")</f>
        <v>Unique</v>
      </c>
      <c r="C2796" s="1" t="s">
        <v>5733</v>
      </c>
      <c r="D2796" s="1" t="s">
        <v>572</v>
      </c>
      <c r="E2796" s="1" t="str">
        <f t="shared" si="302"/>
        <v>Submitted</v>
      </c>
      <c r="F2796" s="1" t="s">
        <v>35</v>
      </c>
      <c r="G2796" s="1">
        <v>47</v>
      </c>
      <c r="H2796" s="1" t="s">
        <v>24</v>
      </c>
      <c r="I2796" s="1" t="s">
        <v>25</v>
      </c>
      <c r="J2796" s="1" t="s">
        <v>49</v>
      </c>
      <c r="K2796" s="4">
        <v>385917</v>
      </c>
      <c r="L2796" s="4" t="str">
        <f t="shared" si="303"/>
        <v>Submitted</v>
      </c>
      <c r="M2796" s="1">
        <v>684</v>
      </c>
      <c r="N2796" s="1" t="str">
        <f t="shared" si="304"/>
        <v>low_risk</v>
      </c>
      <c r="O2796" s="1" t="str">
        <f t="shared" si="305"/>
        <v>Excellent</v>
      </c>
      <c r="P2796" s="1" t="str">
        <f t="shared" si="306"/>
        <v>Submitted</v>
      </c>
      <c r="Q2796" s="1" t="str">
        <f t="shared" si="307"/>
        <v>Valid</v>
      </c>
      <c r="R2796" s="1" t="s">
        <v>38</v>
      </c>
      <c r="S2796" s="4">
        <v>633110</v>
      </c>
      <c r="T2796" s="1">
        <v>17.850000000000001</v>
      </c>
      <c r="U2796" s="1">
        <v>180</v>
      </c>
      <c r="V2796" s="1">
        <v>3517.28</v>
      </c>
      <c r="W2796" s="4">
        <f t="shared" si="308"/>
        <v>941751.125</v>
      </c>
      <c r="X2796" s="1" t="s">
        <v>105</v>
      </c>
      <c r="Y2796" s="1" t="s">
        <v>106</v>
      </c>
      <c r="Z2796" s="8">
        <v>48258</v>
      </c>
      <c r="AA2796" s="8" t="str">
        <f>TEXT(Table2[[#This Row],[Application_Date]],"yyy")</f>
        <v>2032</v>
      </c>
      <c r="AB2796" s="8" t="str">
        <f>TEXT(Table2[[#This Row],[Application_Date]],"mmmm")</f>
        <v>February</v>
      </c>
      <c r="AC2796" s="1" t="s">
        <v>61</v>
      </c>
      <c r="AD2796" s="1" t="s">
        <v>42</v>
      </c>
      <c r="AE2796" s="1" t="s">
        <v>31</v>
      </c>
    </row>
    <row r="2797" spans="1:31" x14ac:dyDescent="0.25">
      <c r="A2797" s="1" t="s">
        <v>5734</v>
      </c>
      <c r="B2797" s="1" t="str">
        <f>IF(COUNTIF($A$2:A2797,A2797)&gt;1,"Duplicate","Unique")</f>
        <v>Unique</v>
      </c>
      <c r="C2797" s="1" t="s">
        <v>5735</v>
      </c>
      <c r="D2797" s="1" t="s">
        <v>160</v>
      </c>
      <c r="E2797" s="1" t="str">
        <f t="shared" si="302"/>
        <v>Submitted</v>
      </c>
      <c r="F2797" s="1" t="s">
        <v>47</v>
      </c>
      <c r="G2797" s="1">
        <v>61</v>
      </c>
      <c r="H2797" s="1" t="s">
        <v>36</v>
      </c>
      <c r="I2797" s="1" t="s">
        <v>48</v>
      </c>
      <c r="J2797" s="1" t="s">
        <v>49</v>
      </c>
      <c r="K2797" s="4">
        <v>586803</v>
      </c>
      <c r="L2797" s="4" t="str">
        <f t="shared" si="303"/>
        <v>Submitted</v>
      </c>
      <c r="M2797" s="1">
        <v>426</v>
      </c>
      <c r="N2797" s="1" t="str">
        <f t="shared" si="304"/>
        <v>High_risk</v>
      </c>
      <c r="O2797" s="1" t="str">
        <f t="shared" si="305"/>
        <v>Excellent</v>
      </c>
      <c r="P2797" s="1" t="str">
        <f t="shared" si="306"/>
        <v>Submitted</v>
      </c>
      <c r="Q2797" s="1" t="str">
        <f t="shared" si="307"/>
        <v>Valid</v>
      </c>
      <c r="R2797" s="1" t="s">
        <v>27</v>
      </c>
      <c r="S2797" s="4">
        <v>3254456</v>
      </c>
      <c r="T2797" s="1">
        <v>18.239999999999998</v>
      </c>
      <c r="U2797" s="1">
        <v>12</v>
      </c>
      <c r="V2797" s="1">
        <v>271204.67</v>
      </c>
      <c r="W2797" s="4">
        <f t="shared" si="308"/>
        <v>4946848.5461820038</v>
      </c>
      <c r="X2797" s="1" t="s">
        <v>95</v>
      </c>
      <c r="Y2797" s="1" t="s">
        <v>96</v>
      </c>
      <c r="Z2797" s="8">
        <v>48259</v>
      </c>
      <c r="AA2797" s="8" t="str">
        <f>TEXT(Table2[[#This Row],[Application_Date]],"yyy")</f>
        <v>2032</v>
      </c>
      <c r="AB2797" s="8" t="str">
        <f>TEXT(Table2[[#This Row],[Application_Date]],"mmmm")</f>
        <v>February</v>
      </c>
      <c r="AC2797" s="1" t="s">
        <v>61</v>
      </c>
      <c r="AD2797" s="1" t="s">
        <v>42</v>
      </c>
      <c r="AE2797" s="1" t="s">
        <v>66</v>
      </c>
    </row>
    <row r="2798" spans="1:31" x14ac:dyDescent="0.25">
      <c r="A2798" s="1" t="s">
        <v>5736</v>
      </c>
      <c r="B2798" s="1" t="str">
        <f>IF(COUNTIF($A$2:A2798,A2798)&gt;1,"Duplicate","Unique")</f>
        <v>Unique</v>
      </c>
      <c r="C2798" s="1" t="s">
        <v>5737</v>
      </c>
      <c r="D2798" s="1" t="s">
        <v>65</v>
      </c>
      <c r="E2798" s="1" t="str">
        <f t="shared" si="302"/>
        <v>Submitted</v>
      </c>
      <c r="F2798" s="1" t="s">
        <v>35</v>
      </c>
      <c r="G2798" s="1">
        <v>39</v>
      </c>
      <c r="H2798" s="1" t="s">
        <v>24</v>
      </c>
      <c r="I2798" s="1" t="s">
        <v>48</v>
      </c>
      <c r="J2798" s="1" t="s">
        <v>49</v>
      </c>
      <c r="K2798" s="4">
        <v>2075663</v>
      </c>
      <c r="L2798" s="4" t="str">
        <f t="shared" si="303"/>
        <v>Submitted</v>
      </c>
      <c r="M2798" s="1">
        <v>433</v>
      </c>
      <c r="N2798" s="1" t="str">
        <f t="shared" si="304"/>
        <v>High_risk</v>
      </c>
      <c r="O2798" s="1" t="str">
        <f t="shared" si="305"/>
        <v>Excellent</v>
      </c>
      <c r="P2798" s="1" t="str">
        <f t="shared" si="306"/>
        <v>Submitted</v>
      </c>
      <c r="Q2798" s="1" t="str">
        <f t="shared" si="307"/>
        <v>Valid</v>
      </c>
      <c r="R2798" s="1" t="s">
        <v>6</v>
      </c>
      <c r="S2798" s="4">
        <v>2513488</v>
      </c>
      <c r="T2798" s="1">
        <v>18.190000000000001</v>
      </c>
      <c r="U2798" s="1">
        <v>24</v>
      </c>
      <c r="V2798" s="1">
        <v>104728.67</v>
      </c>
      <c r="W2798" s="4">
        <f t="shared" si="308"/>
        <v>3810028.8942549778</v>
      </c>
      <c r="X2798" s="1" t="s">
        <v>28</v>
      </c>
      <c r="Y2798" s="1" t="s">
        <v>29</v>
      </c>
      <c r="Z2798" s="8">
        <v>48260</v>
      </c>
      <c r="AA2798" s="8" t="str">
        <f>TEXT(Table2[[#This Row],[Application_Date]],"yyy")</f>
        <v>2032</v>
      </c>
      <c r="AB2798" s="8" t="str">
        <f>TEXT(Table2[[#This Row],[Application_Date]],"mmmm")</f>
        <v>February</v>
      </c>
      <c r="AC2798" s="1" t="s">
        <v>61</v>
      </c>
      <c r="AD2798" s="1" t="s">
        <v>42</v>
      </c>
      <c r="AE2798" s="1" t="s">
        <v>62</v>
      </c>
    </row>
    <row r="2799" spans="1:31" x14ac:dyDescent="0.25">
      <c r="A2799" s="1" t="s">
        <v>5738</v>
      </c>
      <c r="B2799" s="1" t="str">
        <f>IF(COUNTIF($A$2:A2799,A2799)&gt;1,"Duplicate","Unique")</f>
        <v>Unique</v>
      </c>
      <c r="C2799" s="1" t="s">
        <v>5739</v>
      </c>
      <c r="D2799" s="1" t="s">
        <v>89</v>
      </c>
      <c r="E2799" s="1" t="str">
        <f t="shared" si="302"/>
        <v>Submitted</v>
      </c>
      <c r="F2799" s="1" t="s">
        <v>35</v>
      </c>
      <c r="G2799" s="1">
        <v>49</v>
      </c>
      <c r="H2799" s="1" t="s">
        <v>24</v>
      </c>
      <c r="I2799" s="1" t="s">
        <v>25</v>
      </c>
      <c r="J2799" s="1" t="s">
        <v>49</v>
      </c>
      <c r="K2799" s="4">
        <v>2096748</v>
      </c>
      <c r="L2799" s="4" t="str">
        <f t="shared" si="303"/>
        <v>Submitted</v>
      </c>
      <c r="M2799" s="1">
        <v>808</v>
      </c>
      <c r="N2799" s="1" t="str">
        <f t="shared" si="304"/>
        <v>medium_risk</v>
      </c>
      <c r="O2799" s="1" t="str">
        <f t="shared" si="305"/>
        <v>Excellent</v>
      </c>
      <c r="P2799" s="1" t="str">
        <f t="shared" si="306"/>
        <v>Submitted</v>
      </c>
      <c r="Q2799" s="1" t="str">
        <f t="shared" si="307"/>
        <v>Valid</v>
      </c>
      <c r="R2799" s="1" t="s">
        <v>38</v>
      </c>
      <c r="S2799" s="4">
        <v>2450709</v>
      </c>
      <c r="T2799" s="1">
        <v>12.03</v>
      </c>
      <c r="U2799" s="1">
        <v>12</v>
      </c>
      <c r="V2799" s="1">
        <v>204225.75</v>
      </c>
      <c r="W2799" s="4">
        <f t="shared" si="308"/>
        <v>2457426.8035452794</v>
      </c>
      <c r="X2799" s="1" t="s">
        <v>28</v>
      </c>
      <c r="Y2799" s="1" t="s">
        <v>29</v>
      </c>
      <c r="Z2799" s="8">
        <v>48261</v>
      </c>
      <c r="AA2799" s="8" t="str">
        <f>TEXT(Table2[[#This Row],[Application_Date]],"yyy")</f>
        <v>2032</v>
      </c>
      <c r="AB2799" s="8" t="str">
        <f>TEXT(Table2[[#This Row],[Application_Date]],"mmmm")</f>
        <v>February</v>
      </c>
      <c r="AC2799" s="1" t="s">
        <v>52</v>
      </c>
      <c r="AD2799" s="1" t="s">
        <v>30</v>
      </c>
      <c r="AE2799" s="1" t="s">
        <v>66</v>
      </c>
    </row>
    <row r="2800" spans="1:31" x14ac:dyDescent="0.25">
      <c r="A2800" s="1" t="s">
        <v>5740</v>
      </c>
      <c r="B2800" s="1" t="str">
        <f>IF(COUNTIF($A$2:A2800,A2800)&gt;1,"Duplicate","Unique")</f>
        <v>Unique</v>
      </c>
      <c r="C2800" s="1" t="s">
        <v>5741</v>
      </c>
      <c r="D2800" s="1" t="s">
        <v>587</v>
      </c>
      <c r="E2800" s="1" t="str">
        <f t="shared" si="302"/>
        <v>Submitted</v>
      </c>
      <c r="F2800" s="1" t="s">
        <v>47</v>
      </c>
      <c r="G2800" s="1">
        <v>51</v>
      </c>
      <c r="H2800" s="1" t="s">
        <v>36</v>
      </c>
      <c r="I2800" s="1" t="s">
        <v>25</v>
      </c>
      <c r="J2800" s="1" t="s">
        <v>26</v>
      </c>
      <c r="K2800" s="4">
        <v>-50000</v>
      </c>
      <c r="L2800" s="4" t="str">
        <f t="shared" si="303"/>
        <v>Submitted</v>
      </c>
      <c r="M2800" s="1">
        <v>706</v>
      </c>
      <c r="N2800" s="1" t="str">
        <f t="shared" si="304"/>
        <v>low_risk</v>
      </c>
      <c r="O2800" s="1" t="str">
        <f t="shared" si="305"/>
        <v>Excellent</v>
      </c>
      <c r="P2800" s="1" t="str">
        <f t="shared" si="306"/>
        <v>Submitted</v>
      </c>
      <c r="Q2800" s="1" t="str">
        <f t="shared" si="307"/>
        <v>Valid</v>
      </c>
      <c r="R2800" s="1" t="s">
        <v>70</v>
      </c>
      <c r="S2800" s="4">
        <v>1375556</v>
      </c>
      <c r="T2800" s="1">
        <v>11.29</v>
      </c>
      <c r="U2800" s="1">
        <v>180</v>
      </c>
      <c r="V2800" s="1">
        <v>7641.98</v>
      </c>
      <c r="W2800" s="4">
        <f t="shared" si="308"/>
        <v>1294168.9366666665</v>
      </c>
      <c r="X2800" s="1" t="s">
        <v>105</v>
      </c>
      <c r="Y2800" s="1" t="s">
        <v>106</v>
      </c>
      <c r="Z2800" s="8">
        <v>48262</v>
      </c>
      <c r="AA2800" s="8" t="str">
        <f>TEXT(Table2[[#This Row],[Application_Date]],"yyy")</f>
        <v>2032</v>
      </c>
      <c r="AB2800" s="8" t="str">
        <f>TEXT(Table2[[#This Row],[Application_Date]],"mmmm")</f>
        <v>February</v>
      </c>
      <c r="AC2800" s="1" t="s">
        <v>52</v>
      </c>
      <c r="AD2800" s="1" t="s">
        <v>42</v>
      </c>
      <c r="AE2800" s="1" t="s">
        <v>62</v>
      </c>
    </row>
    <row r="2801" spans="1:31" x14ac:dyDescent="0.25">
      <c r="A2801" s="1" t="s">
        <v>5742</v>
      </c>
      <c r="B2801" s="1" t="str">
        <f>IF(COUNTIF($A$2:A2801,A2801)&gt;1,"Duplicate","Unique")</f>
        <v>Unique</v>
      </c>
      <c r="C2801" s="1" t="s">
        <v>5743</v>
      </c>
      <c r="D2801" s="1" t="s">
        <v>199</v>
      </c>
      <c r="E2801" s="1" t="str">
        <f t="shared" si="302"/>
        <v>Submitted</v>
      </c>
      <c r="F2801" s="1" t="s">
        <v>47</v>
      </c>
      <c r="G2801" s="1">
        <v>56</v>
      </c>
      <c r="H2801" s="1" t="s">
        <v>24</v>
      </c>
      <c r="I2801" s="1" t="s">
        <v>48</v>
      </c>
      <c r="J2801" s="1" t="s">
        <v>49</v>
      </c>
      <c r="K2801" s="4">
        <v>2292603</v>
      </c>
      <c r="L2801" s="4" t="str">
        <f t="shared" si="303"/>
        <v>Submitted</v>
      </c>
      <c r="M2801" s="1">
        <v>700</v>
      </c>
      <c r="N2801" s="1" t="str">
        <f t="shared" si="304"/>
        <v>low_risk</v>
      </c>
      <c r="O2801" s="1" t="str">
        <f t="shared" si="305"/>
        <v>Excellent</v>
      </c>
      <c r="P2801" s="1" t="str">
        <f t="shared" si="306"/>
        <v>Submitted</v>
      </c>
      <c r="Q2801" s="1" t="str">
        <f t="shared" si="307"/>
        <v>Valid</v>
      </c>
      <c r="R2801" s="1" t="s">
        <v>70</v>
      </c>
      <c r="S2801" s="4">
        <v>3910934</v>
      </c>
      <c r="T2801" s="1">
        <v>7.75</v>
      </c>
      <c r="U2801" s="1">
        <v>36</v>
      </c>
      <c r="V2801" s="1">
        <v>108637.06</v>
      </c>
      <c r="W2801" s="4">
        <f t="shared" si="308"/>
        <v>2525811.5826408407</v>
      </c>
      <c r="X2801" s="1" t="s">
        <v>105</v>
      </c>
      <c r="Y2801" s="1" t="s">
        <v>106</v>
      </c>
      <c r="Z2801" s="8">
        <v>48263</v>
      </c>
      <c r="AA2801" s="8" t="str">
        <f>TEXT(Table2[[#This Row],[Application_Date]],"yyy")</f>
        <v>2032</v>
      </c>
      <c r="AB2801" s="8" t="str">
        <f>TEXT(Table2[[#This Row],[Application_Date]],"mmmm")</f>
        <v>February</v>
      </c>
      <c r="AC2801" s="1" t="s">
        <v>41</v>
      </c>
      <c r="AD2801" s="1" t="s">
        <v>30</v>
      </c>
      <c r="AE2801" s="1" t="s">
        <v>62</v>
      </c>
    </row>
    <row r="2802" spans="1:31" x14ac:dyDescent="0.25">
      <c r="A2802" s="1" t="s">
        <v>5744</v>
      </c>
      <c r="B2802" s="1" t="str">
        <f>IF(COUNTIF($A$2:A2802,A2802)&gt;1,"Duplicate","Unique")</f>
        <v>Unique</v>
      </c>
      <c r="C2802" s="1" t="s">
        <v>5745</v>
      </c>
      <c r="D2802" s="1" t="s">
        <v>333</v>
      </c>
      <c r="E2802" s="1" t="str">
        <f t="shared" si="302"/>
        <v>Submitted</v>
      </c>
      <c r="F2802" s="1" t="s">
        <v>47</v>
      </c>
      <c r="G2802" s="1">
        <v>25</v>
      </c>
      <c r="H2802" s="1" t="s">
        <v>24</v>
      </c>
      <c r="I2802" s="1" t="s">
        <v>48</v>
      </c>
      <c r="J2802" s="1" t="s">
        <v>70</v>
      </c>
      <c r="K2802" s="4">
        <v>1258821</v>
      </c>
      <c r="L2802" s="4" t="str">
        <f t="shared" si="303"/>
        <v>Submitted</v>
      </c>
      <c r="M2802" s="1">
        <v>848</v>
      </c>
      <c r="N2802" s="1" t="str">
        <f t="shared" si="304"/>
        <v>medium_risk</v>
      </c>
      <c r="O2802" s="1" t="str">
        <f t="shared" si="305"/>
        <v>Excellent</v>
      </c>
      <c r="P2802" s="1" t="str">
        <f t="shared" si="306"/>
        <v>Submitted</v>
      </c>
      <c r="Q2802" s="1" t="str">
        <f t="shared" si="307"/>
        <v>Valid</v>
      </c>
      <c r="R2802" s="1" t="s">
        <v>6</v>
      </c>
      <c r="S2802" s="4">
        <v>2458620</v>
      </c>
      <c r="T2802" s="1">
        <v>14.82</v>
      </c>
      <c r="U2802" s="1">
        <v>36</v>
      </c>
      <c r="V2802" s="1">
        <v>68295</v>
      </c>
      <c r="W2802" s="4">
        <f t="shared" si="308"/>
        <v>3036395.70000081</v>
      </c>
      <c r="X2802" s="1" t="s">
        <v>105</v>
      </c>
      <c r="Y2802" s="1" t="s">
        <v>106</v>
      </c>
      <c r="Z2802" s="8">
        <v>48264</v>
      </c>
      <c r="AA2802" s="8" t="str">
        <f>TEXT(Table2[[#This Row],[Application_Date]],"yyy")</f>
        <v>2032</v>
      </c>
      <c r="AB2802" s="8" t="str">
        <f>TEXT(Table2[[#This Row],[Application_Date]],"mmmm")</f>
        <v>February</v>
      </c>
      <c r="AC2802" s="1" t="s">
        <v>61</v>
      </c>
      <c r="AD2802" s="1" t="s">
        <v>30</v>
      </c>
      <c r="AE2802" s="1" t="s">
        <v>62</v>
      </c>
    </row>
    <row r="2803" spans="1:31" x14ac:dyDescent="0.25">
      <c r="A2803" s="1" t="s">
        <v>5746</v>
      </c>
      <c r="B2803" s="1" t="str">
        <f>IF(COUNTIF($A$2:A2803,A2803)&gt;1,"Duplicate","Unique")</f>
        <v>Unique</v>
      </c>
      <c r="C2803" s="1" t="s">
        <v>5747</v>
      </c>
      <c r="D2803" s="1" t="s">
        <v>136</v>
      </c>
      <c r="E2803" s="1" t="str">
        <f t="shared" si="302"/>
        <v>Submitted</v>
      </c>
      <c r="F2803" s="1" t="s">
        <v>47</v>
      </c>
      <c r="G2803" s="1">
        <v>31</v>
      </c>
      <c r="H2803" s="1" t="s">
        <v>36</v>
      </c>
      <c r="I2803" s="1" t="s">
        <v>48</v>
      </c>
      <c r="J2803" s="1" t="s">
        <v>70</v>
      </c>
      <c r="K2803" s="4">
        <v>253689</v>
      </c>
      <c r="L2803" s="4" t="str">
        <f t="shared" si="303"/>
        <v>Submitted</v>
      </c>
      <c r="M2803" s="1">
        <v>340</v>
      </c>
      <c r="N2803" s="1" t="str">
        <f t="shared" si="304"/>
        <v>High_risk</v>
      </c>
      <c r="O2803" s="1" t="str">
        <f t="shared" si="305"/>
        <v>Excellent</v>
      </c>
      <c r="P2803" s="1" t="str">
        <f t="shared" si="306"/>
        <v>Submitted</v>
      </c>
      <c r="Q2803" s="1" t="str">
        <f t="shared" si="307"/>
        <v>Valid</v>
      </c>
      <c r="R2803" s="1" t="s">
        <v>6</v>
      </c>
      <c r="S2803" s="4">
        <v>3255790</v>
      </c>
      <c r="T2803" s="1">
        <v>11.91</v>
      </c>
      <c r="U2803" s="1">
        <v>180</v>
      </c>
      <c r="V2803" s="1">
        <v>18087.72</v>
      </c>
      <c r="W2803" s="4">
        <f t="shared" si="308"/>
        <v>3231371.5750000002</v>
      </c>
      <c r="X2803" s="1" t="s">
        <v>85</v>
      </c>
      <c r="Y2803" s="1" t="s">
        <v>86</v>
      </c>
      <c r="Z2803" s="8">
        <v>48265</v>
      </c>
      <c r="AA2803" s="8" t="str">
        <f>TEXT(Table2[[#This Row],[Application_Date]],"yyy")</f>
        <v>2032</v>
      </c>
      <c r="AB2803" s="8" t="str">
        <f>TEXT(Table2[[#This Row],[Application_Date]],"mmmm")</f>
        <v>February</v>
      </c>
      <c r="AC2803" s="1" t="s">
        <v>61</v>
      </c>
      <c r="AD2803" s="1" t="s">
        <v>42</v>
      </c>
      <c r="AE2803" s="1" t="s">
        <v>31</v>
      </c>
    </row>
    <row r="2804" spans="1:31" x14ac:dyDescent="0.25">
      <c r="A2804" s="1" t="s">
        <v>5748</v>
      </c>
      <c r="B2804" s="1" t="str">
        <f>IF(COUNTIF($A$2:A2804,A2804)&gt;1,"Duplicate","Unique")</f>
        <v>Unique</v>
      </c>
      <c r="C2804" s="1" t="s">
        <v>5749</v>
      </c>
      <c r="D2804" s="1" t="s">
        <v>166</v>
      </c>
      <c r="E2804" s="1" t="str">
        <f t="shared" si="302"/>
        <v>Submitted</v>
      </c>
      <c r="F2804" s="1" t="s">
        <v>35</v>
      </c>
      <c r="G2804" s="1">
        <v>19</v>
      </c>
      <c r="H2804" s="1" t="s">
        <v>24</v>
      </c>
      <c r="I2804" s="1" t="s">
        <v>48</v>
      </c>
      <c r="J2804" s="1" t="s">
        <v>70</v>
      </c>
      <c r="K2804" s="4">
        <v>1620950</v>
      </c>
      <c r="L2804" s="4" t="str">
        <f t="shared" si="303"/>
        <v>Submitted</v>
      </c>
      <c r="M2804" s="1">
        <v>950</v>
      </c>
      <c r="N2804" s="1" t="str">
        <f t="shared" si="304"/>
        <v>medium_risk</v>
      </c>
      <c r="O2804" s="1" t="str">
        <f t="shared" si="305"/>
        <v>Excellent</v>
      </c>
      <c r="P2804" s="1" t="str">
        <f t="shared" si="306"/>
        <v>Submitted</v>
      </c>
      <c r="Q2804" s="1" t="str">
        <f t="shared" si="307"/>
        <v>Invalid</v>
      </c>
      <c r="R2804" s="1" t="s">
        <v>6</v>
      </c>
      <c r="S2804" s="4">
        <v>1248412</v>
      </c>
      <c r="T2804" s="1">
        <v>8.86</v>
      </c>
      <c r="U2804" s="1">
        <v>24</v>
      </c>
      <c r="V2804" s="1">
        <v>52017.17</v>
      </c>
      <c r="W2804" s="4">
        <f t="shared" si="308"/>
        <v>921745.78340890852</v>
      </c>
      <c r="X2804" s="1" t="s">
        <v>95</v>
      </c>
      <c r="Y2804" s="1" t="s">
        <v>96</v>
      </c>
      <c r="Z2804" s="8">
        <v>48266</v>
      </c>
      <c r="AA2804" s="8" t="str">
        <f>TEXT(Table2[[#This Row],[Application_Date]],"yyy")</f>
        <v>2032</v>
      </c>
      <c r="AB2804" s="8" t="str">
        <f>TEXT(Table2[[#This Row],[Application_Date]],"mmmm")</f>
        <v>February</v>
      </c>
      <c r="AC2804" s="1" t="s">
        <v>52</v>
      </c>
      <c r="AD2804" s="1" t="s">
        <v>42</v>
      </c>
      <c r="AE2804" s="1" t="s">
        <v>66</v>
      </c>
    </row>
    <row r="2805" spans="1:31" x14ac:dyDescent="0.25">
      <c r="A2805" s="1" t="s">
        <v>5750</v>
      </c>
      <c r="B2805" s="1" t="str">
        <f>IF(COUNTIF($A$2:A2805,A2805)&gt;1,"Duplicate","Unique")</f>
        <v>Unique</v>
      </c>
      <c r="C2805" s="1" t="s">
        <v>5751</v>
      </c>
      <c r="D2805" s="1" t="s">
        <v>433</v>
      </c>
      <c r="E2805" s="1" t="str">
        <f t="shared" si="302"/>
        <v>Submitted</v>
      </c>
      <c r="F2805" s="1" t="s">
        <v>35</v>
      </c>
      <c r="G2805" s="1">
        <v>28</v>
      </c>
      <c r="H2805" s="1" t="s">
        <v>24</v>
      </c>
      <c r="I2805" s="1" t="s">
        <v>48</v>
      </c>
      <c r="J2805" s="1" t="s">
        <v>70</v>
      </c>
      <c r="K2805" s="4">
        <v>1980080</v>
      </c>
      <c r="L2805" s="4" t="str">
        <f t="shared" si="303"/>
        <v>Submitted</v>
      </c>
      <c r="M2805" s="1">
        <v>526</v>
      </c>
      <c r="N2805" s="1" t="str">
        <f t="shared" si="304"/>
        <v>High_risk</v>
      </c>
      <c r="O2805" s="1" t="str">
        <f t="shared" si="305"/>
        <v>Excellent</v>
      </c>
      <c r="P2805" s="1" t="str">
        <f t="shared" si="306"/>
        <v>Submitted</v>
      </c>
      <c r="Q2805" s="1" t="str">
        <f t="shared" si="307"/>
        <v>Valid</v>
      </c>
      <c r="R2805" s="1" t="s">
        <v>82</v>
      </c>
      <c r="S2805" s="4">
        <v>3751376</v>
      </c>
      <c r="T2805" s="1">
        <v>9.36</v>
      </c>
      <c r="U2805" s="1">
        <v>36</v>
      </c>
      <c r="V2805" s="1">
        <v>104204.89</v>
      </c>
      <c r="W2805" s="4">
        <f t="shared" si="308"/>
        <v>2926073.2828259538</v>
      </c>
      <c r="X2805" s="1" t="s">
        <v>50</v>
      </c>
      <c r="Y2805" s="1" t="s">
        <v>51</v>
      </c>
      <c r="Z2805" s="8">
        <v>48267</v>
      </c>
      <c r="AA2805" s="8" t="str">
        <f>TEXT(Table2[[#This Row],[Application_Date]],"yyy")</f>
        <v>2032</v>
      </c>
      <c r="AB2805" s="8" t="str">
        <f>TEXT(Table2[[#This Row],[Application_Date]],"mmmm")</f>
        <v>February</v>
      </c>
      <c r="AC2805" s="1" t="s">
        <v>61</v>
      </c>
      <c r="AD2805" s="1" t="s">
        <v>30</v>
      </c>
      <c r="AE2805" s="1" t="s">
        <v>62</v>
      </c>
    </row>
    <row r="2806" spans="1:31" x14ac:dyDescent="0.25">
      <c r="A2806" s="1" t="s">
        <v>5752</v>
      </c>
      <c r="B2806" s="1" t="str">
        <f>IF(COUNTIF($A$2:A2806,A2806)&gt;1,"Duplicate","Unique")</f>
        <v>Unique</v>
      </c>
      <c r="C2806" s="1" t="s">
        <v>5753</v>
      </c>
      <c r="D2806" s="1" t="s">
        <v>157</v>
      </c>
      <c r="E2806" s="1" t="str">
        <f t="shared" si="302"/>
        <v>Submitted</v>
      </c>
      <c r="F2806" s="1" t="s">
        <v>47</v>
      </c>
      <c r="G2806" s="1">
        <v>40</v>
      </c>
      <c r="H2806" s="1" t="s">
        <v>36</v>
      </c>
      <c r="I2806" s="1" t="s">
        <v>25</v>
      </c>
      <c r="J2806" s="1" t="s">
        <v>70</v>
      </c>
      <c r="K2806" s="4">
        <v>2393919</v>
      </c>
      <c r="L2806" s="4" t="str">
        <f t="shared" si="303"/>
        <v>Submitted</v>
      </c>
      <c r="M2806" s="1">
        <v>699</v>
      </c>
      <c r="N2806" s="1" t="str">
        <f t="shared" si="304"/>
        <v>low_risk</v>
      </c>
      <c r="O2806" s="1" t="str">
        <f t="shared" si="305"/>
        <v>Excellent</v>
      </c>
      <c r="P2806" s="1" t="str">
        <f t="shared" si="306"/>
        <v>Submitted</v>
      </c>
      <c r="Q2806" s="1" t="str">
        <f t="shared" si="307"/>
        <v>Valid</v>
      </c>
      <c r="R2806" s="1" t="s">
        <v>6</v>
      </c>
      <c r="S2806" s="4">
        <v>4790457</v>
      </c>
      <c r="T2806" s="1">
        <v>13.59</v>
      </c>
      <c r="U2806" s="1">
        <v>180</v>
      </c>
      <c r="V2806" s="1">
        <v>26613.65</v>
      </c>
      <c r="W2806" s="4">
        <f t="shared" si="308"/>
        <v>5425192.5525000002</v>
      </c>
      <c r="X2806" s="1" t="s">
        <v>39</v>
      </c>
      <c r="Y2806" s="1" t="s">
        <v>40</v>
      </c>
      <c r="Z2806" s="8">
        <v>48268</v>
      </c>
      <c r="AA2806" s="8" t="str">
        <f>TEXT(Table2[[#This Row],[Application_Date]],"yyy")</f>
        <v>2032</v>
      </c>
      <c r="AB2806" s="8" t="str">
        <f>TEXT(Table2[[#This Row],[Application_Date]],"mmmm")</f>
        <v>February</v>
      </c>
      <c r="AC2806" s="1" t="s">
        <v>52</v>
      </c>
      <c r="AD2806" s="1" t="s">
        <v>30</v>
      </c>
      <c r="AE2806" s="1" t="s">
        <v>43</v>
      </c>
    </row>
    <row r="2807" spans="1:31" x14ac:dyDescent="0.25">
      <c r="A2807" s="1" t="s">
        <v>5754</v>
      </c>
      <c r="B2807" s="1" t="str">
        <f>IF(COUNTIF($A$2:A2807,A2807)&gt;1,"Duplicate","Unique")</f>
        <v>Unique</v>
      </c>
      <c r="C2807" s="1" t="s">
        <v>5755</v>
      </c>
      <c r="D2807" s="1" t="s">
        <v>262</v>
      </c>
      <c r="E2807" s="1" t="str">
        <f t="shared" si="302"/>
        <v>Submitted</v>
      </c>
      <c r="F2807" s="1" t="s">
        <v>35</v>
      </c>
      <c r="G2807" s="1">
        <v>40</v>
      </c>
      <c r="H2807" s="1" t="s">
        <v>24</v>
      </c>
      <c r="I2807" s="1" t="s">
        <v>25</v>
      </c>
      <c r="J2807" s="1" t="s">
        <v>26</v>
      </c>
      <c r="K2807" s="4">
        <v>2239785</v>
      </c>
      <c r="L2807" s="4" t="str">
        <f t="shared" si="303"/>
        <v>Submitted</v>
      </c>
      <c r="M2807" s="1">
        <v>665</v>
      </c>
      <c r="N2807" s="1" t="str">
        <f t="shared" si="304"/>
        <v>low_risk</v>
      </c>
      <c r="O2807" s="1" t="str">
        <f t="shared" si="305"/>
        <v>Excellent</v>
      </c>
      <c r="P2807" s="1" t="str">
        <f t="shared" si="306"/>
        <v>Submitted</v>
      </c>
      <c r="Q2807" s="1" t="str">
        <f t="shared" si="307"/>
        <v>Valid</v>
      </c>
      <c r="R2807" s="1" t="s">
        <v>6</v>
      </c>
      <c r="S2807" s="4">
        <v>1891275</v>
      </c>
      <c r="T2807" s="1">
        <v>15.73</v>
      </c>
      <c r="U2807" s="1">
        <v>120</v>
      </c>
      <c r="V2807" s="1">
        <v>15760.62</v>
      </c>
      <c r="W2807" s="4">
        <f t="shared" si="308"/>
        <v>2479146.3125</v>
      </c>
      <c r="X2807" s="1" t="s">
        <v>95</v>
      </c>
      <c r="Y2807" s="1" t="s">
        <v>96</v>
      </c>
      <c r="Z2807" s="8">
        <v>48269</v>
      </c>
      <c r="AA2807" s="8" t="str">
        <f>TEXT(Table2[[#This Row],[Application_Date]],"yyy")</f>
        <v>2032</v>
      </c>
      <c r="AB2807" s="8" t="str">
        <f>TEXT(Table2[[#This Row],[Application_Date]],"mmmm")</f>
        <v>February</v>
      </c>
      <c r="AC2807" s="1" t="s">
        <v>61</v>
      </c>
      <c r="AD2807" s="1" t="s">
        <v>42</v>
      </c>
      <c r="AE2807" s="1" t="s">
        <v>66</v>
      </c>
    </row>
    <row r="2808" spans="1:31" x14ac:dyDescent="0.25">
      <c r="A2808" s="1" t="s">
        <v>5756</v>
      </c>
      <c r="B2808" s="1" t="str">
        <f>IF(COUNTIF($A$2:A2808,A2808)&gt;1,"Duplicate","Unique")</f>
        <v>Unique</v>
      </c>
      <c r="C2808" s="1" t="s">
        <v>5757</v>
      </c>
      <c r="D2808" s="1" t="s">
        <v>130</v>
      </c>
      <c r="E2808" s="1" t="str">
        <f t="shared" si="302"/>
        <v>Submitted</v>
      </c>
      <c r="F2808" s="1" t="s">
        <v>35</v>
      </c>
      <c r="G2808" s="1">
        <v>31</v>
      </c>
      <c r="H2808" s="1" t="s">
        <v>24</v>
      </c>
      <c r="I2808" s="1" t="s">
        <v>25</v>
      </c>
      <c r="J2808" s="1" t="s">
        <v>26</v>
      </c>
      <c r="K2808" s="4">
        <v>1918419</v>
      </c>
      <c r="L2808" s="4" t="str">
        <f t="shared" si="303"/>
        <v>Submitted</v>
      </c>
      <c r="M2808" s="1">
        <v>440</v>
      </c>
      <c r="N2808" s="1" t="str">
        <f t="shared" si="304"/>
        <v>High_risk</v>
      </c>
      <c r="O2808" s="1" t="str">
        <f t="shared" si="305"/>
        <v>Excellent</v>
      </c>
      <c r="P2808" s="1" t="str">
        <f t="shared" si="306"/>
        <v>Submitted</v>
      </c>
      <c r="Q2808" s="1" t="str">
        <f t="shared" si="307"/>
        <v>Valid</v>
      </c>
      <c r="R2808" s="1" t="s">
        <v>27</v>
      </c>
      <c r="S2808" s="4">
        <v>2114614</v>
      </c>
      <c r="T2808" s="1">
        <v>8.14</v>
      </c>
      <c r="U2808" s="1">
        <v>24</v>
      </c>
      <c r="V2808" s="1">
        <v>88108.92</v>
      </c>
      <c r="W2808" s="4">
        <f t="shared" si="308"/>
        <v>1434418.9124181855</v>
      </c>
      <c r="X2808" s="1" t="s">
        <v>85</v>
      </c>
      <c r="Y2808" s="1" t="s">
        <v>86</v>
      </c>
      <c r="Z2808" s="8">
        <v>48270</v>
      </c>
      <c r="AA2808" s="8" t="str">
        <f>TEXT(Table2[[#This Row],[Application_Date]],"yyy")</f>
        <v>2032</v>
      </c>
      <c r="AB2808" s="8" t="str">
        <f>TEXT(Table2[[#This Row],[Application_Date]],"mmmm")</f>
        <v>February</v>
      </c>
      <c r="AC2808" s="1" t="s">
        <v>61</v>
      </c>
      <c r="AD2808" s="1" t="s">
        <v>42</v>
      </c>
      <c r="AE2808" s="1" t="s">
        <v>31</v>
      </c>
    </row>
    <row r="2809" spans="1:31" x14ac:dyDescent="0.25">
      <c r="A2809" s="1" t="s">
        <v>5758</v>
      </c>
      <c r="B2809" s="1" t="str">
        <f>IF(COUNTIF($A$2:A2809,A2809)&gt;1,"Duplicate","Unique")</f>
        <v>Unique</v>
      </c>
      <c r="C2809" s="1" t="s">
        <v>5759</v>
      </c>
      <c r="D2809" s="1" t="s">
        <v>325</v>
      </c>
      <c r="E2809" s="1" t="str">
        <f t="shared" si="302"/>
        <v>Submitted</v>
      </c>
      <c r="F2809" s="1" t="s">
        <v>35</v>
      </c>
      <c r="G2809" s="1">
        <v>46</v>
      </c>
      <c r="H2809" s="1" t="s">
        <v>24</v>
      </c>
      <c r="I2809" s="1" t="s">
        <v>25</v>
      </c>
      <c r="J2809" s="1" t="s">
        <v>70</v>
      </c>
      <c r="K2809" s="4">
        <v>685419</v>
      </c>
      <c r="L2809" s="4" t="str">
        <f t="shared" si="303"/>
        <v>Submitted</v>
      </c>
      <c r="M2809" s="1">
        <v>450</v>
      </c>
      <c r="N2809" s="1" t="str">
        <f t="shared" si="304"/>
        <v>High_risk</v>
      </c>
      <c r="O2809" s="1" t="str">
        <f t="shared" si="305"/>
        <v>Excellent</v>
      </c>
      <c r="P2809" s="1" t="str">
        <f t="shared" si="306"/>
        <v>Submitted</v>
      </c>
      <c r="Q2809" s="1" t="str">
        <f t="shared" si="307"/>
        <v>Valid</v>
      </c>
      <c r="R2809" s="1" t="s">
        <v>70</v>
      </c>
      <c r="S2809" s="4">
        <v>2418829</v>
      </c>
      <c r="T2809" s="1">
        <v>13.74</v>
      </c>
      <c r="U2809" s="1">
        <v>24</v>
      </c>
      <c r="V2809" s="1">
        <v>100784.54</v>
      </c>
      <c r="W2809" s="4">
        <f t="shared" si="308"/>
        <v>2769559.2357719876</v>
      </c>
      <c r="X2809" s="1" t="s">
        <v>28</v>
      </c>
      <c r="Y2809" s="1" t="s">
        <v>29</v>
      </c>
      <c r="Z2809" s="8">
        <v>48271</v>
      </c>
      <c r="AA2809" s="8" t="str">
        <f>TEXT(Table2[[#This Row],[Application_Date]],"yyy")</f>
        <v>2032</v>
      </c>
      <c r="AB2809" s="8" t="str">
        <f>TEXT(Table2[[#This Row],[Application_Date]],"mmmm")</f>
        <v>February</v>
      </c>
      <c r="AC2809" s="1" t="s">
        <v>61</v>
      </c>
      <c r="AD2809" s="1" t="s">
        <v>42</v>
      </c>
      <c r="AE2809" s="1" t="s">
        <v>62</v>
      </c>
    </row>
    <row r="2810" spans="1:31" x14ac:dyDescent="0.25">
      <c r="A2810" s="1" t="s">
        <v>5760</v>
      </c>
      <c r="B2810" s="1" t="str">
        <f>IF(COUNTIF($A$2:A2810,A2810)&gt;1,"Duplicate","Unique")</f>
        <v>Unique</v>
      </c>
      <c r="C2810" s="1" t="s">
        <v>5761</v>
      </c>
      <c r="D2810" s="1" t="s">
        <v>361</v>
      </c>
      <c r="E2810" s="1" t="str">
        <f t="shared" si="302"/>
        <v>Submitted</v>
      </c>
      <c r="F2810" s="1" t="s">
        <v>35</v>
      </c>
      <c r="G2810" s="1">
        <v>39</v>
      </c>
      <c r="H2810" s="1" t="s">
        <v>24</v>
      </c>
      <c r="I2810" s="1" t="s">
        <v>25</v>
      </c>
      <c r="J2810" s="1" t="s">
        <v>37</v>
      </c>
      <c r="K2810" s="4">
        <v>1379366</v>
      </c>
      <c r="L2810" s="4" t="str">
        <f t="shared" si="303"/>
        <v>Submitted</v>
      </c>
      <c r="M2810" s="1">
        <v>474</v>
      </c>
      <c r="N2810" s="1" t="str">
        <f t="shared" si="304"/>
        <v>High_risk</v>
      </c>
      <c r="O2810" s="1" t="str">
        <f t="shared" si="305"/>
        <v>Excellent</v>
      </c>
      <c r="P2810" s="1" t="str">
        <f t="shared" si="306"/>
        <v>Submitted</v>
      </c>
      <c r="Q2810" s="1" t="str">
        <f t="shared" si="307"/>
        <v>Valid</v>
      </c>
      <c r="R2810" s="1" t="s">
        <v>82</v>
      </c>
      <c r="S2810" s="4">
        <v>2888151</v>
      </c>
      <c r="T2810" s="1">
        <v>18.73</v>
      </c>
      <c r="U2810" s="1">
        <v>36</v>
      </c>
      <c r="V2810" s="1">
        <v>80226.42</v>
      </c>
      <c r="W2810" s="4">
        <f t="shared" si="308"/>
        <v>4507922.3525000084</v>
      </c>
      <c r="X2810" s="1" t="s">
        <v>28</v>
      </c>
      <c r="Y2810" s="1" t="s">
        <v>29</v>
      </c>
      <c r="Z2810" s="8">
        <v>48272</v>
      </c>
      <c r="AA2810" s="8" t="str">
        <f>TEXT(Table2[[#This Row],[Application_Date]],"yyy")</f>
        <v>2032</v>
      </c>
      <c r="AB2810" s="8" t="str">
        <f>TEXT(Table2[[#This Row],[Application_Date]],"mmmm")</f>
        <v>February</v>
      </c>
      <c r="AC2810" s="1" t="s">
        <v>61</v>
      </c>
      <c r="AD2810" s="1" t="s">
        <v>42</v>
      </c>
      <c r="AE2810" s="1" t="s">
        <v>31</v>
      </c>
    </row>
    <row r="2811" spans="1:31" x14ac:dyDescent="0.25">
      <c r="A2811" s="1" t="s">
        <v>5762</v>
      </c>
      <c r="B2811" s="1" t="str">
        <f>IF(COUNTIF($A$2:A2811,A2811)&gt;1,"Duplicate","Unique")</f>
        <v>Unique</v>
      </c>
      <c r="C2811" s="1" t="s">
        <v>5763</v>
      </c>
      <c r="D2811" s="1" t="s">
        <v>270</v>
      </c>
      <c r="E2811" s="1" t="str">
        <f t="shared" si="302"/>
        <v>Submitted</v>
      </c>
      <c r="F2811" s="1" t="s">
        <v>47</v>
      </c>
      <c r="G2811" s="1">
        <v>64</v>
      </c>
      <c r="H2811" s="1" t="s">
        <v>24</v>
      </c>
      <c r="I2811" s="1" t="s">
        <v>48</v>
      </c>
      <c r="J2811" s="1" t="s">
        <v>49</v>
      </c>
      <c r="K2811" s="4">
        <v>767202</v>
      </c>
      <c r="L2811" s="4" t="str">
        <f t="shared" si="303"/>
        <v>Submitted</v>
      </c>
      <c r="M2811" s="1">
        <v>325</v>
      </c>
      <c r="N2811" s="1" t="str">
        <f t="shared" si="304"/>
        <v>High_risk</v>
      </c>
      <c r="O2811" s="1" t="str">
        <f t="shared" si="305"/>
        <v>Excellent</v>
      </c>
      <c r="P2811" s="1" t="str">
        <f t="shared" si="306"/>
        <v>Submitted</v>
      </c>
      <c r="Q2811" s="1" t="str">
        <f t="shared" si="307"/>
        <v>Valid</v>
      </c>
      <c r="R2811" s="1" t="s">
        <v>70</v>
      </c>
      <c r="S2811" s="4">
        <v>593542</v>
      </c>
      <c r="T2811" s="1">
        <v>11.91</v>
      </c>
      <c r="U2811" s="1">
        <v>12</v>
      </c>
      <c r="V2811" s="1">
        <v>49461.83</v>
      </c>
      <c r="W2811" s="4">
        <f t="shared" si="308"/>
        <v>589240.92683687387</v>
      </c>
      <c r="X2811" s="1" t="s">
        <v>39</v>
      </c>
      <c r="Y2811" s="1" t="s">
        <v>40</v>
      </c>
      <c r="Z2811" s="8">
        <v>48273</v>
      </c>
      <c r="AA2811" s="8" t="str">
        <f>TEXT(Table2[[#This Row],[Application_Date]],"yyy")</f>
        <v>2032</v>
      </c>
      <c r="AB2811" s="8" t="str">
        <f>TEXT(Table2[[#This Row],[Application_Date]],"mmmm")</f>
        <v>February</v>
      </c>
      <c r="AC2811" s="1" t="s">
        <v>52</v>
      </c>
      <c r="AD2811" s="1" t="s">
        <v>30</v>
      </c>
      <c r="AE2811" s="1" t="s">
        <v>31</v>
      </c>
    </row>
    <row r="2812" spans="1:31" x14ac:dyDescent="0.25">
      <c r="A2812" s="1" t="s">
        <v>5764</v>
      </c>
      <c r="B2812" s="1" t="str">
        <f>IF(COUNTIF($A$2:A2812,A2812)&gt;1,"Duplicate","Unique")</f>
        <v>Unique</v>
      </c>
      <c r="C2812" s="1" t="s">
        <v>5765</v>
      </c>
      <c r="D2812" s="1" t="s">
        <v>139</v>
      </c>
      <c r="E2812" s="1" t="str">
        <f t="shared" si="302"/>
        <v>Submitted</v>
      </c>
      <c r="F2812" s="1" t="s">
        <v>35</v>
      </c>
      <c r="G2812" s="1">
        <v>43</v>
      </c>
      <c r="H2812" s="1" t="s">
        <v>36</v>
      </c>
      <c r="I2812" s="1" t="s">
        <v>25</v>
      </c>
      <c r="J2812" s="1" t="s">
        <v>70</v>
      </c>
      <c r="K2812" s="4">
        <v>-50000</v>
      </c>
      <c r="L2812" s="4" t="str">
        <f t="shared" si="303"/>
        <v>Submitted</v>
      </c>
      <c r="M2812" s="1">
        <v>751</v>
      </c>
      <c r="N2812" s="1" t="str">
        <f t="shared" si="304"/>
        <v>medium_risk</v>
      </c>
      <c r="O2812" s="1" t="str">
        <f t="shared" si="305"/>
        <v>Excellent</v>
      </c>
      <c r="P2812" s="1" t="str">
        <f t="shared" si="306"/>
        <v>Submitted</v>
      </c>
      <c r="Q2812" s="1" t="str">
        <f t="shared" si="307"/>
        <v>Valid</v>
      </c>
      <c r="R2812" s="1" t="s">
        <v>82</v>
      </c>
      <c r="S2812" s="4">
        <v>4074845</v>
      </c>
      <c r="T2812" s="1">
        <v>7.71</v>
      </c>
      <c r="U2812" s="1">
        <v>12</v>
      </c>
      <c r="V2812" s="1">
        <v>339570.42</v>
      </c>
      <c r="W2812" s="4">
        <f t="shared" si="308"/>
        <v>2624896.3525951211</v>
      </c>
      <c r="X2812" s="1" t="s">
        <v>95</v>
      </c>
      <c r="Y2812" s="1" t="s">
        <v>96</v>
      </c>
      <c r="Z2812" s="8">
        <v>48274</v>
      </c>
      <c r="AA2812" s="8" t="str">
        <f>TEXT(Table2[[#This Row],[Application_Date]],"yyy")</f>
        <v>2032</v>
      </c>
      <c r="AB2812" s="8" t="str">
        <f>TEXT(Table2[[#This Row],[Application_Date]],"mmmm")</f>
        <v>March</v>
      </c>
      <c r="AC2812" s="1" t="s">
        <v>52</v>
      </c>
      <c r="AD2812" s="1" t="s">
        <v>30</v>
      </c>
      <c r="AE2812" s="1" t="s">
        <v>66</v>
      </c>
    </row>
    <row r="2813" spans="1:31" x14ac:dyDescent="0.25">
      <c r="A2813" s="1" t="s">
        <v>5766</v>
      </c>
      <c r="B2813" s="1" t="str">
        <f>IF(COUNTIF($A$2:A2813,A2813)&gt;1,"Duplicate","Unique")</f>
        <v>Unique</v>
      </c>
      <c r="C2813" s="1" t="s">
        <v>5767</v>
      </c>
      <c r="D2813" s="1" t="s">
        <v>461</v>
      </c>
      <c r="E2813" s="1" t="str">
        <f t="shared" si="302"/>
        <v>Submitted</v>
      </c>
      <c r="F2813" s="1" t="s">
        <v>47</v>
      </c>
      <c r="G2813" s="1">
        <v>27</v>
      </c>
      <c r="H2813" s="1" t="s">
        <v>24</v>
      </c>
      <c r="I2813" s="1" t="s">
        <v>25</v>
      </c>
      <c r="J2813" s="1" t="s">
        <v>37</v>
      </c>
      <c r="K2813" s="4">
        <v>587107</v>
      </c>
      <c r="L2813" s="4" t="str">
        <f t="shared" si="303"/>
        <v>Submitted</v>
      </c>
      <c r="M2813" s="1">
        <v>872</v>
      </c>
      <c r="N2813" s="1" t="str">
        <f t="shared" si="304"/>
        <v>medium_risk</v>
      </c>
      <c r="O2813" s="1" t="str">
        <f t="shared" si="305"/>
        <v>Excellent</v>
      </c>
      <c r="P2813" s="1" t="str">
        <f t="shared" si="306"/>
        <v>Submitted</v>
      </c>
      <c r="Q2813" s="1" t="str">
        <f t="shared" si="307"/>
        <v>Valid</v>
      </c>
      <c r="R2813" s="1" t="s">
        <v>82</v>
      </c>
      <c r="S2813" s="4">
        <v>2814321</v>
      </c>
      <c r="T2813" s="1">
        <v>14.54</v>
      </c>
      <c r="U2813" s="1">
        <v>60</v>
      </c>
      <c r="V2813" s="1">
        <v>46905.35</v>
      </c>
      <c r="W2813" s="4">
        <f t="shared" si="308"/>
        <v>3410018.9449999998</v>
      </c>
      <c r="X2813" s="1" t="s">
        <v>105</v>
      </c>
      <c r="Y2813" s="1" t="s">
        <v>106</v>
      </c>
      <c r="Z2813" s="8">
        <v>48275</v>
      </c>
      <c r="AA2813" s="8" t="str">
        <f>TEXT(Table2[[#This Row],[Application_Date]],"yyy")</f>
        <v>2032</v>
      </c>
      <c r="AB2813" s="8" t="str">
        <f>TEXT(Table2[[#This Row],[Application_Date]],"mmmm")</f>
        <v>March</v>
      </c>
      <c r="AC2813" s="1" t="s">
        <v>61</v>
      </c>
      <c r="AD2813" s="1" t="s">
        <v>30</v>
      </c>
      <c r="AE2813" s="1" t="s">
        <v>31</v>
      </c>
    </row>
    <row r="2814" spans="1:31" x14ac:dyDescent="0.25">
      <c r="A2814" s="1" t="s">
        <v>5768</v>
      </c>
      <c r="B2814" s="1" t="str">
        <f>IF(COUNTIF($A$2:A2814,A2814)&gt;1,"Duplicate","Unique")</f>
        <v>Unique</v>
      </c>
      <c r="C2814" s="1" t="s">
        <v>5769</v>
      </c>
      <c r="D2814" s="1" t="s">
        <v>468</v>
      </c>
      <c r="E2814" s="1" t="str">
        <f t="shared" si="302"/>
        <v>Submitted</v>
      </c>
      <c r="F2814" s="1" t="s">
        <v>47</v>
      </c>
      <c r="G2814" s="1">
        <v>18</v>
      </c>
      <c r="H2814" s="1" t="s">
        <v>24</v>
      </c>
      <c r="I2814" s="1" t="s">
        <v>25</v>
      </c>
      <c r="J2814" s="1" t="s">
        <v>37</v>
      </c>
      <c r="K2814" s="4">
        <v>1410866</v>
      </c>
      <c r="L2814" s="4" t="str">
        <f t="shared" si="303"/>
        <v>Submitted</v>
      </c>
      <c r="M2814" s="1">
        <v>643</v>
      </c>
      <c r="N2814" s="1" t="str">
        <f t="shared" si="304"/>
        <v>low_risk</v>
      </c>
      <c r="O2814" s="1" t="str">
        <f t="shared" si="305"/>
        <v>Excellent</v>
      </c>
      <c r="P2814" s="1" t="str">
        <f t="shared" si="306"/>
        <v>Submitted</v>
      </c>
      <c r="Q2814" s="1" t="str">
        <f t="shared" si="307"/>
        <v>Valid</v>
      </c>
      <c r="R2814" s="1" t="s">
        <v>27</v>
      </c>
      <c r="S2814" s="4">
        <v>4063219</v>
      </c>
      <c r="T2814" s="1">
        <v>8.69</v>
      </c>
      <c r="U2814" s="1">
        <v>24</v>
      </c>
      <c r="V2814" s="1">
        <v>169300.79</v>
      </c>
      <c r="W2814" s="4">
        <f t="shared" si="308"/>
        <v>2942453.9365962273</v>
      </c>
      <c r="X2814" s="1" t="s">
        <v>28</v>
      </c>
      <c r="Y2814" s="1" t="s">
        <v>29</v>
      </c>
      <c r="Z2814" s="8">
        <v>48276</v>
      </c>
      <c r="AA2814" s="8" t="str">
        <f>TEXT(Table2[[#This Row],[Application_Date]],"yyy")</f>
        <v>2032</v>
      </c>
      <c r="AB2814" s="8" t="str">
        <f>TEXT(Table2[[#This Row],[Application_Date]],"mmmm")</f>
        <v>March</v>
      </c>
      <c r="AC2814" s="1" t="s">
        <v>52</v>
      </c>
      <c r="AD2814" s="1" t="s">
        <v>42</v>
      </c>
      <c r="AE2814" s="1" t="s">
        <v>62</v>
      </c>
    </row>
    <row r="2815" spans="1:31" x14ac:dyDescent="0.25">
      <c r="A2815" s="1" t="s">
        <v>5770</v>
      </c>
      <c r="B2815" s="1" t="str">
        <f>IF(COUNTIF($A$2:A2815,A2815)&gt;1,"Duplicate","Unique")</f>
        <v>Unique</v>
      </c>
      <c r="C2815" s="1" t="s">
        <v>5771</v>
      </c>
      <c r="D2815" s="1" t="s">
        <v>454</v>
      </c>
      <c r="E2815" s="1" t="str">
        <f t="shared" si="302"/>
        <v>Submitted</v>
      </c>
      <c r="F2815" s="1" t="s">
        <v>35</v>
      </c>
      <c r="G2815" s="1">
        <v>19</v>
      </c>
      <c r="H2815" s="1" t="s">
        <v>24</v>
      </c>
      <c r="I2815" s="1" t="s">
        <v>25</v>
      </c>
      <c r="J2815" s="1" t="s">
        <v>37</v>
      </c>
      <c r="K2815" s="4">
        <v>1082249</v>
      </c>
      <c r="L2815" s="4" t="str">
        <f t="shared" si="303"/>
        <v>Submitted</v>
      </c>
      <c r="M2815" s="1">
        <v>600</v>
      </c>
      <c r="N2815" s="1" t="str">
        <f t="shared" si="304"/>
        <v>low_risk</v>
      </c>
      <c r="O2815" s="1" t="str">
        <f t="shared" si="305"/>
        <v>Excellent</v>
      </c>
      <c r="P2815" s="1" t="str">
        <f t="shared" si="306"/>
        <v>Submitted</v>
      </c>
      <c r="Q2815" s="1" t="str">
        <f t="shared" si="307"/>
        <v>Valid</v>
      </c>
      <c r="R2815" s="1" t="s">
        <v>82</v>
      </c>
      <c r="S2815" s="4">
        <v>529909</v>
      </c>
      <c r="T2815" s="1">
        <v>13.42</v>
      </c>
      <c r="U2815" s="1">
        <v>180</v>
      </c>
      <c r="V2815" s="1">
        <v>2943.94</v>
      </c>
      <c r="W2815" s="4">
        <f t="shared" si="308"/>
        <v>592614.89833333332</v>
      </c>
      <c r="X2815" s="1" t="s">
        <v>95</v>
      </c>
      <c r="Y2815" s="1" t="s">
        <v>96</v>
      </c>
      <c r="Z2815" s="8">
        <v>48277</v>
      </c>
      <c r="AA2815" s="8" t="str">
        <f>TEXT(Table2[[#This Row],[Application_Date]],"yyy")</f>
        <v>2032</v>
      </c>
      <c r="AB2815" s="8" t="str">
        <f>TEXT(Table2[[#This Row],[Application_Date]],"mmmm")</f>
        <v>March</v>
      </c>
      <c r="AC2815" s="1" t="s">
        <v>61</v>
      </c>
      <c r="AD2815" s="1" t="s">
        <v>42</v>
      </c>
      <c r="AE2815" s="1" t="s">
        <v>66</v>
      </c>
    </row>
    <row r="2816" spans="1:31" x14ac:dyDescent="0.25">
      <c r="A2816" s="1" t="s">
        <v>5772</v>
      </c>
      <c r="B2816" s="1" t="str">
        <f>IF(COUNTIF($A$2:A2816,A2816)&gt;1,"Duplicate","Unique")</f>
        <v>Unique</v>
      </c>
      <c r="C2816" s="1" t="s">
        <v>5773</v>
      </c>
      <c r="D2816" s="1" t="s">
        <v>94</v>
      </c>
      <c r="E2816" s="1" t="str">
        <f t="shared" si="302"/>
        <v>Submitted</v>
      </c>
      <c r="F2816" s="1" t="s">
        <v>47</v>
      </c>
      <c r="G2816" s="1">
        <v>28</v>
      </c>
      <c r="H2816" s="1" t="s">
        <v>24</v>
      </c>
      <c r="I2816" s="1" t="s">
        <v>25</v>
      </c>
      <c r="J2816" s="1" t="s">
        <v>49</v>
      </c>
      <c r="K2816" s="4">
        <v>1454671</v>
      </c>
      <c r="L2816" s="4" t="str">
        <f t="shared" si="303"/>
        <v>Submitted</v>
      </c>
      <c r="M2816" s="1">
        <v>397</v>
      </c>
      <c r="N2816" s="1" t="str">
        <f t="shared" si="304"/>
        <v>High_risk</v>
      </c>
      <c r="O2816" s="1" t="str">
        <f t="shared" si="305"/>
        <v>Excellent</v>
      </c>
      <c r="P2816" s="1" t="str">
        <f t="shared" si="306"/>
        <v>Submitted</v>
      </c>
      <c r="Q2816" s="1" t="str">
        <f t="shared" si="307"/>
        <v>Valid</v>
      </c>
      <c r="R2816" s="1" t="s">
        <v>27</v>
      </c>
      <c r="S2816" s="4">
        <v>3080194</v>
      </c>
      <c r="T2816" s="1">
        <v>17.87</v>
      </c>
      <c r="U2816" s="1">
        <v>120</v>
      </c>
      <c r="V2816" s="1">
        <v>25668.28</v>
      </c>
      <c r="W2816" s="4">
        <f t="shared" si="308"/>
        <v>4586922.2316666674</v>
      </c>
      <c r="X2816" s="1" t="s">
        <v>85</v>
      </c>
      <c r="Y2816" s="1" t="s">
        <v>86</v>
      </c>
      <c r="Z2816" s="8">
        <v>48278</v>
      </c>
      <c r="AA2816" s="8" t="str">
        <f>TEXT(Table2[[#This Row],[Application_Date]],"yyy")</f>
        <v>2032</v>
      </c>
      <c r="AB2816" s="8" t="str">
        <f>TEXT(Table2[[#This Row],[Application_Date]],"mmmm")</f>
        <v>March</v>
      </c>
      <c r="AC2816" s="1" t="s">
        <v>52</v>
      </c>
      <c r="AD2816" s="1" t="s">
        <v>30</v>
      </c>
      <c r="AE2816" s="1" t="s">
        <v>66</v>
      </c>
    </row>
    <row r="2817" spans="1:31" x14ac:dyDescent="0.25">
      <c r="A2817" s="1" t="s">
        <v>5774</v>
      </c>
      <c r="B2817" s="1" t="str">
        <f>IF(COUNTIF($A$2:A2817,A2817)&gt;1,"Duplicate","Unique")</f>
        <v>Unique</v>
      </c>
      <c r="C2817" s="1" t="s">
        <v>5775</v>
      </c>
      <c r="D2817" s="1" t="s">
        <v>309</v>
      </c>
      <c r="E2817" s="1" t="str">
        <f t="shared" si="302"/>
        <v>Submitted</v>
      </c>
      <c r="F2817" s="1" t="s">
        <v>35</v>
      </c>
      <c r="G2817" s="1">
        <v>31</v>
      </c>
      <c r="H2817" s="1" t="s">
        <v>24</v>
      </c>
      <c r="I2817" s="1" t="s">
        <v>48</v>
      </c>
      <c r="J2817" s="1" t="s">
        <v>37</v>
      </c>
      <c r="K2817" s="4">
        <v>2454501</v>
      </c>
      <c r="L2817" s="4" t="str">
        <f t="shared" si="303"/>
        <v>Submitted</v>
      </c>
      <c r="M2817" s="1">
        <v>881</v>
      </c>
      <c r="N2817" s="1" t="str">
        <f t="shared" si="304"/>
        <v>medium_risk</v>
      </c>
      <c r="O2817" s="1" t="str">
        <f t="shared" si="305"/>
        <v>Excellent</v>
      </c>
      <c r="P2817" s="1" t="str">
        <f t="shared" si="306"/>
        <v>Submitted</v>
      </c>
      <c r="Q2817" s="1" t="str">
        <f t="shared" si="307"/>
        <v>Valid</v>
      </c>
      <c r="R2817" s="1" t="s">
        <v>27</v>
      </c>
      <c r="S2817" s="4">
        <v>1142017</v>
      </c>
      <c r="T2817" s="1">
        <v>12.31</v>
      </c>
      <c r="U2817" s="1">
        <v>180</v>
      </c>
      <c r="V2817" s="1">
        <v>6344.54</v>
      </c>
      <c r="W2817" s="4">
        <f t="shared" si="308"/>
        <v>1171519.1058333335</v>
      </c>
      <c r="X2817" s="1" t="s">
        <v>95</v>
      </c>
      <c r="Y2817" s="1" t="s">
        <v>96</v>
      </c>
      <c r="Z2817" s="8">
        <v>48279</v>
      </c>
      <c r="AA2817" s="8" t="str">
        <f>TEXT(Table2[[#This Row],[Application_Date]],"yyy")</f>
        <v>2032</v>
      </c>
      <c r="AB2817" s="8" t="str">
        <f>TEXT(Table2[[#This Row],[Application_Date]],"mmmm")</f>
        <v>March</v>
      </c>
      <c r="AC2817" s="1" t="s">
        <v>41</v>
      </c>
      <c r="AD2817" s="1" t="s">
        <v>30</v>
      </c>
      <c r="AE2817" s="1" t="s">
        <v>66</v>
      </c>
    </row>
    <row r="2818" spans="1:31" x14ac:dyDescent="0.25">
      <c r="A2818" s="1" t="s">
        <v>5776</v>
      </c>
      <c r="B2818" s="1" t="str">
        <f>IF(COUNTIF($A$2:A2818,A2818)&gt;1,"Duplicate","Unique")</f>
        <v>Unique</v>
      </c>
      <c r="C2818" s="1" t="s">
        <v>5777</v>
      </c>
      <c r="D2818" s="1">
        <v>0</v>
      </c>
      <c r="E2818" s="1" t="str">
        <f t="shared" ref="E2818:E2881" si="309">IF(C2818="","Missing","Submitted")</f>
        <v>Submitted</v>
      </c>
      <c r="F2818" s="1" t="s">
        <v>35</v>
      </c>
      <c r="G2818" s="1">
        <v>22</v>
      </c>
      <c r="H2818" s="1" t="s">
        <v>24</v>
      </c>
      <c r="I2818" s="1" t="s">
        <v>25</v>
      </c>
      <c r="J2818" s="1" t="s">
        <v>70</v>
      </c>
      <c r="K2818" s="4">
        <v>397715</v>
      </c>
      <c r="L2818" s="4" t="str">
        <f t="shared" ref="L2818:L2881" si="310">IF(K2818="","Missing","Submitted")</f>
        <v>Submitted</v>
      </c>
      <c r="M2818" s="1">
        <v>345</v>
      </c>
      <c r="N2818" s="1" t="str">
        <f t="shared" ref="N2818:N2881" si="311">IF(M2818&lt;600,"High_risk",IF(M2818&gt;=750,"medium_risk","low_risk"))</f>
        <v>High_risk</v>
      </c>
      <c r="O2818" s="1" t="str">
        <f t="shared" ref="O2818:O2881" si="312">IF(J2819&lt;503,"Poor",IF(J2819&lt;=550,"Fair",IF(J2819&lt;=750,"Good","Excellent")))</f>
        <v>Excellent</v>
      </c>
      <c r="P2818" s="1" t="str">
        <f t="shared" ref="P2818:P2881" si="313">IF(S2818="","Missing","Submitted")</f>
        <v>Submitted</v>
      </c>
      <c r="Q2818" s="1" t="str">
        <f t="shared" ref="Q2818:Q2881" si="314">IF(AND(M2818&gt;=300,M2818&lt;=900),"Valid","Invalid")</f>
        <v>Valid</v>
      </c>
      <c r="R2818" s="1" t="s">
        <v>82</v>
      </c>
      <c r="S2818" s="4">
        <v>255030</v>
      </c>
      <c r="T2818" s="1">
        <v>16.829999999999998</v>
      </c>
      <c r="U2818" s="1">
        <v>36</v>
      </c>
      <c r="V2818" s="1">
        <v>7084.17</v>
      </c>
      <c r="W2818" s="4">
        <f t="shared" ref="W2818:W2881" si="315">PMT(T2818/12,U2818,-S2818)</f>
        <v>357679.575000007</v>
      </c>
      <c r="X2818" s="1" t="s">
        <v>50</v>
      </c>
      <c r="Y2818" s="1" t="s">
        <v>51</v>
      </c>
      <c r="Z2818" s="8">
        <v>48280</v>
      </c>
      <c r="AA2818" s="8" t="str">
        <f>TEXT(Table2[[#This Row],[Application_Date]],"yyy")</f>
        <v>2032</v>
      </c>
      <c r="AB2818" s="8" t="str">
        <f>TEXT(Table2[[#This Row],[Application_Date]],"mmmm")</f>
        <v>March</v>
      </c>
      <c r="AC2818" s="1" t="s">
        <v>61</v>
      </c>
      <c r="AD2818" s="1" t="s">
        <v>42</v>
      </c>
      <c r="AE2818" s="1" t="s">
        <v>43</v>
      </c>
    </row>
    <row r="2819" spans="1:31" x14ac:dyDescent="0.25">
      <c r="A2819" s="1" t="s">
        <v>5778</v>
      </c>
      <c r="B2819" s="1" t="str">
        <f>IF(COUNTIF($A$2:A2819,A2819)&gt;1,"Duplicate","Unique")</f>
        <v>Unique</v>
      </c>
      <c r="C2819" s="1" t="s">
        <v>5779</v>
      </c>
      <c r="D2819" s="1" t="s">
        <v>145</v>
      </c>
      <c r="E2819" s="1" t="str">
        <f t="shared" si="309"/>
        <v>Submitted</v>
      </c>
      <c r="F2819" s="1" t="s">
        <v>47</v>
      </c>
      <c r="G2819" s="1">
        <v>58</v>
      </c>
      <c r="H2819" s="1" t="s">
        <v>36</v>
      </c>
      <c r="I2819" s="1" t="s">
        <v>48</v>
      </c>
      <c r="J2819" s="1" t="s">
        <v>26</v>
      </c>
      <c r="K2819" s="4">
        <v>1400053</v>
      </c>
      <c r="L2819" s="4" t="str">
        <f t="shared" si="310"/>
        <v>Submitted</v>
      </c>
      <c r="M2819" s="1">
        <v>482</v>
      </c>
      <c r="N2819" s="1" t="str">
        <f t="shared" si="311"/>
        <v>High_risk</v>
      </c>
      <c r="O2819" s="1" t="str">
        <f t="shared" si="312"/>
        <v>Excellent</v>
      </c>
      <c r="P2819" s="1" t="str">
        <f t="shared" si="313"/>
        <v>Submitted</v>
      </c>
      <c r="Q2819" s="1" t="str">
        <f t="shared" si="314"/>
        <v>Valid</v>
      </c>
      <c r="R2819" s="1" t="s">
        <v>38</v>
      </c>
      <c r="S2819" s="4">
        <v>2284245</v>
      </c>
      <c r="T2819" s="1">
        <v>10.52</v>
      </c>
      <c r="U2819" s="1">
        <v>12</v>
      </c>
      <c r="V2819" s="1">
        <v>190353.75</v>
      </c>
      <c r="W2819" s="4">
        <f t="shared" si="315"/>
        <v>2003571.3770796796</v>
      </c>
      <c r="X2819" s="1" t="s">
        <v>85</v>
      </c>
      <c r="Y2819" s="1" t="s">
        <v>86</v>
      </c>
      <c r="Z2819" s="8">
        <v>48281</v>
      </c>
      <c r="AA2819" s="8" t="str">
        <f>TEXT(Table2[[#This Row],[Application_Date]],"yyy")</f>
        <v>2032</v>
      </c>
      <c r="AB2819" s="8" t="str">
        <f>TEXT(Table2[[#This Row],[Application_Date]],"mmmm")</f>
        <v>March</v>
      </c>
      <c r="AC2819" s="1" t="s">
        <v>41</v>
      </c>
      <c r="AD2819" s="1" t="s">
        <v>42</v>
      </c>
      <c r="AE2819" s="1" t="s">
        <v>31</v>
      </c>
    </row>
    <row r="2820" spans="1:31" x14ac:dyDescent="0.25">
      <c r="A2820" s="1" t="s">
        <v>5780</v>
      </c>
      <c r="B2820" s="1" t="str">
        <f>IF(COUNTIF($A$2:A2820,A2820)&gt;1,"Duplicate","Unique")</f>
        <v>Unique</v>
      </c>
      <c r="C2820" s="1" t="s">
        <v>5781</v>
      </c>
      <c r="D2820" s="1" t="s">
        <v>309</v>
      </c>
      <c r="E2820" s="1" t="str">
        <f t="shared" si="309"/>
        <v>Submitted</v>
      </c>
      <c r="F2820" s="1" t="s">
        <v>47</v>
      </c>
      <c r="G2820" s="1">
        <v>36</v>
      </c>
      <c r="H2820" s="1" t="s">
        <v>36</v>
      </c>
      <c r="I2820" s="1" t="s">
        <v>25</v>
      </c>
      <c r="J2820" s="1" t="s">
        <v>70</v>
      </c>
      <c r="K2820" s="4">
        <v>2027149</v>
      </c>
      <c r="L2820" s="4" t="str">
        <f t="shared" si="310"/>
        <v>Submitted</v>
      </c>
      <c r="M2820" s="1">
        <v>387</v>
      </c>
      <c r="N2820" s="1" t="str">
        <f t="shared" si="311"/>
        <v>High_risk</v>
      </c>
      <c r="O2820" s="1" t="str">
        <f t="shared" si="312"/>
        <v>Excellent</v>
      </c>
      <c r="P2820" s="1" t="str">
        <f t="shared" si="313"/>
        <v>Submitted</v>
      </c>
      <c r="Q2820" s="1" t="str">
        <f t="shared" si="314"/>
        <v>Valid</v>
      </c>
      <c r="R2820" s="1" t="s">
        <v>70</v>
      </c>
      <c r="S2820" s="4">
        <v>4174228</v>
      </c>
      <c r="T2820" s="1">
        <v>14.16</v>
      </c>
      <c r="U2820" s="1">
        <v>180</v>
      </c>
      <c r="V2820" s="1">
        <v>23190.16</v>
      </c>
      <c r="W2820" s="4">
        <f t="shared" si="315"/>
        <v>4925589.04</v>
      </c>
      <c r="X2820" s="1" t="s">
        <v>28</v>
      </c>
      <c r="Y2820" s="1" t="s">
        <v>29</v>
      </c>
      <c r="Z2820" s="8">
        <v>48282</v>
      </c>
      <c r="AA2820" s="8" t="str">
        <f>TEXT(Table2[[#This Row],[Application_Date]],"yyy")</f>
        <v>2032</v>
      </c>
      <c r="AB2820" s="8" t="str">
        <f>TEXT(Table2[[#This Row],[Application_Date]],"mmmm")</f>
        <v>March</v>
      </c>
      <c r="AC2820" s="1" t="s">
        <v>61</v>
      </c>
      <c r="AD2820" s="1" t="s">
        <v>42</v>
      </c>
      <c r="AE2820" s="1" t="s">
        <v>43</v>
      </c>
    </row>
    <row r="2821" spans="1:31" x14ac:dyDescent="0.25">
      <c r="A2821" s="1" t="s">
        <v>5782</v>
      </c>
      <c r="B2821" s="1" t="str">
        <f>IF(COUNTIF($A$2:A2821,A2821)&gt;1,"Duplicate","Unique")</f>
        <v>Unique</v>
      </c>
      <c r="C2821" s="1" t="s">
        <v>5783</v>
      </c>
      <c r="D2821" s="1" t="s">
        <v>55</v>
      </c>
      <c r="E2821" s="1" t="str">
        <f t="shared" si="309"/>
        <v>Submitted</v>
      </c>
      <c r="F2821" s="1" t="s">
        <v>35</v>
      </c>
      <c r="G2821" s="1">
        <v>24</v>
      </c>
      <c r="H2821" s="1" t="s">
        <v>24</v>
      </c>
      <c r="I2821" s="1" t="s">
        <v>48</v>
      </c>
      <c r="J2821" s="1" t="s">
        <v>26</v>
      </c>
      <c r="K2821" s="4">
        <v>1028538</v>
      </c>
      <c r="L2821" s="4" t="str">
        <f t="shared" si="310"/>
        <v>Submitted</v>
      </c>
      <c r="M2821" s="1">
        <v>659</v>
      </c>
      <c r="N2821" s="1" t="str">
        <f t="shared" si="311"/>
        <v>low_risk</v>
      </c>
      <c r="O2821" s="1" t="str">
        <f t="shared" si="312"/>
        <v>Excellent</v>
      </c>
      <c r="P2821" s="1" t="str">
        <f t="shared" si="313"/>
        <v>Submitted</v>
      </c>
      <c r="Q2821" s="1" t="str">
        <f t="shared" si="314"/>
        <v>Valid</v>
      </c>
      <c r="R2821" s="1" t="s">
        <v>38</v>
      </c>
      <c r="S2821" s="4">
        <v>4659409</v>
      </c>
      <c r="T2821" s="1">
        <v>16.36</v>
      </c>
      <c r="U2821" s="1">
        <v>12</v>
      </c>
      <c r="V2821" s="1">
        <v>388284.08</v>
      </c>
      <c r="W2821" s="4">
        <f t="shared" si="315"/>
        <v>6352536.8446417497</v>
      </c>
      <c r="X2821" s="1" t="s">
        <v>105</v>
      </c>
      <c r="Y2821" s="1" t="s">
        <v>106</v>
      </c>
      <c r="Z2821" s="8">
        <v>48283</v>
      </c>
      <c r="AA2821" s="8" t="str">
        <f>TEXT(Table2[[#This Row],[Application_Date]],"yyy")</f>
        <v>2032</v>
      </c>
      <c r="AB2821" s="8" t="str">
        <f>TEXT(Table2[[#This Row],[Application_Date]],"mmmm")</f>
        <v>March</v>
      </c>
      <c r="AC2821" s="1" t="s">
        <v>61</v>
      </c>
      <c r="AD2821" s="1" t="s">
        <v>30</v>
      </c>
      <c r="AE2821" s="1" t="s">
        <v>62</v>
      </c>
    </row>
    <row r="2822" spans="1:31" x14ac:dyDescent="0.25">
      <c r="A2822" s="1" t="s">
        <v>5784</v>
      </c>
      <c r="B2822" s="1" t="str">
        <f>IF(COUNTIF($A$2:A2822,A2822)&gt;1,"Duplicate","Unique")</f>
        <v>Unique</v>
      </c>
      <c r="C2822" s="1" t="s">
        <v>5785</v>
      </c>
      <c r="D2822" s="1" t="s">
        <v>249</v>
      </c>
      <c r="E2822" s="1" t="str">
        <f t="shared" si="309"/>
        <v>Submitted</v>
      </c>
      <c r="F2822" s="1" t="s">
        <v>47</v>
      </c>
      <c r="G2822" s="1">
        <v>47</v>
      </c>
      <c r="H2822" s="1" t="s">
        <v>36</v>
      </c>
      <c r="I2822" s="1" t="s">
        <v>48</v>
      </c>
      <c r="J2822" s="1" t="s">
        <v>26</v>
      </c>
      <c r="K2822" s="4">
        <v>608794</v>
      </c>
      <c r="L2822" s="4" t="str">
        <f t="shared" si="310"/>
        <v>Submitted</v>
      </c>
      <c r="M2822" s="1">
        <v>461</v>
      </c>
      <c r="N2822" s="1" t="str">
        <f t="shared" si="311"/>
        <v>High_risk</v>
      </c>
      <c r="O2822" s="1" t="str">
        <f t="shared" si="312"/>
        <v>Excellent</v>
      </c>
      <c r="P2822" s="1" t="str">
        <f t="shared" si="313"/>
        <v>Submitted</v>
      </c>
      <c r="Q2822" s="1" t="str">
        <f t="shared" si="314"/>
        <v>Valid</v>
      </c>
      <c r="R2822" s="1" t="s">
        <v>38</v>
      </c>
      <c r="S2822" s="4">
        <v>4045037</v>
      </c>
      <c r="T2822" s="1">
        <v>8.48</v>
      </c>
      <c r="U2822" s="1">
        <v>180</v>
      </c>
      <c r="V2822" s="1">
        <v>22472.43</v>
      </c>
      <c r="W2822" s="4">
        <f t="shared" si="315"/>
        <v>2858492.8133333335</v>
      </c>
      <c r="X2822" s="1" t="s">
        <v>28</v>
      </c>
      <c r="Y2822" s="1" t="s">
        <v>29</v>
      </c>
      <c r="Z2822" s="8">
        <v>48284</v>
      </c>
      <c r="AA2822" s="8" t="str">
        <f>TEXT(Table2[[#This Row],[Application_Date]],"yyy")</f>
        <v>2032</v>
      </c>
      <c r="AB2822" s="8" t="str">
        <f>TEXT(Table2[[#This Row],[Application_Date]],"mmmm")</f>
        <v>March</v>
      </c>
      <c r="AC2822" s="1" t="s">
        <v>52</v>
      </c>
      <c r="AD2822" s="1" t="s">
        <v>30</v>
      </c>
      <c r="AE2822" s="1" t="s">
        <v>62</v>
      </c>
    </row>
    <row r="2823" spans="1:31" x14ac:dyDescent="0.25">
      <c r="A2823" s="1" t="s">
        <v>5786</v>
      </c>
      <c r="B2823" s="1" t="str">
        <f>IF(COUNTIF($A$2:A2823,A2823)&gt;1,"Duplicate","Unique")</f>
        <v>Unique</v>
      </c>
      <c r="C2823" s="1" t="s">
        <v>5787</v>
      </c>
      <c r="D2823" s="1" t="s">
        <v>69</v>
      </c>
      <c r="E2823" s="1" t="str">
        <f t="shared" si="309"/>
        <v>Submitted</v>
      </c>
      <c r="F2823" s="1" t="s">
        <v>47</v>
      </c>
      <c r="G2823" s="1">
        <v>39</v>
      </c>
      <c r="H2823" s="1" t="s">
        <v>24</v>
      </c>
      <c r="I2823" s="1" t="s">
        <v>48</v>
      </c>
      <c r="J2823" s="1" t="s">
        <v>70</v>
      </c>
      <c r="K2823" s="4">
        <v>250681</v>
      </c>
      <c r="L2823" s="4" t="str">
        <f t="shared" si="310"/>
        <v>Submitted</v>
      </c>
      <c r="M2823" s="1">
        <v>846</v>
      </c>
      <c r="N2823" s="1" t="str">
        <f t="shared" si="311"/>
        <v>medium_risk</v>
      </c>
      <c r="O2823" s="1" t="str">
        <f t="shared" si="312"/>
        <v>Excellent</v>
      </c>
      <c r="P2823" s="1" t="str">
        <f t="shared" si="313"/>
        <v>Submitted</v>
      </c>
      <c r="Q2823" s="1" t="str">
        <f t="shared" si="314"/>
        <v>Valid</v>
      </c>
      <c r="R2823" s="1" t="s">
        <v>38</v>
      </c>
      <c r="S2823" s="4">
        <v>4903814</v>
      </c>
      <c r="T2823" s="1">
        <v>10.53</v>
      </c>
      <c r="U2823" s="1">
        <v>12</v>
      </c>
      <c r="V2823" s="1">
        <v>408651.17</v>
      </c>
      <c r="W2823" s="4">
        <f t="shared" si="315"/>
        <v>4305340.9159656642</v>
      </c>
      <c r="X2823" s="1" t="s">
        <v>39</v>
      </c>
      <c r="Y2823" s="1" t="s">
        <v>40</v>
      </c>
      <c r="Z2823" s="8">
        <v>48285</v>
      </c>
      <c r="AA2823" s="8" t="str">
        <f>TEXT(Table2[[#This Row],[Application_Date]],"yyy")</f>
        <v>2032</v>
      </c>
      <c r="AB2823" s="8" t="str">
        <f>TEXT(Table2[[#This Row],[Application_Date]],"mmmm")</f>
        <v>March</v>
      </c>
      <c r="AC2823" s="1" t="s">
        <v>61</v>
      </c>
      <c r="AD2823" s="1" t="s">
        <v>42</v>
      </c>
      <c r="AE2823" s="1" t="s">
        <v>31</v>
      </c>
    </row>
    <row r="2824" spans="1:31" x14ac:dyDescent="0.25">
      <c r="A2824" s="1" t="s">
        <v>5788</v>
      </c>
      <c r="B2824" s="1" t="str">
        <f>IF(COUNTIF($A$2:A2824,A2824)&gt;1,"Duplicate","Unique")</f>
        <v>Unique</v>
      </c>
      <c r="C2824" s="1" t="s">
        <v>5789</v>
      </c>
      <c r="D2824" s="1" t="s">
        <v>183</v>
      </c>
      <c r="E2824" s="1" t="str">
        <f t="shared" si="309"/>
        <v>Submitted</v>
      </c>
      <c r="F2824" s="1" t="s">
        <v>47</v>
      </c>
      <c r="G2824" s="1">
        <v>62</v>
      </c>
      <c r="H2824" s="1" t="s">
        <v>36</v>
      </c>
      <c r="I2824" s="1" t="s">
        <v>25</v>
      </c>
      <c r="J2824" s="1" t="s">
        <v>26</v>
      </c>
      <c r="K2824" s="4">
        <v>2106707</v>
      </c>
      <c r="L2824" s="4" t="str">
        <f t="shared" si="310"/>
        <v>Submitted</v>
      </c>
      <c r="M2824" s="1">
        <v>731</v>
      </c>
      <c r="N2824" s="1" t="str">
        <f t="shared" si="311"/>
        <v>low_risk</v>
      </c>
      <c r="O2824" s="1" t="str">
        <f t="shared" si="312"/>
        <v>Excellent</v>
      </c>
      <c r="P2824" s="1" t="str">
        <f t="shared" si="313"/>
        <v>Submitted</v>
      </c>
      <c r="Q2824" s="1" t="str">
        <f t="shared" si="314"/>
        <v>Valid</v>
      </c>
      <c r="R2824" s="1" t="s">
        <v>38</v>
      </c>
      <c r="S2824" s="4">
        <v>4349158</v>
      </c>
      <c r="T2824" s="1">
        <v>11</v>
      </c>
      <c r="U2824" s="1">
        <v>180</v>
      </c>
      <c r="V2824" s="1">
        <v>24161.99</v>
      </c>
      <c r="W2824" s="4">
        <f t="shared" si="315"/>
        <v>3986728.1666666665</v>
      </c>
      <c r="X2824" s="1" t="s">
        <v>59</v>
      </c>
      <c r="Y2824" s="1" t="s">
        <v>60</v>
      </c>
      <c r="Z2824" s="8">
        <v>48286</v>
      </c>
      <c r="AA2824" s="8" t="str">
        <f>TEXT(Table2[[#This Row],[Application_Date]],"yyy")</f>
        <v>2032</v>
      </c>
      <c r="AB2824" s="8" t="str">
        <f>TEXT(Table2[[#This Row],[Application_Date]],"mmmm")</f>
        <v>March</v>
      </c>
      <c r="AC2824" s="1" t="s">
        <v>61</v>
      </c>
      <c r="AD2824" s="1" t="s">
        <v>30</v>
      </c>
      <c r="AE2824" s="1" t="s">
        <v>66</v>
      </c>
    </row>
    <row r="2825" spans="1:31" x14ac:dyDescent="0.25">
      <c r="A2825" s="1" t="s">
        <v>5790</v>
      </c>
      <c r="B2825" s="1" t="str">
        <f>IF(COUNTIF($A$2:A2825,A2825)&gt;1,"Duplicate","Unique")</f>
        <v>Unique</v>
      </c>
      <c r="C2825" s="1" t="s">
        <v>5791</v>
      </c>
      <c r="D2825" s="1" t="s">
        <v>154</v>
      </c>
      <c r="E2825" s="1" t="str">
        <f t="shared" si="309"/>
        <v>Submitted</v>
      </c>
      <c r="F2825" s="1" t="s">
        <v>35</v>
      </c>
      <c r="G2825" s="1">
        <v>46</v>
      </c>
      <c r="H2825" s="1" t="s">
        <v>36</v>
      </c>
      <c r="I2825" s="1" t="s">
        <v>25</v>
      </c>
      <c r="J2825" s="1" t="s">
        <v>70</v>
      </c>
      <c r="K2825" s="4">
        <v>1525169</v>
      </c>
      <c r="L2825" s="4" t="str">
        <f t="shared" si="310"/>
        <v>Submitted</v>
      </c>
      <c r="M2825" s="1">
        <v>680</v>
      </c>
      <c r="N2825" s="1" t="str">
        <f t="shared" si="311"/>
        <v>low_risk</v>
      </c>
      <c r="O2825" s="1" t="str">
        <f t="shared" si="312"/>
        <v>Excellent</v>
      </c>
      <c r="P2825" s="1" t="str">
        <f t="shared" si="313"/>
        <v>Submitted</v>
      </c>
      <c r="Q2825" s="1" t="str">
        <f t="shared" si="314"/>
        <v>Valid</v>
      </c>
      <c r="R2825" s="1" t="s">
        <v>38</v>
      </c>
      <c r="S2825" s="4">
        <v>1411794</v>
      </c>
      <c r="T2825" s="1">
        <v>12.01</v>
      </c>
      <c r="U2825" s="1">
        <v>24</v>
      </c>
      <c r="V2825" s="1">
        <v>58824.75</v>
      </c>
      <c r="W2825" s="4">
        <f t="shared" si="315"/>
        <v>1412970.5783817838</v>
      </c>
      <c r="X2825" s="1" t="s">
        <v>50</v>
      </c>
      <c r="Y2825" s="1" t="s">
        <v>51</v>
      </c>
      <c r="Z2825" s="8">
        <v>48287</v>
      </c>
      <c r="AA2825" s="8" t="str">
        <f>TEXT(Table2[[#This Row],[Application_Date]],"yyy")</f>
        <v>2032</v>
      </c>
      <c r="AB2825" s="8" t="str">
        <f>TEXT(Table2[[#This Row],[Application_Date]],"mmmm")</f>
        <v>March</v>
      </c>
      <c r="AC2825" s="1" t="s">
        <v>61</v>
      </c>
      <c r="AD2825" s="1" t="s">
        <v>42</v>
      </c>
      <c r="AE2825" s="1" t="s">
        <v>62</v>
      </c>
    </row>
    <row r="2826" spans="1:31" x14ac:dyDescent="0.25">
      <c r="A2826" s="1" t="s">
        <v>5792</v>
      </c>
      <c r="B2826" s="1" t="str">
        <f>IF(COUNTIF($A$2:A2826,A2826)&gt;1,"Duplicate","Unique")</f>
        <v>Unique</v>
      </c>
      <c r="C2826" s="1" t="s">
        <v>5793</v>
      </c>
      <c r="D2826" s="1" t="s">
        <v>204</v>
      </c>
      <c r="E2826" s="1" t="str">
        <f t="shared" si="309"/>
        <v>Submitted</v>
      </c>
      <c r="F2826" s="1" t="s">
        <v>47</v>
      </c>
      <c r="G2826" s="1">
        <v>53</v>
      </c>
      <c r="H2826" s="1" t="s">
        <v>24</v>
      </c>
      <c r="I2826" s="1" t="s">
        <v>25</v>
      </c>
      <c r="J2826" s="1" t="s">
        <v>37</v>
      </c>
      <c r="K2826" s="4">
        <v>1286638</v>
      </c>
      <c r="L2826" s="4" t="str">
        <f t="shared" si="310"/>
        <v>Submitted</v>
      </c>
      <c r="M2826" s="1">
        <v>655</v>
      </c>
      <c r="N2826" s="1" t="str">
        <f t="shared" si="311"/>
        <v>low_risk</v>
      </c>
      <c r="O2826" s="1" t="str">
        <f t="shared" si="312"/>
        <v>Excellent</v>
      </c>
      <c r="P2826" s="1" t="str">
        <f t="shared" si="313"/>
        <v>Submitted</v>
      </c>
      <c r="Q2826" s="1" t="str">
        <f t="shared" si="314"/>
        <v>Valid</v>
      </c>
      <c r="R2826" s="1" t="s">
        <v>27</v>
      </c>
      <c r="S2826" s="4">
        <v>3876533</v>
      </c>
      <c r="T2826" s="1">
        <v>18.93</v>
      </c>
      <c r="U2826" s="1">
        <v>36</v>
      </c>
      <c r="V2826" s="1">
        <v>107681.47</v>
      </c>
      <c r="W2826" s="4">
        <f t="shared" si="315"/>
        <v>6115230.8075000094</v>
      </c>
      <c r="X2826" s="1" t="s">
        <v>85</v>
      </c>
      <c r="Y2826" s="1" t="s">
        <v>86</v>
      </c>
      <c r="Z2826" s="8">
        <v>48288</v>
      </c>
      <c r="AA2826" s="8" t="str">
        <f>TEXT(Table2[[#This Row],[Application_Date]],"yyy")</f>
        <v>2032</v>
      </c>
      <c r="AB2826" s="8" t="str">
        <f>TEXT(Table2[[#This Row],[Application_Date]],"mmmm")</f>
        <v>March</v>
      </c>
      <c r="AC2826" s="1" t="s">
        <v>41</v>
      </c>
      <c r="AD2826" s="1" t="s">
        <v>42</v>
      </c>
      <c r="AE2826" s="1" t="s">
        <v>43</v>
      </c>
    </row>
    <row r="2827" spans="1:31" x14ac:dyDescent="0.25">
      <c r="A2827" s="1" t="s">
        <v>5794</v>
      </c>
      <c r="B2827" s="1" t="str">
        <f>IF(COUNTIF($A$2:A2827,A2827)&gt;1,"Duplicate","Unique")</f>
        <v>Unique</v>
      </c>
      <c r="C2827" s="1" t="s">
        <v>5795</v>
      </c>
      <c r="D2827" s="1" t="s">
        <v>75</v>
      </c>
      <c r="E2827" s="1" t="str">
        <f t="shared" si="309"/>
        <v>Submitted</v>
      </c>
      <c r="F2827" s="1" t="s">
        <v>47</v>
      </c>
      <c r="G2827" s="1">
        <v>52</v>
      </c>
      <c r="H2827" s="1" t="s">
        <v>36</v>
      </c>
      <c r="I2827" s="1" t="s">
        <v>25</v>
      </c>
      <c r="J2827" s="1" t="s">
        <v>70</v>
      </c>
      <c r="K2827" s="4">
        <v>355017</v>
      </c>
      <c r="L2827" s="4" t="str">
        <f t="shared" si="310"/>
        <v>Submitted</v>
      </c>
      <c r="M2827" s="1">
        <v>571</v>
      </c>
      <c r="N2827" s="1" t="str">
        <f t="shared" si="311"/>
        <v>High_risk</v>
      </c>
      <c r="O2827" s="1" t="str">
        <f t="shared" si="312"/>
        <v>Excellent</v>
      </c>
      <c r="P2827" s="1" t="str">
        <f t="shared" si="313"/>
        <v>Submitted</v>
      </c>
      <c r="Q2827" s="1" t="str">
        <f t="shared" si="314"/>
        <v>Valid</v>
      </c>
      <c r="R2827" s="1" t="s">
        <v>6</v>
      </c>
      <c r="S2827" s="4">
        <v>297503</v>
      </c>
      <c r="T2827" s="1">
        <v>8.23</v>
      </c>
      <c r="U2827" s="1">
        <v>120</v>
      </c>
      <c r="V2827" s="1">
        <v>2479.19</v>
      </c>
      <c r="W2827" s="4">
        <f t="shared" si="315"/>
        <v>204037.47416666668</v>
      </c>
      <c r="X2827" s="1" t="s">
        <v>85</v>
      </c>
      <c r="Y2827" s="1" t="s">
        <v>86</v>
      </c>
      <c r="Z2827" s="8">
        <v>48289</v>
      </c>
      <c r="AA2827" s="8" t="str">
        <f>TEXT(Table2[[#This Row],[Application_Date]],"yyy")</f>
        <v>2032</v>
      </c>
      <c r="AB2827" s="8" t="str">
        <f>TEXT(Table2[[#This Row],[Application_Date]],"mmmm")</f>
        <v>March</v>
      </c>
      <c r="AC2827" s="1" t="s">
        <v>61</v>
      </c>
      <c r="AD2827" s="1" t="s">
        <v>30</v>
      </c>
      <c r="AE2827" s="1" t="s">
        <v>62</v>
      </c>
    </row>
    <row r="2828" spans="1:31" x14ac:dyDescent="0.25">
      <c r="A2828" s="1" t="s">
        <v>5796</v>
      </c>
      <c r="B2828" s="1" t="str">
        <f>IF(COUNTIF($A$2:A2828,A2828)&gt;1,"Duplicate","Unique")</f>
        <v>Unique</v>
      </c>
      <c r="C2828" s="1" t="s">
        <v>5797</v>
      </c>
      <c r="D2828" s="1" t="s">
        <v>136</v>
      </c>
      <c r="E2828" s="1" t="str">
        <f t="shared" si="309"/>
        <v>Submitted</v>
      </c>
      <c r="F2828" s="1" t="s">
        <v>35</v>
      </c>
      <c r="G2828" s="1">
        <v>50</v>
      </c>
      <c r="H2828" s="1" t="s">
        <v>36</v>
      </c>
      <c r="I2828" s="1" t="s">
        <v>25</v>
      </c>
      <c r="J2828" s="1" t="s">
        <v>49</v>
      </c>
      <c r="K2828" s="4">
        <v>1610512</v>
      </c>
      <c r="L2828" s="4" t="str">
        <f t="shared" si="310"/>
        <v>Submitted</v>
      </c>
      <c r="M2828" s="1">
        <v>694</v>
      </c>
      <c r="N2828" s="1" t="str">
        <f t="shared" si="311"/>
        <v>low_risk</v>
      </c>
      <c r="O2828" s="1" t="str">
        <f t="shared" si="312"/>
        <v>Excellent</v>
      </c>
      <c r="P2828" s="1" t="str">
        <f t="shared" si="313"/>
        <v>Submitted</v>
      </c>
      <c r="Q2828" s="1" t="str">
        <f t="shared" si="314"/>
        <v>Valid</v>
      </c>
      <c r="R2828" s="1" t="s">
        <v>82</v>
      </c>
      <c r="S2828" s="4">
        <v>4452095</v>
      </c>
      <c r="T2828" s="1">
        <v>18.84</v>
      </c>
      <c r="U2828" s="1">
        <v>120</v>
      </c>
      <c r="V2828" s="1">
        <v>37100.79</v>
      </c>
      <c r="W2828" s="4">
        <f t="shared" si="315"/>
        <v>6989789.1500000004</v>
      </c>
      <c r="X2828" s="1" t="s">
        <v>59</v>
      </c>
      <c r="Y2828" s="1" t="s">
        <v>60</v>
      </c>
      <c r="Z2828" s="8">
        <v>48290</v>
      </c>
      <c r="AA2828" s="8" t="str">
        <f>TEXT(Table2[[#This Row],[Application_Date]],"yyy")</f>
        <v>2032</v>
      </c>
      <c r="AB2828" s="8" t="str">
        <f>TEXT(Table2[[#This Row],[Application_Date]],"mmmm")</f>
        <v>March</v>
      </c>
      <c r="AC2828" s="1" t="s">
        <v>52</v>
      </c>
      <c r="AD2828" s="1" t="s">
        <v>30</v>
      </c>
      <c r="AE2828" s="1" t="s">
        <v>31</v>
      </c>
    </row>
    <row r="2829" spans="1:31" x14ac:dyDescent="0.25">
      <c r="A2829" s="1" t="s">
        <v>5798</v>
      </c>
      <c r="B2829" s="1" t="str">
        <f>IF(COUNTIF($A$2:A2829,A2829)&gt;1,"Duplicate","Unique")</f>
        <v>Unique</v>
      </c>
      <c r="C2829" s="1" t="s">
        <v>5799</v>
      </c>
      <c r="D2829" s="1" t="s">
        <v>229</v>
      </c>
      <c r="E2829" s="1" t="str">
        <f t="shared" si="309"/>
        <v>Submitted</v>
      </c>
      <c r="F2829" s="1" t="s">
        <v>35</v>
      </c>
      <c r="G2829" s="1">
        <v>46</v>
      </c>
      <c r="H2829" s="1" t="s">
        <v>24</v>
      </c>
      <c r="I2829" s="1" t="s">
        <v>25</v>
      </c>
      <c r="J2829" s="1" t="s">
        <v>37</v>
      </c>
      <c r="K2829" s="4">
        <v>2095636</v>
      </c>
      <c r="L2829" s="4" t="str">
        <f t="shared" si="310"/>
        <v>Submitted</v>
      </c>
      <c r="M2829" s="1">
        <v>678</v>
      </c>
      <c r="N2829" s="1" t="str">
        <f t="shared" si="311"/>
        <v>low_risk</v>
      </c>
      <c r="O2829" s="1" t="str">
        <f t="shared" si="312"/>
        <v>Excellent</v>
      </c>
      <c r="P2829" s="1" t="str">
        <f t="shared" si="313"/>
        <v>Submitted</v>
      </c>
      <c r="Q2829" s="1" t="str">
        <f t="shared" si="314"/>
        <v>Valid</v>
      </c>
      <c r="R2829" s="1" t="s">
        <v>27</v>
      </c>
      <c r="S2829" s="4">
        <v>228214</v>
      </c>
      <c r="T2829" s="1">
        <v>8.36</v>
      </c>
      <c r="U2829" s="1">
        <v>12</v>
      </c>
      <c r="V2829" s="1">
        <v>19017.830000000002</v>
      </c>
      <c r="W2829" s="4">
        <f t="shared" si="315"/>
        <v>159268.96729012672</v>
      </c>
      <c r="X2829" s="1" t="s">
        <v>39</v>
      </c>
      <c r="Y2829" s="1" t="s">
        <v>40</v>
      </c>
      <c r="Z2829" s="8">
        <v>48291</v>
      </c>
      <c r="AA2829" s="8" t="str">
        <f>TEXT(Table2[[#This Row],[Application_Date]],"yyy")</f>
        <v>2032</v>
      </c>
      <c r="AB2829" s="8" t="str">
        <f>TEXT(Table2[[#This Row],[Application_Date]],"mmmm")</f>
        <v>March</v>
      </c>
      <c r="AC2829" s="1" t="s">
        <v>41</v>
      </c>
      <c r="AD2829" s="1" t="s">
        <v>42</v>
      </c>
      <c r="AE2829" s="1" t="s">
        <v>31</v>
      </c>
    </row>
    <row r="2830" spans="1:31" x14ac:dyDescent="0.25">
      <c r="A2830" s="1" t="s">
        <v>5800</v>
      </c>
      <c r="B2830" s="1" t="str">
        <f>IF(COUNTIF($A$2:A2830,A2830)&gt;1,"Duplicate","Unique")</f>
        <v>Unique</v>
      </c>
      <c r="C2830" s="1" t="s">
        <v>5801</v>
      </c>
      <c r="D2830" s="1" t="s">
        <v>130</v>
      </c>
      <c r="E2830" s="1" t="str">
        <f t="shared" si="309"/>
        <v>Submitted</v>
      </c>
      <c r="F2830" s="1" t="s">
        <v>47</v>
      </c>
      <c r="G2830" s="1">
        <v>43</v>
      </c>
      <c r="H2830" s="1" t="s">
        <v>36</v>
      </c>
      <c r="I2830" s="1" t="s">
        <v>48</v>
      </c>
      <c r="J2830" s="1" t="s">
        <v>70</v>
      </c>
      <c r="K2830" s="4">
        <v>572390</v>
      </c>
      <c r="L2830" s="4" t="str">
        <f t="shared" si="310"/>
        <v>Submitted</v>
      </c>
      <c r="M2830" s="1">
        <v>367</v>
      </c>
      <c r="N2830" s="1" t="str">
        <f t="shared" si="311"/>
        <v>High_risk</v>
      </c>
      <c r="O2830" s="1" t="str">
        <f t="shared" si="312"/>
        <v>Excellent</v>
      </c>
      <c r="P2830" s="1" t="str">
        <f t="shared" si="313"/>
        <v>Submitted</v>
      </c>
      <c r="Q2830" s="1" t="str">
        <f t="shared" si="314"/>
        <v>Valid</v>
      </c>
      <c r="R2830" s="1" t="s">
        <v>27</v>
      </c>
      <c r="S2830" s="4">
        <v>4756133</v>
      </c>
      <c r="T2830" s="1">
        <v>9.94</v>
      </c>
      <c r="U2830" s="1">
        <v>36</v>
      </c>
      <c r="V2830" s="1">
        <v>132114.81</v>
      </c>
      <c r="W2830" s="4">
        <f t="shared" si="315"/>
        <v>3939663.5031169923</v>
      </c>
      <c r="X2830" s="1" t="s">
        <v>105</v>
      </c>
      <c r="Y2830" s="1" t="s">
        <v>106</v>
      </c>
      <c r="Z2830" s="8">
        <v>48292</v>
      </c>
      <c r="AA2830" s="8" t="str">
        <f>TEXT(Table2[[#This Row],[Application_Date]],"yyy")</f>
        <v>2032</v>
      </c>
      <c r="AB2830" s="8" t="str">
        <f>TEXT(Table2[[#This Row],[Application_Date]],"mmmm")</f>
        <v>March</v>
      </c>
      <c r="AC2830" s="1" t="s">
        <v>61</v>
      </c>
      <c r="AD2830" s="1" t="s">
        <v>30</v>
      </c>
      <c r="AE2830" s="1" t="s">
        <v>66</v>
      </c>
    </row>
    <row r="2831" spans="1:31" x14ac:dyDescent="0.25">
      <c r="A2831" s="1" t="s">
        <v>5802</v>
      </c>
      <c r="B2831" s="1" t="str">
        <f>IF(COUNTIF($A$2:A2831,A2831)&gt;1,"Duplicate","Unique")</f>
        <v>Unique</v>
      </c>
      <c r="C2831" s="1" t="s">
        <v>5803</v>
      </c>
      <c r="D2831" s="1" t="s">
        <v>234</v>
      </c>
      <c r="E2831" s="1" t="str">
        <f t="shared" si="309"/>
        <v>Submitted</v>
      </c>
      <c r="F2831" s="1" t="s">
        <v>47</v>
      </c>
      <c r="G2831" s="1">
        <v>45</v>
      </c>
      <c r="H2831" s="1" t="s">
        <v>36</v>
      </c>
      <c r="I2831" s="1" t="s">
        <v>48</v>
      </c>
      <c r="J2831" s="1" t="s">
        <v>70</v>
      </c>
      <c r="K2831" s="4">
        <v>1457054</v>
      </c>
      <c r="L2831" s="4" t="str">
        <f t="shared" si="310"/>
        <v>Submitted</v>
      </c>
      <c r="M2831" s="1">
        <v>744</v>
      </c>
      <c r="N2831" s="1" t="str">
        <f t="shared" si="311"/>
        <v>low_risk</v>
      </c>
      <c r="O2831" s="1" t="str">
        <f t="shared" si="312"/>
        <v>Excellent</v>
      </c>
      <c r="P2831" s="1" t="str">
        <f t="shared" si="313"/>
        <v>Submitted</v>
      </c>
      <c r="Q2831" s="1" t="str">
        <f t="shared" si="314"/>
        <v>Valid</v>
      </c>
      <c r="R2831" s="1" t="s">
        <v>38</v>
      </c>
      <c r="S2831" s="4">
        <v>3602039</v>
      </c>
      <c r="T2831" s="1">
        <v>13.33</v>
      </c>
      <c r="U2831" s="1">
        <v>180</v>
      </c>
      <c r="V2831" s="1">
        <v>20011.330000000002</v>
      </c>
      <c r="W2831" s="4">
        <f t="shared" si="315"/>
        <v>4001264.9891666668</v>
      </c>
      <c r="X2831" s="1" t="s">
        <v>95</v>
      </c>
      <c r="Y2831" s="1" t="s">
        <v>96</v>
      </c>
      <c r="Z2831" s="8">
        <v>48293</v>
      </c>
      <c r="AA2831" s="8" t="str">
        <f>TEXT(Table2[[#This Row],[Application_Date]],"yyy")</f>
        <v>2032</v>
      </c>
      <c r="AB2831" s="8" t="str">
        <f>TEXT(Table2[[#This Row],[Application_Date]],"mmmm")</f>
        <v>March</v>
      </c>
      <c r="AC2831" s="1" t="s">
        <v>61</v>
      </c>
      <c r="AD2831" s="1" t="s">
        <v>42</v>
      </c>
      <c r="AE2831" s="1" t="s">
        <v>66</v>
      </c>
    </row>
    <row r="2832" spans="1:31" x14ac:dyDescent="0.25">
      <c r="A2832" s="1" t="s">
        <v>5804</v>
      </c>
      <c r="B2832" s="1" t="str">
        <f>IF(COUNTIF($A$2:A2832,A2832)&gt;1,"Duplicate","Unique")</f>
        <v>Unique</v>
      </c>
      <c r="C2832" s="1" t="s">
        <v>5805</v>
      </c>
      <c r="D2832" s="1" t="s">
        <v>333</v>
      </c>
      <c r="E2832" s="1" t="str">
        <f t="shared" si="309"/>
        <v>Submitted</v>
      </c>
      <c r="F2832" s="1" t="s">
        <v>47</v>
      </c>
      <c r="G2832" s="1">
        <v>48</v>
      </c>
      <c r="H2832" s="1" t="s">
        <v>36</v>
      </c>
      <c r="I2832" s="1" t="s">
        <v>48</v>
      </c>
      <c r="J2832" s="1" t="s">
        <v>49</v>
      </c>
      <c r="K2832" s="4">
        <v>1157146</v>
      </c>
      <c r="L2832" s="4" t="str">
        <f t="shared" si="310"/>
        <v>Submitted</v>
      </c>
      <c r="M2832" s="1">
        <v>413</v>
      </c>
      <c r="N2832" s="1" t="str">
        <f t="shared" si="311"/>
        <v>High_risk</v>
      </c>
      <c r="O2832" s="1" t="str">
        <f t="shared" si="312"/>
        <v>Excellent</v>
      </c>
      <c r="P2832" s="1" t="str">
        <f t="shared" si="313"/>
        <v>Submitted</v>
      </c>
      <c r="Q2832" s="1" t="str">
        <f t="shared" si="314"/>
        <v>Valid</v>
      </c>
      <c r="R2832" s="1" t="s">
        <v>70</v>
      </c>
      <c r="S2832" s="4">
        <v>1982610</v>
      </c>
      <c r="T2832" s="1">
        <v>13.22</v>
      </c>
      <c r="U2832" s="1">
        <v>180</v>
      </c>
      <c r="V2832" s="1">
        <v>11014.5</v>
      </c>
      <c r="W2832" s="4">
        <f t="shared" si="315"/>
        <v>2184175.35</v>
      </c>
      <c r="X2832" s="1" t="s">
        <v>50</v>
      </c>
      <c r="Y2832" s="1" t="s">
        <v>51</v>
      </c>
      <c r="Z2832" s="8">
        <v>48294</v>
      </c>
      <c r="AA2832" s="8" t="str">
        <f>TEXT(Table2[[#This Row],[Application_Date]],"yyy")</f>
        <v>2032</v>
      </c>
      <c r="AB2832" s="8" t="str">
        <f>TEXT(Table2[[#This Row],[Application_Date]],"mmmm")</f>
        <v>March</v>
      </c>
      <c r="AC2832" s="1" t="s">
        <v>41</v>
      </c>
      <c r="AD2832" s="1" t="s">
        <v>42</v>
      </c>
      <c r="AE2832" s="1" t="s">
        <v>66</v>
      </c>
    </row>
    <row r="2833" spans="1:31" x14ac:dyDescent="0.25">
      <c r="A2833" s="1" t="s">
        <v>5806</v>
      </c>
      <c r="B2833" s="1" t="str">
        <f>IF(COUNTIF($A$2:A2833,A2833)&gt;1,"Duplicate","Unique")</f>
        <v>Unique</v>
      </c>
      <c r="C2833" s="1" t="s">
        <v>5807</v>
      </c>
      <c r="D2833" s="1" t="s">
        <v>65</v>
      </c>
      <c r="E2833" s="1" t="str">
        <f t="shared" si="309"/>
        <v>Submitted</v>
      </c>
      <c r="F2833" s="1" t="s">
        <v>47</v>
      </c>
      <c r="G2833" s="1">
        <v>29</v>
      </c>
      <c r="H2833" s="1" t="s">
        <v>36</v>
      </c>
      <c r="I2833" s="1" t="s">
        <v>48</v>
      </c>
      <c r="J2833" s="1" t="s">
        <v>70</v>
      </c>
      <c r="K2833" s="4">
        <v>2336096</v>
      </c>
      <c r="L2833" s="4" t="str">
        <f t="shared" si="310"/>
        <v>Submitted</v>
      </c>
      <c r="M2833" s="1">
        <v>367</v>
      </c>
      <c r="N2833" s="1" t="str">
        <f t="shared" si="311"/>
        <v>High_risk</v>
      </c>
      <c r="O2833" s="1" t="str">
        <f t="shared" si="312"/>
        <v>Excellent</v>
      </c>
      <c r="P2833" s="1" t="str">
        <f t="shared" si="313"/>
        <v>Submitted</v>
      </c>
      <c r="Q2833" s="1" t="str">
        <f t="shared" si="314"/>
        <v>Valid</v>
      </c>
      <c r="R2833" s="1" t="s">
        <v>82</v>
      </c>
      <c r="S2833" s="4">
        <v>1399529</v>
      </c>
      <c r="T2833" s="1">
        <v>18.690000000000001</v>
      </c>
      <c r="U2833" s="1">
        <v>36</v>
      </c>
      <c r="V2833" s="1">
        <v>38875.81</v>
      </c>
      <c r="W2833" s="4">
        <f t="shared" si="315"/>
        <v>2179766.4175000046</v>
      </c>
      <c r="X2833" s="1" t="s">
        <v>95</v>
      </c>
      <c r="Y2833" s="1" t="s">
        <v>96</v>
      </c>
      <c r="Z2833" s="8">
        <v>48295</v>
      </c>
      <c r="AA2833" s="8" t="str">
        <f>TEXT(Table2[[#This Row],[Application_Date]],"yyy")</f>
        <v>2032</v>
      </c>
      <c r="AB2833" s="8" t="str">
        <f>TEXT(Table2[[#This Row],[Application_Date]],"mmmm")</f>
        <v>March</v>
      </c>
      <c r="AC2833" s="1" t="s">
        <v>52</v>
      </c>
      <c r="AD2833" s="1" t="s">
        <v>42</v>
      </c>
      <c r="AE2833" s="1" t="s">
        <v>43</v>
      </c>
    </row>
    <row r="2834" spans="1:31" x14ac:dyDescent="0.25">
      <c r="A2834" s="1" t="s">
        <v>5808</v>
      </c>
      <c r="B2834" s="1" t="str">
        <f>IF(COUNTIF($A$2:A2834,A2834)&gt;1,"Duplicate","Unique")</f>
        <v>Unique</v>
      </c>
      <c r="C2834" s="1" t="s">
        <v>5809</v>
      </c>
      <c r="D2834" s="1" t="s">
        <v>163</v>
      </c>
      <c r="E2834" s="1" t="str">
        <f t="shared" si="309"/>
        <v>Submitted</v>
      </c>
      <c r="F2834" s="1" t="s">
        <v>35</v>
      </c>
      <c r="G2834" s="1">
        <v>63</v>
      </c>
      <c r="H2834" s="1" t="s">
        <v>36</v>
      </c>
      <c r="I2834" s="1" t="s">
        <v>48</v>
      </c>
      <c r="J2834" s="1" t="s">
        <v>70</v>
      </c>
      <c r="K2834" s="4">
        <v>1541136</v>
      </c>
      <c r="L2834" s="4" t="str">
        <f t="shared" si="310"/>
        <v>Submitted</v>
      </c>
      <c r="M2834" s="1">
        <v>754</v>
      </c>
      <c r="N2834" s="1" t="str">
        <f t="shared" si="311"/>
        <v>medium_risk</v>
      </c>
      <c r="O2834" s="1" t="str">
        <f t="shared" si="312"/>
        <v>Excellent</v>
      </c>
      <c r="P2834" s="1" t="str">
        <f t="shared" si="313"/>
        <v>Submitted</v>
      </c>
      <c r="Q2834" s="1" t="str">
        <f t="shared" si="314"/>
        <v>Valid</v>
      </c>
      <c r="R2834" s="1" t="s">
        <v>6</v>
      </c>
      <c r="S2834" s="4">
        <v>270322</v>
      </c>
      <c r="T2834" s="1">
        <v>17.84</v>
      </c>
      <c r="U2834" s="1">
        <v>180</v>
      </c>
      <c r="V2834" s="1">
        <v>1501.79</v>
      </c>
      <c r="W2834" s="4">
        <f t="shared" si="315"/>
        <v>401878.70666666667</v>
      </c>
      <c r="X2834" s="1" t="s">
        <v>105</v>
      </c>
      <c r="Y2834" s="1" t="s">
        <v>106</v>
      </c>
      <c r="Z2834" s="8">
        <v>48296</v>
      </c>
      <c r="AA2834" s="8" t="str">
        <f>TEXT(Table2[[#This Row],[Application_Date]],"yyy")</f>
        <v>2032</v>
      </c>
      <c r="AB2834" s="8" t="str">
        <f>TEXT(Table2[[#This Row],[Application_Date]],"mmmm")</f>
        <v>March</v>
      </c>
      <c r="AC2834" s="1" t="s">
        <v>41</v>
      </c>
      <c r="AD2834" s="1" t="s">
        <v>42</v>
      </c>
      <c r="AE2834" s="1" t="s">
        <v>62</v>
      </c>
    </row>
    <row r="2835" spans="1:31" x14ac:dyDescent="0.25">
      <c r="A2835" s="1" t="s">
        <v>5810</v>
      </c>
      <c r="B2835" s="1" t="str">
        <f>IF(COUNTIF($A$2:A2835,A2835)&gt;1,"Duplicate","Unique")</f>
        <v>Unique</v>
      </c>
      <c r="C2835" s="1" t="s">
        <v>5811</v>
      </c>
      <c r="D2835" s="1" t="s">
        <v>361</v>
      </c>
      <c r="E2835" s="1" t="str">
        <f t="shared" si="309"/>
        <v>Submitted</v>
      </c>
      <c r="F2835" s="1" t="s">
        <v>35</v>
      </c>
      <c r="G2835" s="1">
        <v>20</v>
      </c>
      <c r="H2835" s="1" t="s">
        <v>24</v>
      </c>
      <c r="I2835" s="1" t="s">
        <v>25</v>
      </c>
      <c r="J2835" s="1" t="s">
        <v>37</v>
      </c>
      <c r="K2835" s="4">
        <v>253717</v>
      </c>
      <c r="L2835" s="4" t="str">
        <f t="shared" si="310"/>
        <v>Submitted</v>
      </c>
      <c r="M2835" s="1">
        <v>601</v>
      </c>
      <c r="N2835" s="1" t="str">
        <f t="shared" si="311"/>
        <v>low_risk</v>
      </c>
      <c r="O2835" s="1" t="str">
        <f t="shared" si="312"/>
        <v>Excellent</v>
      </c>
      <c r="P2835" s="1" t="str">
        <f t="shared" si="313"/>
        <v>Submitted</v>
      </c>
      <c r="Q2835" s="1" t="str">
        <f t="shared" si="314"/>
        <v>Valid</v>
      </c>
      <c r="R2835" s="1" t="s">
        <v>27</v>
      </c>
      <c r="S2835" s="4">
        <v>1573394</v>
      </c>
      <c r="T2835" s="1">
        <v>12.01</v>
      </c>
      <c r="U2835" s="1">
        <v>60</v>
      </c>
      <c r="V2835" s="1">
        <v>26223.23</v>
      </c>
      <c r="W2835" s="4">
        <f t="shared" si="315"/>
        <v>1574705.1616666666</v>
      </c>
      <c r="X2835" s="1" t="s">
        <v>2121</v>
      </c>
      <c r="Y2835" s="1" t="s">
        <v>29</v>
      </c>
      <c r="Z2835" s="8">
        <v>48297</v>
      </c>
      <c r="AA2835" s="8" t="str">
        <f>TEXT(Table2[[#This Row],[Application_Date]],"yyy")</f>
        <v>2032</v>
      </c>
      <c r="AB2835" s="8" t="str">
        <f>TEXT(Table2[[#This Row],[Application_Date]],"mmmm")</f>
        <v>March</v>
      </c>
      <c r="AC2835" s="1" t="s">
        <v>52</v>
      </c>
      <c r="AD2835" s="1" t="s">
        <v>30</v>
      </c>
      <c r="AE2835" s="1" t="s">
        <v>31</v>
      </c>
    </row>
    <row r="2836" spans="1:31" x14ac:dyDescent="0.25">
      <c r="A2836" s="1" t="s">
        <v>5812</v>
      </c>
      <c r="B2836" s="1" t="str">
        <f>IF(COUNTIF($A$2:A2836,A2836)&gt;1,"Duplicate","Unique")</f>
        <v>Unique</v>
      </c>
      <c r="C2836" s="1" t="s">
        <v>5813</v>
      </c>
      <c r="D2836" s="1" t="s">
        <v>1280</v>
      </c>
      <c r="E2836" s="1" t="str">
        <f t="shared" si="309"/>
        <v>Submitted</v>
      </c>
      <c r="F2836" s="1" t="s">
        <v>47</v>
      </c>
      <c r="G2836" s="1">
        <v>55</v>
      </c>
      <c r="H2836" s="1" t="s">
        <v>24</v>
      </c>
      <c r="I2836" s="1" t="s">
        <v>48</v>
      </c>
      <c r="J2836" s="1" t="s">
        <v>37</v>
      </c>
      <c r="K2836" s="4">
        <v>640213</v>
      </c>
      <c r="L2836" s="4" t="str">
        <f t="shared" si="310"/>
        <v>Submitted</v>
      </c>
      <c r="M2836" s="1">
        <v>750</v>
      </c>
      <c r="N2836" s="1" t="str">
        <f t="shared" si="311"/>
        <v>medium_risk</v>
      </c>
      <c r="O2836" s="1" t="str">
        <f t="shared" si="312"/>
        <v>Excellent</v>
      </c>
      <c r="P2836" s="1" t="str">
        <f t="shared" si="313"/>
        <v>Submitted</v>
      </c>
      <c r="Q2836" s="1" t="str">
        <f t="shared" si="314"/>
        <v>Valid</v>
      </c>
      <c r="R2836" s="1" t="s">
        <v>38</v>
      </c>
      <c r="S2836" s="4">
        <v>4173367</v>
      </c>
      <c r="T2836" s="1">
        <v>9.4700000000000006</v>
      </c>
      <c r="U2836" s="1">
        <v>180</v>
      </c>
      <c r="V2836" s="1">
        <v>23185.37</v>
      </c>
      <c r="W2836" s="4">
        <f t="shared" si="315"/>
        <v>3293482.1241666665</v>
      </c>
      <c r="X2836" s="1" t="s">
        <v>85</v>
      </c>
      <c r="Y2836" s="1" t="s">
        <v>86</v>
      </c>
      <c r="Z2836" s="8">
        <v>48298</v>
      </c>
      <c r="AA2836" s="8" t="str">
        <f>TEXT(Table2[[#This Row],[Application_Date]],"yyy")</f>
        <v>2032</v>
      </c>
      <c r="AB2836" s="8" t="str">
        <f>TEXT(Table2[[#This Row],[Application_Date]],"mmmm")</f>
        <v>March</v>
      </c>
      <c r="AC2836" s="1" t="s">
        <v>61</v>
      </c>
      <c r="AD2836" s="1" t="s">
        <v>42</v>
      </c>
      <c r="AE2836" s="1" t="s">
        <v>62</v>
      </c>
    </row>
    <row r="2837" spans="1:31" x14ac:dyDescent="0.25">
      <c r="A2837" s="1" t="s">
        <v>5814</v>
      </c>
      <c r="B2837" s="1" t="str">
        <f>IF(COUNTIF($A$2:A2837,A2837)&gt;1,"Duplicate","Unique")</f>
        <v>Unique</v>
      </c>
      <c r="C2837" s="1" t="s">
        <v>5815</v>
      </c>
      <c r="D2837" s="1" t="s">
        <v>154</v>
      </c>
      <c r="E2837" s="1" t="str">
        <f t="shared" si="309"/>
        <v>Submitted</v>
      </c>
      <c r="F2837" s="1" t="s">
        <v>47</v>
      </c>
      <c r="G2837" s="1">
        <v>34</v>
      </c>
      <c r="H2837" s="1" t="s">
        <v>36</v>
      </c>
      <c r="I2837" s="1" t="s">
        <v>48</v>
      </c>
      <c r="J2837" s="1" t="s">
        <v>37</v>
      </c>
      <c r="K2837" s="4">
        <v>457458</v>
      </c>
      <c r="L2837" s="4" t="str">
        <f t="shared" si="310"/>
        <v>Submitted</v>
      </c>
      <c r="M2837" s="1">
        <v>718</v>
      </c>
      <c r="N2837" s="1" t="str">
        <f t="shared" si="311"/>
        <v>low_risk</v>
      </c>
      <c r="O2837" s="1" t="str">
        <f t="shared" si="312"/>
        <v>Excellent</v>
      </c>
      <c r="P2837" s="1" t="str">
        <f t="shared" si="313"/>
        <v>Submitted</v>
      </c>
      <c r="Q2837" s="1" t="str">
        <f t="shared" si="314"/>
        <v>Valid</v>
      </c>
      <c r="R2837" s="1" t="s">
        <v>70</v>
      </c>
      <c r="S2837" s="4">
        <v>708489</v>
      </c>
      <c r="T2837" s="1">
        <v>14.9</v>
      </c>
      <c r="U2837" s="1">
        <v>12</v>
      </c>
      <c r="V2837" s="1">
        <v>59040.75</v>
      </c>
      <c r="W2837" s="4">
        <f t="shared" si="315"/>
        <v>879761.8152528872</v>
      </c>
      <c r="X2837" s="1" t="s">
        <v>59</v>
      </c>
      <c r="Y2837" s="1" t="s">
        <v>60</v>
      </c>
      <c r="Z2837" s="8">
        <v>48299</v>
      </c>
      <c r="AA2837" s="8" t="str">
        <f>TEXT(Table2[[#This Row],[Application_Date]],"yyy")</f>
        <v>2032</v>
      </c>
      <c r="AB2837" s="8" t="str">
        <f>TEXT(Table2[[#This Row],[Application_Date]],"mmmm")</f>
        <v>March</v>
      </c>
      <c r="AC2837" s="1" t="s">
        <v>52</v>
      </c>
      <c r="AD2837" s="1" t="s">
        <v>42</v>
      </c>
      <c r="AE2837" s="1" t="s">
        <v>62</v>
      </c>
    </row>
    <row r="2838" spans="1:31" x14ac:dyDescent="0.25">
      <c r="A2838" s="1" t="s">
        <v>5816</v>
      </c>
      <c r="B2838" s="1" t="str">
        <f>IF(COUNTIF($A$2:A2838,A2838)&gt;1,"Duplicate","Unique")</f>
        <v>Unique</v>
      </c>
      <c r="C2838" s="1" t="s">
        <v>5817</v>
      </c>
      <c r="D2838" s="1" t="s">
        <v>1280</v>
      </c>
      <c r="E2838" s="1" t="str">
        <f t="shared" si="309"/>
        <v>Submitted</v>
      </c>
      <c r="F2838" s="1" t="s">
        <v>35</v>
      </c>
      <c r="G2838" s="1">
        <v>32</v>
      </c>
      <c r="H2838" s="1" t="s">
        <v>36</v>
      </c>
      <c r="I2838" s="1" t="s">
        <v>48</v>
      </c>
      <c r="J2838" s="1" t="s">
        <v>70</v>
      </c>
      <c r="K2838" s="4">
        <v>583263</v>
      </c>
      <c r="L2838" s="4" t="str">
        <f t="shared" si="310"/>
        <v>Submitted</v>
      </c>
      <c r="M2838" s="1">
        <v>831</v>
      </c>
      <c r="N2838" s="1" t="str">
        <f t="shared" si="311"/>
        <v>medium_risk</v>
      </c>
      <c r="O2838" s="1" t="str">
        <f t="shared" si="312"/>
        <v>Excellent</v>
      </c>
      <c r="P2838" s="1" t="str">
        <f t="shared" si="313"/>
        <v>Submitted</v>
      </c>
      <c r="Q2838" s="1" t="str">
        <f t="shared" si="314"/>
        <v>Valid</v>
      </c>
      <c r="R2838" s="1" t="s">
        <v>70</v>
      </c>
      <c r="S2838" s="4">
        <v>933453</v>
      </c>
      <c r="T2838" s="1">
        <v>15.11</v>
      </c>
      <c r="U2838" s="1">
        <v>60</v>
      </c>
      <c r="V2838" s="1">
        <v>15557.55</v>
      </c>
      <c r="W2838" s="4">
        <f t="shared" si="315"/>
        <v>1175372.9024999999</v>
      </c>
      <c r="X2838" s="1" t="s">
        <v>28</v>
      </c>
      <c r="Y2838" s="1" t="s">
        <v>29</v>
      </c>
      <c r="Z2838" s="8">
        <v>48300</v>
      </c>
      <c r="AA2838" s="8" t="str">
        <f>TEXT(Table2[[#This Row],[Application_Date]],"yyy")</f>
        <v>2032</v>
      </c>
      <c r="AB2838" s="8" t="str">
        <f>TEXT(Table2[[#This Row],[Application_Date]],"mmmm")</f>
        <v>March</v>
      </c>
      <c r="AC2838" s="1" t="s">
        <v>52</v>
      </c>
      <c r="AD2838" s="1" t="s">
        <v>42</v>
      </c>
      <c r="AE2838" s="1" t="s">
        <v>31</v>
      </c>
    </row>
    <row r="2839" spans="1:31" x14ac:dyDescent="0.25">
      <c r="A2839" s="1" t="s">
        <v>5818</v>
      </c>
      <c r="B2839" s="1" t="str">
        <f>IF(COUNTIF($A$2:A2839,A2839)&gt;1,"Duplicate","Unique")</f>
        <v>Unique</v>
      </c>
      <c r="C2839" s="1" t="s">
        <v>5819</v>
      </c>
      <c r="D2839" s="1" t="s">
        <v>166</v>
      </c>
      <c r="E2839" s="1" t="str">
        <f t="shared" si="309"/>
        <v>Submitted</v>
      </c>
      <c r="F2839" s="1" t="s">
        <v>35</v>
      </c>
      <c r="G2839" s="1">
        <v>29</v>
      </c>
      <c r="H2839" s="1" t="s">
        <v>36</v>
      </c>
      <c r="I2839" s="1" t="s">
        <v>25</v>
      </c>
      <c r="J2839" s="1" t="s">
        <v>49</v>
      </c>
      <c r="K2839" s="4">
        <v>1484985</v>
      </c>
      <c r="L2839" s="4" t="str">
        <f t="shared" si="310"/>
        <v>Submitted</v>
      </c>
      <c r="M2839" s="1">
        <v>412</v>
      </c>
      <c r="N2839" s="1" t="str">
        <f t="shared" si="311"/>
        <v>High_risk</v>
      </c>
      <c r="O2839" s="1" t="str">
        <f t="shared" si="312"/>
        <v>Excellent</v>
      </c>
      <c r="P2839" s="1" t="str">
        <f t="shared" si="313"/>
        <v>Submitted</v>
      </c>
      <c r="Q2839" s="1" t="str">
        <f t="shared" si="314"/>
        <v>Valid</v>
      </c>
      <c r="R2839" s="1" t="s">
        <v>38</v>
      </c>
      <c r="S2839" s="4">
        <v>3355825</v>
      </c>
      <c r="T2839" s="1">
        <v>16.350000000000001</v>
      </c>
      <c r="U2839" s="1">
        <v>180</v>
      </c>
      <c r="V2839" s="1">
        <v>18643.47</v>
      </c>
      <c r="W2839" s="4">
        <f t="shared" si="315"/>
        <v>4572311.5625</v>
      </c>
      <c r="X2839" s="1" t="s">
        <v>28</v>
      </c>
      <c r="Y2839" s="1" t="s">
        <v>29</v>
      </c>
      <c r="Z2839" s="8">
        <v>48301</v>
      </c>
      <c r="AA2839" s="8" t="str">
        <f>TEXT(Table2[[#This Row],[Application_Date]],"yyy")</f>
        <v>2032</v>
      </c>
      <c r="AB2839" s="8" t="str">
        <f>TEXT(Table2[[#This Row],[Application_Date]],"mmmm")</f>
        <v>March</v>
      </c>
      <c r="AC2839" s="1" t="s">
        <v>52</v>
      </c>
      <c r="AD2839" s="1" t="s">
        <v>42</v>
      </c>
      <c r="AE2839" s="1" t="s">
        <v>31</v>
      </c>
    </row>
    <row r="2840" spans="1:31" x14ac:dyDescent="0.25">
      <c r="A2840" s="1" t="s">
        <v>5820</v>
      </c>
      <c r="B2840" s="1" t="str">
        <f>IF(COUNTIF($A$2:A2840,A2840)&gt;1,"Duplicate","Unique")</f>
        <v>Unique</v>
      </c>
      <c r="C2840" s="1" t="s">
        <v>5821</v>
      </c>
      <c r="D2840" s="1" t="s">
        <v>454</v>
      </c>
      <c r="E2840" s="1" t="str">
        <f t="shared" si="309"/>
        <v>Submitted</v>
      </c>
      <c r="F2840" s="1" t="s">
        <v>35</v>
      </c>
      <c r="G2840" s="1">
        <v>51</v>
      </c>
      <c r="H2840" s="1" t="s">
        <v>24</v>
      </c>
      <c r="I2840" s="1" t="s">
        <v>25</v>
      </c>
      <c r="J2840" s="1" t="s">
        <v>37</v>
      </c>
      <c r="K2840" s="4">
        <v>616159</v>
      </c>
      <c r="L2840" s="4" t="str">
        <f t="shared" si="310"/>
        <v>Submitted</v>
      </c>
      <c r="M2840" s="1">
        <v>489</v>
      </c>
      <c r="N2840" s="1" t="str">
        <f t="shared" si="311"/>
        <v>High_risk</v>
      </c>
      <c r="O2840" s="1" t="str">
        <f t="shared" si="312"/>
        <v>Excellent</v>
      </c>
      <c r="P2840" s="1" t="str">
        <f t="shared" si="313"/>
        <v>Submitted</v>
      </c>
      <c r="Q2840" s="1" t="str">
        <f t="shared" si="314"/>
        <v>Valid</v>
      </c>
      <c r="R2840" s="1" t="s">
        <v>82</v>
      </c>
      <c r="S2840" s="4">
        <v>3893646</v>
      </c>
      <c r="T2840" s="1">
        <v>18.72</v>
      </c>
      <c r="U2840" s="1">
        <v>60</v>
      </c>
      <c r="V2840" s="1">
        <v>64894.1</v>
      </c>
      <c r="W2840" s="4">
        <f t="shared" si="315"/>
        <v>6074087.7599999998</v>
      </c>
      <c r="X2840" s="1" t="s">
        <v>85</v>
      </c>
      <c r="Y2840" s="1" t="s">
        <v>86</v>
      </c>
      <c r="Z2840" s="8">
        <v>48302</v>
      </c>
      <c r="AA2840" s="8" t="str">
        <f>TEXT(Table2[[#This Row],[Application_Date]],"yyy")</f>
        <v>2032</v>
      </c>
      <c r="AB2840" s="8" t="str">
        <f>TEXT(Table2[[#This Row],[Application_Date]],"mmmm")</f>
        <v>March</v>
      </c>
      <c r="AC2840" s="1" t="s">
        <v>61</v>
      </c>
      <c r="AD2840" s="1" t="s">
        <v>30</v>
      </c>
      <c r="AE2840" s="1" t="s">
        <v>66</v>
      </c>
    </row>
    <row r="2841" spans="1:31" x14ac:dyDescent="0.25">
      <c r="A2841" s="1" t="s">
        <v>5822</v>
      </c>
      <c r="B2841" s="1" t="str">
        <f>IF(COUNTIF($A$2:A2841,A2841)&gt;1,"Duplicate","Unique")</f>
        <v>Unique</v>
      </c>
      <c r="C2841" s="1" t="s">
        <v>5823</v>
      </c>
      <c r="D2841" s="1" t="s">
        <v>46</v>
      </c>
      <c r="E2841" s="1" t="str">
        <f t="shared" si="309"/>
        <v>Submitted</v>
      </c>
      <c r="F2841" s="1" t="s">
        <v>47</v>
      </c>
      <c r="G2841" s="1">
        <v>43</v>
      </c>
      <c r="H2841" s="1" t="s">
        <v>36</v>
      </c>
      <c r="I2841" s="1" t="s">
        <v>25</v>
      </c>
      <c r="J2841" s="1" t="s">
        <v>49</v>
      </c>
      <c r="K2841" s="4">
        <v>1526858</v>
      </c>
      <c r="L2841" s="4" t="str">
        <f t="shared" si="310"/>
        <v>Submitted</v>
      </c>
      <c r="M2841" s="1">
        <v>406</v>
      </c>
      <c r="N2841" s="1" t="str">
        <f t="shared" si="311"/>
        <v>High_risk</v>
      </c>
      <c r="O2841" s="1" t="str">
        <f t="shared" si="312"/>
        <v>Excellent</v>
      </c>
      <c r="P2841" s="1" t="str">
        <f t="shared" si="313"/>
        <v>Submitted</v>
      </c>
      <c r="Q2841" s="1" t="str">
        <f t="shared" si="314"/>
        <v>Valid</v>
      </c>
      <c r="R2841" s="1" t="s">
        <v>27</v>
      </c>
      <c r="S2841" s="4">
        <v>988402</v>
      </c>
      <c r="T2841" s="1">
        <v>16.03</v>
      </c>
      <c r="U2841" s="1">
        <v>36</v>
      </c>
      <c r="V2841" s="1">
        <v>27455.61</v>
      </c>
      <c r="W2841" s="4">
        <f t="shared" si="315"/>
        <v>1320340.3383334053</v>
      </c>
      <c r="X2841" s="1" t="s">
        <v>105</v>
      </c>
      <c r="Y2841" s="1" t="s">
        <v>106</v>
      </c>
      <c r="Z2841" s="8">
        <v>48303</v>
      </c>
      <c r="AA2841" s="8" t="str">
        <f>TEXT(Table2[[#This Row],[Application_Date]],"yyy")</f>
        <v>2032</v>
      </c>
      <c r="AB2841" s="8" t="str">
        <f>TEXT(Table2[[#This Row],[Application_Date]],"mmmm")</f>
        <v>March</v>
      </c>
      <c r="AC2841" s="1" t="s">
        <v>52</v>
      </c>
      <c r="AD2841" s="1" t="s">
        <v>30</v>
      </c>
      <c r="AE2841" s="1" t="s">
        <v>31</v>
      </c>
    </row>
    <row r="2842" spans="1:31" x14ac:dyDescent="0.25">
      <c r="A2842" s="1" t="s">
        <v>5824</v>
      </c>
      <c r="B2842" s="1" t="str">
        <f>IF(COUNTIF($A$2:A2842,A2842)&gt;1,"Duplicate","Unique")</f>
        <v>Unique</v>
      </c>
      <c r="C2842" s="1" t="s">
        <v>5825</v>
      </c>
      <c r="D2842" s="1" t="s">
        <v>328</v>
      </c>
      <c r="E2842" s="1" t="str">
        <f t="shared" si="309"/>
        <v>Submitted</v>
      </c>
      <c r="F2842" s="1" t="s">
        <v>47</v>
      </c>
      <c r="G2842" s="1">
        <v>33</v>
      </c>
      <c r="H2842" s="1" t="s">
        <v>24</v>
      </c>
      <c r="I2842" s="1" t="s">
        <v>25</v>
      </c>
      <c r="J2842" s="1" t="s">
        <v>70</v>
      </c>
      <c r="K2842" s="4">
        <v>-50000</v>
      </c>
      <c r="L2842" s="4" t="str">
        <f t="shared" si="310"/>
        <v>Submitted</v>
      </c>
      <c r="M2842" s="1">
        <v>474</v>
      </c>
      <c r="N2842" s="1" t="str">
        <f t="shared" si="311"/>
        <v>High_risk</v>
      </c>
      <c r="O2842" s="1" t="str">
        <f t="shared" si="312"/>
        <v>Excellent</v>
      </c>
      <c r="P2842" s="1" t="str">
        <f t="shared" si="313"/>
        <v>Submitted</v>
      </c>
      <c r="Q2842" s="1" t="str">
        <f t="shared" si="314"/>
        <v>Valid</v>
      </c>
      <c r="R2842" s="1" t="s">
        <v>38</v>
      </c>
      <c r="S2842" s="4">
        <v>2179386</v>
      </c>
      <c r="T2842" s="1">
        <v>13.5</v>
      </c>
      <c r="U2842" s="1">
        <v>24</v>
      </c>
      <c r="V2842" s="1">
        <v>90807.75</v>
      </c>
      <c r="W2842" s="4">
        <f t="shared" si="315"/>
        <v>2451809.2841092572</v>
      </c>
      <c r="X2842" s="1" t="s">
        <v>105</v>
      </c>
      <c r="Y2842" s="1" t="s">
        <v>106</v>
      </c>
      <c r="Z2842" s="8">
        <v>48304</v>
      </c>
      <c r="AA2842" s="8" t="str">
        <f>TEXT(Table2[[#This Row],[Application_Date]],"yyy")</f>
        <v>2032</v>
      </c>
      <c r="AB2842" s="8" t="str">
        <f>TEXT(Table2[[#This Row],[Application_Date]],"mmmm")</f>
        <v>March</v>
      </c>
      <c r="AC2842" s="1" t="s">
        <v>61</v>
      </c>
      <c r="AD2842" s="1" t="s">
        <v>42</v>
      </c>
      <c r="AE2842" s="1" t="s">
        <v>43</v>
      </c>
    </row>
    <row r="2843" spans="1:31" x14ac:dyDescent="0.25">
      <c r="A2843" s="1" t="s">
        <v>5826</v>
      </c>
      <c r="B2843" s="1" t="str">
        <f>IF(COUNTIF($A$2:A2843,A2843)&gt;1,"Duplicate","Unique")</f>
        <v>Unique</v>
      </c>
      <c r="C2843" s="1" t="s">
        <v>5827</v>
      </c>
      <c r="D2843" s="1" t="s">
        <v>136</v>
      </c>
      <c r="E2843" s="1" t="str">
        <f t="shared" si="309"/>
        <v>Submitted</v>
      </c>
      <c r="F2843" s="1" t="s">
        <v>47</v>
      </c>
      <c r="G2843" s="1">
        <v>31</v>
      </c>
      <c r="H2843" s="1" t="s">
        <v>24</v>
      </c>
      <c r="I2843" s="1" t="s">
        <v>25</v>
      </c>
      <c r="J2843" s="1" t="s">
        <v>70</v>
      </c>
      <c r="K2843" s="4">
        <v>1908102</v>
      </c>
      <c r="L2843" s="4" t="str">
        <f t="shared" si="310"/>
        <v>Submitted</v>
      </c>
      <c r="M2843" s="1">
        <v>575</v>
      </c>
      <c r="N2843" s="1" t="str">
        <f t="shared" si="311"/>
        <v>High_risk</v>
      </c>
      <c r="O2843" s="1" t="str">
        <f t="shared" si="312"/>
        <v>Excellent</v>
      </c>
      <c r="P2843" s="1" t="str">
        <f t="shared" si="313"/>
        <v>Submitted</v>
      </c>
      <c r="Q2843" s="1" t="str">
        <f t="shared" si="314"/>
        <v>Valid</v>
      </c>
      <c r="R2843" s="1" t="s">
        <v>82</v>
      </c>
      <c r="S2843" s="4">
        <v>3827908</v>
      </c>
      <c r="T2843" s="1">
        <v>14.05</v>
      </c>
      <c r="U2843" s="1">
        <v>12</v>
      </c>
      <c r="V2843" s="1">
        <v>318992.33</v>
      </c>
      <c r="W2843" s="4">
        <f t="shared" si="315"/>
        <v>4482251.5236805528</v>
      </c>
      <c r="X2843" s="1" t="s">
        <v>39</v>
      </c>
      <c r="Y2843" s="1" t="s">
        <v>40</v>
      </c>
      <c r="Z2843" s="8">
        <v>48305</v>
      </c>
      <c r="AA2843" s="8" t="str">
        <f>TEXT(Table2[[#This Row],[Application_Date]],"yyy")</f>
        <v>2032</v>
      </c>
      <c r="AB2843" s="8" t="str">
        <f>TEXT(Table2[[#This Row],[Application_Date]],"mmmm")</f>
        <v>April</v>
      </c>
      <c r="AC2843" s="1" t="s">
        <v>41</v>
      </c>
      <c r="AD2843" s="1" t="s">
        <v>42</v>
      </c>
      <c r="AE2843" s="1" t="s">
        <v>43</v>
      </c>
    </row>
    <row r="2844" spans="1:31" x14ac:dyDescent="0.25">
      <c r="A2844" s="1" t="s">
        <v>5828</v>
      </c>
      <c r="B2844" s="1" t="str">
        <f>IF(COUNTIF($A$2:A2844,A2844)&gt;1,"Duplicate","Unique")</f>
        <v>Unique</v>
      </c>
      <c r="C2844" s="1" t="s">
        <v>5829</v>
      </c>
      <c r="D2844" s="1" t="s">
        <v>587</v>
      </c>
      <c r="E2844" s="1" t="str">
        <f t="shared" si="309"/>
        <v>Submitted</v>
      </c>
      <c r="F2844" s="1" t="s">
        <v>47</v>
      </c>
      <c r="G2844" s="1">
        <v>61</v>
      </c>
      <c r="H2844" s="1" t="s">
        <v>24</v>
      </c>
      <c r="I2844" s="1" t="s">
        <v>48</v>
      </c>
      <c r="J2844" s="1" t="s">
        <v>70</v>
      </c>
      <c r="K2844" s="4">
        <v>1007758</v>
      </c>
      <c r="L2844" s="4" t="str">
        <f t="shared" si="310"/>
        <v>Submitted</v>
      </c>
      <c r="M2844" s="1">
        <v>579</v>
      </c>
      <c r="N2844" s="1" t="str">
        <f t="shared" si="311"/>
        <v>High_risk</v>
      </c>
      <c r="O2844" s="1" t="str">
        <f t="shared" si="312"/>
        <v>Excellent</v>
      </c>
      <c r="P2844" s="1" t="str">
        <f t="shared" si="313"/>
        <v>Submitted</v>
      </c>
      <c r="Q2844" s="1" t="str">
        <f t="shared" si="314"/>
        <v>Valid</v>
      </c>
      <c r="R2844" s="1" t="s">
        <v>70</v>
      </c>
      <c r="S2844" s="4">
        <v>1546201</v>
      </c>
      <c r="T2844" s="1">
        <v>13.36</v>
      </c>
      <c r="U2844" s="1">
        <v>24</v>
      </c>
      <c r="V2844" s="1">
        <v>64425.04</v>
      </c>
      <c r="W2844" s="4">
        <f t="shared" si="315"/>
        <v>1721437.1406645579</v>
      </c>
      <c r="X2844" s="1" t="s">
        <v>95</v>
      </c>
      <c r="Y2844" s="1" t="s">
        <v>96</v>
      </c>
      <c r="Z2844" s="8">
        <v>48306</v>
      </c>
      <c r="AA2844" s="8" t="str">
        <f>TEXT(Table2[[#This Row],[Application_Date]],"yyy")</f>
        <v>2032</v>
      </c>
      <c r="AB2844" s="8" t="str">
        <f>TEXT(Table2[[#This Row],[Application_Date]],"mmmm")</f>
        <v>April</v>
      </c>
      <c r="AC2844" s="1" t="s">
        <v>52</v>
      </c>
      <c r="AD2844" s="1" t="s">
        <v>30</v>
      </c>
      <c r="AE2844" s="1" t="s">
        <v>43</v>
      </c>
    </row>
    <row r="2845" spans="1:31" x14ac:dyDescent="0.25">
      <c r="A2845" s="1" t="s">
        <v>5830</v>
      </c>
      <c r="B2845" s="1" t="str">
        <f>IF(COUNTIF($A$2:A2845,A2845)&gt;1,"Duplicate","Unique")</f>
        <v>Unique</v>
      </c>
      <c r="C2845" s="1" t="s">
        <v>5831</v>
      </c>
      <c r="D2845" s="1" t="s">
        <v>112</v>
      </c>
      <c r="E2845" s="1" t="str">
        <f t="shared" si="309"/>
        <v>Submitted</v>
      </c>
      <c r="F2845" s="1" t="s">
        <v>35</v>
      </c>
      <c r="G2845" s="1">
        <v>46</v>
      </c>
      <c r="H2845" s="1" t="s">
        <v>36</v>
      </c>
      <c r="I2845" s="1" t="s">
        <v>25</v>
      </c>
      <c r="J2845" s="1" t="s">
        <v>26</v>
      </c>
      <c r="K2845" s="4">
        <v>974659</v>
      </c>
      <c r="L2845" s="4" t="str">
        <f t="shared" si="310"/>
        <v>Submitted</v>
      </c>
      <c r="M2845" s="1">
        <v>659</v>
      </c>
      <c r="N2845" s="1" t="str">
        <f t="shared" si="311"/>
        <v>low_risk</v>
      </c>
      <c r="O2845" s="1" t="str">
        <f t="shared" si="312"/>
        <v>Excellent</v>
      </c>
      <c r="P2845" s="1" t="str">
        <f t="shared" si="313"/>
        <v>Submitted</v>
      </c>
      <c r="Q2845" s="1" t="str">
        <f t="shared" si="314"/>
        <v>Valid</v>
      </c>
      <c r="R2845" s="1" t="s">
        <v>82</v>
      </c>
      <c r="S2845" s="4">
        <v>3118373</v>
      </c>
      <c r="T2845" s="1">
        <v>12.87</v>
      </c>
      <c r="U2845" s="1">
        <v>180</v>
      </c>
      <c r="V2845" s="1">
        <v>17324.29</v>
      </c>
      <c r="W2845" s="4">
        <f t="shared" si="315"/>
        <v>3344455.0425</v>
      </c>
      <c r="X2845" s="1" t="s">
        <v>105</v>
      </c>
      <c r="Y2845" s="1" t="s">
        <v>106</v>
      </c>
      <c r="Z2845" s="8">
        <v>48307</v>
      </c>
      <c r="AA2845" s="8" t="str">
        <f>TEXT(Table2[[#This Row],[Application_Date]],"yyy")</f>
        <v>2032</v>
      </c>
      <c r="AB2845" s="8" t="str">
        <f>TEXT(Table2[[#This Row],[Application_Date]],"mmmm")</f>
        <v>April</v>
      </c>
      <c r="AC2845" s="1" t="s">
        <v>61</v>
      </c>
      <c r="AD2845" s="1" t="s">
        <v>30</v>
      </c>
      <c r="AE2845" s="1" t="s">
        <v>31</v>
      </c>
    </row>
    <row r="2846" spans="1:31" x14ac:dyDescent="0.25">
      <c r="A2846" s="1" t="s">
        <v>5832</v>
      </c>
      <c r="B2846" s="1" t="str">
        <f>IF(COUNTIF($A$2:A2846,A2846)&gt;1,"Duplicate","Unique")</f>
        <v>Unique</v>
      </c>
      <c r="C2846" s="1" t="s">
        <v>5833</v>
      </c>
      <c r="D2846" s="1" t="s">
        <v>766</v>
      </c>
      <c r="E2846" s="1" t="str">
        <f t="shared" si="309"/>
        <v>Submitted</v>
      </c>
      <c r="F2846" s="1" t="s">
        <v>35</v>
      </c>
      <c r="G2846" s="1">
        <v>24</v>
      </c>
      <c r="H2846" s="1" t="s">
        <v>24</v>
      </c>
      <c r="I2846" s="1" t="s">
        <v>48</v>
      </c>
      <c r="J2846" s="1" t="s">
        <v>26</v>
      </c>
      <c r="K2846" s="4">
        <v>854150</v>
      </c>
      <c r="L2846" s="4" t="str">
        <f t="shared" si="310"/>
        <v>Submitted</v>
      </c>
      <c r="M2846" s="1">
        <v>701</v>
      </c>
      <c r="N2846" s="1" t="str">
        <f t="shared" si="311"/>
        <v>low_risk</v>
      </c>
      <c r="O2846" s="1" t="str">
        <f t="shared" si="312"/>
        <v>Excellent</v>
      </c>
      <c r="P2846" s="1" t="str">
        <f t="shared" si="313"/>
        <v>Submitted</v>
      </c>
      <c r="Q2846" s="1" t="str">
        <f t="shared" si="314"/>
        <v>Valid</v>
      </c>
      <c r="R2846" s="1" t="s">
        <v>6</v>
      </c>
      <c r="S2846" s="4">
        <v>2877606</v>
      </c>
      <c r="T2846" s="1">
        <v>9.2899999999999991</v>
      </c>
      <c r="U2846" s="1">
        <v>24</v>
      </c>
      <c r="V2846" s="1">
        <v>119900.25</v>
      </c>
      <c r="W2846" s="4">
        <f t="shared" si="315"/>
        <v>2227749.0000508456</v>
      </c>
      <c r="X2846" s="1" t="s">
        <v>39</v>
      </c>
      <c r="Y2846" s="1" t="s">
        <v>40</v>
      </c>
      <c r="Z2846" s="8">
        <v>48308</v>
      </c>
      <c r="AA2846" s="8" t="str">
        <f>TEXT(Table2[[#This Row],[Application_Date]],"yyy")</f>
        <v>2032</v>
      </c>
      <c r="AB2846" s="8" t="str">
        <f>TEXT(Table2[[#This Row],[Application_Date]],"mmmm")</f>
        <v>April</v>
      </c>
      <c r="AC2846" s="1" t="s">
        <v>52</v>
      </c>
      <c r="AD2846" s="1" t="s">
        <v>30</v>
      </c>
      <c r="AE2846" s="1" t="s">
        <v>31</v>
      </c>
    </row>
    <row r="2847" spans="1:31" x14ac:dyDescent="0.25">
      <c r="A2847" s="1" t="s">
        <v>5834</v>
      </c>
      <c r="B2847" s="1" t="str">
        <f>IF(COUNTIF($A$2:A2847,A2847)&gt;1,"Duplicate","Unique")</f>
        <v>Unique</v>
      </c>
      <c r="C2847" s="1" t="s">
        <v>5835</v>
      </c>
      <c r="D2847" s="1" t="s">
        <v>151</v>
      </c>
      <c r="E2847" s="1" t="str">
        <f t="shared" si="309"/>
        <v>Submitted</v>
      </c>
      <c r="F2847" s="1" t="s">
        <v>47</v>
      </c>
      <c r="G2847" s="1">
        <v>36</v>
      </c>
      <c r="H2847" s="1" t="s">
        <v>36</v>
      </c>
      <c r="I2847" s="1" t="s">
        <v>25</v>
      </c>
      <c r="J2847" s="1" t="s">
        <v>37</v>
      </c>
      <c r="K2847" s="4">
        <v>830048</v>
      </c>
      <c r="L2847" s="4" t="str">
        <f t="shared" si="310"/>
        <v>Submitted</v>
      </c>
      <c r="M2847" s="1">
        <v>776</v>
      </c>
      <c r="N2847" s="1" t="str">
        <f t="shared" si="311"/>
        <v>medium_risk</v>
      </c>
      <c r="O2847" s="1" t="str">
        <f t="shared" si="312"/>
        <v>Excellent</v>
      </c>
      <c r="P2847" s="1" t="str">
        <f t="shared" si="313"/>
        <v>Submitted</v>
      </c>
      <c r="Q2847" s="1" t="str">
        <f t="shared" si="314"/>
        <v>Valid</v>
      </c>
      <c r="R2847" s="1" t="s">
        <v>38</v>
      </c>
      <c r="S2847" s="4">
        <v>1022805</v>
      </c>
      <c r="T2847" s="1">
        <v>15.38</v>
      </c>
      <c r="U2847" s="1">
        <v>180</v>
      </c>
      <c r="V2847" s="1">
        <v>5682.25</v>
      </c>
      <c r="W2847" s="4">
        <f t="shared" si="315"/>
        <v>1310895.075</v>
      </c>
      <c r="X2847" s="1" t="s">
        <v>50</v>
      </c>
      <c r="Y2847" s="1" t="s">
        <v>51</v>
      </c>
      <c r="Z2847" s="8">
        <v>48309</v>
      </c>
      <c r="AA2847" s="8" t="str">
        <f>TEXT(Table2[[#This Row],[Application_Date]],"yyy")</f>
        <v>2032</v>
      </c>
      <c r="AB2847" s="8" t="str">
        <f>TEXT(Table2[[#This Row],[Application_Date]],"mmmm")</f>
        <v>April</v>
      </c>
      <c r="AC2847" s="1" t="s">
        <v>52</v>
      </c>
      <c r="AD2847" s="1" t="s">
        <v>30</v>
      </c>
      <c r="AE2847" s="1" t="s">
        <v>31</v>
      </c>
    </row>
    <row r="2848" spans="1:31" x14ac:dyDescent="0.25">
      <c r="A2848" s="1" t="s">
        <v>5836</v>
      </c>
      <c r="B2848" s="1" t="str">
        <f>IF(COUNTIF($A$2:A2848,A2848)&gt;1,"Duplicate","Unique")</f>
        <v>Unique</v>
      </c>
      <c r="C2848" s="1" t="s">
        <v>5837</v>
      </c>
      <c r="D2848" s="1" t="s">
        <v>361</v>
      </c>
      <c r="E2848" s="1" t="str">
        <f t="shared" si="309"/>
        <v>Submitted</v>
      </c>
      <c r="F2848" s="1" t="s">
        <v>35</v>
      </c>
      <c r="G2848" s="1">
        <v>50</v>
      </c>
      <c r="H2848" s="1" t="s">
        <v>24</v>
      </c>
      <c r="I2848" s="1" t="s">
        <v>48</v>
      </c>
      <c r="J2848" s="1" t="s">
        <v>70</v>
      </c>
      <c r="K2848" s="4">
        <v>2122822</v>
      </c>
      <c r="L2848" s="4" t="str">
        <f t="shared" si="310"/>
        <v>Submitted</v>
      </c>
      <c r="M2848" s="1">
        <v>810</v>
      </c>
      <c r="N2848" s="1" t="str">
        <f t="shared" si="311"/>
        <v>medium_risk</v>
      </c>
      <c r="O2848" s="1" t="str">
        <f t="shared" si="312"/>
        <v>Excellent</v>
      </c>
      <c r="P2848" s="1" t="str">
        <f t="shared" si="313"/>
        <v>Submitted</v>
      </c>
      <c r="Q2848" s="1" t="str">
        <f t="shared" si="314"/>
        <v>Valid</v>
      </c>
      <c r="R2848" s="1" t="s">
        <v>38</v>
      </c>
      <c r="S2848" s="4">
        <v>2314307</v>
      </c>
      <c r="T2848" s="1">
        <v>14.08</v>
      </c>
      <c r="U2848" s="1">
        <v>24</v>
      </c>
      <c r="V2848" s="1">
        <v>96429.46</v>
      </c>
      <c r="W2848" s="4">
        <f t="shared" si="315"/>
        <v>2715453.5686863055</v>
      </c>
      <c r="X2848" s="1" t="s">
        <v>85</v>
      </c>
      <c r="Y2848" s="1" t="s">
        <v>86</v>
      </c>
      <c r="Z2848" s="8">
        <v>48310</v>
      </c>
      <c r="AA2848" s="8" t="str">
        <f>TEXT(Table2[[#This Row],[Application_Date]],"yyy")</f>
        <v>2032</v>
      </c>
      <c r="AB2848" s="8" t="str">
        <f>TEXT(Table2[[#This Row],[Application_Date]],"mmmm")</f>
        <v>April</v>
      </c>
      <c r="AC2848" s="1" t="s">
        <v>61</v>
      </c>
      <c r="AD2848" s="1" t="s">
        <v>30</v>
      </c>
      <c r="AE2848" s="1" t="s">
        <v>62</v>
      </c>
    </row>
    <row r="2849" spans="1:31" x14ac:dyDescent="0.25">
      <c r="A2849" s="1" t="s">
        <v>5838</v>
      </c>
      <c r="B2849" s="1" t="str">
        <f>IF(COUNTIF($A$2:A2849,A2849)&gt;1,"Duplicate","Unique")</f>
        <v>Unique</v>
      </c>
      <c r="C2849" s="1" t="s">
        <v>5839</v>
      </c>
      <c r="D2849" s="1" t="s">
        <v>102</v>
      </c>
      <c r="E2849" s="1" t="str">
        <f t="shared" si="309"/>
        <v>Submitted</v>
      </c>
      <c r="F2849" s="1" t="s">
        <v>35</v>
      </c>
      <c r="G2849" s="1">
        <v>58</v>
      </c>
      <c r="H2849" s="1" t="s">
        <v>36</v>
      </c>
      <c r="I2849" s="1" t="s">
        <v>25</v>
      </c>
      <c r="J2849" s="1" t="s">
        <v>26</v>
      </c>
      <c r="K2849" s="4">
        <v>489034</v>
      </c>
      <c r="L2849" s="4" t="str">
        <f t="shared" si="310"/>
        <v>Submitted</v>
      </c>
      <c r="M2849" s="1">
        <v>858</v>
      </c>
      <c r="N2849" s="1" t="str">
        <f t="shared" si="311"/>
        <v>medium_risk</v>
      </c>
      <c r="O2849" s="1" t="str">
        <f t="shared" si="312"/>
        <v>Excellent</v>
      </c>
      <c r="P2849" s="1" t="str">
        <f t="shared" si="313"/>
        <v>Submitted</v>
      </c>
      <c r="Q2849" s="1" t="str">
        <f t="shared" si="314"/>
        <v>Valid</v>
      </c>
      <c r="R2849" s="1" t="s">
        <v>27</v>
      </c>
      <c r="S2849" s="4">
        <v>1795018</v>
      </c>
      <c r="T2849" s="1">
        <v>7.12</v>
      </c>
      <c r="U2849" s="1">
        <v>60</v>
      </c>
      <c r="V2849" s="1">
        <v>29916.97</v>
      </c>
      <c r="W2849" s="4">
        <f t="shared" si="315"/>
        <v>1065044.0133341078</v>
      </c>
      <c r="X2849" s="1" t="s">
        <v>50</v>
      </c>
      <c r="Y2849" s="1" t="s">
        <v>51</v>
      </c>
      <c r="Z2849" s="8">
        <v>48311</v>
      </c>
      <c r="AA2849" s="8" t="str">
        <f>TEXT(Table2[[#This Row],[Application_Date]],"yyy")</f>
        <v>2032</v>
      </c>
      <c r="AB2849" s="8" t="str">
        <f>TEXT(Table2[[#This Row],[Application_Date]],"mmmm")</f>
        <v>April</v>
      </c>
      <c r="AC2849" s="1" t="s">
        <v>61</v>
      </c>
      <c r="AD2849" s="1" t="s">
        <v>30</v>
      </c>
      <c r="AE2849" s="1" t="s">
        <v>31</v>
      </c>
    </row>
    <row r="2850" spans="1:31" x14ac:dyDescent="0.25">
      <c r="A2850" s="1" t="s">
        <v>5840</v>
      </c>
      <c r="B2850" s="1" t="str">
        <f>IF(COUNTIF($A$2:A2850,A2850)&gt;1,"Duplicate","Unique")</f>
        <v>Unique</v>
      </c>
      <c r="C2850" s="1" t="s">
        <v>5841</v>
      </c>
      <c r="D2850" s="1" t="s">
        <v>293</v>
      </c>
      <c r="E2850" s="1" t="str">
        <f t="shared" si="309"/>
        <v>Submitted</v>
      </c>
      <c r="F2850" s="1" t="s">
        <v>47</v>
      </c>
      <c r="G2850" s="1">
        <v>47</v>
      </c>
      <c r="H2850" s="1" t="s">
        <v>24</v>
      </c>
      <c r="I2850" s="1" t="s">
        <v>25</v>
      </c>
      <c r="J2850" s="1" t="s">
        <v>26</v>
      </c>
      <c r="K2850" s="4">
        <v>1322508</v>
      </c>
      <c r="L2850" s="4" t="str">
        <f t="shared" si="310"/>
        <v>Submitted</v>
      </c>
      <c r="M2850" s="1">
        <v>895</v>
      </c>
      <c r="N2850" s="1" t="str">
        <f t="shared" si="311"/>
        <v>medium_risk</v>
      </c>
      <c r="O2850" s="1" t="str">
        <f t="shared" si="312"/>
        <v>Excellent</v>
      </c>
      <c r="P2850" s="1" t="str">
        <f t="shared" si="313"/>
        <v>Submitted</v>
      </c>
      <c r="Q2850" s="1" t="str">
        <f t="shared" si="314"/>
        <v>Valid</v>
      </c>
      <c r="R2850" s="1" t="s">
        <v>27</v>
      </c>
      <c r="S2850" s="4">
        <v>667039</v>
      </c>
      <c r="T2850" s="1">
        <v>15.94</v>
      </c>
      <c r="U2850" s="1">
        <v>12</v>
      </c>
      <c r="V2850" s="1">
        <v>55586.58</v>
      </c>
      <c r="W2850" s="4">
        <f t="shared" si="315"/>
        <v>886085.04702232126</v>
      </c>
      <c r="X2850" s="1" t="s">
        <v>28</v>
      </c>
      <c r="Y2850" s="1" t="s">
        <v>29</v>
      </c>
      <c r="Z2850" s="8">
        <v>48312</v>
      </c>
      <c r="AA2850" s="8" t="str">
        <f>TEXT(Table2[[#This Row],[Application_Date]],"yyy")</f>
        <v>2032</v>
      </c>
      <c r="AB2850" s="8" t="str">
        <f>TEXT(Table2[[#This Row],[Application_Date]],"mmmm")</f>
        <v>April</v>
      </c>
      <c r="AC2850" s="1" t="s">
        <v>52</v>
      </c>
      <c r="AD2850" s="1" t="s">
        <v>30</v>
      </c>
      <c r="AE2850" s="1" t="s">
        <v>31</v>
      </c>
    </row>
    <row r="2851" spans="1:31" x14ac:dyDescent="0.25">
      <c r="A2851" s="1" t="s">
        <v>5842</v>
      </c>
      <c r="B2851" s="1" t="str">
        <f>IF(COUNTIF($A$2:A2851,A2851)&gt;1,"Duplicate","Unique")</f>
        <v>Unique</v>
      </c>
      <c r="C2851" s="1" t="s">
        <v>5843</v>
      </c>
      <c r="D2851" s="1" t="s">
        <v>58</v>
      </c>
      <c r="E2851" s="1" t="str">
        <f t="shared" si="309"/>
        <v>Submitted</v>
      </c>
      <c r="F2851" s="1" t="s">
        <v>47</v>
      </c>
      <c r="G2851" s="1">
        <v>20</v>
      </c>
      <c r="H2851" s="1" t="s">
        <v>24</v>
      </c>
      <c r="I2851" s="1" t="s">
        <v>25</v>
      </c>
      <c r="J2851" s="1" t="s">
        <v>37</v>
      </c>
      <c r="K2851" s="4">
        <v>1474705</v>
      </c>
      <c r="L2851" s="4" t="str">
        <f t="shared" si="310"/>
        <v>Submitted</v>
      </c>
      <c r="M2851" s="1">
        <v>358</v>
      </c>
      <c r="N2851" s="1" t="str">
        <f t="shared" si="311"/>
        <v>High_risk</v>
      </c>
      <c r="O2851" s="1" t="str">
        <f t="shared" si="312"/>
        <v>Excellent</v>
      </c>
      <c r="P2851" s="1" t="str">
        <f t="shared" si="313"/>
        <v>Submitted</v>
      </c>
      <c r="Q2851" s="1" t="str">
        <f t="shared" si="314"/>
        <v>Valid</v>
      </c>
      <c r="R2851" s="1" t="s">
        <v>70</v>
      </c>
      <c r="S2851" s="4">
        <v>63884</v>
      </c>
      <c r="T2851" s="1">
        <v>18.62</v>
      </c>
      <c r="U2851" s="1">
        <v>24</v>
      </c>
      <c r="V2851" s="1">
        <v>2661.83</v>
      </c>
      <c r="W2851" s="4">
        <f t="shared" si="315"/>
        <v>99126.673350410521</v>
      </c>
      <c r="X2851" s="1" t="s">
        <v>50</v>
      </c>
      <c r="Y2851" s="1" t="s">
        <v>51</v>
      </c>
      <c r="Z2851" s="8">
        <v>48313</v>
      </c>
      <c r="AA2851" s="8" t="str">
        <f>TEXT(Table2[[#This Row],[Application_Date]],"yyy")</f>
        <v>2032</v>
      </c>
      <c r="AB2851" s="8" t="str">
        <f>TEXT(Table2[[#This Row],[Application_Date]],"mmmm")</f>
        <v>April</v>
      </c>
      <c r="AC2851" s="1" t="s">
        <v>52</v>
      </c>
      <c r="AD2851" s="1" t="s">
        <v>30</v>
      </c>
      <c r="AE2851" s="1" t="s">
        <v>66</v>
      </c>
    </row>
    <row r="2852" spans="1:31" x14ac:dyDescent="0.25">
      <c r="A2852" s="1" t="s">
        <v>5844</v>
      </c>
      <c r="B2852" s="1" t="str">
        <f>IF(COUNTIF($A$2:A2852,A2852)&gt;1,"Duplicate","Unique")</f>
        <v>Unique</v>
      </c>
      <c r="C2852" s="1" t="s">
        <v>5845</v>
      </c>
      <c r="D2852" s="1" t="s">
        <v>242</v>
      </c>
      <c r="E2852" s="1" t="str">
        <f t="shared" si="309"/>
        <v>Submitted</v>
      </c>
      <c r="F2852" s="1" t="s">
        <v>35</v>
      </c>
      <c r="G2852" s="1">
        <v>55</v>
      </c>
      <c r="H2852" s="1" t="s">
        <v>36</v>
      </c>
      <c r="I2852" s="1" t="s">
        <v>48</v>
      </c>
      <c r="J2852" s="1" t="s">
        <v>49</v>
      </c>
      <c r="K2852" s="4">
        <v>1323765</v>
      </c>
      <c r="L2852" s="4" t="str">
        <f t="shared" si="310"/>
        <v>Submitted</v>
      </c>
      <c r="M2852" s="1">
        <v>643</v>
      </c>
      <c r="N2852" s="1" t="str">
        <f t="shared" si="311"/>
        <v>low_risk</v>
      </c>
      <c r="O2852" s="1" t="str">
        <f t="shared" si="312"/>
        <v>Excellent</v>
      </c>
      <c r="P2852" s="1" t="str">
        <f t="shared" si="313"/>
        <v>Submitted</v>
      </c>
      <c r="Q2852" s="1" t="str">
        <f t="shared" si="314"/>
        <v>Valid</v>
      </c>
      <c r="R2852" s="1" t="s">
        <v>38</v>
      </c>
      <c r="S2852" s="4">
        <v>949288</v>
      </c>
      <c r="T2852" s="1">
        <v>17.8</v>
      </c>
      <c r="U2852" s="1">
        <v>180</v>
      </c>
      <c r="V2852" s="1">
        <v>5273.82</v>
      </c>
      <c r="W2852" s="4">
        <f t="shared" si="315"/>
        <v>1408110.5333333334</v>
      </c>
      <c r="X2852" s="1" t="s">
        <v>85</v>
      </c>
      <c r="Y2852" s="1" t="s">
        <v>86</v>
      </c>
      <c r="Z2852" s="8">
        <v>48314</v>
      </c>
      <c r="AA2852" s="8" t="str">
        <f>TEXT(Table2[[#This Row],[Application_Date]],"yyy")</f>
        <v>2032</v>
      </c>
      <c r="AB2852" s="8" t="str">
        <f>TEXT(Table2[[#This Row],[Application_Date]],"mmmm")</f>
        <v>April</v>
      </c>
      <c r="AC2852" s="1" t="s">
        <v>61</v>
      </c>
      <c r="AD2852" s="1" t="s">
        <v>30</v>
      </c>
      <c r="AE2852" s="1" t="s">
        <v>31</v>
      </c>
    </row>
    <row r="2853" spans="1:31" x14ac:dyDescent="0.25">
      <c r="A2853" s="1" t="s">
        <v>5846</v>
      </c>
      <c r="B2853" s="1" t="str">
        <f>IF(COUNTIF($A$2:A2853,A2853)&gt;1,"Duplicate","Unique")</f>
        <v>Unique</v>
      </c>
      <c r="C2853" s="1" t="s">
        <v>5847</v>
      </c>
      <c r="D2853" s="1" t="s">
        <v>102</v>
      </c>
      <c r="E2853" s="1" t="str">
        <f t="shared" si="309"/>
        <v>Submitted</v>
      </c>
      <c r="F2853" s="1" t="s">
        <v>47</v>
      </c>
      <c r="G2853" s="1">
        <v>25</v>
      </c>
      <c r="H2853" s="1" t="s">
        <v>24</v>
      </c>
      <c r="I2853" s="1" t="s">
        <v>48</v>
      </c>
      <c r="J2853" s="1" t="s">
        <v>37</v>
      </c>
      <c r="K2853" s="4">
        <v>1979238</v>
      </c>
      <c r="L2853" s="4" t="str">
        <f t="shared" si="310"/>
        <v>Submitted</v>
      </c>
      <c r="M2853" s="1">
        <v>380</v>
      </c>
      <c r="N2853" s="1" t="str">
        <f t="shared" si="311"/>
        <v>High_risk</v>
      </c>
      <c r="O2853" s="1" t="str">
        <f t="shared" si="312"/>
        <v>Excellent</v>
      </c>
      <c r="P2853" s="1" t="str">
        <f t="shared" si="313"/>
        <v>Submitted</v>
      </c>
      <c r="Q2853" s="1" t="str">
        <f t="shared" si="314"/>
        <v>Valid</v>
      </c>
      <c r="R2853" s="1" t="s">
        <v>6</v>
      </c>
      <c r="S2853" s="4">
        <v>1206866</v>
      </c>
      <c r="T2853" s="1">
        <v>11.91</v>
      </c>
      <c r="U2853" s="1">
        <v>24</v>
      </c>
      <c r="V2853" s="1">
        <v>50286.080000000002</v>
      </c>
      <c r="W2853" s="4">
        <f t="shared" si="315"/>
        <v>1197814.583132132</v>
      </c>
      <c r="X2853" s="1" t="s">
        <v>85</v>
      </c>
      <c r="Y2853" s="1" t="s">
        <v>86</v>
      </c>
      <c r="Z2853" s="8">
        <v>48315</v>
      </c>
      <c r="AA2853" s="8" t="str">
        <f>TEXT(Table2[[#This Row],[Application_Date]],"yyy")</f>
        <v>2032</v>
      </c>
      <c r="AB2853" s="8" t="str">
        <f>TEXT(Table2[[#This Row],[Application_Date]],"mmmm")</f>
        <v>April</v>
      </c>
      <c r="AC2853" s="1" t="s">
        <v>41</v>
      </c>
      <c r="AD2853" s="1" t="s">
        <v>42</v>
      </c>
      <c r="AE2853" s="1" t="s">
        <v>66</v>
      </c>
    </row>
    <row r="2854" spans="1:31" x14ac:dyDescent="0.25">
      <c r="A2854" s="1" t="s">
        <v>5848</v>
      </c>
      <c r="B2854" s="1" t="str">
        <f>IF(COUNTIF($A$2:A2854,A2854)&gt;1,"Duplicate","Unique")</f>
        <v>Unique</v>
      </c>
      <c r="C2854" s="1" t="s">
        <v>5849</v>
      </c>
      <c r="D2854" s="1" t="s">
        <v>69</v>
      </c>
      <c r="E2854" s="1" t="str">
        <f t="shared" si="309"/>
        <v>Submitted</v>
      </c>
      <c r="F2854" s="1" t="s">
        <v>35</v>
      </c>
      <c r="G2854" s="1">
        <v>56</v>
      </c>
      <c r="H2854" s="1" t="s">
        <v>24</v>
      </c>
      <c r="I2854" s="1" t="s">
        <v>25</v>
      </c>
      <c r="J2854" s="1" t="s">
        <v>37</v>
      </c>
      <c r="K2854" s="4">
        <v>1057886</v>
      </c>
      <c r="L2854" s="4" t="str">
        <f t="shared" si="310"/>
        <v>Submitted</v>
      </c>
      <c r="M2854" s="1">
        <v>815</v>
      </c>
      <c r="N2854" s="1" t="str">
        <f t="shared" si="311"/>
        <v>medium_risk</v>
      </c>
      <c r="O2854" s="1" t="str">
        <f t="shared" si="312"/>
        <v>Excellent</v>
      </c>
      <c r="P2854" s="1" t="str">
        <f t="shared" si="313"/>
        <v>Submitted</v>
      </c>
      <c r="Q2854" s="1" t="str">
        <f t="shared" si="314"/>
        <v>Valid</v>
      </c>
      <c r="R2854" s="1" t="s">
        <v>70</v>
      </c>
      <c r="S2854" s="4">
        <v>3037267</v>
      </c>
      <c r="T2854" s="1">
        <v>12.34</v>
      </c>
      <c r="U2854" s="1">
        <v>180</v>
      </c>
      <c r="V2854" s="1">
        <v>16873.71</v>
      </c>
      <c r="W2854" s="4">
        <f t="shared" si="315"/>
        <v>3123322.8983333334</v>
      </c>
      <c r="X2854" s="1" t="s">
        <v>50</v>
      </c>
      <c r="Y2854" s="1" t="s">
        <v>51</v>
      </c>
      <c r="Z2854" s="8">
        <v>48316</v>
      </c>
      <c r="AA2854" s="8" t="str">
        <f>TEXT(Table2[[#This Row],[Application_Date]],"yyy")</f>
        <v>2032</v>
      </c>
      <c r="AB2854" s="8" t="str">
        <f>TEXT(Table2[[#This Row],[Application_Date]],"mmmm")</f>
        <v>April</v>
      </c>
      <c r="AC2854" s="1" t="s">
        <v>61</v>
      </c>
      <c r="AD2854" s="1" t="s">
        <v>42</v>
      </c>
      <c r="AE2854" s="1" t="s">
        <v>31</v>
      </c>
    </row>
    <row r="2855" spans="1:31" x14ac:dyDescent="0.25">
      <c r="A2855" s="1" t="s">
        <v>5850</v>
      </c>
      <c r="B2855" s="1" t="str">
        <f>IF(COUNTIF($A$2:A2855,A2855)&gt;1,"Duplicate","Unique")</f>
        <v>Unique</v>
      </c>
      <c r="C2855" s="1" t="s">
        <v>5851</v>
      </c>
      <c r="D2855" s="1" t="s">
        <v>270</v>
      </c>
      <c r="E2855" s="1" t="str">
        <f t="shared" si="309"/>
        <v>Submitted</v>
      </c>
      <c r="F2855" s="1" t="s">
        <v>47</v>
      </c>
      <c r="G2855" s="1">
        <v>63</v>
      </c>
      <c r="H2855" s="1" t="s">
        <v>36</v>
      </c>
      <c r="I2855" s="1" t="s">
        <v>48</v>
      </c>
      <c r="J2855" s="1" t="s">
        <v>26</v>
      </c>
      <c r="K2855" s="4">
        <v>912187</v>
      </c>
      <c r="L2855" s="4" t="str">
        <f t="shared" si="310"/>
        <v>Submitted</v>
      </c>
      <c r="M2855" s="1">
        <v>398</v>
      </c>
      <c r="N2855" s="1" t="str">
        <f t="shared" si="311"/>
        <v>High_risk</v>
      </c>
      <c r="O2855" s="1" t="str">
        <f t="shared" si="312"/>
        <v>Excellent</v>
      </c>
      <c r="P2855" s="1" t="str">
        <f t="shared" si="313"/>
        <v>Submitted</v>
      </c>
      <c r="Q2855" s="1" t="str">
        <f t="shared" si="314"/>
        <v>Valid</v>
      </c>
      <c r="R2855" s="1" t="s">
        <v>82</v>
      </c>
      <c r="S2855" s="4">
        <v>1112991</v>
      </c>
      <c r="T2855" s="1">
        <v>10.17</v>
      </c>
      <c r="U2855" s="1">
        <v>12</v>
      </c>
      <c r="V2855" s="1">
        <v>92749.25</v>
      </c>
      <c r="W2855" s="4">
        <f t="shared" si="315"/>
        <v>943856.76033256913</v>
      </c>
      <c r="X2855" s="1" t="s">
        <v>50</v>
      </c>
      <c r="Y2855" s="1" t="s">
        <v>51</v>
      </c>
      <c r="Z2855" s="8">
        <v>48317</v>
      </c>
      <c r="AA2855" s="8" t="str">
        <f>TEXT(Table2[[#This Row],[Application_Date]],"yyy")</f>
        <v>2032</v>
      </c>
      <c r="AB2855" s="8" t="str">
        <f>TEXT(Table2[[#This Row],[Application_Date]],"mmmm")</f>
        <v>April</v>
      </c>
      <c r="AC2855" s="1" t="s">
        <v>41</v>
      </c>
      <c r="AD2855" s="1" t="s">
        <v>42</v>
      </c>
      <c r="AE2855" s="1" t="s">
        <v>43</v>
      </c>
    </row>
    <row r="2856" spans="1:31" x14ac:dyDescent="0.25">
      <c r="A2856" s="1" t="s">
        <v>5852</v>
      </c>
      <c r="B2856" s="1" t="str">
        <f>IF(COUNTIF($A$2:A2856,A2856)&gt;1,"Duplicate","Unique")</f>
        <v>Unique</v>
      </c>
      <c r="C2856" s="1" t="s">
        <v>5853</v>
      </c>
      <c r="D2856" s="1" t="s">
        <v>136</v>
      </c>
      <c r="E2856" s="1" t="str">
        <f t="shared" si="309"/>
        <v>Submitted</v>
      </c>
      <c r="F2856" s="1" t="s">
        <v>35</v>
      </c>
      <c r="G2856" s="1">
        <v>62</v>
      </c>
      <c r="H2856" s="1" t="s">
        <v>24</v>
      </c>
      <c r="I2856" s="1" t="s">
        <v>48</v>
      </c>
      <c r="J2856" s="1" t="s">
        <v>49</v>
      </c>
      <c r="K2856" s="4">
        <v>1883892</v>
      </c>
      <c r="L2856" s="4" t="str">
        <f t="shared" si="310"/>
        <v>Submitted</v>
      </c>
      <c r="M2856" s="1">
        <v>750</v>
      </c>
      <c r="N2856" s="1" t="str">
        <f t="shared" si="311"/>
        <v>medium_risk</v>
      </c>
      <c r="O2856" s="1" t="str">
        <f t="shared" si="312"/>
        <v>Excellent</v>
      </c>
      <c r="P2856" s="1" t="str">
        <f t="shared" si="313"/>
        <v>Submitted</v>
      </c>
      <c r="Q2856" s="1" t="str">
        <f t="shared" si="314"/>
        <v>Valid</v>
      </c>
      <c r="R2856" s="1" t="s">
        <v>70</v>
      </c>
      <c r="S2856" s="4">
        <v>249145</v>
      </c>
      <c r="T2856" s="1">
        <v>17.88</v>
      </c>
      <c r="U2856" s="1">
        <v>24</v>
      </c>
      <c r="V2856" s="1">
        <v>10381.040000000001</v>
      </c>
      <c r="W2856" s="4">
        <f t="shared" si="315"/>
        <v>371226.05011504138</v>
      </c>
      <c r="X2856" s="1" t="s">
        <v>59</v>
      </c>
      <c r="Y2856" s="1" t="s">
        <v>60</v>
      </c>
      <c r="Z2856" s="8">
        <v>48318</v>
      </c>
      <c r="AA2856" s="8" t="str">
        <f>TEXT(Table2[[#This Row],[Application_Date]],"yyy")</f>
        <v>2032</v>
      </c>
      <c r="AB2856" s="8" t="str">
        <f>TEXT(Table2[[#This Row],[Application_Date]],"mmmm")</f>
        <v>April</v>
      </c>
      <c r="AC2856" s="1" t="s">
        <v>61</v>
      </c>
      <c r="AD2856" s="1" t="s">
        <v>42</v>
      </c>
      <c r="AE2856" s="1" t="s">
        <v>66</v>
      </c>
    </row>
    <row r="2857" spans="1:31" x14ac:dyDescent="0.25">
      <c r="A2857" s="1" t="s">
        <v>5854</v>
      </c>
      <c r="B2857" s="1" t="str">
        <f>IF(COUNTIF($A$2:A2857,A2857)&gt;1,"Duplicate","Unique")</f>
        <v>Unique</v>
      </c>
      <c r="C2857" s="1" t="s">
        <v>5855</v>
      </c>
      <c r="D2857" s="1" t="s">
        <v>433</v>
      </c>
      <c r="E2857" s="1" t="str">
        <f t="shared" si="309"/>
        <v>Submitted</v>
      </c>
      <c r="F2857" s="1" t="s">
        <v>35</v>
      </c>
      <c r="G2857" s="1">
        <v>39</v>
      </c>
      <c r="H2857" s="1" t="s">
        <v>24</v>
      </c>
      <c r="I2857" s="1" t="s">
        <v>48</v>
      </c>
      <c r="J2857" s="1" t="s">
        <v>37</v>
      </c>
      <c r="K2857" s="4">
        <v>2012927</v>
      </c>
      <c r="L2857" s="4" t="str">
        <f t="shared" si="310"/>
        <v>Submitted</v>
      </c>
      <c r="M2857" s="1">
        <v>674</v>
      </c>
      <c r="N2857" s="1" t="str">
        <f t="shared" si="311"/>
        <v>low_risk</v>
      </c>
      <c r="O2857" s="1" t="str">
        <f t="shared" si="312"/>
        <v>Excellent</v>
      </c>
      <c r="P2857" s="1" t="str">
        <f t="shared" si="313"/>
        <v>Submitted</v>
      </c>
      <c r="Q2857" s="1" t="str">
        <f t="shared" si="314"/>
        <v>Valid</v>
      </c>
      <c r="R2857" s="1" t="s">
        <v>6</v>
      </c>
      <c r="S2857" s="4">
        <v>1434422</v>
      </c>
      <c r="T2857" s="1">
        <v>14.89</v>
      </c>
      <c r="U2857" s="1">
        <v>180</v>
      </c>
      <c r="V2857" s="1">
        <v>7969.01</v>
      </c>
      <c r="W2857" s="4">
        <f t="shared" si="315"/>
        <v>1779878.6316666668</v>
      </c>
      <c r="X2857" s="1" t="s">
        <v>50</v>
      </c>
      <c r="Y2857" s="1" t="s">
        <v>51</v>
      </c>
      <c r="Z2857" s="8">
        <v>48319</v>
      </c>
      <c r="AA2857" s="8" t="str">
        <f>TEXT(Table2[[#This Row],[Application_Date]],"yyy")</f>
        <v>2032</v>
      </c>
      <c r="AB2857" s="8" t="str">
        <f>TEXT(Table2[[#This Row],[Application_Date]],"mmmm")</f>
        <v>April</v>
      </c>
      <c r="AC2857" s="1" t="s">
        <v>61</v>
      </c>
      <c r="AD2857" s="1" t="s">
        <v>42</v>
      </c>
      <c r="AE2857" s="1" t="s">
        <v>31</v>
      </c>
    </row>
    <row r="2858" spans="1:31" x14ac:dyDescent="0.25">
      <c r="A2858" s="1" t="s">
        <v>5856</v>
      </c>
      <c r="B2858" s="1" t="str">
        <f>IF(COUNTIF($A$2:A2858,A2858)&gt;1,"Duplicate","Unique")</f>
        <v>Unique</v>
      </c>
      <c r="C2858" s="1" t="s">
        <v>5857</v>
      </c>
      <c r="D2858" s="1" t="s">
        <v>69</v>
      </c>
      <c r="E2858" s="1" t="str">
        <f t="shared" si="309"/>
        <v>Submitted</v>
      </c>
      <c r="F2858" s="1" t="s">
        <v>47</v>
      </c>
      <c r="G2858" s="1">
        <v>35</v>
      </c>
      <c r="H2858" s="1" t="s">
        <v>36</v>
      </c>
      <c r="I2858" s="1" t="s">
        <v>25</v>
      </c>
      <c r="J2858" s="1" t="s">
        <v>26</v>
      </c>
      <c r="K2858" s="4">
        <v>0</v>
      </c>
      <c r="L2858" s="4" t="str">
        <f t="shared" si="310"/>
        <v>Submitted</v>
      </c>
      <c r="M2858" s="1">
        <v>802</v>
      </c>
      <c r="N2858" s="1" t="str">
        <f t="shared" si="311"/>
        <v>medium_risk</v>
      </c>
      <c r="O2858" s="1" t="str">
        <f t="shared" si="312"/>
        <v>Excellent</v>
      </c>
      <c r="P2858" s="1" t="str">
        <f t="shared" si="313"/>
        <v>Submitted</v>
      </c>
      <c r="Q2858" s="1" t="str">
        <f t="shared" si="314"/>
        <v>Valid</v>
      </c>
      <c r="R2858" s="1" t="s">
        <v>6</v>
      </c>
      <c r="S2858" s="4">
        <v>131198</v>
      </c>
      <c r="T2858" s="1">
        <v>13.52</v>
      </c>
      <c r="U2858" s="1">
        <v>36</v>
      </c>
      <c r="V2858" s="1">
        <v>3644.39</v>
      </c>
      <c r="W2858" s="4">
        <f t="shared" si="315"/>
        <v>147816.41333356913</v>
      </c>
      <c r="X2858" s="1" t="s">
        <v>39</v>
      </c>
      <c r="Y2858" s="1" t="s">
        <v>40</v>
      </c>
      <c r="Z2858" s="8">
        <v>48320</v>
      </c>
      <c r="AA2858" s="8" t="str">
        <f>TEXT(Table2[[#This Row],[Application_Date]],"yyy")</f>
        <v>2032</v>
      </c>
      <c r="AB2858" s="8" t="str">
        <f>TEXT(Table2[[#This Row],[Application_Date]],"mmmm")</f>
        <v>April</v>
      </c>
      <c r="AC2858" s="1" t="s">
        <v>41</v>
      </c>
      <c r="AD2858" s="1" t="s">
        <v>30</v>
      </c>
      <c r="AE2858" s="1" t="s">
        <v>66</v>
      </c>
    </row>
    <row r="2859" spans="1:31" x14ac:dyDescent="0.25">
      <c r="A2859" s="1" t="s">
        <v>5858</v>
      </c>
      <c r="B2859" s="1" t="str">
        <f>IF(COUNTIF($A$2:A2859,A2859)&gt;1,"Duplicate","Unique")</f>
        <v>Unique</v>
      </c>
      <c r="C2859" s="1" t="s">
        <v>5859</v>
      </c>
      <c r="D2859" s="1" t="s">
        <v>172</v>
      </c>
      <c r="E2859" s="1" t="str">
        <f t="shared" si="309"/>
        <v>Submitted</v>
      </c>
      <c r="F2859" s="1" t="s">
        <v>47</v>
      </c>
      <c r="G2859" s="1">
        <v>34</v>
      </c>
      <c r="H2859" s="1" t="s">
        <v>24</v>
      </c>
      <c r="I2859" s="1" t="s">
        <v>48</v>
      </c>
      <c r="J2859" s="1" t="s">
        <v>70</v>
      </c>
      <c r="K2859" s="4">
        <v>1860675</v>
      </c>
      <c r="L2859" s="4" t="str">
        <f t="shared" si="310"/>
        <v>Submitted</v>
      </c>
      <c r="M2859" s="1">
        <v>376</v>
      </c>
      <c r="N2859" s="1" t="str">
        <f t="shared" si="311"/>
        <v>High_risk</v>
      </c>
      <c r="O2859" s="1" t="str">
        <f t="shared" si="312"/>
        <v>Excellent</v>
      </c>
      <c r="P2859" s="1" t="str">
        <f t="shared" si="313"/>
        <v>Submitted</v>
      </c>
      <c r="Q2859" s="1" t="str">
        <f t="shared" si="314"/>
        <v>Valid</v>
      </c>
      <c r="R2859" s="1" t="s">
        <v>82</v>
      </c>
      <c r="S2859" s="4">
        <v>3030048</v>
      </c>
      <c r="T2859" s="1">
        <v>11.39</v>
      </c>
      <c r="U2859" s="1">
        <v>60</v>
      </c>
      <c r="V2859" s="1">
        <v>50500.800000000003</v>
      </c>
      <c r="W2859" s="4">
        <f t="shared" si="315"/>
        <v>2876020.56</v>
      </c>
      <c r="X2859" s="1" t="s">
        <v>105</v>
      </c>
      <c r="Y2859" s="1" t="s">
        <v>106</v>
      </c>
      <c r="Z2859" s="8">
        <v>48321</v>
      </c>
      <c r="AA2859" s="8" t="str">
        <f>TEXT(Table2[[#This Row],[Application_Date]],"yyy")</f>
        <v>2032</v>
      </c>
      <c r="AB2859" s="8" t="str">
        <f>TEXT(Table2[[#This Row],[Application_Date]],"mmmm")</f>
        <v>April</v>
      </c>
      <c r="AC2859" s="1" t="s">
        <v>41</v>
      </c>
      <c r="AD2859" s="1" t="s">
        <v>42</v>
      </c>
      <c r="AE2859" s="1" t="s">
        <v>62</v>
      </c>
    </row>
    <row r="2860" spans="1:31" x14ac:dyDescent="0.25">
      <c r="A2860" s="1" t="s">
        <v>5860</v>
      </c>
      <c r="B2860" s="1" t="str">
        <f>IF(COUNTIF($A$2:A2860,A2860)&gt;1,"Duplicate","Unique")</f>
        <v>Unique</v>
      </c>
      <c r="C2860" s="1" t="s">
        <v>5861</v>
      </c>
      <c r="D2860" s="1" t="s">
        <v>102</v>
      </c>
      <c r="E2860" s="1" t="str">
        <f t="shared" si="309"/>
        <v>Submitted</v>
      </c>
      <c r="F2860" s="1" t="s">
        <v>47</v>
      </c>
      <c r="G2860" s="1">
        <v>49</v>
      </c>
      <c r="H2860" s="1" t="s">
        <v>36</v>
      </c>
      <c r="I2860" s="1" t="s">
        <v>48</v>
      </c>
      <c r="J2860" s="1" t="s">
        <v>49</v>
      </c>
      <c r="K2860" s="4">
        <v>851648</v>
      </c>
      <c r="L2860" s="4" t="str">
        <f t="shared" si="310"/>
        <v>Submitted</v>
      </c>
      <c r="M2860" s="1">
        <v>775</v>
      </c>
      <c r="N2860" s="1" t="str">
        <f t="shared" si="311"/>
        <v>medium_risk</v>
      </c>
      <c r="O2860" s="1" t="str">
        <f t="shared" si="312"/>
        <v>Excellent</v>
      </c>
      <c r="P2860" s="1" t="str">
        <f t="shared" si="313"/>
        <v>Submitted</v>
      </c>
      <c r="Q2860" s="1" t="str">
        <f t="shared" si="314"/>
        <v>Valid</v>
      </c>
      <c r="R2860" s="1" t="s">
        <v>38</v>
      </c>
      <c r="S2860" s="4">
        <v>662527</v>
      </c>
      <c r="T2860" s="1">
        <v>16.87</v>
      </c>
      <c r="U2860" s="1">
        <v>12</v>
      </c>
      <c r="V2860" s="1">
        <v>55210.58</v>
      </c>
      <c r="W2860" s="4">
        <f t="shared" si="315"/>
        <v>931427.31291567488</v>
      </c>
      <c r="X2860" s="1" t="s">
        <v>95</v>
      </c>
      <c r="Y2860" s="1" t="s">
        <v>96</v>
      </c>
      <c r="Z2860" s="8">
        <v>48322</v>
      </c>
      <c r="AA2860" s="8" t="str">
        <f>TEXT(Table2[[#This Row],[Application_Date]],"yyy")</f>
        <v>2032</v>
      </c>
      <c r="AB2860" s="8" t="str">
        <f>TEXT(Table2[[#This Row],[Application_Date]],"mmmm")</f>
        <v>April</v>
      </c>
      <c r="AC2860" s="1" t="s">
        <v>61</v>
      </c>
      <c r="AD2860" s="1" t="s">
        <v>42</v>
      </c>
      <c r="AE2860" s="1" t="s">
        <v>66</v>
      </c>
    </row>
    <row r="2861" spans="1:31" x14ac:dyDescent="0.25">
      <c r="A2861" s="1" t="s">
        <v>5862</v>
      </c>
      <c r="B2861" s="1" t="str">
        <f>IF(COUNTIF($A$2:A2861,A2861)&gt;1,"Duplicate","Unique")</f>
        <v>Unique</v>
      </c>
      <c r="C2861" s="1" t="s">
        <v>5863</v>
      </c>
      <c r="D2861" s="1" t="s">
        <v>373</v>
      </c>
      <c r="E2861" s="1" t="str">
        <f t="shared" si="309"/>
        <v>Submitted</v>
      </c>
      <c r="F2861" s="1" t="s">
        <v>35</v>
      </c>
      <c r="G2861" s="1">
        <v>30</v>
      </c>
      <c r="H2861" s="1" t="s">
        <v>36</v>
      </c>
      <c r="I2861" s="1" t="s">
        <v>25</v>
      </c>
      <c r="J2861" s="1" t="s">
        <v>49</v>
      </c>
      <c r="K2861" s="4">
        <v>292625</v>
      </c>
      <c r="L2861" s="4" t="str">
        <f t="shared" si="310"/>
        <v>Submitted</v>
      </c>
      <c r="M2861" s="1">
        <v>575</v>
      </c>
      <c r="N2861" s="1" t="str">
        <f t="shared" si="311"/>
        <v>High_risk</v>
      </c>
      <c r="O2861" s="1" t="str">
        <f t="shared" si="312"/>
        <v>Excellent</v>
      </c>
      <c r="P2861" s="1" t="str">
        <f t="shared" si="313"/>
        <v>Submitted</v>
      </c>
      <c r="Q2861" s="1" t="str">
        <f t="shared" si="314"/>
        <v>Valid</v>
      </c>
      <c r="R2861" s="1" t="s">
        <v>82</v>
      </c>
      <c r="S2861" s="4">
        <v>2807697</v>
      </c>
      <c r="T2861" s="1">
        <v>7.14</v>
      </c>
      <c r="U2861" s="1">
        <v>24</v>
      </c>
      <c r="V2861" s="1">
        <v>116987.38</v>
      </c>
      <c r="W2861" s="4">
        <f t="shared" si="315"/>
        <v>1670602.4458991676</v>
      </c>
      <c r="X2861" s="1" t="s">
        <v>105</v>
      </c>
      <c r="Y2861" s="1" t="s">
        <v>106</v>
      </c>
      <c r="Z2861" s="8">
        <v>48323</v>
      </c>
      <c r="AA2861" s="8" t="str">
        <f>TEXT(Table2[[#This Row],[Application_Date]],"yyy")</f>
        <v>2032</v>
      </c>
      <c r="AB2861" s="8" t="str">
        <f>TEXT(Table2[[#This Row],[Application_Date]],"mmmm")</f>
        <v>April</v>
      </c>
      <c r="AC2861" s="1" t="s">
        <v>61</v>
      </c>
      <c r="AD2861" s="1" t="s">
        <v>30</v>
      </c>
      <c r="AE2861" s="1" t="s">
        <v>31</v>
      </c>
    </row>
    <row r="2862" spans="1:31" x14ac:dyDescent="0.25">
      <c r="A2862" s="1" t="s">
        <v>5864</v>
      </c>
      <c r="B2862" s="1" t="str">
        <f>IF(COUNTIF($A$2:A2862,A2862)&gt;1,"Duplicate","Unique")</f>
        <v>Unique</v>
      </c>
      <c r="C2862" s="1" t="s">
        <v>5865</v>
      </c>
      <c r="D2862" s="1">
        <v>0</v>
      </c>
      <c r="E2862" s="1" t="str">
        <f t="shared" si="309"/>
        <v>Submitted</v>
      </c>
      <c r="F2862" s="1" t="s">
        <v>47</v>
      </c>
      <c r="G2862" s="1">
        <v>62</v>
      </c>
      <c r="H2862" s="1" t="s">
        <v>36</v>
      </c>
      <c r="I2862" s="1" t="s">
        <v>25</v>
      </c>
      <c r="J2862" s="1" t="s">
        <v>37</v>
      </c>
      <c r="K2862" s="4">
        <v>930144</v>
      </c>
      <c r="L2862" s="4" t="str">
        <f t="shared" si="310"/>
        <v>Submitted</v>
      </c>
      <c r="M2862" s="1">
        <v>845</v>
      </c>
      <c r="N2862" s="1" t="str">
        <f t="shared" si="311"/>
        <v>medium_risk</v>
      </c>
      <c r="O2862" s="1" t="str">
        <f t="shared" si="312"/>
        <v>Excellent</v>
      </c>
      <c r="P2862" s="1" t="str">
        <f t="shared" si="313"/>
        <v>Submitted</v>
      </c>
      <c r="Q2862" s="1" t="str">
        <f t="shared" si="314"/>
        <v>Valid</v>
      </c>
      <c r="R2862" s="1" t="s">
        <v>82</v>
      </c>
      <c r="S2862" s="4">
        <v>2370415</v>
      </c>
      <c r="T2862" s="1">
        <v>10.49</v>
      </c>
      <c r="U2862" s="1">
        <v>120</v>
      </c>
      <c r="V2862" s="1">
        <v>19753.46</v>
      </c>
      <c r="W2862" s="4">
        <f t="shared" si="315"/>
        <v>2072137.7791666666</v>
      </c>
      <c r="X2862" s="1" t="s">
        <v>105</v>
      </c>
      <c r="Y2862" s="1" t="s">
        <v>106</v>
      </c>
      <c r="Z2862" s="8">
        <v>48324</v>
      </c>
      <c r="AA2862" s="8" t="str">
        <f>TEXT(Table2[[#This Row],[Application_Date]],"yyy")</f>
        <v>2032</v>
      </c>
      <c r="AB2862" s="8" t="str">
        <f>TEXT(Table2[[#This Row],[Application_Date]],"mmmm")</f>
        <v>April</v>
      </c>
      <c r="AC2862" s="1" t="s">
        <v>61</v>
      </c>
      <c r="AD2862" s="1" t="s">
        <v>42</v>
      </c>
      <c r="AE2862" s="1" t="s">
        <v>66</v>
      </c>
    </row>
    <row r="2863" spans="1:31" x14ac:dyDescent="0.25">
      <c r="A2863" s="1" t="s">
        <v>5866</v>
      </c>
      <c r="B2863" s="1" t="str">
        <f>IF(COUNTIF($A$2:A2863,A2863)&gt;1,"Duplicate","Unique")</f>
        <v>Unique</v>
      </c>
      <c r="C2863" s="1" t="s">
        <v>5867</v>
      </c>
      <c r="D2863" s="1" t="s">
        <v>169</v>
      </c>
      <c r="E2863" s="1" t="str">
        <f t="shared" si="309"/>
        <v>Submitted</v>
      </c>
      <c r="F2863" s="1" t="s">
        <v>47</v>
      </c>
      <c r="G2863" s="1">
        <v>54</v>
      </c>
      <c r="H2863" s="1" t="s">
        <v>24</v>
      </c>
      <c r="I2863" s="1" t="s">
        <v>48</v>
      </c>
      <c r="J2863" s="1" t="s">
        <v>26</v>
      </c>
      <c r="K2863" s="4">
        <v>1777546</v>
      </c>
      <c r="L2863" s="4" t="str">
        <f t="shared" si="310"/>
        <v>Submitted</v>
      </c>
      <c r="M2863" s="1">
        <v>601</v>
      </c>
      <c r="N2863" s="1" t="str">
        <f t="shared" si="311"/>
        <v>low_risk</v>
      </c>
      <c r="O2863" s="1" t="str">
        <f t="shared" si="312"/>
        <v>Excellent</v>
      </c>
      <c r="P2863" s="1" t="str">
        <f t="shared" si="313"/>
        <v>Submitted</v>
      </c>
      <c r="Q2863" s="1" t="str">
        <f t="shared" si="314"/>
        <v>Valid</v>
      </c>
      <c r="R2863" s="1" t="s">
        <v>6</v>
      </c>
      <c r="S2863" s="4">
        <v>2279748</v>
      </c>
      <c r="T2863" s="1">
        <v>15.57</v>
      </c>
      <c r="U2863" s="1">
        <v>24</v>
      </c>
      <c r="V2863" s="1">
        <v>94989.5</v>
      </c>
      <c r="W2863" s="4">
        <f t="shared" si="315"/>
        <v>2957973.0363221057</v>
      </c>
      <c r="X2863" s="1" t="s">
        <v>59</v>
      </c>
      <c r="Y2863" s="1" t="s">
        <v>60</v>
      </c>
      <c r="Z2863" s="8">
        <v>48325</v>
      </c>
      <c r="AA2863" s="8" t="str">
        <f>TEXT(Table2[[#This Row],[Application_Date]],"yyy")</f>
        <v>2032</v>
      </c>
      <c r="AB2863" s="8" t="str">
        <f>TEXT(Table2[[#This Row],[Application_Date]],"mmmm")</f>
        <v>April</v>
      </c>
      <c r="AC2863" s="1" t="s">
        <v>41</v>
      </c>
      <c r="AD2863" s="1" t="s">
        <v>30</v>
      </c>
      <c r="AE2863" s="1" t="s">
        <v>31</v>
      </c>
    </row>
    <row r="2864" spans="1:31" x14ac:dyDescent="0.25">
      <c r="A2864" s="1" t="s">
        <v>5868</v>
      </c>
      <c r="B2864" s="1" t="str">
        <f>IF(COUNTIF($A$2:A2864,A2864)&gt;1,"Duplicate","Unique")</f>
        <v>Unique</v>
      </c>
      <c r="C2864" s="1" t="s">
        <v>5869</v>
      </c>
      <c r="D2864" s="1" t="s">
        <v>314</v>
      </c>
      <c r="E2864" s="1" t="str">
        <f t="shared" si="309"/>
        <v>Submitted</v>
      </c>
      <c r="F2864" s="1" t="s">
        <v>35</v>
      </c>
      <c r="G2864" s="1">
        <v>54</v>
      </c>
      <c r="H2864" s="1" t="s">
        <v>36</v>
      </c>
      <c r="I2864" s="1" t="s">
        <v>25</v>
      </c>
      <c r="J2864" s="1" t="s">
        <v>49</v>
      </c>
      <c r="K2864" s="4">
        <v>1208714</v>
      </c>
      <c r="L2864" s="4" t="str">
        <f t="shared" si="310"/>
        <v>Submitted</v>
      </c>
      <c r="M2864" s="1">
        <v>426</v>
      </c>
      <c r="N2864" s="1" t="str">
        <f t="shared" si="311"/>
        <v>High_risk</v>
      </c>
      <c r="O2864" s="1" t="str">
        <f t="shared" si="312"/>
        <v>Excellent</v>
      </c>
      <c r="P2864" s="1" t="str">
        <f t="shared" si="313"/>
        <v>Submitted</v>
      </c>
      <c r="Q2864" s="1" t="str">
        <f t="shared" si="314"/>
        <v>Valid</v>
      </c>
      <c r="R2864" s="1" t="s">
        <v>70</v>
      </c>
      <c r="S2864" s="4">
        <v>3895688</v>
      </c>
      <c r="T2864" s="1">
        <v>18.29</v>
      </c>
      <c r="U2864" s="1">
        <v>36</v>
      </c>
      <c r="V2864" s="1">
        <v>108213.56</v>
      </c>
      <c r="W2864" s="4">
        <f t="shared" si="315"/>
        <v>5937677.7933333535</v>
      </c>
      <c r="X2864" s="1" t="s">
        <v>59</v>
      </c>
      <c r="Y2864" s="1" t="s">
        <v>60</v>
      </c>
      <c r="Z2864" s="8">
        <v>48326</v>
      </c>
      <c r="AA2864" s="8" t="str">
        <f>TEXT(Table2[[#This Row],[Application_Date]],"yyy")</f>
        <v>2032</v>
      </c>
      <c r="AB2864" s="8" t="str">
        <f>TEXT(Table2[[#This Row],[Application_Date]],"mmmm")</f>
        <v>April</v>
      </c>
      <c r="AC2864" s="1" t="s">
        <v>41</v>
      </c>
      <c r="AD2864" s="1" t="s">
        <v>30</v>
      </c>
      <c r="AE2864" s="1" t="s">
        <v>66</v>
      </c>
    </row>
    <row r="2865" spans="1:31" x14ac:dyDescent="0.25">
      <c r="A2865" s="1" t="s">
        <v>5870</v>
      </c>
      <c r="B2865" s="1" t="str">
        <f>IF(COUNTIF($A$2:A2865,A2865)&gt;1,"Duplicate","Unique")</f>
        <v>Unique</v>
      </c>
      <c r="C2865" s="1" t="s">
        <v>5871</v>
      </c>
      <c r="D2865" s="1" t="s">
        <v>180</v>
      </c>
      <c r="E2865" s="1" t="str">
        <f t="shared" si="309"/>
        <v>Submitted</v>
      </c>
      <c r="F2865" s="1" t="s">
        <v>35</v>
      </c>
      <c r="G2865" s="1">
        <v>26</v>
      </c>
      <c r="H2865" s="1" t="s">
        <v>24</v>
      </c>
      <c r="I2865" s="1" t="s">
        <v>25</v>
      </c>
      <c r="J2865" s="1" t="s">
        <v>49</v>
      </c>
      <c r="K2865" s="4">
        <v>529095</v>
      </c>
      <c r="L2865" s="4" t="str">
        <f t="shared" si="310"/>
        <v>Submitted</v>
      </c>
      <c r="M2865" s="1">
        <v>611</v>
      </c>
      <c r="N2865" s="1" t="str">
        <f t="shared" si="311"/>
        <v>low_risk</v>
      </c>
      <c r="O2865" s="1" t="str">
        <f t="shared" si="312"/>
        <v>Excellent</v>
      </c>
      <c r="P2865" s="1" t="str">
        <f t="shared" si="313"/>
        <v>Submitted</v>
      </c>
      <c r="Q2865" s="1" t="str">
        <f t="shared" si="314"/>
        <v>Valid</v>
      </c>
      <c r="R2865" s="1" t="s">
        <v>6</v>
      </c>
      <c r="S2865" s="4">
        <v>129328</v>
      </c>
      <c r="T2865" s="1">
        <v>12.04</v>
      </c>
      <c r="U2865" s="1">
        <v>180</v>
      </c>
      <c r="V2865" s="1">
        <v>718.49</v>
      </c>
      <c r="W2865" s="4">
        <f t="shared" si="315"/>
        <v>129759.09333333331</v>
      </c>
      <c r="X2865" s="1" t="s">
        <v>50</v>
      </c>
      <c r="Y2865" s="1" t="s">
        <v>51</v>
      </c>
      <c r="Z2865" s="8">
        <v>48327</v>
      </c>
      <c r="AA2865" s="8" t="str">
        <f>TEXT(Table2[[#This Row],[Application_Date]],"yyy")</f>
        <v>2032</v>
      </c>
      <c r="AB2865" s="8" t="str">
        <f>TEXT(Table2[[#This Row],[Application_Date]],"mmmm")</f>
        <v>April</v>
      </c>
      <c r="AC2865" s="1" t="s">
        <v>61</v>
      </c>
      <c r="AD2865" s="1" t="s">
        <v>42</v>
      </c>
      <c r="AE2865" s="1" t="s">
        <v>31</v>
      </c>
    </row>
    <row r="2866" spans="1:31" x14ac:dyDescent="0.25">
      <c r="A2866" s="1" t="s">
        <v>5872</v>
      </c>
      <c r="B2866" s="1" t="str">
        <f>IF(COUNTIF($A$2:A2866,A2866)&gt;1,"Duplicate","Unique")</f>
        <v>Unique</v>
      </c>
      <c r="C2866" s="1" t="s">
        <v>5873</v>
      </c>
      <c r="D2866" s="1" t="s">
        <v>46</v>
      </c>
      <c r="E2866" s="1" t="str">
        <f t="shared" si="309"/>
        <v>Submitted</v>
      </c>
      <c r="F2866" s="1" t="s">
        <v>35</v>
      </c>
      <c r="G2866" s="1">
        <v>31</v>
      </c>
      <c r="H2866" s="1" t="s">
        <v>36</v>
      </c>
      <c r="I2866" s="1" t="s">
        <v>48</v>
      </c>
      <c r="J2866" s="1" t="s">
        <v>26</v>
      </c>
      <c r="K2866" s="4">
        <v>1484184</v>
      </c>
      <c r="L2866" s="4" t="str">
        <f t="shared" si="310"/>
        <v>Submitted</v>
      </c>
      <c r="M2866" s="1">
        <v>661</v>
      </c>
      <c r="N2866" s="1" t="str">
        <f t="shared" si="311"/>
        <v>low_risk</v>
      </c>
      <c r="O2866" s="1" t="str">
        <f t="shared" si="312"/>
        <v>Excellent</v>
      </c>
      <c r="P2866" s="1" t="str">
        <f t="shared" si="313"/>
        <v>Submitted</v>
      </c>
      <c r="Q2866" s="1" t="str">
        <f t="shared" si="314"/>
        <v>Valid</v>
      </c>
      <c r="R2866" s="1" t="s">
        <v>6</v>
      </c>
      <c r="S2866" s="4">
        <v>4752661</v>
      </c>
      <c r="T2866" s="1">
        <v>14.43</v>
      </c>
      <c r="U2866" s="1">
        <v>120</v>
      </c>
      <c r="V2866" s="1">
        <v>39605.51</v>
      </c>
      <c r="W2866" s="4">
        <f t="shared" si="315"/>
        <v>5715074.8524999991</v>
      </c>
      <c r="X2866" s="1" t="s">
        <v>28</v>
      </c>
      <c r="Y2866" s="1" t="s">
        <v>29</v>
      </c>
      <c r="Z2866" s="8">
        <v>48328</v>
      </c>
      <c r="AA2866" s="8" t="str">
        <f>TEXT(Table2[[#This Row],[Application_Date]],"yyy")</f>
        <v>2032</v>
      </c>
      <c r="AB2866" s="8" t="str">
        <f>TEXT(Table2[[#This Row],[Application_Date]],"mmmm")</f>
        <v>April</v>
      </c>
      <c r="AC2866" s="1" t="s">
        <v>52</v>
      </c>
      <c r="AD2866" s="1" t="s">
        <v>42</v>
      </c>
      <c r="AE2866" s="1" t="s">
        <v>43</v>
      </c>
    </row>
    <row r="2867" spans="1:31" x14ac:dyDescent="0.25">
      <c r="A2867" s="1" t="s">
        <v>5874</v>
      </c>
      <c r="B2867" s="1" t="str">
        <f>IF(COUNTIF($A$2:A2867,A2867)&gt;1,"Duplicate","Unique")</f>
        <v>Unique</v>
      </c>
      <c r="C2867" s="1" t="s">
        <v>5875</v>
      </c>
      <c r="D2867" s="1" t="s">
        <v>34</v>
      </c>
      <c r="E2867" s="1" t="str">
        <f t="shared" si="309"/>
        <v>Submitted</v>
      </c>
      <c r="F2867" s="1" t="s">
        <v>47</v>
      </c>
      <c r="G2867" s="1">
        <v>27</v>
      </c>
      <c r="H2867" s="1" t="s">
        <v>36</v>
      </c>
      <c r="I2867" s="1" t="s">
        <v>25</v>
      </c>
      <c r="J2867" s="1" t="s">
        <v>49</v>
      </c>
      <c r="K2867" s="4">
        <v>0</v>
      </c>
      <c r="L2867" s="4" t="str">
        <f t="shared" si="310"/>
        <v>Submitted</v>
      </c>
      <c r="M2867" s="1">
        <v>386</v>
      </c>
      <c r="N2867" s="1" t="str">
        <f t="shared" si="311"/>
        <v>High_risk</v>
      </c>
      <c r="O2867" s="1" t="str">
        <f t="shared" si="312"/>
        <v>Excellent</v>
      </c>
      <c r="P2867" s="1" t="str">
        <f t="shared" si="313"/>
        <v>Submitted</v>
      </c>
      <c r="Q2867" s="1" t="str">
        <f t="shared" si="314"/>
        <v>Valid</v>
      </c>
      <c r="R2867" s="1" t="s">
        <v>70</v>
      </c>
      <c r="S2867" s="4">
        <v>3824581</v>
      </c>
      <c r="T2867" s="1">
        <v>13.1</v>
      </c>
      <c r="U2867" s="1">
        <v>12</v>
      </c>
      <c r="V2867" s="1">
        <v>318715.08</v>
      </c>
      <c r="W2867" s="4">
        <f t="shared" si="315"/>
        <v>4175763.0153955966</v>
      </c>
      <c r="X2867" s="1" t="s">
        <v>39</v>
      </c>
      <c r="Y2867" s="1" t="s">
        <v>40</v>
      </c>
      <c r="Z2867" s="8">
        <v>48329</v>
      </c>
      <c r="AA2867" s="8" t="str">
        <f>TEXT(Table2[[#This Row],[Application_Date]],"yyy")</f>
        <v>2032</v>
      </c>
      <c r="AB2867" s="8" t="str">
        <f>TEXT(Table2[[#This Row],[Application_Date]],"mmmm")</f>
        <v>April</v>
      </c>
      <c r="AC2867" s="1" t="s">
        <v>61</v>
      </c>
      <c r="AD2867" s="1" t="s">
        <v>42</v>
      </c>
      <c r="AE2867" s="1" t="s">
        <v>31</v>
      </c>
    </row>
    <row r="2868" spans="1:31" x14ac:dyDescent="0.25">
      <c r="A2868" s="1" t="s">
        <v>5876</v>
      </c>
      <c r="B2868" s="1" t="str">
        <f>IF(COUNTIF($A$2:A2868,A2868)&gt;1,"Duplicate","Unique")</f>
        <v>Unique</v>
      </c>
      <c r="C2868" s="1" t="s">
        <v>5877</v>
      </c>
      <c r="D2868" s="1" t="s">
        <v>239</v>
      </c>
      <c r="E2868" s="1" t="str">
        <f t="shared" si="309"/>
        <v>Submitted</v>
      </c>
      <c r="F2868" s="1" t="s">
        <v>35</v>
      </c>
      <c r="G2868" s="1">
        <v>38</v>
      </c>
      <c r="H2868" s="1" t="s">
        <v>24</v>
      </c>
      <c r="I2868" s="1" t="s">
        <v>48</v>
      </c>
      <c r="J2868" s="1" t="s">
        <v>49</v>
      </c>
      <c r="K2868" s="4">
        <v>1788337</v>
      </c>
      <c r="L2868" s="4" t="str">
        <f t="shared" si="310"/>
        <v>Submitted</v>
      </c>
      <c r="M2868" s="1">
        <v>406</v>
      </c>
      <c r="N2868" s="1" t="str">
        <f t="shared" si="311"/>
        <v>High_risk</v>
      </c>
      <c r="O2868" s="1" t="str">
        <f t="shared" si="312"/>
        <v>Excellent</v>
      </c>
      <c r="P2868" s="1" t="str">
        <f t="shared" si="313"/>
        <v>Submitted</v>
      </c>
      <c r="Q2868" s="1" t="str">
        <f t="shared" si="314"/>
        <v>Valid</v>
      </c>
      <c r="R2868" s="1" t="s">
        <v>38</v>
      </c>
      <c r="S2868" s="4">
        <v>4917779</v>
      </c>
      <c r="T2868" s="1">
        <v>16.12</v>
      </c>
      <c r="U2868" s="1">
        <v>180</v>
      </c>
      <c r="V2868" s="1">
        <v>27320.99</v>
      </c>
      <c r="W2868" s="4">
        <f t="shared" si="315"/>
        <v>6606216.456666667</v>
      </c>
      <c r="X2868" s="1" t="s">
        <v>28</v>
      </c>
      <c r="Y2868" s="1" t="s">
        <v>29</v>
      </c>
      <c r="Z2868" s="8">
        <v>48330</v>
      </c>
      <c r="AA2868" s="8" t="str">
        <f>TEXT(Table2[[#This Row],[Application_Date]],"yyy")</f>
        <v>2032</v>
      </c>
      <c r="AB2868" s="8" t="str">
        <f>TEXT(Table2[[#This Row],[Application_Date]],"mmmm")</f>
        <v>April</v>
      </c>
      <c r="AC2868" s="1" t="s">
        <v>61</v>
      </c>
      <c r="AD2868" s="1" t="s">
        <v>42</v>
      </c>
      <c r="AE2868" s="1" t="s">
        <v>31</v>
      </c>
    </row>
    <row r="2869" spans="1:31" x14ac:dyDescent="0.25">
      <c r="A2869" s="1" t="s">
        <v>5878</v>
      </c>
      <c r="B2869" s="1" t="str">
        <f>IF(COUNTIF($A$2:A2869,A2869)&gt;1,"Duplicate","Unique")</f>
        <v>Unique</v>
      </c>
      <c r="C2869" s="1" t="s">
        <v>5879</v>
      </c>
      <c r="D2869" s="1" t="s">
        <v>239</v>
      </c>
      <c r="E2869" s="1" t="str">
        <f t="shared" si="309"/>
        <v>Submitted</v>
      </c>
      <c r="F2869" s="1" t="s">
        <v>35</v>
      </c>
      <c r="G2869" s="1">
        <v>58</v>
      </c>
      <c r="H2869" s="1" t="s">
        <v>24</v>
      </c>
      <c r="I2869" s="1" t="s">
        <v>48</v>
      </c>
      <c r="J2869" s="1" t="s">
        <v>37</v>
      </c>
      <c r="K2869" s="4">
        <v>1687702</v>
      </c>
      <c r="L2869" s="4" t="str">
        <f t="shared" si="310"/>
        <v>Submitted</v>
      </c>
      <c r="M2869" s="1">
        <v>830</v>
      </c>
      <c r="N2869" s="1" t="str">
        <f t="shared" si="311"/>
        <v>medium_risk</v>
      </c>
      <c r="O2869" s="1" t="str">
        <f t="shared" si="312"/>
        <v>Excellent</v>
      </c>
      <c r="P2869" s="1" t="str">
        <f t="shared" si="313"/>
        <v>Submitted</v>
      </c>
      <c r="Q2869" s="1" t="str">
        <f t="shared" si="314"/>
        <v>Valid</v>
      </c>
      <c r="R2869" s="1" t="s">
        <v>27</v>
      </c>
      <c r="S2869" s="4">
        <v>1614372</v>
      </c>
      <c r="T2869" s="1">
        <v>11.59</v>
      </c>
      <c r="U2869" s="1">
        <v>24</v>
      </c>
      <c r="V2869" s="1">
        <v>67265.5</v>
      </c>
      <c r="W2869" s="4">
        <f t="shared" si="315"/>
        <v>1559214.4305352173</v>
      </c>
      <c r="X2869" s="1" t="s">
        <v>95</v>
      </c>
      <c r="Y2869" s="1" t="s">
        <v>96</v>
      </c>
      <c r="Z2869" s="8">
        <v>48331</v>
      </c>
      <c r="AA2869" s="8" t="str">
        <f>TEXT(Table2[[#This Row],[Application_Date]],"yyy")</f>
        <v>2032</v>
      </c>
      <c r="AB2869" s="8" t="str">
        <f>TEXT(Table2[[#This Row],[Application_Date]],"mmmm")</f>
        <v>April</v>
      </c>
      <c r="AC2869" s="1" t="s">
        <v>41</v>
      </c>
      <c r="AD2869" s="1" t="s">
        <v>30</v>
      </c>
      <c r="AE2869" s="1" t="s">
        <v>31</v>
      </c>
    </row>
    <row r="2870" spans="1:31" x14ac:dyDescent="0.25">
      <c r="A2870" s="1" t="s">
        <v>5880</v>
      </c>
      <c r="B2870" s="1" t="str">
        <f>IF(COUNTIF($A$2:A2870,A2870)&gt;1,"Duplicate","Unique")</f>
        <v>Unique</v>
      </c>
      <c r="C2870" s="1" t="s">
        <v>5881</v>
      </c>
      <c r="D2870" s="1" t="s">
        <v>333</v>
      </c>
      <c r="E2870" s="1" t="str">
        <f t="shared" si="309"/>
        <v>Submitted</v>
      </c>
      <c r="F2870" s="1" t="s">
        <v>35</v>
      </c>
      <c r="G2870" s="1">
        <v>52</v>
      </c>
      <c r="H2870" s="1" t="s">
        <v>36</v>
      </c>
      <c r="I2870" s="1" t="s">
        <v>48</v>
      </c>
      <c r="J2870" s="1" t="s">
        <v>26</v>
      </c>
      <c r="K2870" s="4">
        <v>1112490</v>
      </c>
      <c r="L2870" s="4" t="str">
        <f t="shared" si="310"/>
        <v>Submitted</v>
      </c>
      <c r="M2870" s="1">
        <v>784</v>
      </c>
      <c r="N2870" s="1" t="str">
        <f t="shared" si="311"/>
        <v>medium_risk</v>
      </c>
      <c r="O2870" s="1" t="str">
        <f t="shared" si="312"/>
        <v>Excellent</v>
      </c>
      <c r="P2870" s="1" t="str">
        <f t="shared" si="313"/>
        <v>Submitted</v>
      </c>
      <c r="Q2870" s="1" t="str">
        <f t="shared" si="314"/>
        <v>Valid</v>
      </c>
      <c r="R2870" s="1" t="s">
        <v>27</v>
      </c>
      <c r="S2870" s="4">
        <v>58686</v>
      </c>
      <c r="T2870" s="1">
        <v>17.75</v>
      </c>
      <c r="U2870" s="1">
        <v>12</v>
      </c>
      <c r="V2870" s="1">
        <v>4890.5</v>
      </c>
      <c r="W2870" s="4">
        <f t="shared" si="315"/>
        <v>86807.985241400325</v>
      </c>
      <c r="X2870" s="1" t="s">
        <v>59</v>
      </c>
      <c r="Y2870" s="1" t="s">
        <v>60</v>
      </c>
      <c r="Z2870" s="8">
        <v>48332</v>
      </c>
      <c r="AA2870" s="8" t="str">
        <f>TEXT(Table2[[#This Row],[Application_Date]],"yyy")</f>
        <v>2032</v>
      </c>
      <c r="AB2870" s="8" t="str">
        <f>TEXT(Table2[[#This Row],[Application_Date]],"mmmm")</f>
        <v>April</v>
      </c>
      <c r="AC2870" s="1" t="s">
        <v>61</v>
      </c>
      <c r="AD2870" s="1" t="s">
        <v>42</v>
      </c>
      <c r="AE2870" s="1" t="s">
        <v>62</v>
      </c>
    </row>
    <row r="2871" spans="1:31" x14ac:dyDescent="0.25">
      <c r="A2871" s="1" t="s">
        <v>5882</v>
      </c>
      <c r="B2871" s="1" t="str">
        <f>IF(COUNTIF($A$2:A2871,A2871)&gt;1,"Duplicate","Unique")</f>
        <v>Unique</v>
      </c>
      <c r="C2871" s="1" t="s">
        <v>5883</v>
      </c>
      <c r="D2871" s="1" t="s">
        <v>65</v>
      </c>
      <c r="E2871" s="1" t="str">
        <f t="shared" si="309"/>
        <v>Submitted</v>
      </c>
      <c r="F2871" s="1" t="s">
        <v>47</v>
      </c>
      <c r="G2871" s="1">
        <v>64</v>
      </c>
      <c r="H2871" s="1" t="s">
        <v>36</v>
      </c>
      <c r="I2871" s="1" t="s">
        <v>48</v>
      </c>
      <c r="J2871" s="1" t="s">
        <v>26</v>
      </c>
      <c r="K2871" s="4">
        <v>1181869</v>
      </c>
      <c r="L2871" s="4" t="str">
        <f t="shared" si="310"/>
        <v>Submitted</v>
      </c>
      <c r="M2871" s="1">
        <v>496</v>
      </c>
      <c r="N2871" s="1" t="str">
        <f t="shared" si="311"/>
        <v>High_risk</v>
      </c>
      <c r="O2871" s="1" t="str">
        <f t="shared" si="312"/>
        <v>Excellent</v>
      </c>
      <c r="P2871" s="1" t="str">
        <f t="shared" si="313"/>
        <v>Submitted</v>
      </c>
      <c r="Q2871" s="1" t="str">
        <f t="shared" si="314"/>
        <v>Valid</v>
      </c>
      <c r="R2871" s="1" t="s">
        <v>27</v>
      </c>
      <c r="S2871" s="4">
        <v>2394963</v>
      </c>
      <c r="T2871" s="1">
        <v>11.7</v>
      </c>
      <c r="U2871" s="1">
        <v>60</v>
      </c>
      <c r="V2871" s="1">
        <v>39916.050000000003</v>
      </c>
      <c r="W2871" s="4">
        <f t="shared" si="315"/>
        <v>2335088.9249999998</v>
      </c>
      <c r="X2871" s="1" t="s">
        <v>95</v>
      </c>
      <c r="Y2871" s="1" t="s">
        <v>96</v>
      </c>
      <c r="Z2871" s="8">
        <v>48333</v>
      </c>
      <c r="AA2871" s="8" t="str">
        <f>TEXT(Table2[[#This Row],[Application_Date]],"yyy")</f>
        <v>2032</v>
      </c>
      <c r="AB2871" s="8" t="str">
        <f>TEXT(Table2[[#This Row],[Application_Date]],"mmmm")</f>
        <v>April</v>
      </c>
      <c r="AC2871" s="1" t="s">
        <v>41</v>
      </c>
      <c r="AD2871" s="1" t="s">
        <v>42</v>
      </c>
      <c r="AE2871" s="1" t="s">
        <v>31</v>
      </c>
    </row>
    <row r="2872" spans="1:31" x14ac:dyDescent="0.25">
      <c r="A2872" s="1" t="s">
        <v>5884</v>
      </c>
      <c r="B2872" s="1" t="str">
        <f>IF(COUNTIF($A$2:A2872,A2872)&gt;1,"Duplicate","Unique")</f>
        <v>Unique</v>
      </c>
      <c r="C2872" s="1" t="s">
        <v>5885</v>
      </c>
      <c r="D2872" s="1" t="s">
        <v>265</v>
      </c>
      <c r="E2872" s="1" t="str">
        <f t="shared" si="309"/>
        <v>Submitted</v>
      </c>
      <c r="F2872" s="1" t="s">
        <v>35</v>
      </c>
      <c r="G2872" s="1">
        <v>18</v>
      </c>
      <c r="H2872" s="1" t="s">
        <v>36</v>
      </c>
      <c r="I2872" s="1" t="s">
        <v>25</v>
      </c>
      <c r="J2872" s="1" t="s">
        <v>70</v>
      </c>
      <c r="K2872" s="4">
        <v>568369</v>
      </c>
      <c r="L2872" s="4" t="str">
        <f t="shared" si="310"/>
        <v>Submitted</v>
      </c>
      <c r="M2872" s="1">
        <v>440</v>
      </c>
      <c r="N2872" s="1" t="str">
        <f t="shared" si="311"/>
        <v>High_risk</v>
      </c>
      <c r="O2872" s="1" t="str">
        <f t="shared" si="312"/>
        <v>Excellent</v>
      </c>
      <c r="P2872" s="1" t="str">
        <f t="shared" si="313"/>
        <v>Submitted</v>
      </c>
      <c r="Q2872" s="1" t="str">
        <f t="shared" si="314"/>
        <v>Valid</v>
      </c>
      <c r="R2872" s="1" t="s">
        <v>38</v>
      </c>
      <c r="S2872" s="4">
        <v>3103068</v>
      </c>
      <c r="T2872" s="1">
        <v>7.86</v>
      </c>
      <c r="U2872" s="1">
        <v>180</v>
      </c>
      <c r="V2872" s="1">
        <v>17239.27</v>
      </c>
      <c r="W2872" s="4">
        <f t="shared" si="315"/>
        <v>2032509.54</v>
      </c>
      <c r="X2872" s="1" t="s">
        <v>95</v>
      </c>
      <c r="Y2872" s="1" t="s">
        <v>96</v>
      </c>
      <c r="Z2872" s="8">
        <v>48334</v>
      </c>
      <c r="AA2872" s="8" t="str">
        <f>TEXT(Table2[[#This Row],[Application_Date]],"yyy")</f>
        <v>2032</v>
      </c>
      <c r="AB2872" s="8" t="str">
        <f>TEXT(Table2[[#This Row],[Application_Date]],"mmmm")</f>
        <v>April</v>
      </c>
      <c r="AC2872" s="1" t="s">
        <v>61</v>
      </c>
      <c r="AD2872" s="1" t="s">
        <v>30</v>
      </c>
      <c r="AE2872" s="1" t="s">
        <v>66</v>
      </c>
    </row>
    <row r="2873" spans="1:31" x14ac:dyDescent="0.25">
      <c r="A2873" s="1" t="s">
        <v>5886</v>
      </c>
      <c r="B2873" s="1" t="str">
        <f>IF(COUNTIF($A$2:A2873,A2873)&gt;1,"Duplicate","Unique")</f>
        <v>Unique</v>
      </c>
      <c r="C2873" s="1" t="s">
        <v>5887</v>
      </c>
      <c r="D2873" s="1" t="s">
        <v>766</v>
      </c>
      <c r="E2873" s="1" t="str">
        <f t="shared" si="309"/>
        <v>Submitted</v>
      </c>
      <c r="F2873" s="1" t="s">
        <v>47</v>
      </c>
      <c r="G2873" s="1">
        <v>62</v>
      </c>
      <c r="H2873" s="1" t="s">
        <v>36</v>
      </c>
      <c r="I2873" s="1" t="s">
        <v>48</v>
      </c>
      <c r="J2873" s="1" t="s">
        <v>26</v>
      </c>
      <c r="K2873" s="4">
        <v>1062431</v>
      </c>
      <c r="L2873" s="4" t="str">
        <f t="shared" si="310"/>
        <v>Submitted</v>
      </c>
      <c r="M2873" s="1">
        <v>594</v>
      </c>
      <c r="N2873" s="1" t="str">
        <f t="shared" si="311"/>
        <v>High_risk</v>
      </c>
      <c r="O2873" s="1" t="str">
        <f t="shared" si="312"/>
        <v>Excellent</v>
      </c>
      <c r="P2873" s="1" t="str">
        <f t="shared" si="313"/>
        <v>Submitted</v>
      </c>
      <c r="Q2873" s="1" t="str">
        <f t="shared" si="314"/>
        <v>Valid</v>
      </c>
      <c r="R2873" s="1" t="s">
        <v>6</v>
      </c>
      <c r="S2873" s="4">
        <v>2676058</v>
      </c>
      <c r="T2873" s="1">
        <v>7.81</v>
      </c>
      <c r="U2873" s="1">
        <v>180</v>
      </c>
      <c r="V2873" s="1">
        <v>14866.99</v>
      </c>
      <c r="W2873" s="4">
        <f t="shared" si="315"/>
        <v>1741667.7483333331</v>
      </c>
      <c r="X2873" s="1" t="s">
        <v>59</v>
      </c>
      <c r="Y2873" s="1" t="s">
        <v>60</v>
      </c>
      <c r="Z2873" s="8">
        <v>48335</v>
      </c>
      <c r="AA2873" s="8" t="str">
        <f>TEXT(Table2[[#This Row],[Application_Date]],"yyy")</f>
        <v>2032</v>
      </c>
      <c r="AB2873" s="8" t="str">
        <f>TEXT(Table2[[#This Row],[Application_Date]],"mmmm")</f>
        <v>May</v>
      </c>
      <c r="AC2873" s="1" t="s">
        <v>61</v>
      </c>
      <c r="AD2873" s="1" t="s">
        <v>30</v>
      </c>
      <c r="AE2873" s="1" t="s">
        <v>62</v>
      </c>
    </row>
    <row r="2874" spans="1:31" x14ac:dyDescent="0.25">
      <c r="A2874" s="1" t="s">
        <v>5888</v>
      </c>
      <c r="B2874" s="1" t="str">
        <f>IF(COUNTIF($A$2:A2874,A2874)&gt;1,"Duplicate","Unique")</f>
        <v>Unique</v>
      </c>
      <c r="C2874" s="1" t="s">
        <v>5889</v>
      </c>
      <c r="D2874" s="1" t="s">
        <v>118</v>
      </c>
      <c r="E2874" s="1" t="str">
        <f t="shared" si="309"/>
        <v>Submitted</v>
      </c>
      <c r="F2874" s="1" t="s">
        <v>35</v>
      </c>
      <c r="G2874" s="1">
        <v>21</v>
      </c>
      <c r="H2874" s="1" t="s">
        <v>24</v>
      </c>
      <c r="I2874" s="1" t="s">
        <v>25</v>
      </c>
      <c r="J2874" s="1" t="s">
        <v>37</v>
      </c>
      <c r="K2874" s="4">
        <v>918082</v>
      </c>
      <c r="L2874" s="4" t="str">
        <f t="shared" si="310"/>
        <v>Submitted</v>
      </c>
      <c r="M2874" s="1">
        <v>897</v>
      </c>
      <c r="N2874" s="1" t="str">
        <f t="shared" si="311"/>
        <v>medium_risk</v>
      </c>
      <c r="O2874" s="1" t="str">
        <f t="shared" si="312"/>
        <v>Excellent</v>
      </c>
      <c r="P2874" s="1" t="str">
        <f t="shared" si="313"/>
        <v>Submitted</v>
      </c>
      <c r="Q2874" s="1" t="str">
        <f t="shared" si="314"/>
        <v>Valid</v>
      </c>
      <c r="R2874" s="1" t="s">
        <v>82</v>
      </c>
      <c r="S2874" s="4">
        <v>3495503</v>
      </c>
      <c r="T2874" s="1">
        <v>11.21</v>
      </c>
      <c r="U2874" s="1">
        <v>36</v>
      </c>
      <c r="V2874" s="1">
        <v>97097.31</v>
      </c>
      <c r="W2874" s="4">
        <f t="shared" si="315"/>
        <v>3265382.3859918788</v>
      </c>
      <c r="X2874" s="1" t="s">
        <v>105</v>
      </c>
      <c r="Y2874" s="1" t="s">
        <v>106</v>
      </c>
      <c r="Z2874" s="8">
        <v>48336</v>
      </c>
      <c r="AA2874" s="8" t="str">
        <f>TEXT(Table2[[#This Row],[Application_Date]],"yyy")</f>
        <v>2032</v>
      </c>
      <c r="AB2874" s="8" t="str">
        <f>TEXT(Table2[[#This Row],[Application_Date]],"mmmm")</f>
        <v>May</v>
      </c>
      <c r="AC2874" s="1" t="s">
        <v>41</v>
      </c>
      <c r="AD2874" s="1" t="s">
        <v>30</v>
      </c>
      <c r="AE2874" s="1" t="s">
        <v>43</v>
      </c>
    </row>
    <row r="2875" spans="1:31" x14ac:dyDescent="0.25">
      <c r="A2875" s="1" t="s">
        <v>5890</v>
      </c>
      <c r="B2875" s="1" t="str">
        <f>IF(COUNTIF($A$2:A2875,A2875)&gt;1,"Duplicate","Unique")</f>
        <v>Unique</v>
      </c>
      <c r="C2875" s="1" t="s">
        <v>5891</v>
      </c>
      <c r="D2875" s="1" t="s">
        <v>69</v>
      </c>
      <c r="E2875" s="1" t="str">
        <f t="shared" si="309"/>
        <v>Submitted</v>
      </c>
      <c r="F2875" s="1" t="s">
        <v>35</v>
      </c>
      <c r="G2875" s="1">
        <v>54</v>
      </c>
      <c r="H2875" s="1" t="s">
        <v>36</v>
      </c>
      <c r="I2875" s="1" t="s">
        <v>25</v>
      </c>
      <c r="J2875" s="1" t="s">
        <v>70</v>
      </c>
      <c r="K2875" s="4">
        <v>1012068</v>
      </c>
      <c r="L2875" s="4" t="str">
        <f t="shared" si="310"/>
        <v>Submitted</v>
      </c>
      <c r="M2875" s="1">
        <v>349</v>
      </c>
      <c r="N2875" s="1" t="str">
        <f t="shared" si="311"/>
        <v>High_risk</v>
      </c>
      <c r="O2875" s="1" t="str">
        <f t="shared" si="312"/>
        <v>Excellent</v>
      </c>
      <c r="P2875" s="1" t="str">
        <f t="shared" si="313"/>
        <v>Submitted</v>
      </c>
      <c r="Q2875" s="1" t="str">
        <f t="shared" si="314"/>
        <v>Valid</v>
      </c>
      <c r="R2875" s="1" t="s">
        <v>38</v>
      </c>
      <c r="S2875" s="4">
        <v>871095</v>
      </c>
      <c r="T2875" s="1">
        <v>16.010000000000002</v>
      </c>
      <c r="U2875" s="1">
        <v>120</v>
      </c>
      <c r="V2875" s="1">
        <v>7259.12</v>
      </c>
      <c r="W2875" s="4">
        <f t="shared" si="315"/>
        <v>1162185.9125000001</v>
      </c>
      <c r="X2875" s="1" t="s">
        <v>85</v>
      </c>
      <c r="Y2875" s="1" t="s">
        <v>86</v>
      </c>
      <c r="Z2875" s="8">
        <v>48337</v>
      </c>
      <c r="AA2875" s="8" t="str">
        <f>TEXT(Table2[[#This Row],[Application_Date]],"yyy")</f>
        <v>2032</v>
      </c>
      <c r="AB2875" s="8" t="str">
        <f>TEXT(Table2[[#This Row],[Application_Date]],"mmmm")</f>
        <v>May</v>
      </c>
      <c r="AC2875" s="1" t="s">
        <v>61</v>
      </c>
      <c r="AD2875" s="1" t="s">
        <v>30</v>
      </c>
      <c r="AE2875" s="1" t="s">
        <v>43</v>
      </c>
    </row>
    <row r="2876" spans="1:31" x14ac:dyDescent="0.25">
      <c r="A2876" s="1" t="s">
        <v>5892</v>
      </c>
      <c r="B2876" s="1" t="str">
        <f>IF(COUNTIF($A$2:A2876,A2876)&gt;1,"Duplicate","Unique")</f>
        <v>Unique</v>
      </c>
      <c r="C2876" s="1" t="s">
        <v>5893</v>
      </c>
      <c r="D2876" s="1" t="s">
        <v>196</v>
      </c>
      <c r="E2876" s="1" t="str">
        <f t="shared" si="309"/>
        <v>Submitted</v>
      </c>
      <c r="F2876" s="1" t="s">
        <v>35</v>
      </c>
      <c r="G2876" s="1">
        <v>44</v>
      </c>
      <c r="H2876" s="1" t="s">
        <v>24</v>
      </c>
      <c r="I2876" s="1" t="s">
        <v>48</v>
      </c>
      <c r="J2876" s="1" t="s">
        <v>37</v>
      </c>
      <c r="K2876" s="4">
        <v>1813740</v>
      </c>
      <c r="L2876" s="4" t="str">
        <f t="shared" si="310"/>
        <v>Submitted</v>
      </c>
      <c r="M2876" s="1">
        <v>623</v>
      </c>
      <c r="N2876" s="1" t="str">
        <f t="shared" si="311"/>
        <v>low_risk</v>
      </c>
      <c r="O2876" s="1" t="str">
        <f t="shared" si="312"/>
        <v>Excellent</v>
      </c>
      <c r="P2876" s="1" t="str">
        <f t="shared" si="313"/>
        <v>Submitted</v>
      </c>
      <c r="Q2876" s="1" t="str">
        <f t="shared" si="314"/>
        <v>Valid</v>
      </c>
      <c r="R2876" s="1" t="s">
        <v>38</v>
      </c>
      <c r="S2876" s="4">
        <v>52712</v>
      </c>
      <c r="T2876" s="1">
        <v>16.38</v>
      </c>
      <c r="U2876" s="1">
        <v>12</v>
      </c>
      <c r="V2876" s="1">
        <v>4392.67</v>
      </c>
      <c r="W2876" s="4">
        <f t="shared" si="315"/>
        <v>71954.230079692294</v>
      </c>
      <c r="X2876" s="1" t="s">
        <v>39</v>
      </c>
      <c r="Y2876" s="1" t="s">
        <v>40</v>
      </c>
      <c r="Z2876" s="8">
        <v>48338</v>
      </c>
      <c r="AA2876" s="8" t="str">
        <f>TEXT(Table2[[#This Row],[Application_Date]],"yyy")</f>
        <v>2032</v>
      </c>
      <c r="AB2876" s="8" t="str">
        <f>TEXT(Table2[[#This Row],[Application_Date]],"mmmm")</f>
        <v>May</v>
      </c>
      <c r="AC2876" s="1" t="s">
        <v>61</v>
      </c>
      <c r="AD2876" s="1" t="s">
        <v>42</v>
      </c>
      <c r="AE2876" s="1" t="s">
        <v>43</v>
      </c>
    </row>
    <row r="2877" spans="1:31" x14ac:dyDescent="0.25">
      <c r="A2877" s="1" t="s">
        <v>5894</v>
      </c>
      <c r="B2877" s="1" t="str">
        <f>IF(COUNTIF($A$2:A2877,A2877)&gt;1,"Duplicate","Unique")</f>
        <v>Unique</v>
      </c>
      <c r="C2877" s="1" t="s">
        <v>5895</v>
      </c>
      <c r="D2877" s="1" t="s">
        <v>55</v>
      </c>
      <c r="E2877" s="1" t="str">
        <f t="shared" si="309"/>
        <v>Submitted</v>
      </c>
      <c r="F2877" s="1" t="s">
        <v>47</v>
      </c>
      <c r="G2877" s="1">
        <v>35</v>
      </c>
      <c r="H2877" s="1" t="s">
        <v>24</v>
      </c>
      <c r="I2877" s="1" t="s">
        <v>25</v>
      </c>
      <c r="J2877" s="1" t="s">
        <v>70</v>
      </c>
      <c r="K2877" s="4">
        <v>2287210</v>
      </c>
      <c r="L2877" s="4" t="str">
        <f t="shared" si="310"/>
        <v>Submitted</v>
      </c>
      <c r="M2877" s="1">
        <v>509</v>
      </c>
      <c r="N2877" s="1" t="str">
        <f t="shared" si="311"/>
        <v>High_risk</v>
      </c>
      <c r="O2877" s="1" t="str">
        <f t="shared" si="312"/>
        <v>Excellent</v>
      </c>
      <c r="P2877" s="1" t="str">
        <f t="shared" si="313"/>
        <v>Submitted</v>
      </c>
      <c r="Q2877" s="1" t="str">
        <f t="shared" si="314"/>
        <v>Valid</v>
      </c>
      <c r="R2877" s="1" t="s">
        <v>6</v>
      </c>
      <c r="S2877" s="4">
        <v>351759</v>
      </c>
      <c r="T2877" s="1">
        <v>10.93</v>
      </c>
      <c r="U2877" s="1">
        <v>60</v>
      </c>
      <c r="V2877" s="1">
        <v>5862.65</v>
      </c>
      <c r="W2877" s="4">
        <f t="shared" si="315"/>
        <v>320393.82249999995</v>
      </c>
      <c r="X2877" s="1" t="s">
        <v>85</v>
      </c>
      <c r="Y2877" s="1" t="s">
        <v>86</v>
      </c>
      <c r="Z2877" s="8">
        <v>48339</v>
      </c>
      <c r="AA2877" s="8" t="str">
        <f>TEXT(Table2[[#This Row],[Application_Date]],"yyy")</f>
        <v>2032</v>
      </c>
      <c r="AB2877" s="8" t="str">
        <f>TEXT(Table2[[#This Row],[Application_Date]],"mmmm")</f>
        <v>May</v>
      </c>
      <c r="AC2877" s="1" t="s">
        <v>52</v>
      </c>
      <c r="AD2877" s="1" t="s">
        <v>42</v>
      </c>
      <c r="AE2877" s="1" t="s">
        <v>31</v>
      </c>
    </row>
    <row r="2878" spans="1:31" x14ac:dyDescent="0.25">
      <c r="A2878" s="1" t="s">
        <v>5896</v>
      </c>
      <c r="B2878" s="1" t="str">
        <f>IF(COUNTIF($A$2:A2878,A2878)&gt;1,"Duplicate","Unique")</f>
        <v>Unique</v>
      </c>
      <c r="C2878" s="1" t="s">
        <v>5897</v>
      </c>
      <c r="D2878" s="1" t="s">
        <v>133</v>
      </c>
      <c r="E2878" s="1" t="str">
        <f t="shared" si="309"/>
        <v>Submitted</v>
      </c>
      <c r="F2878" s="1" t="s">
        <v>47</v>
      </c>
      <c r="G2878" s="1">
        <v>48</v>
      </c>
      <c r="H2878" s="1" t="s">
        <v>24</v>
      </c>
      <c r="I2878" s="1" t="s">
        <v>25</v>
      </c>
      <c r="J2878" s="1" t="s">
        <v>70</v>
      </c>
      <c r="K2878" s="4">
        <v>939045</v>
      </c>
      <c r="L2878" s="4" t="str">
        <f t="shared" si="310"/>
        <v>Submitted</v>
      </c>
      <c r="M2878" s="1">
        <v>475</v>
      </c>
      <c r="N2878" s="1" t="str">
        <f t="shared" si="311"/>
        <v>High_risk</v>
      </c>
      <c r="O2878" s="1" t="str">
        <f t="shared" si="312"/>
        <v>Excellent</v>
      </c>
      <c r="P2878" s="1" t="str">
        <f t="shared" si="313"/>
        <v>Submitted</v>
      </c>
      <c r="Q2878" s="1" t="str">
        <f t="shared" si="314"/>
        <v>Valid</v>
      </c>
      <c r="R2878" s="1" t="s">
        <v>27</v>
      </c>
      <c r="S2878" s="4">
        <v>2923348</v>
      </c>
      <c r="T2878" s="1">
        <v>11.06</v>
      </c>
      <c r="U2878" s="1">
        <v>12</v>
      </c>
      <c r="V2878" s="1">
        <v>243612.33</v>
      </c>
      <c r="W2878" s="4">
        <f t="shared" si="315"/>
        <v>2695415.2983429697</v>
      </c>
      <c r="X2878" s="1" t="s">
        <v>39</v>
      </c>
      <c r="Y2878" s="1" t="s">
        <v>40</v>
      </c>
      <c r="Z2878" s="8">
        <v>48340</v>
      </c>
      <c r="AA2878" s="8" t="str">
        <f>TEXT(Table2[[#This Row],[Application_Date]],"yyy")</f>
        <v>2032</v>
      </c>
      <c r="AB2878" s="8" t="str">
        <f>TEXT(Table2[[#This Row],[Application_Date]],"mmmm")</f>
        <v>May</v>
      </c>
      <c r="AC2878" s="1" t="s">
        <v>52</v>
      </c>
      <c r="AD2878" s="1" t="s">
        <v>30</v>
      </c>
      <c r="AE2878" s="1" t="s">
        <v>66</v>
      </c>
    </row>
    <row r="2879" spans="1:31" x14ac:dyDescent="0.25">
      <c r="A2879" s="1" t="s">
        <v>5898</v>
      </c>
      <c r="B2879" s="1" t="str">
        <f>IF(COUNTIF($A$2:A2879,A2879)&gt;1,"Duplicate","Unique")</f>
        <v>Unique</v>
      </c>
      <c r="C2879" s="1" t="s">
        <v>5899</v>
      </c>
      <c r="D2879" s="1" t="s">
        <v>99</v>
      </c>
      <c r="E2879" s="1" t="str">
        <f t="shared" si="309"/>
        <v>Submitted</v>
      </c>
      <c r="F2879" s="1" t="s">
        <v>47</v>
      </c>
      <c r="G2879" s="1">
        <v>39</v>
      </c>
      <c r="H2879" s="1" t="s">
        <v>24</v>
      </c>
      <c r="I2879" s="1" t="s">
        <v>48</v>
      </c>
      <c r="J2879" s="1" t="s">
        <v>49</v>
      </c>
      <c r="K2879" s="4">
        <v>1331844</v>
      </c>
      <c r="L2879" s="4" t="str">
        <f t="shared" si="310"/>
        <v>Submitted</v>
      </c>
      <c r="M2879" s="1">
        <v>815</v>
      </c>
      <c r="N2879" s="1" t="str">
        <f t="shared" si="311"/>
        <v>medium_risk</v>
      </c>
      <c r="O2879" s="1" t="str">
        <f t="shared" si="312"/>
        <v>Excellent</v>
      </c>
      <c r="P2879" s="1" t="str">
        <f t="shared" si="313"/>
        <v>Submitted</v>
      </c>
      <c r="Q2879" s="1" t="str">
        <f t="shared" si="314"/>
        <v>Valid</v>
      </c>
      <c r="R2879" s="1" t="s">
        <v>38</v>
      </c>
      <c r="S2879" s="4">
        <v>899242</v>
      </c>
      <c r="T2879" s="1">
        <v>8.2899999999999991</v>
      </c>
      <c r="U2879" s="1">
        <v>180</v>
      </c>
      <c r="V2879" s="1">
        <v>4995.79</v>
      </c>
      <c r="W2879" s="4">
        <f t="shared" si="315"/>
        <v>621226.34833333327</v>
      </c>
      <c r="X2879" s="1" t="s">
        <v>59</v>
      </c>
      <c r="Y2879" s="1" t="s">
        <v>60</v>
      </c>
      <c r="Z2879" s="8">
        <v>48341</v>
      </c>
      <c r="AA2879" s="8" t="str">
        <f>TEXT(Table2[[#This Row],[Application_Date]],"yyy")</f>
        <v>2032</v>
      </c>
      <c r="AB2879" s="8" t="str">
        <f>TEXT(Table2[[#This Row],[Application_Date]],"mmmm")</f>
        <v>May</v>
      </c>
      <c r="AC2879" s="1" t="s">
        <v>41</v>
      </c>
      <c r="AD2879" s="1" t="s">
        <v>42</v>
      </c>
      <c r="AE2879" s="1" t="s">
        <v>62</v>
      </c>
    </row>
    <row r="2880" spans="1:31" x14ac:dyDescent="0.25">
      <c r="A2880" s="1" t="s">
        <v>5900</v>
      </c>
      <c r="B2880" s="1" t="str">
        <f>IF(COUNTIF($A$2:A2880,A2880)&gt;1,"Duplicate","Unique")</f>
        <v>Unique</v>
      </c>
      <c r="C2880" s="1" t="s">
        <v>5901</v>
      </c>
      <c r="D2880" s="1" t="s">
        <v>55</v>
      </c>
      <c r="E2880" s="1" t="str">
        <f t="shared" si="309"/>
        <v>Submitted</v>
      </c>
      <c r="F2880" s="1" t="s">
        <v>47</v>
      </c>
      <c r="G2880" s="1">
        <v>56</v>
      </c>
      <c r="H2880" s="1" t="s">
        <v>36</v>
      </c>
      <c r="I2880" s="1" t="s">
        <v>25</v>
      </c>
      <c r="J2880" s="1" t="s">
        <v>70</v>
      </c>
      <c r="K2880" s="4">
        <v>1553152</v>
      </c>
      <c r="L2880" s="4" t="str">
        <f t="shared" si="310"/>
        <v>Submitted</v>
      </c>
      <c r="M2880" s="1">
        <v>700</v>
      </c>
      <c r="N2880" s="1" t="str">
        <f t="shared" si="311"/>
        <v>low_risk</v>
      </c>
      <c r="O2880" s="1" t="str">
        <f t="shared" si="312"/>
        <v>Excellent</v>
      </c>
      <c r="P2880" s="1" t="str">
        <f t="shared" si="313"/>
        <v>Submitted</v>
      </c>
      <c r="Q2880" s="1" t="str">
        <f t="shared" si="314"/>
        <v>Valid</v>
      </c>
      <c r="R2880" s="1" t="s">
        <v>27</v>
      </c>
      <c r="S2880" s="4">
        <v>1755511</v>
      </c>
      <c r="T2880" s="1">
        <v>11.91</v>
      </c>
      <c r="U2880" s="1">
        <v>60</v>
      </c>
      <c r="V2880" s="1">
        <v>29258.52</v>
      </c>
      <c r="W2880" s="4">
        <f t="shared" si="315"/>
        <v>1742344.6675</v>
      </c>
      <c r="X2880" s="1" t="s">
        <v>105</v>
      </c>
      <c r="Y2880" s="1" t="s">
        <v>106</v>
      </c>
      <c r="Z2880" s="8">
        <v>48342</v>
      </c>
      <c r="AA2880" s="8" t="str">
        <f>TEXT(Table2[[#This Row],[Application_Date]],"yyy")</f>
        <v>2032</v>
      </c>
      <c r="AB2880" s="8" t="str">
        <f>TEXT(Table2[[#This Row],[Application_Date]],"mmmm")</f>
        <v>May</v>
      </c>
      <c r="AC2880" s="1" t="s">
        <v>61</v>
      </c>
      <c r="AD2880" s="1" t="s">
        <v>30</v>
      </c>
      <c r="AE2880" s="1" t="s">
        <v>43</v>
      </c>
    </row>
    <row r="2881" spans="1:31" x14ac:dyDescent="0.25">
      <c r="A2881" s="1" t="s">
        <v>5902</v>
      </c>
      <c r="B2881" s="1" t="str">
        <f>IF(COUNTIF($A$2:A2881,A2881)&gt;1,"Duplicate","Unique")</f>
        <v>Unique</v>
      </c>
      <c r="C2881" s="1" t="s">
        <v>5903</v>
      </c>
      <c r="D2881" s="1" t="s">
        <v>148</v>
      </c>
      <c r="E2881" s="1" t="str">
        <f t="shared" si="309"/>
        <v>Submitted</v>
      </c>
      <c r="F2881" s="1" t="s">
        <v>47</v>
      </c>
      <c r="G2881" s="1">
        <v>61</v>
      </c>
      <c r="H2881" s="1" t="s">
        <v>24</v>
      </c>
      <c r="I2881" s="1" t="s">
        <v>48</v>
      </c>
      <c r="J2881" s="1" t="s">
        <v>70</v>
      </c>
      <c r="K2881" s="4">
        <v>1798586</v>
      </c>
      <c r="L2881" s="4" t="str">
        <f t="shared" si="310"/>
        <v>Submitted</v>
      </c>
      <c r="M2881" s="1">
        <v>800</v>
      </c>
      <c r="N2881" s="1" t="str">
        <f t="shared" si="311"/>
        <v>medium_risk</v>
      </c>
      <c r="O2881" s="1" t="str">
        <f t="shared" si="312"/>
        <v>Excellent</v>
      </c>
      <c r="P2881" s="1" t="str">
        <f t="shared" si="313"/>
        <v>Submitted</v>
      </c>
      <c r="Q2881" s="1" t="str">
        <f t="shared" si="314"/>
        <v>Valid</v>
      </c>
      <c r="R2881" s="1" t="s">
        <v>27</v>
      </c>
      <c r="S2881" s="4">
        <v>0</v>
      </c>
      <c r="T2881" s="1">
        <v>8.6</v>
      </c>
      <c r="U2881" s="1">
        <v>24</v>
      </c>
      <c r="V2881" s="1">
        <v>10416.67</v>
      </c>
      <c r="W2881" s="4">
        <f t="shared" si="315"/>
        <v>0</v>
      </c>
      <c r="X2881" s="1" t="s">
        <v>105</v>
      </c>
      <c r="Y2881" s="1" t="s">
        <v>106</v>
      </c>
      <c r="Z2881" s="8">
        <v>48343</v>
      </c>
      <c r="AA2881" s="8" t="str">
        <f>TEXT(Table2[[#This Row],[Application_Date]],"yyy")</f>
        <v>2032</v>
      </c>
      <c r="AB2881" s="8" t="str">
        <f>TEXT(Table2[[#This Row],[Application_Date]],"mmmm")</f>
        <v>May</v>
      </c>
      <c r="AC2881" s="1" t="s">
        <v>61</v>
      </c>
      <c r="AD2881" s="1" t="s">
        <v>30</v>
      </c>
      <c r="AE2881" s="1" t="s">
        <v>31</v>
      </c>
    </row>
    <row r="2882" spans="1:31" x14ac:dyDescent="0.25">
      <c r="A2882" s="1" t="s">
        <v>5904</v>
      </c>
      <c r="B2882" s="1" t="str">
        <f>IF(COUNTIF($A$2:A2882,A2882)&gt;1,"Duplicate","Unique")</f>
        <v>Unique</v>
      </c>
      <c r="C2882" s="1" t="s">
        <v>5905</v>
      </c>
      <c r="D2882" s="1" t="s">
        <v>572</v>
      </c>
      <c r="E2882" s="1" t="str">
        <f t="shared" ref="E2882:E2945" si="316">IF(C2882="","Missing","Submitted")</f>
        <v>Submitted</v>
      </c>
      <c r="F2882" s="1" t="s">
        <v>47</v>
      </c>
      <c r="G2882" s="1">
        <v>51</v>
      </c>
      <c r="H2882" s="1" t="s">
        <v>24</v>
      </c>
      <c r="I2882" s="1" t="s">
        <v>25</v>
      </c>
      <c r="J2882" s="1" t="s">
        <v>70</v>
      </c>
      <c r="K2882" s="4">
        <v>354811</v>
      </c>
      <c r="L2882" s="4" t="str">
        <f t="shared" ref="L2882:L2945" si="317">IF(K2882="","Missing","Submitted")</f>
        <v>Submitted</v>
      </c>
      <c r="M2882" s="1">
        <v>790</v>
      </c>
      <c r="N2882" s="1" t="str">
        <f t="shared" ref="N2882:N2945" si="318">IF(M2882&lt;600,"High_risk",IF(M2882&gt;=750,"medium_risk","low_risk"))</f>
        <v>medium_risk</v>
      </c>
      <c r="O2882" s="1" t="str">
        <f t="shared" ref="O2882:O2945" si="319">IF(J2883&lt;503,"Poor",IF(J2883&lt;=550,"Fair",IF(J2883&lt;=750,"Good","Excellent")))</f>
        <v>Excellent</v>
      </c>
      <c r="P2882" s="1" t="str">
        <f t="shared" ref="P2882:P2945" si="320">IF(S2882="","Missing","Submitted")</f>
        <v>Submitted</v>
      </c>
      <c r="Q2882" s="1" t="str">
        <f t="shared" ref="Q2882:Q2945" si="321">IF(AND(M2882&gt;=300,M2882&lt;=900),"Valid","Invalid")</f>
        <v>Valid</v>
      </c>
      <c r="R2882" s="1" t="s">
        <v>27</v>
      </c>
      <c r="S2882" s="4">
        <v>801608</v>
      </c>
      <c r="T2882" s="1">
        <v>11.54</v>
      </c>
      <c r="U2882" s="1">
        <v>12</v>
      </c>
      <c r="V2882" s="1">
        <v>66800.67</v>
      </c>
      <c r="W2882" s="4">
        <f t="shared" ref="W2882:W2945" si="322">PMT(T2882/12,U2882,-S2882)</f>
        <v>771117.16829318693</v>
      </c>
      <c r="X2882" s="1" t="s">
        <v>105</v>
      </c>
      <c r="Y2882" s="1" t="s">
        <v>106</v>
      </c>
      <c r="Z2882" s="8">
        <v>48344</v>
      </c>
      <c r="AA2882" s="8" t="str">
        <f>TEXT(Table2[[#This Row],[Application_Date]],"yyy")</f>
        <v>2032</v>
      </c>
      <c r="AB2882" s="8" t="str">
        <f>TEXT(Table2[[#This Row],[Application_Date]],"mmmm")</f>
        <v>May</v>
      </c>
      <c r="AC2882" s="1" t="s">
        <v>61</v>
      </c>
      <c r="AD2882" s="1" t="s">
        <v>42</v>
      </c>
      <c r="AE2882" s="1" t="s">
        <v>43</v>
      </c>
    </row>
    <row r="2883" spans="1:31" x14ac:dyDescent="0.25">
      <c r="A2883" s="1" t="s">
        <v>5906</v>
      </c>
      <c r="B2883" s="1" t="str">
        <f>IF(COUNTIF($A$2:A2883,A2883)&gt;1,"Duplicate","Unique")</f>
        <v>Unique</v>
      </c>
      <c r="C2883" s="1" t="s">
        <v>5907</v>
      </c>
      <c r="D2883" s="1" t="s">
        <v>454</v>
      </c>
      <c r="E2883" s="1" t="str">
        <f t="shared" si="316"/>
        <v>Submitted</v>
      </c>
      <c r="F2883" s="1" t="s">
        <v>47</v>
      </c>
      <c r="G2883" s="1">
        <v>29</v>
      </c>
      <c r="H2883" s="1" t="s">
        <v>36</v>
      </c>
      <c r="I2883" s="1" t="s">
        <v>25</v>
      </c>
      <c r="J2883" s="1" t="s">
        <v>37</v>
      </c>
      <c r="K2883" s="4">
        <v>400012</v>
      </c>
      <c r="L2883" s="4" t="str">
        <f t="shared" si="317"/>
        <v>Submitted</v>
      </c>
      <c r="M2883" s="1">
        <v>736</v>
      </c>
      <c r="N2883" s="1" t="str">
        <f t="shared" si="318"/>
        <v>low_risk</v>
      </c>
      <c r="O2883" s="1" t="str">
        <f t="shared" si="319"/>
        <v>Excellent</v>
      </c>
      <c r="P2883" s="1" t="str">
        <f t="shared" si="320"/>
        <v>Submitted</v>
      </c>
      <c r="Q2883" s="1" t="str">
        <f t="shared" si="321"/>
        <v>Valid</v>
      </c>
      <c r="R2883" s="1" t="s">
        <v>6</v>
      </c>
      <c r="S2883" s="4">
        <v>4361771</v>
      </c>
      <c r="T2883" s="1">
        <v>12.81</v>
      </c>
      <c r="U2883" s="1">
        <v>60</v>
      </c>
      <c r="V2883" s="1">
        <v>72696.179999999993</v>
      </c>
      <c r="W2883" s="4">
        <f t="shared" si="322"/>
        <v>4656190.5425000004</v>
      </c>
      <c r="X2883" s="1" t="s">
        <v>105</v>
      </c>
      <c r="Y2883" s="1" t="s">
        <v>106</v>
      </c>
      <c r="Z2883" s="8">
        <v>48345</v>
      </c>
      <c r="AA2883" s="8" t="str">
        <f>TEXT(Table2[[#This Row],[Application_Date]],"yyy")</f>
        <v>2032</v>
      </c>
      <c r="AB2883" s="8" t="str">
        <f>TEXT(Table2[[#This Row],[Application_Date]],"mmmm")</f>
        <v>May</v>
      </c>
      <c r="AC2883" s="1" t="s">
        <v>41</v>
      </c>
      <c r="AD2883" s="1" t="s">
        <v>30</v>
      </c>
      <c r="AE2883" s="1" t="s">
        <v>31</v>
      </c>
    </row>
    <row r="2884" spans="1:31" x14ac:dyDescent="0.25">
      <c r="A2884" s="1" t="s">
        <v>5908</v>
      </c>
      <c r="B2884" s="1" t="str">
        <f>IF(COUNTIF($A$2:A2884,A2884)&gt;1,"Duplicate","Unique")</f>
        <v>Unique</v>
      </c>
      <c r="C2884" s="1" t="s">
        <v>5909</v>
      </c>
      <c r="D2884" s="1" t="s">
        <v>293</v>
      </c>
      <c r="E2884" s="1" t="str">
        <f t="shared" si="316"/>
        <v>Submitted</v>
      </c>
      <c r="F2884" s="1" t="s">
        <v>35</v>
      </c>
      <c r="G2884" s="1">
        <v>54</v>
      </c>
      <c r="H2884" s="1" t="s">
        <v>36</v>
      </c>
      <c r="I2884" s="1" t="s">
        <v>48</v>
      </c>
      <c r="J2884" s="1" t="s">
        <v>70</v>
      </c>
      <c r="K2884" s="4">
        <v>1357702</v>
      </c>
      <c r="L2884" s="4" t="str">
        <f t="shared" si="317"/>
        <v>Submitted</v>
      </c>
      <c r="M2884" s="1">
        <v>803</v>
      </c>
      <c r="N2884" s="1" t="str">
        <f t="shared" si="318"/>
        <v>medium_risk</v>
      </c>
      <c r="O2884" s="1" t="str">
        <f t="shared" si="319"/>
        <v>Excellent</v>
      </c>
      <c r="P2884" s="1" t="str">
        <f t="shared" si="320"/>
        <v>Submitted</v>
      </c>
      <c r="Q2884" s="1" t="str">
        <f t="shared" si="321"/>
        <v>Valid</v>
      </c>
      <c r="R2884" s="1" t="s">
        <v>27</v>
      </c>
      <c r="S2884" s="4">
        <v>3431259</v>
      </c>
      <c r="T2884" s="1">
        <v>7.16</v>
      </c>
      <c r="U2884" s="1">
        <v>12</v>
      </c>
      <c r="V2884" s="1">
        <v>285938.25</v>
      </c>
      <c r="W2884" s="4">
        <f t="shared" si="322"/>
        <v>2054802.9954905605</v>
      </c>
      <c r="X2884" s="1" t="s">
        <v>59</v>
      </c>
      <c r="Y2884" s="1" t="s">
        <v>60</v>
      </c>
      <c r="Z2884" s="8">
        <v>48346</v>
      </c>
      <c r="AA2884" s="8" t="str">
        <f>TEXT(Table2[[#This Row],[Application_Date]],"yyy")</f>
        <v>2032</v>
      </c>
      <c r="AB2884" s="8" t="str">
        <f>TEXT(Table2[[#This Row],[Application_Date]],"mmmm")</f>
        <v>May</v>
      </c>
      <c r="AC2884" s="1" t="s">
        <v>52</v>
      </c>
      <c r="AD2884" s="1" t="s">
        <v>42</v>
      </c>
      <c r="AE2884" s="1" t="s">
        <v>62</v>
      </c>
    </row>
    <row r="2885" spans="1:31" x14ac:dyDescent="0.25">
      <c r="A2885" s="1" t="s">
        <v>5910</v>
      </c>
      <c r="B2885" s="1" t="str">
        <f>IF(COUNTIF($A$2:A2885,A2885)&gt;1,"Duplicate","Unique")</f>
        <v>Unique</v>
      </c>
      <c r="C2885" s="1" t="s">
        <v>5911</v>
      </c>
      <c r="D2885" s="1" t="s">
        <v>361</v>
      </c>
      <c r="E2885" s="1" t="str">
        <f t="shared" si="316"/>
        <v>Submitted</v>
      </c>
      <c r="F2885" s="1" t="s">
        <v>47</v>
      </c>
      <c r="G2885" s="1">
        <v>52</v>
      </c>
      <c r="H2885" s="1" t="s">
        <v>24</v>
      </c>
      <c r="I2885" s="1" t="s">
        <v>48</v>
      </c>
      <c r="J2885" s="1" t="s">
        <v>49</v>
      </c>
      <c r="K2885" s="4">
        <v>789421</v>
      </c>
      <c r="L2885" s="4" t="str">
        <f t="shared" si="317"/>
        <v>Submitted</v>
      </c>
      <c r="M2885" s="1">
        <v>523</v>
      </c>
      <c r="N2885" s="1" t="str">
        <f t="shared" si="318"/>
        <v>High_risk</v>
      </c>
      <c r="O2885" s="1" t="str">
        <f t="shared" si="319"/>
        <v>Excellent</v>
      </c>
      <c r="P2885" s="1" t="str">
        <f t="shared" si="320"/>
        <v>Submitted</v>
      </c>
      <c r="Q2885" s="1" t="str">
        <f t="shared" si="321"/>
        <v>Valid</v>
      </c>
      <c r="R2885" s="1" t="s">
        <v>6</v>
      </c>
      <c r="S2885" s="4">
        <v>2717812</v>
      </c>
      <c r="T2885" s="1">
        <v>15.62</v>
      </c>
      <c r="U2885" s="1">
        <v>180</v>
      </c>
      <c r="V2885" s="1">
        <v>15098.96</v>
      </c>
      <c r="W2885" s="4">
        <f t="shared" si="322"/>
        <v>3537685.2866666662</v>
      </c>
      <c r="X2885" s="1" t="s">
        <v>39</v>
      </c>
      <c r="Y2885" s="1" t="s">
        <v>40</v>
      </c>
      <c r="Z2885" s="8">
        <v>48347</v>
      </c>
      <c r="AA2885" s="8" t="str">
        <f>TEXT(Table2[[#This Row],[Application_Date]],"yyy")</f>
        <v>2032</v>
      </c>
      <c r="AB2885" s="8" t="str">
        <f>TEXT(Table2[[#This Row],[Application_Date]],"mmmm")</f>
        <v>May</v>
      </c>
      <c r="AC2885" s="1" t="s">
        <v>41</v>
      </c>
      <c r="AD2885" s="1" t="s">
        <v>30</v>
      </c>
      <c r="AE2885" s="1" t="s">
        <v>62</v>
      </c>
    </row>
    <row r="2886" spans="1:31" x14ac:dyDescent="0.25">
      <c r="A2886" s="1" t="s">
        <v>5912</v>
      </c>
      <c r="B2886" s="1" t="str">
        <f>IF(COUNTIF($A$2:A2886,A2886)&gt;1,"Duplicate","Unique")</f>
        <v>Unique</v>
      </c>
      <c r="C2886" s="1" t="s">
        <v>5913</v>
      </c>
      <c r="D2886" s="1" t="s">
        <v>130</v>
      </c>
      <c r="E2886" s="1" t="str">
        <f t="shared" si="316"/>
        <v>Submitted</v>
      </c>
      <c r="F2886" s="1" t="s">
        <v>35</v>
      </c>
      <c r="G2886" s="1">
        <v>54</v>
      </c>
      <c r="H2886" s="1" t="s">
        <v>36</v>
      </c>
      <c r="I2886" s="1" t="s">
        <v>48</v>
      </c>
      <c r="J2886" s="1" t="s">
        <v>70</v>
      </c>
      <c r="K2886" s="4">
        <v>1577698</v>
      </c>
      <c r="L2886" s="4" t="str">
        <f t="shared" si="317"/>
        <v>Submitted</v>
      </c>
      <c r="M2886" s="1">
        <v>804</v>
      </c>
      <c r="N2886" s="1" t="str">
        <f t="shared" si="318"/>
        <v>medium_risk</v>
      </c>
      <c r="O2886" s="1" t="str">
        <f t="shared" si="319"/>
        <v>Excellent</v>
      </c>
      <c r="P2886" s="1" t="str">
        <f t="shared" si="320"/>
        <v>Submitted</v>
      </c>
      <c r="Q2886" s="1" t="str">
        <f t="shared" si="321"/>
        <v>Valid</v>
      </c>
      <c r="R2886" s="1" t="s">
        <v>82</v>
      </c>
      <c r="S2886" s="4">
        <v>3090882</v>
      </c>
      <c r="T2886" s="1">
        <v>12.02</v>
      </c>
      <c r="U2886" s="1">
        <v>120</v>
      </c>
      <c r="V2886" s="1">
        <v>25757.35</v>
      </c>
      <c r="W2886" s="4">
        <f t="shared" si="322"/>
        <v>3096033.47</v>
      </c>
      <c r="X2886" s="1" t="s">
        <v>85</v>
      </c>
      <c r="Y2886" s="1" t="s">
        <v>86</v>
      </c>
      <c r="Z2886" s="8">
        <v>48348</v>
      </c>
      <c r="AA2886" s="8" t="str">
        <f>TEXT(Table2[[#This Row],[Application_Date]],"yyy")</f>
        <v>2032</v>
      </c>
      <c r="AB2886" s="8" t="str">
        <f>TEXT(Table2[[#This Row],[Application_Date]],"mmmm")</f>
        <v>May</v>
      </c>
      <c r="AC2886" s="1" t="s">
        <v>41</v>
      </c>
      <c r="AD2886" s="1" t="s">
        <v>42</v>
      </c>
      <c r="AE2886" s="1" t="s">
        <v>31</v>
      </c>
    </row>
    <row r="2887" spans="1:31" x14ac:dyDescent="0.25">
      <c r="A2887" s="1" t="s">
        <v>5914</v>
      </c>
      <c r="B2887" s="1" t="str">
        <f>IF(COUNTIF($A$2:A2887,A2887)&gt;1,"Duplicate","Unique")</f>
        <v>Unique</v>
      </c>
      <c r="C2887" s="1" t="s">
        <v>5915</v>
      </c>
      <c r="D2887" s="1" t="s">
        <v>461</v>
      </c>
      <c r="E2887" s="1" t="str">
        <f t="shared" si="316"/>
        <v>Submitted</v>
      </c>
      <c r="F2887" s="1" t="s">
        <v>35</v>
      </c>
      <c r="G2887" s="1">
        <v>37</v>
      </c>
      <c r="H2887" s="1" t="s">
        <v>36</v>
      </c>
      <c r="I2887" s="1" t="s">
        <v>25</v>
      </c>
      <c r="J2887" s="1" t="s">
        <v>26</v>
      </c>
      <c r="K2887" s="4">
        <v>442200</v>
      </c>
      <c r="L2887" s="4" t="str">
        <f t="shared" si="317"/>
        <v>Submitted</v>
      </c>
      <c r="M2887" s="1">
        <v>515</v>
      </c>
      <c r="N2887" s="1" t="str">
        <f t="shared" si="318"/>
        <v>High_risk</v>
      </c>
      <c r="O2887" s="1" t="str">
        <f t="shared" si="319"/>
        <v>Excellent</v>
      </c>
      <c r="P2887" s="1" t="str">
        <f t="shared" si="320"/>
        <v>Submitted</v>
      </c>
      <c r="Q2887" s="1" t="str">
        <f t="shared" si="321"/>
        <v>Valid</v>
      </c>
      <c r="R2887" s="1" t="s">
        <v>27</v>
      </c>
      <c r="S2887" s="4">
        <v>3633671</v>
      </c>
      <c r="T2887" s="1">
        <v>13.91</v>
      </c>
      <c r="U2887" s="1">
        <v>60</v>
      </c>
      <c r="V2887" s="1">
        <v>60561.18</v>
      </c>
      <c r="W2887" s="4">
        <f t="shared" si="322"/>
        <v>4212030.3008333333</v>
      </c>
      <c r="X2887" s="1" t="s">
        <v>105</v>
      </c>
      <c r="Y2887" s="1" t="s">
        <v>106</v>
      </c>
      <c r="Z2887" s="8">
        <v>48349</v>
      </c>
      <c r="AA2887" s="8" t="str">
        <f>TEXT(Table2[[#This Row],[Application_Date]],"yyy")</f>
        <v>2032</v>
      </c>
      <c r="AB2887" s="8" t="str">
        <f>TEXT(Table2[[#This Row],[Application_Date]],"mmmm")</f>
        <v>May</v>
      </c>
      <c r="AC2887" s="1" t="s">
        <v>52</v>
      </c>
      <c r="AD2887" s="1" t="s">
        <v>42</v>
      </c>
      <c r="AE2887" s="1" t="s">
        <v>43</v>
      </c>
    </row>
    <row r="2888" spans="1:31" x14ac:dyDescent="0.25">
      <c r="A2888" s="1" t="s">
        <v>5916</v>
      </c>
      <c r="B2888" s="1" t="str">
        <f>IF(COUNTIF($A$2:A2888,A2888)&gt;1,"Duplicate","Unique")</f>
        <v>Unique</v>
      </c>
      <c r="C2888" s="1" t="s">
        <v>5917</v>
      </c>
      <c r="D2888" s="1" t="s">
        <v>142</v>
      </c>
      <c r="E2888" s="1" t="str">
        <f t="shared" si="316"/>
        <v>Submitted</v>
      </c>
      <c r="F2888" s="1" t="s">
        <v>35</v>
      </c>
      <c r="G2888" s="1">
        <v>38</v>
      </c>
      <c r="H2888" s="1" t="s">
        <v>36</v>
      </c>
      <c r="I2888" s="1" t="s">
        <v>25</v>
      </c>
      <c r="J2888" s="1" t="s">
        <v>26</v>
      </c>
      <c r="K2888" s="4">
        <v>2209352</v>
      </c>
      <c r="L2888" s="4" t="str">
        <f t="shared" si="317"/>
        <v>Submitted</v>
      </c>
      <c r="M2888" s="1">
        <v>722</v>
      </c>
      <c r="N2888" s="1" t="str">
        <f t="shared" si="318"/>
        <v>low_risk</v>
      </c>
      <c r="O2888" s="1" t="str">
        <f t="shared" si="319"/>
        <v>Excellent</v>
      </c>
      <c r="P2888" s="1" t="str">
        <f t="shared" si="320"/>
        <v>Submitted</v>
      </c>
      <c r="Q2888" s="1" t="str">
        <f t="shared" si="321"/>
        <v>Valid</v>
      </c>
      <c r="R2888" s="1" t="s">
        <v>38</v>
      </c>
      <c r="S2888" s="4">
        <v>328960</v>
      </c>
      <c r="T2888" s="1">
        <v>11.32</v>
      </c>
      <c r="U2888" s="1">
        <v>120</v>
      </c>
      <c r="V2888" s="1">
        <v>2741.33</v>
      </c>
      <c r="W2888" s="4">
        <f t="shared" si="322"/>
        <v>310318.93333333335</v>
      </c>
      <c r="X2888" s="1" t="s">
        <v>28</v>
      </c>
      <c r="Y2888" s="1" t="s">
        <v>29</v>
      </c>
      <c r="Z2888" s="8">
        <v>48350</v>
      </c>
      <c r="AA2888" s="8" t="str">
        <f>TEXT(Table2[[#This Row],[Application_Date]],"yyy")</f>
        <v>2032</v>
      </c>
      <c r="AB2888" s="8" t="str">
        <f>TEXT(Table2[[#This Row],[Application_Date]],"mmmm")</f>
        <v>May</v>
      </c>
      <c r="AC2888" s="1" t="s">
        <v>52</v>
      </c>
      <c r="AD2888" s="1" t="s">
        <v>42</v>
      </c>
      <c r="AE2888" s="1" t="s">
        <v>43</v>
      </c>
    </row>
    <row r="2889" spans="1:31" x14ac:dyDescent="0.25">
      <c r="A2889" s="1" t="s">
        <v>5918</v>
      </c>
      <c r="B2889" s="1" t="str">
        <f>IF(COUNTIF($A$2:A2889,A2889)&gt;1,"Duplicate","Unique")</f>
        <v>Unique</v>
      </c>
      <c r="C2889" s="1" t="s">
        <v>5919</v>
      </c>
      <c r="D2889" s="1" t="s">
        <v>65</v>
      </c>
      <c r="E2889" s="1" t="str">
        <f t="shared" si="316"/>
        <v>Submitted</v>
      </c>
      <c r="F2889" s="1" t="s">
        <v>35</v>
      </c>
      <c r="G2889" s="1">
        <v>30</v>
      </c>
      <c r="H2889" s="1" t="s">
        <v>36</v>
      </c>
      <c r="I2889" s="1" t="s">
        <v>48</v>
      </c>
      <c r="J2889" s="1" t="s">
        <v>37</v>
      </c>
      <c r="K2889" s="4">
        <v>1752134</v>
      </c>
      <c r="L2889" s="4" t="str">
        <f t="shared" si="317"/>
        <v>Submitted</v>
      </c>
      <c r="M2889" s="1">
        <v>540</v>
      </c>
      <c r="N2889" s="1" t="str">
        <f t="shared" si="318"/>
        <v>High_risk</v>
      </c>
      <c r="O2889" s="1" t="str">
        <f t="shared" si="319"/>
        <v>Excellent</v>
      </c>
      <c r="P2889" s="1" t="str">
        <f t="shared" si="320"/>
        <v>Submitted</v>
      </c>
      <c r="Q2889" s="1" t="str">
        <f t="shared" si="321"/>
        <v>Valid</v>
      </c>
      <c r="R2889" s="1" t="s">
        <v>27</v>
      </c>
      <c r="S2889" s="4">
        <v>1651043</v>
      </c>
      <c r="T2889" s="1">
        <v>17.420000000000002</v>
      </c>
      <c r="U2889" s="1">
        <v>36</v>
      </c>
      <c r="V2889" s="1">
        <v>45862.31</v>
      </c>
      <c r="W2889" s="4">
        <f t="shared" si="322"/>
        <v>2396764.0883333567</v>
      </c>
      <c r="X2889" s="1" t="s">
        <v>85</v>
      </c>
      <c r="Y2889" s="1" t="s">
        <v>86</v>
      </c>
      <c r="Z2889" s="8">
        <v>48351</v>
      </c>
      <c r="AA2889" s="8" t="str">
        <f>TEXT(Table2[[#This Row],[Application_Date]],"yyy")</f>
        <v>2032</v>
      </c>
      <c r="AB2889" s="8" t="str">
        <f>TEXT(Table2[[#This Row],[Application_Date]],"mmmm")</f>
        <v>May</v>
      </c>
      <c r="AC2889" s="1" t="s">
        <v>41</v>
      </c>
      <c r="AD2889" s="1" t="s">
        <v>30</v>
      </c>
      <c r="AE2889" s="1" t="s">
        <v>66</v>
      </c>
    </row>
    <row r="2890" spans="1:31" x14ac:dyDescent="0.25">
      <c r="A2890" s="1" t="s">
        <v>5920</v>
      </c>
      <c r="B2890" s="1" t="str">
        <f>IF(COUNTIF($A$2:A2890,A2890)&gt;1,"Duplicate","Unique")</f>
        <v>Unique</v>
      </c>
      <c r="C2890" s="1" t="s">
        <v>5921</v>
      </c>
      <c r="D2890" s="1" t="s">
        <v>392</v>
      </c>
      <c r="E2890" s="1" t="str">
        <f t="shared" si="316"/>
        <v>Submitted</v>
      </c>
      <c r="F2890" s="1" t="s">
        <v>35</v>
      </c>
      <c r="G2890" s="1">
        <v>27</v>
      </c>
      <c r="H2890" s="1" t="s">
        <v>24</v>
      </c>
      <c r="I2890" s="1" t="s">
        <v>48</v>
      </c>
      <c r="J2890" s="1" t="s">
        <v>70</v>
      </c>
      <c r="K2890" s="4">
        <v>298266</v>
      </c>
      <c r="L2890" s="4" t="str">
        <f t="shared" si="317"/>
        <v>Submitted</v>
      </c>
      <c r="M2890" s="1">
        <v>573</v>
      </c>
      <c r="N2890" s="1" t="str">
        <f t="shared" si="318"/>
        <v>High_risk</v>
      </c>
      <c r="O2890" s="1" t="str">
        <f t="shared" si="319"/>
        <v>Excellent</v>
      </c>
      <c r="P2890" s="1" t="str">
        <f t="shared" si="320"/>
        <v>Submitted</v>
      </c>
      <c r="Q2890" s="1" t="str">
        <f t="shared" si="321"/>
        <v>Valid</v>
      </c>
      <c r="R2890" s="1" t="s">
        <v>6</v>
      </c>
      <c r="S2890" s="4">
        <v>1829710</v>
      </c>
      <c r="T2890" s="1">
        <v>15.65</v>
      </c>
      <c r="U2890" s="1">
        <v>24</v>
      </c>
      <c r="V2890" s="1">
        <v>76237.919999999998</v>
      </c>
      <c r="W2890" s="4">
        <f t="shared" si="322"/>
        <v>2386246.7964242017</v>
      </c>
      <c r="X2890" s="1" t="s">
        <v>105</v>
      </c>
      <c r="Y2890" s="1" t="s">
        <v>106</v>
      </c>
      <c r="Z2890" s="8">
        <v>48352</v>
      </c>
      <c r="AA2890" s="8" t="str">
        <f>TEXT(Table2[[#This Row],[Application_Date]],"yyy")</f>
        <v>2032</v>
      </c>
      <c r="AB2890" s="8" t="str">
        <f>TEXT(Table2[[#This Row],[Application_Date]],"mmmm")</f>
        <v>May</v>
      </c>
      <c r="AC2890" s="1" t="s">
        <v>41</v>
      </c>
      <c r="AD2890" s="1" t="s">
        <v>30</v>
      </c>
      <c r="AE2890" s="1" t="s">
        <v>66</v>
      </c>
    </row>
    <row r="2891" spans="1:31" x14ac:dyDescent="0.25">
      <c r="A2891" s="1" t="s">
        <v>5922</v>
      </c>
      <c r="B2891" s="1" t="str">
        <f>IF(COUNTIF($A$2:A2891,A2891)&gt;1,"Duplicate","Unique")</f>
        <v>Unique</v>
      </c>
      <c r="C2891" s="1" t="s">
        <v>5923</v>
      </c>
      <c r="D2891" s="1" t="s">
        <v>112</v>
      </c>
      <c r="E2891" s="1" t="str">
        <f t="shared" si="316"/>
        <v>Submitted</v>
      </c>
      <c r="F2891" s="1" t="s">
        <v>47</v>
      </c>
      <c r="G2891" s="1">
        <v>31</v>
      </c>
      <c r="H2891" s="1" t="s">
        <v>24</v>
      </c>
      <c r="I2891" s="1" t="s">
        <v>48</v>
      </c>
      <c r="J2891" s="1" t="s">
        <v>37</v>
      </c>
      <c r="K2891" s="4">
        <v>1072082</v>
      </c>
      <c r="L2891" s="4" t="str">
        <f t="shared" si="317"/>
        <v>Submitted</v>
      </c>
      <c r="M2891" s="1">
        <v>415</v>
      </c>
      <c r="N2891" s="1" t="str">
        <f t="shared" si="318"/>
        <v>High_risk</v>
      </c>
      <c r="O2891" s="1" t="str">
        <f t="shared" si="319"/>
        <v>Excellent</v>
      </c>
      <c r="P2891" s="1" t="str">
        <f t="shared" si="320"/>
        <v>Submitted</v>
      </c>
      <c r="Q2891" s="1" t="str">
        <f t="shared" si="321"/>
        <v>Valid</v>
      </c>
      <c r="R2891" s="1" t="s">
        <v>70</v>
      </c>
      <c r="S2891" s="4">
        <v>258926</v>
      </c>
      <c r="T2891" s="1">
        <v>7.17</v>
      </c>
      <c r="U2891" s="1">
        <v>36</v>
      </c>
      <c r="V2891" s="1">
        <v>7192.39</v>
      </c>
      <c r="W2891" s="4">
        <f t="shared" si="322"/>
        <v>154708.29233909291</v>
      </c>
      <c r="X2891" s="1" t="s">
        <v>50</v>
      </c>
      <c r="Y2891" s="1" t="s">
        <v>51</v>
      </c>
      <c r="Z2891" s="8">
        <v>48353</v>
      </c>
      <c r="AA2891" s="8" t="str">
        <f>TEXT(Table2[[#This Row],[Application_Date]],"yyy")</f>
        <v>2032</v>
      </c>
      <c r="AB2891" s="8" t="str">
        <f>TEXT(Table2[[#This Row],[Application_Date]],"mmmm")</f>
        <v>May</v>
      </c>
      <c r="AC2891" s="1" t="s">
        <v>52</v>
      </c>
      <c r="AD2891" s="1" t="s">
        <v>42</v>
      </c>
      <c r="AE2891" s="1" t="s">
        <v>62</v>
      </c>
    </row>
    <row r="2892" spans="1:31" x14ac:dyDescent="0.25">
      <c r="A2892" s="1" t="s">
        <v>5924</v>
      </c>
      <c r="B2892" s="1" t="str">
        <f>IF(COUNTIF($A$2:A2892,A2892)&gt;1,"Duplicate","Unique")</f>
        <v>Unique</v>
      </c>
      <c r="C2892" s="1" t="s">
        <v>5925</v>
      </c>
      <c r="D2892" s="1" t="s">
        <v>75</v>
      </c>
      <c r="E2892" s="1" t="str">
        <f t="shared" si="316"/>
        <v>Submitted</v>
      </c>
      <c r="F2892" s="1" t="s">
        <v>35</v>
      </c>
      <c r="G2892" s="1">
        <v>65</v>
      </c>
      <c r="H2892" s="1" t="s">
        <v>36</v>
      </c>
      <c r="I2892" s="1" t="s">
        <v>48</v>
      </c>
      <c r="J2892" s="1" t="s">
        <v>26</v>
      </c>
      <c r="K2892" s="4">
        <v>1750876</v>
      </c>
      <c r="L2892" s="4" t="str">
        <f t="shared" si="317"/>
        <v>Submitted</v>
      </c>
      <c r="M2892" s="1">
        <v>685</v>
      </c>
      <c r="N2892" s="1" t="str">
        <f t="shared" si="318"/>
        <v>low_risk</v>
      </c>
      <c r="O2892" s="1" t="str">
        <f t="shared" si="319"/>
        <v>Excellent</v>
      </c>
      <c r="P2892" s="1" t="str">
        <f t="shared" si="320"/>
        <v>Submitted</v>
      </c>
      <c r="Q2892" s="1" t="str">
        <f t="shared" si="321"/>
        <v>Valid</v>
      </c>
      <c r="R2892" s="1" t="s">
        <v>27</v>
      </c>
      <c r="S2892" s="4">
        <v>3546417</v>
      </c>
      <c r="T2892" s="1">
        <v>11.25</v>
      </c>
      <c r="U2892" s="1">
        <v>12</v>
      </c>
      <c r="V2892" s="1">
        <v>295534.75</v>
      </c>
      <c r="W2892" s="4">
        <f t="shared" si="322"/>
        <v>3325954.482877383</v>
      </c>
      <c r="X2892" s="1" t="s">
        <v>28</v>
      </c>
      <c r="Y2892" s="1" t="s">
        <v>29</v>
      </c>
      <c r="Z2892" s="8">
        <v>48354</v>
      </c>
      <c r="AA2892" s="8" t="str">
        <f>TEXT(Table2[[#This Row],[Application_Date]],"yyy")</f>
        <v>2032</v>
      </c>
      <c r="AB2892" s="8" t="str">
        <f>TEXT(Table2[[#This Row],[Application_Date]],"mmmm")</f>
        <v>May</v>
      </c>
      <c r="AC2892" s="1" t="s">
        <v>41</v>
      </c>
      <c r="AD2892" s="1" t="s">
        <v>42</v>
      </c>
      <c r="AE2892" s="1" t="s">
        <v>66</v>
      </c>
    </row>
    <row r="2893" spans="1:31" x14ac:dyDescent="0.25">
      <c r="A2893" s="1" t="s">
        <v>5926</v>
      </c>
      <c r="B2893" s="1" t="str">
        <f>IF(COUNTIF($A$2:A2893,A2893)&gt;1,"Duplicate","Unique")</f>
        <v>Unique</v>
      </c>
      <c r="C2893" s="1" t="s">
        <v>5927</v>
      </c>
      <c r="D2893" s="1" t="s">
        <v>133</v>
      </c>
      <c r="E2893" s="1" t="str">
        <f t="shared" si="316"/>
        <v>Submitted</v>
      </c>
      <c r="F2893" s="1" t="s">
        <v>35</v>
      </c>
      <c r="G2893" s="1">
        <v>44</v>
      </c>
      <c r="H2893" s="1" t="s">
        <v>24</v>
      </c>
      <c r="I2893" s="1" t="s">
        <v>25</v>
      </c>
      <c r="J2893" s="1" t="s">
        <v>49</v>
      </c>
      <c r="K2893" s="4">
        <v>1828395</v>
      </c>
      <c r="L2893" s="4" t="str">
        <f t="shared" si="317"/>
        <v>Submitted</v>
      </c>
      <c r="M2893" s="1">
        <v>482</v>
      </c>
      <c r="N2893" s="1" t="str">
        <f t="shared" si="318"/>
        <v>High_risk</v>
      </c>
      <c r="O2893" s="1" t="str">
        <f t="shared" si="319"/>
        <v>Excellent</v>
      </c>
      <c r="P2893" s="1" t="str">
        <f t="shared" si="320"/>
        <v>Submitted</v>
      </c>
      <c r="Q2893" s="1" t="str">
        <f t="shared" si="321"/>
        <v>Valid</v>
      </c>
      <c r="R2893" s="1" t="s">
        <v>27</v>
      </c>
      <c r="S2893" s="4">
        <v>3841479</v>
      </c>
      <c r="T2893" s="1">
        <v>18.68</v>
      </c>
      <c r="U2893" s="1">
        <v>60</v>
      </c>
      <c r="V2893" s="1">
        <v>64024.65</v>
      </c>
      <c r="W2893" s="4">
        <f t="shared" si="322"/>
        <v>5979902.3099999996</v>
      </c>
      <c r="X2893" s="1" t="s">
        <v>39</v>
      </c>
      <c r="Y2893" s="1" t="s">
        <v>40</v>
      </c>
      <c r="Z2893" s="8">
        <v>48355</v>
      </c>
      <c r="AA2893" s="8" t="str">
        <f>TEXT(Table2[[#This Row],[Application_Date]],"yyy")</f>
        <v>2032</v>
      </c>
      <c r="AB2893" s="8" t="str">
        <f>TEXT(Table2[[#This Row],[Application_Date]],"mmmm")</f>
        <v>May</v>
      </c>
      <c r="AC2893" s="1" t="s">
        <v>61</v>
      </c>
      <c r="AD2893" s="1" t="s">
        <v>42</v>
      </c>
      <c r="AE2893" s="1" t="s">
        <v>31</v>
      </c>
    </row>
    <row r="2894" spans="1:31" x14ac:dyDescent="0.25">
      <c r="A2894" s="1" t="s">
        <v>5928</v>
      </c>
      <c r="B2894" s="1" t="str">
        <f>IF(COUNTIF($A$2:A2894,A2894)&gt;1,"Duplicate","Unique")</f>
        <v>Unique</v>
      </c>
      <c r="C2894" s="1" t="s">
        <v>5929</v>
      </c>
      <c r="D2894" s="1" t="s">
        <v>196</v>
      </c>
      <c r="E2894" s="1" t="str">
        <f t="shared" si="316"/>
        <v>Submitted</v>
      </c>
      <c r="F2894" s="1" t="s">
        <v>47</v>
      </c>
      <c r="G2894" s="1">
        <v>52</v>
      </c>
      <c r="H2894" s="1" t="s">
        <v>36</v>
      </c>
      <c r="I2894" s="1" t="s">
        <v>25</v>
      </c>
      <c r="J2894" s="1" t="s">
        <v>70</v>
      </c>
      <c r="K2894" s="4">
        <v>1139791</v>
      </c>
      <c r="L2894" s="4" t="str">
        <f t="shared" si="317"/>
        <v>Submitted</v>
      </c>
      <c r="M2894" s="1">
        <v>438</v>
      </c>
      <c r="N2894" s="1" t="str">
        <f t="shared" si="318"/>
        <v>High_risk</v>
      </c>
      <c r="O2894" s="1" t="str">
        <f t="shared" si="319"/>
        <v>Excellent</v>
      </c>
      <c r="P2894" s="1" t="str">
        <f t="shared" si="320"/>
        <v>Submitted</v>
      </c>
      <c r="Q2894" s="1" t="str">
        <f t="shared" si="321"/>
        <v>Valid</v>
      </c>
      <c r="R2894" s="1" t="s">
        <v>38</v>
      </c>
      <c r="S2894" s="4">
        <v>3713791</v>
      </c>
      <c r="T2894" s="1">
        <v>7.07</v>
      </c>
      <c r="U2894" s="1">
        <v>120</v>
      </c>
      <c r="V2894" s="1">
        <v>30948.26</v>
      </c>
      <c r="W2894" s="4">
        <f t="shared" si="322"/>
        <v>2188041.8641666668</v>
      </c>
      <c r="X2894" s="1" t="s">
        <v>105</v>
      </c>
      <c r="Y2894" s="1" t="s">
        <v>106</v>
      </c>
      <c r="Z2894" s="8">
        <v>48356</v>
      </c>
      <c r="AA2894" s="8" t="str">
        <f>TEXT(Table2[[#This Row],[Application_Date]],"yyy")</f>
        <v>2032</v>
      </c>
      <c r="AB2894" s="8" t="str">
        <f>TEXT(Table2[[#This Row],[Application_Date]],"mmmm")</f>
        <v>May</v>
      </c>
      <c r="AC2894" s="1" t="s">
        <v>61</v>
      </c>
      <c r="AD2894" s="1" t="s">
        <v>42</v>
      </c>
      <c r="AE2894" s="1" t="s">
        <v>66</v>
      </c>
    </row>
    <row r="2895" spans="1:31" x14ac:dyDescent="0.25">
      <c r="A2895" s="1" t="s">
        <v>5930</v>
      </c>
      <c r="B2895" s="1" t="str">
        <f>IF(COUNTIF($A$2:A2895,A2895)&gt;1,"Duplicate","Unique")</f>
        <v>Unique</v>
      </c>
      <c r="C2895" s="1" t="s">
        <v>5931</v>
      </c>
      <c r="D2895" s="1" t="s">
        <v>392</v>
      </c>
      <c r="E2895" s="1" t="str">
        <f t="shared" si="316"/>
        <v>Submitted</v>
      </c>
      <c r="F2895" s="1" t="s">
        <v>47</v>
      </c>
      <c r="G2895" s="1">
        <v>65</v>
      </c>
      <c r="H2895" s="1" t="s">
        <v>36</v>
      </c>
      <c r="I2895" s="1" t="s">
        <v>48</v>
      </c>
      <c r="J2895" s="1" t="s">
        <v>70</v>
      </c>
      <c r="K2895" s="4">
        <v>925973</v>
      </c>
      <c r="L2895" s="4" t="str">
        <f t="shared" si="317"/>
        <v>Submitted</v>
      </c>
      <c r="M2895" s="1">
        <v>649</v>
      </c>
      <c r="N2895" s="1" t="str">
        <f t="shared" si="318"/>
        <v>low_risk</v>
      </c>
      <c r="O2895" s="1" t="str">
        <f t="shared" si="319"/>
        <v>Excellent</v>
      </c>
      <c r="P2895" s="1" t="str">
        <f t="shared" si="320"/>
        <v>Submitted</v>
      </c>
      <c r="Q2895" s="1" t="str">
        <f t="shared" si="321"/>
        <v>Valid</v>
      </c>
      <c r="R2895" s="1" t="s">
        <v>38</v>
      </c>
      <c r="S2895" s="4">
        <v>603183</v>
      </c>
      <c r="T2895" s="1">
        <v>16.899999999999999</v>
      </c>
      <c r="U2895" s="1">
        <v>24</v>
      </c>
      <c r="V2895" s="1">
        <v>25132.62</v>
      </c>
      <c r="W2895" s="4">
        <f t="shared" si="322"/>
        <v>849482.72558607894</v>
      </c>
      <c r="X2895" s="1" t="s">
        <v>105</v>
      </c>
      <c r="Y2895" s="1" t="s">
        <v>106</v>
      </c>
      <c r="Z2895" s="8">
        <v>48357</v>
      </c>
      <c r="AA2895" s="8" t="str">
        <f>TEXT(Table2[[#This Row],[Application_Date]],"yyy")</f>
        <v>2032</v>
      </c>
      <c r="AB2895" s="8" t="str">
        <f>TEXT(Table2[[#This Row],[Application_Date]],"mmmm")</f>
        <v>May</v>
      </c>
      <c r="AC2895" s="1" t="s">
        <v>52</v>
      </c>
      <c r="AD2895" s="1" t="s">
        <v>30</v>
      </c>
      <c r="AE2895" s="1" t="s">
        <v>66</v>
      </c>
    </row>
    <row r="2896" spans="1:31" x14ac:dyDescent="0.25">
      <c r="A2896" s="1" t="s">
        <v>5932</v>
      </c>
      <c r="B2896" s="1" t="str">
        <f>IF(COUNTIF($A$2:A2896,A2896)&gt;1,"Duplicate","Unique")</f>
        <v>Unique</v>
      </c>
      <c r="C2896" s="1" t="s">
        <v>5933</v>
      </c>
      <c r="D2896" s="1" t="s">
        <v>659</v>
      </c>
      <c r="E2896" s="1" t="str">
        <f t="shared" si="316"/>
        <v>Submitted</v>
      </c>
      <c r="F2896" s="1" t="s">
        <v>47</v>
      </c>
      <c r="G2896" s="1">
        <v>22</v>
      </c>
      <c r="H2896" s="1" t="s">
        <v>24</v>
      </c>
      <c r="I2896" s="1" t="s">
        <v>25</v>
      </c>
      <c r="J2896" s="1" t="s">
        <v>49</v>
      </c>
      <c r="K2896" s="4">
        <v>1684167</v>
      </c>
      <c r="L2896" s="4" t="str">
        <f t="shared" si="317"/>
        <v>Submitted</v>
      </c>
      <c r="M2896" s="1">
        <v>700</v>
      </c>
      <c r="N2896" s="1" t="str">
        <f t="shared" si="318"/>
        <v>low_risk</v>
      </c>
      <c r="O2896" s="1" t="str">
        <f t="shared" si="319"/>
        <v>Excellent</v>
      </c>
      <c r="P2896" s="1" t="str">
        <f t="shared" si="320"/>
        <v>Submitted</v>
      </c>
      <c r="Q2896" s="1" t="str">
        <f t="shared" si="321"/>
        <v>Valid</v>
      </c>
      <c r="R2896" s="1" t="s">
        <v>38</v>
      </c>
      <c r="S2896" s="4">
        <v>3691694</v>
      </c>
      <c r="T2896" s="1">
        <v>12.23</v>
      </c>
      <c r="U2896" s="1">
        <v>12</v>
      </c>
      <c r="V2896" s="1">
        <v>307641.17</v>
      </c>
      <c r="W2896" s="4">
        <f t="shared" si="322"/>
        <v>3763270.874941953</v>
      </c>
      <c r="X2896" s="1" t="s">
        <v>50</v>
      </c>
      <c r="Y2896" s="1" t="s">
        <v>51</v>
      </c>
      <c r="Z2896" s="8">
        <v>48358</v>
      </c>
      <c r="AA2896" s="8" t="str">
        <f>TEXT(Table2[[#This Row],[Application_Date]],"yyy")</f>
        <v>2032</v>
      </c>
      <c r="AB2896" s="8" t="str">
        <f>TEXT(Table2[[#This Row],[Application_Date]],"mmmm")</f>
        <v>May</v>
      </c>
      <c r="AC2896" s="1" t="s">
        <v>61</v>
      </c>
      <c r="AD2896" s="1" t="s">
        <v>30</v>
      </c>
      <c r="AE2896" s="1" t="s">
        <v>66</v>
      </c>
    </row>
    <row r="2897" spans="1:31" x14ac:dyDescent="0.25">
      <c r="A2897" s="1" t="s">
        <v>5934</v>
      </c>
      <c r="B2897" s="1" t="str">
        <f>IF(COUNTIF($A$2:A2897,A2897)&gt;1,"Duplicate","Unique")</f>
        <v>Unique</v>
      </c>
      <c r="C2897" s="1" t="s">
        <v>5935</v>
      </c>
      <c r="D2897" s="1" t="s">
        <v>199</v>
      </c>
      <c r="E2897" s="1" t="str">
        <f t="shared" si="316"/>
        <v>Submitted</v>
      </c>
      <c r="F2897" s="1" t="s">
        <v>47</v>
      </c>
      <c r="G2897" s="1">
        <v>61</v>
      </c>
      <c r="H2897" s="1" t="s">
        <v>36</v>
      </c>
      <c r="I2897" s="1" t="s">
        <v>48</v>
      </c>
      <c r="J2897" s="1" t="s">
        <v>49</v>
      </c>
      <c r="K2897" s="4">
        <v>852413</v>
      </c>
      <c r="L2897" s="4" t="str">
        <f t="shared" si="317"/>
        <v>Submitted</v>
      </c>
      <c r="M2897" s="1">
        <v>950</v>
      </c>
      <c r="N2897" s="1" t="str">
        <f t="shared" si="318"/>
        <v>medium_risk</v>
      </c>
      <c r="O2897" s="1" t="str">
        <f t="shared" si="319"/>
        <v>Excellent</v>
      </c>
      <c r="P2897" s="1" t="str">
        <f t="shared" si="320"/>
        <v>Submitted</v>
      </c>
      <c r="Q2897" s="1" t="str">
        <f t="shared" si="321"/>
        <v>Invalid</v>
      </c>
      <c r="R2897" s="1" t="s">
        <v>27</v>
      </c>
      <c r="S2897" s="4">
        <v>2028692</v>
      </c>
      <c r="T2897" s="1">
        <v>15.76</v>
      </c>
      <c r="U2897" s="1">
        <v>24</v>
      </c>
      <c r="V2897" s="1">
        <v>84528.83</v>
      </c>
      <c r="W2897" s="4">
        <f t="shared" si="322"/>
        <v>2664348.8314958517</v>
      </c>
      <c r="X2897" s="1" t="s">
        <v>39</v>
      </c>
      <c r="Y2897" s="1" t="s">
        <v>40</v>
      </c>
      <c r="Z2897" s="8">
        <v>48359</v>
      </c>
      <c r="AA2897" s="8" t="str">
        <f>TEXT(Table2[[#This Row],[Application_Date]],"yyy")</f>
        <v>2032</v>
      </c>
      <c r="AB2897" s="8" t="str">
        <f>TEXT(Table2[[#This Row],[Application_Date]],"mmmm")</f>
        <v>May</v>
      </c>
      <c r="AC2897" s="1" t="s">
        <v>61</v>
      </c>
      <c r="AD2897" s="1" t="s">
        <v>30</v>
      </c>
      <c r="AE2897" s="1" t="s">
        <v>31</v>
      </c>
    </row>
    <row r="2898" spans="1:31" x14ac:dyDescent="0.25">
      <c r="A2898" s="1" t="s">
        <v>5936</v>
      </c>
      <c r="B2898" s="1" t="str">
        <f>IF(COUNTIF($A$2:A2898,A2898)&gt;1,"Duplicate","Unique")</f>
        <v>Unique</v>
      </c>
      <c r="C2898" s="1" t="s">
        <v>5937</v>
      </c>
      <c r="D2898" s="1" t="s">
        <v>279</v>
      </c>
      <c r="E2898" s="1" t="str">
        <f t="shared" si="316"/>
        <v>Submitted</v>
      </c>
      <c r="F2898" s="1" t="s">
        <v>47</v>
      </c>
      <c r="G2898" s="1">
        <v>57</v>
      </c>
      <c r="H2898" s="1" t="s">
        <v>24</v>
      </c>
      <c r="I2898" s="1" t="s">
        <v>48</v>
      </c>
      <c r="J2898" s="1" t="s">
        <v>70</v>
      </c>
      <c r="K2898" s="4">
        <v>1498945</v>
      </c>
      <c r="L2898" s="4" t="str">
        <f t="shared" si="317"/>
        <v>Submitted</v>
      </c>
      <c r="M2898" s="1">
        <v>540</v>
      </c>
      <c r="N2898" s="1" t="str">
        <f t="shared" si="318"/>
        <v>High_risk</v>
      </c>
      <c r="O2898" s="1" t="str">
        <f t="shared" si="319"/>
        <v>Excellent</v>
      </c>
      <c r="P2898" s="1" t="str">
        <f t="shared" si="320"/>
        <v>Submitted</v>
      </c>
      <c r="Q2898" s="1" t="str">
        <f t="shared" si="321"/>
        <v>Valid</v>
      </c>
      <c r="R2898" s="1" t="s">
        <v>82</v>
      </c>
      <c r="S2898" s="4">
        <v>527712</v>
      </c>
      <c r="T2898" s="1">
        <v>15.15</v>
      </c>
      <c r="U2898" s="1">
        <v>36</v>
      </c>
      <c r="V2898" s="1">
        <v>14658.67</v>
      </c>
      <c r="W2898" s="4">
        <f t="shared" si="322"/>
        <v>666236.40000011446</v>
      </c>
      <c r="X2898" s="1" t="s">
        <v>59</v>
      </c>
      <c r="Y2898" s="1" t="s">
        <v>60</v>
      </c>
      <c r="Z2898" s="8">
        <v>48360</v>
      </c>
      <c r="AA2898" s="8" t="str">
        <f>TEXT(Table2[[#This Row],[Application_Date]],"yyy")</f>
        <v>2032</v>
      </c>
      <c r="AB2898" s="8" t="str">
        <f>TEXT(Table2[[#This Row],[Application_Date]],"mmmm")</f>
        <v>May</v>
      </c>
      <c r="AC2898" s="1" t="s">
        <v>61</v>
      </c>
      <c r="AD2898" s="1" t="s">
        <v>42</v>
      </c>
      <c r="AE2898" s="1" t="s">
        <v>31</v>
      </c>
    </row>
    <row r="2899" spans="1:31" x14ac:dyDescent="0.25">
      <c r="A2899" s="1" t="s">
        <v>5938</v>
      </c>
      <c r="B2899" s="1" t="str">
        <f>IF(COUNTIF($A$2:A2899,A2899)&gt;1,"Duplicate","Unique")</f>
        <v>Unique</v>
      </c>
      <c r="C2899" s="1" t="s">
        <v>5939</v>
      </c>
      <c r="D2899" s="1" t="s">
        <v>23</v>
      </c>
      <c r="E2899" s="1" t="str">
        <f t="shared" si="316"/>
        <v>Submitted</v>
      </c>
      <c r="F2899" s="1" t="s">
        <v>35</v>
      </c>
      <c r="G2899" s="1">
        <v>24</v>
      </c>
      <c r="H2899" s="1" t="s">
        <v>36</v>
      </c>
      <c r="I2899" s="1" t="s">
        <v>25</v>
      </c>
      <c r="J2899" s="1" t="s">
        <v>26</v>
      </c>
      <c r="K2899" s="4">
        <v>2417122</v>
      </c>
      <c r="L2899" s="4" t="str">
        <f t="shared" si="317"/>
        <v>Submitted</v>
      </c>
      <c r="M2899" s="1">
        <v>738</v>
      </c>
      <c r="N2899" s="1" t="str">
        <f t="shared" si="318"/>
        <v>low_risk</v>
      </c>
      <c r="O2899" s="1" t="str">
        <f t="shared" si="319"/>
        <v>Excellent</v>
      </c>
      <c r="P2899" s="1" t="str">
        <f t="shared" si="320"/>
        <v>Submitted</v>
      </c>
      <c r="Q2899" s="1" t="str">
        <f t="shared" si="321"/>
        <v>Valid</v>
      </c>
      <c r="R2899" s="1" t="s">
        <v>82</v>
      </c>
      <c r="S2899" s="4">
        <v>4120795</v>
      </c>
      <c r="T2899" s="1">
        <v>10.84</v>
      </c>
      <c r="U2899" s="1">
        <v>60</v>
      </c>
      <c r="V2899" s="1">
        <v>68679.92</v>
      </c>
      <c r="W2899" s="4">
        <f t="shared" si="322"/>
        <v>3722451.4833333334</v>
      </c>
      <c r="X2899" s="1" t="s">
        <v>105</v>
      </c>
      <c r="Y2899" s="1" t="s">
        <v>106</v>
      </c>
      <c r="Z2899" s="8">
        <v>48361</v>
      </c>
      <c r="AA2899" s="8" t="str">
        <f>TEXT(Table2[[#This Row],[Application_Date]],"yyy")</f>
        <v>2032</v>
      </c>
      <c r="AB2899" s="8" t="str">
        <f>TEXT(Table2[[#This Row],[Application_Date]],"mmmm")</f>
        <v>May</v>
      </c>
      <c r="AC2899" s="1" t="s">
        <v>61</v>
      </c>
      <c r="AD2899" s="1" t="s">
        <v>30</v>
      </c>
      <c r="AE2899" s="1" t="s">
        <v>31</v>
      </c>
    </row>
    <row r="2900" spans="1:31" x14ac:dyDescent="0.25">
      <c r="A2900" s="1" t="s">
        <v>5940</v>
      </c>
      <c r="B2900" s="1" t="str">
        <f>IF(COUNTIF($A$2:A2900,A2900)&gt;1,"Duplicate","Unique")</f>
        <v>Unique</v>
      </c>
      <c r="C2900" s="1" t="s">
        <v>5941</v>
      </c>
      <c r="D2900" s="1" t="s">
        <v>121</v>
      </c>
      <c r="E2900" s="1" t="str">
        <f t="shared" si="316"/>
        <v>Submitted</v>
      </c>
      <c r="F2900" s="1" t="s">
        <v>47</v>
      </c>
      <c r="G2900" s="1">
        <v>58</v>
      </c>
      <c r="H2900" s="1" t="s">
        <v>36</v>
      </c>
      <c r="I2900" s="1" t="s">
        <v>25</v>
      </c>
      <c r="J2900" s="1" t="s">
        <v>37</v>
      </c>
      <c r="K2900" s="4">
        <v>-50000</v>
      </c>
      <c r="L2900" s="4" t="str">
        <f t="shared" si="317"/>
        <v>Submitted</v>
      </c>
      <c r="M2900" s="1">
        <v>701</v>
      </c>
      <c r="N2900" s="1" t="str">
        <f t="shared" si="318"/>
        <v>low_risk</v>
      </c>
      <c r="O2900" s="1" t="str">
        <f t="shared" si="319"/>
        <v>Excellent</v>
      </c>
      <c r="P2900" s="1" t="str">
        <f t="shared" si="320"/>
        <v>Submitted</v>
      </c>
      <c r="Q2900" s="1" t="str">
        <f t="shared" si="321"/>
        <v>Valid</v>
      </c>
      <c r="R2900" s="1" t="s">
        <v>70</v>
      </c>
      <c r="S2900" s="4">
        <v>3029663</v>
      </c>
      <c r="T2900" s="1">
        <v>16.899999999999999</v>
      </c>
      <c r="U2900" s="1">
        <v>120</v>
      </c>
      <c r="V2900" s="1">
        <v>25247.19</v>
      </c>
      <c r="W2900" s="4">
        <f t="shared" si="322"/>
        <v>4266775.3916666666</v>
      </c>
      <c r="X2900" s="1" t="s">
        <v>95</v>
      </c>
      <c r="Y2900" s="1" t="s">
        <v>96</v>
      </c>
      <c r="Z2900" s="8">
        <v>48362</v>
      </c>
      <c r="AA2900" s="8" t="str">
        <f>TEXT(Table2[[#This Row],[Application_Date]],"yyy")</f>
        <v>2032</v>
      </c>
      <c r="AB2900" s="8" t="str">
        <f>TEXT(Table2[[#This Row],[Application_Date]],"mmmm")</f>
        <v>May</v>
      </c>
      <c r="AC2900" s="1" t="s">
        <v>52</v>
      </c>
      <c r="AD2900" s="1" t="s">
        <v>30</v>
      </c>
      <c r="AE2900" s="1" t="s">
        <v>31</v>
      </c>
    </row>
    <row r="2901" spans="1:31" x14ac:dyDescent="0.25">
      <c r="A2901" s="1" t="s">
        <v>5942</v>
      </c>
      <c r="B2901" s="1" t="str">
        <f>IF(COUNTIF($A$2:A2901,A2901)&gt;1,"Duplicate","Unique")</f>
        <v>Unique</v>
      </c>
      <c r="C2901" s="1" t="s">
        <v>5943</v>
      </c>
      <c r="D2901" s="1" t="s">
        <v>392</v>
      </c>
      <c r="E2901" s="1" t="str">
        <f t="shared" si="316"/>
        <v>Submitted</v>
      </c>
      <c r="F2901" s="1" t="s">
        <v>47</v>
      </c>
      <c r="G2901" s="1">
        <v>41</v>
      </c>
      <c r="H2901" s="1" t="s">
        <v>24</v>
      </c>
      <c r="I2901" s="1" t="s">
        <v>25</v>
      </c>
      <c r="J2901" s="1" t="s">
        <v>49</v>
      </c>
      <c r="K2901" s="4">
        <v>398891</v>
      </c>
      <c r="L2901" s="4" t="str">
        <f t="shared" si="317"/>
        <v>Submitted</v>
      </c>
      <c r="M2901" s="1">
        <v>630</v>
      </c>
      <c r="N2901" s="1" t="str">
        <f t="shared" si="318"/>
        <v>low_risk</v>
      </c>
      <c r="O2901" s="1" t="str">
        <f t="shared" si="319"/>
        <v>Excellent</v>
      </c>
      <c r="P2901" s="1" t="str">
        <f t="shared" si="320"/>
        <v>Submitted</v>
      </c>
      <c r="Q2901" s="1" t="str">
        <f t="shared" si="321"/>
        <v>Valid</v>
      </c>
      <c r="R2901" s="1" t="s">
        <v>27</v>
      </c>
      <c r="S2901" s="4">
        <v>4449569</v>
      </c>
      <c r="T2901" s="1">
        <v>14.15</v>
      </c>
      <c r="U2901" s="1">
        <v>180</v>
      </c>
      <c r="V2901" s="1">
        <v>24719.83</v>
      </c>
      <c r="W2901" s="4">
        <f t="shared" si="322"/>
        <v>5246783.4458333338</v>
      </c>
      <c r="X2901" s="1" t="s">
        <v>105</v>
      </c>
      <c r="Y2901" s="1" t="s">
        <v>106</v>
      </c>
      <c r="Z2901" s="8">
        <v>48363</v>
      </c>
      <c r="AA2901" s="8" t="str">
        <f>TEXT(Table2[[#This Row],[Application_Date]],"yyy")</f>
        <v>2032</v>
      </c>
      <c r="AB2901" s="8" t="str">
        <f>TEXT(Table2[[#This Row],[Application_Date]],"mmmm")</f>
        <v>May</v>
      </c>
      <c r="AC2901" s="1" t="s">
        <v>61</v>
      </c>
      <c r="AD2901" s="1" t="s">
        <v>42</v>
      </c>
      <c r="AE2901" s="1" t="s">
        <v>43</v>
      </c>
    </row>
    <row r="2902" spans="1:31" x14ac:dyDescent="0.25">
      <c r="A2902" s="1" t="s">
        <v>5944</v>
      </c>
      <c r="B2902" s="1" t="str">
        <f>IF(COUNTIF($A$2:A2902,A2902)&gt;1,"Duplicate","Unique")</f>
        <v>Unique</v>
      </c>
      <c r="C2902" s="1" t="s">
        <v>5945</v>
      </c>
      <c r="D2902" s="1" t="s">
        <v>575</v>
      </c>
      <c r="E2902" s="1" t="str">
        <f t="shared" si="316"/>
        <v>Submitted</v>
      </c>
      <c r="F2902" s="1" t="s">
        <v>47</v>
      </c>
      <c r="G2902" s="1">
        <v>22</v>
      </c>
      <c r="H2902" s="1" t="s">
        <v>24</v>
      </c>
      <c r="I2902" s="1" t="s">
        <v>25</v>
      </c>
      <c r="J2902" s="1" t="s">
        <v>49</v>
      </c>
      <c r="K2902" s="4">
        <v>1122753</v>
      </c>
      <c r="L2902" s="4" t="str">
        <f t="shared" si="317"/>
        <v>Submitted</v>
      </c>
      <c r="M2902" s="1">
        <v>433</v>
      </c>
      <c r="N2902" s="1" t="str">
        <f t="shared" si="318"/>
        <v>High_risk</v>
      </c>
      <c r="O2902" s="1" t="str">
        <f t="shared" si="319"/>
        <v>Excellent</v>
      </c>
      <c r="P2902" s="1" t="str">
        <f t="shared" si="320"/>
        <v>Submitted</v>
      </c>
      <c r="Q2902" s="1" t="str">
        <f t="shared" si="321"/>
        <v>Valid</v>
      </c>
      <c r="R2902" s="1" t="s">
        <v>6</v>
      </c>
      <c r="S2902" s="4">
        <v>3263331</v>
      </c>
      <c r="T2902" s="1">
        <v>7.03</v>
      </c>
      <c r="U2902" s="1">
        <v>60</v>
      </c>
      <c r="V2902" s="1">
        <v>54388.85</v>
      </c>
      <c r="W2902" s="4">
        <f t="shared" si="322"/>
        <v>1911768.0775018448</v>
      </c>
      <c r="X2902" s="1" t="s">
        <v>85</v>
      </c>
      <c r="Y2902" s="1" t="s">
        <v>86</v>
      </c>
      <c r="Z2902" s="8">
        <v>48364</v>
      </c>
      <c r="AA2902" s="8" t="str">
        <f>TEXT(Table2[[#This Row],[Application_Date]],"yyy")</f>
        <v>2032</v>
      </c>
      <c r="AB2902" s="8" t="str">
        <f>TEXT(Table2[[#This Row],[Application_Date]],"mmmm")</f>
        <v>May</v>
      </c>
      <c r="AC2902" s="1" t="s">
        <v>41</v>
      </c>
      <c r="AD2902" s="1" t="s">
        <v>30</v>
      </c>
      <c r="AE2902" s="1" t="s">
        <v>31</v>
      </c>
    </row>
    <row r="2903" spans="1:31" x14ac:dyDescent="0.25">
      <c r="A2903" s="1" t="s">
        <v>5946</v>
      </c>
      <c r="B2903" s="1" t="str">
        <f>IF(COUNTIF($A$2:A2903,A2903)&gt;1,"Duplicate","Unique")</f>
        <v>Unique</v>
      </c>
      <c r="C2903" s="1" t="s">
        <v>5947</v>
      </c>
      <c r="D2903" s="1" t="s">
        <v>148</v>
      </c>
      <c r="E2903" s="1" t="str">
        <f t="shared" si="316"/>
        <v>Submitted</v>
      </c>
      <c r="F2903" s="1" t="s">
        <v>47</v>
      </c>
      <c r="G2903" s="1">
        <v>63</v>
      </c>
      <c r="H2903" s="1" t="s">
        <v>24</v>
      </c>
      <c r="I2903" s="1" t="s">
        <v>25</v>
      </c>
      <c r="J2903" s="1" t="s">
        <v>26</v>
      </c>
      <c r="K2903" s="4">
        <v>-50000</v>
      </c>
      <c r="L2903" s="4" t="str">
        <f t="shared" si="317"/>
        <v>Submitted</v>
      </c>
      <c r="M2903" s="1">
        <v>392</v>
      </c>
      <c r="N2903" s="1" t="str">
        <f t="shared" si="318"/>
        <v>High_risk</v>
      </c>
      <c r="O2903" s="1" t="str">
        <f t="shared" si="319"/>
        <v>Excellent</v>
      </c>
      <c r="P2903" s="1" t="str">
        <f t="shared" si="320"/>
        <v>Submitted</v>
      </c>
      <c r="Q2903" s="1" t="str">
        <f t="shared" si="321"/>
        <v>Valid</v>
      </c>
      <c r="R2903" s="1" t="s">
        <v>27</v>
      </c>
      <c r="S2903" s="4">
        <v>615881</v>
      </c>
      <c r="T2903" s="1">
        <v>13.86</v>
      </c>
      <c r="U2903" s="1">
        <v>36</v>
      </c>
      <c r="V2903" s="1">
        <v>17107.810000000001</v>
      </c>
      <c r="W2903" s="4">
        <f t="shared" si="322"/>
        <v>711342.55500070471</v>
      </c>
      <c r="X2903" s="1" t="s">
        <v>85</v>
      </c>
      <c r="Y2903" s="1" t="s">
        <v>86</v>
      </c>
      <c r="Z2903" s="8">
        <v>48365</v>
      </c>
      <c r="AA2903" s="8" t="str">
        <f>TEXT(Table2[[#This Row],[Application_Date]],"yyy")</f>
        <v>2032</v>
      </c>
      <c r="AB2903" s="8" t="str">
        <f>TEXT(Table2[[#This Row],[Application_Date]],"mmmm")</f>
        <v>May</v>
      </c>
      <c r="AC2903" s="1" t="s">
        <v>61</v>
      </c>
      <c r="AD2903" s="1" t="s">
        <v>30</v>
      </c>
      <c r="AE2903" s="1" t="s">
        <v>62</v>
      </c>
    </row>
    <row r="2904" spans="1:31" x14ac:dyDescent="0.25">
      <c r="A2904" s="1" t="s">
        <v>5948</v>
      </c>
      <c r="B2904" s="1" t="str">
        <f>IF(COUNTIF($A$2:A2904,A2904)&gt;1,"Duplicate","Unique")</f>
        <v>Unique</v>
      </c>
      <c r="C2904" s="1" t="s">
        <v>5949</v>
      </c>
      <c r="D2904" s="1" t="s">
        <v>118</v>
      </c>
      <c r="E2904" s="1" t="str">
        <f t="shared" si="316"/>
        <v>Submitted</v>
      </c>
      <c r="F2904" s="1" t="s">
        <v>35</v>
      </c>
      <c r="G2904" s="1">
        <v>22</v>
      </c>
      <c r="H2904" s="1" t="s">
        <v>24</v>
      </c>
      <c r="I2904" s="1" t="s">
        <v>25</v>
      </c>
      <c r="J2904" s="1" t="s">
        <v>70</v>
      </c>
      <c r="K2904" s="4">
        <v>1992301</v>
      </c>
      <c r="L2904" s="4" t="str">
        <f t="shared" si="317"/>
        <v>Submitted</v>
      </c>
      <c r="M2904" s="1">
        <v>666</v>
      </c>
      <c r="N2904" s="1" t="str">
        <f t="shared" si="318"/>
        <v>low_risk</v>
      </c>
      <c r="O2904" s="1" t="str">
        <f t="shared" si="319"/>
        <v>Excellent</v>
      </c>
      <c r="P2904" s="1" t="str">
        <f t="shared" si="320"/>
        <v>Submitted</v>
      </c>
      <c r="Q2904" s="1" t="str">
        <f t="shared" si="321"/>
        <v>Valid</v>
      </c>
      <c r="R2904" s="1" t="s">
        <v>6</v>
      </c>
      <c r="S2904" s="4">
        <v>2800146</v>
      </c>
      <c r="T2904" s="1">
        <v>9.18</v>
      </c>
      <c r="U2904" s="1">
        <v>24</v>
      </c>
      <c r="V2904" s="1">
        <v>116672.75</v>
      </c>
      <c r="W2904" s="4">
        <f t="shared" si="322"/>
        <v>2142114.2543045194</v>
      </c>
      <c r="X2904" s="1" t="s">
        <v>28</v>
      </c>
      <c r="Y2904" s="1" t="s">
        <v>29</v>
      </c>
      <c r="Z2904" s="8">
        <v>48366</v>
      </c>
      <c r="AA2904" s="8" t="str">
        <f>TEXT(Table2[[#This Row],[Application_Date]],"yyy")</f>
        <v>2032</v>
      </c>
      <c r="AB2904" s="8" t="str">
        <f>TEXT(Table2[[#This Row],[Application_Date]],"mmmm")</f>
        <v>June</v>
      </c>
      <c r="AC2904" s="1" t="s">
        <v>41</v>
      </c>
      <c r="AD2904" s="1" t="s">
        <v>30</v>
      </c>
      <c r="AE2904" s="1" t="s">
        <v>62</v>
      </c>
    </row>
    <row r="2905" spans="1:31" x14ac:dyDescent="0.25">
      <c r="A2905" s="1" t="s">
        <v>5950</v>
      </c>
      <c r="B2905" s="1" t="str">
        <f>IF(COUNTIF($A$2:A2905,A2905)&gt;1,"Duplicate","Unique")</f>
        <v>Unique</v>
      </c>
      <c r="C2905" s="1" t="s">
        <v>5951</v>
      </c>
      <c r="D2905" s="1" t="s">
        <v>139</v>
      </c>
      <c r="E2905" s="1" t="str">
        <f t="shared" si="316"/>
        <v>Submitted</v>
      </c>
      <c r="F2905" s="1" t="s">
        <v>35</v>
      </c>
      <c r="G2905" s="1">
        <v>48</v>
      </c>
      <c r="H2905" s="1" t="s">
        <v>36</v>
      </c>
      <c r="I2905" s="1" t="s">
        <v>25</v>
      </c>
      <c r="J2905" s="1" t="s">
        <v>49</v>
      </c>
      <c r="K2905" s="4">
        <v>509508</v>
      </c>
      <c r="L2905" s="4" t="str">
        <f t="shared" si="317"/>
        <v>Submitted</v>
      </c>
      <c r="M2905" s="1">
        <v>343</v>
      </c>
      <c r="N2905" s="1" t="str">
        <f t="shared" si="318"/>
        <v>High_risk</v>
      </c>
      <c r="O2905" s="1" t="str">
        <f t="shared" si="319"/>
        <v>Excellent</v>
      </c>
      <c r="P2905" s="1" t="str">
        <f t="shared" si="320"/>
        <v>Submitted</v>
      </c>
      <c r="Q2905" s="1" t="str">
        <f t="shared" si="321"/>
        <v>Valid</v>
      </c>
      <c r="R2905" s="1" t="s">
        <v>27</v>
      </c>
      <c r="S2905" s="4">
        <v>1352490</v>
      </c>
      <c r="T2905" s="1">
        <v>17.48</v>
      </c>
      <c r="U2905" s="1">
        <v>12</v>
      </c>
      <c r="V2905" s="1">
        <v>112707.5</v>
      </c>
      <c r="W2905" s="4">
        <f t="shared" si="322"/>
        <v>1970167.8707250368</v>
      </c>
      <c r="X2905" s="1" t="s">
        <v>28</v>
      </c>
      <c r="Y2905" s="1" t="s">
        <v>29</v>
      </c>
      <c r="Z2905" s="8">
        <v>48367</v>
      </c>
      <c r="AA2905" s="8" t="str">
        <f>TEXT(Table2[[#This Row],[Application_Date]],"yyy")</f>
        <v>2032</v>
      </c>
      <c r="AB2905" s="8" t="str">
        <f>TEXT(Table2[[#This Row],[Application_Date]],"mmmm")</f>
        <v>June</v>
      </c>
      <c r="AC2905" s="1" t="s">
        <v>61</v>
      </c>
      <c r="AD2905" s="1" t="s">
        <v>42</v>
      </c>
      <c r="AE2905" s="1" t="s">
        <v>31</v>
      </c>
    </row>
    <row r="2906" spans="1:31" x14ac:dyDescent="0.25">
      <c r="A2906" s="1" t="s">
        <v>5952</v>
      </c>
      <c r="B2906" s="1" t="str">
        <f>IF(COUNTIF($A$2:A2906,A2906)&gt;1,"Duplicate","Unique")</f>
        <v>Unique</v>
      </c>
      <c r="C2906" s="1" t="s">
        <v>5953</v>
      </c>
      <c r="D2906" s="1" t="s">
        <v>118</v>
      </c>
      <c r="E2906" s="1" t="str">
        <f t="shared" si="316"/>
        <v>Submitted</v>
      </c>
      <c r="F2906" s="1" t="s">
        <v>35</v>
      </c>
      <c r="G2906" s="1">
        <v>26</v>
      </c>
      <c r="H2906" s="1" t="s">
        <v>24</v>
      </c>
      <c r="I2906" s="1" t="s">
        <v>25</v>
      </c>
      <c r="J2906" s="1" t="s">
        <v>70</v>
      </c>
      <c r="K2906" s="4">
        <v>522698</v>
      </c>
      <c r="L2906" s="4" t="str">
        <f t="shared" si="317"/>
        <v>Submitted</v>
      </c>
      <c r="M2906" s="1">
        <v>506</v>
      </c>
      <c r="N2906" s="1" t="str">
        <f t="shared" si="318"/>
        <v>High_risk</v>
      </c>
      <c r="O2906" s="1" t="str">
        <f t="shared" si="319"/>
        <v>Excellent</v>
      </c>
      <c r="P2906" s="1" t="str">
        <f t="shared" si="320"/>
        <v>Submitted</v>
      </c>
      <c r="Q2906" s="1" t="str">
        <f t="shared" si="321"/>
        <v>Valid</v>
      </c>
      <c r="R2906" s="1" t="s">
        <v>82</v>
      </c>
      <c r="S2906" s="4">
        <v>4863960</v>
      </c>
      <c r="T2906" s="1">
        <v>7.11</v>
      </c>
      <c r="U2906" s="1">
        <v>180</v>
      </c>
      <c r="V2906" s="1">
        <v>27022</v>
      </c>
      <c r="W2906" s="4">
        <f t="shared" si="322"/>
        <v>2881896.3000000003</v>
      </c>
      <c r="X2906" s="1" t="s">
        <v>85</v>
      </c>
      <c r="Y2906" s="1" t="s">
        <v>86</v>
      </c>
      <c r="Z2906" s="8">
        <v>48368</v>
      </c>
      <c r="AA2906" s="8" t="str">
        <f>TEXT(Table2[[#This Row],[Application_Date]],"yyy")</f>
        <v>2032</v>
      </c>
      <c r="AB2906" s="8" t="str">
        <f>TEXT(Table2[[#This Row],[Application_Date]],"mmmm")</f>
        <v>June</v>
      </c>
      <c r="AC2906" s="1" t="s">
        <v>61</v>
      </c>
      <c r="AD2906" s="1" t="s">
        <v>30</v>
      </c>
      <c r="AE2906" s="1" t="s">
        <v>43</v>
      </c>
    </row>
    <row r="2907" spans="1:31" x14ac:dyDescent="0.25">
      <c r="A2907" s="1" t="s">
        <v>5954</v>
      </c>
      <c r="B2907" s="1" t="str">
        <f>IF(COUNTIF($A$2:A2907,A2907)&gt;1,"Duplicate","Unique")</f>
        <v>Unique</v>
      </c>
      <c r="C2907" s="1" t="s">
        <v>5955</v>
      </c>
      <c r="D2907" s="1" t="s">
        <v>461</v>
      </c>
      <c r="E2907" s="1" t="str">
        <f t="shared" si="316"/>
        <v>Submitted</v>
      </c>
      <c r="F2907" s="1" t="s">
        <v>35</v>
      </c>
      <c r="G2907" s="1">
        <v>39</v>
      </c>
      <c r="H2907" s="1" t="s">
        <v>24</v>
      </c>
      <c r="I2907" s="1" t="s">
        <v>48</v>
      </c>
      <c r="J2907" s="1" t="s">
        <v>37</v>
      </c>
      <c r="K2907" s="4">
        <v>1251401</v>
      </c>
      <c r="L2907" s="4" t="str">
        <f t="shared" si="317"/>
        <v>Submitted</v>
      </c>
      <c r="M2907" s="1">
        <v>519</v>
      </c>
      <c r="N2907" s="1" t="str">
        <f t="shared" si="318"/>
        <v>High_risk</v>
      </c>
      <c r="O2907" s="1" t="str">
        <f t="shared" si="319"/>
        <v>Excellent</v>
      </c>
      <c r="P2907" s="1" t="str">
        <f t="shared" si="320"/>
        <v>Submitted</v>
      </c>
      <c r="Q2907" s="1" t="str">
        <f t="shared" si="321"/>
        <v>Valid</v>
      </c>
      <c r="R2907" s="1" t="s">
        <v>82</v>
      </c>
      <c r="S2907" s="4">
        <v>2800550</v>
      </c>
      <c r="T2907" s="1">
        <v>15.08</v>
      </c>
      <c r="U2907" s="1">
        <v>60</v>
      </c>
      <c r="V2907" s="1">
        <v>46675.83</v>
      </c>
      <c r="W2907" s="4">
        <f t="shared" si="322"/>
        <v>3519357.833333333</v>
      </c>
      <c r="X2907" s="1" t="s">
        <v>50</v>
      </c>
      <c r="Y2907" s="1" t="s">
        <v>51</v>
      </c>
      <c r="Z2907" s="8">
        <v>48369</v>
      </c>
      <c r="AA2907" s="8" t="str">
        <f>TEXT(Table2[[#This Row],[Application_Date]],"yyy")</f>
        <v>2032</v>
      </c>
      <c r="AB2907" s="8" t="str">
        <f>TEXT(Table2[[#This Row],[Application_Date]],"mmmm")</f>
        <v>June</v>
      </c>
      <c r="AC2907" s="1" t="s">
        <v>41</v>
      </c>
      <c r="AD2907" s="1" t="s">
        <v>30</v>
      </c>
      <c r="AE2907" s="1" t="s">
        <v>62</v>
      </c>
    </row>
    <row r="2908" spans="1:31" x14ac:dyDescent="0.25">
      <c r="A2908" s="1" t="s">
        <v>5956</v>
      </c>
      <c r="B2908" s="1" t="str">
        <f>IF(COUNTIF($A$2:A2908,A2908)&gt;1,"Duplicate","Unique")</f>
        <v>Unique</v>
      </c>
      <c r="C2908" s="1" t="s">
        <v>5957</v>
      </c>
      <c r="D2908" s="1" t="s">
        <v>177</v>
      </c>
      <c r="E2908" s="1" t="str">
        <f t="shared" si="316"/>
        <v>Submitted</v>
      </c>
      <c r="F2908" s="1" t="s">
        <v>47</v>
      </c>
      <c r="G2908" s="1">
        <v>63</v>
      </c>
      <c r="H2908" s="1" t="s">
        <v>36</v>
      </c>
      <c r="I2908" s="1" t="s">
        <v>25</v>
      </c>
      <c r="J2908" s="1" t="s">
        <v>26</v>
      </c>
      <c r="K2908" s="4">
        <v>1837896</v>
      </c>
      <c r="L2908" s="4" t="str">
        <f t="shared" si="317"/>
        <v>Submitted</v>
      </c>
      <c r="M2908" s="1">
        <v>762</v>
      </c>
      <c r="N2908" s="1" t="str">
        <f t="shared" si="318"/>
        <v>medium_risk</v>
      </c>
      <c r="O2908" s="1" t="str">
        <f t="shared" si="319"/>
        <v>Excellent</v>
      </c>
      <c r="P2908" s="1" t="str">
        <f t="shared" si="320"/>
        <v>Submitted</v>
      </c>
      <c r="Q2908" s="1" t="str">
        <f t="shared" si="321"/>
        <v>Valid</v>
      </c>
      <c r="R2908" s="1" t="s">
        <v>38</v>
      </c>
      <c r="S2908" s="4">
        <v>678600</v>
      </c>
      <c r="T2908" s="1">
        <v>12.24</v>
      </c>
      <c r="U2908" s="1">
        <v>60</v>
      </c>
      <c r="V2908" s="1">
        <v>11310</v>
      </c>
      <c r="W2908" s="4">
        <f t="shared" si="322"/>
        <v>692172</v>
      </c>
      <c r="X2908" s="1" t="s">
        <v>39</v>
      </c>
      <c r="Y2908" s="1" t="s">
        <v>40</v>
      </c>
      <c r="Z2908" s="8">
        <v>48370</v>
      </c>
      <c r="AA2908" s="8" t="str">
        <f>TEXT(Table2[[#This Row],[Application_Date]],"yyy")</f>
        <v>2032</v>
      </c>
      <c r="AB2908" s="8" t="str">
        <f>TEXT(Table2[[#This Row],[Application_Date]],"mmmm")</f>
        <v>June</v>
      </c>
      <c r="AC2908" s="1" t="s">
        <v>61</v>
      </c>
      <c r="AD2908" s="1" t="s">
        <v>30</v>
      </c>
      <c r="AE2908" s="1" t="s">
        <v>66</v>
      </c>
    </row>
    <row r="2909" spans="1:31" x14ac:dyDescent="0.25">
      <c r="A2909" s="1" t="s">
        <v>5958</v>
      </c>
      <c r="B2909" s="1" t="str">
        <f>IF(COUNTIF($A$2:A2909,A2909)&gt;1,"Duplicate","Unique")</f>
        <v>Unique</v>
      </c>
      <c r="C2909" s="1" t="s">
        <v>5959</v>
      </c>
      <c r="D2909" s="1" t="s">
        <v>172</v>
      </c>
      <c r="E2909" s="1" t="str">
        <f t="shared" si="316"/>
        <v>Submitted</v>
      </c>
      <c r="F2909" s="1" t="s">
        <v>35</v>
      </c>
      <c r="G2909" s="1">
        <v>47</v>
      </c>
      <c r="H2909" s="1" t="s">
        <v>36</v>
      </c>
      <c r="I2909" s="1" t="s">
        <v>25</v>
      </c>
      <c r="J2909" s="1" t="s">
        <v>70</v>
      </c>
      <c r="K2909" s="4">
        <v>2141374</v>
      </c>
      <c r="L2909" s="4" t="str">
        <f t="shared" si="317"/>
        <v>Submitted</v>
      </c>
      <c r="M2909" s="1">
        <v>950</v>
      </c>
      <c r="N2909" s="1" t="str">
        <f t="shared" si="318"/>
        <v>medium_risk</v>
      </c>
      <c r="O2909" s="1" t="str">
        <f t="shared" si="319"/>
        <v>Excellent</v>
      </c>
      <c r="P2909" s="1" t="str">
        <f t="shared" si="320"/>
        <v>Submitted</v>
      </c>
      <c r="Q2909" s="1" t="str">
        <f t="shared" si="321"/>
        <v>Invalid</v>
      </c>
      <c r="R2909" s="1" t="s">
        <v>82</v>
      </c>
      <c r="S2909" s="4">
        <v>2213923</v>
      </c>
      <c r="T2909" s="1">
        <v>15.37</v>
      </c>
      <c r="U2909" s="1">
        <v>12</v>
      </c>
      <c r="V2909" s="1">
        <v>184493.58</v>
      </c>
      <c r="W2909" s="4">
        <f t="shared" si="322"/>
        <v>2835809.4477610323</v>
      </c>
      <c r="X2909" s="1" t="s">
        <v>95</v>
      </c>
      <c r="Y2909" s="1" t="s">
        <v>96</v>
      </c>
      <c r="Z2909" s="8">
        <v>48371</v>
      </c>
      <c r="AA2909" s="8" t="str">
        <f>TEXT(Table2[[#This Row],[Application_Date]],"yyy")</f>
        <v>2032</v>
      </c>
      <c r="AB2909" s="8" t="str">
        <f>TEXT(Table2[[#This Row],[Application_Date]],"mmmm")</f>
        <v>June</v>
      </c>
      <c r="AC2909" s="1" t="s">
        <v>52</v>
      </c>
      <c r="AD2909" s="1" t="s">
        <v>42</v>
      </c>
      <c r="AE2909" s="1" t="s">
        <v>31</v>
      </c>
    </row>
    <row r="2910" spans="1:31" x14ac:dyDescent="0.25">
      <c r="A2910" s="1" t="s">
        <v>5960</v>
      </c>
      <c r="B2910" s="1" t="str">
        <f>IF(COUNTIF($A$2:A2910,A2910)&gt;1,"Duplicate","Unique")</f>
        <v>Unique</v>
      </c>
      <c r="C2910" s="1" t="s">
        <v>5961</v>
      </c>
      <c r="D2910" s="1" t="s">
        <v>204</v>
      </c>
      <c r="E2910" s="1" t="str">
        <f t="shared" si="316"/>
        <v>Submitted</v>
      </c>
      <c r="F2910" s="1" t="s">
        <v>47</v>
      </c>
      <c r="G2910" s="1">
        <v>45</v>
      </c>
      <c r="H2910" s="1" t="s">
        <v>36</v>
      </c>
      <c r="I2910" s="1" t="s">
        <v>25</v>
      </c>
      <c r="J2910" s="1" t="s">
        <v>49</v>
      </c>
      <c r="K2910" s="4">
        <v>1343825</v>
      </c>
      <c r="L2910" s="4" t="str">
        <f t="shared" si="317"/>
        <v>Submitted</v>
      </c>
      <c r="M2910" s="1">
        <v>790</v>
      </c>
      <c r="N2910" s="1" t="str">
        <f t="shared" si="318"/>
        <v>medium_risk</v>
      </c>
      <c r="O2910" s="1" t="str">
        <f t="shared" si="319"/>
        <v>Excellent</v>
      </c>
      <c r="P2910" s="1" t="str">
        <f t="shared" si="320"/>
        <v>Submitted</v>
      </c>
      <c r="Q2910" s="1" t="str">
        <f t="shared" si="321"/>
        <v>Valid</v>
      </c>
      <c r="R2910" s="1" t="s">
        <v>70</v>
      </c>
      <c r="S2910" s="4">
        <v>1341853</v>
      </c>
      <c r="T2910" s="1">
        <v>10.08</v>
      </c>
      <c r="U2910" s="1">
        <v>12</v>
      </c>
      <c r="V2910" s="1">
        <v>111821.08</v>
      </c>
      <c r="W2910" s="4">
        <f t="shared" si="322"/>
        <v>1127905.4803568921</v>
      </c>
      <c r="X2910" s="1" t="s">
        <v>85</v>
      </c>
      <c r="Y2910" s="1" t="s">
        <v>86</v>
      </c>
      <c r="Z2910" s="8">
        <v>48372</v>
      </c>
      <c r="AA2910" s="8" t="str">
        <f>TEXT(Table2[[#This Row],[Application_Date]],"yyy")</f>
        <v>2032</v>
      </c>
      <c r="AB2910" s="8" t="str">
        <f>TEXT(Table2[[#This Row],[Application_Date]],"mmmm")</f>
        <v>June</v>
      </c>
      <c r="AC2910" s="1" t="s">
        <v>52</v>
      </c>
      <c r="AD2910" s="1" t="s">
        <v>30</v>
      </c>
      <c r="AE2910" s="1" t="s">
        <v>31</v>
      </c>
    </row>
    <row r="2911" spans="1:31" x14ac:dyDescent="0.25">
      <c r="A2911" s="1" t="s">
        <v>5962</v>
      </c>
      <c r="B2911" s="1" t="str">
        <f>IF(COUNTIF($A$2:A2911,A2911)&gt;1,"Duplicate","Unique")</f>
        <v>Unique</v>
      </c>
      <c r="C2911" s="1" t="s">
        <v>5963</v>
      </c>
      <c r="D2911" s="1" t="s">
        <v>575</v>
      </c>
      <c r="E2911" s="1" t="str">
        <f t="shared" si="316"/>
        <v>Submitted</v>
      </c>
      <c r="F2911" s="1" t="s">
        <v>47</v>
      </c>
      <c r="G2911" s="1">
        <v>27</v>
      </c>
      <c r="H2911" s="1" t="s">
        <v>24</v>
      </c>
      <c r="I2911" s="1" t="s">
        <v>25</v>
      </c>
      <c r="J2911" s="1" t="s">
        <v>37</v>
      </c>
      <c r="K2911" s="4">
        <v>1666166</v>
      </c>
      <c r="L2911" s="4" t="str">
        <f t="shared" si="317"/>
        <v>Submitted</v>
      </c>
      <c r="M2911" s="1">
        <v>785</v>
      </c>
      <c r="N2911" s="1" t="str">
        <f t="shared" si="318"/>
        <v>medium_risk</v>
      </c>
      <c r="O2911" s="1" t="str">
        <f t="shared" si="319"/>
        <v>Excellent</v>
      </c>
      <c r="P2911" s="1" t="str">
        <f t="shared" si="320"/>
        <v>Submitted</v>
      </c>
      <c r="Q2911" s="1" t="str">
        <f t="shared" si="321"/>
        <v>Valid</v>
      </c>
      <c r="R2911" s="1" t="s">
        <v>82</v>
      </c>
      <c r="S2911" s="4">
        <v>1522893</v>
      </c>
      <c r="T2911" s="1">
        <v>16.82</v>
      </c>
      <c r="U2911" s="1">
        <v>60</v>
      </c>
      <c r="V2911" s="1">
        <v>25381.55</v>
      </c>
      <c r="W2911" s="4">
        <f t="shared" si="322"/>
        <v>2134588.355</v>
      </c>
      <c r="X2911" s="1" t="s">
        <v>105</v>
      </c>
      <c r="Y2911" s="1" t="s">
        <v>106</v>
      </c>
      <c r="Z2911" s="8">
        <v>48373</v>
      </c>
      <c r="AA2911" s="8" t="str">
        <f>TEXT(Table2[[#This Row],[Application_Date]],"yyy")</f>
        <v>2032</v>
      </c>
      <c r="AB2911" s="8" t="str">
        <f>TEXT(Table2[[#This Row],[Application_Date]],"mmmm")</f>
        <v>June</v>
      </c>
      <c r="AC2911" s="1" t="s">
        <v>41</v>
      </c>
      <c r="AD2911" s="1" t="s">
        <v>42</v>
      </c>
      <c r="AE2911" s="1" t="s">
        <v>66</v>
      </c>
    </row>
    <row r="2912" spans="1:31" x14ac:dyDescent="0.25">
      <c r="A2912" s="1" t="s">
        <v>5964</v>
      </c>
      <c r="B2912" s="1" t="str">
        <f>IF(COUNTIF($A$2:A2912,A2912)&gt;1,"Duplicate","Unique")</f>
        <v>Unique</v>
      </c>
      <c r="C2912" s="1" t="s">
        <v>5965</v>
      </c>
      <c r="D2912" s="1" t="s">
        <v>587</v>
      </c>
      <c r="E2912" s="1" t="str">
        <f t="shared" si="316"/>
        <v>Submitted</v>
      </c>
      <c r="F2912" s="1" t="s">
        <v>47</v>
      </c>
      <c r="G2912" s="1">
        <v>21</v>
      </c>
      <c r="H2912" s="1" t="s">
        <v>36</v>
      </c>
      <c r="I2912" s="1" t="s">
        <v>25</v>
      </c>
      <c r="J2912" s="1" t="s">
        <v>49</v>
      </c>
      <c r="K2912" s="4">
        <v>2298065</v>
      </c>
      <c r="L2912" s="4" t="str">
        <f t="shared" si="317"/>
        <v>Submitted</v>
      </c>
      <c r="M2912" s="1">
        <v>389</v>
      </c>
      <c r="N2912" s="1" t="str">
        <f t="shared" si="318"/>
        <v>High_risk</v>
      </c>
      <c r="O2912" s="1" t="str">
        <f t="shared" si="319"/>
        <v>Excellent</v>
      </c>
      <c r="P2912" s="1" t="str">
        <f t="shared" si="320"/>
        <v>Submitted</v>
      </c>
      <c r="Q2912" s="1" t="str">
        <f t="shared" si="321"/>
        <v>Valid</v>
      </c>
      <c r="R2912" s="1" t="s">
        <v>82</v>
      </c>
      <c r="S2912" s="4">
        <v>176275</v>
      </c>
      <c r="T2912" s="1">
        <v>14.04</v>
      </c>
      <c r="U2912" s="1">
        <v>60</v>
      </c>
      <c r="V2912" s="1">
        <v>2937.92</v>
      </c>
      <c r="W2912" s="4">
        <f t="shared" si="322"/>
        <v>206241.75</v>
      </c>
      <c r="X2912" s="1" t="s">
        <v>59</v>
      </c>
      <c r="Y2912" s="1" t="s">
        <v>60</v>
      </c>
      <c r="Z2912" s="8">
        <v>48374</v>
      </c>
      <c r="AA2912" s="8" t="str">
        <f>TEXT(Table2[[#This Row],[Application_Date]],"yyy")</f>
        <v>2032</v>
      </c>
      <c r="AB2912" s="8" t="str">
        <f>TEXT(Table2[[#This Row],[Application_Date]],"mmmm")</f>
        <v>June</v>
      </c>
      <c r="AC2912" s="1" t="s">
        <v>52</v>
      </c>
      <c r="AD2912" s="1" t="s">
        <v>42</v>
      </c>
      <c r="AE2912" s="1" t="s">
        <v>62</v>
      </c>
    </row>
    <row r="2913" spans="1:31" x14ac:dyDescent="0.25">
      <c r="A2913" s="1" t="s">
        <v>5966</v>
      </c>
      <c r="B2913" s="1" t="str">
        <f>IF(COUNTIF($A$2:A2913,A2913)&gt;1,"Duplicate","Unique")</f>
        <v>Unique</v>
      </c>
      <c r="C2913" s="1" t="s">
        <v>5967</v>
      </c>
      <c r="D2913" s="1" t="s">
        <v>293</v>
      </c>
      <c r="E2913" s="1" t="str">
        <f t="shared" si="316"/>
        <v>Submitted</v>
      </c>
      <c r="F2913" s="1" t="s">
        <v>47</v>
      </c>
      <c r="G2913" s="1">
        <v>18</v>
      </c>
      <c r="H2913" s="1" t="s">
        <v>24</v>
      </c>
      <c r="I2913" s="1" t="s">
        <v>48</v>
      </c>
      <c r="J2913" s="1" t="s">
        <v>49</v>
      </c>
      <c r="K2913" s="4">
        <v>1777436</v>
      </c>
      <c r="L2913" s="4" t="str">
        <f t="shared" si="317"/>
        <v>Submitted</v>
      </c>
      <c r="M2913" s="1">
        <v>829</v>
      </c>
      <c r="N2913" s="1" t="str">
        <f t="shared" si="318"/>
        <v>medium_risk</v>
      </c>
      <c r="O2913" s="1" t="str">
        <f t="shared" si="319"/>
        <v>Excellent</v>
      </c>
      <c r="P2913" s="1" t="str">
        <f t="shared" si="320"/>
        <v>Submitted</v>
      </c>
      <c r="Q2913" s="1" t="str">
        <f t="shared" si="321"/>
        <v>Valid</v>
      </c>
      <c r="R2913" s="1" t="s">
        <v>27</v>
      </c>
      <c r="S2913" s="4">
        <v>2376223</v>
      </c>
      <c r="T2913" s="1">
        <v>14.01</v>
      </c>
      <c r="U2913" s="1">
        <v>120</v>
      </c>
      <c r="V2913" s="1">
        <v>19801.86</v>
      </c>
      <c r="W2913" s="4">
        <f t="shared" si="322"/>
        <v>2774240.3525</v>
      </c>
      <c r="X2913" s="1" t="s">
        <v>39</v>
      </c>
      <c r="Y2913" s="1" t="s">
        <v>40</v>
      </c>
      <c r="Z2913" s="8">
        <v>48375</v>
      </c>
      <c r="AA2913" s="8" t="str">
        <f>TEXT(Table2[[#This Row],[Application_Date]],"yyy")</f>
        <v>2032</v>
      </c>
      <c r="AB2913" s="8" t="str">
        <f>TEXT(Table2[[#This Row],[Application_Date]],"mmmm")</f>
        <v>June</v>
      </c>
      <c r="AC2913" s="1" t="s">
        <v>61</v>
      </c>
      <c r="AD2913" s="1" t="s">
        <v>42</v>
      </c>
      <c r="AE2913" s="1" t="s">
        <v>31</v>
      </c>
    </row>
    <row r="2914" spans="1:31" x14ac:dyDescent="0.25">
      <c r="A2914" s="1" t="s">
        <v>5968</v>
      </c>
      <c r="B2914" s="1" t="str">
        <f>IF(COUNTIF($A$2:A2914,A2914)&gt;1,"Duplicate","Unique")</f>
        <v>Unique</v>
      </c>
      <c r="C2914" s="1" t="s">
        <v>5969</v>
      </c>
      <c r="D2914" s="1" t="s">
        <v>587</v>
      </c>
      <c r="E2914" s="1" t="str">
        <f t="shared" si="316"/>
        <v>Submitted</v>
      </c>
      <c r="F2914" s="1" t="s">
        <v>35</v>
      </c>
      <c r="G2914" s="1">
        <v>49</v>
      </c>
      <c r="H2914" s="1" t="s">
        <v>24</v>
      </c>
      <c r="I2914" s="1" t="s">
        <v>48</v>
      </c>
      <c r="J2914" s="1" t="s">
        <v>49</v>
      </c>
      <c r="K2914" s="4">
        <v>1659750</v>
      </c>
      <c r="L2914" s="4" t="str">
        <f t="shared" si="317"/>
        <v>Submitted</v>
      </c>
      <c r="M2914" s="1">
        <v>601</v>
      </c>
      <c r="N2914" s="1" t="str">
        <f t="shared" si="318"/>
        <v>low_risk</v>
      </c>
      <c r="O2914" s="1" t="str">
        <f t="shared" si="319"/>
        <v>Excellent</v>
      </c>
      <c r="P2914" s="1" t="str">
        <f t="shared" si="320"/>
        <v>Submitted</v>
      </c>
      <c r="Q2914" s="1" t="str">
        <f t="shared" si="321"/>
        <v>Valid</v>
      </c>
      <c r="R2914" s="1" t="s">
        <v>70</v>
      </c>
      <c r="S2914" s="4">
        <v>4861742</v>
      </c>
      <c r="T2914" s="1">
        <v>11.61</v>
      </c>
      <c r="U2914" s="1">
        <v>120</v>
      </c>
      <c r="V2914" s="1">
        <v>40514.519999999997</v>
      </c>
      <c r="W2914" s="4">
        <f t="shared" si="322"/>
        <v>4703735.3849999998</v>
      </c>
      <c r="X2914" s="1" t="s">
        <v>95</v>
      </c>
      <c r="Y2914" s="1" t="s">
        <v>96</v>
      </c>
      <c r="Z2914" s="8">
        <v>48376</v>
      </c>
      <c r="AA2914" s="8" t="str">
        <f>TEXT(Table2[[#This Row],[Application_Date]],"yyy")</f>
        <v>2032</v>
      </c>
      <c r="AB2914" s="8" t="str">
        <f>TEXT(Table2[[#This Row],[Application_Date]],"mmmm")</f>
        <v>June</v>
      </c>
      <c r="AC2914" s="1" t="s">
        <v>52</v>
      </c>
      <c r="AD2914" s="1" t="s">
        <v>42</v>
      </c>
      <c r="AE2914" s="1" t="s">
        <v>43</v>
      </c>
    </row>
    <row r="2915" spans="1:31" x14ac:dyDescent="0.25">
      <c r="A2915" s="1" t="s">
        <v>5970</v>
      </c>
      <c r="B2915" s="1" t="str">
        <f>IF(COUNTIF($A$2:A2915,A2915)&gt;1,"Duplicate","Unique")</f>
        <v>Unique</v>
      </c>
      <c r="C2915" s="1" t="s">
        <v>5971</v>
      </c>
      <c r="D2915" s="1" t="s">
        <v>296</v>
      </c>
      <c r="E2915" s="1" t="str">
        <f t="shared" si="316"/>
        <v>Submitted</v>
      </c>
      <c r="F2915" s="1" t="s">
        <v>47</v>
      </c>
      <c r="G2915" s="1">
        <v>51</v>
      </c>
      <c r="H2915" s="1" t="s">
        <v>36</v>
      </c>
      <c r="I2915" s="1" t="s">
        <v>48</v>
      </c>
      <c r="J2915" s="1" t="s">
        <v>70</v>
      </c>
      <c r="K2915" s="4">
        <v>608811</v>
      </c>
      <c r="L2915" s="4" t="str">
        <f t="shared" si="317"/>
        <v>Submitted</v>
      </c>
      <c r="M2915" s="1">
        <v>647</v>
      </c>
      <c r="N2915" s="1" t="str">
        <f t="shared" si="318"/>
        <v>low_risk</v>
      </c>
      <c r="O2915" s="1" t="str">
        <f t="shared" si="319"/>
        <v>Excellent</v>
      </c>
      <c r="P2915" s="1" t="str">
        <f t="shared" si="320"/>
        <v>Submitted</v>
      </c>
      <c r="Q2915" s="1" t="str">
        <f t="shared" si="321"/>
        <v>Valid</v>
      </c>
      <c r="R2915" s="1" t="s">
        <v>82</v>
      </c>
      <c r="S2915" s="4">
        <v>3108114</v>
      </c>
      <c r="T2915" s="1">
        <v>14.31</v>
      </c>
      <c r="U2915" s="1">
        <v>24</v>
      </c>
      <c r="V2915" s="1">
        <v>129504.75</v>
      </c>
      <c r="W2915" s="4">
        <f t="shared" si="322"/>
        <v>3706425.9693447258</v>
      </c>
      <c r="X2915" s="1" t="s">
        <v>50</v>
      </c>
      <c r="Y2915" s="1" t="s">
        <v>51</v>
      </c>
      <c r="Z2915" s="8">
        <v>48377</v>
      </c>
      <c r="AA2915" s="8" t="str">
        <f>TEXT(Table2[[#This Row],[Application_Date]],"yyy")</f>
        <v>2032</v>
      </c>
      <c r="AB2915" s="8" t="str">
        <f>TEXT(Table2[[#This Row],[Application_Date]],"mmmm")</f>
        <v>June</v>
      </c>
      <c r="AC2915" s="1" t="s">
        <v>52</v>
      </c>
      <c r="AD2915" s="1" t="s">
        <v>42</v>
      </c>
      <c r="AE2915" s="1" t="s">
        <v>43</v>
      </c>
    </row>
    <row r="2916" spans="1:31" x14ac:dyDescent="0.25">
      <c r="A2916" s="1" t="s">
        <v>5972</v>
      </c>
      <c r="B2916" s="1" t="str">
        <f>IF(COUNTIF($A$2:A2916,A2916)&gt;1,"Duplicate","Unique")</f>
        <v>Unique</v>
      </c>
      <c r="C2916" s="1" t="s">
        <v>5973</v>
      </c>
      <c r="D2916" s="1" t="s">
        <v>638</v>
      </c>
      <c r="E2916" s="1" t="str">
        <f t="shared" si="316"/>
        <v>Submitted</v>
      </c>
      <c r="F2916" s="1" t="s">
        <v>47</v>
      </c>
      <c r="G2916" s="1">
        <v>47</v>
      </c>
      <c r="H2916" s="1" t="s">
        <v>36</v>
      </c>
      <c r="I2916" s="1" t="s">
        <v>48</v>
      </c>
      <c r="J2916" s="1" t="s">
        <v>26</v>
      </c>
      <c r="K2916" s="4">
        <v>1171599</v>
      </c>
      <c r="L2916" s="4" t="str">
        <f t="shared" si="317"/>
        <v>Submitted</v>
      </c>
      <c r="M2916" s="1">
        <v>516</v>
      </c>
      <c r="N2916" s="1" t="str">
        <f t="shared" si="318"/>
        <v>High_risk</v>
      </c>
      <c r="O2916" s="1" t="str">
        <f t="shared" si="319"/>
        <v>Excellent</v>
      </c>
      <c r="P2916" s="1" t="str">
        <f t="shared" si="320"/>
        <v>Submitted</v>
      </c>
      <c r="Q2916" s="1" t="str">
        <f t="shared" si="321"/>
        <v>Valid</v>
      </c>
      <c r="R2916" s="1" t="s">
        <v>82</v>
      </c>
      <c r="S2916" s="4">
        <v>3958836</v>
      </c>
      <c r="T2916" s="1">
        <v>15.58</v>
      </c>
      <c r="U2916" s="1">
        <v>36</v>
      </c>
      <c r="V2916" s="1">
        <v>109967.67</v>
      </c>
      <c r="W2916" s="4">
        <f t="shared" si="322"/>
        <v>5139888.7400005013</v>
      </c>
      <c r="X2916" s="1" t="s">
        <v>105</v>
      </c>
      <c r="Y2916" s="1" t="s">
        <v>106</v>
      </c>
      <c r="Z2916" s="8">
        <v>48378</v>
      </c>
      <c r="AA2916" s="8" t="str">
        <f>TEXT(Table2[[#This Row],[Application_Date]],"yyy")</f>
        <v>2032</v>
      </c>
      <c r="AB2916" s="8" t="str">
        <f>TEXT(Table2[[#This Row],[Application_Date]],"mmmm")</f>
        <v>June</v>
      </c>
      <c r="AC2916" s="1" t="s">
        <v>61</v>
      </c>
      <c r="AD2916" s="1" t="s">
        <v>42</v>
      </c>
      <c r="AE2916" s="1" t="s">
        <v>62</v>
      </c>
    </row>
    <row r="2917" spans="1:31" x14ac:dyDescent="0.25">
      <c r="A2917" s="1" t="s">
        <v>5974</v>
      </c>
      <c r="B2917" s="1" t="str">
        <f>IF(COUNTIF($A$2:A2917,A2917)&gt;1,"Duplicate","Unique")</f>
        <v>Unique</v>
      </c>
      <c r="C2917" s="1" t="s">
        <v>5975</v>
      </c>
      <c r="D2917" s="1" t="s">
        <v>180</v>
      </c>
      <c r="E2917" s="1" t="str">
        <f t="shared" si="316"/>
        <v>Submitted</v>
      </c>
      <c r="F2917" s="1" t="s">
        <v>47</v>
      </c>
      <c r="G2917" s="1">
        <v>26</v>
      </c>
      <c r="H2917" s="1" t="s">
        <v>36</v>
      </c>
      <c r="I2917" s="1" t="s">
        <v>48</v>
      </c>
      <c r="J2917" s="1" t="s">
        <v>49</v>
      </c>
      <c r="K2917" s="4">
        <v>422811</v>
      </c>
      <c r="L2917" s="4" t="str">
        <f t="shared" si="317"/>
        <v>Submitted</v>
      </c>
      <c r="M2917" s="1">
        <v>300</v>
      </c>
      <c r="N2917" s="1" t="str">
        <f t="shared" si="318"/>
        <v>High_risk</v>
      </c>
      <c r="O2917" s="1" t="str">
        <f t="shared" si="319"/>
        <v>Excellent</v>
      </c>
      <c r="P2917" s="1" t="str">
        <f t="shared" si="320"/>
        <v>Submitted</v>
      </c>
      <c r="Q2917" s="1" t="str">
        <f t="shared" si="321"/>
        <v>Valid</v>
      </c>
      <c r="R2917" s="1" t="s">
        <v>70</v>
      </c>
      <c r="S2917" s="4">
        <v>3486870</v>
      </c>
      <c r="T2917" s="1">
        <v>18.46</v>
      </c>
      <c r="U2917" s="1">
        <v>120</v>
      </c>
      <c r="V2917" s="1">
        <v>29057.25</v>
      </c>
      <c r="W2917" s="4">
        <f t="shared" si="322"/>
        <v>5363968.3499999996</v>
      </c>
      <c r="X2917" s="1" t="s">
        <v>95</v>
      </c>
      <c r="Y2917" s="1" t="s">
        <v>96</v>
      </c>
      <c r="Z2917" s="8">
        <v>48379</v>
      </c>
      <c r="AA2917" s="8" t="str">
        <f>TEXT(Table2[[#This Row],[Application_Date]],"yyy")</f>
        <v>2032</v>
      </c>
      <c r="AB2917" s="8" t="str">
        <f>TEXT(Table2[[#This Row],[Application_Date]],"mmmm")</f>
        <v>June</v>
      </c>
      <c r="AC2917" s="1" t="s">
        <v>41</v>
      </c>
      <c r="AD2917" s="1" t="s">
        <v>30</v>
      </c>
      <c r="AE2917" s="1" t="s">
        <v>62</v>
      </c>
    </row>
    <row r="2918" spans="1:31" x14ac:dyDescent="0.25">
      <c r="A2918" s="1" t="s">
        <v>5976</v>
      </c>
      <c r="B2918" s="1" t="str">
        <f>IF(COUNTIF($A$2:A2918,A2918)&gt;1,"Duplicate","Unique")</f>
        <v>Unique</v>
      </c>
      <c r="C2918" s="1" t="s">
        <v>5977</v>
      </c>
      <c r="D2918" s="1" t="s">
        <v>151</v>
      </c>
      <c r="E2918" s="1" t="str">
        <f t="shared" si="316"/>
        <v>Submitted</v>
      </c>
      <c r="F2918" s="1" t="s">
        <v>47</v>
      </c>
      <c r="G2918" s="1">
        <v>34</v>
      </c>
      <c r="H2918" s="1" t="s">
        <v>36</v>
      </c>
      <c r="I2918" s="1" t="s">
        <v>25</v>
      </c>
      <c r="J2918" s="1" t="s">
        <v>70</v>
      </c>
      <c r="K2918" s="4">
        <v>1152885</v>
      </c>
      <c r="L2918" s="4" t="str">
        <f t="shared" si="317"/>
        <v>Submitted</v>
      </c>
      <c r="M2918" s="1">
        <v>841</v>
      </c>
      <c r="N2918" s="1" t="str">
        <f t="shared" si="318"/>
        <v>medium_risk</v>
      </c>
      <c r="O2918" s="1" t="str">
        <f t="shared" si="319"/>
        <v>Excellent</v>
      </c>
      <c r="P2918" s="1" t="str">
        <f t="shared" si="320"/>
        <v>Submitted</v>
      </c>
      <c r="Q2918" s="1" t="str">
        <f t="shared" si="321"/>
        <v>Valid</v>
      </c>
      <c r="R2918" s="1" t="s">
        <v>38</v>
      </c>
      <c r="S2918" s="4">
        <v>3911392</v>
      </c>
      <c r="T2918" s="1">
        <v>15.66</v>
      </c>
      <c r="U2918" s="1">
        <v>180</v>
      </c>
      <c r="V2918" s="1">
        <v>21729.96</v>
      </c>
      <c r="W2918" s="4">
        <f t="shared" si="322"/>
        <v>5104366.5599999996</v>
      </c>
      <c r="X2918" s="1" t="s">
        <v>50</v>
      </c>
      <c r="Y2918" s="1" t="s">
        <v>51</v>
      </c>
      <c r="Z2918" s="8">
        <v>48380</v>
      </c>
      <c r="AA2918" s="8" t="str">
        <f>TEXT(Table2[[#This Row],[Application_Date]],"yyy")</f>
        <v>2032</v>
      </c>
      <c r="AB2918" s="8" t="str">
        <f>TEXT(Table2[[#This Row],[Application_Date]],"mmmm")</f>
        <v>June</v>
      </c>
      <c r="AC2918" s="1" t="s">
        <v>61</v>
      </c>
      <c r="AD2918" s="1" t="s">
        <v>30</v>
      </c>
      <c r="AE2918" s="1" t="s">
        <v>31</v>
      </c>
    </row>
    <row r="2919" spans="1:31" x14ac:dyDescent="0.25">
      <c r="A2919" s="1" t="s">
        <v>5978</v>
      </c>
      <c r="B2919" s="1" t="str">
        <f>IF(COUNTIF($A$2:A2919,A2919)&gt;1,"Duplicate","Unique")</f>
        <v>Unique</v>
      </c>
      <c r="C2919" s="1" t="s">
        <v>5979</v>
      </c>
      <c r="D2919" s="1" t="s">
        <v>239</v>
      </c>
      <c r="E2919" s="1" t="str">
        <f t="shared" si="316"/>
        <v>Submitted</v>
      </c>
      <c r="F2919" s="1" t="s">
        <v>35</v>
      </c>
      <c r="G2919" s="1">
        <v>22</v>
      </c>
      <c r="H2919" s="1" t="s">
        <v>24</v>
      </c>
      <c r="I2919" s="1" t="s">
        <v>48</v>
      </c>
      <c r="J2919" s="1" t="s">
        <v>70</v>
      </c>
      <c r="K2919" s="4">
        <v>1307440</v>
      </c>
      <c r="L2919" s="4" t="str">
        <f t="shared" si="317"/>
        <v>Submitted</v>
      </c>
      <c r="M2919" s="1">
        <v>389</v>
      </c>
      <c r="N2919" s="1" t="str">
        <f t="shared" si="318"/>
        <v>High_risk</v>
      </c>
      <c r="O2919" s="1" t="str">
        <f t="shared" si="319"/>
        <v>Excellent</v>
      </c>
      <c r="P2919" s="1" t="str">
        <f t="shared" si="320"/>
        <v>Submitted</v>
      </c>
      <c r="Q2919" s="1" t="str">
        <f t="shared" si="321"/>
        <v>Valid</v>
      </c>
      <c r="R2919" s="1" t="s">
        <v>27</v>
      </c>
      <c r="S2919" s="4">
        <v>160227</v>
      </c>
      <c r="T2919" s="1">
        <v>17.36</v>
      </c>
      <c r="U2919" s="1">
        <v>120</v>
      </c>
      <c r="V2919" s="1">
        <v>1335.22</v>
      </c>
      <c r="W2919" s="4">
        <f t="shared" si="322"/>
        <v>231795.05999999997</v>
      </c>
      <c r="X2919" s="1" t="s">
        <v>95</v>
      </c>
      <c r="Y2919" s="1" t="s">
        <v>96</v>
      </c>
      <c r="Z2919" s="8">
        <v>48381</v>
      </c>
      <c r="AA2919" s="8" t="str">
        <f>TEXT(Table2[[#This Row],[Application_Date]],"yyy")</f>
        <v>2032</v>
      </c>
      <c r="AB2919" s="8" t="str">
        <f>TEXT(Table2[[#This Row],[Application_Date]],"mmmm")</f>
        <v>June</v>
      </c>
      <c r="AC2919" s="1" t="s">
        <v>41</v>
      </c>
      <c r="AD2919" s="1" t="s">
        <v>42</v>
      </c>
      <c r="AE2919" s="1" t="s">
        <v>62</v>
      </c>
    </row>
    <row r="2920" spans="1:31" x14ac:dyDescent="0.25">
      <c r="A2920" s="1" t="s">
        <v>5980</v>
      </c>
      <c r="B2920" s="1" t="str">
        <f>IF(COUNTIF($A$2:A2920,A2920)&gt;1,"Duplicate","Unique")</f>
        <v>Unique</v>
      </c>
      <c r="C2920" s="1" t="s">
        <v>5981</v>
      </c>
      <c r="D2920" s="1" t="s">
        <v>23</v>
      </c>
      <c r="E2920" s="1" t="str">
        <f t="shared" si="316"/>
        <v>Submitted</v>
      </c>
      <c r="F2920" s="1" t="s">
        <v>47</v>
      </c>
      <c r="G2920" s="1">
        <v>29</v>
      </c>
      <c r="H2920" s="1" t="s">
        <v>36</v>
      </c>
      <c r="I2920" s="1" t="s">
        <v>25</v>
      </c>
      <c r="J2920" s="1" t="s">
        <v>37</v>
      </c>
      <c r="K2920" s="4">
        <v>557717</v>
      </c>
      <c r="L2920" s="4" t="str">
        <f t="shared" si="317"/>
        <v>Submitted</v>
      </c>
      <c r="M2920" s="1">
        <v>611</v>
      </c>
      <c r="N2920" s="1" t="str">
        <f t="shared" si="318"/>
        <v>low_risk</v>
      </c>
      <c r="O2920" s="1" t="str">
        <f t="shared" si="319"/>
        <v>Excellent</v>
      </c>
      <c r="P2920" s="1" t="str">
        <f t="shared" si="320"/>
        <v>Submitted</v>
      </c>
      <c r="Q2920" s="1" t="str">
        <f t="shared" si="321"/>
        <v>Valid</v>
      </c>
      <c r="R2920" s="1" t="s">
        <v>38</v>
      </c>
      <c r="S2920" s="4">
        <v>3861000</v>
      </c>
      <c r="T2920" s="1">
        <v>18.420000000000002</v>
      </c>
      <c r="U2920" s="1">
        <v>24</v>
      </c>
      <c r="V2920" s="1">
        <v>160875</v>
      </c>
      <c r="W2920" s="4">
        <f t="shared" si="322"/>
        <v>5926635.0011949157</v>
      </c>
      <c r="X2920" s="1" t="s">
        <v>50</v>
      </c>
      <c r="Y2920" s="1" t="s">
        <v>51</v>
      </c>
      <c r="Z2920" s="8">
        <v>48382</v>
      </c>
      <c r="AA2920" s="8" t="str">
        <f>TEXT(Table2[[#This Row],[Application_Date]],"yyy")</f>
        <v>2032</v>
      </c>
      <c r="AB2920" s="8" t="str">
        <f>TEXT(Table2[[#This Row],[Application_Date]],"mmmm")</f>
        <v>June</v>
      </c>
      <c r="AC2920" s="1" t="s">
        <v>52</v>
      </c>
      <c r="AD2920" s="1" t="s">
        <v>30</v>
      </c>
      <c r="AE2920" s="1" t="s">
        <v>66</v>
      </c>
    </row>
    <row r="2921" spans="1:31" x14ac:dyDescent="0.25">
      <c r="A2921" s="1" t="s">
        <v>5982</v>
      </c>
      <c r="B2921" s="1" t="str">
        <f>IF(COUNTIF($A$2:A2921,A2921)&gt;1,"Duplicate","Unique")</f>
        <v>Unique</v>
      </c>
      <c r="C2921" s="1" t="s">
        <v>5983</v>
      </c>
      <c r="D2921" s="1" t="s">
        <v>55</v>
      </c>
      <c r="E2921" s="1" t="str">
        <f t="shared" si="316"/>
        <v>Submitted</v>
      </c>
      <c r="F2921" s="1" t="s">
        <v>35</v>
      </c>
      <c r="G2921" s="1">
        <v>20</v>
      </c>
      <c r="H2921" s="1" t="s">
        <v>24</v>
      </c>
      <c r="I2921" s="1" t="s">
        <v>48</v>
      </c>
      <c r="J2921" s="1" t="s">
        <v>49</v>
      </c>
      <c r="K2921" s="4">
        <v>1505318</v>
      </c>
      <c r="L2921" s="4" t="str">
        <f t="shared" si="317"/>
        <v>Submitted</v>
      </c>
      <c r="M2921" s="1">
        <v>617</v>
      </c>
      <c r="N2921" s="1" t="str">
        <f t="shared" si="318"/>
        <v>low_risk</v>
      </c>
      <c r="O2921" s="1" t="str">
        <f t="shared" si="319"/>
        <v>Excellent</v>
      </c>
      <c r="P2921" s="1" t="str">
        <f t="shared" si="320"/>
        <v>Submitted</v>
      </c>
      <c r="Q2921" s="1" t="str">
        <f t="shared" si="321"/>
        <v>Valid</v>
      </c>
      <c r="R2921" s="1" t="s">
        <v>82</v>
      </c>
      <c r="S2921" s="4">
        <v>4314671</v>
      </c>
      <c r="T2921" s="1">
        <v>8.35</v>
      </c>
      <c r="U2921" s="1">
        <v>180</v>
      </c>
      <c r="V2921" s="1">
        <v>23970.39</v>
      </c>
      <c r="W2921" s="4">
        <f t="shared" si="322"/>
        <v>3002291.9041666663</v>
      </c>
      <c r="X2921" s="1" t="s">
        <v>85</v>
      </c>
      <c r="Y2921" s="1" t="s">
        <v>86</v>
      </c>
      <c r="Z2921" s="8">
        <v>48383</v>
      </c>
      <c r="AA2921" s="8" t="str">
        <f>TEXT(Table2[[#This Row],[Application_Date]],"yyy")</f>
        <v>2032</v>
      </c>
      <c r="AB2921" s="8" t="str">
        <f>TEXT(Table2[[#This Row],[Application_Date]],"mmmm")</f>
        <v>June</v>
      </c>
      <c r="AC2921" s="1" t="s">
        <v>61</v>
      </c>
      <c r="AD2921" s="1" t="s">
        <v>42</v>
      </c>
      <c r="AE2921" s="1" t="s">
        <v>31</v>
      </c>
    </row>
    <row r="2922" spans="1:31" x14ac:dyDescent="0.25">
      <c r="A2922" s="1" t="s">
        <v>5984</v>
      </c>
      <c r="B2922" s="1" t="str">
        <f>IF(COUNTIF($A$2:A2922,A2922)&gt;1,"Duplicate","Unique")</f>
        <v>Unique</v>
      </c>
      <c r="C2922" s="1" t="s">
        <v>5985</v>
      </c>
      <c r="D2922" s="1" t="s">
        <v>433</v>
      </c>
      <c r="E2922" s="1" t="str">
        <f t="shared" si="316"/>
        <v>Submitted</v>
      </c>
      <c r="F2922" s="1" t="s">
        <v>47</v>
      </c>
      <c r="G2922" s="1">
        <v>18</v>
      </c>
      <c r="H2922" s="1" t="s">
        <v>36</v>
      </c>
      <c r="I2922" s="1" t="s">
        <v>25</v>
      </c>
      <c r="J2922" s="1" t="s">
        <v>37</v>
      </c>
      <c r="K2922" s="4">
        <v>647103</v>
      </c>
      <c r="L2922" s="4" t="str">
        <f t="shared" si="317"/>
        <v>Submitted</v>
      </c>
      <c r="M2922" s="1">
        <v>897</v>
      </c>
      <c r="N2922" s="1" t="str">
        <f t="shared" si="318"/>
        <v>medium_risk</v>
      </c>
      <c r="O2922" s="1" t="str">
        <f t="shared" si="319"/>
        <v>Excellent</v>
      </c>
      <c r="P2922" s="1" t="str">
        <f t="shared" si="320"/>
        <v>Submitted</v>
      </c>
      <c r="Q2922" s="1" t="str">
        <f t="shared" si="321"/>
        <v>Valid</v>
      </c>
      <c r="R2922" s="1" t="s">
        <v>82</v>
      </c>
      <c r="S2922" s="4">
        <v>4560068</v>
      </c>
      <c r="T2922" s="1">
        <v>14.37</v>
      </c>
      <c r="U2922" s="1">
        <v>24</v>
      </c>
      <c r="V2922" s="1">
        <v>190002.83</v>
      </c>
      <c r="W2922" s="4">
        <f t="shared" si="322"/>
        <v>5460681.4639589014</v>
      </c>
      <c r="X2922" s="1" t="s">
        <v>39</v>
      </c>
      <c r="Y2922" s="1" t="s">
        <v>40</v>
      </c>
      <c r="Z2922" s="8">
        <v>48384</v>
      </c>
      <c r="AA2922" s="8" t="str">
        <f>TEXT(Table2[[#This Row],[Application_Date]],"yyy")</f>
        <v>2032</v>
      </c>
      <c r="AB2922" s="8" t="str">
        <f>TEXT(Table2[[#This Row],[Application_Date]],"mmmm")</f>
        <v>June</v>
      </c>
      <c r="AC2922" s="1" t="s">
        <v>61</v>
      </c>
      <c r="AD2922" s="1" t="s">
        <v>30</v>
      </c>
      <c r="AE2922" s="1" t="s">
        <v>43</v>
      </c>
    </row>
    <row r="2923" spans="1:31" x14ac:dyDescent="0.25">
      <c r="A2923" s="1" t="s">
        <v>5986</v>
      </c>
      <c r="B2923" s="1" t="str">
        <f>IF(COUNTIF($A$2:A2923,A2923)&gt;1,"Duplicate","Unique")</f>
        <v>Unique</v>
      </c>
      <c r="C2923" s="1" t="s">
        <v>5987</v>
      </c>
      <c r="D2923" s="1" t="s">
        <v>78</v>
      </c>
      <c r="E2923" s="1" t="str">
        <f t="shared" si="316"/>
        <v>Submitted</v>
      </c>
      <c r="F2923" s="1" t="s">
        <v>35</v>
      </c>
      <c r="G2923" s="1">
        <v>60</v>
      </c>
      <c r="H2923" s="1" t="s">
        <v>24</v>
      </c>
      <c r="I2923" s="1" t="s">
        <v>25</v>
      </c>
      <c r="J2923" s="1" t="s">
        <v>70</v>
      </c>
      <c r="K2923" s="4">
        <v>1132868</v>
      </c>
      <c r="L2923" s="4" t="str">
        <f t="shared" si="317"/>
        <v>Submitted</v>
      </c>
      <c r="M2923" s="1">
        <v>563</v>
      </c>
      <c r="N2923" s="1" t="str">
        <f t="shared" si="318"/>
        <v>High_risk</v>
      </c>
      <c r="O2923" s="1" t="str">
        <f t="shared" si="319"/>
        <v>Excellent</v>
      </c>
      <c r="P2923" s="1" t="str">
        <f t="shared" si="320"/>
        <v>Submitted</v>
      </c>
      <c r="Q2923" s="1" t="str">
        <f t="shared" si="321"/>
        <v>Valid</v>
      </c>
      <c r="R2923" s="1" t="s">
        <v>38</v>
      </c>
      <c r="S2923" s="4">
        <v>2377362</v>
      </c>
      <c r="T2923" s="1">
        <v>11.59</v>
      </c>
      <c r="U2923" s="1">
        <v>60</v>
      </c>
      <c r="V2923" s="1">
        <v>39622.699999999997</v>
      </c>
      <c r="W2923" s="4">
        <f t="shared" si="322"/>
        <v>2296135.4649999999</v>
      </c>
      <c r="X2923" s="1" t="s">
        <v>50</v>
      </c>
      <c r="Y2923" s="1" t="s">
        <v>51</v>
      </c>
      <c r="Z2923" s="8">
        <v>48385</v>
      </c>
      <c r="AA2923" s="8" t="str">
        <f>TEXT(Table2[[#This Row],[Application_Date]],"yyy")</f>
        <v>2032</v>
      </c>
      <c r="AB2923" s="8" t="str">
        <f>TEXT(Table2[[#This Row],[Application_Date]],"mmmm")</f>
        <v>June</v>
      </c>
      <c r="AC2923" s="1" t="s">
        <v>41</v>
      </c>
      <c r="AD2923" s="1" t="s">
        <v>30</v>
      </c>
      <c r="AE2923" s="1" t="s">
        <v>31</v>
      </c>
    </row>
    <row r="2924" spans="1:31" x14ac:dyDescent="0.25">
      <c r="A2924" s="1" t="s">
        <v>5988</v>
      </c>
      <c r="B2924" s="1" t="str">
        <f>IF(COUNTIF($A$2:A2924,A2924)&gt;1,"Duplicate","Unique")</f>
        <v>Unique</v>
      </c>
      <c r="C2924" s="1" t="s">
        <v>5989</v>
      </c>
      <c r="D2924" s="1" t="s">
        <v>454</v>
      </c>
      <c r="E2924" s="1" t="str">
        <f t="shared" si="316"/>
        <v>Submitted</v>
      </c>
      <c r="F2924" s="1" t="s">
        <v>35</v>
      </c>
      <c r="G2924" s="1">
        <v>22</v>
      </c>
      <c r="H2924" s="1" t="s">
        <v>36</v>
      </c>
      <c r="I2924" s="1" t="s">
        <v>48</v>
      </c>
      <c r="J2924" s="1" t="s">
        <v>49</v>
      </c>
      <c r="K2924" s="4">
        <v>1736637</v>
      </c>
      <c r="L2924" s="4" t="str">
        <f t="shared" si="317"/>
        <v>Submitted</v>
      </c>
      <c r="M2924" s="1">
        <v>305</v>
      </c>
      <c r="N2924" s="1" t="str">
        <f t="shared" si="318"/>
        <v>High_risk</v>
      </c>
      <c r="O2924" s="1" t="str">
        <f t="shared" si="319"/>
        <v>Excellent</v>
      </c>
      <c r="P2924" s="1" t="str">
        <f t="shared" si="320"/>
        <v>Submitted</v>
      </c>
      <c r="Q2924" s="1" t="str">
        <f t="shared" si="321"/>
        <v>Valid</v>
      </c>
      <c r="R2924" s="1" t="s">
        <v>82</v>
      </c>
      <c r="S2924" s="4">
        <v>3283721</v>
      </c>
      <c r="T2924" s="1">
        <v>14.16</v>
      </c>
      <c r="U2924" s="1">
        <v>120</v>
      </c>
      <c r="V2924" s="1">
        <v>27364.34</v>
      </c>
      <c r="W2924" s="4">
        <f t="shared" si="322"/>
        <v>3874790.78</v>
      </c>
      <c r="X2924" s="1" t="s">
        <v>105</v>
      </c>
      <c r="Y2924" s="1" t="s">
        <v>106</v>
      </c>
      <c r="Z2924" s="8">
        <v>48386</v>
      </c>
      <c r="AA2924" s="8" t="str">
        <f>TEXT(Table2[[#This Row],[Application_Date]],"yyy")</f>
        <v>2032</v>
      </c>
      <c r="AB2924" s="8" t="str">
        <f>TEXT(Table2[[#This Row],[Application_Date]],"mmmm")</f>
        <v>June</v>
      </c>
      <c r="AC2924" s="1" t="s">
        <v>61</v>
      </c>
      <c r="AD2924" s="1" t="s">
        <v>30</v>
      </c>
      <c r="AE2924" s="1" t="s">
        <v>31</v>
      </c>
    </row>
    <row r="2925" spans="1:31" x14ac:dyDescent="0.25">
      <c r="A2925" s="1" t="s">
        <v>5990</v>
      </c>
      <c r="B2925" s="1" t="str">
        <f>IF(COUNTIF($A$2:A2925,A2925)&gt;1,"Duplicate","Unique")</f>
        <v>Unique</v>
      </c>
      <c r="C2925" s="1" t="s">
        <v>5991</v>
      </c>
      <c r="D2925" s="1" t="s">
        <v>145</v>
      </c>
      <c r="E2925" s="1" t="str">
        <f t="shared" si="316"/>
        <v>Submitted</v>
      </c>
      <c r="F2925" s="1" t="s">
        <v>47</v>
      </c>
      <c r="G2925" s="1">
        <v>34</v>
      </c>
      <c r="H2925" s="1" t="s">
        <v>24</v>
      </c>
      <c r="I2925" s="1" t="s">
        <v>48</v>
      </c>
      <c r="J2925" s="1" t="s">
        <v>26</v>
      </c>
      <c r="K2925" s="4">
        <v>1213784</v>
      </c>
      <c r="L2925" s="4" t="str">
        <f t="shared" si="317"/>
        <v>Submitted</v>
      </c>
      <c r="M2925" s="1">
        <v>406</v>
      </c>
      <c r="N2925" s="1" t="str">
        <f t="shared" si="318"/>
        <v>High_risk</v>
      </c>
      <c r="O2925" s="1" t="str">
        <f t="shared" si="319"/>
        <v>Excellent</v>
      </c>
      <c r="P2925" s="1" t="str">
        <f t="shared" si="320"/>
        <v>Submitted</v>
      </c>
      <c r="Q2925" s="1" t="str">
        <f t="shared" si="321"/>
        <v>Valid</v>
      </c>
      <c r="R2925" s="1" t="s">
        <v>38</v>
      </c>
      <c r="S2925" s="4">
        <v>1384902</v>
      </c>
      <c r="T2925" s="1">
        <v>11.56</v>
      </c>
      <c r="U2925" s="1">
        <v>12</v>
      </c>
      <c r="V2925" s="1">
        <v>115408.5</v>
      </c>
      <c r="W2925" s="4">
        <f t="shared" si="322"/>
        <v>1334529.0774376455</v>
      </c>
      <c r="X2925" s="1" t="s">
        <v>95</v>
      </c>
      <c r="Y2925" s="1" t="s">
        <v>96</v>
      </c>
      <c r="Z2925" s="8">
        <v>48387</v>
      </c>
      <c r="AA2925" s="8" t="str">
        <f>TEXT(Table2[[#This Row],[Application_Date]],"yyy")</f>
        <v>2032</v>
      </c>
      <c r="AB2925" s="8" t="str">
        <f>TEXT(Table2[[#This Row],[Application_Date]],"mmmm")</f>
        <v>June</v>
      </c>
      <c r="AC2925" s="1" t="s">
        <v>61</v>
      </c>
      <c r="AD2925" s="1" t="s">
        <v>42</v>
      </c>
      <c r="AE2925" s="1" t="s">
        <v>66</v>
      </c>
    </row>
    <row r="2926" spans="1:31" x14ac:dyDescent="0.25">
      <c r="A2926" s="1" t="s">
        <v>5992</v>
      </c>
      <c r="B2926" s="1" t="str">
        <f>IF(COUNTIF($A$2:A2926,A2926)&gt;1,"Duplicate","Unique")</f>
        <v>Unique</v>
      </c>
      <c r="C2926" s="1" t="s">
        <v>5993</v>
      </c>
      <c r="D2926" s="1" t="s">
        <v>102</v>
      </c>
      <c r="E2926" s="1" t="str">
        <f t="shared" si="316"/>
        <v>Submitted</v>
      </c>
      <c r="F2926" s="1" t="s">
        <v>35</v>
      </c>
      <c r="G2926" s="1">
        <v>57</v>
      </c>
      <c r="H2926" s="1" t="s">
        <v>36</v>
      </c>
      <c r="I2926" s="1" t="s">
        <v>48</v>
      </c>
      <c r="J2926" s="1" t="s">
        <v>37</v>
      </c>
      <c r="K2926" s="4">
        <v>-50000</v>
      </c>
      <c r="L2926" s="4" t="str">
        <f t="shared" si="317"/>
        <v>Submitted</v>
      </c>
      <c r="M2926" s="1">
        <v>477</v>
      </c>
      <c r="N2926" s="1" t="str">
        <f t="shared" si="318"/>
        <v>High_risk</v>
      </c>
      <c r="O2926" s="1" t="str">
        <f t="shared" si="319"/>
        <v>Excellent</v>
      </c>
      <c r="P2926" s="1" t="str">
        <f t="shared" si="320"/>
        <v>Submitted</v>
      </c>
      <c r="Q2926" s="1" t="str">
        <f t="shared" si="321"/>
        <v>Valid</v>
      </c>
      <c r="R2926" s="1" t="s">
        <v>82</v>
      </c>
      <c r="S2926" s="4">
        <v>2406572</v>
      </c>
      <c r="T2926" s="1">
        <v>17.32</v>
      </c>
      <c r="U2926" s="1">
        <v>180</v>
      </c>
      <c r="V2926" s="1">
        <v>13369.84</v>
      </c>
      <c r="W2926" s="4">
        <f t="shared" si="322"/>
        <v>3473485.5866666669</v>
      </c>
      <c r="X2926" s="1" t="s">
        <v>105</v>
      </c>
      <c r="Y2926" s="1" t="s">
        <v>106</v>
      </c>
      <c r="Z2926" s="8">
        <v>48388</v>
      </c>
      <c r="AA2926" s="8" t="str">
        <f>TEXT(Table2[[#This Row],[Application_Date]],"yyy")</f>
        <v>2032</v>
      </c>
      <c r="AB2926" s="8" t="str">
        <f>TEXT(Table2[[#This Row],[Application_Date]],"mmmm")</f>
        <v>June</v>
      </c>
      <c r="AC2926" s="1" t="s">
        <v>61</v>
      </c>
      <c r="AD2926" s="1" t="s">
        <v>42</v>
      </c>
      <c r="AE2926" s="1" t="s">
        <v>66</v>
      </c>
    </row>
    <row r="2927" spans="1:31" x14ac:dyDescent="0.25">
      <c r="A2927" s="1" t="s">
        <v>5994</v>
      </c>
      <c r="B2927" s="1" t="str">
        <f>IF(COUNTIF($A$2:A2927,A2927)&gt;1,"Duplicate","Unique")</f>
        <v>Unique</v>
      </c>
      <c r="C2927" s="1" t="s">
        <v>5995</v>
      </c>
      <c r="D2927" s="1" t="s">
        <v>177</v>
      </c>
      <c r="E2927" s="1" t="str">
        <f t="shared" si="316"/>
        <v>Submitted</v>
      </c>
      <c r="F2927" s="1" t="s">
        <v>35</v>
      </c>
      <c r="G2927" s="1">
        <v>31</v>
      </c>
      <c r="H2927" s="1" t="s">
        <v>24</v>
      </c>
      <c r="I2927" s="1" t="s">
        <v>48</v>
      </c>
      <c r="J2927" s="1" t="s">
        <v>70</v>
      </c>
      <c r="K2927" s="4">
        <v>1290081</v>
      </c>
      <c r="L2927" s="4" t="str">
        <f t="shared" si="317"/>
        <v>Submitted</v>
      </c>
      <c r="M2927" s="1">
        <v>749</v>
      </c>
      <c r="N2927" s="1" t="str">
        <f t="shared" si="318"/>
        <v>low_risk</v>
      </c>
      <c r="O2927" s="1" t="str">
        <f t="shared" si="319"/>
        <v>Excellent</v>
      </c>
      <c r="P2927" s="1" t="str">
        <f t="shared" si="320"/>
        <v>Submitted</v>
      </c>
      <c r="Q2927" s="1" t="str">
        <f t="shared" si="321"/>
        <v>Valid</v>
      </c>
      <c r="R2927" s="1" t="s">
        <v>38</v>
      </c>
      <c r="S2927" s="4">
        <v>3105684</v>
      </c>
      <c r="T2927" s="1">
        <v>10.36</v>
      </c>
      <c r="U2927" s="1">
        <v>12</v>
      </c>
      <c r="V2927" s="1">
        <v>258807</v>
      </c>
      <c r="W2927" s="4">
        <f t="shared" si="322"/>
        <v>2682771.9498885511</v>
      </c>
      <c r="X2927" s="1" t="s">
        <v>95</v>
      </c>
      <c r="Y2927" s="1" t="s">
        <v>96</v>
      </c>
      <c r="Z2927" s="8">
        <v>48389</v>
      </c>
      <c r="AA2927" s="8" t="str">
        <f>TEXT(Table2[[#This Row],[Application_Date]],"yyy")</f>
        <v>2032</v>
      </c>
      <c r="AB2927" s="8" t="str">
        <f>TEXT(Table2[[#This Row],[Application_Date]],"mmmm")</f>
        <v>June</v>
      </c>
      <c r="AC2927" s="1" t="s">
        <v>41</v>
      </c>
      <c r="AD2927" s="1" t="s">
        <v>30</v>
      </c>
      <c r="AE2927" s="1" t="s">
        <v>66</v>
      </c>
    </row>
    <row r="2928" spans="1:31" x14ac:dyDescent="0.25">
      <c r="A2928" s="1" t="s">
        <v>5996</v>
      </c>
      <c r="B2928" s="1" t="str">
        <f>IF(COUNTIF($A$2:A2928,A2928)&gt;1,"Duplicate","Unique")</f>
        <v>Unique</v>
      </c>
      <c r="C2928" s="1" t="s">
        <v>5997</v>
      </c>
      <c r="D2928" s="1" t="s">
        <v>214</v>
      </c>
      <c r="E2928" s="1" t="str">
        <f t="shared" si="316"/>
        <v>Submitted</v>
      </c>
      <c r="F2928" s="1" t="s">
        <v>35</v>
      </c>
      <c r="G2928" s="1">
        <v>47</v>
      </c>
      <c r="H2928" s="1" t="s">
        <v>24</v>
      </c>
      <c r="I2928" s="1" t="s">
        <v>48</v>
      </c>
      <c r="J2928" s="1" t="s">
        <v>37</v>
      </c>
      <c r="K2928" s="4">
        <v>1081537</v>
      </c>
      <c r="L2928" s="4" t="str">
        <f t="shared" si="317"/>
        <v>Submitted</v>
      </c>
      <c r="M2928" s="1">
        <v>374</v>
      </c>
      <c r="N2928" s="1" t="str">
        <f t="shared" si="318"/>
        <v>High_risk</v>
      </c>
      <c r="O2928" s="1" t="str">
        <f t="shared" si="319"/>
        <v>Excellent</v>
      </c>
      <c r="P2928" s="1" t="str">
        <f t="shared" si="320"/>
        <v>Submitted</v>
      </c>
      <c r="Q2928" s="1" t="str">
        <f t="shared" si="321"/>
        <v>Valid</v>
      </c>
      <c r="R2928" s="1" t="s">
        <v>82</v>
      </c>
      <c r="S2928" s="4">
        <v>428271</v>
      </c>
      <c r="T2928" s="1">
        <v>7.01</v>
      </c>
      <c r="U2928" s="1">
        <v>60</v>
      </c>
      <c r="V2928" s="1">
        <v>7137.85</v>
      </c>
      <c r="W2928" s="4">
        <f t="shared" si="322"/>
        <v>250181.64250025715</v>
      </c>
      <c r="X2928" s="1" t="s">
        <v>28</v>
      </c>
      <c r="Y2928" s="1" t="s">
        <v>29</v>
      </c>
      <c r="Z2928" s="8">
        <v>48390</v>
      </c>
      <c r="AA2928" s="8" t="str">
        <f>TEXT(Table2[[#This Row],[Application_Date]],"yyy")</f>
        <v>2032</v>
      </c>
      <c r="AB2928" s="8" t="str">
        <f>TEXT(Table2[[#This Row],[Application_Date]],"mmmm")</f>
        <v>June</v>
      </c>
      <c r="AC2928" s="1" t="s">
        <v>61</v>
      </c>
      <c r="AD2928" s="1" t="s">
        <v>42</v>
      </c>
      <c r="AE2928" s="1" t="s">
        <v>62</v>
      </c>
    </row>
    <row r="2929" spans="1:31" x14ac:dyDescent="0.25">
      <c r="A2929" s="1" t="s">
        <v>5998</v>
      </c>
      <c r="B2929" s="1" t="str">
        <f>IF(COUNTIF($A$2:A2929,A2929)&gt;1,"Duplicate","Unique")</f>
        <v>Unique</v>
      </c>
      <c r="C2929" s="1" t="s">
        <v>5999</v>
      </c>
      <c r="D2929" s="1" t="s">
        <v>136</v>
      </c>
      <c r="E2929" s="1" t="str">
        <f t="shared" si="316"/>
        <v>Submitted</v>
      </c>
      <c r="F2929" s="1" t="s">
        <v>35</v>
      </c>
      <c r="G2929" s="1">
        <v>19</v>
      </c>
      <c r="H2929" s="1" t="s">
        <v>24</v>
      </c>
      <c r="I2929" s="1" t="s">
        <v>25</v>
      </c>
      <c r="J2929" s="1" t="s">
        <v>70</v>
      </c>
      <c r="K2929" s="4">
        <v>2154519</v>
      </c>
      <c r="L2929" s="4" t="str">
        <f t="shared" si="317"/>
        <v>Submitted</v>
      </c>
      <c r="M2929" s="1">
        <v>872</v>
      </c>
      <c r="N2929" s="1" t="str">
        <f t="shared" si="318"/>
        <v>medium_risk</v>
      </c>
      <c r="O2929" s="1" t="str">
        <f t="shared" si="319"/>
        <v>Excellent</v>
      </c>
      <c r="P2929" s="1" t="str">
        <f t="shared" si="320"/>
        <v>Submitted</v>
      </c>
      <c r="Q2929" s="1" t="str">
        <f t="shared" si="321"/>
        <v>Valid</v>
      </c>
      <c r="R2929" s="1" t="s">
        <v>6</v>
      </c>
      <c r="S2929" s="4">
        <v>3792205</v>
      </c>
      <c r="T2929" s="1">
        <v>14.58</v>
      </c>
      <c r="U2929" s="1">
        <v>60</v>
      </c>
      <c r="V2929" s="1">
        <v>63203.42</v>
      </c>
      <c r="W2929" s="4">
        <f t="shared" si="322"/>
        <v>4607529.0750000002</v>
      </c>
      <c r="X2929" s="1" t="s">
        <v>85</v>
      </c>
      <c r="Y2929" s="1" t="s">
        <v>86</v>
      </c>
      <c r="Z2929" s="8">
        <v>48391</v>
      </c>
      <c r="AA2929" s="8" t="str">
        <f>TEXT(Table2[[#This Row],[Application_Date]],"yyy")</f>
        <v>2032</v>
      </c>
      <c r="AB2929" s="8" t="str">
        <f>TEXT(Table2[[#This Row],[Application_Date]],"mmmm")</f>
        <v>June</v>
      </c>
      <c r="AC2929" s="1" t="s">
        <v>61</v>
      </c>
      <c r="AD2929" s="1" t="s">
        <v>42</v>
      </c>
      <c r="AE2929" s="1" t="s">
        <v>31</v>
      </c>
    </row>
    <row r="2930" spans="1:31" x14ac:dyDescent="0.25">
      <c r="A2930" s="1" t="s">
        <v>6000</v>
      </c>
      <c r="B2930" s="1" t="str">
        <f>IF(COUNTIF($A$2:A2930,A2930)&gt;1,"Duplicate","Unique")</f>
        <v>Unique</v>
      </c>
      <c r="C2930" s="1" t="s">
        <v>6001</v>
      </c>
      <c r="D2930" s="1" t="s">
        <v>214</v>
      </c>
      <c r="E2930" s="1" t="str">
        <f t="shared" si="316"/>
        <v>Submitted</v>
      </c>
      <c r="F2930" s="1" t="s">
        <v>47</v>
      </c>
      <c r="G2930" s="1">
        <v>52</v>
      </c>
      <c r="H2930" s="1" t="s">
        <v>36</v>
      </c>
      <c r="I2930" s="1" t="s">
        <v>25</v>
      </c>
      <c r="J2930" s="1" t="s">
        <v>26</v>
      </c>
      <c r="K2930" s="4">
        <v>2329453</v>
      </c>
      <c r="L2930" s="4" t="str">
        <f t="shared" si="317"/>
        <v>Submitted</v>
      </c>
      <c r="M2930" s="1">
        <v>474</v>
      </c>
      <c r="N2930" s="1" t="str">
        <f t="shared" si="318"/>
        <v>High_risk</v>
      </c>
      <c r="O2930" s="1" t="str">
        <f t="shared" si="319"/>
        <v>Excellent</v>
      </c>
      <c r="P2930" s="1" t="str">
        <f t="shared" si="320"/>
        <v>Submitted</v>
      </c>
      <c r="Q2930" s="1" t="str">
        <f t="shared" si="321"/>
        <v>Valid</v>
      </c>
      <c r="R2930" s="1" t="s">
        <v>82</v>
      </c>
      <c r="S2930" s="4">
        <v>4010174</v>
      </c>
      <c r="T2930" s="1">
        <v>17.68</v>
      </c>
      <c r="U2930" s="1">
        <v>12</v>
      </c>
      <c r="V2930" s="1">
        <v>334181.17</v>
      </c>
      <c r="W2930" s="4">
        <f t="shared" si="322"/>
        <v>5908435.7673627241</v>
      </c>
      <c r="X2930" s="1" t="s">
        <v>85</v>
      </c>
      <c r="Y2930" s="1" t="s">
        <v>86</v>
      </c>
      <c r="Z2930" s="8">
        <v>48392</v>
      </c>
      <c r="AA2930" s="8" t="str">
        <f>TEXT(Table2[[#This Row],[Application_Date]],"yyy")</f>
        <v>2032</v>
      </c>
      <c r="AB2930" s="8" t="str">
        <f>TEXT(Table2[[#This Row],[Application_Date]],"mmmm")</f>
        <v>June</v>
      </c>
      <c r="AC2930" s="1" t="s">
        <v>61</v>
      </c>
      <c r="AD2930" s="1" t="s">
        <v>30</v>
      </c>
      <c r="AE2930" s="1" t="s">
        <v>62</v>
      </c>
    </row>
    <row r="2931" spans="1:31" x14ac:dyDescent="0.25">
      <c r="A2931" s="1" t="s">
        <v>6002</v>
      </c>
      <c r="B2931" s="1" t="str">
        <f>IF(COUNTIF($A$2:A2931,A2931)&gt;1,"Duplicate","Unique")</f>
        <v>Unique</v>
      </c>
      <c r="C2931" s="1" t="s">
        <v>6003</v>
      </c>
      <c r="D2931" s="1" t="s">
        <v>78</v>
      </c>
      <c r="E2931" s="1" t="str">
        <f t="shared" si="316"/>
        <v>Submitted</v>
      </c>
      <c r="F2931" s="1" t="s">
        <v>35</v>
      </c>
      <c r="G2931" s="1">
        <v>36</v>
      </c>
      <c r="H2931" s="1" t="s">
        <v>24</v>
      </c>
      <c r="I2931" s="1" t="s">
        <v>25</v>
      </c>
      <c r="J2931" s="1" t="s">
        <v>70</v>
      </c>
      <c r="K2931" s="4">
        <v>1513586</v>
      </c>
      <c r="L2931" s="4" t="str">
        <f t="shared" si="317"/>
        <v>Submitted</v>
      </c>
      <c r="M2931" s="1">
        <v>605</v>
      </c>
      <c r="N2931" s="1" t="str">
        <f t="shared" si="318"/>
        <v>low_risk</v>
      </c>
      <c r="O2931" s="1" t="str">
        <f t="shared" si="319"/>
        <v>Excellent</v>
      </c>
      <c r="P2931" s="1" t="str">
        <f t="shared" si="320"/>
        <v>Submitted</v>
      </c>
      <c r="Q2931" s="1" t="str">
        <f t="shared" si="321"/>
        <v>Valid</v>
      </c>
      <c r="R2931" s="1" t="s">
        <v>38</v>
      </c>
      <c r="S2931" s="4">
        <v>2613373</v>
      </c>
      <c r="T2931" s="1">
        <v>18.54</v>
      </c>
      <c r="U2931" s="1">
        <v>120</v>
      </c>
      <c r="V2931" s="1">
        <v>21778.11</v>
      </c>
      <c r="W2931" s="4">
        <f t="shared" si="322"/>
        <v>4037661.2849999997</v>
      </c>
      <c r="X2931" s="1" t="s">
        <v>39</v>
      </c>
      <c r="Y2931" s="1" t="s">
        <v>40</v>
      </c>
      <c r="Z2931" s="8">
        <v>48393</v>
      </c>
      <c r="AA2931" s="8" t="str">
        <f>TEXT(Table2[[#This Row],[Application_Date]],"yyy")</f>
        <v>2032</v>
      </c>
      <c r="AB2931" s="8" t="str">
        <f>TEXT(Table2[[#This Row],[Application_Date]],"mmmm")</f>
        <v>June</v>
      </c>
      <c r="AC2931" s="1" t="s">
        <v>52</v>
      </c>
      <c r="AD2931" s="1" t="s">
        <v>42</v>
      </c>
      <c r="AE2931" s="1" t="s">
        <v>66</v>
      </c>
    </row>
    <row r="2932" spans="1:31" x14ac:dyDescent="0.25">
      <c r="A2932" s="1" t="s">
        <v>6004</v>
      </c>
      <c r="B2932" s="1" t="str">
        <f>IF(COUNTIF($A$2:A2932,A2932)&gt;1,"Duplicate","Unique")</f>
        <v>Unique</v>
      </c>
      <c r="C2932" s="1" t="s">
        <v>6005</v>
      </c>
      <c r="D2932" s="1" t="s">
        <v>145</v>
      </c>
      <c r="E2932" s="1" t="str">
        <f t="shared" si="316"/>
        <v>Submitted</v>
      </c>
      <c r="F2932" s="1" t="s">
        <v>35</v>
      </c>
      <c r="G2932" s="1">
        <v>38</v>
      </c>
      <c r="H2932" s="1" t="s">
        <v>24</v>
      </c>
      <c r="I2932" s="1" t="s">
        <v>48</v>
      </c>
      <c r="J2932" s="1" t="s">
        <v>70</v>
      </c>
      <c r="K2932" s="4">
        <v>1231518</v>
      </c>
      <c r="L2932" s="4" t="str">
        <f t="shared" si="317"/>
        <v>Submitted</v>
      </c>
      <c r="M2932" s="1">
        <v>657</v>
      </c>
      <c r="N2932" s="1" t="str">
        <f t="shared" si="318"/>
        <v>low_risk</v>
      </c>
      <c r="O2932" s="1" t="str">
        <f t="shared" si="319"/>
        <v>Excellent</v>
      </c>
      <c r="P2932" s="1" t="str">
        <f t="shared" si="320"/>
        <v>Submitted</v>
      </c>
      <c r="Q2932" s="1" t="str">
        <f t="shared" si="321"/>
        <v>Valid</v>
      </c>
      <c r="R2932" s="1" t="s">
        <v>70</v>
      </c>
      <c r="S2932" s="4">
        <v>2226532</v>
      </c>
      <c r="T2932" s="1">
        <v>10.84</v>
      </c>
      <c r="U2932" s="1">
        <v>120</v>
      </c>
      <c r="V2932" s="1">
        <v>18554.43</v>
      </c>
      <c r="W2932" s="4">
        <f t="shared" si="322"/>
        <v>2011300.5733333332</v>
      </c>
      <c r="X2932" s="1" t="s">
        <v>95</v>
      </c>
      <c r="Y2932" s="1" t="s">
        <v>96</v>
      </c>
      <c r="Z2932" s="8">
        <v>48394</v>
      </c>
      <c r="AA2932" s="8" t="str">
        <f>TEXT(Table2[[#This Row],[Application_Date]],"yyy")</f>
        <v>2032</v>
      </c>
      <c r="AB2932" s="8" t="str">
        <f>TEXT(Table2[[#This Row],[Application_Date]],"mmmm")</f>
        <v>June</v>
      </c>
      <c r="AC2932" s="1" t="s">
        <v>41</v>
      </c>
      <c r="AD2932" s="1" t="s">
        <v>42</v>
      </c>
      <c r="AE2932" s="1" t="s">
        <v>66</v>
      </c>
    </row>
    <row r="2933" spans="1:31" x14ac:dyDescent="0.25">
      <c r="A2933" s="1" t="s">
        <v>6006</v>
      </c>
      <c r="B2933" s="1" t="str">
        <f>IF(COUNTIF($A$2:A2933,A2933)&gt;1,"Duplicate","Unique")</f>
        <v>Unique</v>
      </c>
      <c r="C2933" s="1" t="s">
        <v>6007</v>
      </c>
      <c r="D2933" s="1" t="s">
        <v>229</v>
      </c>
      <c r="E2933" s="1" t="str">
        <f t="shared" si="316"/>
        <v>Submitted</v>
      </c>
      <c r="F2933" s="1" t="s">
        <v>35</v>
      </c>
      <c r="G2933" s="1">
        <v>24</v>
      </c>
      <c r="H2933" s="1" t="s">
        <v>24</v>
      </c>
      <c r="I2933" s="1" t="s">
        <v>25</v>
      </c>
      <c r="J2933" s="1" t="s">
        <v>26</v>
      </c>
      <c r="K2933" s="4">
        <v>550653</v>
      </c>
      <c r="L2933" s="4" t="str">
        <f t="shared" si="317"/>
        <v>Submitted</v>
      </c>
      <c r="M2933" s="1">
        <v>665</v>
      </c>
      <c r="N2933" s="1" t="str">
        <f t="shared" si="318"/>
        <v>low_risk</v>
      </c>
      <c r="O2933" s="1" t="str">
        <f t="shared" si="319"/>
        <v>Excellent</v>
      </c>
      <c r="P2933" s="1" t="str">
        <f t="shared" si="320"/>
        <v>Submitted</v>
      </c>
      <c r="Q2933" s="1" t="str">
        <f t="shared" si="321"/>
        <v>Valid</v>
      </c>
      <c r="R2933" s="1" t="s">
        <v>38</v>
      </c>
      <c r="S2933" s="4">
        <v>985455</v>
      </c>
      <c r="T2933" s="1">
        <v>8.9499999999999993</v>
      </c>
      <c r="U2933" s="1">
        <v>180</v>
      </c>
      <c r="V2933" s="1">
        <v>5474.75</v>
      </c>
      <c r="W2933" s="4">
        <f t="shared" si="322"/>
        <v>734985.18749999988</v>
      </c>
      <c r="X2933" s="1" t="s">
        <v>105</v>
      </c>
      <c r="Y2933" s="1" t="s">
        <v>106</v>
      </c>
      <c r="Z2933" s="8">
        <v>48395</v>
      </c>
      <c r="AA2933" s="8" t="str">
        <f>TEXT(Table2[[#This Row],[Application_Date]],"yyy")</f>
        <v>2032</v>
      </c>
      <c r="AB2933" s="8" t="str">
        <f>TEXT(Table2[[#This Row],[Application_Date]],"mmmm")</f>
        <v>June</v>
      </c>
      <c r="AC2933" s="1" t="s">
        <v>61</v>
      </c>
      <c r="AD2933" s="1" t="s">
        <v>42</v>
      </c>
      <c r="AE2933" s="1" t="s">
        <v>43</v>
      </c>
    </row>
    <row r="2934" spans="1:31" x14ac:dyDescent="0.25">
      <c r="A2934" s="1" t="s">
        <v>6008</v>
      </c>
      <c r="B2934" s="1" t="str">
        <f>IF(COUNTIF($A$2:A2934,A2934)&gt;1,"Duplicate","Unique")</f>
        <v>Unique</v>
      </c>
      <c r="C2934" s="1" t="s">
        <v>6009</v>
      </c>
      <c r="D2934" s="1" t="s">
        <v>154</v>
      </c>
      <c r="E2934" s="1" t="str">
        <f t="shared" si="316"/>
        <v>Submitted</v>
      </c>
      <c r="F2934" s="1" t="s">
        <v>47</v>
      </c>
      <c r="G2934" s="1">
        <v>45</v>
      </c>
      <c r="H2934" s="1" t="s">
        <v>24</v>
      </c>
      <c r="I2934" s="1" t="s">
        <v>25</v>
      </c>
      <c r="J2934" s="1" t="s">
        <v>26</v>
      </c>
      <c r="K2934" s="4">
        <v>1207867</v>
      </c>
      <c r="L2934" s="4" t="str">
        <f t="shared" si="317"/>
        <v>Submitted</v>
      </c>
      <c r="M2934" s="1">
        <v>483</v>
      </c>
      <c r="N2934" s="1" t="str">
        <f t="shared" si="318"/>
        <v>High_risk</v>
      </c>
      <c r="O2934" s="1" t="str">
        <f t="shared" si="319"/>
        <v>Excellent</v>
      </c>
      <c r="P2934" s="1" t="str">
        <f t="shared" si="320"/>
        <v>Submitted</v>
      </c>
      <c r="Q2934" s="1" t="str">
        <f t="shared" si="321"/>
        <v>Valid</v>
      </c>
      <c r="R2934" s="1" t="s">
        <v>82</v>
      </c>
      <c r="S2934" s="4">
        <v>4715773</v>
      </c>
      <c r="T2934" s="1">
        <v>8.0299999999999994</v>
      </c>
      <c r="U2934" s="1">
        <v>120</v>
      </c>
      <c r="V2934" s="1">
        <v>39298.11</v>
      </c>
      <c r="W2934" s="4">
        <f t="shared" si="322"/>
        <v>3155638.0991666662</v>
      </c>
      <c r="X2934" s="1" t="s">
        <v>95</v>
      </c>
      <c r="Y2934" s="1" t="s">
        <v>96</v>
      </c>
      <c r="Z2934" s="8">
        <v>48396</v>
      </c>
      <c r="AA2934" s="8" t="str">
        <f>TEXT(Table2[[#This Row],[Application_Date]],"yyy")</f>
        <v>2032</v>
      </c>
      <c r="AB2934" s="8" t="str">
        <f>TEXT(Table2[[#This Row],[Application_Date]],"mmmm")</f>
        <v>July</v>
      </c>
      <c r="AC2934" s="1" t="s">
        <v>61</v>
      </c>
      <c r="AD2934" s="1" t="s">
        <v>42</v>
      </c>
      <c r="AE2934" s="1" t="s">
        <v>66</v>
      </c>
    </row>
    <row r="2935" spans="1:31" x14ac:dyDescent="0.25">
      <c r="A2935" s="1" t="s">
        <v>6010</v>
      </c>
      <c r="B2935" s="1" t="str">
        <f>IF(COUNTIF($A$2:A2935,A2935)&gt;1,"Duplicate","Unique")</f>
        <v>Unique</v>
      </c>
      <c r="C2935" s="1" t="s">
        <v>6011</v>
      </c>
      <c r="D2935" s="1" t="s">
        <v>163</v>
      </c>
      <c r="E2935" s="1" t="str">
        <f t="shared" si="316"/>
        <v>Submitted</v>
      </c>
      <c r="F2935" s="1" t="s">
        <v>35</v>
      </c>
      <c r="G2935" s="1">
        <v>61</v>
      </c>
      <c r="H2935" s="1" t="s">
        <v>24</v>
      </c>
      <c r="I2935" s="1" t="s">
        <v>48</v>
      </c>
      <c r="J2935" s="1" t="s">
        <v>49</v>
      </c>
      <c r="K2935" s="4">
        <v>1554780</v>
      </c>
      <c r="L2935" s="4" t="str">
        <f t="shared" si="317"/>
        <v>Submitted</v>
      </c>
      <c r="M2935" s="1">
        <v>454</v>
      </c>
      <c r="N2935" s="1" t="str">
        <f t="shared" si="318"/>
        <v>High_risk</v>
      </c>
      <c r="O2935" s="1" t="str">
        <f t="shared" si="319"/>
        <v>Excellent</v>
      </c>
      <c r="P2935" s="1" t="str">
        <f t="shared" si="320"/>
        <v>Submitted</v>
      </c>
      <c r="Q2935" s="1" t="str">
        <f t="shared" si="321"/>
        <v>Valid</v>
      </c>
      <c r="R2935" s="1" t="s">
        <v>27</v>
      </c>
      <c r="S2935" s="4">
        <v>1977204</v>
      </c>
      <c r="T2935" s="1">
        <v>15.94</v>
      </c>
      <c r="U2935" s="1">
        <v>24</v>
      </c>
      <c r="V2935" s="1">
        <v>82383.5</v>
      </c>
      <c r="W2935" s="4">
        <f t="shared" si="322"/>
        <v>2626385.9840763817</v>
      </c>
      <c r="X2935" s="1" t="s">
        <v>28</v>
      </c>
      <c r="Y2935" s="1" t="s">
        <v>29</v>
      </c>
      <c r="Z2935" s="8">
        <v>48397</v>
      </c>
      <c r="AA2935" s="8" t="str">
        <f>TEXT(Table2[[#This Row],[Application_Date]],"yyy")</f>
        <v>2032</v>
      </c>
      <c r="AB2935" s="8" t="str">
        <f>TEXT(Table2[[#This Row],[Application_Date]],"mmmm")</f>
        <v>July</v>
      </c>
      <c r="AC2935" s="1" t="s">
        <v>61</v>
      </c>
      <c r="AD2935" s="1" t="s">
        <v>42</v>
      </c>
      <c r="AE2935" s="1" t="s">
        <v>66</v>
      </c>
    </row>
    <row r="2936" spans="1:31" x14ac:dyDescent="0.25">
      <c r="A2936" s="1" t="s">
        <v>6012</v>
      </c>
      <c r="B2936" s="1" t="str">
        <f>IF(COUNTIF($A$2:A2936,A2936)&gt;1,"Duplicate","Unique")</f>
        <v>Unique</v>
      </c>
      <c r="C2936" s="1" t="s">
        <v>6013</v>
      </c>
      <c r="D2936" s="1" t="s">
        <v>99</v>
      </c>
      <c r="E2936" s="1" t="str">
        <f t="shared" si="316"/>
        <v>Submitted</v>
      </c>
      <c r="F2936" s="1" t="s">
        <v>35</v>
      </c>
      <c r="G2936" s="1">
        <v>63</v>
      </c>
      <c r="H2936" s="1" t="s">
        <v>24</v>
      </c>
      <c r="I2936" s="1" t="s">
        <v>25</v>
      </c>
      <c r="J2936" s="1" t="s">
        <v>26</v>
      </c>
      <c r="K2936" s="4">
        <v>1471827</v>
      </c>
      <c r="L2936" s="4" t="str">
        <f t="shared" si="317"/>
        <v>Submitted</v>
      </c>
      <c r="M2936" s="1">
        <v>852</v>
      </c>
      <c r="N2936" s="1" t="str">
        <f t="shared" si="318"/>
        <v>medium_risk</v>
      </c>
      <c r="O2936" s="1" t="str">
        <f t="shared" si="319"/>
        <v>Excellent</v>
      </c>
      <c r="P2936" s="1" t="str">
        <f t="shared" si="320"/>
        <v>Submitted</v>
      </c>
      <c r="Q2936" s="1" t="str">
        <f t="shared" si="321"/>
        <v>Valid</v>
      </c>
      <c r="R2936" s="1" t="s">
        <v>70</v>
      </c>
      <c r="S2936" s="4">
        <v>2311557</v>
      </c>
      <c r="T2936" s="1">
        <v>14.65</v>
      </c>
      <c r="U2936" s="1">
        <v>12</v>
      </c>
      <c r="V2936" s="1">
        <v>192629.75</v>
      </c>
      <c r="W2936" s="4">
        <f t="shared" si="322"/>
        <v>2822221.9022636418</v>
      </c>
      <c r="X2936" s="1" t="s">
        <v>105</v>
      </c>
      <c r="Y2936" s="1" t="s">
        <v>106</v>
      </c>
      <c r="Z2936" s="8">
        <v>48398</v>
      </c>
      <c r="AA2936" s="8" t="str">
        <f>TEXT(Table2[[#This Row],[Application_Date]],"yyy")</f>
        <v>2032</v>
      </c>
      <c r="AB2936" s="8" t="str">
        <f>TEXT(Table2[[#This Row],[Application_Date]],"mmmm")</f>
        <v>July</v>
      </c>
      <c r="AC2936" s="1" t="s">
        <v>61</v>
      </c>
      <c r="AD2936" s="1" t="s">
        <v>30</v>
      </c>
      <c r="AE2936" s="1" t="s">
        <v>62</v>
      </c>
    </row>
    <row r="2937" spans="1:31" x14ac:dyDescent="0.25">
      <c r="A2937" s="1" t="s">
        <v>6014</v>
      </c>
      <c r="B2937" s="1" t="str">
        <f>IF(COUNTIF($A$2:A2937,A2937)&gt;1,"Duplicate","Unique")</f>
        <v>Unique</v>
      </c>
      <c r="C2937" s="1" t="s">
        <v>6015</v>
      </c>
      <c r="D2937" s="1" t="s">
        <v>226</v>
      </c>
      <c r="E2937" s="1" t="str">
        <f t="shared" si="316"/>
        <v>Submitted</v>
      </c>
      <c r="F2937" s="1" t="s">
        <v>47</v>
      </c>
      <c r="G2937" s="1">
        <v>62</v>
      </c>
      <c r="H2937" s="1" t="s">
        <v>24</v>
      </c>
      <c r="I2937" s="1" t="s">
        <v>25</v>
      </c>
      <c r="J2937" s="1" t="s">
        <v>26</v>
      </c>
      <c r="K2937" s="4">
        <v>1300513</v>
      </c>
      <c r="L2937" s="4" t="str">
        <f t="shared" si="317"/>
        <v>Submitted</v>
      </c>
      <c r="M2937" s="1">
        <v>429</v>
      </c>
      <c r="N2937" s="1" t="str">
        <f t="shared" si="318"/>
        <v>High_risk</v>
      </c>
      <c r="O2937" s="1" t="str">
        <f t="shared" si="319"/>
        <v>Excellent</v>
      </c>
      <c r="P2937" s="1" t="str">
        <f t="shared" si="320"/>
        <v>Submitted</v>
      </c>
      <c r="Q2937" s="1" t="str">
        <f t="shared" si="321"/>
        <v>Valid</v>
      </c>
      <c r="R2937" s="1" t="s">
        <v>70</v>
      </c>
      <c r="S2937" s="4">
        <v>2019241</v>
      </c>
      <c r="T2937" s="1">
        <v>10.78</v>
      </c>
      <c r="U2937" s="1">
        <v>60</v>
      </c>
      <c r="V2937" s="1">
        <v>33654.019999999997</v>
      </c>
      <c r="W2937" s="4">
        <f t="shared" si="322"/>
        <v>1813951.4983333333</v>
      </c>
      <c r="X2937" s="1" t="s">
        <v>95</v>
      </c>
      <c r="Y2937" s="1" t="s">
        <v>96</v>
      </c>
      <c r="Z2937" s="8">
        <v>48399</v>
      </c>
      <c r="AA2937" s="8" t="str">
        <f>TEXT(Table2[[#This Row],[Application_Date]],"yyy")</f>
        <v>2032</v>
      </c>
      <c r="AB2937" s="8" t="str">
        <f>TEXT(Table2[[#This Row],[Application_Date]],"mmmm")</f>
        <v>July</v>
      </c>
      <c r="AC2937" s="1" t="s">
        <v>52</v>
      </c>
      <c r="AD2937" s="1" t="s">
        <v>42</v>
      </c>
      <c r="AE2937" s="1" t="s">
        <v>31</v>
      </c>
    </row>
    <row r="2938" spans="1:31" x14ac:dyDescent="0.25">
      <c r="A2938" s="1" t="s">
        <v>6016</v>
      </c>
      <c r="B2938" s="1" t="str">
        <f>IF(COUNTIF($A$2:A2938,A2938)&gt;1,"Duplicate","Unique")</f>
        <v>Unique</v>
      </c>
      <c r="C2938" s="1" t="s">
        <v>6017</v>
      </c>
      <c r="D2938" s="1" t="s">
        <v>151</v>
      </c>
      <c r="E2938" s="1" t="str">
        <f t="shared" si="316"/>
        <v>Submitted</v>
      </c>
      <c r="F2938" s="1" t="s">
        <v>47</v>
      </c>
      <c r="G2938" s="1">
        <v>41</v>
      </c>
      <c r="H2938" s="1" t="s">
        <v>24</v>
      </c>
      <c r="I2938" s="1" t="s">
        <v>25</v>
      </c>
      <c r="J2938" s="1" t="s">
        <v>37</v>
      </c>
      <c r="K2938" s="4">
        <v>2009991</v>
      </c>
      <c r="L2938" s="4" t="str">
        <f t="shared" si="317"/>
        <v>Submitted</v>
      </c>
      <c r="M2938" s="1">
        <v>537</v>
      </c>
      <c r="N2938" s="1" t="str">
        <f t="shared" si="318"/>
        <v>High_risk</v>
      </c>
      <c r="O2938" s="1" t="str">
        <f t="shared" si="319"/>
        <v>Excellent</v>
      </c>
      <c r="P2938" s="1" t="str">
        <f t="shared" si="320"/>
        <v>Submitted</v>
      </c>
      <c r="Q2938" s="1" t="str">
        <f t="shared" si="321"/>
        <v>Valid</v>
      </c>
      <c r="R2938" s="1" t="s">
        <v>38</v>
      </c>
      <c r="S2938" s="4">
        <v>813706</v>
      </c>
      <c r="T2938" s="1">
        <v>13.21</v>
      </c>
      <c r="U2938" s="1">
        <v>60</v>
      </c>
      <c r="V2938" s="1">
        <v>13561.77</v>
      </c>
      <c r="W2938" s="4">
        <f t="shared" si="322"/>
        <v>895754.68833333335</v>
      </c>
      <c r="X2938" s="1" t="s">
        <v>105</v>
      </c>
      <c r="Y2938" s="1" t="s">
        <v>106</v>
      </c>
      <c r="Z2938" s="8">
        <v>48400</v>
      </c>
      <c r="AA2938" s="8" t="str">
        <f>TEXT(Table2[[#This Row],[Application_Date]],"yyy")</f>
        <v>2032</v>
      </c>
      <c r="AB2938" s="8" t="str">
        <f>TEXT(Table2[[#This Row],[Application_Date]],"mmmm")</f>
        <v>July</v>
      </c>
      <c r="AC2938" s="1" t="s">
        <v>52</v>
      </c>
      <c r="AD2938" s="1" t="s">
        <v>30</v>
      </c>
      <c r="AE2938" s="1" t="s">
        <v>66</v>
      </c>
    </row>
    <row r="2939" spans="1:31" x14ac:dyDescent="0.25">
      <c r="A2939" s="1" t="s">
        <v>6018</v>
      </c>
      <c r="B2939" s="1" t="str">
        <f>IF(COUNTIF($A$2:A2939,A2939)&gt;1,"Duplicate","Unique")</f>
        <v>Unique</v>
      </c>
      <c r="C2939" s="1" t="s">
        <v>6019</v>
      </c>
      <c r="D2939" s="1" t="s">
        <v>249</v>
      </c>
      <c r="E2939" s="1" t="str">
        <f t="shared" si="316"/>
        <v>Submitted</v>
      </c>
      <c r="F2939" s="1" t="s">
        <v>47</v>
      </c>
      <c r="G2939" s="1">
        <v>64</v>
      </c>
      <c r="H2939" s="1" t="s">
        <v>24</v>
      </c>
      <c r="I2939" s="1" t="s">
        <v>48</v>
      </c>
      <c r="J2939" s="1" t="s">
        <v>70</v>
      </c>
      <c r="K2939" s="4">
        <v>1776336</v>
      </c>
      <c r="L2939" s="4" t="str">
        <f t="shared" si="317"/>
        <v>Submitted</v>
      </c>
      <c r="M2939" s="1">
        <v>412</v>
      </c>
      <c r="N2939" s="1" t="str">
        <f t="shared" si="318"/>
        <v>High_risk</v>
      </c>
      <c r="O2939" s="1" t="str">
        <f t="shared" si="319"/>
        <v>Excellent</v>
      </c>
      <c r="P2939" s="1" t="str">
        <f t="shared" si="320"/>
        <v>Submitted</v>
      </c>
      <c r="Q2939" s="1" t="str">
        <f t="shared" si="321"/>
        <v>Valid</v>
      </c>
      <c r="R2939" s="1" t="s">
        <v>70</v>
      </c>
      <c r="S2939" s="4">
        <v>2265227</v>
      </c>
      <c r="T2939" s="1">
        <v>16.510000000000002</v>
      </c>
      <c r="U2939" s="1">
        <v>60</v>
      </c>
      <c r="V2939" s="1">
        <v>37753.78</v>
      </c>
      <c r="W2939" s="4">
        <f t="shared" si="322"/>
        <v>3116574.8141666669</v>
      </c>
      <c r="X2939" s="1" t="s">
        <v>39</v>
      </c>
      <c r="Y2939" s="1" t="s">
        <v>40</v>
      </c>
      <c r="Z2939" s="8">
        <v>48401</v>
      </c>
      <c r="AA2939" s="8" t="str">
        <f>TEXT(Table2[[#This Row],[Application_Date]],"yyy")</f>
        <v>2032</v>
      </c>
      <c r="AB2939" s="8" t="str">
        <f>TEXT(Table2[[#This Row],[Application_Date]],"mmmm")</f>
        <v>July</v>
      </c>
      <c r="AC2939" s="1" t="s">
        <v>61</v>
      </c>
      <c r="AD2939" s="1" t="s">
        <v>30</v>
      </c>
      <c r="AE2939" s="1" t="s">
        <v>62</v>
      </c>
    </row>
    <row r="2940" spans="1:31" x14ac:dyDescent="0.25">
      <c r="A2940" s="1" t="s">
        <v>6020</v>
      </c>
      <c r="B2940" s="1" t="str">
        <f>IF(COUNTIF($A$2:A2940,A2940)&gt;1,"Duplicate","Unique")</f>
        <v>Unique</v>
      </c>
      <c r="C2940" s="1" t="s">
        <v>6021</v>
      </c>
      <c r="D2940" s="1" t="s">
        <v>166</v>
      </c>
      <c r="E2940" s="1" t="str">
        <f t="shared" si="316"/>
        <v>Submitted</v>
      </c>
      <c r="F2940" s="1" t="s">
        <v>35</v>
      </c>
      <c r="G2940" s="1">
        <v>45</v>
      </c>
      <c r="H2940" s="1" t="s">
        <v>24</v>
      </c>
      <c r="I2940" s="1" t="s">
        <v>25</v>
      </c>
      <c r="J2940" s="1" t="s">
        <v>70</v>
      </c>
      <c r="K2940" s="4">
        <v>1853926</v>
      </c>
      <c r="L2940" s="4" t="str">
        <f t="shared" si="317"/>
        <v>Submitted</v>
      </c>
      <c r="M2940" s="1">
        <v>528</v>
      </c>
      <c r="N2940" s="1" t="str">
        <f t="shared" si="318"/>
        <v>High_risk</v>
      </c>
      <c r="O2940" s="1" t="str">
        <f t="shared" si="319"/>
        <v>Excellent</v>
      </c>
      <c r="P2940" s="1" t="str">
        <f t="shared" si="320"/>
        <v>Submitted</v>
      </c>
      <c r="Q2940" s="1" t="str">
        <f t="shared" si="321"/>
        <v>Valid</v>
      </c>
      <c r="R2940" s="1" t="s">
        <v>38</v>
      </c>
      <c r="S2940" s="4">
        <v>2943835</v>
      </c>
      <c r="T2940" s="1">
        <v>7.3</v>
      </c>
      <c r="U2940" s="1">
        <v>120</v>
      </c>
      <c r="V2940" s="1">
        <v>24531.96</v>
      </c>
      <c r="W2940" s="4">
        <f t="shared" si="322"/>
        <v>1790832.9583333333</v>
      </c>
      <c r="X2940" s="1" t="s">
        <v>105</v>
      </c>
      <c r="Y2940" s="1" t="s">
        <v>106</v>
      </c>
      <c r="Z2940" s="8">
        <v>48402</v>
      </c>
      <c r="AA2940" s="8" t="str">
        <f>TEXT(Table2[[#This Row],[Application_Date]],"yyy")</f>
        <v>2032</v>
      </c>
      <c r="AB2940" s="8" t="str">
        <f>TEXT(Table2[[#This Row],[Application_Date]],"mmmm")</f>
        <v>July</v>
      </c>
      <c r="AC2940" s="1" t="s">
        <v>61</v>
      </c>
      <c r="AD2940" s="1" t="s">
        <v>30</v>
      </c>
      <c r="AE2940" s="1" t="s">
        <v>31</v>
      </c>
    </row>
    <row r="2941" spans="1:31" x14ac:dyDescent="0.25">
      <c r="A2941" s="1" t="s">
        <v>6022</v>
      </c>
      <c r="B2941" s="1" t="str">
        <f>IF(COUNTIF($A$2:A2941,A2941)&gt;1,"Duplicate","Unique")</f>
        <v>Unique</v>
      </c>
      <c r="C2941" s="1" t="s">
        <v>6023</v>
      </c>
      <c r="D2941" s="1" t="s">
        <v>199</v>
      </c>
      <c r="E2941" s="1" t="str">
        <f t="shared" si="316"/>
        <v>Submitted</v>
      </c>
      <c r="F2941" s="1" t="s">
        <v>47</v>
      </c>
      <c r="G2941" s="1">
        <v>20</v>
      </c>
      <c r="H2941" s="1" t="s">
        <v>24</v>
      </c>
      <c r="I2941" s="1" t="s">
        <v>25</v>
      </c>
      <c r="J2941" s="1" t="s">
        <v>26</v>
      </c>
      <c r="K2941" s="4">
        <v>1181900</v>
      </c>
      <c r="L2941" s="4" t="str">
        <f t="shared" si="317"/>
        <v>Submitted</v>
      </c>
      <c r="M2941" s="1">
        <v>719</v>
      </c>
      <c r="N2941" s="1" t="str">
        <f t="shared" si="318"/>
        <v>low_risk</v>
      </c>
      <c r="O2941" s="1" t="str">
        <f t="shared" si="319"/>
        <v>Excellent</v>
      </c>
      <c r="P2941" s="1" t="str">
        <f t="shared" si="320"/>
        <v>Submitted</v>
      </c>
      <c r="Q2941" s="1" t="str">
        <f t="shared" si="321"/>
        <v>Valid</v>
      </c>
      <c r="R2941" s="1" t="s">
        <v>6</v>
      </c>
      <c r="S2941" s="4">
        <v>739934</v>
      </c>
      <c r="T2941" s="1">
        <v>15.95</v>
      </c>
      <c r="U2941" s="1">
        <v>24</v>
      </c>
      <c r="V2941" s="1">
        <v>30830.58</v>
      </c>
      <c r="W2941" s="4">
        <f t="shared" si="322"/>
        <v>983495.60984675097</v>
      </c>
      <c r="X2941" s="1" t="s">
        <v>85</v>
      </c>
      <c r="Y2941" s="1" t="s">
        <v>86</v>
      </c>
      <c r="Z2941" s="8">
        <v>48403</v>
      </c>
      <c r="AA2941" s="8" t="str">
        <f>TEXT(Table2[[#This Row],[Application_Date]],"yyy")</f>
        <v>2032</v>
      </c>
      <c r="AB2941" s="8" t="str">
        <f>TEXT(Table2[[#This Row],[Application_Date]],"mmmm")</f>
        <v>July</v>
      </c>
      <c r="AC2941" s="1" t="s">
        <v>61</v>
      </c>
      <c r="AD2941" s="1" t="s">
        <v>30</v>
      </c>
      <c r="AE2941" s="1" t="s">
        <v>31</v>
      </c>
    </row>
    <row r="2942" spans="1:31" x14ac:dyDescent="0.25">
      <c r="A2942" s="1" t="s">
        <v>6024</v>
      </c>
      <c r="B2942" s="1" t="str">
        <f>IF(COUNTIF($A$2:A2942,A2942)&gt;1,"Duplicate","Unique")</f>
        <v>Unique</v>
      </c>
      <c r="C2942" s="1" t="s">
        <v>6025</v>
      </c>
      <c r="D2942" s="1" t="s">
        <v>169</v>
      </c>
      <c r="E2942" s="1" t="str">
        <f t="shared" si="316"/>
        <v>Submitted</v>
      </c>
      <c r="F2942" s="1" t="s">
        <v>35</v>
      </c>
      <c r="G2942" s="1">
        <v>32</v>
      </c>
      <c r="H2942" s="1" t="s">
        <v>24</v>
      </c>
      <c r="I2942" s="1" t="s">
        <v>48</v>
      </c>
      <c r="J2942" s="1" t="s">
        <v>37</v>
      </c>
      <c r="K2942" s="4">
        <v>592260</v>
      </c>
      <c r="L2942" s="4" t="str">
        <f t="shared" si="317"/>
        <v>Submitted</v>
      </c>
      <c r="M2942" s="1">
        <v>881</v>
      </c>
      <c r="N2942" s="1" t="str">
        <f t="shared" si="318"/>
        <v>medium_risk</v>
      </c>
      <c r="O2942" s="1" t="str">
        <f t="shared" si="319"/>
        <v>Excellent</v>
      </c>
      <c r="P2942" s="1" t="str">
        <f t="shared" si="320"/>
        <v>Submitted</v>
      </c>
      <c r="Q2942" s="1" t="str">
        <f t="shared" si="321"/>
        <v>Valid</v>
      </c>
      <c r="R2942" s="1" t="s">
        <v>38</v>
      </c>
      <c r="S2942" s="4">
        <v>4345627</v>
      </c>
      <c r="T2942" s="1">
        <v>11.51</v>
      </c>
      <c r="U2942" s="1">
        <v>36</v>
      </c>
      <c r="V2942" s="1">
        <v>120711.86</v>
      </c>
      <c r="W2942" s="4">
        <f t="shared" si="322"/>
        <v>4168180.5642941277</v>
      </c>
      <c r="X2942" s="1" t="s">
        <v>85</v>
      </c>
      <c r="Y2942" s="1" t="s">
        <v>86</v>
      </c>
      <c r="Z2942" s="8">
        <v>48404</v>
      </c>
      <c r="AA2942" s="8" t="str">
        <f>TEXT(Table2[[#This Row],[Application_Date]],"yyy")</f>
        <v>2032</v>
      </c>
      <c r="AB2942" s="8" t="str">
        <f>TEXT(Table2[[#This Row],[Application_Date]],"mmmm")</f>
        <v>July</v>
      </c>
      <c r="AC2942" s="1" t="s">
        <v>61</v>
      </c>
      <c r="AD2942" s="1" t="s">
        <v>30</v>
      </c>
      <c r="AE2942" s="1" t="s">
        <v>43</v>
      </c>
    </row>
    <row r="2943" spans="1:31" x14ac:dyDescent="0.25">
      <c r="A2943" s="1" t="s">
        <v>6026</v>
      </c>
      <c r="B2943" s="1" t="str">
        <f>IF(COUNTIF($A$2:A2943,A2943)&gt;1,"Duplicate","Unique")</f>
        <v>Unique</v>
      </c>
      <c r="C2943" s="1" t="s">
        <v>6027</v>
      </c>
      <c r="D2943" s="1" t="s">
        <v>69</v>
      </c>
      <c r="E2943" s="1" t="str">
        <f t="shared" si="316"/>
        <v>Submitted</v>
      </c>
      <c r="F2943" s="1" t="s">
        <v>35</v>
      </c>
      <c r="G2943" s="1">
        <v>48</v>
      </c>
      <c r="H2943" s="1" t="s">
        <v>36</v>
      </c>
      <c r="I2943" s="1" t="s">
        <v>48</v>
      </c>
      <c r="J2943" s="1" t="s">
        <v>26</v>
      </c>
      <c r="K2943" s="4">
        <v>365849</v>
      </c>
      <c r="L2943" s="4" t="str">
        <f t="shared" si="317"/>
        <v>Submitted</v>
      </c>
      <c r="M2943" s="1">
        <v>334</v>
      </c>
      <c r="N2943" s="1" t="str">
        <f t="shared" si="318"/>
        <v>High_risk</v>
      </c>
      <c r="O2943" s="1" t="str">
        <f t="shared" si="319"/>
        <v>Excellent</v>
      </c>
      <c r="P2943" s="1" t="str">
        <f t="shared" si="320"/>
        <v>Submitted</v>
      </c>
      <c r="Q2943" s="1" t="str">
        <f t="shared" si="321"/>
        <v>Valid</v>
      </c>
      <c r="R2943" s="1" t="s">
        <v>82</v>
      </c>
      <c r="S2943" s="4">
        <v>3457323</v>
      </c>
      <c r="T2943" s="1">
        <v>13.87</v>
      </c>
      <c r="U2943" s="1">
        <v>60</v>
      </c>
      <c r="V2943" s="1">
        <v>57622.05</v>
      </c>
      <c r="W2943" s="4">
        <f t="shared" si="322"/>
        <v>3996089.1675</v>
      </c>
      <c r="X2943" s="1" t="s">
        <v>39</v>
      </c>
      <c r="Y2943" s="1" t="s">
        <v>40</v>
      </c>
      <c r="Z2943" s="8">
        <v>48405</v>
      </c>
      <c r="AA2943" s="8" t="str">
        <f>TEXT(Table2[[#This Row],[Application_Date]],"yyy")</f>
        <v>2032</v>
      </c>
      <c r="AB2943" s="8" t="str">
        <f>TEXT(Table2[[#This Row],[Application_Date]],"mmmm")</f>
        <v>July</v>
      </c>
      <c r="AC2943" s="1" t="s">
        <v>61</v>
      </c>
      <c r="AD2943" s="1" t="s">
        <v>30</v>
      </c>
      <c r="AE2943" s="1" t="s">
        <v>66</v>
      </c>
    </row>
    <row r="2944" spans="1:31" x14ac:dyDescent="0.25">
      <c r="A2944" s="1" t="s">
        <v>6028</v>
      </c>
      <c r="B2944" s="1" t="str">
        <f>IF(COUNTIF($A$2:A2944,A2944)&gt;1,"Duplicate","Unique")</f>
        <v>Unique</v>
      </c>
      <c r="C2944" s="1" t="s">
        <v>6029</v>
      </c>
      <c r="D2944" s="1" t="s">
        <v>89</v>
      </c>
      <c r="E2944" s="1" t="str">
        <f t="shared" si="316"/>
        <v>Submitted</v>
      </c>
      <c r="F2944" s="1" t="s">
        <v>35</v>
      </c>
      <c r="G2944" s="1">
        <v>44</v>
      </c>
      <c r="H2944" s="1" t="s">
        <v>36</v>
      </c>
      <c r="I2944" s="1" t="s">
        <v>48</v>
      </c>
      <c r="J2944" s="1" t="s">
        <v>26</v>
      </c>
      <c r="K2944" s="4">
        <v>1761996</v>
      </c>
      <c r="L2944" s="4" t="str">
        <f t="shared" si="317"/>
        <v>Submitted</v>
      </c>
      <c r="M2944" s="1">
        <v>821</v>
      </c>
      <c r="N2944" s="1" t="str">
        <f t="shared" si="318"/>
        <v>medium_risk</v>
      </c>
      <c r="O2944" s="1" t="str">
        <f t="shared" si="319"/>
        <v>Excellent</v>
      </c>
      <c r="P2944" s="1" t="str">
        <f t="shared" si="320"/>
        <v>Submitted</v>
      </c>
      <c r="Q2944" s="1" t="str">
        <f t="shared" si="321"/>
        <v>Valid</v>
      </c>
      <c r="R2944" s="1" t="s">
        <v>27</v>
      </c>
      <c r="S2944" s="4">
        <v>3867093</v>
      </c>
      <c r="T2944" s="1">
        <v>18.39</v>
      </c>
      <c r="U2944" s="1">
        <v>12</v>
      </c>
      <c r="V2944" s="1">
        <v>322257.75</v>
      </c>
      <c r="W2944" s="4">
        <f t="shared" si="322"/>
        <v>5926405.1750957882</v>
      </c>
      <c r="X2944" s="1" t="s">
        <v>39</v>
      </c>
      <c r="Y2944" s="1" t="s">
        <v>40</v>
      </c>
      <c r="Z2944" s="8">
        <v>48406</v>
      </c>
      <c r="AA2944" s="8" t="str">
        <f>TEXT(Table2[[#This Row],[Application_Date]],"yyy")</f>
        <v>2032</v>
      </c>
      <c r="AB2944" s="8" t="str">
        <f>TEXT(Table2[[#This Row],[Application_Date]],"mmmm")</f>
        <v>July</v>
      </c>
      <c r="AC2944" s="1" t="s">
        <v>52</v>
      </c>
      <c r="AD2944" s="1" t="s">
        <v>42</v>
      </c>
      <c r="AE2944" s="1" t="s">
        <v>66</v>
      </c>
    </row>
    <row r="2945" spans="1:31" x14ac:dyDescent="0.25">
      <c r="A2945" s="1" t="s">
        <v>6030</v>
      </c>
      <c r="B2945" s="1" t="str">
        <f>IF(COUNTIF($A$2:A2945,A2945)&gt;1,"Duplicate","Unique")</f>
        <v>Unique</v>
      </c>
      <c r="C2945" s="1" t="s">
        <v>6031</v>
      </c>
      <c r="D2945" s="1" t="s">
        <v>148</v>
      </c>
      <c r="E2945" s="1" t="str">
        <f t="shared" si="316"/>
        <v>Submitted</v>
      </c>
      <c r="F2945" s="1" t="s">
        <v>35</v>
      </c>
      <c r="G2945" s="1">
        <v>57</v>
      </c>
      <c r="H2945" s="1" t="s">
        <v>24</v>
      </c>
      <c r="I2945" s="1" t="s">
        <v>48</v>
      </c>
      <c r="J2945" s="1" t="s">
        <v>49</v>
      </c>
      <c r="K2945" s="4">
        <v>1536236</v>
      </c>
      <c r="L2945" s="4" t="str">
        <f t="shared" si="317"/>
        <v>Submitted</v>
      </c>
      <c r="M2945" s="1">
        <v>899</v>
      </c>
      <c r="N2945" s="1" t="str">
        <f t="shared" si="318"/>
        <v>medium_risk</v>
      </c>
      <c r="O2945" s="1" t="str">
        <f t="shared" si="319"/>
        <v>Excellent</v>
      </c>
      <c r="P2945" s="1" t="str">
        <f t="shared" si="320"/>
        <v>Submitted</v>
      </c>
      <c r="Q2945" s="1" t="str">
        <f t="shared" si="321"/>
        <v>Valid</v>
      </c>
      <c r="R2945" s="1" t="s">
        <v>70</v>
      </c>
      <c r="S2945" s="4">
        <v>916038</v>
      </c>
      <c r="T2945" s="1">
        <v>15.69</v>
      </c>
      <c r="U2945" s="1">
        <v>120</v>
      </c>
      <c r="V2945" s="1">
        <v>7633.65</v>
      </c>
      <c r="W2945" s="4">
        <f t="shared" si="322"/>
        <v>1197719.6849999998</v>
      </c>
      <c r="X2945" s="1" t="s">
        <v>95</v>
      </c>
      <c r="Y2945" s="1" t="s">
        <v>96</v>
      </c>
      <c r="Z2945" s="8">
        <v>48407</v>
      </c>
      <c r="AA2945" s="8" t="str">
        <f>TEXT(Table2[[#This Row],[Application_Date]],"yyy")</f>
        <v>2032</v>
      </c>
      <c r="AB2945" s="8" t="str">
        <f>TEXT(Table2[[#This Row],[Application_Date]],"mmmm")</f>
        <v>July</v>
      </c>
      <c r="AC2945" s="1" t="s">
        <v>52</v>
      </c>
      <c r="AD2945" s="1" t="s">
        <v>30</v>
      </c>
      <c r="AE2945" s="1" t="s">
        <v>31</v>
      </c>
    </row>
    <row r="2946" spans="1:31" x14ac:dyDescent="0.25">
      <c r="A2946" s="1" t="s">
        <v>6032</v>
      </c>
      <c r="B2946" s="1" t="str">
        <f>IF(COUNTIF($A$2:A2946,A2946)&gt;1,"Duplicate","Unique")</f>
        <v>Unique</v>
      </c>
      <c r="C2946" s="1" t="s">
        <v>6033</v>
      </c>
      <c r="D2946" s="1" t="s">
        <v>121</v>
      </c>
      <c r="E2946" s="1" t="str">
        <f t="shared" ref="E2946:E3009" si="323">IF(C2946="","Missing","Submitted")</f>
        <v>Submitted</v>
      </c>
      <c r="F2946" s="1" t="s">
        <v>47</v>
      </c>
      <c r="G2946" s="1">
        <v>55</v>
      </c>
      <c r="H2946" s="1" t="s">
        <v>24</v>
      </c>
      <c r="I2946" s="1" t="s">
        <v>48</v>
      </c>
      <c r="J2946" s="1" t="s">
        <v>26</v>
      </c>
      <c r="K2946" s="4">
        <v>784674</v>
      </c>
      <c r="L2946" s="4" t="str">
        <f t="shared" ref="L2946:L3009" si="324">IF(K2946="","Missing","Submitted")</f>
        <v>Submitted</v>
      </c>
      <c r="M2946" s="1">
        <v>431</v>
      </c>
      <c r="N2946" s="1" t="str">
        <f t="shared" ref="N2946:N3009" si="325">IF(M2946&lt;600,"High_risk",IF(M2946&gt;=750,"medium_risk","low_risk"))</f>
        <v>High_risk</v>
      </c>
      <c r="O2946" s="1" t="str">
        <f t="shared" ref="O2946:O3009" si="326">IF(J2947&lt;503,"Poor",IF(J2947&lt;=550,"Fair",IF(J2947&lt;=750,"Good","Excellent")))</f>
        <v>Excellent</v>
      </c>
      <c r="P2946" s="1" t="str">
        <f t="shared" ref="P2946:P3009" si="327">IF(S2946="","Missing","Submitted")</f>
        <v>Submitted</v>
      </c>
      <c r="Q2946" s="1" t="str">
        <f t="shared" ref="Q2946:Q3009" si="328">IF(AND(M2946&gt;=300,M2946&lt;=900),"Valid","Invalid")</f>
        <v>Valid</v>
      </c>
      <c r="R2946" s="1" t="s">
        <v>27</v>
      </c>
      <c r="S2946" s="4">
        <v>1486187</v>
      </c>
      <c r="T2946" s="1">
        <v>9.15</v>
      </c>
      <c r="U2946" s="1">
        <v>180</v>
      </c>
      <c r="V2946" s="1">
        <v>8256.59</v>
      </c>
      <c r="W2946" s="4">
        <f t="shared" ref="W2946:W3009" si="329">PMT(T2946/12,U2946,-S2946)</f>
        <v>1133217.5875000001</v>
      </c>
      <c r="X2946" s="1" t="s">
        <v>95</v>
      </c>
      <c r="Y2946" s="1" t="s">
        <v>96</v>
      </c>
      <c r="Z2946" s="8">
        <v>48408</v>
      </c>
      <c r="AA2946" s="8" t="str">
        <f>TEXT(Table2[[#This Row],[Application_Date]],"yyy")</f>
        <v>2032</v>
      </c>
      <c r="AB2946" s="8" t="str">
        <f>TEXT(Table2[[#This Row],[Application_Date]],"mmmm")</f>
        <v>July</v>
      </c>
      <c r="AC2946" s="1" t="s">
        <v>61</v>
      </c>
      <c r="AD2946" s="1" t="s">
        <v>30</v>
      </c>
      <c r="AE2946" s="1" t="s">
        <v>66</v>
      </c>
    </row>
    <row r="2947" spans="1:31" x14ac:dyDescent="0.25">
      <c r="A2947" s="1" t="s">
        <v>6034</v>
      </c>
      <c r="B2947" s="1" t="str">
        <f>IF(COUNTIF($A$2:A2947,A2947)&gt;1,"Duplicate","Unique")</f>
        <v>Unique</v>
      </c>
      <c r="C2947" s="1" t="s">
        <v>6035</v>
      </c>
      <c r="D2947" s="1" t="s">
        <v>242</v>
      </c>
      <c r="E2947" s="1" t="str">
        <f t="shared" si="323"/>
        <v>Submitted</v>
      </c>
      <c r="F2947" s="1" t="s">
        <v>35</v>
      </c>
      <c r="G2947" s="1">
        <v>19</v>
      </c>
      <c r="H2947" s="1" t="s">
        <v>36</v>
      </c>
      <c r="I2947" s="1" t="s">
        <v>25</v>
      </c>
      <c r="J2947" s="1" t="s">
        <v>37</v>
      </c>
      <c r="K2947" s="4">
        <v>1267533</v>
      </c>
      <c r="L2947" s="4" t="str">
        <f t="shared" si="324"/>
        <v>Submitted</v>
      </c>
      <c r="M2947" s="1">
        <v>813</v>
      </c>
      <c r="N2947" s="1" t="str">
        <f t="shared" si="325"/>
        <v>medium_risk</v>
      </c>
      <c r="O2947" s="1" t="str">
        <f t="shared" si="326"/>
        <v>Excellent</v>
      </c>
      <c r="P2947" s="1" t="str">
        <f t="shared" si="327"/>
        <v>Submitted</v>
      </c>
      <c r="Q2947" s="1" t="str">
        <f t="shared" si="328"/>
        <v>Valid</v>
      </c>
      <c r="R2947" s="1" t="s">
        <v>82</v>
      </c>
      <c r="S2947" s="4">
        <v>1188335</v>
      </c>
      <c r="T2947" s="1">
        <v>10.56</v>
      </c>
      <c r="U2947" s="1">
        <v>180</v>
      </c>
      <c r="V2947" s="1">
        <v>6601.86</v>
      </c>
      <c r="W2947" s="4">
        <f t="shared" si="329"/>
        <v>1045734.8</v>
      </c>
      <c r="X2947" s="1" t="s">
        <v>50</v>
      </c>
      <c r="Y2947" s="1" t="s">
        <v>51</v>
      </c>
      <c r="Z2947" s="8">
        <v>48409</v>
      </c>
      <c r="AA2947" s="8" t="str">
        <f>TEXT(Table2[[#This Row],[Application_Date]],"yyy")</f>
        <v>2032</v>
      </c>
      <c r="AB2947" s="8" t="str">
        <f>TEXT(Table2[[#This Row],[Application_Date]],"mmmm")</f>
        <v>July</v>
      </c>
      <c r="AC2947" s="1" t="s">
        <v>61</v>
      </c>
      <c r="AD2947" s="1" t="s">
        <v>30</v>
      </c>
      <c r="AE2947" s="1" t="s">
        <v>31</v>
      </c>
    </row>
    <row r="2948" spans="1:31" x14ac:dyDescent="0.25">
      <c r="A2948" s="1" t="s">
        <v>6036</v>
      </c>
      <c r="B2948" s="1" t="str">
        <f>IF(COUNTIF($A$2:A2948,A2948)&gt;1,"Duplicate","Unique")</f>
        <v>Unique</v>
      </c>
      <c r="C2948" s="1" t="s">
        <v>6037</v>
      </c>
      <c r="D2948" s="1" t="s">
        <v>94</v>
      </c>
      <c r="E2948" s="1" t="str">
        <f t="shared" si="323"/>
        <v>Submitted</v>
      </c>
      <c r="F2948" s="1" t="s">
        <v>47</v>
      </c>
      <c r="G2948" s="1">
        <v>58</v>
      </c>
      <c r="H2948" s="1" t="s">
        <v>24</v>
      </c>
      <c r="I2948" s="1" t="s">
        <v>25</v>
      </c>
      <c r="J2948" s="1" t="s">
        <v>37</v>
      </c>
      <c r="K2948" s="4">
        <v>1643532</v>
      </c>
      <c r="L2948" s="4" t="str">
        <f t="shared" si="324"/>
        <v>Submitted</v>
      </c>
      <c r="M2948" s="1">
        <v>517</v>
      </c>
      <c r="N2948" s="1" t="str">
        <f t="shared" si="325"/>
        <v>High_risk</v>
      </c>
      <c r="O2948" s="1" t="str">
        <f t="shared" si="326"/>
        <v>Excellent</v>
      </c>
      <c r="P2948" s="1" t="str">
        <f t="shared" si="327"/>
        <v>Submitted</v>
      </c>
      <c r="Q2948" s="1" t="str">
        <f t="shared" si="328"/>
        <v>Valid</v>
      </c>
      <c r="R2948" s="1" t="s">
        <v>27</v>
      </c>
      <c r="S2948" s="4">
        <v>1917388</v>
      </c>
      <c r="T2948" s="1">
        <v>11.29</v>
      </c>
      <c r="U2948" s="1">
        <v>24</v>
      </c>
      <c r="V2948" s="1">
        <v>79891.17</v>
      </c>
      <c r="W2948" s="4">
        <f t="shared" si="329"/>
        <v>1803942.7643906705</v>
      </c>
      <c r="X2948" s="1" t="s">
        <v>50</v>
      </c>
      <c r="Y2948" s="1" t="s">
        <v>51</v>
      </c>
      <c r="Z2948" s="8">
        <v>48410</v>
      </c>
      <c r="AA2948" s="8" t="str">
        <f>TEXT(Table2[[#This Row],[Application_Date]],"yyy")</f>
        <v>2032</v>
      </c>
      <c r="AB2948" s="8" t="str">
        <f>TEXT(Table2[[#This Row],[Application_Date]],"mmmm")</f>
        <v>July</v>
      </c>
      <c r="AC2948" s="1" t="s">
        <v>41</v>
      </c>
      <c r="AD2948" s="1" t="s">
        <v>42</v>
      </c>
      <c r="AE2948" s="1" t="s">
        <v>43</v>
      </c>
    </row>
    <row r="2949" spans="1:31" x14ac:dyDescent="0.25">
      <c r="A2949" s="1" t="s">
        <v>6038</v>
      </c>
      <c r="B2949" s="1" t="str">
        <f>IF(COUNTIF($A$2:A2949,A2949)&gt;1,"Duplicate","Unique")</f>
        <v>Unique</v>
      </c>
      <c r="C2949" s="1" t="s">
        <v>6039</v>
      </c>
      <c r="D2949" s="1" t="s">
        <v>262</v>
      </c>
      <c r="E2949" s="1" t="str">
        <f t="shared" si="323"/>
        <v>Submitted</v>
      </c>
      <c r="F2949" s="1" t="s">
        <v>47</v>
      </c>
      <c r="G2949" s="1">
        <v>27</v>
      </c>
      <c r="H2949" s="1" t="s">
        <v>24</v>
      </c>
      <c r="I2949" s="1" t="s">
        <v>48</v>
      </c>
      <c r="J2949" s="1" t="s">
        <v>49</v>
      </c>
      <c r="K2949" s="4">
        <v>514192</v>
      </c>
      <c r="L2949" s="4" t="str">
        <f t="shared" si="324"/>
        <v>Submitted</v>
      </c>
      <c r="M2949" s="1">
        <v>308</v>
      </c>
      <c r="N2949" s="1" t="str">
        <f t="shared" si="325"/>
        <v>High_risk</v>
      </c>
      <c r="O2949" s="1" t="str">
        <f t="shared" si="326"/>
        <v>Excellent</v>
      </c>
      <c r="P2949" s="1" t="str">
        <f t="shared" si="327"/>
        <v>Submitted</v>
      </c>
      <c r="Q2949" s="1" t="str">
        <f t="shared" si="328"/>
        <v>Valid</v>
      </c>
      <c r="R2949" s="1" t="s">
        <v>6</v>
      </c>
      <c r="S2949" s="4">
        <v>1295099</v>
      </c>
      <c r="T2949" s="1">
        <v>12.52</v>
      </c>
      <c r="U2949" s="1">
        <v>60</v>
      </c>
      <c r="V2949" s="1">
        <v>21584.98</v>
      </c>
      <c r="W2949" s="4">
        <f t="shared" si="329"/>
        <v>1351219.9566666665</v>
      </c>
      <c r="X2949" s="1" t="s">
        <v>85</v>
      </c>
      <c r="Y2949" s="1" t="s">
        <v>86</v>
      </c>
      <c r="Z2949" s="8">
        <v>48411</v>
      </c>
      <c r="AA2949" s="8" t="str">
        <f>TEXT(Table2[[#This Row],[Application_Date]],"yyy")</f>
        <v>2032</v>
      </c>
      <c r="AB2949" s="8" t="str">
        <f>TEXT(Table2[[#This Row],[Application_Date]],"mmmm")</f>
        <v>July</v>
      </c>
      <c r="AC2949" s="1" t="s">
        <v>41</v>
      </c>
      <c r="AD2949" s="1" t="s">
        <v>42</v>
      </c>
      <c r="AE2949" s="1" t="s">
        <v>43</v>
      </c>
    </row>
    <row r="2950" spans="1:31" x14ac:dyDescent="0.25">
      <c r="A2950" s="1" t="s">
        <v>6040</v>
      </c>
      <c r="B2950" s="1" t="str">
        <f>IF(COUNTIF($A$2:A2950,A2950)&gt;1,"Duplicate","Unique")</f>
        <v>Unique</v>
      </c>
      <c r="C2950" s="1" t="s">
        <v>6041</v>
      </c>
      <c r="D2950" s="1" t="s">
        <v>214</v>
      </c>
      <c r="E2950" s="1" t="str">
        <f t="shared" si="323"/>
        <v>Submitted</v>
      </c>
      <c r="F2950" s="1" t="s">
        <v>47</v>
      </c>
      <c r="G2950" s="1">
        <v>23</v>
      </c>
      <c r="H2950" s="1" t="s">
        <v>36</v>
      </c>
      <c r="I2950" s="1" t="s">
        <v>25</v>
      </c>
      <c r="J2950" s="1" t="s">
        <v>49</v>
      </c>
      <c r="K2950" s="4">
        <v>1718764</v>
      </c>
      <c r="L2950" s="4" t="str">
        <f t="shared" si="324"/>
        <v>Submitted</v>
      </c>
      <c r="M2950" s="1">
        <v>540</v>
      </c>
      <c r="N2950" s="1" t="str">
        <f t="shared" si="325"/>
        <v>High_risk</v>
      </c>
      <c r="O2950" s="1" t="str">
        <f t="shared" si="326"/>
        <v>Excellent</v>
      </c>
      <c r="P2950" s="1" t="str">
        <f t="shared" si="327"/>
        <v>Submitted</v>
      </c>
      <c r="Q2950" s="1" t="str">
        <f t="shared" si="328"/>
        <v>Valid</v>
      </c>
      <c r="R2950" s="1" t="s">
        <v>27</v>
      </c>
      <c r="S2950" s="4">
        <v>3780082</v>
      </c>
      <c r="T2950" s="1">
        <v>17.86</v>
      </c>
      <c r="U2950" s="1">
        <v>120</v>
      </c>
      <c r="V2950" s="1">
        <v>31500.68</v>
      </c>
      <c r="W2950" s="4">
        <f t="shared" si="329"/>
        <v>5626022.043333333</v>
      </c>
      <c r="X2950" s="1" t="s">
        <v>85</v>
      </c>
      <c r="Y2950" s="1" t="s">
        <v>86</v>
      </c>
      <c r="Z2950" s="8">
        <v>48412</v>
      </c>
      <c r="AA2950" s="8" t="str">
        <f>TEXT(Table2[[#This Row],[Application_Date]],"yyy")</f>
        <v>2032</v>
      </c>
      <c r="AB2950" s="8" t="str">
        <f>TEXT(Table2[[#This Row],[Application_Date]],"mmmm")</f>
        <v>July</v>
      </c>
      <c r="AC2950" s="1" t="s">
        <v>52</v>
      </c>
      <c r="AD2950" s="1" t="s">
        <v>30</v>
      </c>
      <c r="AE2950" s="1" t="s">
        <v>31</v>
      </c>
    </row>
    <row r="2951" spans="1:31" x14ac:dyDescent="0.25">
      <c r="A2951" s="1" t="s">
        <v>6042</v>
      </c>
      <c r="B2951" s="1" t="str">
        <f>IF(COUNTIF($A$2:A2951,A2951)&gt;1,"Duplicate","Unique")</f>
        <v>Unique</v>
      </c>
      <c r="C2951" s="1" t="s">
        <v>6043</v>
      </c>
      <c r="D2951" s="1" t="s">
        <v>145</v>
      </c>
      <c r="E2951" s="1" t="str">
        <f t="shared" si="323"/>
        <v>Submitted</v>
      </c>
      <c r="F2951" s="1" t="s">
        <v>47</v>
      </c>
      <c r="G2951" s="1">
        <v>26</v>
      </c>
      <c r="H2951" s="1" t="s">
        <v>24</v>
      </c>
      <c r="I2951" s="1" t="s">
        <v>48</v>
      </c>
      <c r="J2951" s="1" t="s">
        <v>70</v>
      </c>
      <c r="K2951" s="4">
        <v>2150130</v>
      </c>
      <c r="L2951" s="4" t="str">
        <f t="shared" si="324"/>
        <v>Submitted</v>
      </c>
      <c r="M2951" s="1">
        <v>340</v>
      </c>
      <c r="N2951" s="1" t="str">
        <f t="shared" si="325"/>
        <v>High_risk</v>
      </c>
      <c r="O2951" s="1" t="str">
        <f t="shared" si="326"/>
        <v>Excellent</v>
      </c>
      <c r="P2951" s="1" t="str">
        <f t="shared" si="327"/>
        <v>Submitted</v>
      </c>
      <c r="Q2951" s="1" t="str">
        <f t="shared" si="328"/>
        <v>Valid</v>
      </c>
      <c r="R2951" s="1" t="s">
        <v>38</v>
      </c>
      <c r="S2951" s="4">
        <v>4082953</v>
      </c>
      <c r="T2951" s="1">
        <v>17.82</v>
      </c>
      <c r="U2951" s="1">
        <v>24</v>
      </c>
      <c r="V2951" s="1">
        <v>170123.04</v>
      </c>
      <c r="W2951" s="4">
        <f t="shared" si="329"/>
        <v>6063185.2069718204</v>
      </c>
      <c r="X2951" s="1" t="s">
        <v>85</v>
      </c>
      <c r="Y2951" s="1" t="s">
        <v>86</v>
      </c>
      <c r="Z2951" s="8">
        <v>48413</v>
      </c>
      <c r="AA2951" s="8" t="str">
        <f>TEXT(Table2[[#This Row],[Application_Date]],"yyy")</f>
        <v>2032</v>
      </c>
      <c r="AB2951" s="8" t="str">
        <f>TEXT(Table2[[#This Row],[Application_Date]],"mmmm")</f>
        <v>July</v>
      </c>
      <c r="AC2951" s="1" t="s">
        <v>61</v>
      </c>
      <c r="AD2951" s="1" t="s">
        <v>30</v>
      </c>
      <c r="AE2951" s="1" t="s">
        <v>66</v>
      </c>
    </row>
    <row r="2952" spans="1:31" x14ac:dyDescent="0.25">
      <c r="A2952" s="1" t="s">
        <v>6044</v>
      </c>
      <c r="B2952" s="1" t="str">
        <f>IF(COUNTIF($A$2:A2952,A2952)&gt;1,"Duplicate","Unique")</f>
        <v>Unique</v>
      </c>
      <c r="C2952" s="1" t="s">
        <v>6045</v>
      </c>
      <c r="D2952" s="1" t="s">
        <v>136</v>
      </c>
      <c r="E2952" s="1" t="str">
        <f t="shared" si="323"/>
        <v>Submitted</v>
      </c>
      <c r="F2952" s="1" t="s">
        <v>47</v>
      </c>
      <c r="G2952" s="1">
        <v>49</v>
      </c>
      <c r="H2952" s="1" t="s">
        <v>24</v>
      </c>
      <c r="I2952" s="1" t="s">
        <v>25</v>
      </c>
      <c r="J2952" s="1" t="s">
        <v>70</v>
      </c>
      <c r="K2952" s="4">
        <v>904637</v>
      </c>
      <c r="L2952" s="4" t="str">
        <f t="shared" si="324"/>
        <v>Submitted</v>
      </c>
      <c r="M2952" s="1">
        <v>501</v>
      </c>
      <c r="N2952" s="1" t="str">
        <f t="shared" si="325"/>
        <v>High_risk</v>
      </c>
      <c r="O2952" s="1" t="str">
        <f t="shared" si="326"/>
        <v>Excellent</v>
      </c>
      <c r="P2952" s="1" t="str">
        <f t="shared" si="327"/>
        <v>Submitted</v>
      </c>
      <c r="Q2952" s="1" t="str">
        <f t="shared" si="328"/>
        <v>Valid</v>
      </c>
      <c r="R2952" s="1" t="s">
        <v>38</v>
      </c>
      <c r="S2952" s="4">
        <v>3696735</v>
      </c>
      <c r="T2952" s="1">
        <v>18.329999999999998</v>
      </c>
      <c r="U2952" s="1">
        <v>24</v>
      </c>
      <c r="V2952" s="1">
        <v>154030.62</v>
      </c>
      <c r="W2952" s="4">
        <f t="shared" si="329"/>
        <v>5646762.7137223948</v>
      </c>
      <c r="X2952" s="1" t="s">
        <v>28</v>
      </c>
      <c r="Y2952" s="1" t="s">
        <v>29</v>
      </c>
      <c r="Z2952" s="8">
        <v>48414</v>
      </c>
      <c r="AA2952" s="8" t="str">
        <f>TEXT(Table2[[#This Row],[Application_Date]],"yyy")</f>
        <v>2032</v>
      </c>
      <c r="AB2952" s="8" t="str">
        <f>TEXT(Table2[[#This Row],[Application_Date]],"mmmm")</f>
        <v>July</v>
      </c>
      <c r="AC2952" s="1" t="s">
        <v>61</v>
      </c>
      <c r="AD2952" s="1" t="s">
        <v>30</v>
      </c>
      <c r="AE2952" s="1" t="s">
        <v>66</v>
      </c>
    </row>
    <row r="2953" spans="1:31" x14ac:dyDescent="0.25">
      <c r="A2953" s="1" t="s">
        <v>6046</v>
      </c>
      <c r="B2953" s="1" t="str">
        <f>IF(COUNTIF($A$2:A2953,A2953)&gt;1,"Duplicate","Unique")</f>
        <v>Unique</v>
      </c>
      <c r="C2953" s="1" t="s">
        <v>6047</v>
      </c>
      <c r="D2953" s="1" t="s">
        <v>207</v>
      </c>
      <c r="E2953" s="1" t="str">
        <f t="shared" si="323"/>
        <v>Submitted</v>
      </c>
      <c r="F2953" s="1" t="s">
        <v>35</v>
      </c>
      <c r="G2953" s="1">
        <v>19</v>
      </c>
      <c r="H2953" s="1" t="s">
        <v>36</v>
      </c>
      <c r="I2953" s="1" t="s">
        <v>25</v>
      </c>
      <c r="J2953" s="1" t="s">
        <v>37</v>
      </c>
      <c r="K2953" s="4">
        <v>-50000</v>
      </c>
      <c r="L2953" s="4" t="str">
        <f t="shared" si="324"/>
        <v>Submitted</v>
      </c>
      <c r="M2953" s="1">
        <v>656</v>
      </c>
      <c r="N2953" s="1" t="str">
        <f t="shared" si="325"/>
        <v>low_risk</v>
      </c>
      <c r="O2953" s="1" t="str">
        <f t="shared" si="326"/>
        <v>Excellent</v>
      </c>
      <c r="P2953" s="1" t="str">
        <f t="shared" si="327"/>
        <v>Submitted</v>
      </c>
      <c r="Q2953" s="1" t="str">
        <f t="shared" si="328"/>
        <v>Valid</v>
      </c>
      <c r="R2953" s="1" t="s">
        <v>6</v>
      </c>
      <c r="S2953" s="4">
        <v>4152614</v>
      </c>
      <c r="T2953" s="1">
        <v>7.12</v>
      </c>
      <c r="U2953" s="1">
        <v>180</v>
      </c>
      <c r="V2953" s="1">
        <v>23070.080000000002</v>
      </c>
      <c r="W2953" s="4">
        <f t="shared" si="329"/>
        <v>2463884.3066666666</v>
      </c>
      <c r="X2953" s="1" t="s">
        <v>95</v>
      </c>
      <c r="Y2953" s="1" t="s">
        <v>96</v>
      </c>
      <c r="Z2953" s="8">
        <v>48415</v>
      </c>
      <c r="AA2953" s="8" t="str">
        <f>TEXT(Table2[[#This Row],[Application_Date]],"yyy")</f>
        <v>2032</v>
      </c>
      <c r="AB2953" s="8" t="str">
        <f>TEXT(Table2[[#This Row],[Application_Date]],"mmmm")</f>
        <v>July</v>
      </c>
      <c r="AC2953" s="1" t="s">
        <v>61</v>
      </c>
      <c r="AD2953" s="1" t="s">
        <v>42</v>
      </c>
      <c r="AE2953" s="1" t="s">
        <v>31</v>
      </c>
    </row>
    <row r="2954" spans="1:31" x14ac:dyDescent="0.25">
      <c r="A2954" s="1" t="s">
        <v>6048</v>
      </c>
      <c r="B2954" s="1" t="str">
        <f>IF(COUNTIF($A$2:A2954,A2954)&gt;1,"Duplicate","Unique")</f>
        <v>Unique</v>
      </c>
      <c r="C2954" s="1" t="s">
        <v>6049</v>
      </c>
      <c r="D2954" s="1" t="s">
        <v>204</v>
      </c>
      <c r="E2954" s="1" t="str">
        <f t="shared" si="323"/>
        <v>Submitted</v>
      </c>
      <c r="F2954" s="1" t="s">
        <v>47</v>
      </c>
      <c r="G2954" s="1">
        <v>39</v>
      </c>
      <c r="H2954" s="1" t="s">
        <v>24</v>
      </c>
      <c r="I2954" s="1" t="s">
        <v>48</v>
      </c>
      <c r="J2954" s="1" t="s">
        <v>49</v>
      </c>
      <c r="K2954" s="4">
        <v>1859172</v>
      </c>
      <c r="L2954" s="4" t="str">
        <f t="shared" si="324"/>
        <v>Submitted</v>
      </c>
      <c r="M2954" s="1">
        <v>563</v>
      </c>
      <c r="N2954" s="1" t="str">
        <f t="shared" si="325"/>
        <v>High_risk</v>
      </c>
      <c r="O2954" s="1" t="str">
        <f t="shared" si="326"/>
        <v>Excellent</v>
      </c>
      <c r="P2954" s="1" t="str">
        <f t="shared" si="327"/>
        <v>Submitted</v>
      </c>
      <c r="Q2954" s="1" t="str">
        <f t="shared" si="328"/>
        <v>Valid</v>
      </c>
      <c r="R2954" s="1" t="s">
        <v>82</v>
      </c>
      <c r="S2954" s="4">
        <v>4058262</v>
      </c>
      <c r="T2954" s="1">
        <v>7.74</v>
      </c>
      <c r="U2954" s="1">
        <v>120</v>
      </c>
      <c r="V2954" s="1">
        <v>33818.85</v>
      </c>
      <c r="W2954" s="4">
        <f t="shared" si="329"/>
        <v>2617578.9900000002</v>
      </c>
      <c r="X2954" s="1" t="s">
        <v>39</v>
      </c>
      <c r="Y2954" s="1" t="s">
        <v>40</v>
      </c>
      <c r="Z2954" s="8">
        <v>48416</v>
      </c>
      <c r="AA2954" s="8" t="str">
        <f>TEXT(Table2[[#This Row],[Application_Date]],"yyy")</f>
        <v>2032</v>
      </c>
      <c r="AB2954" s="8" t="str">
        <f>TEXT(Table2[[#This Row],[Application_Date]],"mmmm")</f>
        <v>July</v>
      </c>
      <c r="AC2954" s="1" t="s">
        <v>52</v>
      </c>
      <c r="AD2954" s="1" t="s">
        <v>42</v>
      </c>
      <c r="AE2954" s="1" t="s">
        <v>62</v>
      </c>
    </row>
    <row r="2955" spans="1:31" x14ac:dyDescent="0.25">
      <c r="A2955" s="1" t="s">
        <v>6050</v>
      </c>
      <c r="B2955" s="1" t="str">
        <f>IF(COUNTIF($A$2:A2955,A2955)&gt;1,"Duplicate","Unique")</f>
        <v>Unique</v>
      </c>
      <c r="C2955" s="1" t="s">
        <v>6051</v>
      </c>
      <c r="D2955" s="1" t="s">
        <v>766</v>
      </c>
      <c r="E2955" s="1" t="str">
        <f t="shared" si="323"/>
        <v>Submitted</v>
      </c>
      <c r="F2955" s="1" t="s">
        <v>47</v>
      </c>
      <c r="G2955" s="1">
        <v>26</v>
      </c>
      <c r="H2955" s="1" t="s">
        <v>24</v>
      </c>
      <c r="I2955" s="1" t="s">
        <v>48</v>
      </c>
      <c r="J2955" s="1" t="s">
        <v>70</v>
      </c>
      <c r="K2955" s="4">
        <v>1822614</v>
      </c>
      <c r="L2955" s="4" t="str">
        <f t="shared" si="324"/>
        <v>Submitted</v>
      </c>
      <c r="M2955" s="1">
        <v>558</v>
      </c>
      <c r="N2955" s="1" t="str">
        <f t="shared" si="325"/>
        <v>High_risk</v>
      </c>
      <c r="O2955" s="1" t="str">
        <f t="shared" si="326"/>
        <v>Excellent</v>
      </c>
      <c r="P2955" s="1" t="str">
        <f t="shared" si="327"/>
        <v>Submitted</v>
      </c>
      <c r="Q2955" s="1" t="str">
        <f t="shared" si="328"/>
        <v>Valid</v>
      </c>
      <c r="R2955" s="1" t="s">
        <v>6</v>
      </c>
      <c r="S2955" s="4">
        <v>2649781</v>
      </c>
      <c r="T2955" s="1">
        <v>15.35</v>
      </c>
      <c r="U2955" s="1">
        <v>24</v>
      </c>
      <c r="V2955" s="1">
        <v>110407.54</v>
      </c>
      <c r="W2955" s="4">
        <f t="shared" si="329"/>
        <v>3389511.5379470009</v>
      </c>
      <c r="X2955" s="1" t="s">
        <v>59</v>
      </c>
      <c r="Y2955" s="1" t="s">
        <v>60</v>
      </c>
      <c r="Z2955" s="8">
        <v>48417</v>
      </c>
      <c r="AA2955" s="8" t="str">
        <f>TEXT(Table2[[#This Row],[Application_Date]],"yyy")</f>
        <v>2032</v>
      </c>
      <c r="AB2955" s="8" t="str">
        <f>TEXT(Table2[[#This Row],[Application_Date]],"mmmm")</f>
        <v>July</v>
      </c>
      <c r="AC2955" s="1" t="s">
        <v>61</v>
      </c>
      <c r="AD2955" s="1" t="s">
        <v>42</v>
      </c>
      <c r="AE2955" s="1" t="s">
        <v>43</v>
      </c>
    </row>
    <row r="2956" spans="1:31" x14ac:dyDescent="0.25">
      <c r="A2956" s="1" t="s">
        <v>6052</v>
      </c>
      <c r="B2956" s="1" t="str">
        <f>IF(COUNTIF($A$2:A2956,A2956)&gt;1,"Duplicate","Unique")</f>
        <v>Unique</v>
      </c>
      <c r="C2956" s="1" t="s">
        <v>6053</v>
      </c>
      <c r="D2956" s="1" t="s">
        <v>118</v>
      </c>
      <c r="E2956" s="1" t="str">
        <f t="shared" si="323"/>
        <v>Submitted</v>
      </c>
      <c r="F2956" s="1" t="s">
        <v>35</v>
      </c>
      <c r="G2956" s="1">
        <v>31</v>
      </c>
      <c r="H2956" s="1" t="s">
        <v>24</v>
      </c>
      <c r="I2956" s="1" t="s">
        <v>25</v>
      </c>
      <c r="J2956" s="1" t="s">
        <v>70</v>
      </c>
      <c r="K2956" s="4">
        <v>2078156</v>
      </c>
      <c r="L2956" s="4" t="str">
        <f t="shared" si="324"/>
        <v>Submitted</v>
      </c>
      <c r="M2956" s="1">
        <v>559</v>
      </c>
      <c r="N2956" s="1" t="str">
        <f t="shared" si="325"/>
        <v>High_risk</v>
      </c>
      <c r="O2956" s="1" t="str">
        <f t="shared" si="326"/>
        <v>Excellent</v>
      </c>
      <c r="P2956" s="1" t="str">
        <f t="shared" si="327"/>
        <v>Submitted</v>
      </c>
      <c r="Q2956" s="1" t="str">
        <f t="shared" si="328"/>
        <v>Valid</v>
      </c>
      <c r="R2956" s="1" t="s">
        <v>6</v>
      </c>
      <c r="S2956" s="4">
        <v>2062114</v>
      </c>
      <c r="T2956" s="1">
        <v>18.59</v>
      </c>
      <c r="U2956" s="1">
        <v>24</v>
      </c>
      <c r="V2956" s="1">
        <v>85921.42</v>
      </c>
      <c r="W2956" s="4">
        <f t="shared" si="329"/>
        <v>3194558.2722301139</v>
      </c>
      <c r="X2956" s="1" t="s">
        <v>105</v>
      </c>
      <c r="Y2956" s="1" t="s">
        <v>106</v>
      </c>
      <c r="Z2956" s="8">
        <v>48418</v>
      </c>
      <c r="AA2956" s="8" t="str">
        <f>TEXT(Table2[[#This Row],[Application_Date]],"yyy")</f>
        <v>2032</v>
      </c>
      <c r="AB2956" s="8" t="str">
        <f>TEXT(Table2[[#This Row],[Application_Date]],"mmmm")</f>
        <v>July</v>
      </c>
      <c r="AC2956" s="1" t="s">
        <v>61</v>
      </c>
      <c r="AD2956" s="1" t="s">
        <v>30</v>
      </c>
      <c r="AE2956" s="1" t="s">
        <v>66</v>
      </c>
    </row>
    <row r="2957" spans="1:31" x14ac:dyDescent="0.25">
      <c r="A2957" s="1" t="s">
        <v>6054</v>
      </c>
      <c r="B2957" s="1" t="str">
        <f>IF(COUNTIF($A$2:A2957,A2957)&gt;1,"Duplicate","Unique")</f>
        <v>Unique</v>
      </c>
      <c r="C2957" s="1" t="s">
        <v>6055</v>
      </c>
      <c r="D2957" s="1" t="s">
        <v>151</v>
      </c>
      <c r="E2957" s="1" t="str">
        <f t="shared" si="323"/>
        <v>Submitted</v>
      </c>
      <c r="F2957" s="1" t="s">
        <v>47</v>
      </c>
      <c r="G2957" s="1">
        <v>20</v>
      </c>
      <c r="H2957" s="1" t="s">
        <v>24</v>
      </c>
      <c r="I2957" s="1" t="s">
        <v>48</v>
      </c>
      <c r="J2957" s="1" t="s">
        <v>70</v>
      </c>
      <c r="K2957" s="4">
        <v>699023</v>
      </c>
      <c r="L2957" s="4" t="str">
        <f t="shared" si="324"/>
        <v>Submitted</v>
      </c>
      <c r="M2957" s="1">
        <v>655</v>
      </c>
      <c r="N2957" s="1" t="str">
        <f t="shared" si="325"/>
        <v>low_risk</v>
      </c>
      <c r="O2957" s="1" t="str">
        <f t="shared" si="326"/>
        <v>Excellent</v>
      </c>
      <c r="P2957" s="1" t="str">
        <f t="shared" si="327"/>
        <v>Submitted</v>
      </c>
      <c r="Q2957" s="1" t="str">
        <f t="shared" si="328"/>
        <v>Valid</v>
      </c>
      <c r="R2957" s="1" t="s">
        <v>38</v>
      </c>
      <c r="S2957" s="4">
        <v>3945925</v>
      </c>
      <c r="T2957" s="1">
        <v>7.49</v>
      </c>
      <c r="U2957" s="1">
        <v>36</v>
      </c>
      <c r="V2957" s="1">
        <v>109609.03</v>
      </c>
      <c r="W2957" s="4">
        <f t="shared" si="329"/>
        <v>2462914.9185462347</v>
      </c>
      <c r="X2957" s="1" t="s">
        <v>95</v>
      </c>
      <c r="Y2957" s="1" t="s">
        <v>96</v>
      </c>
      <c r="Z2957" s="8">
        <v>48419</v>
      </c>
      <c r="AA2957" s="8" t="str">
        <f>TEXT(Table2[[#This Row],[Application_Date]],"yyy")</f>
        <v>2032</v>
      </c>
      <c r="AB2957" s="8" t="str">
        <f>TEXT(Table2[[#This Row],[Application_Date]],"mmmm")</f>
        <v>July</v>
      </c>
      <c r="AC2957" s="1" t="s">
        <v>52</v>
      </c>
      <c r="AD2957" s="1" t="s">
        <v>42</v>
      </c>
      <c r="AE2957" s="1" t="s">
        <v>62</v>
      </c>
    </row>
    <row r="2958" spans="1:31" x14ac:dyDescent="0.25">
      <c r="A2958" s="1" t="s">
        <v>6056</v>
      </c>
      <c r="B2958" s="1" t="str">
        <f>IF(COUNTIF($A$2:A2958,A2958)&gt;1,"Duplicate","Unique")</f>
        <v>Unique</v>
      </c>
      <c r="C2958" s="1" t="s">
        <v>6057</v>
      </c>
      <c r="D2958" s="1" t="s">
        <v>65</v>
      </c>
      <c r="E2958" s="1" t="str">
        <f t="shared" si="323"/>
        <v>Submitted</v>
      </c>
      <c r="F2958" s="1" t="s">
        <v>47</v>
      </c>
      <c r="G2958" s="1">
        <v>59</v>
      </c>
      <c r="H2958" s="1" t="s">
        <v>36</v>
      </c>
      <c r="I2958" s="1" t="s">
        <v>25</v>
      </c>
      <c r="J2958" s="1" t="s">
        <v>70</v>
      </c>
      <c r="K2958" s="4">
        <v>2089876</v>
      </c>
      <c r="L2958" s="4" t="str">
        <f t="shared" si="324"/>
        <v>Submitted</v>
      </c>
      <c r="M2958" s="1">
        <v>399</v>
      </c>
      <c r="N2958" s="1" t="str">
        <f t="shared" si="325"/>
        <v>High_risk</v>
      </c>
      <c r="O2958" s="1" t="str">
        <f t="shared" si="326"/>
        <v>Excellent</v>
      </c>
      <c r="P2958" s="1" t="str">
        <f t="shared" si="327"/>
        <v>Submitted</v>
      </c>
      <c r="Q2958" s="1" t="str">
        <f t="shared" si="328"/>
        <v>Valid</v>
      </c>
      <c r="R2958" s="1" t="s">
        <v>6</v>
      </c>
      <c r="S2958" s="4">
        <v>2614707</v>
      </c>
      <c r="T2958" s="1">
        <v>10.08</v>
      </c>
      <c r="U2958" s="1">
        <v>24</v>
      </c>
      <c r="V2958" s="1">
        <v>108946.12</v>
      </c>
      <c r="W2958" s="4">
        <f t="shared" si="329"/>
        <v>2196354.8484445396</v>
      </c>
      <c r="X2958" s="1" t="s">
        <v>39</v>
      </c>
      <c r="Y2958" s="1" t="s">
        <v>40</v>
      </c>
      <c r="Z2958" s="8">
        <v>48420</v>
      </c>
      <c r="AA2958" s="8" t="str">
        <f>TEXT(Table2[[#This Row],[Application_Date]],"yyy")</f>
        <v>2032</v>
      </c>
      <c r="AB2958" s="8" t="str">
        <f>TEXT(Table2[[#This Row],[Application_Date]],"mmmm")</f>
        <v>July</v>
      </c>
      <c r="AC2958" s="1" t="s">
        <v>41</v>
      </c>
      <c r="AD2958" s="1" t="s">
        <v>42</v>
      </c>
      <c r="AE2958" s="1" t="s">
        <v>31</v>
      </c>
    </row>
    <row r="2959" spans="1:31" x14ac:dyDescent="0.25">
      <c r="A2959" s="1" t="s">
        <v>6058</v>
      </c>
      <c r="B2959" s="1" t="str">
        <f>IF(COUNTIF($A$2:A2959,A2959)&gt;1,"Duplicate","Unique")</f>
        <v>Unique</v>
      </c>
      <c r="C2959" s="1" t="s">
        <v>6059</v>
      </c>
      <c r="D2959" s="1" t="s">
        <v>284</v>
      </c>
      <c r="E2959" s="1" t="str">
        <f t="shared" si="323"/>
        <v>Submitted</v>
      </c>
      <c r="F2959" s="1" t="s">
        <v>35</v>
      </c>
      <c r="G2959" s="1">
        <v>51</v>
      </c>
      <c r="H2959" s="1" t="s">
        <v>36</v>
      </c>
      <c r="I2959" s="1" t="s">
        <v>25</v>
      </c>
      <c r="J2959" s="1" t="s">
        <v>70</v>
      </c>
      <c r="K2959" s="4">
        <v>1356959</v>
      </c>
      <c r="L2959" s="4" t="str">
        <f t="shared" si="324"/>
        <v>Submitted</v>
      </c>
      <c r="M2959" s="1">
        <v>311</v>
      </c>
      <c r="N2959" s="1" t="str">
        <f t="shared" si="325"/>
        <v>High_risk</v>
      </c>
      <c r="O2959" s="1" t="str">
        <f t="shared" si="326"/>
        <v>Excellent</v>
      </c>
      <c r="P2959" s="1" t="str">
        <f t="shared" si="327"/>
        <v>Submitted</v>
      </c>
      <c r="Q2959" s="1" t="str">
        <f t="shared" si="328"/>
        <v>Valid</v>
      </c>
      <c r="R2959" s="1" t="s">
        <v>82</v>
      </c>
      <c r="S2959" s="4">
        <v>1313750</v>
      </c>
      <c r="T2959" s="1">
        <v>17.3</v>
      </c>
      <c r="U2959" s="1">
        <v>12</v>
      </c>
      <c r="V2959" s="1">
        <v>109479.17</v>
      </c>
      <c r="W2959" s="4">
        <f t="shared" si="329"/>
        <v>1894031.7676255982</v>
      </c>
      <c r="X2959" s="1" t="s">
        <v>59</v>
      </c>
      <c r="Y2959" s="1" t="s">
        <v>60</v>
      </c>
      <c r="Z2959" s="8">
        <v>48421</v>
      </c>
      <c r="AA2959" s="8" t="str">
        <f>TEXT(Table2[[#This Row],[Application_Date]],"yyy")</f>
        <v>2032</v>
      </c>
      <c r="AB2959" s="8" t="str">
        <f>TEXT(Table2[[#This Row],[Application_Date]],"mmmm")</f>
        <v>July</v>
      </c>
      <c r="AC2959" s="1" t="s">
        <v>61</v>
      </c>
      <c r="AD2959" s="1" t="s">
        <v>42</v>
      </c>
      <c r="AE2959" s="1" t="s">
        <v>62</v>
      </c>
    </row>
    <row r="2960" spans="1:31" x14ac:dyDescent="0.25">
      <c r="A2960" s="1" t="s">
        <v>6060</v>
      </c>
      <c r="B2960" s="1" t="str">
        <f>IF(COUNTIF($A$2:A2960,A2960)&gt;1,"Duplicate","Unique")</f>
        <v>Unique</v>
      </c>
      <c r="C2960" s="1" t="s">
        <v>6061</v>
      </c>
      <c r="D2960" s="1" t="s">
        <v>296</v>
      </c>
      <c r="E2960" s="1" t="str">
        <f t="shared" si="323"/>
        <v>Submitted</v>
      </c>
      <c r="F2960" s="1" t="s">
        <v>35</v>
      </c>
      <c r="G2960" s="1">
        <v>52</v>
      </c>
      <c r="H2960" s="1" t="s">
        <v>24</v>
      </c>
      <c r="I2960" s="1" t="s">
        <v>25</v>
      </c>
      <c r="J2960" s="1" t="s">
        <v>26</v>
      </c>
      <c r="K2960" s="4">
        <v>2416699</v>
      </c>
      <c r="L2960" s="4" t="str">
        <f t="shared" si="324"/>
        <v>Submitted</v>
      </c>
      <c r="M2960" s="1">
        <v>866</v>
      </c>
      <c r="N2960" s="1" t="str">
        <f t="shared" si="325"/>
        <v>medium_risk</v>
      </c>
      <c r="O2960" s="1" t="str">
        <f t="shared" si="326"/>
        <v>Excellent</v>
      </c>
      <c r="P2960" s="1" t="str">
        <f t="shared" si="327"/>
        <v>Submitted</v>
      </c>
      <c r="Q2960" s="1" t="str">
        <f t="shared" si="328"/>
        <v>Valid</v>
      </c>
      <c r="R2960" s="1" t="s">
        <v>27</v>
      </c>
      <c r="S2960" s="4">
        <v>4417373</v>
      </c>
      <c r="T2960" s="1">
        <v>17.07</v>
      </c>
      <c r="U2960" s="1">
        <v>120</v>
      </c>
      <c r="V2960" s="1">
        <v>36811.440000000002</v>
      </c>
      <c r="W2960" s="4">
        <f t="shared" si="329"/>
        <v>6283713.0925000003</v>
      </c>
      <c r="X2960" s="1" t="s">
        <v>105</v>
      </c>
      <c r="Y2960" s="1" t="s">
        <v>106</v>
      </c>
      <c r="Z2960" s="8">
        <v>48422</v>
      </c>
      <c r="AA2960" s="8" t="str">
        <f>TEXT(Table2[[#This Row],[Application_Date]],"yyy")</f>
        <v>2032</v>
      </c>
      <c r="AB2960" s="8" t="str">
        <f>TEXT(Table2[[#This Row],[Application_Date]],"mmmm")</f>
        <v>July</v>
      </c>
      <c r="AC2960" s="1" t="s">
        <v>61</v>
      </c>
      <c r="AD2960" s="1" t="s">
        <v>42</v>
      </c>
      <c r="AE2960" s="1" t="s">
        <v>62</v>
      </c>
    </row>
    <row r="2961" spans="1:31" x14ac:dyDescent="0.25">
      <c r="A2961" s="1" t="s">
        <v>6062</v>
      </c>
      <c r="B2961" s="1" t="str">
        <f>IF(COUNTIF($A$2:A2961,A2961)&gt;1,"Duplicate","Unique")</f>
        <v>Unique</v>
      </c>
      <c r="C2961" s="1" t="s">
        <v>6063</v>
      </c>
      <c r="D2961" s="1" t="s">
        <v>46</v>
      </c>
      <c r="E2961" s="1" t="str">
        <f t="shared" si="323"/>
        <v>Submitted</v>
      </c>
      <c r="F2961" s="1" t="s">
        <v>47</v>
      </c>
      <c r="G2961" s="1">
        <v>45</v>
      </c>
      <c r="H2961" s="1" t="s">
        <v>24</v>
      </c>
      <c r="I2961" s="1" t="s">
        <v>25</v>
      </c>
      <c r="J2961" s="1" t="s">
        <v>70</v>
      </c>
      <c r="K2961" s="4">
        <v>1595773</v>
      </c>
      <c r="L2961" s="4" t="str">
        <f t="shared" si="324"/>
        <v>Submitted</v>
      </c>
      <c r="M2961" s="1">
        <v>726</v>
      </c>
      <c r="N2961" s="1" t="str">
        <f t="shared" si="325"/>
        <v>low_risk</v>
      </c>
      <c r="O2961" s="1" t="str">
        <f t="shared" si="326"/>
        <v>Excellent</v>
      </c>
      <c r="P2961" s="1" t="str">
        <f t="shared" si="327"/>
        <v>Submitted</v>
      </c>
      <c r="Q2961" s="1" t="str">
        <f t="shared" si="328"/>
        <v>Valid</v>
      </c>
      <c r="R2961" s="1" t="s">
        <v>38</v>
      </c>
      <c r="S2961" s="4">
        <v>1679931</v>
      </c>
      <c r="T2961" s="1">
        <v>12.04</v>
      </c>
      <c r="U2961" s="1">
        <v>12</v>
      </c>
      <c r="V2961" s="1">
        <v>139994.25</v>
      </c>
      <c r="W2961" s="4">
        <f t="shared" si="329"/>
        <v>1685934.2314280029</v>
      </c>
      <c r="X2961" s="1" t="s">
        <v>105</v>
      </c>
      <c r="Y2961" s="1" t="s">
        <v>106</v>
      </c>
      <c r="Z2961" s="8">
        <v>48423</v>
      </c>
      <c r="AA2961" s="8" t="str">
        <f>TEXT(Table2[[#This Row],[Application_Date]],"yyy")</f>
        <v>2032</v>
      </c>
      <c r="AB2961" s="8" t="str">
        <f>TEXT(Table2[[#This Row],[Application_Date]],"mmmm")</f>
        <v>July</v>
      </c>
      <c r="AC2961" s="1" t="s">
        <v>61</v>
      </c>
      <c r="AD2961" s="1" t="s">
        <v>30</v>
      </c>
      <c r="AE2961" s="1" t="s">
        <v>66</v>
      </c>
    </row>
    <row r="2962" spans="1:31" x14ac:dyDescent="0.25">
      <c r="A2962" s="1" t="s">
        <v>6064</v>
      </c>
      <c r="B2962" s="1" t="str">
        <f>IF(COUNTIF($A$2:A2962,A2962)&gt;1,"Duplicate","Unique")</f>
        <v>Unique</v>
      </c>
      <c r="C2962" s="1" t="s">
        <v>6065</v>
      </c>
      <c r="D2962" s="1" t="s">
        <v>172</v>
      </c>
      <c r="E2962" s="1" t="str">
        <f t="shared" si="323"/>
        <v>Submitted</v>
      </c>
      <c r="F2962" s="1" t="s">
        <v>35</v>
      </c>
      <c r="G2962" s="1">
        <v>35</v>
      </c>
      <c r="H2962" s="1" t="s">
        <v>36</v>
      </c>
      <c r="I2962" s="1" t="s">
        <v>25</v>
      </c>
      <c r="J2962" s="1" t="s">
        <v>70</v>
      </c>
      <c r="K2962" s="4">
        <v>2285399</v>
      </c>
      <c r="L2962" s="4" t="str">
        <f t="shared" si="324"/>
        <v>Submitted</v>
      </c>
      <c r="M2962" s="1">
        <v>884</v>
      </c>
      <c r="N2962" s="1" t="str">
        <f t="shared" si="325"/>
        <v>medium_risk</v>
      </c>
      <c r="O2962" s="1" t="str">
        <f t="shared" si="326"/>
        <v>Excellent</v>
      </c>
      <c r="P2962" s="1" t="str">
        <f t="shared" si="327"/>
        <v>Submitted</v>
      </c>
      <c r="Q2962" s="1" t="str">
        <f t="shared" si="328"/>
        <v>Valid</v>
      </c>
      <c r="R2962" s="1" t="s">
        <v>70</v>
      </c>
      <c r="S2962" s="4">
        <v>3496914</v>
      </c>
      <c r="T2962" s="1">
        <v>15.45</v>
      </c>
      <c r="U2962" s="1">
        <v>120</v>
      </c>
      <c r="V2962" s="1">
        <v>29140.95</v>
      </c>
      <c r="W2962" s="4">
        <f t="shared" si="329"/>
        <v>4502276.7749999994</v>
      </c>
      <c r="X2962" s="1" t="s">
        <v>59</v>
      </c>
      <c r="Y2962" s="1" t="s">
        <v>60</v>
      </c>
      <c r="Z2962" s="8">
        <v>48424</v>
      </c>
      <c r="AA2962" s="8" t="str">
        <f>TEXT(Table2[[#This Row],[Application_Date]],"yyy")</f>
        <v>2032</v>
      </c>
      <c r="AB2962" s="8" t="str">
        <f>TEXT(Table2[[#This Row],[Application_Date]],"mmmm")</f>
        <v>July</v>
      </c>
      <c r="AC2962" s="1" t="s">
        <v>52</v>
      </c>
      <c r="AD2962" s="1" t="s">
        <v>30</v>
      </c>
      <c r="AE2962" s="1" t="s">
        <v>43</v>
      </c>
    </row>
    <row r="2963" spans="1:31" x14ac:dyDescent="0.25">
      <c r="A2963" s="1" t="s">
        <v>6066</v>
      </c>
      <c r="B2963" s="1" t="str">
        <f>IF(COUNTIF($A$2:A2963,A2963)&gt;1,"Duplicate","Unique")</f>
        <v>Unique</v>
      </c>
      <c r="C2963" s="1" t="s">
        <v>6067</v>
      </c>
      <c r="D2963" s="1" t="s">
        <v>361</v>
      </c>
      <c r="E2963" s="1" t="str">
        <f t="shared" si="323"/>
        <v>Submitted</v>
      </c>
      <c r="F2963" s="1" t="s">
        <v>47</v>
      </c>
      <c r="G2963" s="1">
        <v>62</v>
      </c>
      <c r="H2963" s="1" t="s">
        <v>24</v>
      </c>
      <c r="I2963" s="1" t="s">
        <v>25</v>
      </c>
      <c r="J2963" s="1" t="s">
        <v>26</v>
      </c>
      <c r="K2963" s="4">
        <v>1735009</v>
      </c>
      <c r="L2963" s="4" t="str">
        <f t="shared" si="324"/>
        <v>Submitted</v>
      </c>
      <c r="M2963" s="1">
        <v>476</v>
      </c>
      <c r="N2963" s="1" t="str">
        <f t="shared" si="325"/>
        <v>High_risk</v>
      </c>
      <c r="O2963" s="1" t="str">
        <f t="shared" si="326"/>
        <v>Excellent</v>
      </c>
      <c r="P2963" s="1" t="str">
        <f t="shared" si="327"/>
        <v>Submitted</v>
      </c>
      <c r="Q2963" s="1" t="str">
        <f t="shared" si="328"/>
        <v>Valid</v>
      </c>
      <c r="R2963" s="1" t="s">
        <v>38</v>
      </c>
      <c r="S2963" s="4">
        <v>3765825</v>
      </c>
      <c r="T2963" s="1">
        <v>8.11</v>
      </c>
      <c r="U2963" s="1">
        <v>120</v>
      </c>
      <c r="V2963" s="1">
        <v>31381.88</v>
      </c>
      <c r="W2963" s="4">
        <f t="shared" si="329"/>
        <v>2545070.0625</v>
      </c>
      <c r="X2963" s="1" t="s">
        <v>28</v>
      </c>
      <c r="Y2963" s="1" t="s">
        <v>29</v>
      </c>
      <c r="Z2963" s="8">
        <v>48425</v>
      </c>
      <c r="AA2963" s="8" t="str">
        <f>TEXT(Table2[[#This Row],[Application_Date]],"yyy")</f>
        <v>2032</v>
      </c>
      <c r="AB2963" s="8" t="str">
        <f>TEXT(Table2[[#This Row],[Application_Date]],"mmmm")</f>
        <v>July</v>
      </c>
      <c r="AC2963" s="1" t="s">
        <v>61</v>
      </c>
      <c r="AD2963" s="1" t="s">
        <v>42</v>
      </c>
      <c r="AE2963" s="1" t="s">
        <v>43</v>
      </c>
    </row>
    <row r="2964" spans="1:31" x14ac:dyDescent="0.25">
      <c r="A2964" s="1" t="s">
        <v>6068</v>
      </c>
      <c r="B2964" s="1" t="str">
        <f>IF(COUNTIF($A$2:A2964,A2964)&gt;1,"Duplicate","Unique")</f>
        <v>Unique</v>
      </c>
      <c r="C2964" s="1" t="s">
        <v>6069</v>
      </c>
      <c r="D2964" s="1" t="s">
        <v>65</v>
      </c>
      <c r="E2964" s="1" t="str">
        <f t="shared" si="323"/>
        <v>Submitted</v>
      </c>
      <c r="F2964" s="1" t="s">
        <v>47</v>
      </c>
      <c r="G2964" s="1">
        <v>22</v>
      </c>
      <c r="H2964" s="1" t="s">
        <v>24</v>
      </c>
      <c r="I2964" s="1" t="s">
        <v>25</v>
      </c>
      <c r="J2964" s="1" t="s">
        <v>70</v>
      </c>
      <c r="K2964" s="4">
        <v>1883611</v>
      </c>
      <c r="L2964" s="4" t="str">
        <f t="shared" si="324"/>
        <v>Submitted</v>
      </c>
      <c r="M2964" s="1">
        <v>880</v>
      </c>
      <c r="N2964" s="1" t="str">
        <f t="shared" si="325"/>
        <v>medium_risk</v>
      </c>
      <c r="O2964" s="1" t="str">
        <f t="shared" si="326"/>
        <v>Excellent</v>
      </c>
      <c r="P2964" s="1" t="str">
        <f t="shared" si="327"/>
        <v>Submitted</v>
      </c>
      <c r="Q2964" s="1" t="str">
        <f t="shared" si="328"/>
        <v>Valid</v>
      </c>
      <c r="R2964" s="1" t="s">
        <v>6</v>
      </c>
      <c r="S2964" s="4">
        <v>1379911</v>
      </c>
      <c r="T2964" s="1">
        <v>16.649999999999999</v>
      </c>
      <c r="U2964" s="1">
        <v>120</v>
      </c>
      <c r="V2964" s="1">
        <v>11499.26</v>
      </c>
      <c r="W2964" s="4">
        <f t="shared" si="329"/>
        <v>1914626.5125</v>
      </c>
      <c r="X2964" s="1" t="s">
        <v>50</v>
      </c>
      <c r="Y2964" s="1" t="s">
        <v>51</v>
      </c>
      <c r="Z2964" s="8">
        <v>48426</v>
      </c>
      <c r="AA2964" s="8" t="str">
        <f>TEXT(Table2[[#This Row],[Application_Date]],"yyy")</f>
        <v>2032</v>
      </c>
      <c r="AB2964" s="8" t="str">
        <f>TEXT(Table2[[#This Row],[Application_Date]],"mmmm")</f>
        <v>July</v>
      </c>
      <c r="AC2964" s="1" t="s">
        <v>41</v>
      </c>
      <c r="AD2964" s="1" t="s">
        <v>42</v>
      </c>
      <c r="AE2964" s="1" t="s">
        <v>62</v>
      </c>
    </row>
    <row r="2965" spans="1:31" x14ac:dyDescent="0.25">
      <c r="A2965" s="1" t="s">
        <v>6070</v>
      </c>
      <c r="B2965" s="1" t="str">
        <f>IF(COUNTIF($A$2:A2965,A2965)&gt;1,"Duplicate","Unique")</f>
        <v>Unique</v>
      </c>
      <c r="C2965" s="1" t="s">
        <v>6071</v>
      </c>
      <c r="D2965" s="1" t="s">
        <v>151</v>
      </c>
      <c r="E2965" s="1" t="str">
        <f t="shared" si="323"/>
        <v>Submitted</v>
      </c>
      <c r="F2965" s="1" t="s">
        <v>35</v>
      </c>
      <c r="G2965" s="1">
        <v>35</v>
      </c>
      <c r="H2965" s="1" t="s">
        <v>36</v>
      </c>
      <c r="I2965" s="1" t="s">
        <v>25</v>
      </c>
      <c r="J2965" s="1" t="s">
        <v>49</v>
      </c>
      <c r="K2965" s="4">
        <v>1062903</v>
      </c>
      <c r="L2965" s="4" t="str">
        <f t="shared" si="324"/>
        <v>Submitted</v>
      </c>
      <c r="M2965" s="1">
        <v>622</v>
      </c>
      <c r="N2965" s="1" t="str">
        <f t="shared" si="325"/>
        <v>low_risk</v>
      </c>
      <c r="O2965" s="1" t="str">
        <f t="shared" si="326"/>
        <v>Excellent</v>
      </c>
      <c r="P2965" s="1" t="str">
        <f t="shared" si="327"/>
        <v>Submitted</v>
      </c>
      <c r="Q2965" s="1" t="str">
        <f t="shared" si="328"/>
        <v>Valid</v>
      </c>
      <c r="R2965" s="1" t="s">
        <v>38</v>
      </c>
      <c r="S2965" s="4">
        <v>1302300</v>
      </c>
      <c r="T2965" s="1">
        <v>13.07</v>
      </c>
      <c r="U2965" s="1">
        <v>60</v>
      </c>
      <c r="V2965" s="1">
        <v>21705</v>
      </c>
      <c r="W2965" s="4">
        <f t="shared" si="329"/>
        <v>1418421.75</v>
      </c>
      <c r="X2965" s="1" t="s">
        <v>105</v>
      </c>
      <c r="Y2965" s="1" t="s">
        <v>106</v>
      </c>
      <c r="Z2965" s="8">
        <v>48427</v>
      </c>
      <c r="AA2965" s="8" t="str">
        <f>TEXT(Table2[[#This Row],[Application_Date]],"yyy")</f>
        <v>2032</v>
      </c>
      <c r="AB2965" s="8" t="str">
        <f>TEXT(Table2[[#This Row],[Application_Date]],"mmmm")</f>
        <v>August</v>
      </c>
      <c r="AC2965" s="1" t="s">
        <v>61</v>
      </c>
      <c r="AD2965" s="1" t="s">
        <v>30</v>
      </c>
      <c r="AE2965" s="1" t="s">
        <v>43</v>
      </c>
    </row>
    <row r="2966" spans="1:31" x14ac:dyDescent="0.25">
      <c r="A2966" s="1" t="s">
        <v>6072</v>
      </c>
      <c r="B2966" s="1" t="str">
        <f>IF(COUNTIF($A$2:A2966,A2966)&gt;1,"Duplicate","Unique")</f>
        <v>Unique</v>
      </c>
      <c r="C2966" s="1" t="s">
        <v>6073</v>
      </c>
      <c r="D2966" s="1" t="s">
        <v>279</v>
      </c>
      <c r="E2966" s="1" t="str">
        <f t="shared" si="323"/>
        <v>Submitted</v>
      </c>
      <c r="F2966" s="1" t="s">
        <v>47</v>
      </c>
      <c r="G2966" s="1">
        <v>52</v>
      </c>
      <c r="H2966" s="1" t="s">
        <v>36</v>
      </c>
      <c r="I2966" s="1" t="s">
        <v>48</v>
      </c>
      <c r="J2966" s="1" t="s">
        <v>26</v>
      </c>
      <c r="K2966" s="4">
        <v>1570142</v>
      </c>
      <c r="L2966" s="4" t="str">
        <f t="shared" si="324"/>
        <v>Submitted</v>
      </c>
      <c r="M2966" s="1">
        <v>708</v>
      </c>
      <c r="N2966" s="1" t="str">
        <f t="shared" si="325"/>
        <v>low_risk</v>
      </c>
      <c r="O2966" s="1" t="str">
        <f t="shared" si="326"/>
        <v>Excellent</v>
      </c>
      <c r="P2966" s="1" t="str">
        <f t="shared" si="327"/>
        <v>Submitted</v>
      </c>
      <c r="Q2966" s="1" t="str">
        <f t="shared" si="328"/>
        <v>Valid</v>
      </c>
      <c r="R2966" s="1" t="s">
        <v>82</v>
      </c>
      <c r="S2966" s="4">
        <v>3019561</v>
      </c>
      <c r="T2966" s="1">
        <v>7.68</v>
      </c>
      <c r="U2966" s="1">
        <v>120</v>
      </c>
      <c r="V2966" s="1">
        <v>25163.01</v>
      </c>
      <c r="W2966" s="4">
        <f t="shared" si="329"/>
        <v>1932519.04</v>
      </c>
      <c r="X2966" s="1" t="s">
        <v>39</v>
      </c>
      <c r="Y2966" s="1" t="s">
        <v>40</v>
      </c>
      <c r="Z2966" s="8">
        <v>48428</v>
      </c>
      <c r="AA2966" s="8" t="str">
        <f>TEXT(Table2[[#This Row],[Application_Date]],"yyy")</f>
        <v>2032</v>
      </c>
      <c r="AB2966" s="8" t="str">
        <f>TEXT(Table2[[#This Row],[Application_Date]],"mmmm")</f>
        <v>August</v>
      </c>
      <c r="AC2966" s="1" t="s">
        <v>52</v>
      </c>
      <c r="AD2966" s="1" t="s">
        <v>42</v>
      </c>
      <c r="AE2966" s="1" t="s">
        <v>31</v>
      </c>
    </row>
    <row r="2967" spans="1:31" x14ac:dyDescent="0.25">
      <c r="A2967" s="1" t="s">
        <v>6074</v>
      </c>
      <c r="B2967" s="1" t="str">
        <f>IF(COUNTIF($A$2:A2967,A2967)&gt;1,"Duplicate","Unique")</f>
        <v>Unique</v>
      </c>
      <c r="C2967" s="1" t="s">
        <v>6075</v>
      </c>
      <c r="D2967" s="1" t="s">
        <v>196</v>
      </c>
      <c r="E2967" s="1" t="str">
        <f t="shared" si="323"/>
        <v>Submitted</v>
      </c>
      <c r="F2967" s="1" t="s">
        <v>35</v>
      </c>
      <c r="G2967" s="1">
        <v>49</v>
      </c>
      <c r="H2967" s="1" t="s">
        <v>24</v>
      </c>
      <c r="I2967" s="1" t="s">
        <v>48</v>
      </c>
      <c r="J2967" s="1" t="s">
        <v>49</v>
      </c>
      <c r="K2967" s="4">
        <v>2211795</v>
      </c>
      <c r="L2967" s="4" t="str">
        <f t="shared" si="324"/>
        <v>Submitted</v>
      </c>
      <c r="M2967" s="1">
        <v>596</v>
      </c>
      <c r="N2967" s="1" t="str">
        <f t="shared" si="325"/>
        <v>High_risk</v>
      </c>
      <c r="O2967" s="1" t="str">
        <f t="shared" si="326"/>
        <v>Excellent</v>
      </c>
      <c r="P2967" s="1" t="str">
        <f t="shared" si="327"/>
        <v>Submitted</v>
      </c>
      <c r="Q2967" s="1" t="str">
        <f t="shared" si="328"/>
        <v>Valid</v>
      </c>
      <c r="R2967" s="1" t="s">
        <v>38</v>
      </c>
      <c r="S2967" s="4">
        <v>2493380</v>
      </c>
      <c r="T2967" s="1">
        <v>9.16</v>
      </c>
      <c r="U2967" s="1">
        <v>60</v>
      </c>
      <c r="V2967" s="1">
        <v>41556.33</v>
      </c>
      <c r="W2967" s="4">
        <f t="shared" si="329"/>
        <v>1903280.0666666699</v>
      </c>
      <c r="X2967" s="1" t="s">
        <v>85</v>
      </c>
      <c r="Y2967" s="1" t="s">
        <v>86</v>
      </c>
      <c r="Z2967" s="8">
        <v>48429</v>
      </c>
      <c r="AA2967" s="8" t="str">
        <f>TEXT(Table2[[#This Row],[Application_Date]],"yyy")</f>
        <v>2032</v>
      </c>
      <c r="AB2967" s="8" t="str">
        <f>TEXT(Table2[[#This Row],[Application_Date]],"mmmm")</f>
        <v>August</v>
      </c>
      <c r="AC2967" s="1" t="s">
        <v>61</v>
      </c>
      <c r="AD2967" s="1" t="s">
        <v>30</v>
      </c>
      <c r="AE2967" s="1" t="s">
        <v>66</v>
      </c>
    </row>
    <row r="2968" spans="1:31" x14ac:dyDescent="0.25">
      <c r="A2968" s="1" t="s">
        <v>6076</v>
      </c>
      <c r="B2968" s="1" t="str">
        <f>IF(COUNTIF($A$2:A2968,A2968)&gt;1,"Duplicate","Unique")</f>
        <v>Unique</v>
      </c>
      <c r="C2968" s="1" t="s">
        <v>6077</v>
      </c>
      <c r="D2968" s="1" t="s">
        <v>1280</v>
      </c>
      <c r="E2968" s="1" t="str">
        <f t="shared" si="323"/>
        <v>Submitted</v>
      </c>
      <c r="F2968" s="1" t="s">
        <v>35</v>
      </c>
      <c r="G2968" s="1">
        <v>56</v>
      </c>
      <c r="H2968" s="1" t="s">
        <v>24</v>
      </c>
      <c r="I2968" s="1" t="s">
        <v>25</v>
      </c>
      <c r="J2968" s="1" t="s">
        <v>37</v>
      </c>
      <c r="K2968" s="4">
        <v>1646350</v>
      </c>
      <c r="L2968" s="4" t="str">
        <f t="shared" si="324"/>
        <v>Submitted</v>
      </c>
      <c r="M2968" s="1">
        <v>579</v>
      </c>
      <c r="N2968" s="1" t="str">
        <f t="shared" si="325"/>
        <v>High_risk</v>
      </c>
      <c r="O2968" s="1" t="str">
        <f t="shared" si="326"/>
        <v>Excellent</v>
      </c>
      <c r="P2968" s="1" t="str">
        <f t="shared" si="327"/>
        <v>Submitted</v>
      </c>
      <c r="Q2968" s="1" t="str">
        <f t="shared" si="328"/>
        <v>Valid</v>
      </c>
      <c r="R2968" s="1" t="s">
        <v>70</v>
      </c>
      <c r="S2968" s="4">
        <v>4010226</v>
      </c>
      <c r="T2968" s="1">
        <v>10.92</v>
      </c>
      <c r="U2968" s="1">
        <v>12</v>
      </c>
      <c r="V2968" s="1">
        <v>334185.5</v>
      </c>
      <c r="W2968" s="4">
        <f t="shared" si="329"/>
        <v>3650854.4556236682</v>
      </c>
      <c r="X2968" s="1" t="s">
        <v>1384</v>
      </c>
      <c r="Y2968" s="1" t="s">
        <v>51</v>
      </c>
      <c r="Z2968" s="8">
        <v>48430</v>
      </c>
      <c r="AA2968" s="8" t="str">
        <f>TEXT(Table2[[#This Row],[Application_Date]],"yyy")</f>
        <v>2032</v>
      </c>
      <c r="AB2968" s="8" t="str">
        <f>TEXT(Table2[[#This Row],[Application_Date]],"mmmm")</f>
        <v>August</v>
      </c>
      <c r="AC2968" s="1" t="s">
        <v>61</v>
      </c>
      <c r="AD2968" s="1" t="s">
        <v>42</v>
      </c>
      <c r="AE2968" s="1" t="s">
        <v>43</v>
      </c>
    </row>
    <row r="2969" spans="1:31" x14ac:dyDescent="0.25">
      <c r="A2969" s="1" t="s">
        <v>6078</v>
      </c>
      <c r="B2969" s="1" t="str">
        <f>IF(COUNTIF($A$2:A2969,A2969)&gt;1,"Duplicate","Unique")</f>
        <v>Unique</v>
      </c>
      <c r="C2969" s="1" t="s">
        <v>6079</v>
      </c>
      <c r="D2969" s="1" t="s">
        <v>309</v>
      </c>
      <c r="E2969" s="1" t="str">
        <f t="shared" si="323"/>
        <v>Submitted</v>
      </c>
      <c r="F2969" s="1" t="s">
        <v>35</v>
      </c>
      <c r="G2969" s="1">
        <v>47</v>
      </c>
      <c r="H2969" s="1" t="s">
        <v>24</v>
      </c>
      <c r="I2969" s="1" t="s">
        <v>48</v>
      </c>
      <c r="J2969" s="1" t="s">
        <v>26</v>
      </c>
      <c r="K2969" s="4">
        <v>723220</v>
      </c>
      <c r="L2969" s="4" t="str">
        <f t="shared" si="324"/>
        <v>Submitted</v>
      </c>
      <c r="M2969" s="1">
        <v>696</v>
      </c>
      <c r="N2969" s="1" t="str">
        <f t="shared" si="325"/>
        <v>low_risk</v>
      </c>
      <c r="O2969" s="1" t="str">
        <f t="shared" si="326"/>
        <v>Excellent</v>
      </c>
      <c r="P2969" s="1" t="str">
        <f t="shared" si="327"/>
        <v>Submitted</v>
      </c>
      <c r="Q2969" s="1" t="str">
        <f t="shared" si="328"/>
        <v>Valid</v>
      </c>
      <c r="R2969" s="1" t="s">
        <v>38</v>
      </c>
      <c r="S2969" s="4">
        <v>981258</v>
      </c>
      <c r="T2969" s="1">
        <v>9.5299999999999994</v>
      </c>
      <c r="U2969" s="1">
        <v>120</v>
      </c>
      <c r="V2969" s="1">
        <v>8177.15</v>
      </c>
      <c r="W2969" s="4">
        <f t="shared" si="329"/>
        <v>779282.3949999999</v>
      </c>
      <c r="X2969" s="1" t="s">
        <v>85</v>
      </c>
      <c r="Y2969" s="1" t="s">
        <v>86</v>
      </c>
      <c r="Z2969" s="8">
        <v>48431</v>
      </c>
      <c r="AA2969" s="8" t="str">
        <f>TEXT(Table2[[#This Row],[Application_Date]],"yyy")</f>
        <v>2032</v>
      </c>
      <c r="AB2969" s="8" t="str">
        <f>TEXT(Table2[[#This Row],[Application_Date]],"mmmm")</f>
        <v>August</v>
      </c>
      <c r="AC2969" s="1" t="s">
        <v>41</v>
      </c>
      <c r="AD2969" s="1" t="s">
        <v>30</v>
      </c>
      <c r="AE2969" s="1" t="s">
        <v>43</v>
      </c>
    </row>
    <row r="2970" spans="1:31" x14ac:dyDescent="0.25">
      <c r="A2970" s="1" t="s">
        <v>6080</v>
      </c>
      <c r="B2970" s="1" t="str">
        <f>IF(COUNTIF($A$2:A2970,A2970)&gt;1,"Duplicate","Unique")</f>
        <v>Unique</v>
      </c>
      <c r="C2970" s="1" t="s">
        <v>6081</v>
      </c>
      <c r="D2970" s="1" t="s">
        <v>130</v>
      </c>
      <c r="E2970" s="1" t="str">
        <f t="shared" si="323"/>
        <v>Submitted</v>
      </c>
      <c r="F2970" s="1" t="s">
        <v>47</v>
      </c>
      <c r="G2970" s="1">
        <v>62</v>
      </c>
      <c r="H2970" s="1" t="s">
        <v>24</v>
      </c>
      <c r="I2970" s="1" t="s">
        <v>25</v>
      </c>
      <c r="J2970" s="1" t="s">
        <v>37</v>
      </c>
      <c r="K2970" s="4">
        <v>1853846</v>
      </c>
      <c r="L2970" s="4" t="str">
        <f t="shared" si="324"/>
        <v>Submitted</v>
      </c>
      <c r="M2970" s="1">
        <v>547</v>
      </c>
      <c r="N2970" s="1" t="str">
        <f t="shared" si="325"/>
        <v>High_risk</v>
      </c>
      <c r="O2970" s="1" t="str">
        <f t="shared" si="326"/>
        <v>Excellent</v>
      </c>
      <c r="P2970" s="1" t="str">
        <f t="shared" si="327"/>
        <v>Submitted</v>
      </c>
      <c r="Q2970" s="1" t="str">
        <f t="shared" si="328"/>
        <v>Valid</v>
      </c>
      <c r="R2970" s="1" t="s">
        <v>70</v>
      </c>
      <c r="S2970" s="4">
        <v>1653534</v>
      </c>
      <c r="T2970" s="1">
        <v>13.47</v>
      </c>
      <c r="U2970" s="1">
        <v>60</v>
      </c>
      <c r="V2970" s="1">
        <v>27558.9</v>
      </c>
      <c r="W2970" s="4">
        <f t="shared" si="329"/>
        <v>1856091.915</v>
      </c>
      <c r="X2970" s="1" t="s">
        <v>59</v>
      </c>
      <c r="Y2970" s="1" t="s">
        <v>60</v>
      </c>
      <c r="Z2970" s="8">
        <v>48432</v>
      </c>
      <c r="AA2970" s="8" t="str">
        <f>TEXT(Table2[[#This Row],[Application_Date]],"yyy")</f>
        <v>2032</v>
      </c>
      <c r="AB2970" s="8" t="str">
        <f>TEXT(Table2[[#This Row],[Application_Date]],"mmmm")</f>
        <v>August</v>
      </c>
      <c r="AC2970" s="1" t="s">
        <v>61</v>
      </c>
      <c r="AD2970" s="1" t="s">
        <v>30</v>
      </c>
      <c r="AE2970" s="1" t="s">
        <v>66</v>
      </c>
    </row>
    <row r="2971" spans="1:31" x14ac:dyDescent="0.25">
      <c r="A2971" s="1" t="s">
        <v>6082</v>
      </c>
      <c r="B2971" s="1" t="str">
        <f>IF(COUNTIF($A$2:A2971,A2971)&gt;1,"Duplicate","Unique")</f>
        <v>Unique</v>
      </c>
      <c r="C2971" s="1" t="s">
        <v>6083</v>
      </c>
      <c r="D2971" s="1" t="s">
        <v>136</v>
      </c>
      <c r="E2971" s="1" t="str">
        <f t="shared" si="323"/>
        <v>Submitted</v>
      </c>
      <c r="F2971" s="1" t="s">
        <v>35</v>
      </c>
      <c r="G2971" s="1">
        <v>44</v>
      </c>
      <c r="H2971" s="1" t="s">
        <v>24</v>
      </c>
      <c r="I2971" s="1" t="s">
        <v>48</v>
      </c>
      <c r="J2971" s="1" t="s">
        <v>26</v>
      </c>
      <c r="K2971" s="4">
        <v>1776250</v>
      </c>
      <c r="L2971" s="4" t="str">
        <f t="shared" si="324"/>
        <v>Submitted</v>
      </c>
      <c r="M2971" s="1">
        <v>950</v>
      </c>
      <c r="N2971" s="1" t="str">
        <f t="shared" si="325"/>
        <v>medium_risk</v>
      </c>
      <c r="O2971" s="1" t="str">
        <f t="shared" si="326"/>
        <v>Excellent</v>
      </c>
      <c r="P2971" s="1" t="str">
        <f t="shared" si="327"/>
        <v>Submitted</v>
      </c>
      <c r="Q2971" s="1" t="str">
        <f t="shared" si="328"/>
        <v>Invalid</v>
      </c>
      <c r="R2971" s="1" t="s">
        <v>70</v>
      </c>
      <c r="S2971" s="4">
        <v>2863811</v>
      </c>
      <c r="T2971" s="1">
        <v>15.04</v>
      </c>
      <c r="U2971" s="1">
        <v>120</v>
      </c>
      <c r="V2971" s="1">
        <v>23865.09</v>
      </c>
      <c r="W2971" s="4">
        <f t="shared" si="329"/>
        <v>3589309.7866666662</v>
      </c>
      <c r="X2971" s="1" t="s">
        <v>28</v>
      </c>
      <c r="Y2971" s="1" t="s">
        <v>29</v>
      </c>
      <c r="Z2971" s="8">
        <v>48433</v>
      </c>
      <c r="AA2971" s="8" t="str">
        <f>TEXT(Table2[[#This Row],[Application_Date]],"yyy")</f>
        <v>2032</v>
      </c>
      <c r="AB2971" s="8" t="str">
        <f>TEXT(Table2[[#This Row],[Application_Date]],"mmmm")</f>
        <v>August</v>
      </c>
      <c r="AC2971" s="1" t="s">
        <v>61</v>
      </c>
      <c r="AD2971" s="1" t="s">
        <v>42</v>
      </c>
      <c r="AE2971" s="1" t="s">
        <v>31</v>
      </c>
    </row>
    <row r="2972" spans="1:31" x14ac:dyDescent="0.25">
      <c r="A2972" s="1" t="s">
        <v>6084</v>
      </c>
      <c r="B2972" s="1" t="str">
        <f>IF(COUNTIF($A$2:A2972,A2972)&gt;1,"Duplicate","Unique")</f>
        <v>Unique</v>
      </c>
      <c r="C2972" s="1" t="s">
        <v>6085</v>
      </c>
      <c r="D2972" s="1" t="s">
        <v>766</v>
      </c>
      <c r="E2972" s="1" t="str">
        <f t="shared" si="323"/>
        <v>Submitted</v>
      </c>
      <c r="F2972" s="1" t="s">
        <v>35</v>
      </c>
      <c r="G2972" s="1">
        <v>26</v>
      </c>
      <c r="H2972" s="1" t="s">
        <v>36</v>
      </c>
      <c r="I2972" s="1" t="s">
        <v>48</v>
      </c>
      <c r="J2972" s="1" t="s">
        <v>49</v>
      </c>
      <c r="K2972" s="4">
        <v>776178</v>
      </c>
      <c r="L2972" s="4" t="str">
        <f t="shared" si="324"/>
        <v>Submitted</v>
      </c>
      <c r="M2972" s="1">
        <v>483</v>
      </c>
      <c r="N2972" s="1" t="str">
        <f t="shared" si="325"/>
        <v>High_risk</v>
      </c>
      <c r="O2972" s="1" t="str">
        <f t="shared" si="326"/>
        <v>Excellent</v>
      </c>
      <c r="P2972" s="1" t="str">
        <f t="shared" si="327"/>
        <v>Submitted</v>
      </c>
      <c r="Q2972" s="1" t="str">
        <f t="shared" si="328"/>
        <v>Valid</v>
      </c>
      <c r="R2972" s="1" t="s">
        <v>27</v>
      </c>
      <c r="S2972" s="4">
        <v>1241887</v>
      </c>
      <c r="T2972" s="1">
        <v>18.079999999999998</v>
      </c>
      <c r="U2972" s="1">
        <v>36</v>
      </c>
      <c r="V2972" s="1">
        <v>34496.86</v>
      </c>
      <c r="W2972" s="4">
        <f t="shared" si="329"/>
        <v>1871109.7466666747</v>
      </c>
      <c r="X2972" s="1" t="s">
        <v>39</v>
      </c>
      <c r="Y2972" s="1" t="s">
        <v>40</v>
      </c>
      <c r="Z2972" s="8">
        <v>48434</v>
      </c>
      <c r="AA2972" s="8" t="str">
        <f>TEXT(Table2[[#This Row],[Application_Date]],"yyy")</f>
        <v>2032</v>
      </c>
      <c r="AB2972" s="8" t="str">
        <f>TEXT(Table2[[#This Row],[Application_Date]],"mmmm")</f>
        <v>August</v>
      </c>
      <c r="AC2972" s="1" t="s">
        <v>61</v>
      </c>
      <c r="AD2972" s="1" t="s">
        <v>42</v>
      </c>
      <c r="AE2972" s="1" t="s">
        <v>66</v>
      </c>
    </row>
    <row r="2973" spans="1:31" x14ac:dyDescent="0.25">
      <c r="A2973" s="1" t="s">
        <v>6086</v>
      </c>
      <c r="B2973" s="1" t="str">
        <f>IF(COUNTIF($A$2:A2973,A2973)&gt;1,"Duplicate","Unique")</f>
        <v>Unique</v>
      </c>
      <c r="C2973" s="1" t="s">
        <v>6087</v>
      </c>
      <c r="D2973" s="1" t="s">
        <v>169</v>
      </c>
      <c r="E2973" s="1" t="str">
        <f t="shared" si="323"/>
        <v>Submitted</v>
      </c>
      <c r="F2973" s="1" t="s">
        <v>35</v>
      </c>
      <c r="G2973" s="1">
        <v>46</v>
      </c>
      <c r="H2973" s="1" t="s">
        <v>36</v>
      </c>
      <c r="I2973" s="1" t="s">
        <v>25</v>
      </c>
      <c r="J2973" s="1" t="s">
        <v>70</v>
      </c>
      <c r="K2973" s="4">
        <v>556098</v>
      </c>
      <c r="L2973" s="4" t="str">
        <f t="shared" si="324"/>
        <v>Submitted</v>
      </c>
      <c r="M2973" s="1">
        <v>950</v>
      </c>
      <c r="N2973" s="1" t="str">
        <f t="shared" si="325"/>
        <v>medium_risk</v>
      </c>
      <c r="O2973" s="1" t="str">
        <f t="shared" si="326"/>
        <v>Excellent</v>
      </c>
      <c r="P2973" s="1" t="str">
        <f t="shared" si="327"/>
        <v>Submitted</v>
      </c>
      <c r="Q2973" s="1" t="str">
        <f t="shared" si="328"/>
        <v>Invalid</v>
      </c>
      <c r="R2973" s="1" t="s">
        <v>6</v>
      </c>
      <c r="S2973" s="4">
        <v>2490034</v>
      </c>
      <c r="T2973" s="1">
        <v>7.85</v>
      </c>
      <c r="U2973" s="1">
        <v>24</v>
      </c>
      <c r="V2973" s="1">
        <v>103751.42</v>
      </c>
      <c r="W2973" s="4">
        <f t="shared" si="329"/>
        <v>1628906.4885162266</v>
      </c>
      <c r="X2973" s="1" t="s">
        <v>95</v>
      </c>
      <c r="Y2973" s="1" t="s">
        <v>96</v>
      </c>
      <c r="Z2973" s="8">
        <v>48435</v>
      </c>
      <c r="AA2973" s="8" t="str">
        <f>TEXT(Table2[[#This Row],[Application_Date]],"yyy")</f>
        <v>2032</v>
      </c>
      <c r="AB2973" s="8" t="str">
        <f>TEXT(Table2[[#This Row],[Application_Date]],"mmmm")</f>
        <v>August</v>
      </c>
      <c r="AC2973" s="1" t="s">
        <v>41</v>
      </c>
      <c r="AD2973" s="1" t="s">
        <v>30</v>
      </c>
      <c r="AE2973" s="1" t="s">
        <v>43</v>
      </c>
    </row>
    <row r="2974" spans="1:31" x14ac:dyDescent="0.25">
      <c r="A2974" s="1" t="s">
        <v>6088</v>
      </c>
      <c r="B2974" s="1" t="str">
        <f>IF(COUNTIF($A$2:A2974,A2974)&gt;1,"Duplicate","Unique")</f>
        <v>Unique</v>
      </c>
      <c r="C2974" s="1" t="s">
        <v>6089</v>
      </c>
      <c r="D2974" s="1" t="s">
        <v>102</v>
      </c>
      <c r="E2974" s="1" t="str">
        <f t="shared" si="323"/>
        <v>Submitted</v>
      </c>
      <c r="F2974" s="1" t="s">
        <v>35</v>
      </c>
      <c r="G2974" s="1">
        <v>22</v>
      </c>
      <c r="H2974" s="1" t="s">
        <v>36</v>
      </c>
      <c r="I2974" s="1" t="s">
        <v>48</v>
      </c>
      <c r="J2974" s="1" t="s">
        <v>37</v>
      </c>
      <c r="K2974" s="4">
        <v>864753</v>
      </c>
      <c r="L2974" s="4" t="str">
        <f t="shared" si="324"/>
        <v>Submitted</v>
      </c>
      <c r="M2974" s="1">
        <v>332</v>
      </c>
      <c r="N2974" s="1" t="str">
        <f t="shared" si="325"/>
        <v>High_risk</v>
      </c>
      <c r="O2974" s="1" t="str">
        <f t="shared" si="326"/>
        <v>Excellent</v>
      </c>
      <c r="P2974" s="1" t="str">
        <f t="shared" si="327"/>
        <v>Submitted</v>
      </c>
      <c r="Q2974" s="1" t="str">
        <f t="shared" si="328"/>
        <v>Valid</v>
      </c>
      <c r="R2974" s="1" t="s">
        <v>38</v>
      </c>
      <c r="S2974" s="4">
        <v>2632969</v>
      </c>
      <c r="T2974" s="1">
        <v>9.02</v>
      </c>
      <c r="U2974" s="1">
        <v>180</v>
      </c>
      <c r="V2974" s="1">
        <v>14627.61</v>
      </c>
      <c r="W2974" s="4">
        <f t="shared" si="329"/>
        <v>1979115.0316666665</v>
      </c>
      <c r="X2974" s="1" t="s">
        <v>95</v>
      </c>
      <c r="Y2974" s="1" t="s">
        <v>96</v>
      </c>
      <c r="Z2974" s="8">
        <v>48436</v>
      </c>
      <c r="AA2974" s="8" t="str">
        <f>TEXT(Table2[[#This Row],[Application_Date]],"yyy")</f>
        <v>2032</v>
      </c>
      <c r="AB2974" s="8" t="str">
        <f>TEXT(Table2[[#This Row],[Application_Date]],"mmmm")</f>
        <v>August</v>
      </c>
      <c r="AC2974" s="1" t="s">
        <v>52</v>
      </c>
      <c r="AD2974" s="1" t="s">
        <v>42</v>
      </c>
      <c r="AE2974" s="1" t="s">
        <v>43</v>
      </c>
    </row>
    <row r="2975" spans="1:31" x14ac:dyDescent="0.25">
      <c r="A2975" s="1" t="s">
        <v>6090</v>
      </c>
      <c r="B2975" s="1" t="str">
        <f>IF(COUNTIF($A$2:A2975,A2975)&gt;1,"Duplicate","Unique")</f>
        <v>Unique</v>
      </c>
      <c r="C2975" s="1" t="s">
        <v>6091</v>
      </c>
      <c r="D2975" s="1" t="s">
        <v>229</v>
      </c>
      <c r="E2975" s="1" t="str">
        <f t="shared" si="323"/>
        <v>Submitted</v>
      </c>
      <c r="F2975" s="1" t="s">
        <v>47</v>
      </c>
      <c r="G2975" s="1">
        <v>25</v>
      </c>
      <c r="H2975" s="1" t="s">
        <v>36</v>
      </c>
      <c r="I2975" s="1" t="s">
        <v>48</v>
      </c>
      <c r="J2975" s="1" t="s">
        <v>26</v>
      </c>
      <c r="K2975" s="4">
        <v>695930</v>
      </c>
      <c r="L2975" s="4" t="str">
        <f t="shared" si="324"/>
        <v>Submitted</v>
      </c>
      <c r="M2975" s="1">
        <v>762</v>
      </c>
      <c r="N2975" s="1" t="str">
        <f t="shared" si="325"/>
        <v>medium_risk</v>
      </c>
      <c r="O2975" s="1" t="str">
        <f t="shared" si="326"/>
        <v>Excellent</v>
      </c>
      <c r="P2975" s="1" t="str">
        <f t="shared" si="327"/>
        <v>Submitted</v>
      </c>
      <c r="Q2975" s="1" t="str">
        <f t="shared" si="328"/>
        <v>Valid</v>
      </c>
      <c r="R2975" s="1" t="s">
        <v>6</v>
      </c>
      <c r="S2975" s="4">
        <v>1334302</v>
      </c>
      <c r="T2975" s="1">
        <v>11.79</v>
      </c>
      <c r="U2975" s="1">
        <v>120</v>
      </c>
      <c r="V2975" s="1">
        <v>11119.18</v>
      </c>
      <c r="W2975" s="4">
        <f t="shared" si="329"/>
        <v>1310951.7149999999</v>
      </c>
      <c r="X2975" s="1" t="s">
        <v>105</v>
      </c>
      <c r="Y2975" s="1" t="s">
        <v>106</v>
      </c>
      <c r="Z2975" s="8">
        <v>48437</v>
      </c>
      <c r="AA2975" s="8" t="str">
        <f>TEXT(Table2[[#This Row],[Application_Date]],"yyy")</f>
        <v>2032</v>
      </c>
      <c r="AB2975" s="8" t="str">
        <f>TEXT(Table2[[#This Row],[Application_Date]],"mmmm")</f>
        <v>August</v>
      </c>
      <c r="AC2975" s="1" t="s">
        <v>41</v>
      </c>
      <c r="AD2975" s="1" t="s">
        <v>42</v>
      </c>
      <c r="AE2975" s="1" t="s">
        <v>62</v>
      </c>
    </row>
    <row r="2976" spans="1:31" x14ac:dyDescent="0.25">
      <c r="A2976" s="1" t="s">
        <v>6092</v>
      </c>
      <c r="B2976" s="1" t="str">
        <f>IF(COUNTIF($A$2:A2976,A2976)&gt;1,"Duplicate","Unique")</f>
        <v>Unique</v>
      </c>
      <c r="C2976" s="1" t="s">
        <v>6093</v>
      </c>
      <c r="D2976" s="1" t="s">
        <v>121</v>
      </c>
      <c r="E2976" s="1" t="str">
        <f t="shared" si="323"/>
        <v>Submitted</v>
      </c>
      <c r="F2976" s="1" t="s">
        <v>47</v>
      </c>
      <c r="G2976" s="1">
        <v>50</v>
      </c>
      <c r="H2976" s="1" t="s">
        <v>24</v>
      </c>
      <c r="I2976" s="1" t="s">
        <v>25</v>
      </c>
      <c r="J2976" s="1" t="s">
        <v>49</v>
      </c>
      <c r="K2976" s="4">
        <v>1023770</v>
      </c>
      <c r="L2976" s="4" t="str">
        <f t="shared" si="324"/>
        <v>Submitted</v>
      </c>
      <c r="M2976" s="1">
        <v>694</v>
      </c>
      <c r="N2976" s="1" t="str">
        <f t="shared" si="325"/>
        <v>low_risk</v>
      </c>
      <c r="O2976" s="1" t="str">
        <f t="shared" si="326"/>
        <v>Excellent</v>
      </c>
      <c r="P2976" s="1" t="str">
        <f t="shared" si="327"/>
        <v>Submitted</v>
      </c>
      <c r="Q2976" s="1" t="str">
        <f t="shared" si="328"/>
        <v>Valid</v>
      </c>
      <c r="R2976" s="1" t="s">
        <v>82</v>
      </c>
      <c r="S2976" s="4">
        <v>2287701</v>
      </c>
      <c r="T2976" s="1">
        <v>11.23</v>
      </c>
      <c r="U2976" s="1">
        <v>36</v>
      </c>
      <c r="V2976" s="1">
        <v>63547.25</v>
      </c>
      <c r="W2976" s="4">
        <f t="shared" si="329"/>
        <v>2140906.8526007747</v>
      </c>
      <c r="X2976" s="1" t="s">
        <v>105</v>
      </c>
      <c r="Y2976" s="1" t="s">
        <v>106</v>
      </c>
      <c r="Z2976" s="8">
        <v>48438</v>
      </c>
      <c r="AA2976" s="8" t="str">
        <f>TEXT(Table2[[#This Row],[Application_Date]],"yyy")</f>
        <v>2032</v>
      </c>
      <c r="AB2976" s="8" t="str">
        <f>TEXT(Table2[[#This Row],[Application_Date]],"mmmm")</f>
        <v>August</v>
      </c>
      <c r="AC2976" s="1" t="s">
        <v>61</v>
      </c>
      <c r="AD2976" s="1" t="s">
        <v>42</v>
      </c>
      <c r="AE2976" s="1" t="s">
        <v>62</v>
      </c>
    </row>
    <row r="2977" spans="1:31" x14ac:dyDescent="0.25">
      <c r="A2977" s="1" t="s">
        <v>6094</v>
      </c>
      <c r="B2977" s="1" t="str">
        <f>IF(COUNTIF($A$2:A2977,A2977)&gt;1,"Duplicate","Unique")</f>
        <v>Unique</v>
      </c>
      <c r="C2977" s="1" t="s">
        <v>6095</v>
      </c>
      <c r="D2977" s="1" t="s">
        <v>121</v>
      </c>
      <c r="E2977" s="1" t="str">
        <f t="shared" si="323"/>
        <v>Submitted</v>
      </c>
      <c r="F2977" s="1" t="s">
        <v>35</v>
      </c>
      <c r="G2977" s="1">
        <v>30</v>
      </c>
      <c r="H2977" s="1" t="s">
        <v>24</v>
      </c>
      <c r="I2977" s="1" t="s">
        <v>48</v>
      </c>
      <c r="J2977" s="1" t="s">
        <v>37</v>
      </c>
      <c r="K2977" s="4">
        <v>1759856</v>
      </c>
      <c r="L2977" s="4" t="str">
        <f t="shared" si="324"/>
        <v>Submitted</v>
      </c>
      <c r="M2977" s="1">
        <v>585</v>
      </c>
      <c r="N2977" s="1" t="str">
        <f t="shared" si="325"/>
        <v>High_risk</v>
      </c>
      <c r="O2977" s="1" t="str">
        <f t="shared" si="326"/>
        <v>Excellent</v>
      </c>
      <c r="P2977" s="1" t="str">
        <f t="shared" si="327"/>
        <v>Submitted</v>
      </c>
      <c r="Q2977" s="1" t="str">
        <f t="shared" si="328"/>
        <v>Valid</v>
      </c>
      <c r="R2977" s="1" t="s">
        <v>27</v>
      </c>
      <c r="S2977" s="4">
        <v>4719621</v>
      </c>
      <c r="T2977" s="1">
        <v>10.119999999999999</v>
      </c>
      <c r="U2977" s="1">
        <v>24</v>
      </c>
      <c r="V2977" s="1">
        <v>196650.88</v>
      </c>
      <c r="W2977" s="4">
        <f t="shared" si="329"/>
        <v>3980215.3904033415</v>
      </c>
      <c r="X2977" s="1" t="s">
        <v>39</v>
      </c>
      <c r="Y2977" s="1" t="s">
        <v>40</v>
      </c>
      <c r="Z2977" s="8">
        <v>48439</v>
      </c>
      <c r="AA2977" s="8" t="str">
        <f>TEXT(Table2[[#This Row],[Application_Date]],"yyy")</f>
        <v>2032</v>
      </c>
      <c r="AB2977" s="8" t="str">
        <f>TEXT(Table2[[#This Row],[Application_Date]],"mmmm")</f>
        <v>August</v>
      </c>
      <c r="AC2977" s="1" t="s">
        <v>61</v>
      </c>
      <c r="AD2977" s="1" t="s">
        <v>42</v>
      </c>
      <c r="AE2977" s="1" t="s">
        <v>43</v>
      </c>
    </row>
    <row r="2978" spans="1:31" x14ac:dyDescent="0.25">
      <c r="A2978" s="1" t="s">
        <v>6096</v>
      </c>
      <c r="B2978" s="1" t="str">
        <f>IF(COUNTIF($A$2:A2978,A2978)&gt;1,"Duplicate","Unique")</f>
        <v>Unique</v>
      </c>
      <c r="C2978" s="1" t="s">
        <v>6097</v>
      </c>
      <c r="D2978" s="1" t="s">
        <v>1280</v>
      </c>
      <c r="E2978" s="1" t="str">
        <f t="shared" si="323"/>
        <v>Submitted</v>
      </c>
      <c r="F2978" s="1" t="s">
        <v>47</v>
      </c>
      <c r="G2978" s="1">
        <v>31</v>
      </c>
      <c r="H2978" s="1" t="s">
        <v>36</v>
      </c>
      <c r="I2978" s="1" t="s">
        <v>48</v>
      </c>
      <c r="J2978" s="1" t="s">
        <v>49</v>
      </c>
      <c r="K2978" s="4">
        <v>656082</v>
      </c>
      <c r="L2978" s="4" t="str">
        <f t="shared" si="324"/>
        <v>Submitted</v>
      </c>
      <c r="M2978" s="1">
        <v>720</v>
      </c>
      <c r="N2978" s="1" t="str">
        <f t="shared" si="325"/>
        <v>low_risk</v>
      </c>
      <c r="O2978" s="1" t="str">
        <f t="shared" si="326"/>
        <v>Excellent</v>
      </c>
      <c r="P2978" s="1" t="str">
        <f t="shared" si="327"/>
        <v>Submitted</v>
      </c>
      <c r="Q2978" s="1" t="str">
        <f t="shared" si="328"/>
        <v>Valid</v>
      </c>
      <c r="R2978" s="1" t="s">
        <v>70</v>
      </c>
      <c r="S2978" s="4">
        <v>0</v>
      </c>
      <c r="T2978" s="1">
        <v>10.52</v>
      </c>
      <c r="U2978" s="1">
        <v>60</v>
      </c>
      <c r="V2978" s="1">
        <v>4166.67</v>
      </c>
      <c r="W2978" s="4">
        <f t="shared" si="329"/>
        <v>0</v>
      </c>
      <c r="X2978" s="1" t="s">
        <v>39</v>
      </c>
      <c r="Y2978" s="1" t="s">
        <v>40</v>
      </c>
      <c r="Z2978" s="8">
        <v>48440</v>
      </c>
      <c r="AA2978" s="8" t="str">
        <f>TEXT(Table2[[#This Row],[Application_Date]],"yyy")</f>
        <v>2032</v>
      </c>
      <c r="AB2978" s="8" t="str">
        <f>TEXT(Table2[[#This Row],[Application_Date]],"mmmm")</f>
        <v>August</v>
      </c>
      <c r="AC2978" s="1" t="s">
        <v>61</v>
      </c>
      <c r="AD2978" s="1" t="s">
        <v>42</v>
      </c>
      <c r="AE2978" s="1" t="s">
        <v>43</v>
      </c>
    </row>
    <row r="2979" spans="1:31" x14ac:dyDescent="0.25">
      <c r="A2979" s="1" t="s">
        <v>6098</v>
      </c>
      <c r="B2979" s="1" t="str">
        <f>IF(COUNTIF($A$2:A2979,A2979)&gt;1,"Duplicate","Unique")</f>
        <v>Unique</v>
      </c>
      <c r="C2979" s="1" t="s">
        <v>6099</v>
      </c>
      <c r="D2979" s="1" t="s">
        <v>214</v>
      </c>
      <c r="E2979" s="1" t="str">
        <f t="shared" si="323"/>
        <v>Submitted</v>
      </c>
      <c r="F2979" s="1" t="s">
        <v>47</v>
      </c>
      <c r="G2979" s="1">
        <v>41</v>
      </c>
      <c r="H2979" s="1" t="s">
        <v>36</v>
      </c>
      <c r="I2979" s="1" t="s">
        <v>48</v>
      </c>
      <c r="J2979" s="1" t="s">
        <v>49</v>
      </c>
      <c r="K2979" s="4">
        <v>279464</v>
      </c>
      <c r="L2979" s="4" t="str">
        <f t="shared" si="324"/>
        <v>Submitted</v>
      </c>
      <c r="M2979" s="1">
        <v>322</v>
      </c>
      <c r="N2979" s="1" t="str">
        <f t="shared" si="325"/>
        <v>High_risk</v>
      </c>
      <c r="O2979" s="1" t="str">
        <f t="shared" si="326"/>
        <v>Excellent</v>
      </c>
      <c r="P2979" s="1" t="str">
        <f t="shared" si="327"/>
        <v>Submitted</v>
      </c>
      <c r="Q2979" s="1" t="str">
        <f t="shared" si="328"/>
        <v>Valid</v>
      </c>
      <c r="R2979" s="1" t="s">
        <v>27</v>
      </c>
      <c r="S2979" s="4">
        <v>541607</v>
      </c>
      <c r="T2979" s="1">
        <v>8.18</v>
      </c>
      <c r="U2979" s="1">
        <v>60</v>
      </c>
      <c r="V2979" s="1">
        <v>9026.7800000000007</v>
      </c>
      <c r="W2979" s="4">
        <f t="shared" si="329"/>
        <v>369195.43833334389</v>
      </c>
      <c r="X2979" s="1" t="s">
        <v>85</v>
      </c>
      <c r="Y2979" s="1" t="s">
        <v>86</v>
      </c>
      <c r="Z2979" s="8">
        <v>48441</v>
      </c>
      <c r="AA2979" s="8" t="str">
        <f>TEXT(Table2[[#This Row],[Application_Date]],"yyy")</f>
        <v>2032</v>
      </c>
      <c r="AB2979" s="8" t="str">
        <f>TEXT(Table2[[#This Row],[Application_Date]],"mmmm")</f>
        <v>August</v>
      </c>
      <c r="AC2979" s="1" t="s">
        <v>52</v>
      </c>
      <c r="AD2979" s="1" t="s">
        <v>42</v>
      </c>
      <c r="AE2979" s="1" t="s">
        <v>43</v>
      </c>
    </row>
    <row r="2980" spans="1:31" x14ac:dyDescent="0.25">
      <c r="A2980" s="1" t="s">
        <v>6100</v>
      </c>
      <c r="B2980" s="1" t="str">
        <f>IF(COUNTIF($A$2:A2980,A2980)&gt;1,"Duplicate","Unique")</f>
        <v>Unique</v>
      </c>
      <c r="C2980" s="1" t="s">
        <v>6101</v>
      </c>
      <c r="D2980" s="1" t="s">
        <v>69</v>
      </c>
      <c r="E2980" s="1" t="str">
        <f t="shared" si="323"/>
        <v>Submitted</v>
      </c>
      <c r="F2980" s="1" t="s">
        <v>47</v>
      </c>
      <c r="G2980" s="1">
        <v>47</v>
      </c>
      <c r="H2980" s="1" t="s">
        <v>36</v>
      </c>
      <c r="I2980" s="1" t="s">
        <v>25</v>
      </c>
      <c r="J2980" s="1" t="s">
        <v>49</v>
      </c>
      <c r="K2980" s="4">
        <v>2113722</v>
      </c>
      <c r="L2980" s="4" t="str">
        <f t="shared" si="324"/>
        <v>Submitted</v>
      </c>
      <c r="M2980" s="1">
        <v>822</v>
      </c>
      <c r="N2980" s="1" t="str">
        <f t="shared" si="325"/>
        <v>medium_risk</v>
      </c>
      <c r="O2980" s="1" t="str">
        <f t="shared" si="326"/>
        <v>Excellent</v>
      </c>
      <c r="P2980" s="1" t="str">
        <f t="shared" si="327"/>
        <v>Submitted</v>
      </c>
      <c r="Q2980" s="1" t="str">
        <f t="shared" si="328"/>
        <v>Valid</v>
      </c>
      <c r="R2980" s="1" t="s">
        <v>70</v>
      </c>
      <c r="S2980" s="4">
        <v>2271603</v>
      </c>
      <c r="T2980" s="1">
        <v>14.18</v>
      </c>
      <c r="U2980" s="1">
        <v>12</v>
      </c>
      <c r="V2980" s="1">
        <v>189300.25</v>
      </c>
      <c r="W2980" s="4">
        <f t="shared" si="329"/>
        <v>2684508.4344125651</v>
      </c>
      <c r="X2980" s="1" t="s">
        <v>50</v>
      </c>
      <c r="Y2980" s="1" t="s">
        <v>51</v>
      </c>
      <c r="Z2980" s="8">
        <v>48442</v>
      </c>
      <c r="AA2980" s="8" t="str">
        <f>TEXT(Table2[[#This Row],[Application_Date]],"yyy")</f>
        <v>2032</v>
      </c>
      <c r="AB2980" s="8" t="str">
        <f>TEXT(Table2[[#This Row],[Application_Date]],"mmmm")</f>
        <v>August</v>
      </c>
      <c r="AC2980" s="1" t="s">
        <v>52</v>
      </c>
      <c r="AD2980" s="1" t="s">
        <v>30</v>
      </c>
      <c r="AE2980" s="1" t="s">
        <v>62</v>
      </c>
    </row>
    <row r="2981" spans="1:31" x14ac:dyDescent="0.25">
      <c r="A2981" s="1" t="s">
        <v>6102</v>
      </c>
      <c r="B2981" s="1" t="str">
        <f>IF(COUNTIF($A$2:A2981,A2981)&gt;1,"Duplicate","Unique")</f>
        <v>Unique</v>
      </c>
      <c r="C2981" s="1" t="s">
        <v>6103</v>
      </c>
      <c r="D2981" s="1" t="s">
        <v>58</v>
      </c>
      <c r="E2981" s="1" t="str">
        <f t="shared" si="323"/>
        <v>Submitted</v>
      </c>
      <c r="F2981" s="1" t="s">
        <v>47</v>
      </c>
      <c r="G2981" s="1">
        <v>32</v>
      </c>
      <c r="H2981" s="1" t="s">
        <v>36</v>
      </c>
      <c r="I2981" s="1" t="s">
        <v>25</v>
      </c>
      <c r="J2981" s="1" t="s">
        <v>70</v>
      </c>
      <c r="K2981" s="4">
        <v>265509</v>
      </c>
      <c r="L2981" s="4" t="str">
        <f t="shared" si="324"/>
        <v>Submitted</v>
      </c>
      <c r="M2981" s="1">
        <v>730</v>
      </c>
      <c r="N2981" s="1" t="str">
        <f t="shared" si="325"/>
        <v>low_risk</v>
      </c>
      <c r="O2981" s="1" t="str">
        <f t="shared" si="326"/>
        <v>Excellent</v>
      </c>
      <c r="P2981" s="1" t="str">
        <f t="shared" si="327"/>
        <v>Submitted</v>
      </c>
      <c r="Q2981" s="1" t="str">
        <f t="shared" si="328"/>
        <v>Valid</v>
      </c>
      <c r="R2981" s="1" t="s">
        <v>38</v>
      </c>
      <c r="S2981" s="4">
        <v>4118665</v>
      </c>
      <c r="T2981" s="1">
        <v>18.18</v>
      </c>
      <c r="U2981" s="1">
        <v>180</v>
      </c>
      <c r="V2981" s="1">
        <v>22881.47</v>
      </c>
      <c r="W2981" s="4">
        <f t="shared" si="329"/>
        <v>6239777.4749999996</v>
      </c>
      <c r="X2981" s="1" t="s">
        <v>28</v>
      </c>
      <c r="Y2981" s="1" t="s">
        <v>29</v>
      </c>
      <c r="Z2981" s="8">
        <v>48443</v>
      </c>
      <c r="AA2981" s="8" t="str">
        <f>TEXT(Table2[[#This Row],[Application_Date]],"yyy")</f>
        <v>2032</v>
      </c>
      <c r="AB2981" s="8" t="str">
        <f>TEXT(Table2[[#This Row],[Application_Date]],"mmmm")</f>
        <v>August</v>
      </c>
      <c r="AC2981" s="1" t="s">
        <v>61</v>
      </c>
      <c r="AD2981" s="1" t="s">
        <v>30</v>
      </c>
      <c r="AE2981" s="1" t="s">
        <v>43</v>
      </c>
    </row>
    <row r="2982" spans="1:31" x14ac:dyDescent="0.25">
      <c r="A2982" s="1" t="s">
        <v>6104</v>
      </c>
      <c r="B2982" s="1" t="str">
        <f>IF(COUNTIF($A$2:A2982,A2982)&gt;1,"Duplicate","Unique")</f>
        <v>Unique</v>
      </c>
      <c r="C2982" s="1" t="s">
        <v>6105</v>
      </c>
      <c r="D2982" s="1" t="s">
        <v>177</v>
      </c>
      <c r="E2982" s="1" t="str">
        <f t="shared" si="323"/>
        <v>Submitted</v>
      </c>
      <c r="F2982" s="1" t="s">
        <v>47</v>
      </c>
      <c r="G2982" s="1">
        <v>58</v>
      </c>
      <c r="H2982" s="1" t="s">
        <v>36</v>
      </c>
      <c r="I2982" s="1" t="s">
        <v>25</v>
      </c>
      <c r="J2982" s="1" t="s">
        <v>49</v>
      </c>
      <c r="K2982" s="4">
        <v>250818</v>
      </c>
      <c r="L2982" s="4" t="str">
        <f t="shared" si="324"/>
        <v>Submitted</v>
      </c>
      <c r="M2982" s="1">
        <v>618</v>
      </c>
      <c r="N2982" s="1" t="str">
        <f t="shared" si="325"/>
        <v>low_risk</v>
      </c>
      <c r="O2982" s="1" t="str">
        <f t="shared" si="326"/>
        <v>Excellent</v>
      </c>
      <c r="P2982" s="1" t="str">
        <f t="shared" si="327"/>
        <v>Submitted</v>
      </c>
      <c r="Q2982" s="1" t="str">
        <f t="shared" si="328"/>
        <v>Valid</v>
      </c>
      <c r="R2982" s="1" t="s">
        <v>38</v>
      </c>
      <c r="S2982" s="4">
        <v>4005461</v>
      </c>
      <c r="T2982" s="1">
        <v>11.72</v>
      </c>
      <c r="U2982" s="1">
        <v>24</v>
      </c>
      <c r="V2982" s="1">
        <v>166894.21</v>
      </c>
      <c r="W2982" s="4">
        <f t="shared" si="329"/>
        <v>3912000.5523603004</v>
      </c>
      <c r="X2982" s="1" t="s">
        <v>50</v>
      </c>
      <c r="Y2982" s="1" t="s">
        <v>51</v>
      </c>
      <c r="Z2982" s="8">
        <v>48444</v>
      </c>
      <c r="AA2982" s="8" t="str">
        <f>TEXT(Table2[[#This Row],[Application_Date]],"yyy")</f>
        <v>2032</v>
      </c>
      <c r="AB2982" s="8" t="str">
        <f>TEXT(Table2[[#This Row],[Application_Date]],"mmmm")</f>
        <v>August</v>
      </c>
      <c r="AC2982" s="1" t="s">
        <v>61</v>
      </c>
      <c r="AD2982" s="1" t="s">
        <v>42</v>
      </c>
      <c r="AE2982" s="1" t="s">
        <v>62</v>
      </c>
    </row>
    <row r="2983" spans="1:31" x14ac:dyDescent="0.25">
      <c r="A2983" s="1" t="s">
        <v>6106</v>
      </c>
      <c r="B2983" s="1" t="str">
        <f>IF(COUNTIF($A$2:A2983,A2983)&gt;1,"Duplicate","Unique")</f>
        <v>Unique</v>
      </c>
      <c r="C2983" s="1" t="s">
        <v>6107</v>
      </c>
      <c r="D2983" s="1" t="s">
        <v>468</v>
      </c>
      <c r="E2983" s="1" t="str">
        <f t="shared" si="323"/>
        <v>Submitted</v>
      </c>
      <c r="F2983" s="1" t="s">
        <v>47</v>
      </c>
      <c r="G2983" s="1">
        <v>41</v>
      </c>
      <c r="H2983" s="1" t="s">
        <v>24</v>
      </c>
      <c r="I2983" s="1" t="s">
        <v>48</v>
      </c>
      <c r="J2983" s="1" t="s">
        <v>70</v>
      </c>
      <c r="K2983" s="4">
        <v>378647</v>
      </c>
      <c r="L2983" s="4" t="str">
        <f t="shared" si="324"/>
        <v>Submitted</v>
      </c>
      <c r="M2983" s="1">
        <v>694</v>
      </c>
      <c r="N2983" s="1" t="str">
        <f t="shared" si="325"/>
        <v>low_risk</v>
      </c>
      <c r="O2983" s="1" t="str">
        <f t="shared" si="326"/>
        <v>Excellent</v>
      </c>
      <c r="P2983" s="1" t="str">
        <f t="shared" si="327"/>
        <v>Submitted</v>
      </c>
      <c r="Q2983" s="1" t="str">
        <f t="shared" si="328"/>
        <v>Valid</v>
      </c>
      <c r="R2983" s="1" t="s">
        <v>70</v>
      </c>
      <c r="S2983" s="4">
        <v>4136448</v>
      </c>
      <c r="T2983" s="1">
        <v>11.82</v>
      </c>
      <c r="U2983" s="1">
        <v>36</v>
      </c>
      <c r="V2983" s="1">
        <v>114901.33</v>
      </c>
      <c r="W2983" s="4">
        <f t="shared" si="329"/>
        <v>4074401.2800777471</v>
      </c>
      <c r="X2983" s="1" t="s">
        <v>28</v>
      </c>
      <c r="Y2983" s="1" t="s">
        <v>29</v>
      </c>
      <c r="Z2983" s="8">
        <v>48445</v>
      </c>
      <c r="AA2983" s="8" t="str">
        <f>TEXT(Table2[[#This Row],[Application_Date]],"yyy")</f>
        <v>2032</v>
      </c>
      <c r="AB2983" s="8" t="str">
        <f>TEXT(Table2[[#This Row],[Application_Date]],"mmmm")</f>
        <v>August</v>
      </c>
      <c r="AC2983" s="1" t="s">
        <v>61</v>
      </c>
      <c r="AD2983" s="1" t="s">
        <v>30</v>
      </c>
      <c r="AE2983" s="1" t="s">
        <v>66</v>
      </c>
    </row>
    <row r="2984" spans="1:31" x14ac:dyDescent="0.25">
      <c r="A2984" s="1" t="s">
        <v>6108</v>
      </c>
      <c r="B2984" s="1" t="str">
        <f>IF(COUNTIF($A$2:A2984,A2984)&gt;1,"Duplicate","Unique")</f>
        <v>Unique</v>
      </c>
      <c r="C2984" s="1" t="s">
        <v>6109</v>
      </c>
      <c r="D2984" s="1" t="s">
        <v>118</v>
      </c>
      <c r="E2984" s="1" t="str">
        <f t="shared" si="323"/>
        <v>Submitted</v>
      </c>
      <c r="F2984" s="1" t="s">
        <v>35</v>
      </c>
      <c r="G2984" s="1">
        <v>51</v>
      </c>
      <c r="H2984" s="1" t="s">
        <v>24</v>
      </c>
      <c r="I2984" s="1" t="s">
        <v>48</v>
      </c>
      <c r="J2984" s="1" t="s">
        <v>70</v>
      </c>
      <c r="K2984" s="4">
        <v>2058648</v>
      </c>
      <c r="L2984" s="4" t="str">
        <f t="shared" si="324"/>
        <v>Submitted</v>
      </c>
      <c r="M2984" s="1">
        <v>499</v>
      </c>
      <c r="N2984" s="1" t="str">
        <f t="shared" si="325"/>
        <v>High_risk</v>
      </c>
      <c r="O2984" s="1" t="str">
        <f t="shared" si="326"/>
        <v>Excellent</v>
      </c>
      <c r="P2984" s="1" t="str">
        <f t="shared" si="327"/>
        <v>Submitted</v>
      </c>
      <c r="Q2984" s="1" t="str">
        <f t="shared" si="328"/>
        <v>Valid</v>
      </c>
      <c r="R2984" s="1" t="s">
        <v>6</v>
      </c>
      <c r="S2984" s="4">
        <v>3632861</v>
      </c>
      <c r="T2984" s="1">
        <v>14.69</v>
      </c>
      <c r="U2984" s="1">
        <v>180</v>
      </c>
      <c r="V2984" s="1">
        <v>20182.560000000001</v>
      </c>
      <c r="W2984" s="4">
        <f t="shared" si="329"/>
        <v>4447227.3408333333</v>
      </c>
      <c r="X2984" s="1" t="s">
        <v>105</v>
      </c>
      <c r="Y2984" s="1" t="s">
        <v>106</v>
      </c>
      <c r="Z2984" s="8">
        <v>48446</v>
      </c>
      <c r="AA2984" s="8" t="str">
        <f>TEXT(Table2[[#This Row],[Application_Date]],"yyy")</f>
        <v>2032</v>
      </c>
      <c r="AB2984" s="8" t="str">
        <f>TEXT(Table2[[#This Row],[Application_Date]],"mmmm")</f>
        <v>August</v>
      </c>
      <c r="AC2984" s="1" t="s">
        <v>52</v>
      </c>
      <c r="AD2984" s="1" t="s">
        <v>42</v>
      </c>
      <c r="AE2984" s="1" t="s">
        <v>62</v>
      </c>
    </row>
    <row r="2985" spans="1:31" x14ac:dyDescent="0.25">
      <c r="A2985" s="1" t="s">
        <v>6110</v>
      </c>
      <c r="B2985" s="1" t="str">
        <f>IF(COUNTIF($A$2:A2985,A2985)&gt;1,"Duplicate","Unique")</f>
        <v>Unique</v>
      </c>
      <c r="C2985" s="1" t="s">
        <v>6111</v>
      </c>
      <c r="D2985" s="1" t="s">
        <v>296</v>
      </c>
      <c r="E2985" s="1" t="str">
        <f t="shared" si="323"/>
        <v>Submitted</v>
      </c>
      <c r="F2985" s="1" t="s">
        <v>47</v>
      </c>
      <c r="G2985" s="1">
        <v>43</v>
      </c>
      <c r="H2985" s="1" t="s">
        <v>24</v>
      </c>
      <c r="I2985" s="1" t="s">
        <v>25</v>
      </c>
      <c r="J2985" s="1" t="s">
        <v>37</v>
      </c>
      <c r="K2985" s="4">
        <v>2051313</v>
      </c>
      <c r="L2985" s="4" t="str">
        <f t="shared" si="324"/>
        <v>Submitted</v>
      </c>
      <c r="M2985" s="1">
        <v>674</v>
      </c>
      <c r="N2985" s="1" t="str">
        <f t="shared" si="325"/>
        <v>low_risk</v>
      </c>
      <c r="O2985" s="1" t="str">
        <f t="shared" si="326"/>
        <v>Excellent</v>
      </c>
      <c r="P2985" s="1" t="str">
        <f t="shared" si="327"/>
        <v>Submitted</v>
      </c>
      <c r="Q2985" s="1" t="str">
        <f t="shared" si="328"/>
        <v>Valid</v>
      </c>
      <c r="R2985" s="1" t="s">
        <v>6</v>
      </c>
      <c r="S2985" s="4">
        <v>1703263</v>
      </c>
      <c r="T2985" s="1">
        <v>11.76</v>
      </c>
      <c r="U2985" s="1">
        <v>120</v>
      </c>
      <c r="V2985" s="1">
        <v>14193.86</v>
      </c>
      <c r="W2985" s="4">
        <f t="shared" si="329"/>
        <v>1669197.74</v>
      </c>
      <c r="X2985" s="1" t="s">
        <v>59</v>
      </c>
      <c r="Y2985" s="1" t="s">
        <v>60</v>
      </c>
      <c r="Z2985" s="8">
        <v>48447</v>
      </c>
      <c r="AA2985" s="8" t="str">
        <f>TEXT(Table2[[#This Row],[Application_Date]],"yyy")</f>
        <v>2032</v>
      </c>
      <c r="AB2985" s="8" t="str">
        <f>TEXT(Table2[[#This Row],[Application_Date]],"mmmm")</f>
        <v>August</v>
      </c>
      <c r="AC2985" s="1" t="s">
        <v>52</v>
      </c>
      <c r="AD2985" s="1" t="s">
        <v>42</v>
      </c>
      <c r="AE2985" s="1" t="s">
        <v>66</v>
      </c>
    </row>
    <row r="2986" spans="1:31" x14ac:dyDescent="0.25">
      <c r="A2986" s="1" t="s">
        <v>6112</v>
      </c>
      <c r="B2986" s="1" t="str">
        <f>IF(COUNTIF($A$2:A2986,A2986)&gt;1,"Duplicate","Unique")</f>
        <v>Unique</v>
      </c>
      <c r="C2986" s="1" t="s">
        <v>6113</v>
      </c>
      <c r="D2986" s="1" t="s">
        <v>151</v>
      </c>
      <c r="E2986" s="1" t="str">
        <f t="shared" si="323"/>
        <v>Submitted</v>
      </c>
      <c r="F2986" s="1" t="s">
        <v>35</v>
      </c>
      <c r="G2986" s="1">
        <v>55</v>
      </c>
      <c r="H2986" s="1" t="s">
        <v>36</v>
      </c>
      <c r="I2986" s="1" t="s">
        <v>25</v>
      </c>
      <c r="J2986" s="1" t="s">
        <v>70</v>
      </c>
      <c r="K2986" s="4">
        <v>2245486</v>
      </c>
      <c r="L2986" s="4" t="str">
        <f t="shared" si="324"/>
        <v>Submitted</v>
      </c>
      <c r="M2986" s="1">
        <v>413</v>
      </c>
      <c r="N2986" s="1" t="str">
        <f t="shared" si="325"/>
        <v>High_risk</v>
      </c>
      <c r="O2986" s="1" t="str">
        <f t="shared" si="326"/>
        <v>Excellent</v>
      </c>
      <c r="P2986" s="1" t="str">
        <f t="shared" si="327"/>
        <v>Submitted</v>
      </c>
      <c r="Q2986" s="1" t="str">
        <f t="shared" si="328"/>
        <v>Valid</v>
      </c>
      <c r="R2986" s="1" t="s">
        <v>70</v>
      </c>
      <c r="S2986" s="4">
        <v>944987</v>
      </c>
      <c r="T2986" s="1">
        <v>12.82</v>
      </c>
      <c r="U2986" s="1">
        <v>60</v>
      </c>
      <c r="V2986" s="1">
        <v>15749.78</v>
      </c>
      <c r="W2986" s="4">
        <f t="shared" si="329"/>
        <v>1009561.1116666667</v>
      </c>
      <c r="X2986" s="1" t="s">
        <v>105</v>
      </c>
      <c r="Y2986" s="1" t="s">
        <v>106</v>
      </c>
      <c r="Z2986" s="8">
        <v>48448</v>
      </c>
      <c r="AA2986" s="8" t="str">
        <f>TEXT(Table2[[#This Row],[Application_Date]],"yyy")</f>
        <v>2032</v>
      </c>
      <c r="AB2986" s="8" t="str">
        <f>TEXT(Table2[[#This Row],[Application_Date]],"mmmm")</f>
        <v>August</v>
      </c>
      <c r="AC2986" s="1" t="s">
        <v>52</v>
      </c>
      <c r="AD2986" s="1" t="s">
        <v>42</v>
      </c>
      <c r="AE2986" s="1" t="s">
        <v>62</v>
      </c>
    </row>
    <row r="2987" spans="1:31" x14ac:dyDescent="0.25">
      <c r="A2987" s="1" t="s">
        <v>6114</v>
      </c>
      <c r="B2987" s="1" t="str">
        <f>IF(COUNTIF($A$2:A2987,A2987)&gt;1,"Duplicate","Unique")</f>
        <v>Unique</v>
      </c>
      <c r="C2987" s="1" t="s">
        <v>6115</v>
      </c>
      <c r="D2987" s="1" t="s">
        <v>55</v>
      </c>
      <c r="E2987" s="1" t="str">
        <f t="shared" si="323"/>
        <v>Submitted</v>
      </c>
      <c r="F2987" s="1" t="s">
        <v>35</v>
      </c>
      <c r="G2987" s="1">
        <v>42</v>
      </c>
      <c r="H2987" s="1" t="s">
        <v>36</v>
      </c>
      <c r="I2987" s="1" t="s">
        <v>48</v>
      </c>
      <c r="J2987" s="1" t="s">
        <v>37</v>
      </c>
      <c r="K2987" s="4">
        <v>1796113</v>
      </c>
      <c r="L2987" s="4" t="str">
        <f t="shared" si="324"/>
        <v>Submitted</v>
      </c>
      <c r="M2987" s="1">
        <v>522</v>
      </c>
      <c r="N2987" s="1" t="str">
        <f t="shared" si="325"/>
        <v>High_risk</v>
      </c>
      <c r="O2987" s="1" t="str">
        <f t="shared" si="326"/>
        <v>Excellent</v>
      </c>
      <c r="P2987" s="1" t="str">
        <f t="shared" si="327"/>
        <v>Submitted</v>
      </c>
      <c r="Q2987" s="1" t="str">
        <f t="shared" si="328"/>
        <v>Valid</v>
      </c>
      <c r="R2987" s="1" t="s">
        <v>27</v>
      </c>
      <c r="S2987" s="4">
        <v>4639015</v>
      </c>
      <c r="T2987" s="1">
        <v>8.51</v>
      </c>
      <c r="U2987" s="1">
        <v>60</v>
      </c>
      <c r="V2987" s="1">
        <v>77316.92</v>
      </c>
      <c r="W2987" s="4">
        <f t="shared" si="329"/>
        <v>3289834.8041667021</v>
      </c>
      <c r="X2987" s="1" t="s">
        <v>50</v>
      </c>
      <c r="Y2987" s="1" t="s">
        <v>51</v>
      </c>
      <c r="Z2987" s="8">
        <v>48449</v>
      </c>
      <c r="AA2987" s="8" t="str">
        <f>TEXT(Table2[[#This Row],[Application_Date]],"yyy")</f>
        <v>2032</v>
      </c>
      <c r="AB2987" s="8" t="str">
        <f>TEXT(Table2[[#This Row],[Application_Date]],"mmmm")</f>
        <v>August</v>
      </c>
      <c r="AC2987" s="1" t="s">
        <v>61</v>
      </c>
      <c r="AD2987" s="1" t="s">
        <v>42</v>
      </c>
      <c r="AE2987" s="1" t="s">
        <v>62</v>
      </c>
    </row>
    <row r="2988" spans="1:31" x14ac:dyDescent="0.25">
      <c r="A2988" s="1" t="s">
        <v>6116</v>
      </c>
      <c r="B2988" s="1" t="str">
        <f>IF(COUNTIF($A$2:A2988,A2988)&gt;1,"Duplicate","Unique")</f>
        <v>Unique</v>
      </c>
      <c r="C2988" s="1" t="s">
        <v>6117</v>
      </c>
      <c r="D2988" s="1" t="s">
        <v>333</v>
      </c>
      <c r="E2988" s="1" t="str">
        <f t="shared" si="323"/>
        <v>Submitted</v>
      </c>
      <c r="F2988" s="1" t="s">
        <v>47</v>
      </c>
      <c r="G2988" s="1">
        <v>57</v>
      </c>
      <c r="H2988" s="1" t="s">
        <v>24</v>
      </c>
      <c r="I2988" s="1" t="s">
        <v>48</v>
      </c>
      <c r="J2988" s="1" t="s">
        <v>37</v>
      </c>
      <c r="K2988" s="4">
        <v>488529</v>
      </c>
      <c r="L2988" s="4" t="str">
        <f t="shared" si="324"/>
        <v>Submitted</v>
      </c>
      <c r="M2988" s="1">
        <v>532</v>
      </c>
      <c r="N2988" s="1" t="str">
        <f t="shared" si="325"/>
        <v>High_risk</v>
      </c>
      <c r="O2988" s="1" t="str">
        <f t="shared" si="326"/>
        <v>Excellent</v>
      </c>
      <c r="P2988" s="1" t="str">
        <f t="shared" si="327"/>
        <v>Submitted</v>
      </c>
      <c r="Q2988" s="1" t="str">
        <f t="shared" si="328"/>
        <v>Valid</v>
      </c>
      <c r="R2988" s="1" t="s">
        <v>38</v>
      </c>
      <c r="S2988" s="4">
        <v>127754</v>
      </c>
      <c r="T2988" s="1">
        <v>18.86</v>
      </c>
      <c r="U2988" s="1">
        <v>36</v>
      </c>
      <c r="V2988" s="1">
        <v>3548.72</v>
      </c>
      <c r="W2988" s="4">
        <f t="shared" si="329"/>
        <v>200786.70333333366</v>
      </c>
      <c r="X2988" s="1" t="s">
        <v>39</v>
      </c>
      <c r="Y2988" s="1" t="s">
        <v>40</v>
      </c>
      <c r="Z2988" s="8">
        <v>48450</v>
      </c>
      <c r="AA2988" s="8" t="str">
        <f>TEXT(Table2[[#This Row],[Application_Date]],"yyy")</f>
        <v>2032</v>
      </c>
      <c r="AB2988" s="8" t="str">
        <f>TEXT(Table2[[#This Row],[Application_Date]],"mmmm")</f>
        <v>August</v>
      </c>
      <c r="AC2988" s="1" t="s">
        <v>41</v>
      </c>
      <c r="AD2988" s="1" t="s">
        <v>30</v>
      </c>
      <c r="AE2988" s="1" t="s">
        <v>31</v>
      </c>
    </row>
    <row r="2989" spans="1:31" x14ac:dyDescent="0.25">
      <c r="A2989" s="1" t="s">
        <v>6118</v>
      </c>
      <c r="B2989" s="1" t="str">
        <f>IF(COUNTIF($A$2:A2989,A2989)&gt;1,"Duplicate","Unique")</f>
        <v>Unique</v>
      </c>
      <c r="C2989" s="1" t="s">
        <v>6119</v>
      </c>
      <c r="D2989" s="1" t="s">
        <v>575</v>
      </c>
      <c r="E2989" s="1" t="str">
        <f t="shared" si="323"/>
        <v>Submitted</v>
      </c>
      <c r="F2989" s="1" t="s">
        <v>47</v>
      </c>
      <c r="G2989" s="1">
        <v>52</v>
      </c>
      <c r="H2989" s="1" t="s">
        <v>24</v>
      </c>
      <c r="I2989" s="1" t="s">
        <v>25</v>
      </c>
      <c r="J2989" s="1" t="s">
        <v>49</v>
      </c>
      <c r="K2989" s="4">
        <v>864139</v>
      </c>
      <c r="L2989" s="4" t="str">
        <f t="shared" si="324"/>
        <v>Submitted</v>
      </c>
      <c r="M2989" s="1">
        <v>334</v>
      </c>
      <c r="N2989" s="1" t="str">
        <f t="shared" si="325"/>
        <v>High_risk</v>
      </c>
      <c r="O2989" s="1" t="str">
        <f t="shared" si="326"/>
        <v>Excellent</v>
      </c>
      <c r="P2989" s="1" t="str">
        <f t="shared" si="327"/>
        <v>Submitted</v>
      </c>
      <c r="Q2989" s="1" t="str">
        <f t="shared" si="328"/>
        <v>Valid</v>
      </c>
      <c r="R2989" s="1" t="s">
        <v>70</v>
      </c>
      <c r="S2989" s="4">
        <v>710648</v>
      </c>
      <c r="T2989" s="1">
        <v>7.2</v>
      </c>
      <c r="U2989" s="1">
        <v>120</v>
      </c>
      <c r="V2989" s="1">
        <v>5922.07</v>
      </c>
      <c r="W2989" s="4">
        <f t="shared" si="329"/>
        <v>426388.8</v>
      </c>
      <c r="X2989" s="1" t="s">
        <v>342</v>
      </c>
      <c r="Y2989" s="1" t="s">
        <v>86</v>
      </c>
      <c r="Z2989" s="8">
        <v>48451</v>
      </c>
      <c r="AA2989" s="8" t="str">
        <f>TEXT(Table2[[#This Row],[Application_Date]],"yyy")</f>
        <v>2032</v>
      </c>
      <c r="AB2989" s="8" t="str">
        <f>TEXT(Table2[[#This Row],[Application_Date]],"mmmm")</f>
        <v>August</v>
      </c>
      <c r="AC2989" s="1" t="s">
        <v>41</v>
      </c>
      <c r="AD2989" s="1" t="s">
        <v>42</v>
      </c>
      <c r="AE2989" s="1" t="s">
        <v>62</v>
      </c>
    </row>
    <row r="2990" spans="1:31" x14ac:dyDescent="0.25">
      <c r="A2990" s="1" t="s">
        <v>6120</v>
      </c>
      <c r="B2990" s="1" t="str">
        <f>IF(COUNTIF($A$2:A2990,A2990)&gt;1,"Duplicate","Unique")</f>
        <v>Unique</v>
      </c>
      <c r="C2990" s="1" t="s">
        <v>6121</v>
      </c>
      <c r="D2990" s="1" t="s">
        <v>1280</v>
      </c>
      <c r="E2990" s="1" t="str">
        <f t="shared" si="323"/>
        <v>Submitted</v>
      </c>
      <c r="F2990" s="1" t="s">
        <v>47</v>
      </c>
      <c r="G2990" s="1">
        <v>57</v>
      </c>
      <c r="H2990" s="1" t="s">
        <v>24</v>
      </c>
      <c r="I2990" s="1" t="s">
        <v>25</v>
      </c>
      <c r="J2990" s="1" t="s">
        <v>70</v>
      </c>
      <c r="K2990" s="4">
        <v>949577</v>
      </c>
      <c r="L2990" s="4" t="str">
        <f t="shared" si="324"/>
        <v>Submitted</v>
      </c>
      <c r="M2990" s="1">
        <v>889</v>
      </c>
      <c r="N2990" s="1" t="str">
        <f t="shared" si="325"/>
        <v>medium_risk</v>
      </c>
      <c r="O2990" s="1" t="str">
        <f t="shared" si="326"/>
        <v>Excellent</v>
      </c>
      <c r="P2990" s="1" t="str">
        <f t="shared" si="327"/>
        <v>Submitted</v>
      </c>
      <c r="Q2990" s="1" t="str">
        <f t="shared" si="328"/>
        <v>Valid</v>
      </c>
      <c r="R2990" s="1" t="s">
        <v>82</v>
      </c>
      <c r="S2990" s="4">
        <v>135479</v>
      </c>
      <c r="T2990" s="1">
        <v>10.78</v>
      </c>
      <c r="U2990" s="1">
        <v>180</v>
      </c>
      <c r="V2990" s="1">
        <v>752.66</v>
      </c>
      <c r="W2990" s="4">
        <f t="shared" si="329"/>
        <v>121705.30166666667</v>
      </c>
      <c r="X2990" s="1" t="s">
        <v>59</v>
      </c>
      <c r="Y2990" s="1" t="s">
        <v>60</v>
      </c>
      <c r="Z2990" s="8">
        <v>48452</v>
      </c>
      <c r="AA2990" s="8" t="str">
        <f>TEXT(Table2[[#This Row],[Application_Date]],"yyy")</f>
        <v>2032</v>
      </c>
      <c r="AB2990" s="8" t="str">
        <f>TEXT(Table2[[#This Row],[Application_Date]],"mmmm")</f>
        <v>August</v>
      </c>
      <c r="AC2990" s="1" t="s">
        <v>52</v>
      </c>
      <c r="AD2990" s="1" t="s">
        <v>42</v>
      </c>
      <c r="AE2990" s="1" t="s">
        <v>43</v>
      </c>
    </row>
    <row r="2991" spans="1:31" x14ac:dyDescent="0.25">
      <c r="A2991" s="1" t="s">
        <v>6122</v>
      </c>
      <c r="B2991" s="1" t="str">
        <f>IF(COUNTIF($A$2:A2991,A2991)&gt;1,"Duplicate","Unique")</f>
        <v>Unique</v>
      </c>
      <c r="C2991" s="1" t="s">
        <v>6123</v>
      </c>
      <c r="D2991" s="1" t="s">
        <v>46</v>
      </c>
      <c r="E2991" s="1" t="str">
        <f t="shared" si="323"/>
        <v>Submitted</v>
      </c>
      <c r="F2991" s="1" t="s">
        <v>47</v>
      </c>
      <c r="G2991" s="1">
        <v>25</v>
      </c>
      <c r="H2991" s="1" t="s">
        <v>24</v>
      </c>
      <c r="I2991" s="1" t="s">
        <v>25</v>
      </c>
      <c r="J2991" s="1" t="s">
        <v>70</v>
      </c>
      <c r="K2991" s="4">
        <v>660688</v>
      </c>
      <c r="L2991" s="4" t="str">
        <f t="shared" si="324"/>
        <v>Submitted</v>
      </c>
      <c r="M2991" s="1">
        <v>783</v>
      </c>
      <c r="N2991" s="1" t="str">
        <f t="shared" si="325"/>
        <v>medium_risk</v>
      </c>
      <c r="O2991" s="1" t="str">
        <f t="shared" si="326"/>
        <v>Excellent</v>
      </c>
      <c r="P2991" s="1" t="str">
        <f t="shared" si="327"/>
        <v>Submitted</v>
      </c>
      <c r="Q2991" s="1" t="str">
        <f t="shared" si="328"/>
        <v>Valid</v>
      </c>
      <c r="R2991" s="1" t="s">
        <v>82</v>
      </c>
      <c r="S2991" s="4">
        <v>4727035</v>
      </c>
      <c r="T2991" s="1">
        <v>11.78</v>
      </c>
      <c r="U2991" s="1">
        <v>24</v>
      </c>
      <c r="V2991" s="1">
        <v>196959.79</v>
      </c>
      <c r="W2991" s="4">
        <f t="shared" si="329"/>
        <v>4640373.0366661083</v>
      </c>
      <c r="X2991" s="1" t="s">
        <v>95</v>
      </c>
      <c r="Y2991" s="1" t="s">
        <v>96</v>
      </c>
      <c r="Z2991" s="8">
        <v>48453</v>
      </c>
      <c r="AA2991" s="8" t="str">
        <f>TEXT(Table2[[#This Row],[Application_Date]],"yyy")</f>
        <v>2032</v>
      </c>
      <c r="AB2991" s="8" t="str">
        <f>TEXT(Table2[[#This Row],[Application_Date]],"mmmm")</f>
        <v>August</v>
      </c>
      <c r="AC2991" s="1" t="s">
        <v>52</v>
      </c>
      <c r="AD2991" s="1" t="s">
        <v>42</v>
      </c>
      <c r="AE2991" s="1" t="s">
        <v>43</v>
      </c>
    </row>
    <row r="2992" spans="1:31" x14ac:dyDescent="0.25">
      <c r="A2992" s="1" t="s">
        <v>6124</v>
      </c>
      <c r="B2992" s="1" t="str">
        <f>IF(COUNTIF($A$2:A2992,A2992)&gt;1,"Duplicate","Unique")</f>
        <v>Unique</v>
      </c>
      <c r="C2992" s="1" t="s">
        <v>6125</v>
      </c>
      <c r="D2992" s="1" t="s">
        <v>183</v>
      </c>
      <c r="E2992" s="1" t="str">
        <f t="shared" si="323"/>
        <v>Submitted</v>
      </c>
      <c r="F2992" s="1" t="s">
        <v>35</v>
      </c>
      <c r="G2992" s="1">
        <v>18</v>
      </c>
      <c r="H2992" s="1" t="s">
        <v>24</v>
      </c>
      <c r="I2992" s="1" t="s">
        <v>25</v>
      </c>
      <c r="J2992" s="1" t="s">
        <v>26</v>
      </c>
      <c r="K2992" s="4">
        <v>2324282</v>
      </c>
      <c r="L2992" s="4" t="str">
        <f t="shared" si="324"/>
        <v>Submitted</v>
      </c>
      <c r="M2992" s="1">
        <v>462</v>
      </c>
      <c r="N2992" s="1" t="str">
        <f t="shared" si="325"/>
        <v>High_risk</v>
      </c>
      <c r="O2992" s="1" t="str">
        <f t="shared" si="326"/>
        <v>Excellent</v>
      </c>
      <c r="P2992" s="1" t="str">
        <f t="shared" si="327"/>
        <v>Submitted</v>
      </c>
      <c r="Q2992" s="1" t="str">
        <f t="shared" si="328"/>
        <v>Valid</v>
      </c>
      <c r="R2992" s="1" t="s">
        <v>70</v>
      </c>
      <c r="S2992" s="4">
        <v>3655850</v>
      </c>
      <c r="T2992" s="1">
        <v>8.69</v>
      </c>
      <c r="U2992" s="1">
        <v>24</v>
      </c>
      <c r="V2992" s="1">
        <v>152327.07999999999</v>
      </c>
      <c r="W2992" s="4">
        <f t="shared" si="329"/>
        <v>2647450.2664280012</v>
      </c>
      <c r="X2992" s="1" t="s">
        <v>28</v>
      </c>
      <c r="Y2992" s="1" t="s">
        <v>29</v>
      </c>
      <c r="Z2992" s="8">
        <v>48454</v>
      </c>
      <c r="AA2992" s="8" t="str">
        <f>TEXT(Table2[[#This Row],[Application_Date]],"yyy")</f>
        <v>2032</v>
      </c>
      <c r="AB2992" s="8" t="str">
        <f>TEXT(Table2[[#This Row],[Application_Date]],"mmmm")</f>
        <v>August</v>
      </c>
      <c r="AC2992" s="1" t="s">
        <v>61</v>
      </c>
      <c r="AD2992" s="1" t="s">
        <v>42</v>
      </c>
      <c r="AE2992" s="1" t="s">
        <v>31</v>
      </c>
    </row>
    <row r="2993" spans="1:31" x14ac:dyDescent="0.25">
      <c r="A2993" s="1" t="s">
        <v>6126</v>
      </c>
      <c r="B2993" s="1" t="str">
        <f>IF(COUNTIF($A$2:A2993,A2993)&gt;1,"Duplicate","Unique")</f>
        <v>Unique</v>
      </c>
      <c r="C2993" s="1" t="s">
        <v>6127</v>
      </c>
      <c r="D2993" s="1" t="s">
        <v>489</v>
      </c>
      <c r="E2993" s="1" t="str">
        <f t="shared" si="323"/>
        <v>Submitted</v>
      </c>
      <c r="F2993" s="1" t="s">
        <v>47</v>
      </c>
      <c r="G2993" s="1">
        <v>56</v>
      </c>
      <c r="H2993" s="1" t="s">
        <v>36</v>
      </c>
      <c r="I2993" s="1" t="s">
        <v>48</v>
      </c>
      <c r="J2993" s="1" t="s">
        <v>49</v>
      </c>
      <c r="K2993" s="4">
        <v>636211</v>
      </c>
      <c r="L2993" s="4" t="str">
        <f t="shared" si="324"/>
        <v>Submitted</v>
      </c>
      <c r="M2993" s="1">
        <v>325</v>
      </c>
      <c r="N2993" s="1" t="str">
        <f t="shared" si="325"/>
        <v>High_risk</v>
      </c>
      <c r="O2993" s="1" t="str">
        <f t="shared" si="326"/>
        <v>Excellent</v>
      </c>
      <c r="P2993" s="1" t="str">
        <f t="shared" si="327"/>
        <v>Submitted</v>
      </c>
      <c r="Q2993" s="1" t="str">
        <f t="shared" si="328"/>
        <v>Valid</v>
      </c>
      <c r="R2993" s="1" t="s">
        <v>38</v>
      </c>
      <c r="S2993" s="4">
        <v>1342116</v>
      </c>
      <c r="T2993" s="1">
        <v>18.010000000000002</v>
      </c>
      <c r="U2993" s="1">
        <v>180</v>
      </c>
      <c r="V2993" s="1">
        <v>7456.2</v>
      </c>
      <c r="W2993" s="4">
        <f t="shared" si="329"/>
        <v>2014292.4300000002</v>
      </c>
      <c r="X2993" s="1" t="s">
        <v>59</v>
      </c>
      <c r="Y2993" s="1" t="s">
        <v>60</v>
      </c>
      <c r="Z2993" s="8">
        <v>48455</v>
      </c>
      <c r="AA2993" s="8" t="str">
        <f>TEXT(Table2[[#This Row],[Application_Date]],"yyy")</f>
        <v>2032</v>
      </c>
      <c r="AB2993" s="8" t="str">
        <f>TEXT(Table2[[#This Row],[Application_Date]],"mmmm")</f>
        <v>August</v>
      </c>
      <c r="AC2993" s="1" t="s">
        <v>52</v>
      </c>
      <c r="AD2993" s="1" t="s">
        <v>30</v>
      </c>
      <c r="AE2993" s="1" t="s">
        <v>66</v>
      </c>
    </row>
    <row r="2994" spans="1:31" x14ac:dyDescent="0.25">
      <c r="A2994" s="1" t="s">
        <v>6128</v>
      </c>
      <c r="B2994" s="1" t="str">
        <f>IF(COUNTIF($A$2:A2994,A2994)&gt;1,"Duplicate","Unique")</f>
        <v>Unique</v>
      </c>
      <c r="C2994" s="1" t="s">
        <v>6129</v>
      </c>
      <c r="D2994" s="1" t="s">
        <v>392</v>
      </c>
      <c r="E2994" s="1" t="str">
        <f t="shared" si="323"/>
        <v>Submitted</v>
      </c>
      <c r="F2994" s="1" t="s">
        <v>47</v>
      </c>
      <c r="G2994" s="1">
        <v>26</v>
      </c>
      <c r="H2994" s="1" t="s">
        <v>24</v>
      </c>
      <c r="I2994" s="1" t="s">
        <v>48</v>
      </c>
      <c r="J2994" s="1" t="s">
        <v>49</v>
      </c>
      <c r="K2994" s="4">
        <v>1731083</v>
      </c>
      <c r="L2994" s="4" t="str">
        <f t="shared" si="324"/>
        <v>Submitted</v>
      </c>
      <c r="M2994" s="1">
        <v>348</v>
      </c>
      <c r="N2994" s="1" t="str">
        <f t="shared" si="325"/>
        <v>High_risk</v>
      </c>
      <c r="O2994" s="1" t="str">
        <f t="shared" si="326"/>
        <v>Excellent</v>
      </c>
      <c r="P2994" s="1" t="str">
        <f t="shared" si="327"/>
        <v>Submitted</v>
      </c>
      <c r="Q2994" s="1" t="str">
        <f t="shared" si="328"/>
        <v>Valid</v>
      </c>
      <c r="R2994" s="1" t="s">
        <v>70</v>
      </c>
      <c r="S2994" s="4">
        <v>361411</v>
      </c>
      <c r="T2994" s="1">
        <v>9.36</v>
      </c>
      <c r="U2994" s="1">
        <v>12</v>
      </c>
      <c r="V2994" s="1">
        <v>30117.58</v>
      </c>
      <c r="W2994" s="4">
        <f t="shared" si="329"/>
        <v>282179.50371284148</v>
      </c>
      <c r="X2994" s="1" t="s">
        <v>85</v>
      </c>
      <c r="Y2994" s="1" t="s">
        <v>86</v>
      </c>
      <c r="Z2994" s="8">
        <v>48456</v>
      </c>
      <c r="AA2994" s="8" t="str">
        <f>TEXT(Table2[[#This Row],[Application_Date]],"yyy")</f>
        <v>2032</v>
      </c>
      <c r="AB2994" s="8" t="str">
        <f>TEXT(Table2[[#This Row],[Application_Date]],"mmmm")</f>
        <v>August</v>
      </c>
      <c r="AC2994" s="1" t="s">
        <v>61</v>
      </c>
      <c r="AD2994" s="1" t="s">
        <v>42</v>
      </c>
      <c r="AE2994" s="1" t="s">
        <v>62</v>
      </c>
    </row>
    <row r="2995" spans="1:31" x14ac:dyDescent="0.25">
      <c r="A2995" s="1" t="s">
        <v>6130</v>
      </c>
      <c r="B2995" s="1" t="str">
        <f>IF(COUNTIF($A$2:A2995,A2995)&gt;1,"Duplicate","Unique")</f>
        <v>Unique</v>
      </c>
      <c r="C2995" s="1" t="s">
        <v>6131</v>
      </c>
      <c r="D2995" s="1" t="s">
        <v>177</v>
      </c>
      <c r="E2995" s="1" t="str">
        <f t="shared" si="323"/>
        <v>Submitted</v>
      </c>
      <c r="F2995" s="1" t="s">
        <v>35</v>
      </c>
      <c r="G2995" s="1">
        <v>49</v>
      </c>
      <c r="H2995" s="1" t="s">
        <v>36</v>
      </c>
      <c r="I2995" s="1" t="s">
        <v>25</v>
      </c>
      <c r="J2995" s="1" t="s">
        <v>37</v>
      </c>
      <c r="K2995" s="4">
        <v>477783</v>
      </c>
      <c r="L2995" s="4" t="str">
        <f t="shared" si="324"/>
        <v>Submitted</v>
      </c>
      <c r="M2995" s="1">
        <v>421</v>
      </c>
      <c r="N2995" s="1" t="str">
        <f t="shared" si="325"/>
        <v>High_risk</v>
      </c>
      <c r="O2995" s="1" t="str">
        <f t="shared" si="326"/>
        <v>Excellent</v>
      </c>
      <c r="P2995" s="1" t="str">
        <f t="shared" si="327"/>
        <v>Submitted</v>
      </c>
      <c r="Q2995" s="1" t="str">
        <f t="shared" si="328"/>
        <v>Valid</v>
      </c>
      <c r="R2995" s="1" t="s">
        <v>38</v>
      </c>
      <c r="S2995" s="4">
        <v>3958011</v>
      </c>
      <c r="T2995" s="1">
        <v>9.94</v>
      </c>
      <c r="U2995" s="1">
        <v>120</v>
      </c>
      <c r="V2995" s="1">
        <v>32983.43</v>
      </c>
      <c r="W2995" s="4">
        <f t="shared" si="329"/>
        <v>3278552.4449999998</v>
      </c>
      <c r="X2995" s="1" t="s">
        <v>50</v>
      </c>
      <c r="Y2995" s="1" t="s">
        <v>51</v>
      </c>
      <c r="Z2995" s="8">
        <v>48457</v>
      </c>
      <c r="AA2995" s="8" t="str">
        <f>TEXT(Table2[[#This Row],[Application_Date]],"yyy")</f>
        <v>2032</v>
      </c>
      <c r="AB2995" s="8" t="str">
        <f>TEXT(Table2[[#This Row],[Application_Date]],"mmmm")</f>
        <v>August</v>
      </c>
      <c r="AC2995" s="1" t="s">
        <v>61</v>
      </c>
      <c r="AD2995" s="1" t="s">
        <v>42</v>
      </c>
      <c r="AE2995" s="1" t="s">
        <v>66</v>
      </c>
    </row>
    <row r="2996" spans="1:31" x14ac:dyDescent="0.25">
      <c r="A2996" s="1" t="s">
        <v>6132</v>
      </c>
      <c r="B2996" s="1" t="str">
        <f>IF(COUNTIF($A$2:A2996,A2996)&gt;1,"Duplicate","Unique")</f>
        <v>Unique</v>
      </c>
      <c r="C2996" s="1" t="s">
        <v>6133</v>
      </c>
      <c r="D2996" s="1" t="s">
        <v>65</v>
      </c>
      <c r="E2996" s="1" t="str">
        <f t="shared" si="323"/>
        <v>Submitted</v>
      </c>
      <c r="F2996" s="1" t="s">
        <v>35</v>
      </c>
      <c r="G2996" s="1">
        <v>64</v>
      </c>
      <c r="H2996" s="1" t="s">
        <v>36</v>
      </c>
      <c r="I2996" s="1" t="s">
        <v>25</v>
      </c>
      <c r="J2996" s="1" t="s">
        <v>37</v>
      </c>
      <c r="K2996" s="4">
        <v>334369</v>
      </c>
      <c r="L2996" s="4" t="str">
        <f t="shared" si="324"/>
        <v>Submitted</v>
      </c>
      <c r="M2996" s="1">
        <v>672</v>
      </c>
      <c r="N2996" s="1" t="str">
        <f t="shared" si="325"/>
        <v>low_risk</v>
      </c>
      <c r="O2996" s="1" t="str">
        <f t="shared" si="326"/>
        <v>Excellent</v>
      </c>
      <c r="P2996" s="1" t="str">
        <f t="shared" si="327"/>
        <v>Submitted</v>
      </c>
      <c r="Q2996" s="1" t="str">
        <f t="shared" si="328"/>
        <v>Valid</v>
      </c>
      <c r="R2996" s="1" t="s">
        <v>38</v>
      </c>
      <c r="S2996" s="4">
        <v>623479</v>
      </c>
      <c r="T2996" s="1">
        <v>14.02</v>
      </c>
      <c r="U2996" s="1">
        <v>36</v>
      </c>
      <c r="V2996" s="1">
        <v>17318.86</v>
      </c>
      <c r="W2996" s="4">
        <f t="shared" si="329"/>
        <v>728431.29833391123</v>
      </c>
      <c r="X2996" s="1" t="s">
        <v>50</v>
      </c>
      <c r="Y2996" s="1" t="s">
        <v>51</v>
      </c>
      <c r="Z2996" s="8">
        <v>48458</v>
      </c>
      <c r="AA2996" s="8" t="str">
        <f>TEXT(Table2[[#This Row],[Application_Date]],"yyy")</f>
        <v>2032</v>
      </c>
      <c r="AB2996" s="8" t="str">
        <f>TEXT(Table2[[#This Row],[Application_Date]],"mmmm")</f>
        <v>September</v>
      </c>
      <c r="AC2996" s="1" t="s">
        <v>52</v>
      </c>
      <c r="AD2996" s="1" t="s">
        <v>30</v>
      </c>
      <c r="AE2996" s="1" t="s">
        <v>66</v>
      </c>
    </row>
    <row r="2997" spans="1:31" x14ac:dyDescent="0.25">
      <c r="A2997" s="1" t="s">
        <v>6134</v>
      </c>
      <c r="B2997" s="1" t="str">
        <f>IF(COUNTIF($A$2:A2997,A2997)&gt;1,"Duplicate","Unique")</f>
        <v>Unique</v>
      </c>
      <c r="C2997" s="1" t="s">
        <v>6135</v>
      </c>
      <c r="D2997" s="1" t="s">
        <v>154</v>
      </c>
      <c r="E2997" s="1" t="str">
        <f t="shared" si="323"/>
        <v>Submitted</v>
      </c>
      <c r="F2997" s="1" t="s">
        <v>35</v>
      </c>
      <c r="G2997" s="1">
        <v>40</v>
      </c>
      <c r="H2997" s="1" t="s">
        <v>24</v>
      </c>
      <c r="I2997" s="1" t="s">
        <v>48</v>
      </c>
      <c r="J2997" s="1" t="s">
        <v>49</v>
      </c>
      <c r="K2997" s="4">
        <v>785158</v>
      </c>
      <c r="L2997" s="4" t="str">
        <f t="shared" si="324"/>
        <v>Submitted</v>
      </c>
      <c r="M2997" s="1">
        <v>798</v>
      </c>
      <c r="N2997" s="1" t="str">
        <f t="shared" si="325"/>
        <v>medium_risk</v>
      </c>
      <c r="O2997" s="1" t="str">
        <f t="shared" si="326"/>
        <v>Excellent</v>
      </c>
      <c r="P2997" s="1" t="str">
        <f t="shared" si="327"/>
        <v>Submitted</v>
      </c>
      <c r="Q2997" s="1" t="str">
        <f t="shared" si="328"/>
        <v>Valid</v>
      </c>
      <c r="R2997" s="1" t="s">
        <v>27</v>
      </c>
      <c r="S2997" s="4">
        <v>2013438</v>
      </c>
      <c r="T2997" s="1">
        <v>17.72</v>
      </c>
      <c r="U2997" s="1">
        <v>24</v>
      </c>
      <c r="V2997" s="1">
        <v>83893.25</v>
      </c>
      <c r="W2997" s="4">
        <f t="shared" si="329"/>
        <v>2973176.7810480916</v>
      </c>
      <c r="X2997" s="1" t="s">
        <v>85</v>
      </c>
      <c r="Y2997" s="1" t="s">
        <v>86</v>
      </c>
      <c r="Z2997" s="8">
        <v>48459</v>
      </c>
      <c r="AA2997" s="8" t="str">
        <f>TEXT(Table2[[#This Row],[Application_Date]],"yyy")</f>
        <v>2032</v>
      </c>
      <c r="AB2997" s="8" t="str">
        <f>TEXT(Table2[[#This Row],[Application_Date]],"mmmm")</f>
        <v>September</v>
      </c>
      <c r="AC2997" s="1" t="s">
        <v>41</v>
      </c>
      <c r="AD2997" s="1" t="s">
        <v>42</v>
      </c>
      <c r="AE2997" s="1" t="s">
        <v>62</v>
      </c>
    </row>
    <row r="2998" spans="1:31" x14ac:dyDescent="0.25">
      <c r="A2998" s="1" t="s">
        <v>6136</v>
      </c>
      <c r="B2998" s="1" t="str">
        <f>IF(COUNTIF($A$2:A2998,A2998)&gt;1,"Duplicate","Unique")</f>
        <v>Unique</v>
      </c>
      <c r="C2998" s="1" t="s">
        <v>6137</v>
      </c>
      <c r="D2998" s="1" t="s">
        <v>199</v>
      </c>
      <c r="E2998" s="1" t="str">
        <f t="shared" si="323"/>
        <v>Submitted</v>
      </c>
      <c r="F2998" s="1" t="s">
        <v>35</v>
      </c>
      <c r="G2998" s="1">
        <v>32</v>
      </c>
      <c r="H2998" s="1" t="s">
        <v>36</v>
      </c>
      <c r="I2998" s="1" t="s">
        <v>48</v>
      </c>
      <c r="J2998" s="1" t="s">
        <v>37</v>
      </c>
      <c r="K2998" s="4">
        <v>0</v>
      </c>
      <c r="L2998" s="4" t="str">
        <f t="shared" si="324"/>
        <v>Submitted</v>
      </c>
      <c r="M2998" s="1">
        <v>560</v>
      </c>
      <c r="N2998" s="1" t="str">
        <f t="shared" si="325"/>
        <v>High_risk</v>
      </c>
      <c r="O2998" s="1" t="str">
        <f t="shared" si="326"/>
        <v>Excellent</v>
      </c>
      <c r="P2998" s="1" t="str">
        <f t="shared" si="327"/>
        <v>Submitted</v>
      </c>
      <c r="Q2998" s="1" t="str">
        <f t="shared" si="328"/>
        <v>Valid</v>
      </c>
      <c r="R2998" s="1" t="s">
        <v>27</v>
      </c>
      <c r="S2998" s="4">
        <v>2339753</v>
      </c>
      <c r="T2998" s="1">
        <v>7.07</v>
      </c>
      <c r="U2998" s="1">
        <v>24</v>
      </c>
      <c r="V2998" s="1">
        <v>97489.71</v>
      </c>
      <c r="W2998" s="4">
        <f t="shared" si="329"/>
        <v>1378524.9566799442</v>
      </c>
      <c r="X2998" s="1" t="s">
        <v>95</v>
      </c>
      <c r="Y2998" s="1" t="s">
        <v>96</v>
      </c>
      <c r="Z2998" s="8">
        <v>48460</v>
      </c>
      <c r="AA2998" s="8" t="str">
        <f>TEXT(Table2[[#This Row],[Application_Date]],"yyy")</f>
        <v>2032</v>
      </c>
      <c r="AB2998" s="8" t="str">
        <f>TEXT(Table2[[#This Row],[Application_Date]],"mmmm")</f>
        <v>September</v>
      </c>
      <c r="AC2998" s="1" t="s">
        <v>61</v>
      </c>
      <c r="AD2998" s="1" t="s">
        <v>42</v>
      </c>
      <c r="AE2998" s="1" t="s">
        <v>66</v>
      </c>
    </row>
    <row r="2999" spans="1:31" x14ac:dyDescent="0.25">
      <c r="A2999" s="1" t="s">
        <v>6138</v>
      </c>
      <c r="B2999" s="1" t="str">
        <f>IF(COUNTIF($A$2:A2999,A2999)&gt;1,"Duplicate","Unique")</f>
        <v>Unique</v>
      </c>
      <c r="C2999" s="1" t="s">
        <v>6139</v>
      </c>
      <c r="D2999" s="1" t="s">
        <v>314</v>
      </c>
      <c r="E2999" s="1" t="str">
        <f t="shared" si="323"/>
        <v>Submitted</v>
      </c>
      <c r="F2999" s="1" t="s">
        <v>47</v>
      </c>
      <c r="G2999" s="1">
        <v>18</v>
      </c>
      <c r="H2999" s="1" t="s">
        <v>36</v>
      </c>
      <c r="I2999" s="1" t="s">
        <v>48</v>
      </c>
      <c r="J2999" s="1" t="s">
        <v>37</v>
      </c>
      <c r="K2999" s="4">
        <v>698358</v>
      </c>
      <c r="L2999" s="4" t="str">
        <f t="shared" si="324"/>
        <v>Submitted</v>
      </c>
      <c r="M2999" s="1">
        <v>855</v>
      </c>
      <c r="N2999" s="1" t="str">
        <f t="shared" si="325"/>
        <v>medium_risk</v>
      </c>
      <c r="O2999" s="1" t="str">
        <f t="shared" si="326"/>
        <v>Excellent</v>
      </c>
      <c r="P2999" s="1" t="str">
        <f t="shared" si="327"/>
        <v>Submitted</v>
      </c>
      <c r="Q2999" s="1" t="str">
        <f t="shared" si="328"/>
        <v>Valid</v>
      </c>
      <c r="R2999" s="1" t="s">
        <v>38</v>
      </c>
      <c r="S2999" s="4">
        <v>4884428</v>
      </c>
      <c r="T2999" s="1">
        <v>11.27</v>
      </c>
      <c r="U2999" s="1">
        <v>36</v>
      </c>
      <c r="V2999" s="1">
        <v>135678.56</v>
      </c>
      <c r="W2999" s="4">
        <f t="shared" si="329"/>
        <v>4587291.9635362932</v>
      </c>
      <c r="X2999" s="1" t="s">
        <v>39</v>
      </c>
      <c r="Y2999" s="1" t="s">
        <v>40</v>
      </c>
      <c r="Z2999" s="8">
        <v>48461</v>
      </c>
      <c r="AA2999" s="8" t="str">
        <f>TEXT(Table2[[#This Row],[Application_Date]],"yyy")</f>
        <v>2032</v>
      </c>
      <c r="AB2999" s="8" t="str">
        <f>TEXT(Table2[[#This Row],[Application_Date]],"mmmm")</f>
        <v>September</v>
      </c>
      <c r="AC2999" s="1" t="s">
        <v>61</v>
      </c>
      <c r="AD2999" s="1" t="s">
        <v>42</v>
      </c>
      <c r="AE2999" s="1" t="s">
        <v>31</v>
      </c>
    </row>
    <row r="3000" spans="1:31" x14ac:dyDescent="0.25">
      <c r="A3000" s="1" t="s">
        <v>6140</v>
      </c>
      <c r="B3000" s="1" t="str">
        <f>IF(COUNTIF($A$2:A3000,A3000)&gt;1,"Duplicate","Unique")</f>
        <v>Unique</v>
      </c>
      <c r="C3000" s="1" t="s">
        <v>6141</v>
      </c>
      <c r="D3000" s="1" t="s">
        <v>183</v>
      </c>
      <c r="E3000" s="1" t="str">
        <f t="shared" si="323"/>
        <v>Submitted</v>
      </c>
      <c r="F3000" s="1" t="s">
        <v>47</v>
      </c>
      <c r="G3000" s="1">
        <v>64</v>
      </c>
      <c r="H3000" s="1" t="s">
        <v>36</v>
      </c>
      <c r="I3000" s="1" t="s">
        <v>25</v>
      </c>
      <c r="J3000" s="1" t="s">
        <v>70</v>
      </c>
      <c r="K3000" s="4">
        <v>2492097</v>
      </c>
      <c r="L3000" s="4" t="str">
        <f t="shared" si="324"/>
        <v>Submitted</v>
      </c>
      <c r="M3000" s="1">
        <v>566</v>
      </c>
      <c r="N3000" s="1" t="str">
        <f t="shared" si="325"/>
        <v>High_risk</v>
      </c>
      <c r="O3000" s="1" t="str">
        <f t="shared" si="326"/>
        <v>Excellent</v>
      </c>
      <c r="P3000" s="1" t="str">
        <f t="shared" si="327"/>
        <v>Submitted</v>
      </c>
      <c r="Q3000" s="1" t="str">
        <f t="shared" si="328"/>
        <v>Valid</v>
      </c>
      <c r="R3000" s="1" t="s">
        <v>38</v>
      </c>
      <c r="S3000" s="4">
        <v>4312106</v>
      </c>
      <c r="T3000" s="1">
        <v>8.17</v>
      </c>
      <c r="U3000" s="1">
        <v>180</v>
      </c>
      <c r="V3000" s="1">
        <v>23956.14</v>
      </c>
      <c r="W3000" s="4">
        <f t="shared" si="329"/>
        <v>2935825.5016666665</v>
      </c>
      <c r="X3000" s="1" t="s">
        <v>95</v>
      </c>
      <c r="Y3000" s="1" t="s">
        <v>96</v>
      </c>
      <c r="Z3000" s="8">
        <v>48462</v>
      </c>
      <c r="AA3000" s="8" t="str">
        <f>TEXT(Table2[[#This Row],[Application_Date]],"yyy")</f>
        <v>2032</v>
      </c>
      <c r="AB3000" s="8" t="str">
        <f>TEXT(Table2[[#This Row],[Application_Date]],"mmmm")</f>
        <v>September</v>
      </c>
      <c r="AC3000" s="1" t="s">
        <v>61</v>
      </c>
      <c r="AD3000" s="1" t="s">
        <v>30</v>
      </c>
      <c r="AE3000" s="1" t="s">
        <v>66</v>
      </c>
    </row>
    <row r="3001" spans="1:31" x14ac:dyDescent="0.25">
      <c r="A3001" s="1" t="s">
        <v>6142</v>
      </c>
      <c r="B3001" s="1" t="str">
        <f>IF(COUNTIF($A$2:A3001,A3001)&gt;1,"Duplicate","Unique")</f>
        <v>Unique</v>
      </c>
      <c r="C3001" s="1" t="s">
        <v>6143</v>
      </c>
      <c r="D3001" s="1" t="s">
        <v>392</v>
      </c>
      <c r="E3001" s="1" t="str">
        <f t="shared" si="323"/>
        <v>Submitted</v>
      </c>
      <c r="F3001" s="1" t="s">
        <v>47</v>
      </c>
      <c r="G3001" s="1">
        <v>20</v>
      </c>
      <c r="H3001" s="1" t="s">
        <v>36</v>
      </c>
      <c r="I3001" s="1" t="s">
        <v>48</v>
      </c>
      <c r="J3001" s="1" t="s">
        <v>37</v>
      </c>
      <c r="K3001" s="4">
        <v>679084</v>
      </c>
      <c r="L3001" s="4" t="str">
        <f t="shared" si="324"/>
        <v>Submitted</v>
      </c>
      <c r="M3001" s="1">
        <v>780</v>
      </c>
      <c r="N3001" s="1" t="str">
        <f t="shared" si="325"/>
        <v>medium_risk</v>
      </c>
      <c r="O3001" s="1" t="str">
        <f t="shared" si="326"/>
        <v>Excellent</v>
      </c>
      <c r="P3001" s="1" t="str">
        <f t="shared" si="327"/>
        <v>Submitted</v>
      </c>
      <c r="Q3001" s="1" t="str">
        <f t="shared" si="328"/>
        <v>Valid</v>
      </c>
      <c r="R3001" s="1" t="s">
        <v>27</v>
      </c>
      <c r="S3001" s="4">
        <v>4617727</v>
      </c>
      <c r="T3001" s="1">
        <v>10.44</v>
      </c>
      <c r="U3001" s="1">
        <v>60</v>
      </c>
      <c r="V3001" s="1">
        <v>76962.12</v>
      </c>
      <c r="W3001" s="4">
        <f t="shared" si="329"/>
        <v>4017422.4899999998</v>
      </c>
      <c r="X3001" s="1" t="s">
        <v>85</v>
      </c>
      <c r="Y3001" s="1" t="s">
        <v>86</v>
      </c>
      <c r="Z3001" s="8">
        <v>48463</v>
      </c>
      <c r="AA3001" s="8" t="str">
        <f>TEXT(Table2[[#This Row],[Application_Date]],"yyy")</f>
        <v>2032</v>
      </c>
      <c r="AB3001" s="8" t="str">
        <f>TEXT(Table2[[#This Row],[Application_Date]],"mmmm")</f>
        <v>September</v>
      </c>
      <c r="AC3001" s="1" t="s">
        <v>61</v>
      </c>
      <c r="AD3001" s="1" t="s">
        <v>30</v>
      </c>
      <c r="AE3001" s="1" t="s">
        <v>43</v>
      </c>
    </row>
    <row r="3002" spans="1:31" x14ac:dyDescent="0.25">
      <c r="A3002" s="1" t="s">
        <v>6144</v>
      </c>
      <c r="B3002" s="1" t="str">
        <f>IF(COUNTIF($A$2:A3002,A3002)&gt;1,"Duplicate","Unique")</f>
        <v>Unique</v>
      </c>
      <c r="C3002" s="1" t="s">
        <v>6145</v>
      </c>
      <c r="D3002" s="1" t="s">
        <v>183</v>
      </c>
      <c r="E3002" s="1" t="str">
        <f t="shared" si="323"/>
        <v>Submitted</v>
      </c>
      <c r="F3002" s="1" t="s">
        <v>35</v>
      </c>
      <c r="G3002" s="1">
        <v>45</v>
      </c>
      <c r="H3002" s="1" t="s">
        <v>24</v>
      </c>
      <c r="I3002" s="1" t="s">
        <v>48</v>
      </c>
      <c r="J3002" s="1" t="s">
        <v>49</v>
      </c>
      <c r="K3002" s="4">
        <v>443217</v>
      </c>
      <c r="L3002" s="4" t="str">
        <f t="shared" si="324"/>
        <v>Submitted</v>
      </c>
      <c r="M3002" s="1">
        <v>365</v>
      </c>
      <c r="N3002" s="1" t="str">
        <f t="shared" si="325"/>
        <v>High_risk</v>
      </c>
      <c r="O3002" s="1" t="str">
        <f t="shared" si="326"/>
        <v>Excellent</v>
      </c>
      <c r="P3002" s="1" t="str">
        <f t="shared" si="327"/>
        <v>Submitted</v>
      </c>
      <c r="Q3002" s="1" t="str">
        <f t="shared" si="328"/>
        <v>Valid</v>
      </c>
      <c r="R3002" s="1" t="s">
        <v>27</v>
      </c>
      <c r="S3002" s="4">
        <v>3503526</v>
      </c>
      <c r="T3002" s="1">
        <v>16.079999999999998</v>
      </c>
      <c r="U3002" s="1">
        <v>60</v>
      </c>
      <c r="V3002" s="1">
        <v>58392.1</v>
      </c>
      <c r="W3002" s="4">
        <f t="shared" si="329"/>
        <v>4694724.84</v>
      </c>
      <c r="X3002" s="1" t="s">
        <v>105</v>
      </c>
      <c r="Y3002" s="1" t="s">
        <v>106</v>
      </c>
      <c r="Z3002" s="8">
        <v>48464</v>
      </c>
      <c r="AA3002" s="8" t="str">
        <f>TEXT(Table2[[#This Row],[Application_Date]],"yyy")</f>
        <v>2032</v>
      </c>
      <c r="AB3002" s="8" t="str">
        <f>TEXT(Table2[[#This Row],[Application_Date]],"mmmm")</f>
        <v>September</v>
      </c>
      <c r="AC3002" s="1" t="s">
        <v>52</v>
      </c>
      <c r="AD3002" s="1" t="s">
        <v>30</v>
      </c>
      <c r="AE3002" s="1" t="s">
        <v>62</v>
      </c>
    </row>
    <row r="3003" spans="1:31" x14ac:dyDescent="0.25">
      <c r="A3003" s="1" t="s">
        <v>6146</v>
      </c>
      <c r="B3003" s="1" t="str">
        <f>IF(COUNTIF($A$2:A3003,A3003)&gt;1,"Duplicate","Unique")</f>
        <v>Unique</v>
      </c>
      <c r="C3003" s="1" t="s">
        <v>6147</v>
      </c>
      <c r="D3003" s="1" t="s">
        <v>366</v>
      </c>
      <c r="E3003" s="1" t="str">
        <f t="shared" si="323"/>
        <v>Submitted</v>
      </c>
      <c r="F3003" s="1" t="s">
        <v>47</v>
      </c>
      <c r="G3003" s="1">
        <v>56</v>
      </c>
      <c r="H3003" s="1" t="s">
        <v>36</v>
      </c>
      <c r="I3003" s="1" t="s">
        <v>48</v>
      </c>
      <c r="J3003" s="1" t="s">
        <v>26</v>
      </c>
      <c r="K3003" s="4">
        <v>304804</v>
      </c>
      <c r="L3003" s="4" t="str">
        <f t="shared" si="324"/>
        <v>Submitted</v>
      </c>
      <c r="M3003" s="1">
        <v>544</v>
      </c>
      <c r="N3003" s="1" t="str">
        <f t="shared" si="325"/>
        <v>High_risk</v>
      </c>
      <c r="O3003" s="1" t="str">
        <f t="shared" si="326"/>
        <v>Excellent</v>
      </c>
      <c r="P3003" s="1" t="str">
        <f t="shared" si="327"/>
        <v>Submitted</v>
      </c>
      <c r="Q3003" s="1" t="str">
        <f t="shared" si="328"/>
        <v>Valid</v>
      </c>
      <c r="R3003" s="1" t="s">
        <v>38</v>
      </c>
      <c r="S3003" s="4">
        <v>1120361</v>
      </c>
      <c r="T3003" s="1">
        <v>12.26</v>
      </c>
      <c r="U3003" s="1">
        <v>60</v>
      </c>
      <c r="V3003" s="1">
        <v>18672.68</v>
      </c>
      <c r="W3003" s="4">
        <f t="shared" si="329"/>
        <v>1144635.4883333333</v>
      </c>
      <c r="X3003" s="1" t="s">
        <v>105</v>
      </c>
      <c r="Y3003" s="1" t="s">
        <v>106</v>
      </c>
      <c r="Z3003" s="8">
        <v>48465</v>
      </c>
      <c r="AA3003" s="8" t="str">
        <f>TEXT(Table2[[#This Row],[Application_Date]],"yyy")</f>
        <v>2032</v>
      </c>
      <c r="AB3003" s="8" t="str">
        <f>TEXT(Table2[[#This Row],[Application_Date]],"mmmm")</f>
        <v>September</v>
      </c>
      <c r="AC3003" s="1" t="s">
        <v>61</v>
      </c>
      <c r="AD3003" s="1" t="s">
        <v>30</v>
      </c>
      <c r="AE3003" s="1" t="s">
        <v>66</v>
      </c>
    </row>
    <row r="3004" spans="1:31" x14ac:dyDescent="0.25">
      <c r="A3004" s="1" t="s">
        <v>6148</v>
      </c>
      <c r="B3004" s="1" t="str">
        <f>IF(COUNTIF($A$2:A3004,A3004)&gt;1,"Duplicate","Unique")</f>
        <v>Unique</v>
      </c>
      <c r="C3004" s="1" t="s">
        <v>6149</v>
      </c>
      <c r="D3004" s="1" t="s">
        <v>361</v>
      </c>
      <c r="E3004" s="1" t="str">
        <f t="shared" si="323"/>
        <v>Submitted</v>
      </c>
      <c r="F3004" s="1" t="s">
        <v>47</v>
      </c>
      <c r="G3004" s="1">
        <v>46</v>
      </c>
      <c r="H3004" s="1" t="s">
        <v>24</v>
      </c>
      <c r="I3004" s="1" t="s">
        <v>25</v>
      </c>
      <c r="J3004" s="1" t="s">
        <v>70</v>
      </c>
      <c r="K3004" s="4">
        <v>1410632</v>
      </c>
      <c r="L3004" s="4" t="str">
        <f t="shared" si="324"/>
        <v>Submitted</v>
      </c>
      <c r="M3004" s="1">
        <v>587</v>
      </c>
      <c r="N3004" s="1" t="str">
        <f t="shared" si="325"/>
        <v>High_risk</v>
      </c>
      <c r="O3004" s="1" t="str">
        <f t="shared" si="326"/>
        <v>Excellent</v>
      </c>
      <c r="P3004" s="1" t="str">
        <f t="shared" si="327"/>
        <v>Submitted</v>
      </c>
      <c r="Q3004" s="1" t="str">
        <f t="shared" si="328"/>
        <v>Valid</v>
      </c>
      <c r="R3004" s="1" t="s">
        <v>82</v>
      </c>
      <c r="S3004" s="4">
        <v>4229494</v>
      </c>
      <c r="T3004" s="1">
        <v>8</v>
      </c>
      <c r="U3004" s="1">
        <v>120</v>
      </c>
      <c r="V3004" s="1">
        <v>35245.78</v>
      </c>
      <c r="W3004" s="4">
        <f t="shared" si="329"/>
        <v>2819662.6666666665</v>
      </c>
      <c r="X3004" s="1" t="s">
        <v>59</v>
      </c>
      <c r="Y3004" s="1" t="s">
        <v>60</v>
      </c>
      <c r="Z3004" s="8">
        <v>48466</v>
      </c>
      <c r="AA3004" s="8" t="str">
        <f>TEXT(Table2[[#This Row],[Application_Date]],"yyy")</f>
        <v>2032</v>
      </c>
      <c r="AB3004" s="8" t="str">
        <f>TEXT(Table2[[#This Row],[Application_Date]],"mmmm")</f>
        <v>September</v>
      </c>
      <c r="AC3004" s="1" t="s">
        <v>41</v>
      </c>
      <c r="AD3004" s="1" t="s">
        <v>42</v>
      </c>
      <c r="AE3004" s="1" t="s">
        <v>62</v>
      </c>
    </row>
    <row r="3005" spans="1:31" x14ac:dyDescent="0.25">
      <c r="A3005" s="1" t="s">
        <v>6150</v>
      </c>
      <c r="B3005" s="1" t="str">
        <f>IF(COUNTIF($A$2:A3005,A3005)&gt;1,"Duplicate","Unique")</f>
        <v>Unique</v>
      </c>
      <c r="C3005" s="1" t="s">
        <v>6151</v>
      </c>
      <c r="D3005" s="1" t="s">
        <v>229</v>
      </c>
      <c r="E3005" s="1" t="str">
        <f t="shared" si="323"/>
        <v>Submitted</v>
      </c>
      <c r="F3005" s="1" t="s">
        <v>47</v>
      </c>
      <c r="G3005" s="1">
        <v>46</v>
      </c>
      <c r="H3005" s="1" t="s">
        <v>36</v>
      </c>
      <c r="I3005" s="1" t="s">
        <v>25</v>
      </c>
      <c r="J3005" s="1" t="s">
        <v>49</v>
      </c>
      <c r="K3005" s="4">
        <v>1964318</v>
      </c>
      <c r="L3005" s="4" t="str">
        <f t="shared" si="324"/>
        <v>Submitted</v>
      </c>
      <c r="M3005" s="1">
        <v>325</v>
      </c>
      <c r="N3005" s="1" t="str">
        <f t="shared" si="325"/>
        <v>High_risk</v>
      </c>
      <c r="O3005" s="1" t="str">
        <f t="shared" si="326"/>
        <v>Excellent</v>
      </c>
      <c r="P3005" s="1" t="str">
        <f t="shared" si="327"/>
        <v>Submitted</v>
      </c>
      <c r="Q3005" s="1" t="str">
        <f t="shared" si="328"/>
        <v>Valid</v>
      </c>
      <c r="R3005" s="1" t="s">
        <v>38</v>
      </c>
      <c r="S3005" s="4">
        <v>1448662</v>
      </c>
      <c r="T3005" s="1">
        <v>10.9</v>
      </c>
      <c r="U3005" s="1">
        <v>60</v>
      </c>
      <c r="V3005" s="1">
        <v>24144.37</v>
      </c>
      <c r="W3005" s="4">
        <f t="shared" si="329"/>
        <v>1315867.9833333334</v>
      </c>
      <c r="X3005" s="1" t="s">
        <v>95</v>
      </c>
      <c r="Y3005" s="1" t="s">
        <v>96</v>
      </c>
      <c r="Z3005" s="8">
        <v>48467</v>
      </c>
      <c r="AA3005" s="8" t="str">
        <f>TEXT(Table2[[#This Row],[Application_Date]],"yyy")</f>
        <v>2032</v>
      </c>
      <c r="AB3005" s="8" t="str">
        <f>TEXT(Table2[[#This Row],[Application_Date]],"mmmm")</f>
        <v>September</v>
      </c>
      <c r="AC3005" s="1" t="s">
        <v>41</v>
      </c>
      <c r="AD3005" s="1" t="s">
        <v>42</v>
      </c>
      <c r="AE3005" s="1" t="s">
        <v>62</v>
      </c>
    </row>
    <row r="3006" spans="1:31" x14ac:dyDescent="0.25">
      <c r="A3006" s="1" t="s">
        <v>6152</v>
      </c>
      <c r="B3006" s="1" t="str">
        <f>IF(COUNTIF($A$2:A3006,A3006)&gt;1,"Duplicate","Unique")</f>
        <v>Unique</v>
      </c>
      <c r="C3006" s="1" t="s">
        <v>6153</v>
      </c>
      <c r="D3006" s="1" t="s">
        <v>133</v>
      </c>
      <c r="E3006" s="1" t="str">
        <f t="shared" si="323"/>
        <v>Submitted</v>
      </c>
      <c r="F3006" s="1" t="s">
        <v>35</v>
      </c>
      <c r="G3006" s="1">
        <v>53</v>
      </c>
      <c r="H3006" s="1" t="s">
        <v>36</v>
      </c>
      <c r="I3006" s="1" t="s">
        <v>25</v>
      </c>
      <c r="J3006" s="1" t="s">
        <v>49</v>
      </c>
      <c r="K3006" s="4">
        <v>1138370</v>
      </c>
      <c r="L3006" s="4" t="str">
        <f t="shared" si="324"/>
        <v>Submitted</v>
      </c>
      <c r="M3006" s="1">
        <v>822</v>
      </c>
      <c r="N3006" s="1" t="str">
        <f t="shared" si="325"/>
        <v>medium_risk</v>
      </c>
      <c r="O3006" s="1" t="str">
        <f t="shared" si="326"/>
        <v>Excellent</v>
      </c>
      <c r="P3006" s="1" t="str">
        <f t="shared" si="327"/>
        <v>Submitted</v>
      </c>
      <c r="Q3006" s="1" t="str">
        <f t="shared" si="328"/>
        <v>Valid</v>
      </c>
      <c r="R3006" s="1" t="s">
        <v>82</v>
      </c>
      <c r="S3006" s="4">
        <v>3590760</v>
      </c>
      <c r="T3006" s="1">
        <v>15.09</v>
      </c>
      <c r="U3006" s="1">
        <v>24</v>
      </c>
      <c r="V3006" s="1">
        <v>149615</v>
      </c>
      <c r="W3006" s="4">
        <f t="shared" si="329"/>
        <v>4515380.7147105252</v>
      </c>
      <c r="X3006" s="1" t="s">
        <v>85</v>
      </c>
      <c r="Y3006" s="1" t="s">
        <v>86</v>
      </c>
      <c r="Z3006" s="8">
        <v>48468</v>
      </c>
      <c r="AA3006" s="8" t="str">
        <f>TEXT(Table2[[#This Row],[Application_Date]],"yyy")</f>
        <v>2032</v>
      </c>
      <c r="AB3006" s="8" t="str">
        <f>TEXT(Table2[[#This Row],[Application_Date]],"mmmm")</f>
        <v>September</v>
      </c>
      <c r="AC3006" s="1" t="s">
        <v>61</v>
      </c>
      <c r="AD3006" s="1" t="s">
        <v>30</v>
      </c>
      <c r="AE3006" s="1" t="s">
        <v>66</v>
      </c>
    </row>
    <row r="3007" spans="1:31" x14ac:dyDescent="0.25">
      <c r="A3007" s="1" t="s">
        <v>6154</v>
      </c>
      <c r="B3007" s="1" t="str">
        <f>IF(COUNTIF($A$2:A3007,A3007)&gt;1,"Duplicate","Unique")</f>
        <v>Unique</v>
      </c>
      <c r="C3007" s="1" t="s">
        <v>6155</v>
      </c>
      <c r="D3007" s="1" t="s">
        <v>109</v>
      </c>
      <c r="E3007" s="1" t="str">
        <f t="shared" si="323"/>
        <v>Submitted</v>
      </c>
      <c r="F3007" s="1" t="s">
        <v>47</v>
      </c>
      <c r="G3007" s="1">
        <v>62</v>
      </c>
      <c r="H3007" s="1" t="s">
        <v>36</v>
      </c>
      <c r="I3007" s="1" t="s">
        <v>48</v>
      </c>
      <c r="J3007" s="1" t="s">
        <v>70</v>
      </c>
      <c r="K3007" s="4">
        <v>2052926</v>
      </c>
      <c r="L3007" s="4" t="str">
        <f t="shared" si="324"/>
        <v>Submitted</v>
      </c>
      <c r="M3007" s="1">
        <v>349</v>
      </c>
      <c r="N3007" s="1" t="str">
        <f t="shared" si="325"/>
        <v>High_risk</v>
      </c>
      <c r="O3007" s="1" t="str">
        <f t="shared" si="326"/>
        <v>Excellent</v>
      </c>
      <c r="P3007" s="1" t="str">
        <f t="shared" si="327"/>
        <v>Submitted</v>
      </c>
      <c r="Q3007" s="1" t="str">
        <f t="shared" si="328"/>
        <v>Valid</v>
      </c>
      <c r="R3007" s="1" t="s">
        <v>70</v>
      </c>
      <c r="S3007" s="4">
        <v>605231</v>
      </c>
      <c r="T3007" s="1">
        <v>15.73</v>
      </c>
      <c r="U3007" s="1">
        <v>120</v>
      </c>
      <c r="V3007" s="1">
        <v>5043.59</v>
      </c>
      <c r="W3007" s="4">
        <f t="shared" si="329"/>
        <v>793356.96916666662</v>
      </c>
      <c r="X3007" s="1" t="s">
        <v>28</v>
      </c>
      <c r="Y3007" s="1" t="s">
        <v>29</v>
      </c>
      <c r="Z3007" s="8">
        <v>48469</v>
      </c>
      <c r="AA3007" s="8" t="str">
        <f>TEXT(Table2[[#This Row],[Application_Date]],"yyy")</f>
        <v>2032</v>
      </c>
      <c r="AB3007" s="8" t="str">
        <f>TEXT(Table2[[#This Row],[Application_Date]],"mmmm")</f>
        <v>September</v>
      </c>
      <c r="AC3007" s="1" t="s">
        <v>41</v>
      </c>
      <c r="AD3007" s="1" t="s">
        <v>42</v>
      </c>
      <c r="AE3007" s="1" t="s">
        <v>66</v>
      </c>
    </row>
    <row r="3008" spans="1:31" x14ac:dyDescent="0.25">
      <c r="A3008" s="1" t="s">
        <v>6156</v>
      </c>
      <c r="B3008" s="1" t="str">
        <f>IF(COUNTIF($A$2:A3008,A3008)&gt;1,"Duplicate","Unique")</f>
        <v>Unique</v>
      </c>
      <c r="C3008" s="1" t="s">
        <v>6157</v>
      </c>
      <c r="D3008" s="1" t="s">
        <v>270</v>
      </c>
      <c r="E3008" s="1" t="str">
        <f t="shared" si="323"/>
        <v>Submitted</v>
      </c>
      <c r="F3008" s="1" t="s">
        <v>47</v>
      </c>
      <c r="G3008" s="1">
        <v>65</v>
      </c>
      <c r="H3008" s="1" t="s">
        <v>36</v>
      </c>
      <c r="I3008" s="1" t="s">
        <v>25</v>
      </c>
      <c r="J3008" s="1" t="s">
        <v>26</v>
      </c>
      <c r="K3008" s="4">
        <v>621832</v>
      </c>
      <c r="L3008" s="4" t="str">
        <f t="shared" si="324"/>
        <v>Submitted</v>
      </c>
      <c r="M3008" s="1">
        <v>470</v>
      </c>
      <c r="N3008" s="1" t="str">
        <f t="shared" si="325"/>
        <v>High_risk</v>
      </c>
      <c r="O3008" s="1" t="str">
        <f t="shared" si="326"/>
        <v>Excellent</v>
      </c>
      <c r="P3008" s="1" t="str">
        <f t="shared" si="327"/>
        <v>Submitted</v>
      </c>
      <c r="Q3008" s="1" t="str">
        <f t="shared" si="328"/>
        <v>Valid</v>
      </c>
      <c r="R3008" s="1" t="s">
        <v>6</v>
      </c>
      <c r="S3008" s="4">
        <v>4120145</v>
      </c>
      <c r="T3008" s="1">
        <v>18.68</v>
      </c>
      <c r="U3008" s="1">
        <v>180</v>
      </c>
      <c r="V3008" s="1">
        <v>22889.69</v>
      </c>
      <c r="W3008" s="4">
        <f t="shared" si="329"/>
        <v>6413692.3833333328</v>
      </c>
      <c r="X3008" s="1" t="s">
        <v>28</v>
      </c>
      <c r="Y3008" s="1" t="s">
        <v>29</v>
      </c>
      <c r="Z3008" s="8">
        <v>48470</v>
      </c>
      <c r="AA3008" s="8" t="str">
        <f>TEXT(Table2[[#This Row],[Application_Date]],"yyy")</f>
        <v>2032</v>
      </c>
      <c r="AB3008" s="8" t="str">
        <f>TEXT(Table2[[#This Row],[Application_Date]],"mmmm")</f>
        <v>September</v>
      </c>
      <c r="AC3008" s="1" t="s">
        <v>61</v>
      </c>
      <c r="AD3008" s="1" t="s">
        <v>30</v>
      </c>
      <c r="AE3008" s="1" t="s">
        <v>62</v>
      </c>
    </row>
    <row r="3009" spans="1:31" x14ac:dyDescent="0.25">
      <c r="A3009" s="1" t="s">
        <v>6158</v>
      </c>
      <c r="B3009" s="1" t="str">
        <f>IF(COUNTIF($A$2:A3009,A3009)&gt;1,"Duplicate","Unique")</f>
        <v>Unique</v>
      </c>
      <c r="C3009" s="1" t="s">
        <v>6159</v>
      </c>
      <c r="D3009" s="1" t="s">
        <v>403</v>
      </c>
      <c r="E3009" s="1" t="str">
        <f t="shared" si="323"/>
        <v>Submitted</v>
      </c>
      <c r="F3009" s="1" t="s">
        <v>47</v>
      </c>
      <c r="G3009" s="1">
        <v>25</v>
      </c>
      <c r="H3009" s="1" t="s">
        <v>36</v>
      </c>
      <c r="I3009" s="1" t="s">
        <v>25</v>
      </c>
      <c r="J3009" s="1" t="s">
        <v>49</v>
      </c>
      <c r="K3009" s="4">
        <v>382802</v>
      </c>
      <c r="L3009" s="4" t="str">
        <f t="shared" si="324"/>
        <v>Submitted</v>
      </c>
      <c r="M3009" s="1">
        <v>669</v>
      </c>
      <c r="N3009" s="1" t="str">
        <f t="shared" si="325"/>
        <v>low_risk</v>
      </c>
      <c r="O3009" s="1" t="str">
        <f t="shared" si="326"/>
        <v>Excellent</v>
      </c>
      <c r="P3009" s="1" t="str">
        <f t="shared" si="327"/>
        <v>Submitted</v>
      </c>
      <c r="Q3009" s="1" t="str">
        <f t="shared" si="328"/>
        <v>Valid</v>
      </c>
      <c r="R3009" s="1" t="s">
        <v>70</v>
      </c>
      <c r="S3009" s="4">
        <v>872741</v>
      </c>
      <c r="T3009" s="1">
        <v>18.77</v>
      </c>
      <c r="U3009" s="1">
        <v>24</v>
      </c>
      <c r="V3009" s="1">
        <v>36364.21</v>
      </c>
      <c r="W3009" s="4">
        <f t="shared" si="329"/>
        <v>1365112.3810424835</v>
      </c>
      <c r="X3009" s="1" t="s">
        <v>59</v>
      </c>
      <c r="Y3009" s="1" t="s">
        <v>60</v>
      </c>
      <c r="Z3009" s="8">
        <v>48471</v>
      </c>
      <c r="AA3009" s="8" t="str">
        <f>TEXT(Table2[[#This Row],[Application_Date]],"yyy")</f>
        <v>2032</v>
      </c>
      <c r="AB3009" s="8" t="str">
        <f>TEXT(Table2[[#This Row],[Application_Date]],"mmmm")</f>
        <v>September</v>
      </c>
      <c r="AC3009" s="1" t="s">
        <v>52</v>
      </c>
      <c r="AD3009" s="1" t="s">
        <v>42</v>
      </c>
      <c r="AE3009" s="1" t="s">
        <v>31</v>
      </c>
    </row>
    <row r="3010" spans="1:31" x14ac:dyDescent="0.25">
      <c r="A3010" s="1" t="s">
        <v>6160</v>
      </c>
      <c r="B3010" s="1" t="str">
        <f>IF(COUNTIF($A$2:A3010,A3010)&gt;1,"Duplicate","Unique")</f>
        <v>Unique</v>
      </c>
      <c r="C3010" s="1" t="s">
        <v>6161</v>
      </c>
      <c r="D3010" s="1" t="s">
        <v>196</v>
      </c>
      <c r="E3010" s="1" t="str">
        <f t="shared" ref="E3010:E3073" si="330">IF(C3010="","Missing","Submitted")</f>
        <v>Submitted</v>
      </c>
      <c r="F3010" s="1" t="s">
        <v>47</v>
      </c>
      <c r="G3010" s="1">
        <v>18</v>
      </c>
      <c r="H3010" s="1" t="s">
        <v>36</v>
      </c>
      <c r="I3010" s="1" t="s">
        <v>25</v>
      </c>
      <c r="J3010" s="1" t="s">
        <v>49</v>
      </c>
      <c r="K3010" s="4">
        <v>397866</v>
      </c>
      <c r="L3010" s="4" t="str">
        <f t="shared" ref="L3010:L3073" si="331">IF(K3010="","Missing","Submitted")</f>
        <v>Submitted</v>
      </c>
      <c r="M3010" s="1">
        <v>374</v>
      </c>
      <c r="N3010" s="1" t="str">
        <f t="shared" ref="N3010:N3073" si="332">IF(M3010&lt;600,"High_risk",IF(M3010&gt;=750,"medium_risk","low_risk"))</f>
        <v>High_risk</v>
      </c>
      <c r="O3010" s="1" t="str">
        <f t="shared" ref="O3010:O3073" si="333">IF(J3011&lt;503,"Poor",IF(J3011&lt;=550,"Fair",IF(J3011&lt;=750,"Good","Excellent")))</f>
        <v>Excellent</v>
      </c>
      <c r="P3010" s="1" t="str">
        <f t="shared" ref="P3010:P3073" si="334">IF(S3010="","Missing","Submitted")</f>
        <v>Submitted</v>
      </c>
      <c r="Q3010" s="1" t="str">
        <f t="shared" ref="Q3010:Q3073" si="335">IF(AND(M3010&gt;=300,M3010&lt;=900),"Valid","Invalid")</f>
        <v>Valid</v>
      </c>
      <c r="R3010" s="1" t="s">
        <v>70</v>
      </c>
      <c r="S3010" s="4">
        <v>3628048</v>
      </c>
      <c r="T3010" s="1">
        <v>7.38</v>
      </c>
      <c r="U3010" s="1">
        <v>36</v>
      </c>
      <c r="V3010" s="1">
        <v>100779.11</v>
      </c>
      <c r="W3010" s="4">
        <f t="shared" ref="W3010:W3073" si="336">PMT(T3010/12,U3010,-S3010)</f>
        <v>2231249.5915051289</v>
      </c>
      <c r="X3010" s="1" t="s">
        <v>28</v>
      </c>
      <c r="Y3010" s="1" t="s">
        <v>29</v>
      </c>
      <c r="Z3010" s="8">
        <v>48472</v>
      </c>
      <c r="AA3010" s="8" t="str">
        <f>TEXT(Table2[[#This Row],[Application_Date]],"yyy")</f>
        <v>2032</v>
      </c>
      <c r="AB3010" s="8" t="str">
        <f>TEXT(Table2[[#This Row],[Application_Date]],"mmmm")</f>
        <v>September</v>
      </c>
      <c r="AC3010" s="1" t="s">
        <v>41</v>
      </c>
      <c r="AD3010" s="1" t="s">
        <v>30</v>
      </c>
      <c r="AE3010" s="1" t="s">
        <v>31</v>
      </c>
    </row>
    <row r="3011" spans="1:31" x14ac:dyDescent="0.25">
      <c r="A3011" s="1" t="s">
        <v>6162</v>
      </c>
      <c r="B3011" s="1" t="str">
        <f>IF(COUNTIF($A$2:A3011,A3011)&gt;1,"Duplicate","Unique")</f>
        <v>Unique</v>
      </c>
      <c r="C3011" s="1" t="s">
        <v>6163</v>
      </c>
      <c r="D3011" s="1" t="s">
        <v>249</v>
      </c>
      <c r="E3011" s="1" t="str">
        <f t="shared" si="330"/>
        <v>Submitted</v>
      </c>
      <c r="F3011" s="1" t="s">
        <v>47</v>
      </c>
      <c r="G3011" s="1">
        <v>19</v>
      </c>
      <c r="H3011" s="1" t="s">
        <v>36</v>
      </c>
      <c r="I3011" s="1" t="s">
        <v>48</v>
      </c>
      <c r="J3011" s="1" t="s">
        <v>26</v>
      </c>
      <c r="K3011" s="4">
        <v>-50000</v>
      </c>
      <c r="L3011" s="4" t="str">
        <f t="shared" si="331"/>
        <v>Submitted</v>
      </c>
      <c r="M3011" s="1">
        <v>403</v>
      </c>
      <c r="N3011" s="1" t="str">
        <f t="shared" si="332"/>
        <v>High_risk</v>
      </c>
      <c r="O3011" s="1" t="str">
        <f t="shared" si="333"/>
        <v>Excellent</v>
      </c>
      <c r="P3011" s="1" t="str">
        <f t="shared" si="334"/>
        <v>Submitted</v>
      </c>
      <c r="Q3011" s="1" t="str">
        <f t="shared" si="335"/>
        <v>Valid</v>
      </c>
      <c r="R3011" s="1" t="s">
        <v>82</v>
      </c>
      <c r="S3011" s="4">
        <v>1387051</v>
      </c>
      <c r="T3011" s="1">
        <v>13.47</v>
      </c>
      <c r="U3011" s="1">
        <v>180</v>
      </c>
      <c r="V3011" s="1">
        <v>7705.84</v>
      </c>
      <c r="W3011" s="4">
        <f t="shared" si="336"/>
        <v>1556964.7475000001</v>
      </c>
      <c r="X3011" s="1" t="s">
        <v>28</v>
      </c>
      <c r="Y3011" s="1" t="s">
        <v>29</v>
      </c>
      <c r="Z3011" s="8">
        <v>48473</v>
      </c>
      <c r="AA3011" s="8" t="str">
        <f>TEXT(Table2[[#This Row],[Application_Date]],"yyy")</f>
        <v>2032</v>
      </c>
      <c r="AB3011" s="8" t="str">
        <f>TEXT(Table2[[#This Row],[Application_Date]],"mmmm")</f>
        <v>September</v>
      </c>
      <c r="AC3011" s="1" t="s">
        <v>61</v>
      </c>
      <c r="AD3011" s="1" t="s">
        <v>30</v>
      </c>
      <c r="AE3011" s="1" t="s">
        <v>31</v>
      </c>
    </row>
    <row r="3012" spans="1:31" x14ac:dyDescent="0.25">
      <c r="A3012" s="1" t="s">
        <v>6164</v>
      </c>
      <c r="B3012" s="1" t="str">
        <f>IF(COUNTIF($A$2:A3012,A3012)&gt;1,"Duplicate","Unique")</f>
        <v>Unique</v>
      </c>
      <c r="C3012" s="1" t="s">
        <v>6165</v>
      </c>
      <c r="D3012" s="1" t="s">
        <v>157</v>
      </c>
      <c r="E3012" s="1" t="str">
        <f t="shared" si="330"/>
        <v>Submitted</v>
      </c>
      <c r="F3012" s="1" t="s">
        <v>35</v>
      </c>
      <c r="G3012" s="1">
        <v>57</v>
      </c>
      <c r="H3012" s="1" t="s">
        <v>24</v>
      </c>
      <c r="I3012" s="1" t="s">
        <v>48</v>
      </c>
      <c r="J3012" s="1" t="s">
        <v>37</v>
      </c>
      <c r="K3012" s="4">
        <v>1596436</v>
      </c>
      <c r="L3012" s="4" t="str">
        <f t="shared" si="331"/>
        <v>Submitted</v>
      </c>
      <c r="M3012" s="1">
        <v>520</v>
      </c>
      <c r="N3012" s="1" t="str">
        <f t="shared" si="332"/>
        <v>High_risk</v>
      </c>
      <c r="O3012" s="1" t="str">
        <f t="shared" si="333"/>
        <v>Excellent</v>
      </c>
      <c r="P3012" s="1" t="str">
        <f t="shared" si="334"/>
        <v>Submitted</v>
      </c>
      <c r="Q3012" s="1" t="str">
        <f t="shared" si="335"/>
        <v>Valid</v>
      </c>
      <c r="R3012" s="1" t="s">
        <v>27</v>
      </c>
      <c r="S3012" s="4">
        <v>261373</v>
      </c>
      <c r="T3012" s="1">
        <v>9.94</v>
      </c>
      <c r="U3012" s="1">
        <v>180</v>
      </c>
      <c r="V3012" s="1">
        <v>1452.07</v>
      </c>
      <c r="W3012" s="4">
        <f t="shared" si="336"/>
        <v>216503.96833333332</v>
      </c>
      <c r="X3012" s="1" t="s">
        <v>85</v>
      </c>
      <c r="Y3012" s="1" t="s">
        <v>86</v>
      </c>
      <c r="Z3012" s="8">
        <v>48474</v>
      </c>
      <c r="AA3012" s="8" t="str">
        <f>TEXT(Table2[[#This Row],[Application_Date]],"yyy")</f>
        <v>2032</v>
      </c>
      <c r="AB3012" s="8" t="str">
        <f>TEXT(Table2[[#This Row],[Application_Date]],"mmmm")</f>
        <v>September</v>
      </c>
      <c r="AC3012" s="1" t="s">
        <v>61</v>
      </c>
      <c r="AD3012" s="1" t="s">
        <v>42</v>
      </c>
      <c r="AE3012" s="1" t="s">
        <v>31</v>
      </c>
    </row>
    <row r="3013" spans="1:31" x14ac:dyDescent="0.25">
      <c r="A3013" s="1" t="s">
        <v>6166</v>
      </c>
      <c r="B3013" s="1" t="str">
        <f>IF(COUNTIF($A$2:A3013,A3013)&gt;1,"Duplicate","Unique")</f>
        <v>Unique</v>
      </c>
      <c r="C3013" s="1" t="s">
        <v>6167</v>
      </c>
      <c r="D3013" s="1" t="s">
        <v>109</v>
      </c>
      <c r="E3013" s="1" t="str">
        <f t="shared" si="330"/>
        <v>Submitted</v>
      </c>
      <c r="F3013" s="1" t="s">
        <v>35</v>
      </c>
      <c r="G3013" s="1">
        <v>54</v>
      </c>
      <c r="H3013" s="1" t="s">
        <v>24</v>
      </c>
      <c r="I3013" s="1" t="s">
        <v>48</v>
      </c>
      <c r="J3013" s="1" t="s">
        <v>70</v>
      </c>
      <c r="K3013" s="4">
        <v>747732</v>
      </c>
      <c r="L3013" s="4" t="str">
        <f t="shared" si="331"/>
        <v>Submitted</v>
      </c>
      <c r="M3013" s="1">
        <v>337</v>
      </c>
      <c r="N3013" s="1" t="str">
        <f t="shared" si="332"/>
        <v>High_risk</v>
      </c>
      <c r="O3013" s="1" t="str">
        <f t="shared" si="333"/>
        <v>Excellent</v>
      </c>
      <c r="P3013" s="1" t="str">
        <f t="shared" si="334"/>
        <v>Submitted</v>
      </c>
      <c r="Q3013" s="1" t="str">
        <f t="shared" si="335"/>
        <v>Valid</v>
      </c>
      <c r="R3013" s="1" t="s">
        <v>6</v>
      </c>
      <c r="S3013" s="4">
        <v>4436194</v>
      </c>
      <c r="T3013" s="1">
        <v>14.6</v>
      </c>
      <c r="U3013" s="1">
        <v>180</v>
      </c>
      <c r="V3013" s="1">
        <v>24645.52</v>
      </c>
      <c r="W3013" s="4">
        <f t="shared" si="336"/>
        <v>5397369.3666666662</v>
      </c>
      <c r="X3013" s="1" t="s">
        <v>28</v>
      </c>
      <c r="Y3013" s="1" t="s">
        <v>29</v>
      </c>
      <c r="Z3013" s="8">
        <v>48475</v>
      </c>
      <c r="AA3013" s="8" t="str">
        <f>TEXT(Table2[[#This Row],[Application_Date]],"yyy")</f>
        <v>2032</v>
      </c>
      <c r="AB3013" s="8" t="str">
        <f>TEXT(Table2[[#This Row],[Application_Date]],"mmmm")</f>
        <v>September</v>
      </c>
      <c r="AC3013" s="1" t="s">
        <v>61</v>
      </c>
      <c r="AD3013" s="1" t="s">
        <v>42</v>
      </c>
      <c r="AE3013" s="1" t="s">
        <v>43</v>
      </c>
    </row>
    <row r="3014" spans="1:31" x14ac:dyDescent="0.25">
      <c r="A3014" s="1" t="s">
        <v>6168</v>
      </c>
      <c r="B3014" s="1" t="str">
        <f>IF(COUNTIF($A$2:A3014,A3014)&gt;1,"Duplicate","Unique")</f>
        <v>Unique</v>
      </c>
      <c r="C3014" s="1" t="s">
        <v>6169</v>
      </c>
      <c r="D3014" s="1" t="s">
        <v>309</v>
      </c>
      <c r="E3014" s="1" t="str">
        <f t="shared" si="330"/>
        <v>Submitted</v>
      </c>
      <c r="F3014" s="1" t="s">
        <v>47</v>
      </c>
      <c r="G3014" s="1">
        <v>27</v>
      </c>
      <c r="H3014" s="1" t="s">
        <v>36</v>
      </c>
      <c r="I3014" s="1" t="s">
        <v>25</v>
      </c>
      <c r="J3014" s="1" t="s">
        <v>49</v>
      </c>
      <c r="K3014" s="4">
        <v>0</v>
      </c>
      <c r="L3014" s="4" t="str">
        <f t="shared" si="331"/>
        <v>Submitted</v>
      </c>
      <c r="M3014" s="1">
        <v>745</v>
      </c>
      <c r="N3014" s="1" t="str">
        <f t="shared" si="332"/>
        <v>low_risk</v>
      </c>
      <c r="O3014" s="1" t="str">
        <f t="shared" si="333"/>
        <v>Excellent</v>
      </c>
      <c r="P3014" s="1" t="str">
        <f t="shared" si="334"/>
        <v>Submitted</v>
      </c>
      <c r="Q3014" s="1" t="str">
        <f t="shared" si="335"/>
        <v>Valid</v>
      </c>
      <c r="R3014" s="1" t="s">
        <v>82</v>
      </c>
      <c r="S3014" s="4">
        <v>0</v>
      </c>
      <c r="T3014" s="1">
        <v>8.1199999999999992</v>
      </c>
      <c r="U3014" s="1">
        <v>120</v>
      </c>
      <c r="V3014" s="1">
        <v>2083.33</v>
      </c>
      <c r="W3014" s="4">
        <f t="shared" si="336"/>
        <v>0</v>
      </c>
      <c r="X3014" s="1" t="s">
        <v>28</v>
      </c>
      <c r="Y3014" s="1" t="s">
        <v>29</v>
      </c>
      <c r="Z3014" s="8">
        <v>48476</v>
      </c>
      <c r="AA3014" s="8" t="str">
        <f>TEXT(Table2[[#This Row],[Application_Date]],"yyy")</f>
        <v>2032</v>
      </c>
      <c r="AB3014" s="8" t="str">
        <f>TEXT(Table2[[#This Row],[Application_Date]],"mmmm")</f>
        <v>September</v>
      </c>
      <c r="AC3014" s="1" t="s">
        <v>52</v>
      </c>
      <c r="AD3014" s="1" t="s">
        <v>30</v>
      </c>
      <c r="AE3014" s="1" t="s">
        <v>66</v>
      </c>
    </row>
    <row r="3015" spans="1:31" x14ac:dyDescent="0.25">
      <c r="A3015" s="1" t="s">
        <v>6170</v>
      </c>
      <c r="B3015" s="1" t="str">
        <f>IF(COUNTIF($A$2:A3015,A3015)&gt;1,"Duplicate","Unique")</f>
        <v>Unique</v>
      </c>
      <c r="C3015" s="1" t="s">
        <v>6171</v>
      </c>
      <c r="D3015" s="1" t="s">
        <v>89</v>
      </c>
      <c r="E3015" s="1" t="str">
        <f t="shared" si="330"/>
        <v>Submitted</v>
      </c>
      <c r="F3015" s="1" t="s">
        <v>35</v>
      </c>
      <c r="G3015" s="1">
        <v>30</v>
      </c>
      <c r="H3015" s="1" t="s">
        <v>36</v>
      </c>
      <c r="I3015" s="1" t="s">
        <v>48</v>
      </c>
      <c r="J3015" s="1" t="s">
        <v>70</v>
      </c>
      <c r="K3015" s="4">
        <v>0</v>
      </c>
      <c r="L3015" s="4" t="str">
        <f t="shared" si="331"/>
        <v>Submitted</v>
      </c>
      <c r="M3015" s="1">
        <v>358</v>
      </c>
      <c r="N3015" s="1" t="str">
        <f t="shared" si="332"/>
        <v>High_risk</v>
      </c>
      <c r="O3015" s="1" t="str">
        <f t="shared" si="333"/>
        <v>Excellent</v>
      </c>
      <c r="P3015" s="1" t="str">
        <f t="shared" si="334"/>
        <v>Submitted</v>
      </c>
      <c r="Q3015" s="1" t="str">
        <f t="shared" si="335"/>
        <v>Valid</v>
      </c>
      <c r="R3015" s="1" t="s">
        <v>38</v>
      </c>
      <c r="S3015" s="4">
        <v>3348093</v>
      </c>
      <c r="T3015" s="1">
        <v>7.91</v>
      </c>
      <c r="U3015" s="1">
        <v>36</v>
      </c>
      <c r="V3015" s="1">
        <v>93002.58</v>
      </c>
      <c r="W3015" s="4">
        <f t="shared" si="336"/>
        <v>2206951.3292764043</v>
      </c>
      <c r="X3015" s="1" t="s">
        <v>105</v>
      </c>
      <c r="Y3015" s="1" t="s">
        <v>106</v>
      </c>
      <c r="Z3015" s="8">
        <v>48477</v>
      </c>
      <c r="AA3015" s="8" t="str">
        <f>TEXT(Table2[[#This Row],[Application_Date]],"yyy")</f>
        <v>2032</v>
      </c>
      <c r="AB3015" s="8" t="str">
        <f>TEXT(Table2[[#This Row],[Application_Date]],"mmmm")</f>
        <v>September</v>
      </c>
      <c r="AC3015" s="1" t="s">
        <v>61</v>
      </c>
      <c r="AD3015" s="1" t="s">
        <v>30</v>
      </c>
      <c r="AE3015" s="1" t="s">
        <v>66</v>
      </c>
    </row>
    <row r="3016" spans="1:31" x14ac:dyDescent="0.25">
      <c r="A3016" s="1" t="s">
        <v>6172</v>
      </c>
      <c r="B3016" s="1" t="str">
        <f>IF(COUNTIF($A$2:A3016,A3016)&gt;1,"Duplicate","Unique")</f>
        <v>Unique</v>
      </c>
      <c r="C3016" s="1" t="s">
        <v>6173</v>
      </c>
      <c r="D3016" s="1" t="s">
        <v>279</v>
      </c>
      <c r="E3016" s="1" t="str">
        <f t="shared" si="330"/>
        <v>Submitted</v>
      </c>
      <c r="F3016" s="1" t="s">
        <v>47</v>
      </c>
      <c r="G3016" s="1">
        <v>58</v>
      </c>
      <c r="H3016" s="1" t="s">
        <v>36</v>
      </c>
      <c r="I3016" s="1" t="s">
        <v>25</v>
      </c>
      <c r="J3016" s="1" t="s">
        <v>26</v>
      </c>
      <c r="K3016" s="4">
        <v>559285</v>
      </c>
      <c r="L3016" s="4" t="str">
        <f t="shared" si="331"/>
        <v>Submitted</v>
      </c>
      <c r="M3016" s="1">
        <v>449</v>
      </c>
      <c r="N3016" s="1" t="str">
        <f t="shared" si="332"/>
        <v>High_risk</v>
      </c>
      <c r="O3016" s="1" t="str">
        <f t="shared" si="333"/>
        <v>Excellent</v>
      </c>
      <c r="P3016" s="1" t="str">
        <f t="shared" si="334"/>
        <v>Submitted</v>
      </c>
      <c r="Q3016" s="1" t="str">
        <f t="shared" si="335"/>
        <v>Valid</v>
      </c>
      <c r="R3016" s="1" t="s">
        <v>27</v>
      </c>
      <c r="S3016" s="4">
        <v>1790197</v>
      </c>
      <c r="T3016" s="1">
        <v>13.07</v>
      </c>
      <c r="U3016" s="1">
        <v>12</v>
      </c>
      <c r="V3016" s="1">
        <v>149183.07999999999</v>
      </c>
      <c r="W3016" s="4">
        <f t="shared" si="336"/>
        <v>1950104.9847801719</v>
      </c>
      <c r="X3016" s="1" t="s">
        <v>50</v>
      </c>
      <c r="Y3016" s="1" t="s">
        <v>51</v>
      </c>
      <c r="Z3016" s="8">
        <v>48478</v>
      </c>
      <c r="AA3016" s="8" t="str">
        <f>TEXT(Table2[[#This Row],[Application_Date]],"yyy")</f>
        <v>2032</v>
      </c>
      <c r="AB3016" s="8" t="str">
        <f>TEXT(Table2[[#This Row],[Application_Date]],"mmmm")</f>
        <v>September</v>
      </c>
      <c r="AC3016" s="1" t="s">
        <v>41</v>
      </c>
      <c r="AD3016" s="1" t="s">
        <v>30</v>
      </c>
      <c r="AE3016" s="1" t="s">
        <v>66</v>
      </c>
    </row>
    <row r="3017" spans="1:31" x14ac:dyDescent="0.25">
      <c r="A3017" s="1" t="s">
        <v>6174</v>
      </c>
      <c r="B3017" s="1" t="str">
        <f>IF(COUNTIF($A$2:A3017,A3017)&gt;1,"Duplicate","Unique")</f>
        <v>Unique</v>
      </c>
      <c r="C3017" s="1" t="s">
        <v>6175</v>
      </c>
      <c r="D3017" s="1" t="s">
        <v>118</v>
      </c>
      <c r="E3017" s="1" t="str">
        <f t="shared" si="330"/>
        <v>Submitted</v>
      </c>
      <c r="F3017" s="1" t="s">
        <v>35</v>
      </c>
      <c r="G3017" s="1">
        <v>38</v>
      </c>
      <c r="H3017" s="1" t="s">
        <v>36</v>
      </c>
      <c r="I3017" s="1" t="s">
        <v>48</v>
      </c>
      <c r="J3017" s="1" t="s">
        <v>70</v>
      </c>
      <c r="K3017" s="4">
        <v>1138120</v>
      </c>
      <c r="L3017" s="4" t="str">
        <f t="shared" si="331"/>
        <v>Submitted</v>
      </c>
      <c r="M3017" s="1">
        <v>319</v>
      </c>
      <c r="N3017" s="1" t="str">
        <f t="shared" si="332"/>
        <v>High_risk</v>
      </c>
      <c r="O3017" s="1" t="str">
        <f t="shared" si="333"/>
        <v>Excellent</v>
      </c>
      <c r="P3017" s="1" t="str">
        <f t="shared" si="334"/>
        <v>Submitted</v>
      </c>
      <c r="Q3017" s="1" t="str">
        <f t="shared" si="335"/>
        <v>Valid</v>
      </c>
      <c r="R3017" s="1" t="s">
        <v>6</v>
      </c>
      <c r="S3017" s="4">
        <v>74068</v>
      </c>
      <c r="T3017" s="1">
        <v>9.17</v>
      </c>
      <c r="U3017" s="1">
        <v>60</v>
      </c>
      <c r="V3017" s="1">
        <v>1234.47</v>
      </c>
      <c r="W3017" s="4">
        <f t="shared" si="336"/>
        <v>56600.296666666756</v>
      </c>
      <c r="X3017" s="1" t="s">
        <v>95</v>
      </c>
      <c r="Y3017" s="1" t="s">
        <v>96</v>
      </c>
      <c r="Z3017" s="8">
        <v>48479</v>
      </c>
      <c r="AA3017" s="8" t="str">
        <f>TEXT(Table2[[#This Row],[Application_Date]],"yyy")</f>
        <v>2032</v>
      </c>
      <c r="AB3017" s="8" t="str">
        <f>TEXT(Table2[[#This Row],[Application_Date]],"mmmm")</f>
        <v>September</v>
      </c>
      <c r="AC3017" s="1" t="s">
        <v>52</v>
      </c>
      <c r="AD3017" s="1" t="s">
        <v>30</v>
      </c>
      <c r="AE3017" s="1" t="s">
        <v>43</v>
      </c>
    </row>
    <row r="3018" spans="1:31" x14ac:dyDescent="0.25">
      <c r="A3018" s="1" t="s">
        <v>6176</v>
      </c>
      <c r="B3018" s="1" t="str">
        <f>IF(COUNTIF($A$2:A3018,A3018)&gt;1,"Duplicate","Unique")</f>
        <v>Unique</v>
      </c>
      <c r="C3018" s="1" t="s">
        <v>6177</v>
      </c>
      <c r="D3018" s="1" t="s">
        <v>142</v>
      </c>
      <c r="E3018" s="1" t="str">
        <f t="shared" si="330"/>
        <v>Submitted</v>
      </c>
      <c r="F3018" s="1" t="s">
        <v>35</v>
      </c>
      <c r="G3018" s="1">
        <v>55</v>
      </c>
      <c r="H3018" s="1" t="s">
        <v>24</v>
      </c>
      <c r="I3018" s="1" t="s">
        <v>25</v>
      </c>
      <c r="J3018" s="1" t="s">
        <v>37</v>
      </c>
      <c r="K3018" s="4">
        <v>2076549</v>
      </c>
      <c r="L3018" s="4" t="str">
        <f t="shared" si="331"/>
        <v>Submitted</v>
      </c>
      <c r="M3018" s="1">
        <v>708</v>
      </c>
      <c r="N3018" s="1" t="str">
        <f t="shared" si="332"/>
        <v>low_risk</v>
      </c>
      <c r="O3018" s="1" t="str">
        <f t="shared" si="333"/>
        <v>Excellent</v>
      </c>
      <c r="P3018" s="1" t="str">
        <f t="shared" si="334"/>
        <v>Submitted</v>
      </c>
      <c r="Q3018" s="1" t="str">
        <f t="shared" si="335"/>
        <v>Valid</v>
      </c>
      <c r="R3018" s="1" t="s">
        <v>6</v>
      </c>
      <c r="S3018" s="4">
        <v>614223</v>
      </c>
      <c r="T3018" s="1">
        <v>13.25</v>
      </c>
      <c r="U3018" s="1">
        <v>12</v>
      </c>
      <c r="V3018" s="1">
        <v>51185.25</v>
      </c>
      <c r="W3018" s="4">
        <f t="shared" si="336"/>
        <v>678294.60690385266</v>
      </c>
      <c r="X3018" s="1" t="s">
        <v>28</v>
      </c>
      <c r="Y3018" s="1" t="s">
        <v>29</v>
      </c>
      <c r="Z3018" s="8">
        <v>48480</v>
      </c>
      <c r="AA3018" s="8" t="str">
        <f>TEXT(Table2[[#This Row],[Application_Date]],"yyy")</f>
        <v>2032</v>
      </c>
      <c r="AB3018" s="8" t="str">
        <f>TEXT(Table2[[#This Row],[Application_Date]],"mmmm")</f>
        <v>September</v>
      </c>
      <c r="AC3018" s="1" t="s">
        <v>41</v>
      </c>
      <c r="AD3018" s="1" t="s">
        <v>42</v>
      </c>
      <c r="AE3018" s="1" t="s">
        <v>43</v>
      </c>
    </row>
    <row r="3019" spans="1:31" x14ac:dyDescent="0.25">
      <c r="A3019" s="1" t="s">
        <v>6178</v>
      </c>
      <c r="B3019" s="1" t="str">
        <f>IF(COUNTIF($A$2:A3019,A3019)&gt;1,"Duplicate","Unique")</f>
        <v>Unique</v>
      </c>
      <c r="C3019" s="1" t="s">
        <v>6179</v>
      </c>
      <c r="D3019" s="1" t="s">
        <v>262</v>
      </c>
      <c r="E3019" s="1" t="str">
        <f t="shared" si="330"/>
        <v>Submitted</v>
      </c>
      <c r="F3019" s="1" t="s">
        <v>35</v>
      </c>
      <c r="G3019" s="1">
        <v>28</v>
      </c>
      <c r="H3019" s="1" t="s">
        <v>24</v>
      </c>
      <c r="I3019" s="1" t="s">
        <v>48</v>
      </c>
      <c r="J3019" s="1" t="s">
        <v>26</v>
      </c>
      <c r="K3019" s="4">
        <v>2308272</v>
      </c>
      <c r="L3019" s="4" t="str">
        <f t="shared" si="331"/>
        <v>Submitted</v>
      </c>
      <c r="M3019" s="1">
        <v>301</v>
      </c>
      <c r="N3019" s="1" t="str">
        <f t="shared" si="332"/>
        <v>High_risk</v>
      </c>
      <c r="O3019" s="1" t="str">
        <f t="shared" si="333"/>
        <v>Excellent</v>
      </c>
      <c r="P3019" s="1" t="str">
        <f t="shared" si="334"/>
        <v>Submitted</v>
      </c>
      <c r="Q3019" s="1" t="str">
        <f t="shared" si="335"/>
        <v>Valid</v>
      </c>
      <c r="R3019" s="1" t="s">
        <v>38</v>
      </c>
      <c r="S3019" s="4">
        <v>563655</v>
      </c>
      <c r="T3019" s="1">
        <v>7.95</v>
      </c>
      <c r="U3019" s="1">
        <v>60</v>
      </c>
      <c r="V3019" s="1">
        <v>9394.25</v>
      </c>
      <c r="W3019" s="4">
        <f t="shared" si="336"/>
        <v>373421.43750002119</v>
      </c>
      <c r="X3019" s="1" t="s">
        <v>59</v>
      </c>
      <c r="Y3019" s="1" t="s">
        <v>60</v>
      </c>
      <c r="Z3019" s="8">
        <v>48481</v>
      </c>
      <c r="AA3019" s="8" t="str">
        <f>TEXT(Table2[[#This Row],[Application_Date]],"yyy")</f>
        <v>2032</v>
      </c>
      <c r="AB3019" s="8" t="str">
        <f>TEXT(Table2[[#This Row],[Application_Date]],"mmmm")</f>
        <v>September</v>
      </c>
      <c r="AC3019" s="1" t="s">
        <v>41</v>
      </c>
      <c r="AD3019" s="1" t="s">
        <v>42</v>
      </c>
      <c r="AE3019" s="1" t="s">
        <v>66</v>
      </c>
    </row>
    <row r="3020" spans="1:31" x14ac:dyDescent="0.25">
      <c r="A3020" s="1" t="s">
        <v>6180</v>
      </c>
      <c r="B3020" s="1" t="str">
        <f>IF(COUNTIF($A$2:A3020,A3020)&gt;1,"Duplicate","Unique")</f>
        <v>Unique</v>
      </c>
      <c r="C3020" s="1" t="s">
        <v>6181</v>
      </c>
      <c r="D3020" s="1" t="s">
        <v>296</v>
      </c>
      <c r="E3020" s="1" t="str">
        <f t="shared" si="330"/>
        <v>Submitted</v>
      </c>
      <c r="F3020" s="1" t="s">
        <v>35</v>
      </c>
      <c r="G3020" s="1">
        <v>48</v>
      </c>
      <c r="H3020" s="1" t="s">
        <v>24</v>
      </c>
      <c r="I3020" s="1" t="s">
        <v>25</v>
      </c>
      <c r="J3020" s="1" t="s">
        <v>70</v>
      </c>
      <c r="K3020" s="4">
        <v>2257265</v>
      </c>
      <c r="L3020" s="4" t="str">
        <f t="shared" si="331"/>
        <v>Submitted</v>
      </c>
      <c r="M3020" s="1">
        <v>392</v>
      </c>
      <c r="N3020" s="1" t="str">
        <f t="shared" si="332"/>
        <v>High_risk</v>
      </c>
      <c r="O3020" s="1" t="str">
        <f t="shared" si="333"/>
        <v>Excellent</v>
      </c>
      <c r="P3020" s="1" t="str">
        <f t="shared" si="334"/>
        <v>Submitted</v>
      </c>
      <c r="Q3020" s="1" t="str">
        <f t="shared" si="335"/>
        <v>Valid</v>
      </c>
      <c r="R3020" s="1" t="s">
        <v>27</v>
      </c>
      <c r="S3020" s="4">
        <v>1869729</v>
      </c>
      <c r="T3020" s="1">
        <v>16.12</v>
      </c>
      <c r="U3020" s="1">
        <v>12</v>
      </c>
      <c r="V3020" s="1">
        <v>155810.75</v>
      </c>
      <c r="W3020" s="4">
        <f t="shared" si="336"/>
        <v>2511760.9056048049</v>
      </c>
      <c r="X3020" s="1" t="s">
        <v>59</v>
      </c>
      <c r="Y3020" s="1" t="s">
        <v>60</v>
      </c>
      <c r="Z3020" s="8">
        <v>48482</v>
      </c>
      <c r="AA3020" s="8" t="str">
        <f>TEXT(Table2[[#This Row],[Application_Date]],"yyy")</f>
        <v>2032</v>
      </c>
      <c r="AB3020" s="8" t="str">
        <f>TEXT(Table2[[#This Row],[Application_Date]],"mmmm")</f>
        <v>September</v>
      </c>
      <c r="AC3020" s="1" t="s">
        <v>61</v>
      </c>
      <c r="AD3020" s="1" t="s">
        <v>42</v>
      </c>
      <c r="AE3020" s="1" t="s">
        <v>43</v>
      </c>
    </row>
    <row r="3021" spans="1:31" x14ac:dyDescent="0.25">
      <c r="A3021" s="1" t="s">
        <v>6182</v>
      </c>
      <c r="B3021" s="1" t="str">
        <f>IF(COUNTIF($A$2:A3021,A3021)&gt;1,"Duplicate","Unique")</f>
        <v>Unique</v>
      </c>
      <c r="C3021" s="1" t="s">
        <v>6183</v>
      </c>
      <c r="D3021" s="1" t="s">
        <v>207</v>
      </c>
      <c r="E3021" s="1" t="str">
        <f t="shared" si="330"/>
        <v>Submitted</v>
      </c>
      <c r="F3021" s="1" t="s">
        <v>47</v>
      </c>
      <c r="G3021" s="1">
        <v>26</v>
      </c>
      <c r="H3021" s="1" t="s">
        <v>36</v>
      </c>
      <c r="I3021" s="1" t="s">
        <v>48</v>
      </c>
      <c r="J3021" s="1" t="s">
        <v>49</v>
      </c>
      <c r="K3021" s="4">
        <v>1644609</v>
      </c>
      <c r="L3021" s="4" t="str">
        <f t="shared" si="331"/>
        <v>Submitted</v>
      </c>
      <c r="M3021" s="1">
        <v>553</v>
      </c>
      <c r="N3021" s="1" t="str">
        <f t="shared" si="332"/>
        <v>High_risk</v>
      </c>
      <c r="O3021" s="1" t="str">
        <f t="shared" si="333"/>
        <v>Excellent</v>
      </c>
      <c r="P3021" s="1" t="str">
        <f t="shared" si="334"/>
        <v>Submitted</v>
      </c>
      <c r="Q3021" s="1" t="str">
        <f t="shared" si="335"/>
        <v>Valid</v>
      </c>
      <c r="R3021" s="1" t="s">
        <v>82</v>
      </c>
      <c r="S3021" s="4">
        <v>1547700</v>
      </c>
      <c r="T3021" s="1">
        <v>12.05</v>
      </c>
      <c r="U3021" s="1">
        <v>24</v>
      </c>
      <c r="V3021" s="1">
        <v>64487.5</v>
      </c>
      <c r="W3021" s="4">
        <f t="shared" si="336"/>
        <v>1554148.8381212351</v>
      </c>
      <c r="X3021" s="1" t="s">
        <v>85</v>
      </c>
      <c r="Y3021" s="1" t="s">
        <v>86</v>
      </c>
      <c r="Z3021" s="8">
        <v>48483</v>
      </c>
      <c r="AA3021" s="8" t="str">
        <f>TEXT(Table2[[#This Row],[Application_Date]],"yyy")</f>
        <v>2032</v>
      </c>
      <c r="AB3021" s="8" t="str">
        <f>TEXT(Table2[[#This Row],[Application_Date]],"mmmm")</f>
        <v>September</v>
      </c>
      <c r="AC3021" s="1" t="s">
        <v>61</v>
      </c>
      <c r="AD3021" s="1" t="s">
        <v>42</v>
      </c>
      <c r="AE3021" s="1" t="s">
        <v>43</v>
      </c>
    </row>
    <row r="3022" spans="1:31" x14ac:dyDescent="0.25">
      <c r="A3022" s="1" t="s">
        <v>6184</v>
      </c>
      <c r="B3022" s="1" t="str">
        <f>IF(COUNTIF($A$2:A3022,A3022)&gt;1,"Duplicate","Unique")</f>
        <v>Unique</v>
      </c>
      <c r="C3022" s="1" t="s">
        <v>6185</v>
      </c>
      <c r="D3022" s="1" t="s">
        <v>572</v>
      </c>
      <c r="E3022" s="1" t="str">
        <f t="shared" si="330"/>
        <v>Submitted</v>
      </c>
      <c r="F3022" s="1" t="s">
        <v>35</v>
      </c>
      <c r="G3022" s="1">
        <v>25</v>
      </c>
      <c r="H3022" s="1" t="s">
        <v>36</v>
      </c>
      <c r="I3022" s="1" t="s">
        <v>48</v>
      </c>
      <c r="J3022" s="1" t="s">
        <v>70</v>
      </c>
      <c r="K3022" s="4">
        <v>2099149</v>
      </c>
      <c r="L3022" s="4" t="str">
        <f t="shared" si="331"/>
        <v>Submitted</v>
      </c>
      <c r="M3022" s="1">
        <v>891</v>
      </c>
      <c r="N3022" s="1" t="str">
        <f t="shared" si="332"/>
        <v>medium_risk</v>
      </c>
      <c r="O3022" s="1" t="str">
        <f t="shared" si="333"/>
        <v>Excellent</v>
      </c>
      <c r="P3022" s="1" t="str">
        <f t="shared" si="334"/>
        <v>Submitted</v>
      </c>
      <c r="Q3022" s="1" t="str">
        <f t="shared" si="335"/>
        <v>Valid</v>
      </c>
      <c r="R3022" s="1" t="s">
        <v>6</v>
      </c>
      <c r="S3022" s="4">
        <v>3178675</v>
      </c>
      <c r="T3022" s="1">
        <v>14.66</v>
      </c>
      <c r="U3022" s="1">
        <v>120</v>
      </c>
      <c r="V3022" s="1">
        <v>26488.959999999999</v>
      </c>
      <c r="W3022" s="4">
        <f t="shared" si="336"/>
        <v>3883281.2916666665</v>
      </c>
      <c r="X3022" s="1" t="s">
        <v>85</v>
      </c>
      <c r="Y3022" s="1" t="s">
        <v>86</v>
      </c>
      <c r="Z3022" s="8">
        <v>48484</v>
      </c>
      <c r="AA3022" s="8" t="str">
        <f>TEXT(Table2[[#This Row],[Application_Date]],"yyy")</f>
        <v>2032</v>
      </c>
      <c r="AB3022" s="8" t="str">
        <f>TEXT(Table2[[#This Row],[Application_Date]],"mmmm")</f>
        <v>September</v>
      </c>
      <c r="AC3022" s="1" t="s">
        <v>61</v>
      </c>
      <c r="AD3022" s="1" t="s">
        <v>30</v>
      </c>
      <c r="AE3022" s="1" t="s">
        <v>62</v>
      </c>
    </row>
    <row r="3023" spans="1:31" x14ac:dyDescent="0.25">
      <c r="A3023" s="1" t="s">
        <v>6186</v>
      </c>
      <c r="B3023" s="1" t="str">
        <f>IF(COUNTIF($A$2:A3023,A3023)&gt;1,"Duplicate","Unique")</f>
        <v>Unique</v>
      </c>
      <c r="C3023" s="1" t="s">
        <v>6187</v>
      </c>
      <c r="D3023" s="1" t="s">
        <v>270</v>
      </c>
      <c r="E3023" s="1" t="str">
        <f t="shared" si="330"/>
        <v>Submitted</v>
      </c>
      <c r="F3023" s="1" t="s">
        <v>35</v>
      </c>
      <c r="G3023" s="1">
        <v>53</v>
      </c>
      <c r="H3023" s="1" t="s">
        <v>24</v>
      </c>
      <c r="I3023" s="1" t="s">
        <v>25</v>
      </c>
      <c r="J3023" s="1" t="s">
        <v>70</v>
      </c>
      <c r="K3023" s="4">
        <v>1862049</v>
      </c>
      <c r="L3023" s="4" t="str">
        <f t="shared" si="331"/>
        <v>Submitted</v>
      </c>
      <c r="M3023" s="1">
        <v>576</v>
      </c>
      <c r="N3023" s="1" t="str">
        <f t="shared" si="332"/>
        <v>High_risk</v>
      </c>
      <c r="O3023" s="1" t="str">
        <f t="shared" si="333"/>
        <v>Excellent</v>
      </c>
      <c r="P3023" s="1" t="str">
        <f t="shared" si="334"/>
        <v>Submitted</v>
      </c>
      <c r="Q3023" s="1" t="str">
        <f t="shared" si="335"/>
        <v>Valid</v>
      </c>
      <c r="R3023" s="1" t="s">
        <v>6</v>
      </c>
      <c r="S3023" s="4">
        <v>4791620</v>
      </c>
      <c r="T3023" s="1">
        <v>18.02</v>
      </c>
      <c r="U3023" s="1">
        <v>180</v>
      </c>
      <c r="V3023" s="1">
        <v>26620.11</v>
      </c>
      <c r="W3023" s="4">
        <f t="shared" si="336"/>
        <v>7195416.0333333332</v>
      </c>
      <c r="X3023" s="1" t="s">
        <v>28</v>
      </c>
      <c r="Y3023" s="1" t="s">
        <v>29</v>
      </c>
      <c r="Z3023" s="8">
        <v>48485</v>
      </c>
      <c r="AA3023" s="8" t="str">
        <f>TEXT(Table2[[#This Row],[Application_Date]],"yyy")</f>
        <v>2032</v>
      </c>
      <c r="AB3023" s="8" t="str">
        <f>TEXT(Table2[[#This Row],[Application_Date]],"mmmm")</f>
        <v>September</v>
      </c>
      <c r="AC3023" s="1" t="s">
        <v>61</v>
      </c>
      <c r="AD3023" s="1" t="s">
        <v>30</v>
      </c>
      <c r="AE3023" s="1" t="s">
        <v>66</v>
      </c>
    </row>
    <row r="3024" spans="1:31" x14ac:dyDescent="0.25">
      <c r="A3024" s="1" t="s">
        <v>6188</v>
      </c>
      <c r="B3024" s="1" t="str">
        <f>IF(COUNTIF($A$2:A3024,A3024)&gt;1,"Duplicate","Unique")</f>
        <v>Unique</v>
      </c>
      <c r="C3024" s="1" t="s">
        <v>6189</v>
      </c>
      <c r="D3024" s="1" t="s">
        <v>403</v>
      </c>
      <c r="E3024" s="1" t="str">
        <f t="shared" si="330"/>
        <v>Submitted</v>
      </c>
      <c r="F3024" s="1" t="s">
        <v>35</v>
      </c>
      <c r="G3024" s="1">
        <v>58</v>
      </c>
      <c r="H3024" s="1" t="s">
        <v>36</v>
      </c>
      <c r="I3024" s="1" t="s">
        <v>48</v>
      </c>
      <c r="J3024" s="1" t="s">
        <v>70</v>
      </c>
      <c r="K3024" s="4">
        <v>2325204</v>
      </c>
      <c r="L3024" s="4" t="str">
        <f t="shared" si="331"/>
        <v>Submitted</v>
      </c>
      <c r="M3024" s="1">
        <v>723</v>
      </c>
      <c r="N3024" s="1" t="str">
        <f t="shared" si="332"/>
        <v>low_risk</v>
      </c>
      <c r="O3024" s="1" t="str">
        <f t="shared" si="333"/>
        <v>Excellent</v>
      </c>
      <c r="P3024" s="1" t="str">
        <f t="shared" si="334"/>
        <v>Submitted</v>
      </c>
      <c r="Q3024" s="1" t="str">
        <f t="shared" si="335"/>
        <v>Valid</v>
      </c>
      <c r="R3024" s="1" t="s">
        <v>27</v>
      </c>
      <c r="S3024" s="4">
        <v>3446491</v>
      </c>
      <c r="T3024" s="1">
        <v>16.010000000000002</v>
      </c>
      <c r="U3024" s="1">
        <v>60</v>
      </c>
      <c r="V3024" s="1">
        <v>57441.52</v>
      </c>
      <c r="W3024" s="4">
        <f t="shared" si="336"/>
        <v>4598193.4091666667</v>
      </c>
      <c r="X3024" s="1" t="s">
        <v>85</v>
      </c>
      <c r="Y3024" s="1" t="s">
        <v>86</v>
      </c>
      <c r="Z3024" s="8">
        <v>48486</v>
      </c>
      <c r="AA3024" s="8" t="str">
        <f>TEXT(Table2[[#This Row],[Application_Date]],"yyy")</f>
        <v>2032</v>
      </c>
      <c r="AB3024" s="8" t="str">
        <f>TEXT(Table2[[#This Row],[Application_Date]],"mmmm")</f>
        <v>September</v>
      </c>
      <c r="AC3024" s="1" t="s">
        <v>41</v>
      </c>
      <c r="AD3024" s="1" t="s">
        <v>42</v>
      </c>
      <c r="AE3024" s="1" t="s">
        <v>62</v>
      </c>
    </row>
    <row r="3025" spans="1:31" x14ac:dyDescent="0.25">
      <c r="A3025" s="1" t="s">
        <v>6190</v>
      </c>
      <c r="B3025" s="1" t="str">
        <f>IF(COUNTIF($A$2:A3025,A3025)&gt;1,"Duplicate","Unique")</f>
        <v>Unique</v>
      </c>
      <c r="C3025" s="1" t="s">
        <v>6191</v>
      </c>
      <c r="D3025" s="1" t="s">
        <v>204</v>
      </c>
      <c r="E3025" s="1" t="str">
        <f t="shared" si="330"/>
        <v>Submitted</v>
      </c>
      <c r="F3025" s="1" t="s">
        <v>47</v>
      </c>
      <c r="G3025" s="1">
        <v>32</v>
      </c>
      <c r="H3025" s="1" t="s">
        <v>24</v>
      </c>
      <c r="I3025" s="1" t="s">
        <v>48</v>
      </c>
      <c r="J3025" s="1" t="s">
        <v>70</v>
      </c>
      <c r="K3025" s="4">
        <v>457359</v>
      </c>
      <c r="L3025" s="4" t="str">
        <f t="shared" si="331"/>
        <v>Submitted</v>
      </c>
      <c r="M3025" s="1">
        <v>807</v>
      </c>
      <c r="N3025" s="1" t="str">
        <f t="shared" si="332"/>
        <v>medium_risk</v>
      </c>
      <c r="O3025" s="1" t="str">
        <f t="shared" si="333"/>
        <v>Excellent</v>
      </c>
      <c r="P3025" s="1" t="str">
        <f t="shared" si="334"/>
        <v>Submitted</v>
      </c>
      <c r="Q3025" s="1" t="str">
        <f t="shared" si="335"/>
        <v>Valid</v>
      </c>
      <c r="R3025" s="1" t="s">
        <v>27</v>
      </c>
      <c r="S3025" s="4">
        <v>2692966</v>
      </c>
      <c r="T3025" s="1">
        <v>9.34</v>
      </c>
      <c r="U3025" s="1">
        <v>24</v>
      </c>
      <c r="V3025" s="1">
        <v>112206.92</v>
      </c>
      <c r="W3025" s="4">
        <f t="shared" si="336"/>
        <v>2096027.2978358062</v>
      </c>
      <c r="X3025" s="1" t="s">
        <v>50</v>
      </c>
      <c r="Y3025" s="1" t="s">
        <v>51</v>
      </c>
      <c r="Z3025" s="8">
        <v>48487</v>
      </c>
      <c r="AA3025" s="8" t="str">
        <f>TEXT(Table2[[#This Row],[Application_Date]],"yyy")</f>
        <v>2032</v>
      </c>
      <c r="AB3025" s="8" t="str">
        <f>TEXT(Table2[[#This Row],[Application_Date]],"mmmm")</f>
        <v>September</v>
      </c>
      <c r="AC3025" s="1" t="s">
        <v>41</v>
      </c>
      <c r="AD3025" s="1" t="s">
        <v>42</v>
      </c>
      <c r="AE3025" s="1" t="s">
        <v>66</v>
      </c>
    </row>
    <row r="3026" spans="1:31" x14ac:dyDescent="0.25">
      <c r="A3026" s="1" t="s">
        <v>6192</v>
      </c>
      <c r="B3026" s="1" t="str">
        <f>IF(COUNTIF($A$2:A3026,A3026)&gt;1,"Duplicate","Unique")</f>
        <v>Unique</v>
      </c>
      <c r="C3026" s="1" t="s">
        <v>6193</v>
      </c>
      <c r="D3026" s="1" t="s">
        <v>403</v>
      </c>
      <c r="E3026" s="1" t="str">
        <f t="shared" si="330"/>
        <v>Submitted</v>
      </c>
      <c r="F3026" s="1" t="s">
        <v>47</v>
      </c>
      <c r="G3026" s="1">
        <v>48</v>
      </c>
      <c r="H3026" s="1" t="s">
        <v>36</v>
      </c>
      <c r="I3026" s="1" t="s">
        <v>25</v>
      </c>
      <c r="J3026" s="1" t="s">
        <v>37</v>
      </c>
      <c r="K3026" s="4">
        <v>2315924</v>
      </c>
      <c r="L3026" s="4" t="str">
        <f t="shared" si="331"/>
        <v>Submitted</v>
      </c>
      <c r="M3026" s="1">
        <v>815</v>
      </c>
      <c r="N3026" s="1" t="str">
        <f t="shared" si="332"/>
        <v>medium_risk</v>
      </c>
      <c r="O3026" s="1" t="str">
        <f t="shared" si="333"/>
        <v>Excellent</v>
      </c>
      <c r="P3026" s="1" t="str">
        <f t="shared" si="334"/>
        <v>Submitted</v>
      </c>
      <c r="Q3026" s="1" t="str">
        <f t="shared" si="335"/>
        <v>Valid</v>
      </c>
      <c r="R3026" s="1" t="s">
        <v>82</v>
      </c>
      <c r="S3026" s="4">
        <v>3037941</v>
      </c>
      <c r="T3026" s="1">
        <v>17.899999999999999</v>
      </c>
      <c r="U3026" s="1">
        <v>36</v>
      </c>
      <c r="V3026" s="1">
        <v>84387.25</v>
      </c>
      <c r="W3026" s="4">
        <f t="shared" si="336"/>
        <v>4531595.3250000235</v>
      </c>
      <c r="X3026" s="1" t="s">
        <v>105</v>
      </c>
      <c r="Y3026" s="1" t="s">
        <v>106</v>
      </c>
      <c r="Z3026" s="8">
        <v>48488</v>
      </c>
      <c r="AA3026" s="8" t="str">
        <f>TEXT(Table2[[#This Row],[Application_Date]],"yyy")</f>
        <v>2032</v>
      </c>
      <c r="AB3026" s="8" t="str">
        <f>TEXT(Table2[[#This Row],[Application_Date]],"mmmm")</f>
        <v>October</v>
      </c>
      <c r="AC3026" s="1" t="s">
        <v>41</v>
      </c>
      <c r="AD3026" s="1" t="s">
        <v>30</v>
      </c>
      <c r="AE3026" s="1" t="s">
        <v>62</v>
      </c>
    </row>
    <row r="3027" spans="1:31" x14ac:dyDescent="0.25">
      <c r="A3027" s="1" t="s">
        <v>6194</v>
      </c>
      <c r="B3027" s="1" t="str">
        <f>IF(COUNTIF($A$2:A3027,A3027)&gt;1,"Duplicate","Unique")</f>
        <v>Unique</v>
      </c>
      <c r="C3027" s="1" t="s">
        <v>6195</v>
      </c>
      <c r="D3027" s="1" t="s">
        <v>406</v>
      </c>
      <c r="E3027" s="1" t="str">
        <f t="shared" si="330"/>
        <v>Submitted</v>
      </c>
      <c r="F3027" s="1" t="s">
        <v>35</v>
      </c>
      <c r="G3027" s="1">
        <v>56</v>
      </c>
      <c r="H3027" s="1" t="s">
        <v>36</v>
      </c>
      <c r="I3027" s="1" t="s">
        <v>48</v>
      </c>
      <c r="J3027" s="1" t="s">
        <v>49</v>
      </c>
      <c r="K3027" s="4">
        <v>693181</v>
      </c>
      <c r="L3027" s="4" t="str">
        <f t="shared" si="331"/>
        <v>Submitted</v>
      </c>
      <c r="M3027" s="1">
        <v>499</v>
      </c>
      <c r="N3027" s="1" t="str">
        <f t="shared" si="332"/>
        <v>High_risk</v>
      </c>
      <c r="O3027" s="1" t="str">
        <f t="shared" si="333"/>
        <v>Excellent</v>
      </c>
      <c r="P3027" s="1" t="str">
        <f t="shared" si="334"/>
        <v>Submitted</v>
      </c>
      <c r="Q3027" s="1" t="str">
        <f t="shared" si="335"/>
        <v>Valid</v>
      </c>
      <c r="R3027" s="1" t="s">
        <v>38</v>
      </c>
      <c r="S3027" s="4">
        <v>637587</v>
      </c>
      <c r="T3027" s="1">
        <v>17.54</v>
      </c>
      <c r="U3027" s="1">
        <v>60</v>
      </c>
      <c r="V3027" s="1">
        <v>10626.45</v>
      </c>
      <c r="W3027" s="4">
        <f t="shared" si="336"/>
        <v>931939.66500000004</v>
      </c>
      <c r="X3027" s="1" t="s">
        <v>50</v>
      </c>
      <c r="Y3027" s="1" t="s">
        <v>51</v>
      </c>
      <c r="Z3027" s="8">
        <v>48489</v>
      </c>
      <c r="AA3027" s="8" t="str">
        <f>TEXT(Table2[[#This Row],[Application_Date]],"yyy")</f>
        <v>2032</v>
      </c>
      <c r="AB3027" s="8" t="str">
        <f>TEXT(Table2[[#This Row],[Application_Date]],"mmmm")</f>
        <v>October</v>
      </c>
      <c r="AC3027" s="1" t="s">
        <v>61</v>
      </c>
      <c r="AD3027" s="1" t="s">
        <v>42</v>
      </c>
      <c r="AE3027" s="1" t="s">
        <v>62</v>
      </c>
    </row>
    <row r="3028" spans="1:31" x14ac:dyDescent="0.25">
      <c r="A3028" s="1" t="s">
        <v>6196</v>
      </c>
      <c r="B3028" s="1" t="str">
        <f>IF(COUNTIF($A$2:A3028,A3028)&gt;1,"Duplicate","Unique")</f>
        <v>Unique</v>
      </c>
      <c r="C3028" s="1" t="s">
        <v>6197</v>
      </c>
      <c r="D3028" s="1" t="s">
        <v>78</v>
      </c>
      <c r="E3028" s="1" t="str">
        <f t="shared" si="330"/>
        <v>Submitted</v>
      </c>
      <c r="F3028" s="1" t="s">
        <v>35</v>
      </c>
      <c r="G3028" s="1">
        <v>33</v>
      </c>
      <c r="H3028" s="1" t="s">
        <v>36</v>
      </c>
      <c r="I3028" s="1" t="s">
        <v>25</v>
      </c>
      <c r="J3028" s="1" t="s">
        <v>70</v>
      </c>
      <c r="K3028" s="4">
        <v>1886224</v>
      </c>
      <c r="L3028" s="4" t="str">
        <f t="shared" si="331"/>
        <v>Submitted</v>
      </c>
      <c r="M3028" s="1">
        <v>739</v>
      </c>
      <c r="N3028" s="1" t="str">
        <f t="shared" si="332"/>
        <v>low_risk</v>
      </c>
      <c r="O3028" s="1" t="str">
        <f t="shared" si="333"/>
        <v>Excellent</v>
      </c>
      <c r="P3028" s="1" t="str">
        <f t="shared" si="334"/>
        <v>Submitted</v>
      </c>
      <c r="Q3028" s="1" t="str">
        <f t="shared" si="335"/>
        <v>Valid</v>
      </c>
      <c r="R3028" s="1" t="s">
        <v>82</v>
      </c>
      <c r="S3028" s="4">
        <v>3078948</v>
      </c>
      <c r="T3028" s="1">
        <v>18.25</v>
      </c>
      <c r="U3028" s="1">
        <v>24</v>
      </c>
      <c r="V3028" s="1">
        <v>128289.5</v>
      </c>
      <c r="W3028" s="4">
        <f t="shared" si="336"/>
        <v>4682566.7510800026</v>
      </c>
      <c r="X3028" s="1" t="s">
        <v>59</v>
      </c>
      <c r="Y3028" s="1" t="s">
        <v>60</v>
      </c>
      <c r="Z3028" s="8">
        <v>48490</v>
      </c>
      <c r="AA3028" s="8" t="str">
        <f>TEXT(Table2[[#This Row],[Application_Date]],"yyy")</f>
        <v>2032</v>
      </c>
      <c r="AB3028" s="8" t="str">
        <f>TEXT(Table2[[#This Row],[Application_Date]],"mmmm")</f>
        <v>October</v>
      </c>
      <c r="AC3028" s="1" t="s">
        <v>52</v>
      </c>
      <c r="AD3028" s="1" t="s">
        <v>42</v>
      </c>
      <c r="AE3028" s="1" t="s">
        <v>62</v>
      </c>
    </row>
    <row r="3029" spans="1:31" x14ac:dyDescent="0.25">
      <c r="A3029" s="1" t="s">
        <v>6198</v>
      </c>
      <c r="B3029" s="1" t="str">
        <f>IF(COUNTIF($A$2:A3029,A3029)&gt;1,"Duplicate","Unique")</f>
        <v>Unique</v>
      </c>
      <c r="C3029" s="1" t="s">
        <v>6199</v>
      </c>
      <c r="D3029" s="1" t="s">
        <v>373</v>
      </c>
      <c r="E3029" s="1" t="str">
        <f t="shared" si="330"/>
        <v>Submitted</v>
      </c>
      <c r="F3029" s="1" t="s">
        <v>47</v>
      </c>
      <c r="G3029" s="1">
        <v>53</v>
      </c>
      <c r="H3029" s="1" t="s">
        <v>24</v>
      </c>
      <c r="I3029" s="1" t="s">
        <v>48</v>
      </c>
      <c r="J3029" s="1" t="s">
        <v>70</v>
      </c>
      <c r="K3029" s="4">
        <v>522831</v>
      </c>
      <c r="L3029" s="4" t="str">
        <f t="shared" si="331"/>
        <v>Submitted</v>
      </c>
      <c r="M3029" s="1">
        <v>760</v>
      </c>
      <c r="N3029" s="1" t="str">
        <f t="shared" si="332"/>
        <v>medium_risk</v>
      </c>
      <c r="O3029" s="1" t="str">
        <f t="shared" si="333"/>
        <v>Excellent</v>
      </c>
      <c r="P3029" s="1" t="str">
        <f t="shared" si="334"/>
        <v>Submitted</v>
      </c>
      <c r="Q3029" s="1" t="str">
        <f t="shared" si="335"/>
        <v>Valid</v>
      </c>
      <c r="R3029" s="1" t="s">
        <v>70</v>
      </c>
      <c r="S3029" s="4">
        <v>4524737</v>
      </c>
      <c r="T3029" s="1">
        <v>16.399999999999999</v>
      </c>
      <c r="U3029" s="1">
        <v>180</v>
      </c>
      <c r="V3029" s="1">
        <v>25137.43</v>
      </c>
      <c r="W3029" s="4">
        <f t="shared" si="336"/>
        <v>6183807.2333333325</v>
      </c>
      <c r="X3029" s="1" t="s">
        <v>28</v>
      </c>
      <c r="Y3029" s="1" t="s">
        <v>29</v>
      </c>
      <c r="Z3029" s="8">
        <v>48491</v>
      </c>
      <c r="AA3029" s="8" t="str">
        <f>TEXT(Table2[[#This Row],[Application_Date]],"yyy")</f>
        <v>2032</v>
      </c>
      <c r="AB3029" s="8" t="str">
        <f>TEXT(Table2[[#This Row],[Application_Date]],"mmmm")</f>
        <v>October</v>
      </c>
      <c r="AC3029" s="1" t="s">
        <v>52</v>
      </c>
      <c r="AD3029" s="1" t="s">
        <v>42</v>
      </c>
      <c r="AE3029" s="1" t="s">
        <v>62</v>
      </c>
    </row>
    <row r="3030" spans="1:31" x14ac:dyDescent="0.25">
      <c r="A3030" s="1" t="s">
        <v>6200</v>
      </c>
      <c r="B3030" s="1" t="str">
        <f>IF(COUNTIF($A$2:A3030,A3030)&gt;1,"Duplicate","Unique")</f>
        <v>Unique</v>
      </c>
      <c r="C3030" s="1" t="s">
        <v>6201</v>
      </c>
      <c r="D3030" s="1" t="s">
        <v>392</v>
      </c>
      <c r="E3030" s="1" t="str">
        <f t="shared" si="330"/>
        <v>Submitted</v>
      </c>
      <c r="F3030" s="1" t="s">
        <v>47</v>
      </c>
      <c r="G3030" s="1">
        <v>56</v>
      </c>
      <c r="H3030" s="1" t="s">
        <v>36</v>
      </c>
      <c r="I3030" s="1" t="s">
        <v>25</v>
      </c>
      <c r="J3030" s="1" t="s">
        <v>70</v>
      </c>
      <c r="K3030" s="4">
        <v>574648</v>
      </c>
      <c r="L3030" s="4" t="str">
        <f t="shared" si="331"/>
        <v>Submitted</v>
      </c>
      <c r="M3030" s="1">
        <v>647</v>
      </c>
      <c r="N3030" s="1" t="str">
        <f t="shared" si="332"/>
        <v>low_risk</v>
      </c>
      <c r="O3030" s="1" t="str">
        <f t="shared" si="333"/>
        <v>Excellent</v>
      </c>
      <c r="P3030" s="1" t="str">
        <f t="shared" si="334"/>
        <v>Submitted</v>
      </c>
      <c r="Q3030" s="1" t="str">
        <f t="shared" si="335"/>
        <v>Valid</v>
      </c>
      <c r="R3030" s="1" t="s">
        <v>38</v>
      </c>
      <c r="S3030" s="4">
        <v>3413184</v>
      </c>
      <c r="T3030" s="1">
        <v>17.64</v>
      </c>
      <c r="U3030" s="1">
        <v>12</v>
      </c>
      <c r="V3030" s="1">
        <v>284432</v>
      </c>
      <c r="W3030" s="4">
        <f t="shared" si="336"/>
        <v>5017477.7820564266</v>
      </c>
      <c r="X3030" s="1" t="s">
        <v>39</v>
      </c>
      <c r="Y3030" s="1" t="s">
        <v>40</v>
      </c>
      <c r="Z3030" s="8">
        <v>48492</v>
      </c>
      <c r="AA3030" s="8" t="str">
        <f>TEXT(Table2[[#This Row],[Application_Date]],"yyy")</f>
        <v>2032</v>
      </c>
      <c r="AB3030" s="8" t="str">
        <f>TEXT(Table2[[#This Row],[Application_Date]],"mmmm")</f>
        <v>October</v>
      </c>
      <c r="AC3030" s="1" t="s">
        <v>61</v>
      </c>
      <c r="AD3030" s="1" t="s">
        <v>42</v>
      </c>
      <c r="AE3030" s="1" t="s">
        <v>31</v>
      </c>
    </row>
    <row r="3031" spans="1:31" x14ac:dyDescent="0.25">
      <c r="A3031" s="1" t="s">
        <v>6202</v>
      </c>
      <c r="B3031" s="1" t="str">
        <f>IF(COUNTIF($A$2:A3031,A3031)&gt;1,"Duplicate","Unique")</f>
        <v>Unique</v>
      </c>
      <c r="C3031" s="1" t="s">
        <v>6203</v>
      </c>
      <c r="D3031" s="1" t="s">
        <v>314</v>
      </c>
      <c r="E3031" s="1" t="str">
        <f t="shared" si="330"/>
        <v>Submitted</v>
      </c>
      <c r="F3031" s="1" t="s">
        <v>47</v>
      </c>
      <c r="G3031" s="1">
        <v>18</v>
      </c>
      <c r="H3031" s="1" t="s">
        <v>24</v>
      </c>
      <c r="I3031" s="1" t="s">
        <v>48</v>
      </c>
      <c r="J3031" s="1" t="s">
        <v>70</v>
      </c>
      <c r="K3031" s="4">
        <v>470482</v>
      </c>
      <c r="L3031" s="4" t="str">
        <f t="shared" si="331"/>
        <v>Submitted</v>
      </c>
      <c r="M3031" s="1">
        <v>829</v>
      </c>
      <c r="N3031" s="1" t="str">
        <f t="shared" si="332"/>
        <v>medium_risk</v>
      </c>
      <c r="O3031" s="1" t="str">
        <f t="shared" si="333"/>
        <v>Excellent</v>
      </c>
      <c r="P3031" s="1" t="str">
        <f t="shared" si="334"/>
        <v>Submitted</v>
      </c>
      <c r="Q3031" s="1" t="str">
        <f t="shared" si="335"/>
        <v>Valid</v>
      </c>
      <c r="R3031" s="1" t="s">
        <v>38</v>
      </c>
      <c r="S3031" s="4">
        <v>1693050</v>
      </c>
      <c r="T3031" s="1">
        <v>10.16</v>
      </c>
      <c r="U3031" s="1">
        <v>24</v>
      </c>
      <c r="V3031" s="1">
        <v>70543.75</v>
      </c>
      <c r="W3031" s="4">
        <f t="shared" si="336"/>
        <v>1433449.5795063262</v>
      </c>
      <c r="X3031" s="1" t="s">
        <v>39</v>
      </c>
      <c r="Y3031" s="1" t="s">
        <v>40</v>
      </c>
      <c r="Z3031" s="8">
        <v>48493</v>
      </c>
      <c r="AA3031" s="8" t="str">
        <f>TEXT(Table2[[#This Row],[Application_Date]],"yyy")</f>
        <v>2032</v>
      </c>
      <c r="AB3031" s="8" t="str">
        <f>TEXT(Table2[[#This Row],[Application_Date]],"mmmm")</f>
        <v>October</v>
      </c>
      <c r="AC3031" s="1" t="s">
        <v>41</v>
      </c>
      <c r="AD3031" s="1" t="s">
        <v>30</v>
      </c>
      <c r="AE3031" s="1" t="s">
        <v>31</v>
      </c>
    </row>
    <row r="3032" spans="1:31" x14ac:dyDescent="0.25">
      <c r="A3032" s="1" t="s">
        <v>6204</v>
      </c>
      <c r="B3032" s="1" t="str">
        <f>IF(COUNTIF($A$2:A3032,A3032)&gt;1,"Duplicate","Unique")</f>
        <v>Unique</v>
      </c>
      <c r="C3032" s="1" t="s">
        <v>6205</v>
      </c>
      <c r="D3032" s="1" t="s">
        <v>109</v>
      </c>
      <c r="E3032" s="1" t="str">
        <f t="shared" si="330"/>
        <v>Submitted</v>
      </c>
      <c r="F3032" s="1" t="s">
        <v>47</v>
      </c>
      <c r="G3032" s="1">
        <v>39</v>
      </c>
      <c r="H3032" s="1" t="s">
        <v>24</v>
      </c>
      <c r="I3032" s="1" t="s">
        <v>25</v>
      </c>
      <c r="J3032" s="1" t="s">
        <v>37</v>
      </c>
      <c r="K3032" s="4">
        <v>730879</v>
      </c>
      <c r="L3032" s="4" t="str">
        <f t="shared" si="331"/>
        <v>Submitted</v>
      </c>
      <c r="M3032" s="1">
        <v>471</v>
      </c>
      <c r="N3032" s="1" t="str">
        <f t="shared" si="332"/>
        <v>High_risk</v>
      </c>
      <c r="O3032" s="1" t="str">
        <f t="shared" si="333"/>
        <v>Excellent</v>
      </c>
      <c r="P3032" s="1" t="str">
        <f t="shared" si="334"/>
        <v>Submitted</v>
      </c>
      <c r="Q3032" s="1" t="str">
        <f t="shared" si="335"/>
        <v>Valid</v>
      </c>
      <c r="R3032" s="1" t="s">
        <v>70</v>
      </c>
      <c r="S3032" s="4">
        <v>4982911</v>
      </c>
      <c r="T3032" s="1">
        <v>14.48</v>
      </c>
      <c r="U3032" s="1">
        <v>60</v>
      </c>
      <c r="V3032" s="1">
        <v>83048.52</v>
      </c>
      <c r="W3032" s="4">
        <f t="shared" si="336"/>
        <v>6012712.6066666674</v>
      </c>
      <c r="X3032" s="1" t="s">
        <v>105</v>
      </c>
      <c r="Y3032" s="1" t="s">
        <v>106</v>
      </c>
      <c r="Z3032" s="8">
        <v>48494</v>
      </c>
      <c r="AA3032" s="8" t="str">
        <f>TEXT(Table2[[#This Row],[Application_Date]],"yyy")</f>
        <v>2032</v>
      </c>
      <c r="AB3032" s="8" t="str">
        <f>TEXT(Table2[[#This Row],[Application_Date]],"mmmm")</f>
        <v>October</v>
      </c>
      <c r="AC3032" s="1" t="s">
        <v>61</v>
      </c>
      <c r="AD3032" s="1" t="s">
        <v>30</v>
      </c>
      <c r="AE3032" s="1" t="s">
        <v>66</v>
      </c>
    </row>
    <row r="3033" spans="1:31" x14ac:dyDescent="0.25">
      <c r="A3033" s="1" t="s">
        <v>6206</v>
      </c>
      <c r="B3033" s="1" t="str">
        <f>IF(COUNTIF($A$2:A3033,A3033)&gt;1,"Duplicate","Unique")</f>
        <v>Unique</v>
      </c>
      <c r="C3033" s="1" t="s">
        <v>6207</v>
      </c>
      <c r="D3033" s="1" t="s">
        <v>99</v>
      </c>
      <c r="E3033" s="1" t="str">
        <f t="shared" si="330"/>
        <v>Submitted</v>
      </c>
      <c r="F3033" s="1" t="s">
        <v>35</v>
      </c>
      <c r="G3033" s="1">
        <v>50</v>
      </c>
      <c r="H3033" s="1" t="s">
        <v>36</v>
      </c>
      <c r="I3033" s="1" t="s">
        <v>48</v>
      </c>
      <c r="J3033" s="1" t="s">
        <v>49</v>
      </c>
      <c r="K3033" s="4">
        <v>1216387</v>
      </c>
      <c r="L3033" s="4" t="str">
        <f t="shared" si="331"/>
        <v>Submitted</v>
      </c>
      <c r="M3033" s="1">
        <v>349</v>
      </c>
      <c r="N3033" s="1" t="str">
        <f t="shared" si="332"/>
        <v>High_risk</v>
      </c>
      <c r="O3033" s="1" t="str">
        <f t="shared" si="333"/>
        <v>Excellent</v>
      </c>
      <c r="P3033" s="1" t="str">
        <f t="shared" si="334"/>
        <v>Submitted</v>
      </c>
      <c r="Q3033" s="1" t="str">
        <f t="shared" si="335"/>
        <v>Valid</v>
      </c>
      <c r="R3033" s="1" t="s">
        <v>6</v>
      </c>
      <c r="S3033" s="4">
        <v>1761799</v>
      </c>
      <c r="T3033" s="1">
        <v>16.43</v>
      </c>
      <c r="U3033" s="1">
        <v>12</v>
      </c>
      <c r="V3033" s="1">
        <v>146816.57999999999</v>
      </c>
      <c r="W3033" s="4">
        <f t="shared" si="336"/>
        <v>2412273.6040896536</v>
      </c>
      <c r="X3033" s="1" t="s">
        <v>95</v>
      </c>
      <c r="Y3033" s="1" t="s">
        <v>96</v>
      </c>
      <c r="Z3033" s="8">
        <v>48495</v>
      </c>
      <c r="AA3033" s="8" t="str">
        <f>TEXT(Table2[[#This Row],[Application_Date]],"yyy")</f>
        <v>2032</v>
      </c>
      <c r="AB3033" s="8" t="str">
        <f>TEXT(Table2[[#This Row],[Application_Date]],"mmmm")</f>
        <v>October</v>
      </c>
      <c r="AC3033" s="1" t="s">
        <v>61</v>
      </c>
      <c r="AD3033" s="1" t="s">
        <v>30</v>
      </c>
      <c r="AE3033" s="1" t="s">
        <v>43</v>
      </c>
    </row>
    <row r="3034" spans="1:31" x14ac:dyDescent="0.25">
      <c r="A3034" s="1" t="s">
        <v>6208</v>
      </c>
      <c r="B3034" s="1" t="str">
        <f>IF(COUNTIF($A$2:A3034,A3034)&gt;1,"Duplicate","Unique")</f>
        <v>Unique</v>
      </c>
      <c r="C3034" s="1" t="s">
        <v>6209</v>
      </c>
      <c r="D3034" s="1" t="s">
        <v>433</v>
      </c>
      <c r="E3034" s="1" t="str">
        <f t="shared" si="330"/>
        <v>Submitted</v>
      </c>
      <c r="F3034" s="1" t="s">
        <v>35</v>
      </c>
      <c r="G3034" s="1">
        <v>44</v>
      </c>
      <c r="H3034" s="1" t="s">
        <v>36</v>
      </c>
      <c r="I3034" s="1" t="s">
        <v>48</v>
      </c>
      <c r="J3034" s="1" t="s">
        <v>70</v>
      </c>
      <c r="K3034" s="4">
        <v>270105</v>
      </c>
      <c r="L3034" s="4" t="str">
        <f t="shared" si="331"/>
        <v>Submitted</v>
      </c>
      <c r="M3034" s="1">
        <v>677</v>
      </c>
      <c r="N3034" s="1" t="str">
        <f t="shared" si="332"/>
        <v>low_risk</v>
      </c>
      <c r="O3034" s="1" t="str">
        <f t="shared" si="333"/>
        <v>Excellent</v>
      </c>
      <c r="P3034" s="1" t="str">
        <f t="shared" si="334"/>
        <v>Submitted</v>
      </c>
      <c r="Q3034" s="1" t="str">
        <f t="shared" si="335"/>
        <v>Valid</v>
      </c>
      <c r="R3034" s="1" t="s">
        <v>70</v>
      </c>
      <c r="S3034" s="4">
        <v>3311804</v>
      </c>
      <c r="T3034" s="1">
        <v>16.66</v>
      </c>
      <c r="U3034" s="1">
        <v>24</v>
      </c>
      <c r="V3034" s="1">
        <v>137991.82999999999</v>
      </c>
      <c r="W3034" s="4">
        <f t="shared" si="336"/>
        <v>4597887.8905417398</v>
      </c>
      <c r="X3034" s="1" t="s">
        <v>39</v>
      </c>
      <c r="Y3034" s="1" t="s">
        <v>40</v>
      </c>
      <c r="Z3034" s="8">
        <v>48496</v>
      </c>
      <c r="AA3034" s="8" t="str">
        <f>TEXT(Table2[[#This Row],[Application_Date]],"yyy")</f>
        <v>2032</v>
      </c>
      <c r="AB3034" s="8" t="str">
        <f>TEXT(Table2[[#This Row],[Application_Date]],"mmmm")</f>
        <v>October</v>
      </c>
      <c r="AC3034" s="1" t="s">
        <v>61</v>
      </c>
      <c r="AD3034" s="1" t="s">
        <v>42</v>
      </c>
      <c r="AE3034" s="1" t="s">
        <v>62</v>
      </c>
    </row>
    <row r="3035" spans="1:31" x14ac:dyDescent="0.25">
      <c r="A3035" s="1" t="s">
        <v>6210</v>
      </c>
      <c r="B3035" s="1" t="str">
        <f>IF(COUNTIF($A$2:A3035,A3035)&gt;1,"Duplicate","Unique")</f>
        <v>Unique</v>
      </c>
      <c r="C3035" s="1" t="s">
        <v>6211</v>
      </c>
      <c r="D3035" s="1" t="s">
        <v>65</v>
      </c>
      <c r="E3035" s="1" t="str">
        <f t="shared" si="330"/>
        <v>Submitted</v>
      </c>
      <c r="F3035" s="1" t="s">
        <v>47</v>
      </c>
      <c r="G3035" s="1">
        <v>34</v>
      </c>
      <c r="H3035" s="1" t="s">
        <v>36</v>
      </c>
      <c r="I3035" s="1" t="s">
        <v>25</v>
      </c>
      <c r="J3035" s="1" t="s">
        <v>70</v>
      </c>
      <c r="K3035" s="4">
        <v>2124294</v>
      </c>
      <c r="L3035" s="4" t="str">
        <f t="shared" si="331"/>
        <v>Submitted</v>
      </c>
      <c r="M3035" s="1">
        <v>844</v>
      </c>
      <c r="N3035" s="1" t="str">
        <f t="shared" si="332"/>
        <v>medium_risk</v>
      </c>
      <c r="O3035" s="1" t="str">
        <f t="shared" si="333"/>
        <v>Excellent</v>
      </c>
      <c r="P3035" s="1" t="str">
        <f t="shared" si="334"/>
        <v>Submitted</v>
      </c>
      <c r="Q3035" s="1" t="str">
        <f t="shared" si="335"/>
        <v>Valid</v>
      </c>
      <c r="R3035" s="1" t="s">
        <v>70</v>
      </c>
      <c r="S3035" s="4">
        <v>637075</v>
      </c>
      <c r="T3035" s="1">
        <v>17.37</v>
      </c>
      <c r="U3035" s="1">
        <v>12</v>
      </c>
      <c r="V3035" s="1">
        <v>53089.58</v>
      </c>
      <c r="W3035" s="4">
        <f t="shared" si="336"/>
        <v>922186.02183784358</v>
      </c>
      <c r="X3035" s="1" t="s">
        <v>28</v>
      </c>
      <c r="Y3035" s="1" t="s">
        <v>29</v>
      </c>
      <c r="Z3035" s="8">
        <v>48497</v>
      </c>
      <c r="AA3035" s="8" t="str">
        <f>TEXT(Table2[[#This Row],[Application_Date]],"yyy")</f>
        <v>2032</v>
      </c>
      <c r="AB3035" s="8" t="str">
        <f>TEXT(Table2[[#This Row],[Application_Date]],"mmmm")</f>
        <v>October</v>
      </c>
      <c r="AC3035" s="1" t="s">
        <v>61</v>
      </c>
      <c r="AD3035" s="1" t="s">
        <v>30</v>
      </c>
      <c r="AE3035" s="1" t="s">
        <v>31</v>
      </c>
    </row>
    <row r="3036" spans="1:31" x14ac:dyDescent="0.25">
      <c r="A3036" s="1" t="s">
        <v>6212</v>
      </c>
      <c r="B3036" s="1" t="str">
        <f>IF(COUNTIF($A$2:A3036,A3036)&gt;1,"Duplicate","Unique")</f>
        <v>Unique</v>
      </c>
      <c r="C3036" s="1" t="s">
        <v>6213</v>
      </c>
      <c r="D3036" s="1" t="s">
        <v>177</v>
      </c>
      <c r="E3036" s="1" t="str">
        <f t="shared" si="330"/>
        <v>Submitted</v>
      </c>
      <c r="F3036" s="1" t="s">
        <v>47</v>
      </c>
      <c r="G3036" s="1">
        <v>65</v>
      </c>
      <c r="H3036" s="1" t="s">
        <v>24</v>
      </c>
      <c r="I3036" s="1" t="s">
        <v>25</v>
      </c>
      <c r="J3036" s="1" t="s">
        <v>49</v>
      </c>
      <c r="K3036" s="4">
        <v>1903860</v>
      </c>
      <c r="L3036" s="4" t="str">
        <f t="shared" si="331"/>
        <v>Submitted</v>
      </c>
      <c r="M3036" s="1">
        <v>551</v>
      </c>
      <c r="N3036" s="1" t="str">
        <f t="shared" si="332"/>
        <v>High_risk</v>
      </c>
      <c r="O3036" s="1" t="str">
        <f t="shared" si="333"/>
        <v>Excellent</v>
      </c>
      <c r="P3036" s="1" t="str">
        <f t="shared" si="334"/>
        <v>Submitted</v>
      </c>
      <c r="Q3036" s="1" t="str">
        <f t="shared" si="335"/>
        <v>Valid</v>
      </c>
      <c r="R3036" s="1" t="s">
        <v>70</v>
      </c>
      <c r="S3036" s="4">
        <v>3448602</v>
      </c>
      <c r="T3036" s="1">
        <v>13.27</v>
      </c>
      <c r="U3036" s="1">
        <v>24</v>
      </c>
      <c r="V3036" s="1">
        <v>143691.75</v>
      </c>
      <c r="W3036" s="4">
        <f t="shared" si="336"/>
        <v>3813579.1109412019</v>
      </c>
      <c r="X3036" s="1" t="s">
        <v>28</v>
      </c>
      <c r="Y3036" s="1" t="s">
        <v>29</v>
      </c>
      <c r="Z3036" s="8">
        <v>48498</v>
      </c>
      <c r="AA3036" s="8" t="str">
        <f>TEXT(Table2[[#This Row],[Application_Date]],"yyy")</f>
        <v>2032</v>
      </c>
      <c r="AB3036" s="8" t="str">
        <f>TEXT(Table2[[#This Row],[Application_Date]],"mmmm")</f>
        <v>October</v>
      </c>
      <c r="AC3036" s="1" t="s">
        <v>61</v>
      </c>
      <c r="AD3036" s="1" t="s">
        <v>42</v>
      </c>
      <c r="AE3036" s="1" t="s">
        <v>62</v>
      </c>
    </row>
    <row r="3037" spans="1:31" x14ac:dyDescent="0.25">
      <c r="A3037" s="1" t="s">
        <v>6214</v>
      </c>
      <c r="B3037" s="1" t="str">
        <f>IF(COUNTIF($A$2:A3037,A3037)&gt;1,"Duplicate","Unique")</f>
        <v>Unique</v>
      </c>
      <c r="C3037" s="1" t="s">
        <v>6215</v>
      </c>
      <c r="D3037" s="1" t="s">
        <v>461</v>
      </c>
      <c r="E3037" s="1" t="str">
        <f t="shared" si="330"/>
        <v>Submitted</v>
      </c>
      <c r="F3037" s="1" t="s">
        <v>47</v>
      </c>
      <c r="G3037" s="1">
        <v>25</v>
      </c>
      <c r="H3037" s="1" t="s">
        <v>36</v>
      </c>
      <c r="I3037" s="1" t="s">
        <v>48</v>
      </c>
      <c r="J3037" s="1" t="s">
        <v>26</v>
      </c>
      <c r="K3037" s="4">
        <v>717609</v>
      </c>
      <c r="L3037" s="4" t="str">
        <f t="shared" si="331"/>
        <v>Submitted</v>
      </c>
      <c r="M3037" s="1">
        <v>805</v>
      </c>
      <c r="N3037" s="1" t="str">
        <f t="shared" si="332"/>
        <v>medium_risk</v>
      </c>
      <c r="O3037" s="1" t="str">
        <f t="shared" si="333"/>
        <v>Excellent</v>
      </c>
      <c r="P3037" s="1" t="str">
        <f t="shared" si="334"/>
        <v>Submitted</v>
      </c>
      <c r="Q3037" s="1" t="str">
        <f t="shared" si="335"/>
        <v>Valid</v>
      </c>
      <c r="R3037" s="1" t="s">
        <v>38</v>
      </c>
      <c r="S3037" s="4">
        <v>3859258</v>
      </c>
      <c r="T3037" s="1">
        <v>13.85</v>
      </c>
      <c r="U3037" s="1">
        <v>36</v>
      </c>
      <c r="V3037" s="1">
        <v>107201.61</v>
      </c>
      <c r="W3037" s="4">
        <f t="shared" si="336"/>
        <v>4454226.9416711405</v>
      </c>
      <c r="X3037" s="1" t="s">
        <v>95</v>
      </c>
      <c r="Y3037" s="1" t="s">
        <v>96</v>
      </c>
      <c r="Z3037" s="8">
        <v>48499</v>
      </c>
      <c r="AA3037" s="8" t="str">
        <f>TEXT(Table2[[#This Row],[Application_Date]],"yyy")</f>
        <v>2032</v>
      </c>
      <c r="AB3037" s="8" t="str">
        <f>TEXT(Table2[[#This Row],[Application_Date]],"mmmm")</f>
        <v>October</v>
      </c>
      <c r="AC3037" s="1" t="s">
        <v>61</v>
      </c>
      <c r="AD3037" s="1" t="s">
        <v>42</v>
      </c>
      <c r="AE3037" s="1" t="s">
        <v>66</v>
      </c>
    </row>
    <row r="3038" spans="1:31" x14ac:dyDescent="0.25">
      <c r="A3038" s="1" t="s">
        <v>6216</v>
      </c>
      <c r="B3038" s="1" t="str">
        <f>IF(COUNTIF($A$2:A3038,A3038)&gt;1,"Duplicate","Unique")</f>
        <v>Unique</v>
      </c>
      <c r="C3038" s="1" t="s">
        <v>6217</v>
      </c>
      <c r="D3038" s="1" t="s">
        <v>69</v>
      </c>
      <c r="E3038" s="1" t="str">
        <f t="shared" si="330"/>
        <v>Submitted</v>
      </c>
      <c r="F3038" s="1" t="s">
        <v>47</v>
      </c>
      <c r="G3038" s="1">
        <v>18</v>
      </c>
      <c r="H3038" s="1" t="s">
        <v>36</v>
      </c>
      <c r="I3038" s="1" t="s">
        <v>25</v>
      </c>
      <c r="J3038" s="1" t="s">
        <v>49</v>
      </c>
      <c r="K3038" s="4">
        <v>2167992</v>
      </c>
      <c r="L3038" s="4" t="str">
        <f t="shared" si="331"/>
        <v>Submitted</v>
      </c>
      <c r="M3038" s="1">
        <v>885</v>
      </c>
      <c r="N3038" s="1" t="str">
        <f t="shared" si="332"/>
        <v>medium_risk</v>
      </c>
      <c r="O3038" s="1" t="str">
        <f t="shared" si="333"/>
        <v>Excellent</v>
      </c>
      <c r="P3038" s="1" t="str">
        <f t="shared" si="334"/>
        <v>Submitted</v>
      </c>
      <c r="Q3038" s="1" t="str">
        <f t="shared" si="335"/>
        <v>Valid</v>
      </c>
      <c r="R3038" s="1" t="s">
        <v>70</v>
      </c>
      <c r="S3038" s="4">
        <v>1817295</v>
      </c>
      <c r="T3038" s="1">
        <v>16.87</v>
      </c>
      <c r="U3038" s="1">
        <v>12</v>
      </c>
      <c r="V3038" s="1">
        <v>151441.25</v>
      </c>
      <c r="W3038" s="4">
        <f t="shared" si="336"/>
        <v>2554881.836702642</v>
      </c>
      <c r="X3038" s="1" t="s">
        <v>59</v>
      </c>
      <c r="Y3038" s="1" t="s">
        <v>60</v>
      </c>
      <c r="Z3038" s="8">
        <v>48500</v>
      </c>
      <c r="AA3038" s="8" t="str">
        <f>TEXT(Table2[[#This Row],[Application_Date]],"yyy")</f>
        <v>2032</v>
      </c>
      <c r="AB3038" s="8" t="str">
        <f>TEXT(Table2[[#This Row],[Application_Date]],"mmmm")</f>
        <v>October</v>
      </c>
      <c r="AC3038" s="1" t="s">
        <v>61</v>
      </c>
      <c r="AD3038" s="1" t="s">
        <v>42</v>
      </c>
      <c r="AE3038" s="1" t="s">
        <v>43</v>
      </c>
    </row>
    <row r="3039" spans="1:31" x14ac:dyDescent="0.25">
      <c r="A3039" s="1" t="s">
        <v>6218</v>
      </c>
      <c r="B3039" s="1" t="str">
        <f>IF(COUNTIF($A$2:A3039,A3039)&gt;1,"Duplicate","Unique")</f>
        <v>Unique</v>
      </c>
      <c r="C3039" s="1" t="s">
        <v>6219</v>
      </c>
      <c r="D3039" s="1" t="s">
        <v>242</v>
      </c>
      <c r="E3039" s="1" t="str">
        <f t="shared" si="330"/>
        <v>Submitted</v>
      </c>
      <c r="F3039" s="1" t="s">
        <v>35</v>
      </c>
      <c r="G3039" s="1">
        <v>55</v>
      </c>
      <c r="H3039" s="1" t="s">
        <v>24</v>
      </c>
      <c r="I3039" s="1" t="s">
        <v>25</v>
      </c>
      <c r="J3039" s="1" t="s">
        <v>49</v>
      </c>
      <c r="K3039" s="4">
        <v>1654795</v>
      </c>
      <c r="L3039" s="4" t="str">
        <f t="shared" si="331"/>
        <v>Submitted</v>
      </c>
      <c r="M3039" s="1">
        <v>428</v>
      </c>
      <c r="N3039" s="1" t="str">
        <f t="shared" si="332"/>
        <v>High_risk</v>
      </c>
      <c r="O3039" s="1" t="str">
        <f t="shared" si="333"/>
        <v>Excellent</v>
      </c>
      <c r="P3039" s="1" t="str">
        <f t="shared" si="334"/>
        <v>Submitted</v>
      </c>
      <c r="Q3039" s="1" t="str">
        <f t="shared" si="335"/>
        <v>Valid</v>
      </c>
      <c r="R3039" s="1" t="s">
        <v>82</v>
      </c>
      <c r="S3039" s="4">
        <v>2704409</v>
      </c>
      <c r="T3039" s="1">
        <v>8.14</v>
      </c>
      <c r="U3039" s="1">
        <v>36</v>
      </c>
      <c r="V3039" s="1">
        <v>75122.47</v>
      </c>
      <c r="W3039" s="4">
        <f t="shared" si="336"/>
        <v>1834490.7863863888</v>
      </c>
      <c r="X3039" s="1" t="s">
        <v>85</v>
      </c>
      <c r="Y3039" s="1" t="s">
        <v>86</v>
      </c>
      <c r="Z3039" s="8">
        <v>48501</v>
      </c>
      <c r="AA3039" s="8" t="str">
        <f>TEXT(Table2[[#This Row],[Application_Date]],"yyy")</f>
        <v>2032</v>
      </c>
      <c r="AB3039" s="8" t="str">
        <f>TEXT(Table2[[#This Row],[Application_Date]],"mmmm")</f>
        <v>October</v>
      </c>
      <c r="AC3039" s="1" t="s">
        <v>41</v>
      </c>
      <c r="AD3039" s="1" t="s">
        <v>30</v>
      </c>
      <c r="AE3039" s="1" t="s">
        <v>62</v>
      </c>
    </row>
    <row r="3040" spans="1:31" x14ac:dyDescent="0.25">
      <c r="A3040" s="1" t="s">
        <v>6220</v>
      </c>
      <c r="B3040" s="1" t="str">
        <f>IF(COUNTIF($A$2:A3040,A3040)&gt;1,"Duplicate","Unique")</f>
        <v>Unique</v>
      </c>
      <c r="C3040" s="1" t="s">
        <v>6221</v>
      </c>
      <c r="D3040" s="1" t="s">
        <v>160</v>
      </c>
      <c r="E3040" s="1" t="str">
        <f t="shared" si="330"/>
        <v>Submitted</v>
      </c>
      <c r="F3040" s="1" t="s">
        <v>35</v>
      </c>
      <c r="G3040" s="1">
        <v>57</v>
      </c>
      <c r="H3040" s="1" t="s">
        <v>24</v>
      </c>
      <c r="I3040" s="1" t="s">
        <v>25</v>
      </c>
      <c r="J3040" s="1" t="s">
        <v>49</v>
      </c>
      <c r="K3040" s="4">
        <v>381748</v>
      </c>
      <c r="L3040" s="4" t="str">
        <f t="shared" si="331"/>
        <v>Submitted</v>
      </c>
      <c r="M3040" s="1">
        <v>747</v>
      </c>
      <c r="N3040" s="1" t="str">
        <f t="shared" si="332"/>
        <v>low_risk</v>
      </c>
      <c r="O3040" s="1" t="str">
        <f t="shared" si="333"/>
        <v>Excellent</v>
      </c>
      <c r="P3040" s="1" t="str">
        <f t="shared" si="334"/>
        <v>Submitted</v>
      </c>
      <c r="Q3040" s="1" t="str">
        <f t="shared" si="335"/>
        <v>Valid</v>
      </c>
      <c r="R3040" s="1" t="s">
        <v>70</v>
      </c>
      <c r="S3040" s="4">
        <v>3037058</v>
      </c>
      <c r="T3040" s="1">
        <v>9.2100000000000009</v>
      </c>
      <c r="U3040" s="1">
        <v>36</v>
      </c>
      <c r="V3040" s="1">
        <v>84362.72</v>
      </c>
      <c r="W3040" s="4">
        <f t="shared" si="336"/>
        <v>2330942.0179012977</v>
      </c>
      <c r="X3040" s="1" t="s">
        <v>28</v>
      </c>
      <c r="Y3040" s="1" t="s">
        <v>29</v>
      </c>
      <c r="Z3040" s="8">
        <v>48502</v>
      </c>
      <c r="AA3040" s="8" t="str">
        <f>TEXT(Table2[[#This Row],[Application_Date]],"yyy")</f>
        <v>2032</v>
      </c>
      <c r="AB3040" s="8" t="str">
        <f>TEXT(Table2[[#This Row],[Application_Date]],"mmmm")</f>
        <v>October</v>
      </c>
      <c r="AC3040" s="1" t="s">
        <v>61</v>
      </c>
      <c r="AD3040" s="1" t="s">
        <v>30</v>
      </c>
      <c r="AE3040" s="1" t="s">
        <v>62</v>
      </c>
    </row>
    <row r="3041" spans="1:31" x14ac:dyDescent="0.25">
      <c r="A3041" s="1" t="s">
        <v>6222</v>
      </c>
      <c r="B3041" s="1" t="str">
        <f>IF(COUNTIF($A$2:A3041,A3041)&gt;1,"Duplicate","Unique")</f>
        <v>Unique</v>
      </c>
      <c r="C3041" s="1" t="s">
        <v>6223</v>
      </c>
      <c r="D3041" s="1" t="s">
        <v>214</v>
      </c>
      <c r="E3041" s="1" t="str">
        <f t="shared" si="330"/>
        <v>Submitted</v>
      </c>
      <c r="F3041" s="1" t="s">
        <v>35</v>
      </c>
      <c r="G3041" s="1">
        <v>20</v>
      </c>
      <c r="H3041" s="1" t="s">
        <v>36</v>
      </c>
      <c r="I3041" s="1" t="s">
        <v>48</v>
      </c>
      <c r="J3041" s="1" t="s">
        <v>37</v>
      </c>
      <c r="K3041" s="4">
        <v>445889</v>
      </c>
      <c r="L3041" s="4" t="str">
        <f t="shared" si="331"/>
        <v>Submitted</v>
      </c>
      <c r="M3041" s="1">
        <v>383</v>
      </c>
      <c r="N3041" s="1" t="str">
        <f t="shared" si="332"/>
        <v>High_risk</v>
      </c>
      <c r="O3041" s="1" t="str">
        <f t="shared" si="333"/>
        <v>Excellent</v>
      </c>
      <c r="P3041" s="1" t="str">
        <f t="shared" si="334"/>
        <v>Submitted</v>
      </c>
      <c r="Q3041" s="1" t="str">
        <f t="shared" si="335"/>
        <v>Valid</v>
      </c>
      <c r="R3041" s="1" t="s">
        <v>38</v>
      </c>
      <c r="S3041" s="4">
        <v>4300450</v>
      </c>
      <c r="T3041" s="1">
        <v>8.81</v>
      </c>
      <c r="U3041" s="1">
        <v>24</v>
      </c>
      <c r="V3041" s="1">
        <v>179185.42</v>
      </c>
      <c r="W3041" s="4">
        <f t="shared" si="336"/>
        <v>3157252.8110492434</v>
      </c>
      <c r="X3041" s="1" t="s">
        <v>50</v>
      </c>
      <c r="Y3041" s="1" t="s">
        <v>51</v>
      </c>
      <c r="Z3041" s="8">
        <v>48503</v>
      </c>
      <c r="AA3041" s="8" t="str">
        <f>TEXT(Table2[[#This Row],[Application_Date]],"yyy")</f>
        <v>2032</v>
      </c>
      <c r="AB3041" s="8" t="str">
        <f>TEXT(Table2[[#This Row],[Application_Date]],"mmmm")</f>
        <v>October</v>
      </c>
      <c r="AC3041" s="1" t="s">
        <v>41</v>
      </c>
      <c r="AD3041" s="1" t="s">
        <v>42</v>
      </c>
      <c r="AE3041" s="1" t="s">
        <v>31</v>
      </c>
    </row>
    <row r="3042" spans="1:31" x14ac:dyDescent="0.25">
      <c r="A3042" s="1" t="s">
        <v>6224</v>
      </c>
      <c r="B3042" s="1" t="str">
        <f>IF(COUNTIF($A$2:A3042,A3042)&gt;1,"Duplicate","Unique")</f>
        <v>Unique</v>
      </c>
      <c r="C3042" s="1" t="s">
        <v>6225</v>
      </c>
      <c r="D3042" s="1" t="s">
        <v>249</v>
      </c>
      <c r="E3042" s="1" t="str">
        <f t="shared" si="330"/>
        <v>Submitted</v>
      </c>
      <c r="F3042" s="1" t="s">
        <v>47</v>
      </c>
      <c r="G3042" s="1">
        <v>50</v>
      </c>
      <c r="H3042" s="1" t="s">
        <v>24</v>
      </c>
      <c r="I3042" s="1" t="s">
        <v>48</v>
      </c>
      <c r="J3042" s="1" t="s">
        <v>70</v>
      </c>
      <c r="K3042" s="4">
        <v>1977609</v>
      </c>
      <c r="L3042" s="4" t="str">
        <f t="shared" si="331"/>
        <v>Submitted</v>
      </c>
      <c r="M3042" s="1">
        <v>482</v>
      </c>
      <c r="N3042" s="1" t="str">
        <f t="shared" si="332"/>
        <v>High_risk</v>
      </c>
      <c r="O3042" s="1" t="str">
        <f t="shared" si="333"/>
        <v>Excellent</v>
      </c>
      <c r="P3042" s="1" t="str">
        <f t="shared" si="334"/>
        <v>Submitted</v>
      </c>
      <c r="Q3042" s="1" t="str">
        <f t="shared" si="335"/>
        <v>Valid</v>
      </c>
      <c r="R3042" s="1" t="s">
        <v>38</v>
      </c>
      <c r="S3042" s="4">
        <v>286534</v>
      </c>
      <c r="T3042" s="1">
        <v>11.52</v>
      </c>
      <c r="U3042" s="1">
        <v>60</v>
      </c>
      <c r="V3042" s="1">
        <v>4775.57</v>
      </c>
      <c r="W3042" s="4">
        <f t="shared" si="336"/>
        <v>275072.64000000001</v>
      </c>
      <c r="X3042" s="1" t="s">
        <v>50</v>
      </c>
      <c r="Y3042" s="1" t="s">
        <v>51</v>
      </c>
      <c r="Z3042" s="8">
        <v>48504</v>
      </c>
      <c r="AA3042" s="8" t="str">
        <f>TEXT(Table2[[#This Row],[Application_Date]],"yyy")</f>
        <v>2032</v>
      </c>
      <c r="AB3042" s="8" t="str">
        <f>TEXT(Table2[[#This Row],[Application_Date]],"mmmm")</f>
        <v>October</v>
      </c>
      <c r="AC3042" s="1" t="s">
        <v>41</v>
      </c>
      <c r="AD3042" s="1" t="s">
        <v>30</v>
      </c>
      <c r="AE3042" s="1" t="s">
        <v>62</v>
      </c>
    </row>
    <row r="3043" spans="1:31" x14ac:dyDescent="0.25">
      <c r="A3043" s="1" t="s">
        <v>6226</v>
      </c>
      <c r="B3043" s="1" t="str">
        <f>IF(COUNTIF($A$2:A3043,A3043)&gt;1,"Duplicate","Unique")</f>
        <v>Unique</v>
      </c>
      <c r="C3043" s="1" t="s">
        <v>6227</v>
      </c>
      <c r="D3043" s="1" t="s">
        <v>142</v>
      </c>
      <c r="E3043" s="1" t="str">
        <f t="shared" si="330"/>
        <v>Submitted</v>
      </c>
      <c r="F3043" s="1" t="s">
        <v>35</v>
      </c>
      <c r="G3043" s="1">
        <v>25</v>
      </c>
      <c r="H3043" s="1" t="s">
        <v>24</v>
      </c>
      <c r="I3043" s="1" t="s">
        <v>25</v>
      </c>
      <c r="J3043" s="1" t="s">
        <v>49</v>
      </c>
      <c r="K3043" s="4">
        <v>2414680</v>
      </c>
      <c r="L3043" s="4" t="str">
        <f t="shared" si="331"/>
        <v>Submitted</v>
      </c>
      <c r="M3043" s="1">
        <v>770</v>
      </c>
      <c r="N3043" s="1" t="str">
        <f t="shared" si="332"/>
        <v>medium_risk</v>
      </c>
      <c r="O3043" s="1" t="str">
        <f t="shared" si="333"/>
        <v>Excellent</v>
      </c>
      <c r="P3043" s="1" t="str">
        <f t="shared" si="334"/>
        <v>Submitted</v>
      </c>
      <c r="Q3043" s="1" t="str">
        <f t="shared" si="335"/>
        <v>Valid</v>
      </c>
      <c r="R3043" s="1" t="s">
        <v>27</v>
      </c>
      <c r="S3043" s="4">
        <v>2976262</v>
      </c>
      <c r="T3043" s="1">
        <v>15.98</v>
      </c>
      <c r="U3043" s="1">
        <v>120</v>
      </c>
      <c r="V3043" s="1">
        <v>24802.18</v>
      </c>
      <c r="W3043" s="4">
        <f t="shared" si="336"/>
        <v>3963388.896666667</v>
      </c>
      <c r="X3043" s="1" t="s">
        <v>59</v>
      </c>
      <c r="Y3043" s="1" t="s">
        <v>60</v>
      </c>
      <c r="Z3043" s="8">
        <v>48505</v>
      </c>
      <c r="AA3043" s="8" t="str">
        <f>TEXT(Table2[[#This Row],[Application_Date]],"yyy")</f>
        <v>2032</v>
      </c>
      <c r="AB3043" s="8" t="str">
        <f>TEXT(Table2[[#This Row],[Application_Date]],"mmmm")</f>
        <v>October</v>
      </c>
      <c r="AC3043" s="1" t="s">
        <v>52</v>
      </c>
      <c r="AD3043" s="1" t="s">
        <v>42</v>
      </c>
      <c r="AE3043" s="1" t="s">
        <v>43</v>
      </c>
    </row>
    <row r="3044" spans="1:31" x14ac:dyDescent="0.25">
      <c r="A3044" s="1" t="s">
        <v>6228</v>
      </c>
      <c r="B3044" s="1" t="str">
        <f>IF(COUNTIF($A$2:A3044,A3044)&gt;1,"Duplicate","Unique")</f>
        <v>Unique</v>
      </c>
      <c r="C3044" s="1" t="s">
        <v>6229</v>
      </c>
      <c r="D3044" s="1" t="s">
        <v>659</v>
      </c>
      <c r="E3044" s="1" t="str">
        <f t="shared" si="330"/>
        <v>Submitted</v>
      </c>
      <c r="F3044" s="1" t="s">
        <v>35</v>
      </c>
      <c r="G3044" s="1">
        <v>35</v>
      </c>
      <c r="H3044" s="1" t="s">
        <v>24</v>
      </c>
      <c r="I3044" s="1" t="s">
        <v>25</v>
      </c>
      <c r="J3044" s="1" t="s">
        <v>37</v>
      </c>
      <c r="K3044" s="4">
        <v>1664198</v>
      </c>
      <c r="L3044" s="4" t="str">
        <f t="shared" si="331"/>
        <v>Submitted</v>
      </c>
      <c r="M3044" s="1">
        <v>899</v>
      </c>
      <c r="N3044" s="1" t="str">
        <f t="shared" si="332"/>
        <v>medium_risk</v>
      </c>
      <c r="O3044" s="1" t="str">
        <f t="shared" si="333"/>
        <v>Excellent</v>
      </c>
      <c r="P3044" s="1" t="str">
        <f t="shared" si="334"/>
        <v>Submitted</v>
      </c>
      <c r="Q3044" s="1" t="str">
        <f t="shared" si="335"/>
        <v>Valid</v>
      </c>
      <c r="R3044" s="1" t="s">
        <v>27</v>
      </c>
      <c r="S3044" s="4">
        <v>3867386</v>
      </c>
      <c r="T3044" s="1">
        <v>14.16</v>
      </c>
      <c r="U3044" s="1">
        <v>60</v>
      </c>
      <c r="V3044" s="1">
        <v>64456.43</v>
      </c>
      <c r="W3044" s="4">
        <f t="shared" si="336"/>
        <v>4563515.4799999995</v>
      </c>
      <c r="X3044" s="1" t="s">
        <v>28</v>
      </c>
      <c r="Y3044" s="1" t="s">
        <v>29</v>
      </c>
      <c r="Z3044" s="8">
        <v>48506</v>
      </c>
      <c r="AA3044" s="8" t="str">
        <f>TEXT(Table2[[#This Row],[Application_Date]],"yyy")</f>
        <v>2032</v>
      </c>
      <c r="AB3044" s="8" t="str">
        <f>TEXT(Table2[[#This Row],[Application_Date]],"mmmm")</f>
        <v>October</v>
      </c>
      <c r="AC3044" s="1" t="s">
        <v>61</v>
      </c>
      <c r="AD3044" s="1" t="s">
        <v>30</v>
      </c>
      <c r="AE3044" s="1" t="s">
        <v>62</v>
      </c>
    </row>
    <row r="3045" spans="1:31" x14ac:dyDescent="0.25">
      <c r="A3045" s="1" t="s">
        <v>6230</v>
      </c>
      <c r="B3045" s="1" t="str">
        <f>IF(COUNTIF($A$2:A3045,A3045)&gt;1,"Duplicate","Unique")</f>
        <v>Unique</v>
      </c>
      <c r="C3045" s="1" t="s">
        <v>6231</v>
      </c>
      <c r="D3045" s="1" t="s">
        <v>284</v>
      </c>
      <c r="E3045" s="1" t="str">
        <f t="shared" si="330"/>
        <v>Submitted</v>
      </c>
      <c r="F3045" s="1" t="s">
        <v>47</v>
      </c>
      <c r="G3045" s="1">
        <v>32</v>
      </c>
      <c r="H3045" s="1" t="s">
        <v>36</v>
      </c>
      <c r="I3045" s="1" t="s">
        <v>25</v>
      </c>
      <c r="J3045" s="1" t="s">
        <v>26</v>
      </c>
      <c r="K3045" s="4">
        <v>1999003</v>
      </c>
      <c r="L3045" s="4" t="str">
        <f t="shared" si="331"/>
        <v>Submitted</v>
      </c>
      <c r="M3045" s="1">
        <v>441</v>
      </c>
      <c r="N3045" s="1" t="str">
        <f t="shared" si="332"/>
        <v>High_risk</v>
      </c>
      <c r="O3045" s="1" t="str">
        <f t="shared" si="333"/>
        <v>Excellent</v>
      </c>
      <c r="P3045" s="1" t="str">
        <f t="shared" si="334"/>
        <v>Submitted</v>
      </c>
      <c r="Q3045" s="1" t="str">
        <f t="shared" si="335"/>
        <v>Valid</v>
      </c>
      <c r="R3045" s="1" t="s">
        <v>6</v>
      </c>
      <c r="S3045" s="4">
        <v>0</v>
      </c>
      <c r="T3045" s="1">
        <v>18.559999999999999</v>
      </c>
      <c r="U3045" s="1">
        <v>12</v>
      </c>
      <c r="V3045" s="1">
        <v>20833.330000000002</v>
      </c>
      <c r="W3045" s="4">
        <f t="shared" si="336"/>
        <v>0</v>
      </c>
      <c r="X3045" s="1" t="s">
        <v>85</v>
      </c>
      <c r="Y3045" s="1" t="s">
        <v>86</v>
      </c>
      <c r="Z3045" s="8">
        <v>48507</v>
      </c>
      <c r="AA3045" s="8" t="str">
        <f>TEXT(Table2[[#This Row],[Application_Date]],"yyy")</f>
        <v>2032</v>
      </c>
      <c r="AB3045" s="8" t="str">
        <f>TEXT(Table2[[#This Row],[Application_Date]],"mmmm")</f>
        <v>October</v>
      </c>
      <c r="AC3045" s="1" t="s">
        <v>61</v>
      </c>
      <c r="AD3045" s="1" t="s">
        <v>42</v>
      </c>
      <c r="AE3045" s="1" t="s">
        <v>31</v>
      </c>
    </row>
    <row r="3046" spans="1:31" x14ac:dyDescent="0.25">
      <c r="A3046" s="1" t="s">
        <v>6232</v>
      </c>
      <c r="B3046" s="1" t="str">
        <f>IF(COUNTIF($A$2:A3046,A3046)&gt;1,"Duplicate","Unique")</f>
        <v>Unique</v>
      </c>
      <c r="C3046" s="1" t="s">
        <v>6233</v>
      </c>
      <c r="D3046" s="1" t="s">
        <v>118</v>
      </c>
      <c r="E3046" s="1" t="str">
        <f t="shared" si="330"/>
        <v>Submitted</v>
      </c>
      <c r="F3046" s="1" t="s">
        <v>35</v>
      </c>
      <c r="G3046" s="1">
        <v>33</v>
      </c>
      <c r="H3046" s="1" t="s">
        <v>24</v>
      </c>
      <c r="I3046" s="1" t="s">
        <v>48</v>
      </c>
      <c r="J3046" s="1" t="s">
        <v>70</v>
      </c>
      <c r="K3046" s="4">
        <v>2418676</v>
      </c>
      <c r="L3046" s="4" t="str">
        <f t="shared" si="331"/>
        <v>Submitted</v>
      </c>
      <c r="M3046" s="1">
        <v>725</v>
      </c>
      <c r="N3046" s="1" t="str">
        <f t="shared" si="332"/>
        <v>low_risk</v>
      </c>
      <c r="O3046" s="1" t="str">
        <f t="shared" si="333"/>
        <v>Excellent</v>
      </c>
      <c r="P3046" s="1" t="str">
        <f t="shared" si="334"/>
        <v>Submitted</v>
      </c>
      <c r="Q3046" s="1" t="str">
        <f t="shared" si="335"/>
        <v>Valid</v>
      </c>
      <c r="R3046" s="1" t="s">
        <v>38</v>
      </c>
      <c r="S3046" s="4">
        <v>1401478</v>
      </c>
      <c r="T3046" s="1">
        <v>8.7200000000000006</v>
      </c>
      <c r="U3046" s="1">
        <v>12</v>
      </c>
      <c r="V3046" s="1">
        <v>116789.83</v>
      </c>
      <c r="W3046" s="4">
        <f t="shared" si="336"/>
        <v>1019859.5864244252</v>
      </c>
      <c r="X3046" s="1" t="s">
        <v>85</v>
      </c>
      <c r="Y3046" s="1" t="s">
        <v>86</v>
      </c>
      <c r="Z3046" s="8">
        <v>48508</v>
      </c>
      <c r="AA3046" s="8" t="str">
        <f>TEXT(Table2[[#This Row],[Application_Date]],"yyy")</f>
        <v>2032</v>
      </c>
      <c r="AB3046" s="8" t="str">
        <f>TEXT(Table2[[#This Row],[Application_Date]],"mmmm")</f>
        <v>October</v>
      </c>
      <c r="AC3046" s="1" t="s">
        <v>41</v>
      </c>
      <c r="AD3046" s="1" t="s">
        <v>42</v>
      </c>
      <c r="AE3046" s="1" t="s">
        <v>31</v>
      </c>
    </row>
    <row r="3047" spans="1:31" x14ac:dyDescent="0.25">
      <c r="A3047" s="1" t="s">
        <v>6234</v>
      </c>
      <c r="B3047" s="1" t="str">
        <f>IF(COUNTIF($A$2:A3047,A3047)&gt;1,"Duplicate","Unique")</f>
        <v>Unique</v>
      </c>
      <c r="C3047" s="1" t="s">
        <v>6235</v>
      </c>
      <c r="D3047" s="1" t="s">
        <v>183</v>
      </c>
      <c r="E3047" s="1" t="str">
        <f t="shared" si="330"/>
        <v>Submitted</v>
      </c>
      <c r="F3047" s="1" t="s">
        <v>35</v>
      </c>
      <c r="G3047" s="1">
        <v>46</v>
      </c>
      <c r="H3047" s="1" t="s">
        <v>24</v>
      </c>
      <c r="I3047" s="1" t="s">
        <v>25</v>
      </c>
      <c r="J3047" s="1" t="s">
        <v>70</v>
      </c>
      <c r="K3047" s="4">
        <v>998294</v>
      </c>
      <c r="L3047" s="4" t="str">
        <f t="shared" si="331"/>
        <v>Submitted</v>
      </c>
      <c r="M3047" s="1">
        <v>504</v>
      </c>
      <c r="N3047" s="1" t="str">
        <f t="shared" si="332"/>
        <v>High_risk</v>
      </c>
      <c r="O3047" s="1" t="str">
        <f t="shared" si="333"/>
        <v>Excellent</v>
      </c>
      <c r="P3047" s="1" t="str">
        <f t="shared" si="334"/>
        <v>Submitted</v>
      </c>
      <c r="Q3047" s="1" t="str">
        <f t="shared" si="335"/>
        <v>Valid</v>
      </c>
      <c r="R3047" s="1" t="s">
        <v>38</v>
      </c>
      <c r="S3047" s="4">
        <v>1175594</v>
      </c>
      <c r="T3047" s="1">
        <v>12.96</v>
      </c>
      <c r="U3047" s="1">
        <v>36</v>
      </c>
      <c r="V3047" s="1">
        <v>32655.39</v>
      </c>
      <c r="W3047" s="4">
        <f t="shared" si="336"/>
        <v>1269641.520004502</v>
      </c>
      <c r="X3047" s="1" t="s">
        <v>85</v>
      </c>
      <c r="Y3047" s="1" t="s">
        <v>86</v>
      </c>
      <c r="Z3047" s="8">
        <v>48509</v>
      </c>
      <c r="AA3047" s="8" t="str">
        <f>TEXT(Table2[[#This Row],[Application_Date]],"yyy")</f>
        <v>2032</v>
      </c>
      <c r="AB3047" s="8" t="str">
        <f>TEXT(Table2[[#This Row],[Application_Date]],"mmmm")</f>
        <v>October</v>
      </c>
      <c r="AC3047" s="1" t="s">
        <v>52</v>
      </c>
      <c r="AD3047" s="1" t="s">
        <v>30</v>
      </c>
      <c r="AE3047" s="1" t="s">
        <v>43</v>
      </c>
    </row>
    <row r="3048" spans="1:31" x14ac:dyDescent="0.25">
      <c r="A3048" s="1" t="s">
        <v>6236</v>
      </c>
      <c r="B3048" s="1" t="str">
        <f>IF(COUNTIF($A$2:A3048,A3048)&gt;1,"Duplicate","Unique")</f>
        <v>Unique</v>
      </c>
      <c r="C3048" s="1" t="s">
        <v>6237</v>
      </c>
      <c r="D3048" s="1" t="s">
        <v>109</v>
      </c>
      <c r="E3048" s="1" t="str">
        <f t="shared" si="330"/>
        <v>Submitted</v>
      </c>
      <c r="F3048" s="1" t="s">
        <v>35</v>
      </c>
      <c r="G3048" s="1">
        <v>61</v>
      </c>
      <c r="H3048" s="1" t="s">
        <v>24</v>
      </c>
      <c r="I3048" s="1" t="s">
        <v>48</v>
      </c>
      <c r="J3048" s="1" t="s">
        <v>49</v>
      </c>
      <c r="K3048" s="4">
        <v>365329</v>
      </c>
      <c r="L3048" s="4" t="str">
        <f t="shared" si="331"/>
        <v>Submitted</v>
      </c>
      <c r="M3048" s="1">
        <v>538</v>
      </c>
      <c r="N3048" s="1" t="str">
        <f t="shared" si="332"/>
        <v>High_risk</v>
      </c>
      <c r="O3048" s="1" t="str">
        <f t="shared" si="333"/>
        <v>Excellent</v>
      </c>
      <c r="P3048" s="1" t="str">
        <f t="shared" si="334"/>
        <v>Submitted</v>
      </c>
      <c r="Q3048" s="1" t="str">
        <f t="shared" si="335"/>
        <v>Valid</v>
      </c>
      <c r="R3048" s="1" t="s">
        <v>38</v>
      </c>
      <c r="S3048" s="4">
        <v>2220524</v>
      </c>
      <c r="T3048" s="1">
        <v>15.63</v>
      </c>
      <c r="U3048" s="1">
        <v>24</v>
      </c>
      <c r="V3048" s="1">
        <v>92521.83</v>
      </c>
      <c r="W3048" s="4">
        <f t="shared" si="336"/>
        <v>2892232.5158673483</v>
      </c>
      <c r="X3048" s="1" t="s">
        <v>779</v>
      </c>
      <c r="Y3048" s="1" t="s">
        <v>40</v>
      </c>
      <c r="Z3048" s="8">
        <v>48510</v>
      </c>
      <c r="AA3048" s="8" t="str">
        <f>TEXT(Table2[[#This Row],[Application_Date]],"yyy")</f>
        <v>2032</v>
      </c>
      <c r="AB3048" s="8" t="str">
        <f>TEXT(Table2[[#This Row],[Application_Date]],"mmmm")</f>
        <v>October</v>
      </c>
      <c r="AC3048" s="1" t="s">
        <v>52</v>
      </c>
      <c r="AD3048" s="1" t="s">
        <v>30</v>
      </c>
      <c r="AE3048" s="1" t="s">
        <v>43</v>
      </c>
    </row>
    <row r="3049" spans="1:31" x14ac:dyDescent="0.25">
      <c r="A3049" s="1" t="s">
        <v>6238</v>
      </c>
      <c r="B3049" s="1" t="str">
        <f>IF(COUNTIF($A$2:A3049,A3049)&gt;1,"Duplicate","Unique")</f>
        <v>Unique</v>
      </c>
      <c r="C3049" s="1" t="s">
        <v>6239</v>
      </c>
      <c r="D3049" s="1" t="s">
        <v>296</v>
      </c>
      <c r="E3049" s="1" t="str">
        <f t="shared" si="330"/>
        <v>Submitted</v>
      </c>
      <c r="F3049" s="1" t="s">
        <v>35</v>
      </c>
      <c r="G3049" s="1">
        <v>37</v>
      </c>
      <c r="H3049" s="1" t="s">
        <v>36</v>
      </c>
      <c r="I3049" s="1" t="s">
        <v>48</v>
      </c>
      <c r="J3049" s="1" t="s">
        <v>26</v>
      </c>
      <c r="K3049" s="4">
        <v>773424</v>
      </c>
      <c r="L3049" s="4" t="str">
        <f t="shared" si="331"/>
        <v>Submitted</v>
      </c>
      <c r="M3049" s="1">
        <v>576</v>
      </c>
      <c r="N3049" s="1" t="str">
        <f t="shared" si="332"/>
        <v>High_risk</v>
      </c>
      <c r="O3049" s="1" t="str">
        <f t="shared" si="333"/>
        <v>Excellent</v>
      </c>
      <c r="P3049" s="1" t="str">
        <f t="shared" si="334"/>
        <v>Submitted</v>
      </c>
      <c r="Q3049" s="1" t="str">
        <f t="shared" si="335"/>
        <v>Valid</v>
      </c>
      <c r="R3049" s="1" t="s">
        <v>27</v>
      </c>
      <c r="S3049" s="4">
        <v>3946556</v>
      </c>
      <c r="T3049" s="1">
        <v>17.170000000000002</v>
      </c>
      <c r="U3049" s="1">
        <v>36</v>
      </c>
      <c r="V3049" s="1">
        <v>109626.56</v>
      </c>
      <c r="W3049" s="4">
        <f t="shared" si="336"/>
        <v>5646863.8766667405</v>
      </c>
      <c r="X3049" s="1" t="s">
        <v>85</v>
      </c>
      <c r="Y3049" s="1" t="s">
        <v>86</v>
      </c>
      <c r="Z3049" s="8">
        <v>48511</v>
      </c>
      <c r="AA3049" s="8" t="str">
        <f>TEXT(Table2[[#This Row],[Application_Date]],"yyy")</f>
        <v>2032</v>
      </c>
      <c r="AB3049" s="8" t="str">
        <f>TEXT(Table2[[#This Row],[Application_Date]],"mmmm")</f>
        <v>October</v>
      </c>
      <c r="AC3049" s="1" t="s">
        <v>52</v>
      </c>
      <c r="AD3049" s="1" t="s">
        <v>30</v>
      </c>
      <c r="AE3049" s="1" t="s">
        <v>62</v>
      </c>
    </row>
    <row r="3050" spans="1:31" x14ac:dyDescent="0.25">
      <c r="A3050" s="1" t="s">
        <v>6240</v>
      </c>
      <c r="B3050" s="1" t="str">
        <f>IF(COUNTIF($A$2:A3050,A3050)&gt;1,"Duplicate","Unique")</f>
        <v>Unique</v>
      </c>
      <c r="C3050" s="1" t="s">
        <v>6241</v>
      </c>
      <c r="D3050" s="1" t="s">
        <v>34</v>
      </c>
      <c r="E3050" s="1" t="str">
        <f t="shared" si="330"/>
        <v>Submitted</v>
      </c>
      <c r="F3050" s="1" t="s">
        <v>47</v>
      </c>
      <c r="G3050" s="1">
        <v>39</v>
      </c>
      <c r="H3050" s="1" t="s">
        <v>24</v>
      </c>
      <c r="I3050" s="1" t="s">
        <v>25</v>
      </c>
      <c r="J3050" s="1" t="s">
        <v>70</v>
      </c>
      <c r="K3050" s="4">
        <v>0</v>
      </c>
      <c r="L3050" s="4" t="str">
        <f t="shared" si="331"/>
        <v>Submitted</v>
      </c>
      <c r="M3050" s="1">
        <v>708</v>
      </c>
      <c r="N3050" s="1" t="str">
        <f t="shared" si="332"/>
        <v>low_risk</v>
      </c>
      <c r="O3050" s="1" t="str">
        <f t="shared" si="333"/>
        <v>Excellent</v>
      </c>
      <c r="P3050" s="1" t="str">
        <f t="shared" si="334"/>
        <v>Submitted</v>
      </c>
      <c r="Q3050" s="1" t="str">
        <f t="shared" si="335"/>
        <v>Valid</v>
      </c>
      <c r="R3050" s="1" t="s">
        <v>27</v>
      </c>
      <c r="S3050" s="4">
        <v>802097</v>
      </c>
      <c r="T3050" s="1">
        <v>18.73</v>
      </c>
      <c r="U3050" s="1">
        <v>180</v>
      </c>
      <c r="V3050" s="1">
        <v>4456.09</v>
      </c>
      <c r="W3050" s="4">
        <f t="shared" si="336"/>
        <v>1251939.7341666666</v>
      </c>
      <c r="X3050" s="1" t="s">
        <v>105</v>
      </c>
      <c r="Y3050" s="1" t="s">
        <v>106</v>
      </c>
      <c r="Z3050" s="8">
        <v>48512</v>
      </c>
      <c r="AA3050" s="8" t="str">
        <f>TEXT(Table2[[#This Row],[Application_Date]],"yyy")</f>
        <v>2032</v>
      </c>
      <c r="AB3050" s="8" t="str">
        <f>TEXT(Table2[[#This Row],[Application_Date]],"mmmm")</f>
        <v>October</v>
      </c>
      <c r="AC3050" s="1" t="s">
        <v>61</v>
      </c>
      <c r="AD3050" s="1" t="s">
        <v>42</v>
      </c>
      <c r="AE3050" s="1" t="s">
        <v>43</v>
      </c>
    </row>
    <row r="3051" spans="1:31" x14ac:dyDescent="0.25">
      <c r="A3051" s="1" t="s">
        <v>6242</v>
      </c>
      <c r="B3051" s="1" t="str">
        <f>IF(COUNTIF($A$2:A3051,A3051)&gt;1,"Duplicate","Unique")</f>
        <v>Unique</v>
      </c>
      <c r="C3051" s="1" t="s">
        <v>6243</v>
      </c>
      <c r="D3051" s="1" t="s">
        <v>46</v>
      </c>
      <c r="E3051" s="1" t="str">
        <f t="shared" si="330"/>
        <v>Submitted</v>
      </c>
      <c r="F3051" s="1" t="s">
        <v>35</v>
      </c>
      <c r="G3051" s="1">
        <v>34</v>
      </c>
      <c r="H3051" s="1" t="s">
        <v>36</v>
      </c>
      <c r="I3051" s="1" t="s">
        <v>48</v>
      </c>
      <c r="J3051" s="1" t="s">
        <v>37</v>
      </c>
      <c r="K3051" s="4">
        <v>1426167</v>
      </c>
      <c r="L3051" s="4" t="str">
        <f t="shared" si="331"/>
        <v>Submitted</v>
      </c>
      <c r="M3051" s="1">
        <v>609</v>
      </c>
      <c r="N3051" s="1" t="str">
        <f t="shared" si="332"/>
        <v>low_risk</v>
      </c>
      <c r="O3051" s="1" t="str">
        <f t="shared" si="333"/>
        <v>Excellent</v>
      </c>
      <c r="P3051" s="1" t="str">
        <f t="shared" si="334"/>
        <v>Submitted</v>
      </c>
      <c r="Q3051" s="1" t="str">
        <f t="shared" si="335"/>
        <v>Valid</v>
      </c>
      <c r="R3051" s="1" t="s">
        <v>27</v>
      </c>
      <c r="S3051" s="4">
        <v>2616401</v>
      </c>
      <c r="T3051" s="1">
        <v>15.31</v>
      </c>
      <c r="U3051" s="1">
        <v>60</v>
      </c>
      <c r="V3051" s="1">
        <v>43606.68</v>
      </c>
      <c r="W3051" s="4">
        <f t="shared" si="336"/>
        <v>3338091.6091666669</v>
      </c>
      <c r="X3051" s="1" t="s">
        <v>39</v>
      </c>
      <c r="Y3051" s="1" t="s">
        <v>40</v>
      </c>
      <c r="Z3051" s="8">
        <v>48513</v>
      </c>
      <c r="AA3051" s="8" t="str">
        <f>TEXT(Table2[[#This Row],[Application_Date]],"yyy")</f>
        <v>2032</v>
      </c>
      <c r="AB3051" s="8" t="str">
        <f>TEXT(Table2[[#This Row],[Application_Date]],"mmmm")</f>
        <v>October</v>
      </c>
      <c r="AC3051" s="1" t="s">
        <v>61</v>
      </c>
      <c r="AD3051" s="1" t="s">
        <v>42</v>
      </c>
      <c r="AE3051" s="1" t="s">
        <v>62</v>
      </c>
    </row>
    <row r="3052" spans="1:31" x14ac:dyDescent="0.25">
      <c r="A3052" s="1" t="s">
        <v>6244</v>
      </c>
      <c r="B3052" s="1" t="str">
        <f>IF(COUNTIF($A$2:A3052,A3052)&gt;1,"Duplicate","Unique")</f>
        <v>Unique</v>
      </c>
      <c r="C3052" s="1" t="s">
        <v>6245</v>
      </c>
      <c r="D3052" s="1" t="s">
        <v>249</v>
      </c>
      <c r="E3052" s="1" t="str">
        <f t="shared" si="330"/>
        <v>Submitted</v>
      </c>
      <c r="F3052" s="1" t="s">
        <v>47</v>
      </c>
      <c r="G3052" s="1">
        <v>58</v>
      </c>
      <c r="H3052" s="1" t="s">
        <v>24</v>
      </c>
      <c r="I3052" s="1" t="s">
        <v>25</v>
      </c>
      <c r="J3052" s="1" t="s">
        <v>70</v>
      </c>
      <c r="K3052" s="4">
        <v>1631533</v>
      </c>
      <c r="L3052" s="4" t="str">
        <f t="shared" si="331"/>
        <v>Submitted</v>
      </c>
      <c r="M3052" s="1">
        <v>848</v>
      </c>
      <c r="N3052" s="1" t="str">
        <f t="shared" si="332"/>
        <v>medium_risk</v>
      </c>
      <c r="O3052" s="1" t="str">
        <f t="shared" si="333"/>
        <v>Excellent</v>
      </c>
      <c r="P3052" s="1" t="str">
        <f t="shared" si="334"/>
        <v>Submitted</v>
      </c>
      <c r="Q3052" s="1" t="str">
        <f t="shared" si="335"/>
        <v>Valid</v>
      </c>
      <c r="R3052" s="1" t="s">
        <v>70</v>
      </c>
      <c r="S3052" s="4">
        <v>1952539</v>
      </c>
      <c r="T3052" s="1">
        <v>17.02</v>
      </c>
      <c r="U3052" s="1">
        <v>24</v>
      </c>
      <c r="V3052" s="1">
        <v>81355.789999999994</v>
      </c>
      <c r="W3052" s="4">
        <f t="shared" si="336"/>
        <v>2769351.1500631105</v>
      </c>
      <c r="X3052" s="1" t="s">
        <v>28</v>
      </c>
      <c r="Y3052" s="1" t="s">
        <v>29</v>
      </c>
      <c r="Z3052" s="8">
        <v>48514</v>
      </c>
      <c r="AA3052" s="8" t="str">
        <f>TEXT(Table2[[#This Row],[Application_Date]],"yyy")</f>
        <v>2032</v>
      </c>
      <c r="AB3052" s="8" t="str">
        <f>TEXT(Table2[[#This Row],[Application_Date]],"mmmm")</f>
        <v>October</v>
      </c>
      <c r="AC3052" s="1" t="s">
        <v>61</v>
      </c>
      <c r="AD3052" s="1" t="s">
        <v>42</v>
      </c>
      <c r="AE3052" s="1" t="s">
        <v>43</v>
      </c>
    </row>
    <row r="3053" spans="1:31" x14ac:dyDescent="0.25">
      <c r="A3053" s="1" t="s">
        <v>6246</v>
      </c>
      <c r="B3053" s="1" t="str">
        <f>IF(COUNTIF($A$2:A3053,A3053)&gt;1,"Duplicate","Unique")</f>
        <v>Unique</v>
      </c>
      <c r="C3053" s="1" t="s">
        <v>6247</v>
      </c>
      <c r="D3053" s="1" t="s">
        <v>75</v>
      </c>
      <c r="E3053" s="1" t="str">
        <f t="shared" si="330"/>
        <v>Submitted</v>
      </c>
      <c r="F3053" s="1" t="s">
        <v>35</v>
      </c>
      <c r="G3053" s="1">
        <v>29</v>
      </c>
      <c r="H3053" s="1" t="s">
        <v>24</v>
      </c>
      <c r="I3053" s="1" t="s">
        <v>25</v>
      </c>
      <c r="J3053" s="1" t="s">
        <v>70</v>
      </c>
      <c r="K3053" s="4">
        <v>339292</v>
      </c>
      <c r="L3053" s="4" t="str">
        <f t="shared" si="331"/>
        <v>Submitted</v>
      </c>
      <c r="M3053" s="1">
        <v>521</v>
      </c>
      <c r="N3053" s="1" t="str">
        <f t="shared" si="332"/>
        <v>High_risk</v>
      </c>
      <c r="O3053" s="1" t="str">
        <f t="shared" si="333"/>
        <v>Excellent</v>
      </c>
      <c r="P3053" s="1" t="str">
        <f t="shared" si="334"/>
        <v>Submitted</v>
      </c>
      <c r="Q3053" s="1" t="str">
        <f t="shared" si="335"/>
        <v>Valid</v>
      </c>
      <c r="R3053" s="1" t="s">
        <v>6</v>
      </c>
      <c r="S3053" s="4">
        <v>1818767</v>
      </c>
      <c r="T3053" s="1">
        <v>14.24</v>
      </c>
      <c r="U3053" s="1">
        <v>36</v>
      </c>
      <c r="V3053" s="1">
        <v>50521.31</v>
      </c>
      <c r="W3053" s="4">
        <f t="shared" si="336"/>
        <v>2158270.1733345981</v>
      </c>
      <c r="X3053" s="1" t="s">
        <v>28</v>
      </c>
      <c r="Y3053" s="1" t="s">
        <v>29</v>
      </c>
      <c r="Z3053" s="8">
        <v>48515</v>
      </c>
      <c r="AA3053" s="8" t="str">
        <f>TEXT(Table2[[#This Row],[Application_Date]],"yyy")</f>
        <v>2032</v>
      </c>
      <c r="AB3053" s="8" t="str">
        <f>TEXT(Table2[[#This Row],[Application_Date]],"mmmm")</f>
        <v>October</v>
      </c>
      <c r="AC3053" s="1" t="s">
        <v>61</v>
      </c>
      <c r="AD3053" s="1" t="s">
        <v>30</v>
      </c>
      <c r="AE3053" s="1" t="s">
        <v>31</v>
      </c>
    </row>
    <row r="3054" spans="1:31" x14ac:dyDescent="0.25">
      <c r="A3054" s="1" t="s">
        <v>6248</v>
      </c>
      <c r="B3054" s="1" t="str">
        <f>IF(COUNTIF($A$2:A3054,A3054)&gt;1,"Duplicate","Unique")</f>
        <v>Unique</v>
      </c>
      <c r="C3054" s="1" t="s">
        <v>6249</v>
      </c>
      <c r="D3054" s="1" t="s">
        <v>1280</v>
      </c>
      <c r="E3054" s="1" t="str">
        <f t="shared" si="330"/>
        <v>Submitted</v>
      </c>
      <c r="F3054" s="1" t="s">
        <v>47</v>
      </c>
      <c r="G3054" s="1">
        <v>32</v>
      </c>
      <c r="H3054" s="1" t="s">
        <v>36</v>
      </c>
      <c r="I3054" s="1" t="s">
        <v>48</v>
      </c>
      <c r="J3054" s="1" t="s">
        <v>70</v>
      </c>
      <c r="K3054" s="4">
        <v>1710689</v>
      </c>
      <c r="L3054" s="4" t="str">
        <f t="shared" si="331"/>
        <v>Submitted</v>
      </c>
      <c r="M3054" s="1">
        <v>763</v>
      </c>
      <c r="N3054" s="1" t="str">
        <f t="shared" si="332"/>
        <v>medium_risk</v>
      </c>
      <c r="O3054" s="1" t="str">
        <f t="shared" si="333"/>
        <v>Excellent</v>
      </c>
      <c r="P3054" s="1" t="str">
        <f t="shared" si="334"/>
        <v>Submitted</v>
      </c>
      <c r="Q3054" s="1" t="str">
        <f t="shared" si="335"/>
        <v>Valid</v>
      </c>
      <c r="R3054" s="1" t="s">
        <v>6</v>
      </c>
      <c r="S3054" s="4">
        <v>444766</v>
      </c>
      <c r="T3054" s="1">
        <v>9.89</v>
      </c>
      <c r="U3054" s="1">
        <v>120</v>
      </c>
      <c r="V3054" s="1">
        <v>3706.38</v>
      </c>
      <c r="W3054" s="4">
        <f t="shared" si="336"/>
        <v>366561.3116666667</v>
      </c>
      <c r="X3054" s="1" t="s">
        <v>28</v>
      </c>
      <c r="Y3054" s="1" t="s">
        <v>29</v>
      </c>
      <c r="Z3054" s="8">
        <v>48516</v>
      </c>
      <c r="AA3054" s="8" t="str">
        <f>TEXT(Table2[[#This Row],[Application_Date]],"yyy")</f>
        <v>2032</v>
      </c>
      <c r="AB3054" s="8" t="str">
        <f>TEXT(Table2[[#This Row],[Application_Date]],"mmmm")</f>
        <v>October</v>
      </c>
      <c r="AC3054" s="1" t="s">
        <v>41</v>
      </c>
      <c r="AD3054" s="1" t="s">
        <v>30</v>
      </c>
      <c r="AE3054" s="1" t="s">
        <v>31</v>
      </c>
    </row>
    <row r="3055" spans="1:31" x14ac:dyDescent="0.25">
      <c r="A3055" s="1" t="s">
        <v>6250</v>
      </c>
      <c r="B3055" s="1" t="str">
        <f>IF(COUNTIF($A$2:A3055,A3055)&gt;1,"Duplicate","Unique")</f>
        <v>Unique</v>
      </c>
      <c r="C3055" s="1" t="s">
        <v>6251</v>
      </c>
      <c r="D3055" s="1" t="s">
        <v>575</v>
      </c>
      <c r="E3055" s="1" t="str">
        <f t="shared" si="330"/>
        <v>Submitted</v>
      </c>
      <c r="F3055" s="1" t="s">
        <v>47</v>
      </c>
      <c r="G3055" s="1">
        <v>45</v>
      </c>
      <c r="H3055" s="1" t="s">
        <v>36</v>
      </c>
      <c r="I3055" s="1" t="s">
        <v>48</v>
      </c>
      <c r="J3055" s="1" t="s">
        <v>37</v>
      </c>
      <c r="K3055" s="4">
        <v>431395</v>
      </c>
      <c r="L3055" s="4" t="str">
        <f t="shared" si="331"/>
        <v>Submitted</v>
      </c>
      <c r="M3055" s="1">
        <v>376</v>
      </c>
      <c r="N3055" s="1" t="str">
        <f t="shared" si="332"/>
        <v>High_risk</v>
      </c>
      <c r="O3055" s="1" t="str">
        <f t="shared" si="333"/>
        <v>Excellent</v>
      </c>
      <c r="P3055" s="1" t="str">
        <f t="shared" si="334"/>
        <v>Submitted</v>
      </c>
      <c r="Q3055" s="1" t="str">
        <f t="shared" si="335"/>
        <v>Valid</v>
      </c>
      <c r="R3055" s="1" t="s">
        <v>27</v>
      </c>
      <c r="S3055" s="4">
        <v>2893832</v>
      </c>
      <c r="T3055" s="1">
        <v>11.85</v>
      </c>
      <c r="U3055" s="1">
        <v>60</v>
      </c>
      <c r="V3055" s="1">
        <v>48230.53</v>
      </c>
      <c r="W3055" s="4">
        <f t="shared" si="336"/>
        <v>2857659.0999999996</v>
      </c>
      <c r="X3055" s="1" t="s">
        <v>28</v>
      </c>
      <c r="Y3055" s="1" t="s">
        <v>29</v>
      </c>
      <c r="Z3055" s="8">
        <v>48517</v>
      </c>
      <c r="AA3055" s="8" t="str">
        <f>TEXT(Table2[[#This Row],[Application_Date]],"yyy")</f>
        <v>2032</v>
      </c>
      <c r="AB3055" s="8" t="str">
        <f>TEXT(Table2[[#This Row],[Application_Date]],"mmmm")</f>
        <v>October</v>
      </c>
      <c r="AC3055" s="1" t="s">
        <v>52</v>
      </c>
      <c r="AD3055" s="1" t="s">
        <v>30</v>
      </c>
      <c r="AE3055" s="1" t="s">
        <v>43</v>
      </c>
    </row>
    <row r="3056" spans="1:31" x14ac:dyDescent="0.25">
      <c r="A3056" s="1" t="s">
        <v>6252</v>
      </c>
      <c r="B3056" s="1" t="str">
        <f>IF(COUNTIF($A$2:A3056,A3056)&gt;1,"Duplicate","Unique")</f>
        <v>Unique</v>
      </c>
      <c r="C3056" s="1" t="s">
        <v>6253</v>
      </c>
      <c r="D3056" s="1" t="s">
        <v>239</v>
      </c>
      <c r="E3056" s="1" t="str">
        <f t="shared" si="330"/>
        <v>Submitted</v>
      </c>
      <c r="F3056" s="1" t="s">
        <v>35</v>
      </c>
      <c r="G3056" s="1">
        <v>62</v>
      </c>
      <c r="H3056" s="1" t="s">
        <v>36</v>
      </c>
      <c r="I3056" s="1" t="s">
        <v>48</v>
      </c>
      <c r="J3056" s="1" t="s">
        <v>49</v>
      </c>
      <c r="K3056" s="4">
        <v>1685241</v>
      </c>
      <c r="L3056" s="4" t="str">
        <f t="shared" si="331"/>
        <v>Submitted</v>
      </c>
      <c r="M3056" s="1">
        <v>818</v>
      </c>
      <c r="N3056" s="1" t="str">
        <f t="shared" si="332"/>
        <v>medium_risk</v>
      </c>
      <c r="O3056" s="1" t="str">
        <f t="shared" si="333"/>
        <v>Excellent</v>
      </c>
      <c r="P3056" s="1" t="str">
        <f t="shared" si="334"/>
        <v>Submitted</v>
      </c>
      <c r="Q3056" s="1" t="str">
        <f t="shared" si="335"/>
        <v>Valid</v>
      </c>
      <c r="R3056" s="1" t="s">
        <v>38</v>
      </c>
      <c r="S3056" s="4">
        <v>1886378</v>
      </c>
      <c r="T3056" s="1">
        <v>15.41</v>
      </c>
      <c r="U3056" s="1">
        <v>60</v>
      </c>
      <c r="V3056" s="1">
        <v>31439.63</v>
      </c>
      <c r="W3056" s="4">
        <f t="shared" si="336"/>
        <v>2422423.7483333335</v>
      </c>
      <c r="X3056" s="1" t="s">
        <v>28</v>
      </c>
      <c r="Y3056" s="1" t="s">
        <v>29</v>
      </c>
      <c r="Z3056" s="8">
        <v>48518</v>
      </c>
      <c r="AA3056" s="8" t="str">
        <f>TEXT(Table2[[#This Row],[Application_Date]],"yyy")</f>
        <v>2032</v>
      </c>
      <c r="AB3056" s="8" t="str">
        <f>TEXT(Table2[[#This Row],[Application_Date]],"mmmm")</f>
        <v>October</v>
      </c>
      <c r="AC3056" s="1" t="s">
        <v>61</v>
      </c>
      <c r="AD3056" s="1" t="s">
        <v>30</v>
      </c>
      <c r="AE3056" s="1" t="s">
        <v>31</v>
      </c>
    </row>
    <row r="3057" spans="1:31" x14ac:dyDescent="0.25">
      <c r="A3057" s="1" t="s">
        <v>6254</v>
      </c>
      <c r="B3057" s="1" t="str">
        <f>IF(COUNTIF($A$2:A3057,A3057)&gt;1,"Duplicate","Unique")</f>
        <v>Unique</v>
      </c>
      <c r="C3057" s="1" t="s">
        <v>6255</v>
      </c>
      <c r="D3057" s="1" t="s">
        <v>183</v>
      </c>
      <c r="E3057" s="1" t="str">
        <f t="shared" si="330"/>
        <v>Submitted</v>
      </c>
      <c r="F3057" s="1" t="s">
        <v>35</v>
      </c>
      <c r="G3057" s="1">
        <v>36</v>
      </c>
      <c r="H3057" s="1" t="s">
        <v>36</v>
      </c>
      <c r="I3057" s="1" t="s">
        <v>48</v>
      </c>
      <c r="J3057" s="1" t="s">
        <v>49</v>
      </c>
      <c r="K3057" s="4">
        <v>1619661</v>
      </c>
      <c r="L3057" s="4" t="str">
        <f t="shared" si="331"/>
        <v>Submitted</v>
      </c>
      <c r="M3057" s="1">
        <v>832</v>
      </c>
      <c r="N3057" s="1" t="str">
        <f t="shared" si="332"/>
        <v>medium_risk</v>
      </c>
      <c r="O3057" s="1" t="str">
        <f t="shared" si="333"/>
        <v>Excellent</v>
      </c>
      <c r="P3057" s="1" t="str">
        <f t="shared" si="334"/>
        <v>Submitted</v>
      </c>
      <c r="Q3057" s="1" t="str">
        <f t="shared" si="335"/>
        <v>Valid</v>
      </c>
      <c r="R3057" s="1" t="s">
        <v>82</v>
      </c>
      <c r="S3057" s="4">
        <v>397727</v>
      </c>
      <c r="T3057" s="1">
        <v>11.4</v>
      </c>
      <c r="U3057" s="1">
        <v>180</v>
      </c>
      <c r="V3057" s="1">
        <v>2209.59</v>
      </c>
      <c r="W3057" s="4">
        <f t="shared" si="336"/>
        <v>377840.65</v>
      </c>
      <c r="X3057" s="1" t="s">
        <v>50</v>
      </c>
      <c r="Y3057" s="1" t="s">
        <v>51</v>
      </c>
      <c r="Z3057" s="8">
        <v>48519</v>
      </c>
      <c r="AA3057" s="8" t="str">
        <f>TEXT(Table2[[#This Row],[Application_Date]],"yyy")</f>
        <v>2032</v>
      </c>
      <c r="AB3057" s="8" t="str">
        <f>TEXT(Table2[[#This Row],[Application_Date]],"mmmm")</f>
        <v>November</v>
      </c>
      <c r="AC3057" s="1" t="s">
        <v>61</v>
      </c>
      <c r="AD3057" s="1" t="s">
        <v>30</v>
      </c>
      <c r="AE3057" s="1" t="s">
        <v>62</v>
      </c>
    </row>
    <row r="3058" spans="1:31" x14ac:dyDescent="0.25">
      <c r="A3058" s="1" t="s">
        <v>6256</v>
      </c>
      <c r="B3058" s="1" t="str">
        <f>IF(COUNTIF($A$2:A3058,A3058)&gt;1,"Duplicate","Unique")</f>
        <v>Unique</v>
      </c>
      <c r="C3058" s="1" t="s">
        <v>6257</v>
      </c>
      <c r="D3058" s="1" t="s">
        <v>139</v>
      </c>
      <c r="E3058" s="1" t="str">
        <f t="shared" si="330"/>
        <v>Submitted</v>
      </c>
      <c r="F3058" s="1" t="s">
        <v>35</v>
      </c>
      <c r="G3058" s="1">
        <v>62</v>
      </c>
      <c r="H3058" s="1" t="s">
        <v>36</v>
      </c>
      <c r="I3058" s="1" t="s">
        <v>48</v>
      </c>
      <c r="J3058" s="1" t="s">
        <v>37</v>
      </c>
      <c r="K3058" s="4">
        <v>1963234</v>
      </c>
      <c r="L3058" s="4" t="str">
        <f t="shared" si="331"/>
        <v>Submitted</v>
      </c>
      <c r="M3058" s="1">
        <v>841</v>
      </c>
      <c r="N3058" s="1" t="str">
        <f t="shared" si="332"/>
        <v>medium_risk</v>
      </c>
      <c r="O3058" s="1" t="str">
        <f t="shared" si="333"/>
        <v>Excellent</v>
      </c>
      <c r="P3058" s="1" t="str">
        <f t="shared" si="334"/>
        <v>Submitted</v>
      </c>
      <c r="Q3058" s="1" t="str">
        <f t="shared" si="335"/>
        <v>Valid</v>
      </c>
      <c r="R3058" s="1" t="s">
        <v>27</v>
      </c>
      <c r="S3058" s="4">
        <v>1260545</v>
      </c>
      <c r="T3058" s="1">
        <v>12.61</v>
      </c>
      <c r="U3058" s="1">
        <v>24</v>
      </c>
      <c r="V3058" s="1">
        <v>52522.71</v>
      </c>
      <c r="W3058" s="4">
        <f t="shared" si="336"/>
        <v>1324622.7473944917</v>
      </c>
      <c r="X3058" s="1" t="s">
        <v>105</v>
      </c>
      <c r="Y3058" s="1" t="s">
        <v>106</v>
      </c>
      <c r="Z3058" s="8">
        <v>48520</v>
      </c>
      <c r="AA3058" s="8" t="str">
        <f>TEXT(Table2[[#This Row],[Application_Date]],"yyy")</f>
        <v>2032</v>
      </c>
      <c r="AB3058" s="8" t="str">
        <f>TEXT(Table2[[#This Row],[Application_Date]],"mmmm")</f>
        <v>November</v>
      </c>
      <c r="AC3058" s="1" t="s">
        <v>52</v>
      </c>
      <c r="AD3058" s="1" t="s">
        <v>42</v>
      </c>
      <c r="AE3058" s="1" t="s">
        <v>66</v>
      </c>
    </row>
    <row r="3059" spans="1:31" x14ac:dyDescent="0.25">
      <c r="A3059" s="1" t="s">
        <v>6258</v>
      </c>
      <c r="B3059" s="1" t="str">
        <f>IF(COUNTIF($A$2:A3059,A3059)&gt;1,"Duplicate","Unique")</f>
        <v>Unique</v>
      </c>
      <c r="C3059" s="1" t="s">
        <v>6259</v>
      </c>
      <c r="D3059" s="1" t="s">
        <v>177</v>
      </c>
      <c r="E3059" s="1" t="str">
        <f t="shared" si="330"/>
        <v>Submitted</v>
      </c>
      <c r="F3059" s="1" t="s">
        <v>35</v>
      </c>
      <c r="G3059" s="1">
        <v>34</v>
      </c>
      <c r="H3059" s="1" t="s">
        <v>36</v>
      </c>
      <c r="I3059" s="1" t="s">
        <v>25</v>
      </c>
      <c r="J3059" s="1" t="s">
        <v>70</v>
      </c>
      <c r="K3059" s="4">
        <v>1677586</v>
      </c>
      <c r="L3059" s="4" t="str">
        <f t="shared" si="331"/>
        <v>Submitted</v>
      </c>
      <c r="M3059" s="1">
        <v>425</v>
      </c>
      <c r="N3059" s="1" t="str">
        <f t="shared" si="332"/>
        <v>High_risk</v>
      </c>
      <c r="O3059" s="1" t="str">
        <f t="shared" si="333"/>
        <v>Excellent</v>
      </c>
      <c r="P3059" s="1" t="str">
        <f t="shared" si="334"/>
        <v>Submitted</v>
      </c>
      <c r="Q3059" s="1" t="str">
        <f t="shared" si="335"/>
        <v>Valid</v>
      </c>
      <c r="R3059" s="1" t="s">
        <v>82</v>
      </c>
      <c r="S3059" s="4">
        <v>4840828</v>
      </c>
      <c r="T3059" s="1">
        <v>9.42</v>
      </c>
      <c r="U3059" s="1">
        <v>36</v>
      </c>
      <c r="V3059" s="1">
        <v>134467.44</v>
      </c>
      <c r="W3059" s="4">
        <f t="shared" si="336"/>
        <v>3800049.9833175191</v>
      </c>
      <c r="X3059" s="1" t="s">
        <v>39</v>
      </c>
      <c r="Y3059" s="1" t="s">
        <v>40</v>
      </c>
      <c r="Z3059" s="8">
        <v>48521</v>
      </c>
      <c r="AA3059" s="8" t="str">
        <f>TEXT(Table2[[#This Row],[Application_Date]],"yyy")</f>
        <v>2032</v>
      </c>
      <c r="AB3059" s="8" t="str">
        <f>TEXT(Table2[[#This Row],[Application_Date]],"mmmm")</f>
        <v>November</v>
      </c>
      <c r="AC3059" s="1" t="s">
        <v>41</v>
      </c>
      <c r="AD3059" s="1" t="s">
        <v>42</v>
      </c>
      <c r="AE3059" s="1" t="s">
        <v>62</v>
      </c>
    </row>
    <row r="3060" spans="1:31" x14ac:dyDescent="0.25">
      <c r="A3060" s="1" t="s">
        <v>6260</v>
      </c>
      <c r="B3060" s="1" t="str">
        <f>IF(COUNTIF($A$2:A3060,A3060)&gt;1,"Duplicate","Unique")</f>
        <v>Unique</v>
      </c>
      <c r="C3060" s="1" t="s">
        <v>6261</v>
      </c>
      <c r="D3060" s="1" t="s">
        <v>46</v>
      </c>
      <c r="E3060" s="1" t="str">
        <f t="shared" si="330"/>
        <v>Submitted</v>
      </c>
      <c r="F3060" s="1" t="s">
        <v>47</v>
      </c>
      <c r="G3060" s="1">
        <v>43</v>
      </c>
      <c r="H3060" s="1" t="s">
        <v>24</v>
      </c>
      <c r="I3060" s="1" t="s">
        <v>48</v>
      </c>
      <c r="J3060" s="1" t="s">
        <v>49</v>
      </c>
      <c r="K3060" s="4">
        <v>1300633</v>
      </c>
      <c r="L3060" s="4" t="str">
        <f t="shared" si="331"/>
        <v>Submitted</v>
      </c>
      <c r="M3060" s="1">
        <v>655</v>
      </c>
      <c r="N3060" s="1" t="str">
        <f t="shared" si="332"/>
        <v>low_risk</v>
      </c>
      <c r="O3060" s="1" t="str">
        <f t="shared" si="333"/>
        <v>Excellent</v>
      </c>
      <c r="P3060" s="1" t="str">
        <f t="shared" si="334"/>
        <v>Submitted</v>
      </c>
      <c r="Q3060" s="1" t="str">
        <f t="shared" si="335"/>
        <v>Valid</v>
      </c>
      <c r="R3060" s="1" t="s">
        <v>38</v>
      </c>
      <c r="S3060" s="4">
        <v>1985074</v>
      </c>
      <c r="T3060" s="1">
        <v>16.23</v>
      </c>
      <c r="U3060" s="1">
        <v>36</v>
      </c>
      <c r="V3060" s="1">
        <v>55140.94</v>
      </c>
      <c r="W3060" s="4">
        <f t="shared" si="336"/>
        <v>2684812.5850001136</v>
      </c>
      <c r="X3060" s="1" t="s">
        <v>39</v>
      </c>
      <c r="Y3060" s="1" t="s">
        <v>40</v>
      </c>
      <c r="Z3060" s="8">
        <v>48522</v>
      </c>
      <c r="AA3060" s="8" t="str">
        <f>TEXT(Table2[[#This Row],[Application_Date]],"yyy")</f>
        <v>2032</v>
      </c>
      <c r="AB3060" s="8" t="str">
        <f>TEXT(Table2[[#This Row],[Application_Date]],"mmmm")</f>
        <v>November</v>
      </c>
      <c r="AC3060" s="1" t="s">
        <v>61</v>
      </c>
      <c r="AD3060" s="1" t="s">
        <v>42</v>
      </c>
      <c r="AE3060" s="1" t="s">
        <v>62</v>
      </c>
    </row>
    <row r="3061" spans="1:31" x14ac:dyDescent="0.25">
      <c r="A3061" s="1" t="s">
        <v>6262</v>
      </c>
      <c r="B3061" s="1" t="str">
        <f>IF(COUNTIF($A$2:A3061,A3061)&gt;1,"Duplicate","Unique")</f>
        <v>Unique</v>
      </c>
      <c r="C3061" s="1" t="s">
        <v>6263</v>
      </c>
      <c r="D3061" s="1" t="s">
        <v>575</v>
      </c>
      <c r="E3061" s="1" t="str">
        <f t="shared" si="330"/>
        <v>Submitted</v>
      </c>
      <c r="F3061" s="1" t="s">
        <v>35</v>
      </c>
      <c r="G3061" s="1">
        <v>27</v>
      </c>
      <c r="H3061" s="1" t="s">
        <v>36</v>
      </c>
      <c r="I3061" s="1" t="s">
        <v>25</v>
      </c>
      <c r="J3061" s="1" t="s">
        <v>37</v>
      </c>
      <c r="K3061" s="4">
        <v>2352234</v>
      </c>
      <c r="L3061" s="4" t="str">
        <f t="shared" si="331"/>
        <v>Submitted</v>
      </c>
      <c r="M3061" s="1">
        <v>653</v>
      </c>
      <c r="N3061" s="1" t="str">
        <f t="shared" si="332"/>
        <v>low_risk</v>
      </c>
      <c r="O3061" s="1" t="str">
        <f t="shared" si="333"/>
        <v>Excellent</v>
      </c>
      <c r="P3061" s="1" t="str">
        <f t="shared" si="334"/>
        <v>Submitted</v>
      </c>
      <c r="Q3061" s="1" t="str">
        <f t="shared" si="335"/>
        <v>Valid</v>
      </c>
      <c r="R3061" s="1" t="s">
        <v>38</v>
      </c>
      <c r="S3061" s="4">
        <v>2852689</v>
      </c>
      <c r="T3061" s="1">
        <v>18.559999999999999</v>
      </c>
      <c r="U3061" s="1">
        <v>180</v>
      </c>
      <c r="V3061" s="1">
        <v>15848.27</v>
      </c>
      <c r="W3061" s="4">
        <f t="shared" si="336"/>
        <v>4412158.9866666663</v>
      </c>
      <c r="X3061" s="1" t="s">
        <v>105</v>
      </c>
      <c r="Y3061" s="1" t="s">
        <v>106</v>
      </c>
      <c r="Z3061" s="8">
        <v>48523</v>
      </c>
      <c r="AA3061" s="8" t="str">
        <f>TEXT(Table2[[#This Row],[Application_Date]],"yyy")</f>
        <v>2032</v>
      </c>
      <c r="AB3061" s="8" t="str">
        <f>TEXT(Table2[[#This Row],[Application_Date]],"mmmm")</f>
        <v>November</v>
      </c>
      <c r="AC3061" s="1" t="s">
        <v>61</v>
      </c>
      <c r="AD3061" s="1" t="s">
        <v>42</v>
      </c>
      <c r="AE3061" s="1" t="s">
        <v>66</v>
      </c>
    </row>
    <row r="3062" spans="1:31" x14ac:dyDescent="0.25">
      <c r="A3062" s="1" t="s">
        <v>6264</v>
      </c>
      <c r="B3062" s="1" t="str">
        <f>IF(COUNTIF($A$2:A3062,A3062)&gt;1,"Duplicate","Unique")</f>
        <v>Unique</v>
      </c>
      <c r="C3062" s="1" t="s">
        <v>6265</v>
      </c>
      <c r="D3062" s="1" t="s">
        <v>169</v>
      </c>
      <c r="E3062" s="1" t="str">
        <f t="shared" si="330"/>
        <v>Submitted</v>
      </c>
      <c r="F3062" s="1" t="s">
        <v>35</v>
      </c>
      <c r="G3062" s="1">
        <v>36</v>
      </c>
      <c r="H3062" s="1" t="s">
        <v>36</v>
      </c>
      <c r="I3062" s="1" t="s">
        <v>48</v>
      </c>
      <c r="J3062" s="1" t="s">
        <v>70</v>
      </c>
      <c r="K3062" s="4">
        <v>1965444</v>
      </c>
      <c r="L3062" s="4" t="str">
        <f t="shared" si="331"/>
        <v>Submitted</v>
      </c>
      <c r="M3062" s="1">
        <v>840</v>
      </c>
      <c r="N3062" s="1" t="str">
        <f t="shared" si="332"/>
        <v>medium_risk</v>
      </c>
      <c r="O3062" s="1" t="str">
        <f t="shared" si="333"/>
        <v>Excellent</v>
      </c>
      <c r="P3062" s="1" t="str">
        <f t="shared" si="334"/>
        <v>Submitted</v>
      </c>
      <c r="Q3062" s="1" t="str">
        <f t="shared" si="335"/>
        <v>Valid</v>
      </c>
      <c r="R3062" s="1" t="s">
        <v>38</v>
      </c>
      <c r="S3062" s="4">
        <v>2508116</v>
      </c>
      <c r="T3062" s="1">
        <v>15.4</v>
      </c>
      <c r="U3062" s="1">
        <v>12</v>
      </c>
      <c r="V3062" s="1">
        <v>209009.67</v>
      </c>
      <c r="W3062" s="4">
        <f t="shared" si="336"/>
        <v>3218909.1457749484</v>
      </c>
      <c r="X3062" s="1" t="s">
        <v>342</v>
      </c>
      <c r="Y3062" s="1" t="s">
        <v>86</v>
      </c>
      <c r="Z3062" s="8">
        <v>48524</v>
      </c>
      <c r="AA3062" s="8" t="str">
        <f>TEXT(Table2[[#This Row],[Application_Date]],"yyy")</f>
        <v>2032</v>
      </c>
      <c r="AB3062" s="8" t="str">
        <f>TEXT(Table2[[#This Row],[Application_Date]],"mmmm")</f>
        <v>November</v>
      </c>
      <c r="AC3062" s="1" t="s">
        <v>61</v>
      </c>
      <c r="AD3062" s="1" t="s">
        <v>30</v>
      </c>
      <c r="AE3062" s="1" t="s">
        <v>43</v>
      </c>
    </row>
    <row r="3063" spans="1:31" x14ac:dyDescent="0.25">
      <c r="A3063" s="1" t="s">
        <v>6266</v>
      </c>
      <c r="B3063" s="1" t="str">
        <f>IF(COUNTIF($A$2:A3063,A3063)&gt;1,"Duplicate","Unique")</f>
        <v>Unique</v>
      </c>
      <c r="C3063" s="1" t="s">
        <v>6267</v>
      </c>
      <c r="D3063" s="1" t="s">
        <v>112</v>
      </c>
      <c r="E3063" s="1" t="str">
        <f t="shared" si="330"/>
        <v>Submitted</v>
      </c>
      <c r="F3063" s="1" t="s">
        <v>35</v>
      </c>
      <c r="G3063" s="1">
        <v>24</v>
      </c>
      <c r="H3063" s="1" t="s">
        <v>36</v>
      </c>
      <c r="I3063" s="1" t="s">
        <v>48</v>
      </c>
      <c r="J3063" s="1" t="s">
        <v>49</v>
      </c>
      <c r="K3063" s="4">
        <v>1520487</v>
      </c>
      <c r="L3063" s="4" t="str">
        <f t="shared" si="331"/>
        <v>Submitted</v>
      </c>
      <c r="M3063" s="1">
        <v>330</v>
      </c>
      <c r="N3063" s="1" t="str">
        <f t="shared" si="332"/>
        <v>High_risk</v>
      </c>
      <c r="O3063" s="1" t="str">
        <f t="shared" si="333"/>
        <v>Excellent</v>
      </c>
      <c r="P3063" s="1" t="str">
        <f t="shared" si="334"/>
        <v>Submitted</v>
      </c>
      <c r="Q3063" s="1" t="str">
        <f t="shared" si="335"/>
        <v>Valid</v>
      </c>
      <c r="R3063" s="1" t="s">
        <v>38</v>
      </c>
      <c r="S3063" s="4">
        <v>3430999</v>
      </c>
      <c r="T3063" s="1">
        <v>18.78</v>
      </c>
      <c r="U3063" s="1">
        <v>12</v>
      </c>
      <c r="V3063" s="1">
        <v>285916.58</v>
      </c>
      <c r="W3063" s="4">
        <f t="shared" si="336"/>
        <v>5369579.6401623255</v>
      </c>
      <c r="X3063" s="1" t="s">
        <v>105</v>
      </c>
      <c r="Y3063" s="1" t="s">
        <v>106</v>
      </c>
      <c r="Z3063" s="8">
        <v>48525</v>
      </c>
      <c r="AA3063" s="8" t="str">
        <f>TEXT(Table2[[#This Row],[Application_Date]],"yyy")</f>
        <v>2032</v>
      </c>
      <c r="AB3063" s="8" t="str">
        <f>TEXT(Table2[[#This Row],[Application_Date]],"mmmm")</f>
        <v>November</v>
      </c>
      <c r="AC3063" s="1" t="s">
        <v>61</v>
      </c>
      <c r="AD3063" s="1" t="s">
        <v>30</v>
      </c>
      <c r="AE3063" s="1" t="s">
        <v>62</v>
      </c>
    </row>
    <row r="3064" spans="1:31" x14ac:dyDescent="0.25">
      <c r="A3064" s="1" t="s">
        <v>6268</v>
      </c>
      <c r="B3064" s="1" t="str">
        <f>IF(COUNTIF($A$2:A3064,A3064)&gt;1,"Duplicate","Unique")</f>
        <v>Unique</v>
      </c>
      <c r="C3064" s="1" t="s">
        <v>6269</v>
      </c>
      <c r="D3064" s="1" t="s">
        <v>46</v>
      </c>
      <c r="E3064" s="1" t="str">
        <f t="shared" si="330"/>
        <v>Submitted</v>
      </c>
      <c r="F3064" s="1" t="s">
        <v>35</v>
      </c>
      <c r="G3064" s="1">
        <v>50</v>
      </c>
      <c r="H3064" s="1" t="s">
        <v>24</v>
      </c>
      <c r="I3064" s="1" t="s">
        <v>25</v>
      </c>
      <c r="J3064" s="1" t="s">
        <v>37</v>
      </c>
      <c r="K3064" s="4">
        <v>251640</v>
      </c>
      <c r="L3064" s="4" t="str">
        <f t="shared" si="331"/>
        <v>Submitted</v>
      </c>
      <c r="M3064" s="1">
        <v>492</v>
      </c>
      <c r="N3064" s="1" t="str">
        <f t="shared" si="332"/>
        <v>High_risk</v>
      </c>
      <c r="O3064" s="1" t="str">
        <f t="shared" si="333"/>
        <v>Excellent</v>
      </c>
      <c r="P3064" s="1" t="str">
        <f t="shared" si="334"/>
        <v>Submitted</v>
      </c>
      <c r="Q3064" s="1" t="str">
        <f t="shared" si="335"/>
        <v>Valid</v>
      </c>
      <c r="R3064" s="1" t="s">
        <v>70</v>
      </c>
      <c r="S3064" s="4">
        <v>2982282</v>
      </c>
      <c r="T3064" s="1">
        <v>9.73</v>
      </c>
      <c r="U3064" s="1">
        <v>120</v>
      </c>
      <c r="V3064" s="1">
        <v>24852.35</v>
      </c>
      <c r="W3064" s="4">
        <f t="shared" si="336"/>
        <v>2418133.6550000003</v>
      </c>
      <c r="X3064" s="1" t="s">
        <v>59</v>
      </c>
      <c r="Y3064" s="1" t="s">
        <v>60</v>
      </c>
      <c r="Z3064" s="8">
        <v>48526</v>
      </c>
      <c r="AA3064" s="8" t="str">
        <f>TEXT(Table2[[#This Row],[Application_Date]],"yyy")</f>
        <v>2032</v>
      </c>
      <c r="AB3064" s="8" t="str">
        <f>TEXT(Table2[[#This Row],[Application_Date]],"mmmm")</f>
        <v>November</v>
      </c>
      <c r="AC3064" s="1" t="s">
        <v>61</v>
      </c>
      <c r="AD3064" s="1" t="s">
        <v>30</v>
      </c>
      <c r="AE3064" s="1" t="s">
        <v>31</v>
      </c>
    </row>
    <row r="3065" spans="1:31" x14ac:dyDescent="0.25">
      <c r="A3065" s="1" t="s">
        <v>6270</v>
      </c>
      <c r="B3065" s="1" t="str">
        <f>IF(COUNTIF($A$2:A3065,A3065)&gt;1,"Duplicate","Unique")</f>
        <v>Unique</v>
      </c>
      <c r="C3065" s="1" t="s">
        <v>6271</v>
      </c>
      <c r="D3065" s="1" t="s">
        <v>166</v>
      </c>
      <c r="E3065" s="1" t="str">
        <f t="shared" si="330"/>
        <v>Submitted</v>
      </c>
      <c r="F3065" s="1" t="s">
        <v>35</v>
      </c>
      <c r="G3065" s="1">
        <v>35</v>
      </c>
      <c r="H3065" s="1" t="s">
        <v>36</v>
      </c>
      <c r="I3065" s="1" t="s">
        <v>48</v>
      </c>
      <c r="J3065" s="1" t="s">
        <v>26</v>
      </c>
      <c r="K3065" s="4">
        <v>282712</v>
      </c>
      <c r="L3065" s="4" t="str">
        <f t="shared" si="331"/>
        <v>Submitted</v>
      </c>
      <c r="M3065" s="1">
        <v>588</v>
      </c>
      <c r="N3065" s="1" t="str">
        <f t="shared" si="332"/>
        <v>High_risk</v>
      </c>
      <c r="O3065" s="1" t="str">
        <f t="shared" si="333"/>
        <v>Excellent</v>
      </c>
      <c r="P3065" s="1" t="str">
        <f t="shared" si="334"/>
        <v>Submitted</v>
      </c>
      <c r="Q3065" s="1" t="str">
        <f t="shared" si="335"/>
        <v>Valid</v>
      </c>
      <c r="R3065" s="1" t="s">
        <v>27</v>
      </c>
      <c r="S3065" s="4">
        <v>3318064</v>
      </c>
      <c r="T3065" s="1">
        <v>14.72</v>
      </c>
      <c r="U3065" s="1">
        <v>180</v>
      </c>
      <c r="V3065" s="1">
        <v>18433.689999999999</v>
      </c>
      <c r="W3065" s="4">
        <f t="shared" si="336"/>
        <v>4070158.5066666673</v>
      </c>
      <c r="X3065" s="1" t="s">
        <v>95</v>
      </c>
      <c r="Y3065" s="1" t="s">
        <v>96</v>
      </c>
      <c r="Z3065" s="8">
        <v>48527</v>
      </c>
      <c r="AA3065" s="8" t="str">
        <f>TEXT(Table2[[#This Row],[Application_Date]],"yyy")</f>
        <v>2032</v>
      </c>
      <c r="AB3065" s="8" t="str">
        <f>TEXT(Table2[[#This Row],[Application_Date]],"mmmm")</f>
        <v>November</v>
      </c>
      <c r="AC3065" s="1" t="s">
        <v>61</v>
      </c>
      <c r="AD3065" s="1" t="s">
        <v>30</v>
      </c>
      <c r="AE3065" s="1" t="s">
        <v>66</v>
      </c>
    </row>
    <row r="3066" spans="1:31" x14ac:dyDescent="0.25">
      <c r="A3066" s="1" t="s">
        <v>6272</v>
      </c>
      <c r="B3066" s="1" t="str">
        <f>IF(COUNTIF($A$2:A3066,A3066)&gt;1,"Duplicate","Unique")</f>
        <v>Unique</v>
      </c>
      <c r="C3066" s="1" t="s">
        <v>6273</v>
      </c>
      <c r="D3066" s="1" t="s">
        <v>94</v>
      </c>
      <c r="E3066" s="1" t="str">
        <f t="shared" si="330"/>
        <v>Submitted</v>
      </c>
      <c r="F3066" s="1" t="s">
        <v>47</v>
      </c>
      <c r="G3066" s="1">
        <v>65</v>
      </c>
      <c r="H3066" s="1" t="s">
        <v>36</v>
      </c>
      <c r="I3066" s="1" t="s">
        <v>48</v>
      </c>
      <c r="J3066" s="1" t="s">
        <v>26</v>
      </c>
      <c r="K3066" s="4">
        <v>1915361</v>
      </c>
      <c r="L3066" s="4" t="str">
        <f t="shared" si="331"/>
        <v>Submitted</v>
      </c>
      <c r="M3066" s="1">
        <v>863</v>
      </c>
      <c r="N3066" s="1" t="str">
        <f t="shared" si="332"/>
        <v>medium_risk</v>
      </c>
      <c r="O3066" s="1" t="str">
        <f t="shared" si="333"/>
        <v>Excellent</v>
      </c>
      <c r="P3066" s="1" t="str">
        <f t="shared" si="334"/>
        <v>Submitted</v>
      </c>
      <c r="Q3066" s="1" t="str">
        <f t="shared" si="335"/>
        <v>Valid</v>
      </c>
      <c r="R3066" s="1" t="s">
        <v>38</v>
      </c>
      <c r="S3066" s="4">
        <v>3081156</v>
      </c>
      <c r="T3066" s="1">
        <v>7.66</v>
      </c>
      <c r="U3066" s="1">
        <v>180</v>
      </c>
      <c r="V3066" s="1">
        <v>17117.53</v>
      </c>
      <c r="W3066" s="4">
        <f t="shared" si="336"/>
        <v>1966804.5799999998</v>
      </c>
      <c r="X3066" s="1" t="s">
        <v>39</v>
      </c>
      <c r="Y3066" s="1" t="s">
        <v>40</v>
      </c>
      <c r="Z3066" s="8">
        <v>48528</v>
      </c>
      <c r="AA3066" s="8" t="str">
        <f>TEXT(Table2[[#This Row],[Application_Date]],"yyy")</f>
        <v>2032</v>
      </c>
      <c r="AB3066" s="8" t="str">
        <f>TEXT(Table2[[#This Row],[Application_Date]],"mmmm")</f>
        <v>November</v>
      </c>
      <c r="AC3066" s="1" t="s">
        <v>52</v>
      </c>
      <c r="AD3066" s="1" t="s">
        <v>30</v>
      </c>
      <c r="AE3066" s="1" t="s">
        <v>66</v>
      </c>
    </row>
    <row r="3067" spans="1:31" x14ac:dyDescent="0.25">
      <c r="A3067" s="1" t="s">
        <v>6274</v>
      </c>
      <c r="B3067" s="1" t="str">
        <f>IF(COUNTIF($A$2:A3067,A3067)&gt;1,"Duplicate","Unique")</f>
        <v>Unique</v>
      </c>
      <c r="C3067" s="1" t="s">
        <v>6275</v>
      </c>
      <c r="D3067" s="1" t="s">
        <v>328</v>
      </c>
      <c r="E3067" s="1" t="str">
        <f t="shared" si="330"/>
        <v>Submitted</v>
      </c>
      <c r="F3067" s="1" t="s">
        <v>47</v>
      </c>
      <c r="G3067" s="1">
        <v>52</v>
      </c>
      <c r="H3067" s="1" t="s">
        <v>24</v>
      </c>
      <c r="I3067" s="1" t="s">
        <v>48</v>
      </c>
      <c r="J3067" s="1" t="s">
        <v>37</v>
      </c>
      <c r="K3067" s="4">
        <v>1690335</v>
      </c>
      <c r="L3067" s="4" t="str">
        <f t="shared" si="331"/>
        <v>Submitted</v>
      </c>
      <c r="M3067" s="1">
        <v>810</v>
      </c>
      <c r="N3067" s="1" t="str">
        <f t="shared" si="332"/>
        <v>medium_risk</v>
      </c>
      <c r="O3067" s="1" t="str">
        <f t="shared" si="333"/>
        <v>Excellent</v>
      </c>
      <c r="P3067" s="1" t="str">
        <f t="shared" si="334"/>
        <v>Submitted</v>
      </c>
      <c r="Q3067" s="1" t="str">
        <f t="shared" si="335"/>
        <v>Valid</v>
      </c>
      <c r="R3067" s="1" t="s">
        <v>70</v>
      </c>
      <c r="S3067" s="4">
        <v>77000</v>
      </c>
      <c r="T3067" s="1">
        <v>13.33</v>
      </c>
      <c r="U3067" s="1">
        <v>36</v>
      </c>
      <c r="V3067" s="1">
        <v>2138.89</v>
      </c>
      <c r="W3067" s="4">
        <f t="shared" si="336"/>
        <v>85534.166666845238</v>
      </c>
      <c r="X3067" s="1" t="s">
        <v>85</v>
      </c>
      <c r="Y3067" s="1" t="s">
        <v>86</v>
      </c>
      <c r="Z3067" s="8">
        <v>48529</v>
      </c>
      <c r="AA3067" s="8" t="str">
        <f>TEXT(Table2[[#This Row],[Application_Date]],"yyy")</f>
        <v>2032</v>
      </c>
      <c r="AB3067" s="8" t="str">
        <f>TEXT(Table2[[#This Row],[Application_Date]],"mmmm")</f>
        <v>November</v>
      </c>
      <c r="AC3067" s="1" t="s">
        <v>61</v>
      </c>
      <c r="AD3067" s="1" t="s">
        <v>42</v>
      </c>
      <c r="AE3067" s="1" t="s">
        <v>31</v>
      </c>
    </row>
    <row r="3068" spans="1:31" x14ac:dyDescent="0.25">
      <c r="A3068" s="1" t="s">
        <v>6276</v>
      </c>
      <c r="B3068" s="1" t="str">
        <f>IF(COUNTIF($A$2:A3068,A3068)&gt;1,"Duplicate","Unique")</f>
        <v>Unique</v>
      </c>
      <c r="C3068" s="1" t="s">
        <v>6277</v>
      </c>
      <c r="D3068" s="1" t="s">
        <v>69</v>
      </c>
      <c r="E3068" s="1" t="str">
        <f t="shared" si="330"/>
        <v>Submitted</v>
      </c>
      <c r="F3068" s="1" t="s">
        <v>35</v>
      </c>
      <c r="G3068" s="1">
        <v>34</v>
      </c>
      <c r="H3068" s="1" t="s">
        <v>36</v>
      </c>
      <c r="I3068" s="1" t="s">
        <v>48</v>
      </c>
      <c r="J3068" s="1" t="s">
        <v>37</v>
      </c>
      <c r="K3068" s="4">
        <v>1436004</v>
      </c>
      <c r="L3068" s="4" t="str">
        <f t="shared" si="331"/>
        <v>Submitted</v>
      </c>
      <c r="M3068" s="1">
        <v>361</v>
      </c>
      <c r="N3068" s="1" t="str">
        <f t="shared" si="332"/>
        <v>High_risk</v>
      </c>
      <c r="O3068" s="1" t="str">
        <f t="shared" si="333"/>
        <v>Excellent</v>
      </c>
      <c r="P3068" s="1" t="str">
        <f t="shared" si="334"/>
        <v>Submitted</v>
      </c>
      <c r="Q3068" s="1" t="str">
        <f t="shared" si="335"/>
        <v>Valid</v>
      </c>
      <c r="R3068" s="1" t="s">
        <v>70</v>
      </c>
      <c r="S3068" s="4">
        <v>4879233</v>
      </c>
      <c r="T3068" s="1">
        <v>10.07</v>
      </c>
      <c r="U3068" s="1">
        <v>36</v>
      </c>
      <c r="V3068" s="1">
        <v>135534.25</v>
      </c>
      <c r="W3068" s="4">
        <f t="shared" si="336"/>
        <v>4094489.6937185419</v>
      </c>
      <c r="X3068" s="1" t="s">
        <v>105</v>
      </c>
      <c r="Y3068" s="1" t="s">
        <v>106</v>
      </c>
      <c r="Z3068" s="8">
        <v>48530</v>
      </c>
      <c r="AA3068" s="8" t="str">
        <f>TEXT(Table2[[#This Row],[Application_Date]],"yyy")</f>
        <v>2032</v>
      </c>
      <c r="AB3068" s="8" t="str">
        <f>TEXT(Table2[[#This Row],[Application_Date]],"mmmm")</f>
        <v>November</v>
      </c>
      <c r="AC3068" s="1" t="s">
        <v>52</v>
      </c>
      <c r="AD3068" s="1" t="s">
        <v>42</v>
      </c>
      <c r="AE3068" s="1" t="s">
        <v>62</v>
      </c>
    </row>
    <row r="3069" spans="1:31" x14ac:dyDescent="0.25">
      <c r="A3069" s="1" t="s">
        <v>6278</v>
      </c>
      <c r="B3069" s="1" t="str">
        <f>IF(COUNTIF($A$2:A3069,A3069)&gt;1,"Duplicate","Unique")</f>
        <v>Unique</v>
      </c>
      <c r="C3069" s="1" t="s">
        <v>6279</v>
      </c>
      <c r="D3069" s="1" t="s">
        <v>461</v>
      </c>
      <c r="E3069" s="1" t="str">
        <f t="shared" si="330"/>
        <v>Submitted</v>
      </c>
      <c r="F3069" s="1" t="s">
        <v>47</v>
      </c>
      <c r="G3069" s="1">
        <v>48</v>
      </c>
      <c r="H3069" s="1" t="s">
        <v>36</v>
      </c>
      <c r="I3069" s="1" t="s">
        <v>25</v>
      </c>
      <c r="J3069" s="1" t="s">
        <v>70</v>
      </c>
      <c r="K3069" s="4">
        <v>458794</v>
      </c>
      <c r="L3069" s="4" t="str">
        <f t="shared" si="331"/>
        <v>Submitted</v>
      </c>
      <c r="M3069" s="1">
        <v>839</v>
      </c>
      <c r="N3069" s="1" t="str">
        <f t="shared" si="332"/>
        <v>medium_risk</v>
      </c>
      <c r="O3069" s="1" t="str">
        <f t="shared" si="333"/>
        <v>Excellent</v>
      </c>
      <c r="P3069" s="1" t="str">
        <f t="shared" si="334"/>
        <v>Submitted</v>
      </c>
      <c r="Q3069" s="1" t="str">
        <f t="shared" si="335"/>
        <v>Valid</v>
      </c>
      <c r="R3069" s="1" t="s">
        <v>38</v>
      </c>
      <c r="S3069" s="4">
        <v>1204766</v>
      </c>
      <c r="T3069" s="1">
        <v>13.65</v>
      </c>
      <c r="U3069" s="1">
        <v>120</v>
      </c>
      <c r="V3069" s="1">
        <v>10039.719999999999</v>
      </c>
      <c r="W3069" s="4">
        <f t="shared" si="336"/>
        <v>1370421.325</v>
      </c>
      <c r="X3069" s="1" t="s">
        <v>105</v>
      </c>
      <c r="Y3069" s="1" t="s">
        <v>106</v>
      </c>
      <c r="Z3069" s="8">
        <v>48531</v>
      </c>
      <c r="AA3069" s="8" t="str">
        <f>TEXT(Table2[[#This Row],[Application_Date]],"yyy")</f>
        <v>2032</v>
      </c>
      <c r="AB3069" s="8" t="str">
        <f>TEXT(Table2[[#This Row],[Application_Date]],"mmmm")</f>
        <v>November</v>
      </c>
      <c r="AC3069" s="1" t="s">
        <v>61</v>
      </c>
      <c r="AD3069" s="1" t="s">
        <v>42</v>
      </c>
      <c r="AE3069" s="1" t="s">
        <v>43</v>
      </c>
    </row>
    <row r="3070" spans="1:31" x14ac:dyDescent="0.25">
      <c r="A3070" s="1" t="s">
        <v>6280</v>
      </c>
      <c r="B3070" s="1" t="str">
        <f>IF(COUNTIF($A$2:A3070,A3070)&gt;1,"Duplicate","Unique")</f>
        <v>Unique</v>
      </c>
      <c r="C3070" s="1" t="s">
        <v>6281</v>
      </c>
      <c r="D3070" s="1" t="s">
        <v>433</v>
      </c>
      <c r="E3070" s="1" t="str">
        <f t="shared" si="330"/>
        <v>Submitted</v>
      </c>
      <c r="F3070" s="1" t="s">
        <v>35</v>
      </c>
      <c r="G3070" s="1">
        <v>22</v>
      </c>
      <c r="H3070" s="1" t="s">
        <v>36</v>
      </c>
      <c r="I3070" s="1" t="s">
        <v>48</v>
      </c>
      <c r="J3070" s="1" t="s">
        <v>49</v>
      </c>
      <c r="K3070" s="4">
        <v>2113282</v>
      </c>
      <c r="L3070" s="4" t="str">
        <f t="shared" si="331"/>
        <v>Submitted</v>
      </c>
      <c r="M3070" s="1">
        <v>304</v>
      </c>
      <c r="N3070" s="1" t="str">
        <f t="shared" si="332"/>
        <v>High_risk</v>
      </c>
      <c r="O3070" s="1" t="str">
        <f t="shared" si="333"/>
        <v>Excellent</v>
      </c>
      <c r="P3070" s="1" t="str">
        <f t="shared" si="334"/>
        <v>Submitted</v>
      </c>
      <c r="Q3070" s="1" t="str">
        <f t="shared" si="335"/>
        <v>Valid</v>
      </c>
      <c r="R3070" s="1" t="s">
        <v>6</v>
      </c>
      <c r="S3070" s="4">
        <v>958986</v>
      </c>
      <c r="T3070" s="1">
        <v>11.78</v>
      </c>
      <c r="U3070" s="1">
        <v>60</v>
      </c>
      <c r="V3070" s="1">
        <v>15983.1</v>
      </c>
      <c r="W3070" s="4">
        <f t="shared" si="336"/>
        <v>941404.59</v>
      </c>
      <c r="X3070" s="1" t="s">
        <v>28</v>
      </c>
      <c r="Y3070" s="1" t="s">
        <v>29</v>
      </c>
      <c r="Z3070" s="8">
        <v>48532</v>
      </c>
      <c r="AA3070" s="8" t="str">
        <f>TEXT(Table2[[#This Row],[Application_Date]],"yyy")</f>
        <v>2032</v>
      </c>
      <c r="AB3070" s="8" t="str">
        <f>TEXT(Table2[[#This Row],[Application_Date]],"mmmm")</f>
        <v>November</v>
      </c>
      <c r="AC3070" s="1" t="s">
        <v>61</v>
      </c>
      <c r="AD3070" s="1" t="s">
        <v>42</v>
      </c>
      <c r="AE3070" s="1" t="s">
        <v>31</v>
      </c>
    </row>
    <row r="3071" spans="1:31" x14ac:dyDescent="0.25">
      <c r="A3071" s="1" t="s">
        <v>6282</v>
      </c>
      <c r="B3071" s="1" t="str">
        <f>IF(COUNTIF($A$2:A3071,A3071)&gt;1,"Duplicate","Unique")</f>
        <v>Unique</v>
      </c>
      <c r="C3071" s="1" t="s">
        <v>6283</v>
      </c>
      <c r="D3071" s="1" t="s">
        <v>587</v>
      </c>
      <c r="E3071" s="1" t="str">
        <f t="shared" si="330"/>
        <v>Submitted</v>
      </c>
      <c r="F3071" s="1" t="s">
        <v>47</v>
      </c>
      <c r="G3071" s="1">
        <v>54</v>
      </c>
      <c r="H3071" s="1" t="s">
        <v>24</v>
      </c>
      <c r="I3071" s="1" t="s">
        <v>25</v>
      </c>
      <c r="J3071" s="1" t="s">
        <v>49</v>
      </c>
      <c r="K3071" s="4">
        <v>1281294</v>
      </c>
      <c r="L3071" s="4" t="str">
        <f t="shared" si="331"/>
        <v>Submitted</v>
      </c>
      <c r="M3071" s="1">
        <v>892</v>
      </c>
      <c r="N3071" s="1" t="str">
        <f t="shared" si="332"/>
        <v>medium_risk</v>
      </c>
      <c r="O3071" s="1" t="str">
        <f t="shared" si="333"/>
        <v>Excellent</v>
      </c>
      <c r="P3071" s="1" t="str">
        <f t="shared" si="334"/>
        <v>Submitted</v>
      </c>
      <c r="Q3071" s="1" t="str">
        <f t="shared" si="335"/>
        <v>Valid</v>
      </c>
      <c r="R3071" s="1" t="s">
        <v>70</v>
      </c>
      <c r="S3071" s="4">
        <v>2254229</v>
      </c>
      <c r="T3071" s="1">
        <v>8.58</v>
      </c>
      <c r="U3071" s="1">
        <v>24</v>
      </c>
      <c r="V3071" s="1">
        <v>93926.21</v>
      </c>
      <c r="W3071" s="4">
        <f t="shared" si="336"/>
        <v>1611777.5806178546</v>
      </c>
      <c r="X3071" s="1" t="s">
        <v>59</v>
      </c>
      <c r="Y3071" s="1" t="s">
        <v>60</v>
      </c>
      <c r="Z3071" s="8">
        <v>48533</v>
      </c>
      <c r="AA3071" s="8" t="str">
        <f>TEXT(Table2[[#This Row],[Application_Date]],"yyy")</f>
        <v>2032</v>
      </c>
      <c r="AB3071" s="8" t="str">
        <f>TEXT(Table2[[#This Row],[Application_Date]],"mmmm")</f>
        <v>November</v>
      </c>
      <c r="AC3071" s="1" t="s">
        <v>41</v>
      </c>
      <c r="AD3071" s="1" t="s">
        <v>42</v>
      </c>
      <c r="AE3071" s="1" t="s">
        <v>66</v>
      </c>
    </row>
    <row r="3072" spans="1:31" x14ac:dyDescent="0.25">
      <c r="A3072" s="1" t="s">
        <v>6284</v>
      </c>
      <c r="B3072" s="1" t="str">
        <f>IF(COUNTIF($A$2:A3072,A3072)&gt;1,"Duplicate","Unique")</f>
        <v>Unique</v>
      </c>
      <c r="C3072" s="1" t="s">
        <v>6285</v>
      </c>
      <c r="D3072" s="1" t="s">
        <v>366</v>
      </c>
      <c r="E3072" s="1" t="str">
        <f t="shared" si="330"/>
        <v>Submitted</v>
      </c>
      <c r="F3072" s="1" t="s">
        <v>35</v>
      </c>
      <c r="G3072" s="1">
        <v>18</v>
      </c>
      <c r="H3072" s="1" t="s">
        <v>24</v>
      </c>
      <c r="I3072" s="1" t="s">
        <v>48</v>
      </c>
      <c r="J3072" s="1" t="s">
        <v>26</v>
      </c>
      <c r="K3072" s="4">
        <v>1602700</v>
      </c>
      <c r="L3072" s="4" t="str">
        <f t="shared" si="331"/>
        <v>Submitted</v>
      </c>
      <c r="M3072" s="1">
        <v>361</v>
      </c>
      <c r="N3072" s="1" t="str">
        <f t="shared" si="332"/>
        <v>High_risk</v>
      </c>
      <c r="O3072" s="1" t="str">
        <f t="shared" si="333"/>
        <v>Excellent</v>
      </c>
      <c r="P3072" s="1" t="str">
        <f t="shared" si="334"/>
        <v>Submitted</v>
      </c>
      <c r="Q3072" s="1" t="str">
        <f t="shared" si="335"/>
        <v>Valid</v>
      </c>
      <c r="R3072" s="1" t="s">
        <v>6</v>
      </c>
      <c r="S3072" s="4">
        <v>3946903</v>
      </c>
      <c r="T3072" s="1">
        <v>17.43</v>
      </c>
      <c r="U3072" s="1">
        <v>36</v>
      </c>
      <c r="V3072" s="1">
        <v>109636.19</v>
      </c>
      <c r="W3072" s="4">
        <f t="shared" si="336"/>
        <v>5732876.6075000539</v>
      </c>
      <c r="X3072" s="1" t="s">
        <v>576</v>
      </c>
      <c r="Y3072" s="1" t="s">
        <v>60</v>
      </c>
      <c r="Z3072" s="8">
        <v>48534</v>
      </c>
      <c r="AA3072" s="8" t="str">
        <f>TEXT(Table2[[#This Row],[Application_Date]],"yyy")</f>
        <v>2032</v>
      </c>
      <c r="AB3072" s="8" t="str">
        <f>TEXT(Table2[[#This Row],[Application_Date]],"mmmm")</f>
        <v>November</v>
      </c>
      <c r="AC3072" s="1" t="s">
        <v>61</v>
      </c>
      <c r="AD3072" s="1" t="s">
        <v>42</v>
      </c>
      <c r="AE3072" s="1" t="s">
        <v>31</v>
      </c>
    </row>
    <row r="3073" spans="1:31" x14ac:dyDescent="0.25">
      <c r="A3073" s="1" t="s">
        <v>6286</v>
      </c>
      <c r="B3073" s="1" t="str">
        <f>IF(COUNTIF($A$2:A3073,A3073)&gt;1,"Duplicate","Unique")</f>
        <v>Unique</v>
      </c>
      <c r="C3073" s="1" t="s">
        <v>6287</v>
      </c>
      <c r="D3073" s="1" t="s">
        <v>130</v>
      </c>
      <c r="E3073" s="1" t="str">
        <f t="shared" si="330"/>
        <v>Submitted</v>
      </c>
      <c r="F3073" s="1" t="s">
        <v>35</v>
      </c>
      <c r="G3073" s="1">
        <v>32</v>
      </c>
      <c r="H3073" s="1" t="s">
        <v>36</v>
      </c>
      <c r="I3073" s="1" t="s">
        <v>25</v>
      </c>
      <c r="J3073" s="1" t="s">
        <v>49</v>
      </c>
      <c r="K3073" s="4">
        <v>346539</v>
      </c>
      <c r="L3073" s="4" t="str">
        <f t="shared" si="331"/>
        <v>Submitted</v>
      </c>
      <c r="M3073" s="1">
        <v>599</v>
      </c>
      <c r="N3073" s="1" t="str">
        <f t="shared" si="332"/>
        <v>High_risk</v>
      </c>
      <c r="O3073" s="1" t="str">
        <f t="shared" si="333"/>
        <v>Excellent</v>
      </c>
      <c r="P3073" s="1" t="str">
        <f t="shared" si="334"/>
        <v>Submitted</v>
      </c>
      <c r="Q3073" s="1" t="str">
        <f t="shared" si="335"/>
        <v>Valid</v>
      </c>
      <c r="R3073" s="1" t="s">
        <v>70</v>
      </c>
      <c r="S3073" s="4">
        <v>2291403</v>
      </c>
      <c r="T3073" s="1">
        <v>18.23</v>
      </c>
      <c r="U3073" s="1">
        <v>120</v>
      </c>
      <c r="V3073" s="1">
        <v>19095.03</v>
      </c>
      <c r="W3073" s="4">
        <f t="shared" si="336"/>
        <v>3481023.0575000001</v>
      </c>
      <c r="X3073" s="1" t="s">
        <v>28</v>
      </c>
      <c r="Y3073" s="1" t="s">
        <v>29</v>
      </c>
      <c r="Z3073" s="8">
        <v>48535</v>
      </c>
      <c r="AA3073" s="8" t="str">
        <f>TEXT(Table2[[#This Row],[Application_Date]],"yyy")</f>
        <v>2032</v>
      </c>
      <c r="AB3073" s="8" t="str">
        <f>TEXT(Table2[[#This Row],[Application_Date]],"mmmm")</f>
        <v>November</v>
      </c>
      <c r="AC3073" s="1" t="s">
        <v>41</v>
      </c>
      <c r="AD3073" s="1" t="s">
        <v>42</v>
      </c>
      <c r="AE3073" s="1" t="s">
        <v>62</v>
      </c>
    </row>
    <row r="3074" spans="1:31" x14ac:dyDescent="0.25">
      <c r="A3074" s="1" t="s">
        <v>6288</v>
      </c>
      <c r="B3074" s="1" t="str">
        <f>IF(COUNTIF($A$2:A3074,A3074)&gt;1,"Duplicate","Unique")</f>
        <v>Unique</v>
      </c>
      <c r="C3074" s="1" t="s">
        <v>6289</v>
      </c>
      <c r="D3074" s="1" t="s">
        <v>69</v>
      </c>
      <c r="E3074" s="1" t="str">
        <f t="shared" ref="E3074:E3137" si="337">IF(C3074="","Missing","Submitted")</f>
        <v>Submitted</v>
      </c>
      <c r="F3074" s="1" t="s">
        <v>35</v>
      </c>
      <c r="G3074" s="1">
        <v>39</v>
      </c>
      <c r="H3074" s="1" t="s">
        <v>24</v>
      </c>
      <c r="I3074" s="1" t="s">
        <v>48</v>
      </c>
      <c r="J3074" s="1" t="s">
        <v>26</v>
      </c>
      <c r="K3074" s="4">
        <v>973503</v>
      </c>
      <c r="L3074" s="4" t="str">
        <f t="shared" ref="L3074:L3137" si="338">IF(K3074="","Missing","Submitted")</f>
        <v>Submitted</v>
      </c>
      <c r="M3074" s="1">
        <v>823</v>
      </c>
      <c r="N3074" s="1" t="str">
        <f t="shared" ref="N3074:N3137" si="339">IF(M3074&lt;600,"High_risk",IF(M3074&gt;=750,"medium_risk","low_risk"))</f>
        <v>medium_risk</v>
      </c>
      <c r="O3074" s="1" t="str">
        <f t="shared" ref="O3074:O3137" si="340">IF(J3075&lt;503,"Poor",IF(J3075&lt;=550,"Fair",IF(J3075&lt;=750,"Good","Excellent")))</f>
        <v>Excellent</v>
      </c>
      <c r="P3074" s="1" t="str">
        <f t="shared" ref="P3074:P3137" si="341">IF(S3074="","Missing","Submitted")</f>
        <v>Submitted</v>
      </c>
      <c r="Q3074" s="1" t="str">
        <f t="shared" ref="Q3074:Q3137" si="342">IF(AND(M3074&gt;=300,M3074&lt;=900),"Valid","Invalid")</f>
        <v>Valid</v>
      </c>
      <c r="R3074" s="1" t="s">
        <v>6</v>
      </c>
      <c r="S3074" s="4">
        <v>0</v>
      </c>
      <c r="T3074" s="1">
        <v>14.68</v>
      </c>
      <c r="U3074" s="1">
        <v>60</v>
      </c>
      <c r="V3074" s="1">
        <v>4166.67</v>
      </c>
      <c r="W3074" s="4">
        <f t="shared" ref="W3074:W3137" si="343">PMT(T3074/12,U3074,-S3074)</f>
        <v>0</v>
      </c>
      <c r="X3074" s="1" t="s">
        <v>39</v>
      </c>
      <c r="Y3074" s="1" t="s">
        <v>40</v>
      </c>
      <c r="Z3074" s="8">
        <v>48536</v>
      </c>
      <c r="AA3074" s="8" t="str">
        <f>TEXT(Table2[[#This Row],[Application_Date]],"yyy")</f>
        <v>2032</v>
      </c>
      <c r="AB3074" s="8" t="str">
        <f>TEXT(Table2[[#This Row],[Application_Date]],"mmmm")</f>
        <v>November</v>
      </c>
      <c r="AC3074" s="1" t="s">
        <v>61</v>
      </c>
      <c r="AD3074" s="1" t="s">
        <v>30</v>
      </c>
      <c r="AE3074" s="1" t="s">
        <v>62</v>
      </c>
    </row>
    <row r="3075" spans="1:31" x14ac:dyDescent="0.25">
      <c r="A3075" s="1" t="s">
        <v>6290</v>
      </c>
      <c r="B3075" s="1" t="str">
        <f>IF(COUNTIF($A$2:A3075,A3075)&gt;1,"Duplicate","Unique")</f>
        <v>Unique</v>
      </c>
      <c r="C3075" s="1" t="s">
        <v>6291</v>
      </c>
      <c r="D3075" s="1" t="s">
        <v>270</v>
      </c>
      <c r="E3075" s="1" t="str">
        <f t="shared" si="337"/>
        <v>Submitted</v>
      </c>
      <c r="F3075" s="1" t="s">
        <v>35</v>
      </c>
      <c r="G3075" s="1">
        <v>24</v>
      </c>
      <c r="H3075" s="1" t="s">
        <v>36</v>
      </c>
      <c r="I3075" s="1" t="s">
        <v>48</v>
      </c>
      <c r="J3075" s="1" t="s">
        <v>26</v>
      </c>
      <c r="K3075" s="4">
        <v>1884082</v>
      </c>
      <c r="L3075" s="4" t="str">
        <f t="shared" si="338"/>
        <v>Submitted</v>
      </c>
      <c r="M3075" s="1">
        <v>382</v>
      </c>
      <c r="N3075" s="1" t="str">
        <f t="shared" si="339"/>
        <v>High_risk</v>
      </c>
      <c r="O3075" s="1" t="str">
        <f t="shared" si="340"/>
        <v>Excellent</v>
      </c>
      <c r="P3075" s="1" t="str">
        <f t="shared" si="341"/>
        <v>Submitted</v>
      </c>
      <c r="Q3075" s="1" t="str">
        <f t="shared" si="342"/>
        <v>Valid</v>
      </c>
      <c r="R3075" s="1" t="s">
        <v>6</v>
      </c>
      <c r="S3075" s="4">
        <v>2861746</v>
      </c>
      <c r="T3075" s="1">
        <v>9.64</v>
      </c>
      <c r="U3075" s="1">
        <v>180</v>
      </c>
      <c r="V3075" s="1">
        <v>15898.59</v>
      </c>
      <c r="W3075" s="4">
        <f t="shared" si="343"/>
        <v>2298935.9533333331</v>
      </c>
      <c r="X3075" s="1" t="s">
        <v>95</v>
      </c>
      <c r="Y3075" s="1" t="s">
        <v>96</v>
      </c>
      <c r="Z3075" s="8">
        <v>48537</v>
      </c>
      <c r="AA3075" s="8" t="str">
        <f>TEXT(Table2[[#This Row],[Application_Date]],"yyy")</f>
        <v>2032</v>
      </c>
      <c r="AB3075" s="8" t="str">
        <f>TEXT(Table2[[#This Row],[Application_Date]],"mmmm")</f>
        <v>November</v>
      </c>
      <c r="AC3075" s="1" t="s">
        <v>61</v>
      </c>
      <c r="AD3075" s="1" t="s">
        <v>30</v>
      </c>
      <c r="AE3075" s="1" t="s">
        <v>66</v>
      </c>
    </row>
    <row r="3076" spans="1:31" x14ac:dyDescent="0.25">
      <c r="A3076" s="1" t="s">
        <v>6292</v>
      </c>
      <c r="B3076" s="1" t="str">
        <f>IF(COUNTIF($A$2:A3076,A3076)&gt;1,"Duplicate","Unique")</f>
        <v>Unique</v>
      </c>
      <c r="C3076" s="1" t="s">
        <v>6293</v>
      </c>
      <c r="D3076" s="1" t="s">
        <v>766</v>
      </c>
      <c r="E3076" s="1" t="str">
        <f t="shared" si="337"/>
        <v>Submitted</v>
      </c>
      <c r="F3076" s="1" t="s">
        <v>47</v>
      </c>
      <c r="G3076" s="1">
        <v>40</v>
      </c>
      <c r="H3076" s="1" t="s">
        <v>24</v>
      </c>
      <c r="I3076" s="1" t="s">
        <v>25</v>
      </c>
      <c r="J3076" s="1" t="s">
        <v>26</v>
      </c>
      <c r="K3076" s="4">
        <v>2209522</v>
      </c>
      <c r="L3076" s="4" t="str">
        <f t="shared" si="338"/>
        <v>Submitted</v>
      </c>
      <c r="M3076" s="1">
        <v>804</v>
      </c>
      <c r="N3076" s="1" t="str">
        <f t="shared" si="339"/>
        <v>medium_risk</v>
      </c>
      <c r="O3076" s="1" t="str">
        <f t="shared" si="340"/>
        <v>Excellent</v>
      </c>
      <c r="P3076" s="1" t="str">
        <f t="shared" si="341"/>
        <v>Submitted</v>
      </c>
      <c r="Q3076" s="1" t="str">
        <f t="shared" si="342"/>
        <v>Valid</v>
      </c>
      <c r="R3076" s="1" t="s">
        <v>82</v>
      </c>
      <c r="S3076" s="4">
        <v>4649115</v>
      </c>
      <c r="T3076" s="1">
        <v>15.86</v>
      </c>
      <c r="U3076" s="1">
        <v>120</v>
      </c>
      <c r="V3076" s="1">
        <v>38742.620000000003</v>
      </c>
      <c r="W3076" s="4">
        <f t="shared" si="343"/>
        <v>6144580.3249999993</v>
      </c>
      <c r="X3076" s="1" t="s">
        <v>39</v>
      </c>
      <c r="Y3076" s="1" t="s">
        <v>40</v>
      </c>
      <c r="Z3076" s="8">
        <v>48538</v>
      </c>
      <c r="AA3076" s="8" t="str">
        <f>TEXT(Table2[[#This Row],[Application_Date]],"yyy")</f>
        <v>2032</v>
      </c>
      <c r="AB3076" s="8" t="str">
        <f>TEXT(Table2[[#This Row],[Application_Date]],"mmmm")</f>
        <v>November</v>
      </c>
      <c r="AC3076" s="1" t="s">
        <v>52</v>
      </c>
      <c r="AD3076" s="1" t="s">
        <v>30</v>
      </c>
      <c r="AE3076" s="1" t="s">
        <v>62</v>
      </c>
    </row>
    <row r="3077" spans="1:31" x14ac:dyDescent="0.25">
      <c r="A3077" s="1" t="s">
        <v>6294</v>
      </c>
      <c r="B3077" s="1" t="str">
        <f>IF(COUNTIF($A$2:A3077,A3077)&gt;1,"Duplicate","Unique")</f>
        <v>Unique</v>
      </c>
      <c r="C3077" s="1" t="s">
        <v>6295</v>
      </c>
      <c r="D3077" s="1" t="s">
        <v>163</v>
      </c>
      <c r="E3077" s="1" t="str">
        <f t="shared" si="337"/>
        <v>Submitted</v>
      </c>
      <c r="F3077" s="1" t="s">
        <v>47</v>
      </c>
      <c r="G3077" s="1">
        <v>52</v>
      </c>
      <c r="H3077" s="1" t="s">
        <v>24</v>
      </c>
      <c r="I3077" s="1" t="s">
        <v>25</v>
      </c>
      <c r="J3077" s="1" t="s">
        <v>26</v>
      </c>
      <c r="K3077" s="4">
        <v>1563173</v>
      </c>
      <c r="L3077" s="4" t="str">
        <f t="shared" si="338"/>
        <v>Submitted</v>
      </c>
      <c r="M3077" s="1">
        <v>612</v>
      </c>
      <c r="N3077" s="1" t="str">
        <f t="shared" si="339"/>
        <v>low_risk</v>
      </c>
      <c r="O3077" s="1" t="str">
        <f t="shared" si="340"/>
        <v>Excellent</v>
      </c>
      <c r="P3077" s="1" t="str">
        <f t="shared" si="341"/>
        <v>Submitted</v>
      </c>
      <c r="Q3077" s="1" t="str">
        <f t="shared" si="342"/>
        <v>Valid</v>
      </c>
      <c r="R3077" s="1" t="s">
        <v>82</v>
      </c>
      <c r="S3077" s="4">
        <v>3179856</v>
      </c>
      <c r="T3077" s="1">
        <v>18.97</v>
      </c>
      <c r="U3077" s="1">
        <v>12</v>
      </c>
      <c r="V3077" s="1">
        <v>264988</v>
      </c>
      <c r="W3077" s="4">
        <f t="shared" si="343"/>
        <v>5026879.9277161201</v>
      </c>
      <c r="X3077" s="1" t="s">
        <v>39</v>
      </c>
      <c r="Y3077" s="1" t="s">
        <v>40</v>
      </c>
      <c r="Z3077" s="8">
        <v>48539</v>
      </c>
      <c r="AA3077" s="8" t="str">
        <f>TEXT(Table2[[#This Row],[Application_Date]],"yyy")</f>
        <v>2032</v>
      </c>
      <c r="AB3077" s="8" t="str">
        <f>TEXT(Table2[[#This Row],[Application_Date]],"mmmm")</f>
        <v>November</v>
      </c>
      <c r="AC3077" s="1" t="s">
        <v>61</v>
      </c>
      <c r="AD3077" s="1" t="s">
        <v>42</v>
      </c>
      <c r="AE3077" s="1" t="s">
        <v>62</v>
      </c>
    </row>
    <row r="3078" spans="1:31" x14ac:dyDescent="0.25">
      <c r="A3078" s="1" t="s">
        <v>6296</v>
      </c>
      <c r="B3078" s="1" t="str">
        <f>IF(COUNTIF($A$2:A3078,A3078)&gt;1,"Duplicate","Unique")</f>
        <v>Unique</v>
      </c>
      <c r="C3078" s="1" t="s">
        <v>6297</v>
      </c>
      <c r="D3078" s="1" t="s">
        <v>75</v>
      </c>
      <c r="E3078" s="1" t="str">
        <f t="shared" si="337"/>
        <v>Submitted</v>
      </c>
      <c r="F3078" s="1" t="s">
        <v>35</v>
      </c>
      <c r="G3078" s="1">
        <v>33</v>
      </c>
      <c r="H3078" s="1" t="s">
        <v>36</v>
      </c>
      <c r="I3078" s="1" t="s">
        <v>48</v>
      </c>
      <c r="J3078" s="1" t="s">
        <v>37</v>
      </c>
      <c r="K3078" s="4">
        <v>1338102</v>
      </c>
      <c r="L3078" s="4" t="str">
        <f t="shared" si="338"/>
        <v>Submitted</v>
      </c>
      <c r="M3078" s="1">
        <v>419</v>
      </c>
      <c r="N3078" s="1" t="str">
        <f t="shared" si="339"/>
        <v>High_risk</v>
      </c>
      <c r="O3078" s="1" t="str">
        <f t="shared" si="340"/>
        <v>Excellent</v>
      </c>
      <c r="P3078" s="1" t="str">
        <f t="shared" si="341"/>
        <v>Submitted</v>
      </c>
      <c r="Q3078" s="1" t="str">
        <f t="shared" si="342"/>
        <v>Valid</v>
      </c>
      <c r="R3078" s="1" t="s">
        <v>82</v>
      </c>
      <c r="S3078" s="4">
        <v>1803049</v>
      </c>
      <c r="T3078" s="1">
        <v>11.84</v>
      </c>
      <c r="U3078" s="1">
        <v>180</v>
      </c>
      <c r="V3078" s="1">
        <v>10016.94</v>
      </c>
      <c r="W3078" s="4">
        <f t="shared" si="343"/>
        <v>1779008.3466666667</v>
      </c>
      <c r="X3078" s="1" t="s">
        <v>105</v>
      </c>
      <c r="Y3078" s="1" t="s">
        <v>106</v>
      </c>
      <c r="Z3078" s="8">
        <v>48540</v>
      </c>
      <c r="AA3078" s="8" t="str">
        <f>TEXT(Table2[[#This Row],[Application_Date]],"yyy")</f>
        <v>2032</v>
      </c>
      <c r="AB3078" s="8" t="str">
        <f>TEXT(Table2[[#This Row],[Application_Date]],"mmmm")</f>
        <v>November</v>
      </c>
      <c r="AC3078" s="1" t="s">
        <v>61</v>
      </c>
      <c r="AD3078" s="1" t="s">
        <v>30</v>
      </c>
      <c r="AE3078" s="1" t="s">
        <v>66</v>
      </c>
    </row>
    <row r="3079" spans="1:31" x14ac:dyDescent="0.25">
      <c r="A3079" s="1" t="s">
        <v>6298</v>
      </c>
      <c r="B3079" s="1" t="str">
        <f>IF(COUNTIF($A$2:A3079,A3079)&gt;1,"Duplicate","Unique")</f>
        <v>Unique</v>
      </c>
      <c r="C3079" s="1" t="s">
        <v>6299</v>
      </c>
      <c r="D3079" s="1" t="s">
        <v>46</v>
      </c>
      <c r="E3079" s="1" t="str">
        <f t="shared" si="337"/>
        <v>Submitted</v>
      </c>
      <c r="F3079" s="1" t="s">
        <v>35</v>
      </c>
      <c r="G3079" s="1">
        <v>61</v>
      </c>
      <c r="H3079" s="1" t="s">
        <v>24</v>
      </c>
      <c r="I3079" s="1" t="s">
        <v>48</v>
      </c>
      <c r="J3079" s="1" t="s">
        <v>26</v>
      </c>
      <c r="K3079" s="4">
        <v>2296025</v>
      </c>
      <c r="L3079" s="4" t="str">
        <f t="shared" si="338"/>
        <v>Submitted</v>
      </c>
      <c r="M3079" s="1">
        <v>574</v>
      </c>
      <c r="N3079" s="1" t="str">
        <f t="shared" si="339"/>
        <v>High_risk</v>
      </c>
      <c r="O3079" s="1" t="str">
        <f t="shared" si="340"/>
        <v>Excellent</v>
      </c>
      <c r="P3079" s="1" t="str">
        <f t="shared" si="341"/>
        <v>Submitted</v>
      </c>
      <c r="Q3079" s="1" t="str">
        <f t="shared" si="342"/>
        <v>Valid</v>
      </c>
      <c r="R3079" s="1" t="s">
        <v>82</v>
      </c>
      <c r="S3079" s="4">
        <v>3771554</v>
      </c>
      <c r="T3079" s="1">
        <v>16.73</v>
      </c>
      <c r="U3079" s="1">
        <v>24</v>
      </c>
      <c r="V3079" s="1">
        <v>157148.07999999999</v>
      </c>
      <c r="W3079" s="4">
        <f t="shared" si="343"/>
        <v>5258174.8725128872</v>
      </c>
      <c r="X3079" s="1" t="s">
        <v>28</v>
      </c>
      <c r="Y3079" s="1" t="s">
        <v>29</v>
      </c>
      <c r="Z3079" s="8">
        <v>48541</v>
      </c>
      <c r="AA3079" s="8" t="str">
        <f>TEXT(Table2[[#This Row],[Application_Date]],"yyy")</f>
        <v>2032</v>
      </c>
      <c r="AB3079" s="8" t="str">
        <f>TEXT(Table2[[#This Row],[Application_Date]],"mmmm")</f>
        <v>November</v>
      </c>
      <c r="AC3079" s="1" t="s">
        <v>61</v>
      </c>
      <c r="AD3079" s="1" t="s">
        <v>42</v>
      </c>
      <c r="AE3079" s="1" t="s">
        <v>43</v>
      </c>
    </row>
    <row r="3080" spans="1:31" x14ac:dyDescent="0.25">
      <c r="A3080" s="1" t="s">
        <v>6300</v>
      </c>
      <c r="B3080" s="1" t="str">
        <f>IF(COUNTIF($A$2:A3080,A3080)&gt;1,"Duplicate","Unique")</f>
        <v>Unique</v>
      </c>
      <c r="C3080" s="1" t="s">
        <v>6301</v>
      </c>
      <c r="D3080" s="1" t="s">
        <v>46</v>
      </c>
      <c r="E3080" s="1" t="str">
        <f t="shared" si="337"/>
        <v>Submitted</v>
      </c>
      <c r="F3080" s="1" t="s">
        <v>35</v>
      </c>
      <c r="G3080" s="1">
        <v>22</v>
      </c>
      <c r="H3080" s="1" t="s">
        <v>36</v>
      </c>
      <c r="I3080" s="1" t="s">
        <v>48</v>
      </c>
      <c r="J3080" s="1" t="s">
        <v>70</v>
      </c>
      <c r="K3080" s="4">
        <v>482342</v>
      </c>
      <c r="L3080" s="4" t="str">
        <f t="shared" si="338"/>
        <v>Submitted</v>
      </c>
      <c r="M3080" s="1">
        <v>428</v>
      </c>
      <c r="N3080" s="1" t="str">
        <f t="shared" si="339"/>
        <v>High_risk</v>
      </c>
      <c r="O3080" s="1" t="str">
        <f t="shared" si="340"/>
        <v>Excellent</v>
      </c>
      <c r="P3080" s="1" t="str">
        <f t="shared" si="341"/>
        <v>Submitted</v>
      </c>
      <c r="Q3080" s="1" t="str">
        <f t="shared" si="342"/>
        <v>Valid</v>
      </c>
      <c r="R3080" s="1" t="s">
        <v>6</v>
      </c>
      <c r="S3080" s="4">
        <v>783750</v>
      </c>
      <c r="T3080" s="1">
        <v>12.59</v>
      </c>
      <c r="U3080" s="1">
        <v>180</v>
      </c>
      <c r="V3080" s="1">
        <v>4354.17</v>
      </c>
      <c r="W3080" s="4">
        <f t="shared" si="343"/>
        <v>822284.37499999988</v>
      </c>
      <c r="X3080" s="1" t="s">
        <v>95</v>
      </c>
      <c r="Y3080" s="1" t="s">
        <v>96</v>
      </c>
      <c r="Z3080" s="8">
        <v>48542</v>
      </c>
      <c r="AA3080" s="8" t="str">
        <f>TEXT(Table2[[#This Row],[Application_Date]],"yyy")</f>
        <v>2032</v>
      </c>
      <c r="AB3080" s="8" t="str">
        <f>TEXT(Table2[[#This Row],[Application_Date]],"mmmm")</f>
        <v>November</v>
      </c>
      <c r="AC3080" s="1" t="s">
        <v>41</v>
      </c>
      <c r="AD3080" s="1" t="s">
        <v>42</v>
      </c>
      <c r="AE3080" s="1" t="s">
        <v>66</v>
      </c>
    </row>
    <row r="3081" spans="1:31" x14ac:dyDescent="0.25">
      <c r="A3081" s="1" t="s">
        <v>6302</v>
      </c>
      <c r="B3081" s="1" t="str">
        <f>IF(COUNTIF($A$2:A3081,A3081)&gt;1,"Duplicate","Unique")</f>
        <v>Unique</v>
      </c>
      <c r="C3081" s="1" t="s">
        <v>6303</v>
      </c>
      <c r="D3081" s="1" t="s">
        <v>160</v>
      </c>
      <c r="E3081" s="1" t="str">
        <f t="shared" si="337"/>
        <v>Submitted</v>
      </c>
      <c r="F3081" s="1" t="s">
        <v>35</v>
      </c>
      <c r="G3081" s="1">
        <v>53</v>
      </c>
      <c r="H3081" s="1" t="s">
        <v>36</v>
      </c>
      <c r="I3081" s="1" t="s">
        <v>48</v>
      </c>
      <c r="J3081" s="1" t="s">
        <v>70</v>
      </c>
      <c r="K3081" s="4">
        <v>905648</v>
      </c>
      <c r="L3081" s="4" t="str">
        <f t="shared" si="338"/>
        <v>Submitted</v>
      </c>
      <c r="M3081" s="1">
        <v>562</v>
      </c>
      <c r="N3081" s="1" t="str">
        <f t="shared" si="339"/>
        <v>High_risk</v>
      </c>
      <c r="O3081" s="1" t="str">
        <f t="shared" si="340"/>
        <v>Excellent</v>
      </c>
      <c r="P3081" s="1" t="str">
        <f t="shared" si="341"/>
        <v>Submitted</v>
      </c>
      <c r="Q3081" s="1" t="str">
        <f t="shared" si="342"/>
        <v>Valid</v>
      </c>
      <c r="R3081" s="1" t="s">
        <v>38</v>
      </c>
      <c r="S3081" s="4">
        <v>2017094</v>
      </c>
      <c r="T3081" s="1">
        <v>17.39</v>
      </c>
      <c r="U3081" s="1">
        <v>180</v>
      </c>
      <c r="V3081" s="1">
        <v>11206.08</v>
      </c>
      <c r="W3081" s="4">
        <f t="shared" si="343"/>
        <v>2923105.3883333337</v>
      </c>
      <c r="X3081" s="1" t="s">
        <v>59</v>
      </c>
      <c r="Y3081" s="1" t="s">
        <v>60</v>
      </c>
      <c r="Z3081" s="8">
        <v>48543</v>
      </c>
      <c r="AA3081" s="8" t="str">
        <f>TEXT(Table2[[#This Row],[Application_Date]],"yyy")</f>
        <v>2032</v>
      </c>
      <c r="AB3081" s="8" t="str">
        <f>TEXT(Table2[[#This Row],[Application_Date]],"mmmm")</f>
        <v>November</v>
      </c>
      <c r="AC3081" s="1" t="s">
        <v>52</v>
      </c>
      <c r="AD3081" s="1" t="s">
        <v>30</v>
      </c>
      <c r="AE3081" s="1" t="s">
        <v>43</v>
      </c>
    </row>
    <row r="3082" spans="1:31" x14ac:dyDescent="0.25">
      <c r="A3082" s="1" t="s">
        <v>6304</v>
      </c>
      <c r="B3082" s="1" t="str">
        <f>IF(COUNTIF($A$2:A3082,A3082)&gt;1,"Duplicate","Unique")</f>
        <v>Unique</v>
      </c>
      <c r="C3082" s="1" t="s">
        <v>6305</v>
      </c>
      <c r="D3082" s="1" t="s">
        <v>154</v>
      </c>
      <c r="E3082" s="1" t="str">
        <f t="shared" si="337"/>
        <v>Submitted</v>
      </c>
      <c r="F3082" s="1" t="s">
        <v>47</v>
      </c>
      <c r="G3082" s="1">
        <v>46</v>
      </c>
      <c r="H3082" s="1" t="s">
        <v>24</v>
      </c>
      <c r="I3082" s="1" t="s">
        <v>48</v>
      </c>
      <c r="J3082" s="1" t="s">
        <v>49</v>
      </c>
      <c r="K3082" s="4">
        <v>1232050</v>
      </c>
      <c r="L3082" s="4" t="str">
        <f t="shared" si="338"/>
        <v>Submitted</v>
      </c>
      <c r="M3082" s="1">
        <v>530</v>
      </c>
      <c r="N3082" s="1" t="str">
        <f t="shared" si="339"/>
        <v>High_risk</v>
      </c>
      <c r="O3082" s="1" t="str">
        <f t="shared" si="340"/>
        <v>Excellent</v>
      </c>
      <c r="P3082" s="1" t="str">
        <f t="shared" si="341"/>
        <v>Submitted</v>
      </c>
      <c r="Q3082" s="1" t="str">
        <f t="shared" si="342"/>
        <v>Valid</v>
      </c>
      <c r="R3082" s="1" t="s">
        <v>82</v>
      </c>
      <c r="S3082" s="4">
        <v>4649734</v>
      </c>
      <c r="T3082" s="1">
        <v>12.81</v>
      </c>
      <c r="U3082" s="1">
        <v>12</v>
      </c>
      <c r="V3082" s="1">
        <v>387477.83</v>
      </c>
      <c r="W3082" s="4">
        <f t="shared" si="343"/>
        <v>4964404.8511595698</v>
      </c>
      <c r="X3082" s="1" t="s">
        <v>85</v>
      </c>
      <c r="Y3082" s="1" t="s">
        <v>86</v>
      </c>
      <c r="Z3082" s="8">
        <v>48544</v>
      </c>
      <c r="AA3082" s="8" t="str">
        <f>TEXT(Table2[[#This Row],[Application_Date]],"yyy")</f>
        <v>2032</v>
      </c>
      <c r="AB3082" s="8" t="str">
        <f>TEXT(Table2[[#This Row],[Application_Date]],"mmmm")</f>
        <v>November</v>
      </c>
      <c r="AC3082" s="1" t="s">
        <v>61</v>
      </c>
      <c r="AD3082" s="1" t="s">
        <v>42</v>
      </c>
      <c r="AE3082" s="1" t="s">
        <v>31</v>
      </c>
    </row>
    <row r="3083" spans="1:31" x14ac:dyDescent="0.25">
      <c r="A3083" s="1" t="s">
        <v>6306</v>
      </c>
      <c r="B3083" s="1" t="str">
        <f>IF(COUNTIF($A$2:A3083,A3083)&gt;1,"Duplicate","Unique")</f>
        <v>Unique</v>
      </c>
      <c r="C3083" s="1" t="s">
        <v>6307</v>
      </c>
      <c r="D3083" s="1" t="s">
        <v>392</v>
      </c>
      <c r="E3083" s="1" t="str">
        <f t="shared" si="337"/>
        <v>Submitted</v>
      </c>
      <c r="F3083" s="1" t="s">
        <v>35</v>
      </c>
      <c r="G3083" s="1">
        <v>51</v>
      </c>
      <c r="H3083" s="1" t="s">
        <v>24</v>
      </c>
      <c r="I3083" s="1" t="s">
        <v>25</v>
      </c>
      <c r="J3083" s="1" t="s">
        <v>26</v>
      </c>
      <c r="K3083" s="4">
        <v>1387318</v>
      </c>
      <c r="L3083" s="4" t="str">
        <f t="shared" si="338"/>
        <v>Submitted</v>
      </c>
      <c r="M3083" s="1">
        <v>607</v>
      </c>
      <c r="N3083" s="1" t="str">
        <f t="shared" si="339"/>
        <v>low_risk</v>
      </c>
      <c r="O3083" s="1" t="str">
        <f t="shared" si="340"/>
        <v>Excellent</v>
      </c>
      <c r="P3083" s="1" t="str">
        <f t="shared" si="341"/>
        <v>Submitted</v>
      </c>
      <c r="Q3083" s="1" t="str">
        <f t="shared" si="342"/>
        <v>Valid</v>
      </c>
      <c r="R3083" s="1" t="s">
        <v>38</v>
      </c>
      <c r="S3083" s="4">
        <v>190193</v>
      </c>
      <c r="T3083" s="1">
        <v>7.96</v>
      </c>
      <c r="U3083" s="1">
        <v>60</v>
      </c>
      <c r="V3083" s="1">
        <v>3169.88</v>
      </c>
      <c r="W3083" s="4">
        <f t="shared" si="343"/>
        <v>126161.35666667362</v>
      </c>
      <c r="X3083" s="1" t="s">
        <v>59</v>
      </c>
      <c r="Y3083" s="1" t="s">
        <v>60</v>
      </c>
      <c r="Z3083" s="8">
        <v>48545</v>
      </c>
      <c r="AA3083" s="8" t="str">
        <f>TEXT(Table2[[#This Row],[Application_Date]],"yyy")</f>
        <v>2032</v>
      </c>
      <c r="AB3083" s="8" t="str">
        <f>TEXT(Table2[[#This Row],[Application_Date]],"mmmm")</f>
        <v>November</v>
      </c>
      <c r="AC3083" s="1" t="s">
        <v>61</v>
      </c>
      <c r="AD3083" s="1" t="s">
        <v>42</v>
      </c>
      <c r="AE3083" s="1" t="s">
        <v>66</v>
      </c>
    </row>
    <row r="3084" spans="1:31" x14ac:dyDescent="0.25">
      <c r="A3084" s="1" t="s">
        <v>6308</v>
      </c>
      <c r="B3084" s="1" t="str">
        <f>IF(COUNTIF($A$2:A3084,A3084)&gt;1,"Duplicate","Unique")</f>
        <v>Unique</v>
      </c>
      <c r="C3084" s="1" t="s">
        <v>6309</v>
      </c>
      <c r="D3084" s="1" t="s">
        <v>214</v>
      </c>
      <c r="E3084" s="1" t="str">
        <f t="shared" si="337"/>
        <v>Submitted</v>
      </c>
      <c r="F3084" s="1" t="s">
        <v>47</v>
      </c>
      <c r="G3084" s="1">
        <v>59</v>
      </c>
      <c r="H3084" s="1" t="s">
        <v>24</v>
      </c>
      <c r="I3084" s="1" t="s">
        <v>25</v>
      </c>
      <c r="J3084" s="1" t="s">
        <v>26</v>
      </c>
      <c r="K3084" s="4">
        <v>888650</v>
      </c>
      <c r="L3084" s="4" t="str">
        <f t="shared" si="338"/>
        <v>Submitted</v>
      </c>
      <c r="M3084" s="1">
        <v>833</v>
      </c>
      <c r="N3084" s="1" t="str">
        <f t="shared" si="339"/>
        <v>medium_risk</v>
      </c>
      <c r="O3084" s="1" t="str">
        <f t="shared" si="340"/>
        <v>Excellent</v>
      </c>
      <c r="P3084" s="1" t="str">
        <f t="shared" si="341"/>
        <v>Submitted</v>
      </c>
      <c r="Q3084" s="1" t="str">
        <f t="shared" si="342"/>
        <v>Valid</v>
      </c>
      <c r="R3084" s="1" t="s">
        <v>82</v>
      </c>
      <c r="S3084" s="4">
        <v>2339015</v>
      </c>
      <c r="T3084" s="1">
        <v>8.85</v>
      </c>
      <c r="U3084" s="1">
        <v>180</v>
      </c>
      <c r="V3084" s="1">
        <v>12994.53</v>
      </c>
      <c r="W3084" s="4">
        <f t="shared" si="343"/>
        <v>1725023.5624999998</v>
      </c>
      <c r="X3084" s="1" t="s">
        <v>85</v>
      </c>
      <c r="Y3084" s="1" t="s">
        <v>86</v>
      </c>
      <c r="Z3084" s="8">
        <v>48546</v>
      </c>
      <c r="AA3084" s="8" t="str">
        <f>TEXT(Table2[[#This Row],[Application_Date]],"yyy")</f>
        <v>2032</v>
      </c>
      <c r="AB3084" s="8" t="str">
        <f>TEXT(Table2[[#This Row],[Application_Date]],"mmmm")</f>
        <v>November</v>
      </c>
      <c r="AC3084" s="1" t="s">
        <v>61</v>
      </c>
      <c r="AD3084" s="1" t="s">
        <v>42</v>
      </c>
      <c r="AE3084" s="1" t="s">
        <v>43</v>
      </c>
    </row>
    <row r="3085" spans="1:31" x14ac:dyDescent="0.25">
      <c r="A3085" s="1" t="s">
        <v>6310</v>
      </c>
      <c r="B3085" s="1" t="str">
        <f>IF(COUNTIF($A$2:A3085,A3085)&gt;1,"Duplicate","Unique")</f>
        <v>Unique</v>
      </c>
      <c r="C3085" s="1" t="s">
        <v>6311</v>
      </c>
      <c r="D3085" s="1" t="s">
        <v>89</v>
      </c>
      <c r="E3085" s="1" t="str">
        <f t="shared" si="337"/>
        <v>Submitted</v>
      </c>
      <c r="F3085" s="1" t="s">
        <v>35</v>
      </c>
      <c r="G3085" s="1">
        <v>43</v>
      </c>
      <c r="H3085" s="1" t="s">
        <v>36</v>
      </c>
      <c r="I3085" s="1" t="s">
        <v>48</v>
      </c>
      <c r="J3085" s="1" t="s">
        <v>26</v>
      </c>
      <c r="K3085" s="4">
        <v>642977</v>
      </c>
      <c r="L3085" s="4" t="str">
        <f t="shared" si="338"/>
        <v>Submitted</v>
      </c>
      <c r="M3085" s="1">
        <v>413</v>
      </c>
      <c r="N3085" s="1" t="str">
        <f t="shared" si="339"/>
        <v>High_risk</v>
      </c>
      <c r="O3085" s="1" t="str">
        <f t="shared" si="340"/>
        <v>Excellent</v>
      </c>
      <c r="P3085" s="1" t="str">
        <f t="shared" si="341"/>
        <v>Submitted</v>
      </c>
      <c r="Q3085" s="1" t="str">
        <f t="shared" si="342"/>
        <v>Valid</v>
      </c>
      <c r="R3085" s="1" t="s">
        <v>6</v>
      </c>
      <c r="S3085" s="4">
        <v>4475371</v>
      </c>
      <c r="T3085" s="1">
        <v>13.29</v>
      </c>
      <c r="U3085" s="1">
        <v>12</v>
      </c>
      <c r="V3085" s="1">
        <v>372947.58</v>
      </c>
      <c r="W3085" s="4">
        <f t="shared" si="343"/>
        <v>4957119.0640111119</v>
      </c>
      <c r="X3085" s="1" t="s">
        <v>39</v>
      </c>
      <c r="Y3085" s="1" t="s">
        <v>40</v>
      </c>
      <c r="Z3085" s="8">
        <v>48547</v>
      </c>
      <c r="AA3085" s="8" t="str">
        <f>TEXT(Table2[[#This Row],[Application_Date]],"yyy")</f>
        <v>2032</v>
      </c>
      <c r="AB3085" s="8" t="str">
        <f>TEXT(Table2[[#This Row],[Application_Date]],"mmmm")</f>
        <v>November</v>
      </c>
      <c r="AC3085" s="1" t="s">
        <v>61</v>
      </c>
      <c r="AD3085" s="1" t="s">
        <v>42</v>
      </c>
      <c r="AE3085" s="1" t="s">
        <v>62</v>
      </c>
    </row>
    <row r="3086" spans="1:31" x14ac:dyDescent="0.25">
      <c r="A3086" s="1" t="s">
        <v>6312</v>
      </c>
      <c r="B3086" s="1" t="str">
        <f>IF(COUNTIF($A$2:A3086,A3086)&gt;1,"Duplicate","Unique")</f>
        <v>Unique</v>
      </c>
      <c r="C3086" s="1" t="s">
        <v>6313</v>
      </c>
      <c r="D3086" s="1" t="s">
        <v>157</v>
      </c>
      <c r="E3086" s="1" t="str">
        <f t="shared" si="337"/>
        <v>Submitted</v>
      </c>
      <c r="F3086" s="1" t="s">
        <v>47</v>
      </c>
      <c r="G3086" s="1">
        <v>25</v>
      </c>
      <c r="H3086" s="1" t="s">
        <v>24</v>
      </c>
      <c r="I3086" s="1" t="s">
        <v>25</v>
      </c>
      <c r="J3086" s="1" t="s">
        <v>70</v>
      </c>
      <c r="K3086" s="4">
        <v>2430110</v>
      </c>
      <c r="L3086" s="4" t="str">
        <f t="shared" si="338"/>
        <v>Submitted</v>
      </c>
      <c r="M3086" s="1">
        <v>366</v>
      </c>
      <c r="N3086" s="1" t="str">
        <f t="shared" si="339"/>
        <v>High_risk</v>
      </c>
      <c r="O3086" s="1" t="str">
        <f t="shared" si="340"/>
        <v>Excellent</v>
      </c>
      <c r="P3086" s="1" t="str">
        <f t="shared" si="341"/>
        <v>Submitted</v>
      </c>
      <c r="Q3086" s="1" t="str">
        <f t="shared" si="342"/>
        <v>Valid</v>
      </c>
      <c r="R3086" s="1" t="s">
        <v>27</v>
      </c>
      <c r="S3086" s="4">
        <v>3436012</v>
      </c>
      <c r="T3086" s="1">
        <v>13.32</v>
      </c>
      <c r="U3086" s="1">
        <v>120</v>
      </c>
      <c r="V3086" s="1">
        <v>28633.43</v>
      </c>
      <c r="W3086" s="4">
        <f t="shared" si="343"/>
        <v>3813973.3200000003</v>
      </c>
      <c r="X3086" s="1" t="s">
        <v>105</v>
      </c>
      <c r="Y3086" s="1" t="s">
        <v>106</v>
      </c>
      <c r="Z3086" s="8">
        <v>48548</v>
      </c>
      <c r="AA3086" s="8" t="str">
        <f>TEXT(Table2[[#This Row],[Application_Date]],"yyy")</f>
        <v>2032</v>
      </c>
      <c r="AB3086" s="8" t="str">
        <f>TEXT(Table2[[#This Row],[Application_Date]],"mmmm")</f>
        <v>November</v>
      </c>
      <c r="AC3086" s="1" t="s">
        <v>41</v>
      </c>
      <c r="AD3086" s="1" t="s">
        <v>42</v>
      </c>
      <c r="AE3086" s="1" t="s">
        <v>43</v>
      </c>
    </row>
    <row r="3087" spans="1:31" x14ac:dyDescent="0.25">
      <c r="A3087" s="1" t="s">
        <v>6314</v>
      </c>
      <c r="B3087" s="1" t="str">
        <f>IF(COUNTIF($A$2:A3087,A3087)&gt;1,"Duplicate","Unique")</f>
        <v>Unique</v>
      </c>
      <c r="C3087" s="1" t="s">
        <v>6315</v>
      </c>
      <c r="D3087" s="1" t="s">
        <v>572</v>
      </c>
      <c r="E3087" s="1" t="str">
        <f t="shared" si="337"/>
        <v>Submitted</v>
      </c>
      <c r="F3087" s="1" t="s">
        <v>35</v>
      </c>
      <c r="G3087" s="1">
        <v>23</v>
      </c>
      <c r="H3087" s="1" t="s">
        <v>24</v>
      </c>
      <c r="I3087" s="1" t="s">
        <v>48</v>
      </c>
      <c r="J3087" s="1" t="s">
        <v>26</v>
      </c>
      <c r="K3087" s="4">
        <v>2139346</v>
      </c>
      <c r="L3087" s="4" t="str">
        <f t="shared" si="338"/>
        <v>Submitted</v>
      </c>
      <c r="M3087" s="1">
        <v>734</v>
      </c>
      <c r="N3087" s="1" t="str">
        <f t="shared" si="339"/>
        <v>low_risk</v>
      </c>
      <c r="O3087" s="1" t="str">
        <f t="shared" si="340"/>
        <v>Excellent</v>
      </c>
      <c r="P3087" s="1" t="str">
        <f t="shared" si="341"/>
        <v>Submitted</v>
      </c>
      <c r="Q3087" s="1" t="str">
        <f t="shared" si="342"/>
        <v>Valid</v>
      </c>
      <c r="R3087" s="1" t="s">
        <v>6</v>
      </c>
      <c r="S3087" s="4">
        <v>1046257</v>
      </c>
      <c r="T3087" s="1">
        <v>9.66</v>
      </c>
      <c r="U3087" s="1">
        <v>36</v>
      </c>
      <c r="V3087" s="1">
        <v>29062.69</v>
      </c>
      <c r="W3087" s="4">
        <f t="shared" si="343"/>
        <v>842236.88549232844</v>
      </c>
      <c r="X3087" s="1" t="s">
        <v>50</v>
      </c>
      <c r="Y3087" s="1" t="s">
        <v>51</v>
      </c>
      <c r="Z3087" s="8">
        <v>48549</v>
      </c>
      <c r="AA3087" s="8" t="str">
        <f>TEXT(Table2[[#This Row],[Application_Date]],"yyy")</f>
        <v>2032</v>
      </c>
      <c r="AB3087" s="8" t="str">
        <f>TEXT(Table2[[#This Row],[Application_Date]],"mmmm")</f>
        <v>December</v>
      </c>
      <c r="AC3087" s="1" t="s">
        <v>41</v>
      </c>
      <c r="AD3087" s="1" t="s">
        <v>30</v>
      </c>
      <c r="AE3087" s="1" t="s">
        <v>43</v>
      </c>
    </row>
    <row r="3088" spans="1:31" x14ac:dyDescent="0.25">
      <c r="A3088" s="1" t="s">
        <v>6316</v>
      </c>
      <c r="B3088" s="1" t="str">
        <f>IF(COUNTIF($A$2:A3088,A3088)&gt;1,"Duplicate","Unique")</f>
        <v>Unique</v>
      </c>
      <c r="C3088" s="1" t="s">
        <v>6317</v>
      </c>
      <c r="D3088" s="1" t="s">
        <v>1280</v>
      </c>
      <c r="E3088" s="1" t="str">
        <f t="shared" si="337"/>
        <v>Submitted</v>
      </c>
      <c r="F3088" s="1" t="s">
        <v>47</v>
      </c>
      <c r="G3088" s="1">
        <v>29</v>
      </c>
      <c r="H3088" s="1" t="s">
        <v>24</v>
      </c>
      <c r="I3088" s="1" t="s">
        <v>25</v>
      </c>
      <c r="J3088" s="1" t="s">
        <v>70</v>
      </c>
      <c r="K3088" s="4">
        <v>1206680</v>
      </c>
      <c r="L3088" s="4" t="str">
        <f t="shared" si="338"/>
        <v>Submitted</v>
      </c>
      <c r="M3088" s="1">
        <v>721</v>
      </c>
      <c r="N3088" s="1" t="str">
        <f t="shared" si="339"/>
        <v>low_risk</v>
      </c>
      <c r="O3088" s="1" t="str">
        <f t="shared" si="340"/>
        <v>Excellent</v>
      </c>
      <c r="P3088" s="1" t="str">
        <f t="shared" si="341"/>
        <v>Submitted</v>
      </c>
      <c r="Q3088" s="1" t="str">
        <f t="shared" si="342"/>
        <v>Valid</v>
      </c>
      <c r="R3088" s="1" t="s">
        <v>6</v>
      </c>
      <c r="S3088" s="4">
        <v>2264469</v>
      </c>
      <c r="T3088" s="1">
        <v>13.49</v>
      </c>
      <c r="U3088" s="1">
        <v>36</v>
      </c>
      <c r="V3088" s="1">
        <v>62901.919999999998</v>
      </c>
      <c r="W3088" s="4">
        <f t="shared" si="343"/>
        <v>2545640.5675042369</v>
      </c>
      <c r="X3088" s="1" t="s">
        <v>50</v>
      </c>
      <c r="Y3088" s="1" t="s">
        <v>51</v>
      </c>
      <c r="Z3088" s="8">
        <v>48550</v>
      </c>
      <c r="AA3088" s="8" t="str">
        <f>TEXT(Table2[[#This Row],[Application_Date]],"yyy")</f>
        <v>2032</v>
      </c>
      <c r="AB3088" s="8" t="str">
        <f>TEXT(Table2[[#This Row],[Application_Date]],"mmmm")</f>
        <v>December</v>
      </c>
      <c r="AC3088" s="1" t="s">
        <v>61</v>
      </c>
      <c r="AD3088" s="1" t="s">
        <v>30</v>
      </c>
      <c r="AE3088" s="1" t="s">
        <v>66</v>
      </c>
    </row>
    <row r="3089" spans="1:31" x14ac:dyDescent="0.25">
      <c r="A3089" s="1" t="s">
        <v>6318</v>
      </c>
      <c r="B3089" s="1" t="str">
        <f>IF(COUNTIF($A$2:A3089,A3089)&gt;1,"Duplicate","Unique")</f>
        <v>Unique</v>
      </c>
      <c r="C3089" s="1" t="s">
        <v>6319</v>
      </c>
      <c r="D3089" s="1" t="s">
        <v>169</v>
      </c>
      <c r="E3089" s="1" t="str">
        <f t="shared" si="337"/>
        <v>Submitted</v>
      </c>
      <c r="F3089" s="1" t="s">
        <v>35</v>
      </c>
      <c r="G3089" s="1">
        <v>36</v>
      </c>
      <c r="H3089" s="1" t="s">
        <v>36</v>
      </c>
      <c r="I3089" s="1" t="s">
        <v>48</v>
      </c>
      <c r="J3089" s="1" t="s">
        <v>26</v>
      </c>
      <c r="K3089" s="4">
        <v>1744289</v>
      </c>
      <c r="L3089" s="4" t="str">
        <f t="shared" si="338"/>
        <v>Submitted</v>
      </c>
      <c r="M3089" s="1">
        <v>555</v>
      </c>
      <c r="N3089" s="1" t="str">
        <f t="shared" si="339"/>
        <v>High_risk</v>
      </c>
      <c r="O3089" s="1" t="str">
        <f t="shared" si="340"/>
        <v>Excellent</v>
      </c>
      <c r="P3089" s="1" t="str">
        <f t="shared" si="341"/>
        <v>Submitted</v>
      </c>
      <c r="Q3089" s="1" t="str">
        <f t="shared" si="342"/>
        <v>Valid</v>
      </c>
      <c r="R3089" s="1" t="s">
        <v>38</v>
      </c>
      <c r="S3089" s="4">
        <v>2561944</v>
      </c>
      <c r="T3089" s="1">
        <v>17.2</v>
      </c>
      <c r="U3089" s="1">
        <v>24</v>
      </c>
      <c r="V3089" s="1">
        <v>106747.67</v>
      </c>
      <c r="W3089" s="4">
        <f t="shared" si="343"/>
        <v>3672119.7353106597</v>
      </c>
      <c r="X3089" s="1" t="s">
        <v>28</v>
      </c>
      <c r="Y3089" s="1" t="s">
        <v>29</v>
      </c>
      <c r="Z3089" s="8">
        <v>48551</v>
      </c>
      <c r="AA3089" s="8" t="str">
        <f>TEXT(Table2[[#This Row],[Application_Date]],"yyy")</f>
        <v>2032</v>
      </c>
      <c r="AB3089" s="8" t="str">
        <f>TEXT(Table2[[#This Row],[Application_Date]],"mmmm")</f>
        <v>December</v>
      </c>
      <c r="AC3089" s="1" t="s">
        <v>41</v>
      </c>
      <c r="AD3089" s="1" t="s">
        <v>30</v>
      </c>
      <c r="AE3089" s="1" t="s">
        <v>43</v>
      </c>
    </row>
    <row r="3090" spans="1:31" x14ac:dyDescent="0.25">
      <c r="A3090" s="1" t="s">
        <v>6320</v>
      </c>
      <c r="B3090" s="1" t="str">
        <f>IF(COUNTIF($A$2:A3090,A3090)&gt;1,"Duplicate","Unique")</f>
        <v>Unique</v>
      </c>
      <c r="C3090" s="1" t="s">
        <v>6321</v>
      </c>
      <c r="D3090" s="1" t="s">
        <v>234</v>
      </c>
      <c r="E3090" s="1" t="str">
        <f t="shared" si="337"/>
        <v>Submitted</v>
      </c>
      <c r="F3090" s="1" t="s">
        <v>47</v>
      </c>
      <c r="G3090" s="1">
        <v>30</v>
      </c>
      <c r="H3090" s="1" t="s">
        <v>36</v>
      </c>
      <c r="I3090" s="1" t="s">
        <v>25</v>
      </c>
      <c r="J3090" s="1" t="s">
        <v>70</v>
      </c>
      <c r="K3090" s="4">
        <v>2004052</v>
      </c>
      <c r="L3090" s="4" t="str">
        <f t="shared" si="338"/>
        <v>Submitted</v>
      </c>
      <c r="M3090" s="1">
        <v>611</v>
      </c>
      <c r="N3090" s="1" t="str">
        <f t="shared" si="339"/>
        <v>low_risk</v>
      </c>
      <c r="O3090" s="1" t="str">
        <f t="shared" si="340"/>
        <v>Excellent</v>
      </c>
      <c r="P3090" s="1" t="str">
        <f t="shared" si="341"/>
        <v>Submitted</v>
      </c>
      <c r="Q3090" s="1" t="str">
        <f t="shared" si="342"/>
        <v>Valid</v>
      </c>
      <c r="R3090" s="1" t="s">
        <v>27</v>
      </c>
      <c r="S3090" s="4">
        <v>2139582</v>
      </c>
      <c r="T3090" s="1">
        <v>8.59</v>
      </c>
      <c r="U3090" s="1">
        <v>24</v>
      </c>
      <c r="V3090" s="1">
        <v>89149.25</v>
      </c>
      <c r="W3090" s="4">
        <f t="shared" si="343"/>
        <v>1531587.7269311552</v>
      </c>
      <c r="X3090" s="1" t="s">
        <v>39</v>
      </c>
      <c r="Y3090" s="1" t="s">
        <v>40</v>
      </c>
      <c r="Z3090" s="8">
        <v>48552</v>
      </c>
      <c r="AA3090" s="8" t="str">
        <f>TEXT(Table2[[#This Row],[Application_Date]],"yyy")</f>
        <v>2032</v>
      </c>
      <c r="AB3090" s="8" t="str">
        <f>TEXT(Table2[[#This Row],[Application_Date]],"mmmm")</f>
        <v>December</v>
      </c>
      <c r="AC3090" s="1" t="s">
        <v>41</v>
      </c>
      <c r="AD3090" s="1" t="s">
        <v>30</v>
      </c>
      <c r="AE3090" s="1" t="s">
        <v>62</v>
      </c>
    </row>
    <row r="3091" spans="1:31" x14ac:dyDescent="0.25">
      <c r="A3091" s="1" t="s">
        <v>6322</v>
      </c>
      <c r="B3091" s="1" t="str">
        <f>IF(COUNTIF($A$2:A3091,A3091)&gt;1,"Duplicate","Unique")</f>
        <v>Unique</v>
      </c>
      <c r="C3091" s="1" t="s">
        <v>6323</v>
      </c>
      <c r="D3091" s="1" t="s">
        <v>139</v>
      </c>
      <c r="E3091" s="1" t="str">
        <f t="shared" si="337"/>
        <v>Submitted</v>
      </c>
      <c r="F3091" s="1" t="s">
        <v>35</v>
      </c>
      <c r="G3091" s="1">
        <v>44</v>
      </c>
      <c r="H3091" s="1" t="s">
        <v>36</v>
      </c>
      <c r="I3091" s="1" t="s">
        <v>48</v>
      </c>
      <c r="J3091" s="1" t="s">
        <v>26</v>
      </c>
      <c r="K3091" s="4">
        <v>494234</v>
      </c>
      <c r="L3091" s="4" t="str">
        <f t="shared" si="338"/>
        <v>Submitted</v>
      </c>
      <c r="M3091" s="1">
        <v>322</v>
      </c>
      <c r="N3091" s="1" t="str">
        <f t="shared" si="339"/>
        <v>High_risk</v>
      </c>
      <c r="O3091" s="1" t="str">
        <f t="shared" si="340"/>
        <v>Excellent</v>
      </c>
      <c r="P3091" s="1" t="str">
        <f t="shared" si="341"/>
        <v>Submitted</v>
      </c>
      <c r="Q3091" s="1" t="str">
        <f t="shared" si="342"/>
        <v>Valid</v>
      </c>
      <c r="R3091" s="1" t="s">
        <v>38</v>
      </c>
      <c r="S3091" s="4">
        <v>2768876</v>
      </c>
      <c r="T3091" s="1">
        <v>11.95</v>
      </c>
      <c r="U3091" s="1">
        <v>36</v>
      </c>
      <c r="V3091" s="1">
        <v>76913.22</v>
      </c>
      <c r="W3091" s="4">
        <f t="shared" si="343"/>
        <v>2757339.0167099191</v>
      </c>
      <c r="X3091" s="1" t="s">
        <v>105</v>
      </c>
      <c r="Y3091" s="1" t="s">
        <v>106</v>
      </c>
      <c r="Z3091" s="8">
        <v>48553</v>
      </c>
      <c r="AA3091" s="8" t="str">
        <f>TEXT(Table2[[#This Row],[Application_Date]],"yyy")</f>
        <v>2032</v>
      </c>
      <c r="AB3091" s="8" t="str">
        <f>TEXT(Table2[[#This Row],[Application_Date]],"mmmm")</f>
        <v>December</v>
      </c>
      <c r="AC3091" s="1" t="s">
        <v>61</v>
      </c>
      <c r="AD3091" s="1" t="s">
        <v>30</v>
      </c>
      <c r="AE3091" s="1" t="s">
        <v>43</v>
      </c>
    </row>
    <row r="3092" spans="1:31" x14ac:dyDescent="0.25">
      <c r="A3092" s="1" t="s">
        <v>6324</v>
      </c>
      <c r="B3092" s="1" t="str">
        <f>IF(COUNTIF($A$2:A3092,A3092)&gt;1,"Duplicate","Unique")</f>
        <v>Unique</v>
      </c>
      <c r="C3092" s="1" t="s">
        <v>6325</v>
      </c>
      <c r="D3092" s="1" t="s">
        <v>109</v>
      </c>
      <c r="E3092" s="1" t="str">
        <f t="shared" si="337"/>
        <v>Submitted</v>
      </c>
      <c r="F3092" s="1" t="s">
        <v>35</v>
      </c>
      <c r="G3092" s="1">
        <v>52</v>
      </c>
      <c r="H3092" s="1" t="s">
        <v>24</v>
      </c>
      <c r="I3092" s="1" t="s">
        <v>48</v>
      </c>
      <c r="J3092" s="1" t="s">
        <v>70</v>
      </c>
      <c r="K3092" s="4">
        <v>1465557</v>
      </c>
      <c r="L3092" s="4" t="str">
        <f t="shared" si="338"/>
        <v>Submitted</v>
      </c>
      <c r="M3092" s="1">
        <v>393</v>
      </c>
      <c r="N3092" s="1" t="str">
        <f t="shared" si="339"/>
        <v>High_risk</v>
      </c>
      <c r="O3092" s="1" t="str">
        <f t="shared" si="340"/>
        <v>Excellent</v>
      </c>
      <c r="P3092" s="1" t="str">
        <f t="shared" si="341"/>
        <v>Submitted</v>
      </c>
      <c r="Q3092" s="1" t="str">
        <f t="shared" si="342"/>
        <v>Valid</v>
      </c>
      <c r="R3092" s="1" t="s">
        <v>27</v>
      </c>
      <c r="S3092" s="4">
        <v>3818173</v>
      </c>
      <c r="T3092" s="1">
        <v>14.16</v>
      </c>
      <c r="U3092" s="1">
        <v>36</v>
      </c>
      <c r="V3092" s="1">
        <v>106060.36</v>
      </c>
      <c r="W3092" s="4">
        <f t="shared" si="343"/>
        <v>4505444.1400029464</v>
      </c>
      <c r="X3092" s="1" t="s">
        <v>59</v>
      </c>
      <c r="Y3092" s="1" t="s">
        <v>60</v>
      </c>
      <c r="Z3092" s="8">
        <v>48554</v>
      </c>
      <c r="AA3092" s="8" t="str">
        <f>TEXT(Table2[[#This Row],[Application_Date]],"yyy")</f>
        <v>2032</v>
      </c>
      <c r="AB3092" s="8" t="str">
        <f>TEXT(Table2[[#This Row],[Application_Date]],"mmmm")</f>
        <v>December</v>
      </c>
      <c r="AC3092" s="1" t="s">
        <v>61</v>
      </c>
      <c r="AD3092" s="1" t="s">
        <v>30</v>
      </c>
      <c r="AE3092" s="1" t="s">
        <v>62</v>
      </c>
    </row>
    <row r="3093" spans="1:31" x14ac:dyDescent="0.25">
      <c r="A3093" s="1" t="s">
        <v>6326</v>
      </c>
      <c r="B3093" s="1" t="str">
        <f>IF(COUNTIF($A$2:A3093,A3093)&gt;1,"Duplicate","Unique")</f>
        <v>Unique</v>
      </c>
      <c r="C3093" s="1" t="s">
        <v>6327</v>
      </c>
      <c r="D3093" s="1" t="s">
        <v>766</v>
      </c>
      <c r="E3093" s="1" t="str">
        <f t="shared" si="337"/>
        <v>Submitted</v>
      </c>
      <c r="F3093" s="1" t="s">
        <v>35</v>
      </c>
      <c r="G3093" s="1">
        <v>60</v>
      </c>
      <c r="H3093" s="1" t="s">
        <v>36</v>
      </c>
      <c r="I3093" s="1" t="s">
        <v>25</v>
      </c>
      <c r="J3093" s="1" t="s">
        <v>70</v>
      </c>
      <c r="K3093" s="4">
        <v>2067001</v>
      </c>
      <c r="L3093" s="4" t="str">
        <f t="shared" si="338"/>
        <v>Submitted</v>
      </c>
      <c r="M3093" s="1">
        <v>727</v>
      </c>
      <c r="N3093" s="1" t="str">
        <f t="shared" si="339"/>
        <v>low_risk</v>
      </c>
      <c r="O3093" s="1" t="str">
        <f t="shared" si="340"/>
        <v>Excellent</v>
      </c>
      <c r="P3093" s="1" t="str">
        <f t="shared" si="341"/>
        <v>Submitted</v>
      </c>
      <c r="Q3093" s="1" t="str">
        <f t="shared" si="342"/>
        <v>Valid</v>
      </c>
      <c r="R3093" s="1" t="s">
        <v>38</v>
      </c>
      <c r="S3093" s="4">
        <v>305776</v>
      </c>
      <c r="T3093" s="1">
        <v>15.45</v>
      </c>
      <c r="U3093" s="1">
        <v>180</v>
      </c>
      <c r="V3093" s="1">
        <v>1698.76</v>
      </c>
      <c r="W3093" s="4">
        <f t="shared" si="343"/>
        <v>393686.6</v>
      </c>
      <c r="X3093" s="1" t="s">
        <v>95</v>
      </c>
      <c r="Y3093" s="1" t="s">
        <v>96</v>
      </c>
      <c r="Z3093" s="8">
        <v>48555</v>
      </c>
      <c r="AA3093" s="8" t="str">
        <f>TEXT(Table2[[#This Row],[Application_Date]],"yyy")</f>
        <v>2032</v>
      </c>
      <c r="AB3093" s="8" t="str">
        <f>TEXT(Table2[[#This Row],[Application_Date]],"mmmm")</f>
        <v>December</v>
      </c>
      <c r="AC3093" s="1" t="s">
        <v>61</v>
      </c>
      <c r="AD3093" s="1" t="s">
        <v>42</v>
      </c>
      <c r="AE3093" s="1" t="s">
        <v>66</v>
      </c>
    </row>
    <row r="3094" spans="1:31" x14ac:dyDescent="0.25">
      <c r="A3094" s="1" t="s">
        <v>6328</v>
      </c>
      <c r="B3094" s="1" t="str">
        <f>IF(COUNTIF($A$2:A3094,A3094)&gt;1,"Duplicate","Unique")</f>
        <v>Unique</v>
      </c>
      <c r="C3094" s="1" t="s">
        <v>6329</v>
      </c>
      <c r="D3094" s="1" t="s">
        <v>572</v>
      </c>
      <c r="E3094" s="1" t="str">
        <f t="shared" si="337"/>
        <v>Submitted</v>
      </c>
      <c r="F3094" s="1" t="s">
        <v>47</v>
      </c>
      <c r="G3094" s="1">
        <v>34</v>
      </c>
      <c r="H3094" s="1" t="s">
        <v>24</v>
      </c>
      <c r="I3094" s="1" t="s">
        <v>48</v>
      </c>
      <c r="J3094" s="1" t="s">
        <v>37</v>
      </c>
      <c r="K3094" s="4">
        <v>-50000</v>
      </c>
      <c r="L3094" s="4" t="str">
        <f t="shared" si="338"/>
        <v>Submitted</v>
      </c>
      <c r="M3094" s="1">
        <v>535</v>
      </c>
      <c r="N3094" s="1" t="str">
        <f t="shared" si="339"/>
        <v>High_risk</v>
      </c>
      <c r="O3094" s="1" t="str">
        <f t="shared" si="340"/>
        <v>Excellent</v>
      </c>
      <c r="P3094" s="1" t="str">
        <f t="shared" si="341"/>
        <v>Submitted</v>
      </c>
      <c r="Q3094" s="1" t="str">
        <f t="shared" si="342"/>
        <v>Valid</v>
      </c>
      <c r="R3094" s="1" t="s">
        <v>38</v>
      </c>
      <c r="S3094" s="4">
        <v>4746482</v>
      </c>
      <c r="T3094" s="1">
        <v>15.15</v>
      </c>
      <c r="U3094" s="1">
        <v>24</v>
      </c>
      <c r="V3094" s="1">
        <v>197770.08</v>
      </c>
      <c r="W3094" s="4">
        <f t="shared" si="343"/>
        <v>5992433.543513013</v>
      </c>
      <c r="X3094" s="1" t="s">
        <v>50</v>
      </c>
      <c r="Y3094" s="1" t="s">
        <v>51</v>
      </c>
      <c r="Z3094" s="8">
        <v>48556</v>
      </c>
      <c r="AA3094" s="8" t="str">
        <f>TEXT(Table2[[#This Row],[Application_Date]],"yyy")</f>
        <v>2032</v>
      </c>
      <c r="AB3094" s="8" t="str">
        <f>TEXT(Table2[[#This Row],[Application_Date]],"mmmm")</f>
        <v>December</v>
      </c>
      <c r="AC3094" s="1" t="s">
        <v>61</v>
      </c>
      <c r="AD3094" s="1" t="s">
        <v>30</v>
      </c>
      <c r="AE3094" s="1" t="s">
        <v>43</v>
      </c>
    </row>
    <row r="3095" spans="1:31" x14ac:dyDescent="0.25">
      <c r="A3095" s="1" t="s">
        <v>6330</v>
      </c>
      <c r="B3095" s="1" t="str">
        <f>IF(COUNTIF($A$2:A3095,A3095)&gt;1,"Duplicate","Unique")</f>
        <v>Unique</v>
      </c>
      <c r="C3095" s="1" t="s">
        <v>6331</v>
      </c>
      <c r="D3095" s="1" t="s">
        <v>169</v>
      </c>
      <c r="E3095" s="1" t="str">
        <f t="shared" si="337"/>
        <v>Submitted</v>
      </c>
      <c r="F3095" s="1" t="s">
        <v>35</v>
      </c>
      <c r="G3095" s="1">
        <v>35</v>
      </c>
      <c r="H3095" s="1" t="s">
        <v>36</v>
      </c>
      <c r="I3095" s="1" t="s">
        <v>48</v>
      </c>
      <c r="J3095" s="1" t="s">
        <v>70</v>
      </c>
      <c r="K3095" s="4">
        <v>2456835</v>
      </c>
      <c r="L3095" s="4" t="str">
        <f t="shared" si="338"/>
        <v>Submitted</v>
      </c>
      <c r="M3095" s="1">
        <v>541</v>
      </c>
      <c r="N3095" s="1" t="str">
        <f t="shared" si="339"/>
        <v>High_risk</v>
      </c>
      <c r="O3095" s="1" t="str">
        <f t="shared" si="340"/>
        <v>Excellent</v>
      </c>
      <c r="P3095" s="1" t="str">
        <f t="shared" si="341"/>
        <v>Submitted</v>
      </c>
      <c r="Q3095" s="1" t="str">
        <f t="shared" si="342"/>
        <v>Valid</v>
      </c>
      <c r="R3095" s="1" t="s">
        <v>70</v>
      </c>
      <c r="S3095" s="4">
        <v>2810903</v>
      </c>
      <c r="T3095" s="1">
        <v>10.97</v>
      </c>
      <c r="U3095" s="1">
        <v>120</v>
      </c>
      <c r="V3095" s="1">
        <v>23424.19</v>
      </c>
      <c r="W3095" s="4">
        <f t="shared" si="343"/>
        <v>2569633.8258333332</v>
      </c>
      <c r="X3095" s="1" t="s">
        <v>85</v>
      </c>
      <c r="Y3095" s="1" t="s">
        <v>86</v>
      </c>
      <c r="Z3095" s="8">
        <v>48557</v>
      </c>
      <c r="AA3095" s="8" t="str">
        <f>TEXT(Table2[[#This Row],[Application_Date]],"yyy")</f>
        <v>2032</v>
      </c>
      <c r="AB3095" s="8" t="str">
        <f>TEXT(Table2[[#This Row],[Application_Date]],"mmmm")</f>
        <v>December</v>
      </c>
      <c r="AC3095" s="1" t="s">
        <v>41</v>
      </c>
      <c r="AD3095" s="1" t="s">
        <v>30</v>
      </c>
      <c r="AE3095" s="1" t="s">
        <v>43</v>
      </c>
    </row>
    <row r="3096" spans="1:31" x14ac:dyDescent="0.25">
      <c r="A3096" s="1" t="s">
        <v>6332</v>
      </c>
      <c r="B3096" s="1" t="str">
        <f>IF(COUNTIF($A$2:A3096,A3096)&gt;1,"Duplicate","Unique")</f>
        <v>Unique</v>
      </c>
      <c r="C3096" s="1" t="s">
        <v>6333</v>
      </c>
      <c r="D3096" s="1" t="s">
        <v>94</v>
      </c>
      <c r="E3096" s="1" t="str">
        <f t="shared" si="337"/>
        <v>Submitted</v>
      </c>
      <c r="F3096" s="1" t="s">
        <v>35</v>
      </c>
      <c r="G3096" s="1">
        <v>47</v>
      </c>
      <c r="H3096" s="1" t="s">
        <v>36</v>
      </c>
      <c r="I3096" s="1" t="s">
        <v>25</v>
      </c>
      <c r="J3096" s="1" t="s">
        <v>37</v>
      </c>
      <c r="K3096" s="4">
        <v>1640101</v>
      </c>
      <c r="L3096" s="4" t="str">
        <f t="shared" si="338"/>
        <v>Submitted</v>
      </c>
      <c r="M3096" s="1">
        <v>884</v>
      </c>
      <c r="N3096" s="1" t="str">
        <f t="shared" si="339"/>
        <v>medium_risk</v>
      </c>
      <c r="O3096" s="1" t="str">
        <f t="shared" si="340"/>
        <v>Excellent</v>
      </c>
      <c r="P3096" s="1" t="str">
        <f t="shared" si="341"/>
        <v>Submitted</v>
      </c>
      <c r="Q3096" s="1" t="str">
        <f t="shared" si="342"/>
        <v>Valid</v>
      </c>
      <c r="R3096" s="1" t="s">
        <v>38</v>
      </c>
      <c r="S3096" s="4">
        <v>4641600</v>
      </c>
      <c r="T3096" s="1">
        <v>17.600000000000001</v>
      </c>
      <c r="U3096" s="1">
        <v>36</v>
      </c>
      <c r="V3096" s="1">
        <v>128933.33</v>
      </c>
      <c r="W3096" s="4">
        <f t="shared" si="343"/>
        <v>6807680.0000000522</v>
      </c>
      <c r="X3096" s="1" t="s">
        <v>105</v>
      </c>
      <c r="Y3096" s="1" t="s">
        <v>106</v>
      </c>
      <c r="Z3096" s="8">
        <v>48558</v>
      </c>
      <c r="AA3096" s="8" t="str">
        <f>TEXT(Table2[[#This Row],[Application_Date]],"yyy")</f>
        <v>2032</v>
      </c>
      <c r="AB3096" s="8" t="str">
        <f>TEXT(Table2[[#This Row],[Application_Date]],"mmmm")</f>
        <v>December</v>
      </c>
      <c r="AC3096" s="1" t="s">
        <v>41</v>
      </c>
      <c r="AD3096" s="1" t="s">
        <v>42</v>
      </c>
      <c r="AE3096" s="1" t="s">
        <v>62</v>
      </c>
    </row>
    <row r="3097" spans="1:31" x14ac:dyDescent="0.25">
      <c r="A3097" s="1" t="s">
        <v>6334</v>
      </c>
      <c r="B3097" s="1" t="str">
        <f>IF(COUNTIF($A$2:A3097,A3097)&gt;1,"Duplicate","Unique")</f>
        <v>Unique</v>
      </c>
      <c r="C3097" s="1" t="s">
        <v>6335</v>
      </c>
      <c r="D3097" s="1" t="s">
        <v>638</v>
      </c>
      <c r="E3097" s="1" t="str">
        <f t="shared" si="337"/>
        <v>Submitted</v>
      </c>
      <c r="F3097" s="1" t="s">
        <v>47</v>
      </c>
      <c r="G3097" s="1">
        <v>22</v>
      </c>
      <c r="H3097" s="1" t="s">
        <v>36</v>
      </c>
      <c r="I3097" s="1" t="s">
        <v>25</v>
      </c>
      <c r="J3097" s="1" t="s">
        <v>26</v>
      </c>
      <c r="K3097" s="4">
        <v>1740112</v>
      </c>
      <c r="L3097" s="4" t="str">
        <f t="shared" si="338"/>
        <v>Submitted</v>
      </c>
      <c r="M3097" s="1">
        <v>637</v>
      </c>
      <c r="N3097" s="1" t="str">
        <f t="shared" si="339"/>
        <v>low_risk</v>
      </c>
      <c r="O3097" s="1" t="str">
        <f t="shared" si="340"/>
        <v>Excellent</v>
      </c>
      <c r="P3097" s="1" t="str">
        <f t="shared" si="341"/>
        <v>Submitted</v>
      </c>
      <c r="Q3097" s="1" t="str">
        <f t="shared" si="342"/>
        <v>Valid</v>
      </c>
      <c r="R3097" s="1" t="s">
        <v>27</v>
      </c>
      <c r="S3097" s="4">
        <v>2295017</v>
      </c>
      <c r="T3097" s="1">
        <v>16.850000000000001</v>
      </c>
      <c r="U3097" s="1">
        <v>36</v>
      </c>
      <c r="V3097" s="1">
        <v>63750.47</v>
      </c>
      <c r="W3097" s="4">
        <f t="shared" si="343"/>
        <v>3222586.3708333955</v>
      </c>
      <c r="X3097" s="1" t="s">
        <v>50</v>
      </c>
      <c r="Y3097" s="1" t="s">
        <v>51</v>
      </c>
      <c r="Z3097" s="8">
        <v>48559</v>
      </c>
      <c r="AA3097" s="8" t="str">
        <f>TEXT(Table2[[#This Row],[Application_Date]],"yyy")</f>
        <v>2032</v>
      </c>
      <c r="AB3097" s="8" t="str">
        <f>TEXT(Table2[[#This Row],[Application_Date]],"mmmm")</f>
        <v>December</v>
      </c>
      <c r="AC3097" s="1" t="s">
        <v>61</v>
      </c>
      <c r="AD3097" s="1" t="s">
        <v>30</v>
      </c>
      <c r="AE3097" s="1" t="s">
        <v>62</v>
      </c>
    </row>
    <row r="3098" spans="1:31" x14ac:dyDescent="0.25">
      <c r="A3098" s="1" t="s">
        <v>6336</v>
      </c>
      <c r="B3098" s="1" t="str">
        <f>IF(COUNTIF($A$2:A3098,A3098)&gt;1,"Duplicate","Unique")</f>
        <v>Unique</v>
      </c>
      <c r="C3098" s="1" t="s">
        <v>6337</v>
      </c>
      <c r="D3098" s="1" t="s">
        <v>75</v>
      </c>
      <c r="E3098" s="1" t="str">
        <f t="shared" si="337"/>
        <v>Submitted</v>
      </c>
      <c r="F3098" s="1" t="s">
        <v>47</v>
      </c>
      <c r="G3098" s="1">
        <v>63</v>
      </c>
      <c r="H3098" s="1" t="s">
        <v>24</v>
      </c>
      <c r="I3098" s="1" t="s">
        <v>25</v>
      </c>
      <c r="J3098" s="1" t="s">
        <v>26</v>
      </c>
      <c r="K3098" s="4">
        <v>264540</v>
      </c>
      <c r="L3098" s="4" t="str">
        <f t="shared" si="338"/>
        <v>Submitted</v>
      </c>
      <c r="M3098" s="1">
        <v>415</v>
      </c>
      <c r="N3098" s="1" t="str">
        <f t="shared" si="339"/>
        <v>High_risk</v>
      </c>
      <c r="O3098" s="1" t="str">
        <f t="shared" si="340"/>
        <v>Excellent</v>
      </c>
      <c r="P3098" s="1" t="str">
        <f t="shared" si="341"/>
        <v>Submitted</v>
      </c>
      <c r="Q3098" s="1" t="str">
        <f t="shared" si="342"/>
        <v>Valid</v>
      </c>
      <c r="R3098" s="1" t="s">
        <v>27</v>
      </c>
      <c r="S3098" s="4">
        <v>3634969</v>
      </c>
      <c r="T3098" s="1">
        <v>12.19</v>
      </c>
      <c r="U3098" s="1">
        <v>12</v>
      </c>
      <c r="V3098" s="1">
        <v>302914.08</v>
      </c>
      <c r="W3098" s="4">
        <f t="shared" si="343"/>
        <v>3693342.9596998426</v>
      </c>
      <c r="X3098" s="1" t="s">
        <v>28</v>
      </c>
      <c r="Y3098" s="1" t="s">
        <v>29</v>
      </c>
      <c r="Z3098" s="8">
        <v>48560</v>
      </c>
      <c r="AA3098" s="8" t="str">
        <f>TEXT(Table2[[#This Row],[Application_Date]],"yyy")</f>
        <v>2032</v>
      </c>
      <c r="AB3098" s="8" t="str">
        <f>TEXT(Table2[[#This Row],[Application_Date]],"mmmm")</f>
        <v>December</v>
      </c>
      <c r="AC3098" s="1" t="s">
        <v>61</v>
      </c>
      <c r="AD3098" s="1" t="s">
        <v>30</v>
      </c>
      <c r="AE3098" s="1" t="s">
        <v>62</v>
      </c>
    </row>
    <row r="3099" spans="1:31" x14ac:dyDescent="0.25">
      <c r="A3099" s="1" t="s">
        <v>6338</v>
      </c>
      <c r="B3099" s="1" t="str">
        <f>IF(COUNTIF($A$2:A3099,A3099)&gt;1,"Duplicate","Unique")</f>
        <v>Unique</v>
      </c>
      <c r="C3099" s="1" t="s">
        <v>6339</v>
      </c>
      <c r="D3099" s="1" t="s">
        <v>217</v>
      </c>
      <c r="E3099" s="1" t="str">
        <f t="shared" si="337"/>
        <v>Submitted</v>
      </c>
      <c r="F3099" s="1" t="s">
        <v>35</v>
      </c>
      <c r="G3099" s="1">
        <v>26</v>
      </c>
      <c r="H3099" s="1" t="s">
        <v>24</v>
      </c>
      <c r="I3099" s="1" t="s">
        <v>25</v>
      </c>
      <c r="J3099" s="1" t="s">
        <v>49</v>
      </c>
      <c r="K3099" s="4">
        <v>2183746</v>
      </c>
      <c r="L3099" s="4" t="str">
        <f t="shared" si="338"/>
        <v>Submitted</v>
      </c>
      <c r="M3099" s="1">
        <v>474</v>
      </c>
      <c r="N3099" s="1" t="str">
        <f t="shared" si="339"/>
        <v>High_risk</v>
      </c>
      <c r="O3099" s="1" t="str">
        <f t="shared" si="340"/>
        <v>Excellent</v>
      </c>
      <c r="P3099" s="1" t="str">
        <f t="shared" si="341"/>
        <v>Submitted</v>
      </c>
      <c r="Q3099" s="1" t="str">
        <f t="shared" si="342"/>
        <v>Valid</v>
      </c>
      <c r="R3099" s="1" t="s">
        <v>82</v>
      </c>
      <c r="S3099" s="4">
        <v>1353361</v>
      </c>
      <c r="T3099" s="1">
        <v>11.29</v>
      </c>
      <c r="U3099" s="1">
        <v>12</v>
      </c>
      <c r="V3099" s="1">
        <v>112780.08</v>
      </c>
      <c r="W3099" s="4">
        <f t="shared" si="343"/>
        <v>1273733.0223795415</v>
      </c>
      <c r="X3099" s="1" t="s">
        <v>85</v>
      </c>
      <c r="Y3099" s="1" t="s">
        <v>86</v>
      </c>
      <c r="Z3099" s="8">
        <v>48561</v>
      </c>
      <c r="AA3099" s="8" t="str">
        <f>TEXT(Table2[[#This Row],[Application_Date]],"yyy")</f>
        <v>2032</v>
      </c>
      <c r="AB3099" s="8" t="str">
        <f>TEXT(Table2[[#This Row],[Application_Date]],"mmmm")</f>
        <v>December</v>
      </c>
      <c r="AC3099" s="1" t="s">
        <v>41</v>
      </c>
      <c r="AD3099" s="1" t="s">
        <v>30</v>
      </c>
      <c r="AE3099" s="1" t="s">
        <v>62</v>
      </c>
    </row>
    <row r="3100" spans="1:31" x14ac:dyDescent="0.25">
      <c r="A3100" s="1" t="s">
        <v>6340</v>
      </c>
      <c r="B3100" s="1" t="str">
        <f>IF(COUNTIF($A$2:A3100,A3100)&gt;1,"Duplicate","Unique")</f>
        <v>Unique</v>
      </c>
      <c r="C3100" s="1" t="s">
        <v>6341</v>
      </c>
      <c r="D3100" s="1" t="s">
        <v>373</v>
      </c>
      <c r="E3100" s="1" t="str">
        <f t="shared" si="337"/>
        <v>Submitted</v>
      </c>
      <c r="F3100" s="1" t="s">
        <v>47</v>
      </c>
      <c r="G3100" s="1">
        <v>28</v>
      </c>
      <c r="H3100" s="1" t="s">
        <v>24</v>
      </c>
      <c r="I3100" s="1" t="s">
        <v>48</v>
      </c>
      <c r="J3100" s="1" t="s">
        <v>70</v>
      </c>
      <c r="K3100" s="4">
        <v>1444617</v>
      </c>
      <c r="L3100" s="4" t="str">
        <f t="shared" si="338"/>
        <v>Submitted</v>
      </c>
      <c r="M3100" s="1">
        <v>805</v>
      </c>
      <c r="N3100" s="1" t="str">
        <f t="shared" si="339"/>
        <v>medium_risk</v>
      </c>
      <c r="O3100" s="1" t="str">
        <f t="shared" si="340"/>
        <v>Excellent</v>
      </c>
      <c r="P3100" s="1" t="str">
        <f t="shared" si="341"/>
        <v>Submitted</v>
      </c>
      <c r="Q3100" s="1" t="str">
        <f t="shared" si="342"/>
        <v>Valid</v>
      </c>
      <c r="R3100" s="1" t="s">
        <v>82</v>
      </c>
      <c r="S3100" s="4">
        <v>385935</v>
      </c>
      <c r="T3100" s="1">
        <v>16.420000000000002</v>
      </c>
      <c r="U3100" s="1">
        <v>120</v>
      </c>
      <c r="V3100" s="1">
        <v>3216.12</v>
      </c>
      <c r="W3100" s="4">
        <f t="shared" si="343"/>
        <v>528087.72499999998</v>
      </c>
      <c r="X3100" s="1" t="s">
        <v>59</v>
      </c>
      <c r="Y3100" s="1" t="s">
        <v>60</v>
      </c>
      <c r="Z3100" s="8">
        <v>48562</v>
      </c>
      <c r="AA3100" s="8" t="str">
        <f>TEXT(Table2[[#This Row],[Application_Date]],"yyy")</f>
        <v>2032</v>
      </c>
      <c r="AB3100" s="8" t="str">
        <f>TEXT(Table2[[#This Row],[Application_Date]],"mmmm")</f>
        <v>December</v>
      </c>
      <c r="AC3100" s="1" t="s">
        <v>41</v>
      </c>
      <c r="AD3100" s="1" t="s">
        <v>30</v>
      </c>
      <c r="AE3100" s="1" t="s">
        <v>43</v>
      </c>
    </row>
    <row r="3101" spans="1:31" x14ac:dyDescent="0.25">
      <c r="A3101" s="1" t="s">
        <v>6342</v>
      </c>
      <c r="B3101" s="1" t="str">
        <f>IF(COUNTIF($A$2:A3101,A3101)&gt;1,"Duplicate","Unique")</f>
        <v>Unique</v>
      </c>
      <c r="C3101" s="1" t="s">
        <v>6343</v>
      </c>
      <c r="D3101" s="1" t="s">
        <v>199</v>
      </c>
      <c r="E3101" s="1" t="str">
        <f t="shared" si="337"/>
        <v>Submitted</v>
      </c>
      <c r="F3101" s="1" t="s">
        <v>35</v>
      </c>
      <c r="G3101" s="1">
        <v>52</v>
      </c>
      <c r="H3101" s="1" t="s">
        <v>24</v>
      </c>
      <c r="I3101" s="1" t="s">
        <v>48</v>
      </c>
      <c r="J3101" s="1" t="s">
        <v>70</v>
      </c>
      <c r="K3101" s="4">
        <v>609005</v>
      </c>
      <c r="L3101" s="4" t="str">
        <f t="shared" si="338"/>
        <v>Submitted</v>
      </c>
      <c r="M3101" s="1">
        <v>669</v>
      </c>
      <c r="N3101" s="1" t="str">
        <f t="shared" si="339"/>
        <v>low_risk</v>
      </c>
      <c r="O3101" s="1" t="str">
        <f t="shared" si="340"/>
        <v>Excellent</v>
      </c>
      <c r="P3101" s="1" t="str">
        <f t="shared" si="341"/>
        <v>Submitted</v>
      </c>
      <c r="Q3101" s="1" t="str">
        <f t="shared" si="342"/>
        <v>Valid</v>
      </c>
      <c r="R3101" s="1" t="s">
        <v>27</v>
      </c>
      <c r="S3101" s="4">
        <v>4176029</v>
      </c>
      <c r="T3101" s="1">
        <v>17.2</v>
      </c>
      <c r="U3101" s="1">
        <v>36</v>
      </c>
      <c r="V3101" s="1">
        <v>116000.81</v>
      </c>
      <c r="W3101" s="4">
        <f t="shared" si="343"/>
        <v>5985641.5666667419</v>
      </c>
      <c r="X3101" s="1" t="s">
        <v>85</v>
      </c>
      <c r="Y3101" s="1" t="s">
        <v>86</v>
      </c>
      <c r="Z3101" s="8">
        <v>48563</v>
      </c>
      <c r="AA3101" s="8" t="str">
        <f>TEXT(Table2[[#This Row],[Application_Date]],"yyy")</f>
        <v>2032</v>
      </c>
      <c r="AB3101" s="8" t="str">
        <f>TEXT(Table2[[#This Row],[Application_Date]],"mmmm")</f>
        <v>December</v>
      </c>
      <c r="AC3101" s="1" t="s">
        <v>61</v>
      </c>
      <c r="AD3101" s="1" t="s">
        <v>30</v>
      </c>
      <c r="AE3101" s="1" t="s">
        <v>66</v>
      </c>
    </row>
    <row r="3102" spans="1:31" x14ac:dyDescent="0.25">
      <c r="A3102" s="1" t="s">
        <v>6344</v>
      </c>
      <c r="B3102" s="1" t="str">
        <f>IF(COUNTIF($A$2:A3102,A3102)&gt;1,"Duplicate","Unique")</f>
        <v>Unique</v>
      </c>
      <c r="C3102" s="1" t="s">
        <v>6345</v>
      </c>
      <c r="D3102" s="1" t="s">
        <v>166</v>
      </c>
      <c r="E3102" s="1" t="str">
        <f t="shared" si="337"/>
        <v>Submitted</v>
      </c>
      <c r="F3102" s="1" t="s">
        <v>35</v>
      </c>
      <c r="G3102" s="1">
        <v>56</v>
      </c>
      <c r="H3102" s="1" t="s">
        <v>24</v>
      </c>
      <c r="I3102" s="1" t="s">
        <v>48</v>
      </c>
      <c r="J3102" s="1" t="s">
        <v>37</v>
      </c>
      <c r="K3102" s="4">
        <v>1818322</v>
      </c>
      <c r="L3102" s="4" t="str">
        <f t="shared" si="338"/>
        <v>Submitted</v>
      </c>
      <c r="M3102" s="1">
        <v>625</v>
      </c>
      <c r="N3102" s="1" t="str">
        <f t="shared" si="339"/>
        <v>low_risk</v>
      </c>
      <c r="O3102" s="1" t="str">
        <f t="shared" si="340"/>
        <v>Excellent</v>
      </c>
      <c r="P3102" s="1" t="str">
        <f t="shared" si="341"/>
        <v>Submitted</v>
      </c>
      <c r="Q3102" s="1" t="str">
        <f t="shared" si="342"/>
        <v>Valid</v>
      </c>
      <c r="R3102" s="1" t="s">
        <v>38</v>
      </c>
      <c r="S3102" s="4">
        <v>4287898</v>
      </c>
      <c r="T3102" s="1">
        <v>12.54</v>
      </c>
      <c r="U3102" s="1">
        <v>180</v>
      </c>
      <c r="V3102" s="1">
        <v>23821.66</v>
      </c>
      <c r="W3102" s="4">
        <f t="shared" si="343"/>
        <v>4480853.41</v>
      </c>
      <c r="X3102" s="1" t="s">
        <v>39</v>
      </c>
      <c r="Y3102" s="1" t="s">
        <v>40</v>
      </c>
      <c r="Z3102" s="8">
        <v>48564</v>
      </c>
      <c r="AA3102" s="8" t="str">
        <f>TEXT(Table2[[#This Row],[Application_Date]],"yyy")</f>
        <v>2032</v>
      </c>
      <c r="AB3102" s="8" t="str">
        <f>TEXT(Table2[[#This Row],[Application_Date]],"mmmm")</f>
        <v>December</v>
      </c>
      <c r="AC3102" s="1" t="s">
        <v>52</v>
      </c>
      <c r="AD3102" s="1" t="s">
        <v>42</v>
      </c>
      <c r="AE3102" s="1" t="s">
        <v>66</v>
      </c>
    </row>
    <row r="3103" spans="1:31" x14ac:dyDescent="0.25">
      <c r="A3103" s="1" t="s">
        <v>6346</v>
      </c>
      <c r="B3103" s="1" t="str">
        <f>IF(COUNTIF($A$2:A3103,A3103)&gt;1,"Duplicate","Unique")</f>
        <v>Unique</v>
      </c>
      <c r="C3103" s="1" t="s">
        <v>6347</v>
      </c>
      <c r="D3103" s="1" t="s">
        <v>575</v>
      </c>
      <c r="E3103" s="1" t="str">
        <f t="shared" si="337"/>
        <v>Submitted</v>
      </c>
      <c r="F3103" s="1" t="s">
        <v>47</v>
      </c>
      <c r="G3103" s="1">
        <v>62</v>
      </c>
      <c r="H3103" s="1" t="s">
        <v>36</v>
      </c>
      <c r="I3103" s="1" t="s">
        <v>25</v>
      </c>
      <c r="J3103" s="1" t="s">
        <v>26</v>
      </c>
      <c r="K3103" s="4">
        <v>302052</v>
      </c>
      <c r="L3103" s="4" t="str">
        <f t="shared" si="338"/>
        <v>Submitted</v>
      </c>
      <c r="M3103" s="1">
        <v>759</v>
      </c>
      <c r="N3103" s="1" t="str">
        <f t="shared" si="339"/>
        <v>medium_risk</v>
      </c>
      <c r="O3103" s="1" t="str">
        <f t="shared" si="340"/>
        <v>Excellent</v>
      </c>
      <c r="P3103" s="1" t="str">
        <f t="shared" si="341"/>
        <v>Submitted</v>
      </c>
      <c r="Q3103" s="1" t="str">
        <f t="shared" si="342"/>
        <v>Valid</v>
      </c>
      <c r="R3103" s="1" t="s">
        <v>27</v>
      </c>
      <c r="S3103" s="4">
        <v>4831325</v>
      </c>
      <c r="T3103" s="1">
        <v>14.81</v>
      </c>
      <c r="U3103" s="1">
        <v>120</v>
      </c>
      <c r="V3103" s="1">
        <v>40261.040000000001</v>
      </c>
      <c r="W3103" s="4">
        <f t="shared" si="343"/>
        <v>5962660.270833333</v>
      </c>
      <c r="X3103" s="1" t="s">
        <v>50</v>
      </c>
      <c r="Y3103" s="1" t="s">
        <v>51</v>
      </c>
      <c r="Z3103" s="8">
        <v>48565</v>
      </c>
      <c r="AA3103" s="8" t="str">
        <f>TEXT(Table2[[#This Row],[Application_Date]],"yyy")</f>
        <v>2032</v>
      </c>
      <c r="AB3103" s="8" t="str">
        <f>TEXT(Table2[[#This Row],[Application_Date]],"mmmm")</f>
        <v>December</v>
      </c>
      <c r="AC3103" s="1" t="s">
        <v>61</v>
      </c>
      <c r="AD3103" s="1" t="s">
        <v>30</v>
      </c>
      <c r="AE3103" s="1" t="s">
        <v>62</v>
      </c>
    </row>
    <row r="3104" spans="1:31" x14ac:dyDescent="0.25">
      <c r="A3104" s="1" t="s">
        <v>6348</v>
      </c>
      <c r="B3104" s="1" t="str">
        <f>IF(COUNTIF($A$2:A3104,A3104)&gt;1,"Duplicate","Unique")</f>
        <v>Unique</v>
      </c>
      <c r="C3104" s="1" t="s">
        <v>6349</v>
      </c>
      <c r="D3104" s="1" t="s">
        <v>151</v>
      </c>
      <c r="E3104" s="1" t="str">
        <f t="shared" si="337"/>
        <v>Submitted</v>
      </c>
      <c r="F3104" s="1" t="s">
        <v>35</v>
      </c>
      <c r="G3104" s="1">
        <v>49</v>
      </c>
      <c r="H3104" s="1" t="s">
        <v>36</v>
      </c>
      <c r="I3104" s="1" t="s">
        <v>25</v>
      </c>
      <c r="J3104" s="1" t="s">
        <v>49</v>
      </c>
      <c r="K3104" s="4">
        <v>1986558</v>
      </c>
      <c r="L3104" s="4" t="str">
        <f t="shared" si="338"/>
        <v>Submitted</v>
      </c>
      <c r="M3104" s="1">
        <v>628</v>
      </c>
      <c r="N3104" s="1" t="str">
        <f t="shared" si="339"/>
        <v>low_risk</v>
      </c>
      <c r="O3104" s="1" t="str">
        <f t="shared" si="340"/>
        <v>Excellent</v>
      </c>
      <c r="P3104" s="1" t="str">
        <f t="shared" si="341"/>
        <v>Submitted</v>
      </c>
      <c r="Q3104" s="1" t="str">
        <f t="shared" si="342"/>
        <v>Valid</v>
      </c>
      <c r="R3104" s="1" t="s">
        <v>70</v>
      </c>
      <c r="S3104" s="4">
        <v>3023371</v>
      </c>
      <c r="T3104" s="1">
        <v>18.09</v>
      </c>
      <c r="U3104" s="1">
        <v>180</v>
      </c>
      <c r="V3104" s="1">
        <v>16796.509999999998</v>
      </c>
      <c r="W3104" s="4">
        <f t="shared" si="343"/>
        <v>4557731.7824999997</v>
      </c>
      <c r="X3104" s="1" t="s">
        <v>39</v>
      </c>
      <c r="Y3104" s="1" t="s">
        <v>40</v>
      </c>
      <c r="Z3104" s="8">
        <v>48566</v>
      </c>
      <c r="AA3104" s="8" t="str">
        <f>TEXT(Table2[[#This Row],[Application_Date]],"yyy")</f>
        <v>2032</v>
      </c>
      <c r="AB3104" s="8" t="str">
        <f>TEXT(Table2[[#This Row],[Application_Date]],"mmmm")</f>
        <v>December</v>
      </c>
      <c r="AC3104" s="1" t="s">
        <v>52</v>
      </c>
      <c r="AD3104" s="1" t="s">
        <v>42</v>
      </c>
      <c r="AE3104" s="1" t="s">
        <v>62</v>
      </c>
    </row>
    <row r="3105" spans="1:31" x14ac:dyDescent="0.25">
      <c r="A3105" s="1" t="s">
        <v>6350</v>
      </c>
      <c r="B3105" s="1" t="str">
        <f>IF(COUNTIF($A$2:A3105,A3105)&gt;1,"Duplicate","Unique")</f>
        <v>Unique</v>
      </c>
      <c r="C3105" s="1" t="s">
        <v>6351</v>
      </c>
      <c r="D3105" s="1" t="s">
        <v>454</v>
      </c>
      <c r="E3105" s="1" t="str">
        <f t="shared" si="337"/>
        <v>Submitted</v>
      </c>
      <c r="F3105" s="1" t="s">
        <v>47</v>
      </c>
      <c r="G3105" s="1">
        <v>53</v>
      </c>
      <c r="H3105" s="1" t="s">
        <v>36</v>
      </c>
      <c r="I3105" s="1" t="s">
        <v>25</v>
      </c>
      <c r="J3105" s="1" t="s">
        <v>70</v>
      </c>
      <c r="K3105" s="4">
        <v>928397</v>
      </c>
      <c r="L3105" s="4" t="str">
        <f t="shared" si="338"/>
        <v>Submitted</v>
      </c>
      <c r="M3105" s="1">
        <v>618</v>
      </c>
      <c r="N3105" s="1" t="str">
        <f t="shared" si="339"/>
        <v>low_risk</v>
      </c>
      <c r="O3105" s="1" t="str">
        <f t="shared" si="340"/>
        <v>Excellent</v>
      </c>
      <c r="P3105" s="1" t="str">
        <f t="shared" si="341"/>
        <v>Submitted</v>
      </c>
      <c r="Q3105" s="1" t="str">
        <f t="shared" si="342"/>
        <v>Valid</v>
      </c>
      <c r="R3105" s="1" t="s">
        <v>27</v>
      </c>
      <c r="S3105" s="4">
        <v>4523210</v>
      </c>
      <c r="T3105" s="1">
        <v>14.88</v>
      </c>
      <c r="U3105" s="1">
        <v>36</v>
      </c>
      <c r="V3105" s="1">
        <v>125644.72</v>
      </c>
      <c r="W3105" s="4">
        <f t="shared" si="343"/>
        <v>5608780.4000013797</v>
      </c>
      <c r="X3105" s="1" t="s">
        <v>59</v>
      </c>
      <c r="Y3105" s="1" t="s">
        <v>60</v>
      </c>
      <c r="Z3105" s="8">
        <v>48567</v>
      </c>
      <c r="AA3105" s="8" t="str">
        <f>TEXT(Table2[[#This Row],[Application_Date]],"yyy")</f>
        <v>2032</v>
      </c>
      <c r="AB3105" s="8" t="str">
        <f>TEXT(Table2[[#This Row],[Application_Date]],"mmmm")</f>
        <v>December</v>
      </c>
      <c r="AC3105" s="1" t="s">
        <v>52</v>
      </c>
      <c r="AD3105" s="1" t="s">
        <v>30</v>
      </c>
      <c r="AE3105" s="1" t="s">
        <v>43</v>
      </c>
    </row>
    <row r="3106" spans="1:31" x14ac:dyDescent="0.25">
      <c r="A3106" s="1" t="s">
        <v>6352</v>
      </c>
      <c r="B3106" s="1" t="str">
        <f>IF(COUNTIF($A$2:A3106,A3106)&gt;1,"Duplicate","Unique")</f>
        <v>Unique</v>
      </c>
      <c r="C3106" s="1" t="s">
        <v>6353</v>
      </c>
      <c r="D3106" s="1" t="s">
        <v>214</v>
      </c>
      <c r="E3106" s="1" t="str">
        <f t="shared" si="337"/>
        <v>Submitted</v>
      </c>
      <c r="F3106" s="1" t="s">
        <v>35</v>
      </c>
      <c r="G3106" s="1">
        <v>65</v>
      </c>
      <c r="H3106" s="1" t="s">
        <v>24</v>
      </c>
      <c r="I3106" s="1" t="s">
        <v>48</v>
      </c>
      <c r="J3106" s="1" t="s">
        <v>70</v>
      </c>
      <c r="K3106" s="4">
        <v>1601128</v>
      </c>
      <c r="L3106" s="4" t="str">
        <f t="shared" si="338"/>
        <v>Submitted</v>
      </c>
      <c r="M3106" s="1">
        <v>396</v>
      </c>
      <c r="N3106" s="1" t="str">
        <f t="shared" si="339"/>
        <v>High_risk</v>
      </c>
      <c r="O3106" s="1" t="str">
        <f t="shared" si="340"/>
        <v>Excellent</v>
      </c>
      <c r="P3106" s="1" t="str">
        <f t="shared" si="341"/>
        <v>Submitted</v>
      </c>
      <c r="Q3106" s="1" t="str">
        <f t="shared" si="342"/>
        <v>Valid</v>
      </c>
      <c r="R3106" s="1" t="s">
        <v>70</v>
      </c>
      <c r="S3106" s="4">
        <v>3540060</v>
      </c>
      <c r="T3106" s="1">
        <v>12.81</v>
      </c>
      <c r="U3106" s="1">
        <v>12</v>
      </c>
      <c r="V3106" s="1">
        <v>295005</v>
      </c>
      <c r="W3106" s="4">
        <f t="shared" si="343"/>
        <v>3779633.6386976005</v>
      </c>
      <c r="X3106" s="1" t="s">
        <v>50</v>
      </c>
      <c r="Y3106" s="1" t="s">
        <v>51</v>
      </c>
      <c r="Z3106" s="8">
        <v>48568</v>
      </c>
      <c r="AA3106" s="8" t="str">
        <f>TEXT(Table2[[#This Row],[Application_Date]],"yyy")</f>
        <v>2032</v>
      </c>
      <c r="AB3106" s="8" t="str">
        <f>TEXT(Table2[[#This Row],[Application_Date]],"mmmm")</f>
        <v>December</v>
      </c>
      <c r="AC3106" s="1" t="s">
        <v>61</v>
      </c>
      <c r="AD3106" s="1" t="s">
        <v>30</v>
      </c>
      <c r="AE3106" s="1" t="s">
        <v>43</v>
      </c>
    </row>
    <row r="3107" spans="1:31" x14ac:dyDescent="0.25">
      <c r="A3107" s="1" t="s">
        <v>6354</v>
      </c>
      <c r="B3107" s="1" t="str">
        <f>IF(COUNTIF($A$2:A3107,A3107)&gt;1,"Duplicate","Unique")</f>
        <v>Unique</v>
      </c>
      <c r="C3107" s="1" t="s">
        <v>6355</v>
      </c>
      <c r="D3107" s="1" t="s">
        <v>136</v>
      </c>
      <c r="E3107" s="1" t="str">
        <f t="shared" si="337"/>
        <v>Submitted</v>
      </c>
      <c r="F3107" s="1" t="s">
        <v>35</v>
      </c>
      <c r="G3107" s="1">
        <v>25</v>
      </c>
      <c r="H3107" s="1" t="s">
        <v>36</v>
      </c>
      <c r="I3107" s="1" t="s">
        <v>25</v>
      </c>
      <c r="J3107" s="1" t="s">
        <v>26</v>
      </c>
      <c r="K3107" s="4">
        <v>778336</v>
      </c>
      <c r="L3107" s="4" t="str">
        <f t="shared" si="338"/>
        <v>Submitted</v>
      </c>
      <c r="M3107" s="1">
        <v>743</v>
      </c>
      <c r="N3107" s="1" t="str">
        <f t="shared" si="339"/>
        <v>low_risk</v>
      </c>
      <c r="O3107" s="1" t="str">
        <f t="shared" si="340"/>
        <v>Excellent</v>
      </c>
      <c r="P3107" s="1" t="str">
        <f t="shared" si="341"/>
        <v>Submitted</v>
      </c>
      <c r="Q3107" s="1" t="str">
        <f t="shared" si="342"/>
        <v>Valid</v>
      </c>
      <c r="R3107" s="1" t="s">
        <v>6</v>
      </c>
      <c r="S3107" s="4">
        <v>3623555</v>
      </c>
      <c r="T3107" s="1">
        <v>10.74</v>
      </c>
      <c r="U3107" s="1">
        <v>36</v>
      </c>
      <c r="V3107" s="1">
        <v>100654.31</v>
      </c>
      <c r="W3107" s="4">
        <f t="shared" si="343"/>
        <v>3243081.7253288715</v>
      </c>
      <c r="X3107" s="1" t="s">
        <v>39</v>
      </c>
      <c r="Y3107" s="1" t="s">
        <v>40</v>
      </c>
      <c r="Z3107" s="8">
        <v>48569</v>
      </c>
      <c r="AA3107" s="8" t="str">
        <f>TEXT(Table2[[#This Row],[Application_Date]],"yyy")</f>
        <v>2032</v>
      </c>
      <c r="AB3107" s="8" t="str">
        <f>TEXT(Table2[[#This Row],[Application_Date]],"mmmm")</f>
        <v>December</v>
      </c>
      <c r="AC3107" s="1" t="s">
        <v>61</v>
      </c>
      <c r="AD3107" s="1" t="s">
        <v>42</v>
      </c>
      <c r="AE3107" s="1" t="s">
        <v>43</v>
      </c>
    </row>
    <row r="3108" spans="1:31" x14ac:dyDescent="0.25">
      <c r="A3108" s="1" t="s">
        <v>6356</v>
      </c>
      <c r="B3108" s="1" t="str">
        <f>IF(COUNTIF($A$2:A3108,A3108)&gt;1,"Duplicate","Unique")</f>
        <v>Unique</v>
      </c>
      <c r="C3108" s="1" t="s">
        <v>6357</v>
      </c>
      <c r="D3108" s="1" t="s">
        <v>196</v>
      </c>
      <c r="E3108" s="1" t="str">
        <f t="shared" si="337"/>
        <v>Submitted</v>
      </c>
      <c r="F3108" s="1" t="s">
        <v>47</v>
      </c>
      <c r="G3108" s="1">
        <v>20</v>
      </c>
      <c r="H3108" s="1" t="s">
        <v>36</v>
      </c>
      <c r="I3108" s="1" t="s">
        <v>25</v>
      </c>
      <c r="J3108" s="1" t="s">
        <v>37</v>
      </c>
      <c r="K3108" s="4">
        <v>1364618</v>
      </c>
      <c r="L3108" s="4" t="str">
        <f t="shared" si="338"/>
        <v>Submitted</v>
      </c>
      <c r="M3108" s="1">
        <v>670</v>
      </c>
      <c r="N3108" s="1" t="str">
        <f t="shared" si="339"/>
        <v>low_risk</v>
      </c>
      <c r="O3108" s="1" t="str">
        <f t="shared" si="340"/>
        <v>Excellent</v>
      </c>
      <c r="P3108" s="1" t="str">
        <f t="shared" si="341"/>
        <v>Submitted</v>
      </c>
      <c r="Q3108" s="1" t="str">
        <f t="shared" si="342"/>
        <v>Valid</v>
      </c>
      <c r="R3108" s="1" t="s">
        <v>82</v>
      </c>
      <c r="S3108" s="4">
        <v>169399</v>
      </c>
      <c r="T3108" s="1">
        <v>10.72</v>
      </c>
      <c r="U3108" s="1">
        <v>36</v>
      </c>
      <c r="V3108" s="1">
        <v>4705.53</v>
      </c>
      <c r="W3108" s="4">
        <f t="shared" si="343"/>
        <v>151329.77334917313</v>
      </c>
      <c r="X3108" s="1" t="s">
        <v>85</v>
      </c>
      <c r="Y3108" s="1" t="s">
        <v>86</v>
      </c>
      <c r="Z3108" s="8">
        <v>48570</v>
      </c>
      <c r="AA3108" s="8" t="str">
        <f>TEXT(Table2[[#This Row],[Application_Date]],"yyy")</f>
        <v>2032</v>
      </c>
      <c r="AB3108" s="8" t="str">
        <f>TEXT(Table2[[#This Row],[Application_Date]],"mmmm")</f>
        <v>December</v>
      </c>
      <c r="AC3108" s="1" t="s">
        <v>52</v>
      </c>
      <c r="AD3108" s="1" t="s">
        <v>30</v>
      </c>
      <c r="AE3108" s="1" t="s">
        <v>66</v>
      </c>
    </row>
    <row r="3109" spans="1:31" x14ac:dyDescent="0.25">
      <c r="A3109" s="1" t="s">
        <v>6358</v>
      </c>
      <c r="B3109" s="1" t="str">
        <f>IF(COUNTIF($A$2:A3109,A3109)&gt;1,"Duplicate","Unique")</f>
        <v>Unique</v>
      </c>
      <c r="C3109" s="1" t="s">
        <v>6359</v>
      </c>
      <c r="D3109" s="1" t="s">
        <v>136</v>
      </c>
      <c r="E3109" s="1" t="str">
        <f t="shared" si="337"/>
        <v>Submitted</v>
      </c>
      <c r="F3109" s="1" t="s">
        <v>35</v>
      </c>
      <c r="G3109" s="1">
        <v>32</v>
      </c>
      <c r="H3109" s="1" t="s">
        <v>36</v>
      </c>
      <c r="I3109" s="1" t="s">
        <v>48</v>
      </c>
      <c r="J3109" s="1" t="s">
        <v>70</v>
      </c>
      <c r="K3109" s="4">
        <v>382426</v>
      </c>
      <c r="L3109" s="4" t="str">
        <f t="shared" si="338"/>
        <v>Submitted</v>
      </c>
      <c r="M3109" s="1">
        <v>519</v>
      </c>
      <c r="N3109" s="1" t="str">
        <f t="shared" si="339"/>
        <v>High_risk</v>
      </c>
      <c r="O3109" s="1" t="str">
        <f t="shared" si="340"/>
        <v>Excellent</v>
      </c>
      <c r="P3109" s="1" t="str">
        <f t="shared" si="341"/>
        <v>Submitted</v>
      </c>
      <c r="Q3109" s="1" t="str">
        <f t="shared" si="342"/>
        <v>Valid</v>
      </c>
      <c r="R3109" s="1" t="s">
        <v>70</v>
      </c>
      <c r="S3109" s="4">
        <v>1040279</v>
      </c>
      <c r="T3109" s="1">
        <v>12.79</v>
      </c>
      <c r="U3109" s="1">
        <v>180</v>
      </c>
      <c r="V3109" s="1">
        <v>5779.33</v>
      </c>
      <c r="W3109" s="4">
        <f t="shared" si="343"/>
        <v>1108764.0341666664</v>
      </c>
      <c r="X3109" s="1" t="s">
        <v>59</v>
      </c>
      <c r="Y3109" s="1" t="s">
        <v>60</v>
      </c>
      <c r="Z3109" s="8">
        <v>48571</v>
      </c>
      <c r="AA3109" s="8" t="str">
        <f>TEXT(Table2[[#This Row],[Application_Date]],"yyy")</f>
        <v>2032</v>
      </c>
      <c r="AB3109" s="8" t="str">
        <f>TEXT(Table2[[#This Row],[Application_Date]],"mmmm")</f>
        <v>December</v>
      </c>
      <c r="AC3109" s="1" t="s">
        <v>52</v>
      </c>
      <c r="AD3109" s="1" t="s">
        <v>30</v>
      </c>
      <c r="AE3109" s="1" t="s">
        <v>31</v>
      </c>
    </row>
    <row r="3110" spans="1:31" x14ac:dyDescent="0.25">
      <c r="A3110" s="1" t="s">
        <v>6360</v>
      </c>
      <c r="B3110" s="1" t="str">
        <f>IF(COUNTIF($A$2:A3110,A3110)&gt;1,"Duplicate","Unique")</f>
        <v>Unique</v>
      </c>
      <c r="C3110" s="1" t="s">
        <v>6361</v>
      </c>
      <c r="D3110" s="1" t="s">
        <v>1280</v>
      </c>
      <c r="E3110" s="1" t="str">
        <f t="shared" si="337"/>
        <v>Submitted</v>
      </c>
      <c r="F3110" s="1" t="s">
        <v>35</v>
      </c>
      <c r="G3110" s="1">
        <v>62</v>
      </c>
      <c r="H3110" s="1" t="s">
        <v>36</v>
      </c>
      <c r="I3110" s="1" t="s">
        <v>48</v>
      </c>
      <c r="J3110" s="1" t="s">
        <v>70</v>
      </c>
      <c r="K3110" s="4">
        <v>1799366</v>
      </c>
      <c r="L3110" s="4" t="str">
        <f t="shared" si="338"/>
        <v>Submitted</v>
      </c>
      <c r="M3110" s="1">
        <v>530</v>
      </c>
      <c r="N3110" s="1" t="str">
        <f t="shared" si="339"/>
        <v>High_risk</v>
      </c>
      <c r="O3110" s="1" t="str">
        <f t="shared" si="340"/>
        <v>Excellent</v>
      </c>
      <c r="P3110" s="1" t="str">
        <f t="shared" si="341"/>
        <v>Submitted</v>
      </c>
      <c r="Q3110" s="1" t="str">
        <f t="shared" si="342"/>
        <v>Valid</v>
      </c>
      <c r="R3110" s="1" t="s">
        <v>82</v>
      </c>
      <c r="S3110" s="4">
        <v>2733206</v>
      </c>
      <c r="T3110" s="1">
        <v>14.95</v>
      </c>
      <c r="U3110" s="1">
        <v>60</v>
      </c>
      <c r="V3110" s="1">
        <v>45553.43</v>
      </c>
      <c r="W3110" s="4">
        <f t="shared" si="343"/>
        <v>3405119.1416666666</v>
      </c>
      <c r="X3110" s="1" t="s">
        <v>39</v>
      </c>
      <c r="Y3110" s="1" t="s">
        <v>40</v>
      </c>
      <c r="Z3110" s="8">
        <v>48572</v>
      </c>
      <c r="AA3110" s="8" t="str">
        <f>TEXT(Table2[[#This Row],[Application_Date]],"yyy")</f>
        <v>2032</v>
      </c>
      <c r="AB3110" s="8" t="str">
        <f>TEXT(Table2[[#This Row],[Application_Date]],"mmmm")</f>
        <v>December</v>
      </c>
      <c r="AC3110" s="1" t="s">
        <v>61</v>
      </c>
      <c r="AD3110" s="1" t="s">
        <v>42</v>
      </c>
      <c r="AE3110" s="1" t="s">
        <v>62</v>
      </c>
    </row>
    <row r="3111" spans="1:31" x14ac:dyDescent="0.25">
      <c r="A3111" s="1" t="s">
        <v>6362</v>
      </c>
      <c r="B3111" s="1" t="str">
        <f>IF(COUNTIF($A$2:A3111,A3111)&gt;1,"Duplicate","Unique")</f>
        <v>Unique</v>
      </c>
      <c r="C3111" s="1" t="s">
        <v>6363</v>
      </c>
      <c r="D3111" s="1" t="s">
        <v>151</v>
      </c>
      <c r="E3111" s="1" t="str">
        <f t="shared" si="337"/>
        <v>Submitted</v>
      </c>
      <c r="F3111" s="1" t="s">
        <v>35</v>
      </c>
      <c r="G3111" s="1">
        <v>37</v>
      </c>
      <c r="H3111" s="1" t="s">
        <v>24</v>
      </c>
      <c r="I3111" s="1" t="s">
        <v>25</v>
      </c>
      <c r="J3111" s="1" t="s">
        <v>70</v>
      </c>
      <c r="K3111" s="4">
        <v>789686</v>
      </c>
      <c r="L3111" s="4" t="str">
        <f t="shared" si="338"/>
        <v>Submitted</v>
      </c>
      <c r="M3111" s="1">
        <v>846</v>
      </c>
      <c r="N3111" s="1" t="str">
        <f t="shared" si="339"/>
        <v>medium_risk</v>
      </c>
      <c r="O3111" s="1" t="str">
        <f t="shared" si="340"/>
        <v>Excellent</v>
      </c>
      <c r="P3111" s="1" t="str">
        <f t="shared" si="341"/>
        <v>Submitted</v>
      </c>
      <c r="Q3111" s="1" t="str">
        <f t="shared" si="342"/>
        <v>Valid</v>
      </c>
      <c r="R3111" s="1" t="s">
        <v>70</v>
      </c>
      <c r="S3111" s="4">
        <v>968809</v>
      </c>
      <c r="T3111" s="1">
        <v>14.66</v>
      </c>
      <c r="U3111" s="1">
        <v>36</v>
      </c>
      <c r="V3111" s="1">
        <v>26911.360000000001</v>
      </c>
      <c r="W3111" s="4">
        <f t="shared" si="343"/>
        <v>1183561.6616670582</v>
      </c>
      <c r="X3111" s="1" t="s">
        <v>59</v>
      </c>
      <c r="Y3111" s="1" t="s">
        <v>60</v>
      </c>
      <c r="Z3111" s="8">
        <v>48573</v>
      </c>
      <c r="AA3111" s="8" t="str">
        <f>TEXT(Table2[[#This Row],[Application_Date]],"yyy")</f>
        <v>2032</v>
      </c>
      <c r="AB3111" s="8" t="str">
        <f>TEXT(Table2[[#This Row],[Application_Date]],"mmmm")</f>
        <v>December</v>
      </c>
      <c r="AC3111" s="1" t="s">
        <v>61</v>
      </c>
      <c r="AD3111" s="1" t="s">
        <v>30</v>
      </c>
      <c r="AE3111" s="1" t="s">
        <v>66</v>
      </c>
    </row>
    <row r="3112" spans="1:31" x14ac:dyDescent="0.25">
      <c r="A3112" s="1" t="s">
        <v>6364</v>
      </c>
      <c r="B3112" s="1" t="str">
        <f>IF(COUNTIF($A$2:A3112,A3112)&gt;1,"Duplicate","Unique")</f>
        <v>Unique</v>
      </c>
      <c r="C3112" s="1" t="s">
        <v>6365</v>
      </c>
      <c r="D3112" s="1" t="s">
        <v>638</v>
      </c>
      <c r="E3112" s="1" t="str">
        <f t="shared" si="337"/>
        <v>Submitted</v>
      </c>
      <c r="F3112" s="1" t="s">
        <v>35</v>
      </c>
      <c r="G3112" s="1">
        <v>45</v>
      </c>
      <c r="H3112" s="1" t="s">
        <v>36</v>
      </c>
      <c r="I3112" s="1" t="s">
        <v>48</v>
      </c>
      <c r="J3112" s="1" t="s">
        <v>49</v>
      </c>
      <c r="K3112" s="4">
        <v>1416178</v>
      </c>
      <c r="L3112" s="4" t="str">
        <f t="shared" si="338"/>
        <v>Submitted</v>
      </c>
      <c r="M3112" s="1">
        <v>864</v>
      </c>
      <c r="N3112" s="1" t="str">
        <f t="shared" si="339"/>
        <v>medium_risk</v>
      </c>
      <c r="O3112" s="1" t="str">
        <f t="shared" si="340"/>
        <v>Excellent</v>
      </c>
      <c r="P3112" s="1" t="str">
        <f t="shared" si="341"/>
        <v>Submitted</v>
      </c>
      <c r="Q3112" s="1" t="str">
        <f t="shared" si="342"/>
        <v>Valid</v>
      </c>
      <c r="R3112" s="1" t="s">
        <v>27</v>
      </c>
      <c r="S3112" s="4">
        <v>1734380</v>
      </c>
      <c r="T3112" s="1">
        <v>17.07</v>
      </c>
      <c r="U3112" s="1">
        <v>12</v>
      </c>
      <c r="V3112" s="1">
        <v>144531.67000000001</v>
      </c>
      <c r="W3112" s="4">
        <f t="shared" si="343"/>
        <v>2467215.950667127</v>
      </c>
      <c r="X3112" s="1" t="s">
        <v>59</v>
      </c>
      <c r="Y3112" s="1" t="s">
        <v>60</v>
      </c>
      <c r="Z3112" s="8">
        <v>48574</v>
      </c>
      <c r="AA3112" s="8" t="str">
        <f>TEXT(Table2[[#This Row],[Application_Date]],"yyy")</f>
        <v>2032</v>
      </c>
      <c r="AB3112" s="8" t="str">
        <f>TEXT(Table2[[#This Row],[Application_Date]],"mmmm")</f>
        <v>December</v>
      </c>
      <c r="AC3112" s="1" t="s">
        <v>41</v>
      </c>
      <c r="AD3112" s="1" t="s">
        <v>42</v>
      </c>
      <c r="AE3112" s="1" t="s">
        <v>66</v>
      </c>
    </row>
    <row r="3113" spans="1:31" x14ac:dyDescent="0.25">
      <c r="A3113" s="1" t="s">
        <v>6366</v>
      </c>
      <c r="B3113" s="1" t="str">
        <f>IF(COUNTIF($A$2:A3113,A3113)&gt;1,"Duplicate","Unique")</f>
        <v>Unique</v>
      </c>
      <c r="C3113" s="1" t="s">
        <v>6367</v>
      </c>
      <c r="D3113" s="1" t="s">
        <v>766</v>
      </c>
      <c r="E3113" s="1" t="str">
        <f t="shared" si="337"/>
        <v>Submitted</v>
      </c>
      <c r="F3113" s="1" t="s">
        <v>47</v>
      </c>
      <c r="G3113" s="1">
        <v>28</v>
      </c>
      <c r="H3113" s="1" t="s">
        <v>36</v>
      </c>
      <c r="I3113" s="1" t="s">
        <v>25</v>
      </c>
      <c r="J3113" s="1" t="s">
        <v>49</v>
      </c>
      <c r="K3113" s="4">
        <v>744486</v>
      </c>
      <c r="L3113" s="4" t="str">
        <f t="shared" si="338"/>
        <v>Submitted</v>
      </c>
      <c r="M3113" s="1">
        <v>783</v>
      </c>
      <c r="N3113" s="1" t="str">
        <f t="shared" si="339"/>
        <v>medium_risk</v>
      </c>
      <c r="O3113" s="1" t="str">
        <f t="shared" si="340"/>
        <v>Excellent</v>
      </c>
      <c r="P3113" s="1" t="str">
        <f t="shared" si="341"/>
        <v>Submitted</v>
      </c>
      <c r="Q3113" s="1" t="str">
        <f t="shared" si="342"/>
        <v>Valid</v>
      </c>
      <c r="R3113" s="1" t="s">
        <v>38</v>
      </c>
      <c r="S3113" s="4">
        <v>2307400</v>
      </c>
      <c r="T3113" s="1">
        <v>17.87</v>
      </c>
      <c r="U3113" s="1">
        <v>36</v>
      </c>
      <c r="V3113" s="1">
        <v>64094.44</v>
      </c>
      <c r="W3113" s="4">
        <f t="shared" si="343"/>
        <v>3436103.1666666861</v>
      </c>
      <c r="X3113" s="1" t="s">
        <v>39</v>
      </c>
      <c r="Y3113" s="1" t="s">
        <v>40</v>
      </c>
      <c r="Z3113" s="8">
        <v>48575</v>
      </c>
      <c r="AA3113" s="8" t="str">
        <f>TEXT(Table2[[#This Row],[Application_Date]],"yyy")</f>
        <v>2032</v>
      </c>
      <c r="AB3113" s="8" t="str">
        <f>TEXT(Table2[[#This Row],[Application_Date]],"mmmm")</f>
        <v>December</v>
      </c>
      <c r="AC3113" s="1" t="s">
        <v>61</v>
      </c>
      <c r="AD3113" s="1" t="s">
        <v>30</v>
      </c>
      <c r="AE3113" s="1" t="s">
        <v>62</v>
      </c>
    </row>
    <row r="3114" spans="1:31" x14ac:dyDescent="0.25">
      <c r="A3114" s="1" t="s">
        <v>6368</v>
      </c>
      <c r="B3114" s="1" t="str">
        <f>IF(COUNTIF($A$2:A3114,A3114)&gt;1,"Duplicate","Unique")</f>
        <v>Unique</v>
      </c>
      <c r="C3114" s="1" t="s">
        <v>6369</v>
      </c>
      <c r="D3114" s="1">
        <v>0</v>
      </c>
      <c r="E3114" s="1" t="str">
        <f t="shared" si="337"/>
        <v>Submitted</v>
      </c>
      <c r="F3114" s="1" t="s">
        <v>47</v>
      </c>
      <c r="G3114" s="1">
        <v>21</v>
      </c>
      <c r="H3114" s="1" t="s">
        <v>24</v>
      </c>
      <c r="I3114" s="1" t="s">
        <v>48</v>
      </c>
      <c r="J3114" s="1" t="s">
        <v>70</v>
      </c>
      <c r="K3114" s="4">
        <v>2116337</v>
      </c>
      <c r="L3114" s="4" t="str">
        <f t="shared" si="338"/>
        <v>Submitted</v>
      </c>
      <c r="M3114" s="1">
        <v>393</v>
      </c>
      <c r="N3114" s="1" t="str">
        <f t="shared" si="339"/>
        <v>High_risk</v>
      </c>
      <c r="O3114" s="1" t="str">
        <f t="shared" si="340"/>
        <v>Excellent</v>
      </c>
      <c r="P3114" s="1" t="str">
        <f t="shared" si="341"/>
        <v>Submitted</v>
      </c>
      <c r="Q3114" s="1" t="str">
        <f t="shared" si="342"/>
        <v>Valid</v>
      </c>
      <c r="R3114" s="1" t="s">
        <v>6</v>
      </c>
      <c r="S3114" s="4">
        <v>2309162</v>
      </c>
      <c r="T3114" s="1">
        <v>11.14</v>
      </c>
      <c r="U3114" s="1">
        <v>36</v>
      </c>
      <c r="V3114" s="1">
        <v>64143.39</v>
      </c>
      <c r="W3114" s="4">
        <f t="shared" si="343"/>
        <v>2143672.0567827057</v>
      </c>
      <c r="X3114" s="1" t="s">
        <v>59</v>
      </c>
      <c r="Y3114" s="1" t="s">
        <v>60</v>
      </c>
      <c r="Z3114" s="8">
        <v>48576</v>
      </c>
      <c r="AA3114" s="8" t="str">
        <f>TEXT(Table2[[#This Row],[Application_Date]],"yyy")</f>
        <v>2032</v>
      </c>
      <c r="AB3114" s="8" t="str">
        <f>TEXT(Table2[[#This Row],[Application_Date]],"mmmm")</f>
        <v>December</v>
      </c>
      <c r="AC3114" s="1" t="s">
        <v>61</v>
      </c>
      <c r="AD3114" s="1" t="s">
        <v>30</v>
      </c>
      <c r="AE3114" s="1" t="s">
        <v>43</v>
      </c>
    </row>
    <row r="3115" spans="1:31" x14ac:dyDescent="0.25">
      <c r="A3115" s="1" t="s">
        <v>6370</v>
      </c>
      <c r="B3115" s="1" t="str">
        <f>IF(COUNTIF($A$2:A3115,A3115)&gt;1,"Duplicate","Unique")</f>
        <v>Unique</v>
      </c>
      <c r="C3115" s="1" t="s">
        <v>6371</v>
      </c>
      <c r="D3115" s="1" t="s">
        <v>296</v>
      </c>
      <c r="E3115" s="1" t="str">
        <f t="shared" si="337"/>
        <v>Submitted</v>
      </c>
      <c r="F3115" s="1" t="s">
        <v>47</v>
      </c>
      <c r="G3115" s="1">
        <v>63</v>
      </c>
      <c r="H3115" s="1" t="s">
        <v>24</v>
      </c>
      <c r="I3115" s="1" t="s">
        <v>25</v>
      </c>
      <c r="J3115" s="1" t="s">
        <v>26</v>
      </c>
      <c r="K3115" s="4">
        <v>582295</v>
      </c>
      <c r="L3115" s="4" t="str">
        <f t="shared" si="338"/>
        <v>Submitted</v>
      </c>
      <c r="M3115" s="1">
        <v>780</v>
      </c>
      <c r="N3115" s="1" t="str">
        <f t="shared" si="339"/>
        <v>medium_risk</v>
      </c>
      <c r="O3115" s="1" t="str">
        <f t="shared" si="340"/>
        <v>Excellent</v>
      </c>
      <c r="P3115" s="1" t="str">
        <f t="shared" si="341"/>
        <v>Submitted</v>
      </c>
      <c r="Q3115" s="1" t="str">
        <f t="shared" si="342"/>
        <v>Valid</v>
      </c>
      <c r="R3115" s="1" t="s">
        <v>70</v>
      </c>
      <c r="S3115" s="4">
        <v>506699</v>
      </c>
      <c r="T3115" s="1">
        <v>11.37</v>
      </c>
      <c r="U3115" s="1">
        <v>120</v>
      </c>
      <c r="V3115" s="1">
        <v>4222.49</v>
      </c>
      <c r="W3115" s="4">
        <f t="shared" si="343"/>
        <v>480097.30249999993</v>
      </c>
      <c r="X3115" s="1" t="s">
        <v>28</v>
      </c>
      <c r="Y3115" s="1" t="s">
        <v>29</v>
      </c>
      <c r="Z3115" s="8">
        <v>48577</v>
      </c>
      <c r="AA3115" s="8" t="str">
        <f>TEXT(Table2[[#This Row],[Application_Date]],"yyy")</f>
        <v>2032</v>
      </c>
      <c r="AB3115" s="8" t="str">
        <f>TEXT(Table2[[#This Row],[Application_Date]],"mmmm")</f>
        <v>December</v>
      </c>
      <c r="AC3115" s="1" t="s">
        <v>61</v>
      </c>
      <c r="AD3115" s="1" t="s">
        <v>42</v>
      </c>
      <c r="AE3115" s="1" t="s">
        <v>66</v>
      </c>
    </row>
    <row r="3116" spans="1:31" x14ac:dyDescent="0.25">
      <c r="A3116" s="1" t="s">
        <v>6372</v>
      </c>
      <c r="B3116" s="1" t="str">
        <f>IF(COUNTIF($A$2:A3116,A3116)&gt;1,"Duplicate","Unique")</f>
        <v>Unique</v>
      </c>
      <c r="C3116" s="1" t="s">
        <v>6373</v>
      </c>
      <c r="D3116" s="1" t="s">
        <v>177</v>
      </c>
      <c r="E3116" s="1" t="str">
        <f t="shared" si="337"/>
        <v>Submitted</v>
      </c>
      <c r="F3116" s="1" t="s">
        <v>47</v>
      </c>
      <c r="G3116" s="1">
        <v>24</v>
      </c>
      <c r="H3116" s="1" t="s">
        <v>24</v>
      </c>
      <c r="I3116" s="1" t="s">
        <v>25</v>
      </c>
      <c r="J3116" s="1" t="s">
        <v>37</v>
      </c>
      <c r="K3116" s="4">
        <v>328251</v>
      </c>
      <c r="L3116" s="4" t="str">
        <f t="shared" si="338"/>
        <v>Submitted</v>
      </c>
      <c r="M3116" s="1">
        <v>582</v>
      </c>
      <c r="N3116" s="1" t="str">
        <f t="shared" si="339"/>
        <v>High_risk</v>
      </c>
      <c r="O3116" s="1" t="str">
        <f t="shared" si="340"/>
        <v>Excellent</v>
      </c>
      <c r="P3116" s="1" t="str">
        <f t="shared" si="341"/>
        <v>Submitted</v>
      </c>
      <c r="Q3116" s="1" t="str">
        <f t="shared" si="342"/>
        <v>Valid</v>
      </c>
      <c r="R3116" s="1" t="s">
        <v>6</v>
      </c>
      <c r="S3116" s="4">
        <v>1385098</v>
      </c>
      <c r="T3116" s="1">
        <v>12.27</v>
      </c>
      <c r="U3116" s="1">
        <v>120</v>
      </c>
      <c r="V3116" s="1">
        <v>11542.48</v>
      </c>
      <c r="W3116" s="4">
        <f t="shared" si="343"/>
        <v>1416262.7049999998</v>
      </c>
      <c r="X3116" s="1" t="s">
        <v>28</v>
      </c>
      <c r="Y3116" s="1" t="s">
        <v>29</v>
      </c>
      <c r="Z3116" s="8">
        <v>48578</v>
      </c>
      <c r="AA3116" s="8" t="str">
        <f>TEXT(Table2[[#This Row],[Application_Date]],"yyy")</f>
        <v>2032</v>
      </c>
      <c r="AB3116" s="8" t="str">
        <f>TEXT(Table2[[#This Row],[Application_Date]],"mmmm")</f>
        <v>December</v>
      </c>
      <c r="AC3116" s="1" t="s">
        <v>41</v>
      </c>
      <c r="AD3116" s="1" t="s">
        <v>42</v>
      </c>
      <c r="AE3116" s="1" t="s">
        <v>62</v>
      </c>
    </row>
    <row r="3117" spans="1:31" x14ac:dyDescent="0.25">
      <c r="A3117" s="1" t="s">
        <v>6374</v>
      </c>
      <c r="B3117" s="1" t="str">
        <f>IF(COUNTIF($A$2:A3117,A3117)&gt;1,"Duplicate","Unique")</f>
        <v>Unique</v>
      </c>
      <c r="C3117" s="1" t="s">
        <v>6375</v>
      </c>
      <c r="D3117" s="1" t="s">
        <v>115</v>
      </c>
      <c r="E3117" s="1" t="str">
        <f t="shared" si="337"/>
        <v>Submitted</v>
      </c>
      <c r="F3117" s="1" t="s">
        <v>47</v>
      </c>
      <c r="G3117" s="1">
        <v>50</v>
      </c>
      <c r="H3117" s="1" t="s">
        <v>36</v>
      </c>
      <c r="I3117" s="1" t="s">
        <v>48</v>
      </c>
      <c r="J3117" s="1" t="s">
        <v>70</v>
      </c>
      <c r="K3117" s="4">
        <v>925585</v>
      </c>
      <c r="L3117" s="4" t="str">
        <f t="shared" si="338"/>
        <v>Submitted</v>
      </c>
      <c r="M3117" s="1">
        <v>710</v>
      </c>
      <c r="N3117" s="1" t="str">
        <f t="shared" si="339"/>
        <v>low_risk</v>
      </c>
      <c r="O3117" s="1" t="str">
        <f t="shared" si="340"/>
        <v>Excellent</v>
      </c>
      <c r="P3117" s="1" t="str">
        <f t="shared" si="341"/>
        <v>Submitted</v>
      </c>
      <c r="Q3117" s="1" t="str">
        <f t="shared" si="342"/>
        <v>Valid</v>
      </c>
      <c r="R3117" s="1" t="s">
        <v>38</v>
      </c>
      <c r="S3117" s="4">
        <v>503088</v>
      </c>
      <c r="T3117" s="1">
        <v>10.34</v>
      </c>
      <c r="U3117" s="1">
        <v>120</v>
      </c>
      <c r="V3117" s="1">
        <v>4192.3999999999996</v>
      </c>
      <c r="W3117" s="4">
        <f t="shared" si="343"/>
        <v>433494.16000000003</v>
      </c>
      <c r="X3117" s="1" t="s">
        <v>50</v>
      </c>
      <c r="Y3117" s="1" t="s">
        <v>51</v>
      </c>
      <c r="Z3117" s="8">
        <v>48579</v>
      </c>
      <c r="AA3117" s="8" t="str">
        <f>TEXT(Table2[[#This Row],[Application_Date]],"yyy")</f>
        <v>2032</v>
      </c>
      <c r="AB3117" s="8" t="str">
        <f>TEXT(Table2[[#This Row],[Application_Date]],"mmmm")</f>
        <v>December</v>
      </c>
      <c r="AC3117" s="1" t="s">
        <v>61</v>
      </c>
      <c r="AD3117" s="1" t="s">
        <v>30</v>
      </c>
      <c r="AE3117" s="1" t="s">
        <v>62</v>
      </c>
    </row>
    <row r="3118" spans="1:31" x14ac:dyDescent="0.25">
      <c r="A3118" s="1" t="s">
        <v>6376</v>
      </c>
      <c r="B3118" s="1" t="str">
        <f>IF(COUNTIF($A$2:A3118,A3118)&gt;1,"Duplicate","Unique")</f>
        <v>Unique</v>
      </c>
      <c r="C3118" s="1" t="s">
        <v>6377</v>
      </c>
      <c r="D3118" s="1" t="s">
        <v>309</v>
      </c>
      <c r="E3118" s="1" t="str">
        <f t="shared" si="337"/>
        <v>Submitted</v>
      </c>
      <c r="F3118" s="1" t="s">
        <v>35</v>
      </c>
      <c r="G3118" s="1">
        <v>22</v>
      </c>
      <c r="H3118" s="1" t="s">
        <v>36</v>
      </c>
      <c r="I3118" s="1" t="s">
        <v>48</v>
      </c>
      <c r="J3118" s="1" t="s">
        <v>49</v>
      </c>
      <c r="K3118" s="4">
        <v>290190</v>
      </c>
      <c r="L3118" s="4" t="str">
        <f t="shared" si="338"/>
        <v>Submitted</v>
      </c>
      <c r="M3118" s="1">
        <v>356</v>
      </c>
      <c r="N3118" s="1" t="str">
        <f t="shared" si="339"/>
        <v>High_risk</v>
      </c>
      <c r="O3118" s="1" t="str">
        <f t="shared" si="340"/>
        <v>Excellent</v>
      </c>
      <c r="P3118" s="1" t="str">
        <f t="shared" si="341"/>
        <v>Submitted</v>
      </c>
      <c r="Q3118" s="1" t="str">
        <f t="shared" si="342"/>
        <v>Valid</v>
      </c>
      <c r="R3118" s="1" t="s">
        <v>6</v>
      </c>
      <c r="S3118" s="4">
        <v>3420364</v>
      </c>
      <c r="T3118" s="1">
        <v>12.08</v>
      </c>
      <c r="U3118" s="1">
        <v>24</v>
      </c>
      <c r="V3118" s="1">
        <v>142515.17000000001</v>
      </c>
      <c r="W3118" s="4">
        <f t="shared" si="343"/>
        <v>3443166.6161418608</v>
      </c>
      <c r="X3118" s="1" t="s">
        <v>95</v>
      </c>
      <c r="Y3118" s="1" t="s">
        <v>96</v>
      </c>
      <c r="Z3118" s="8">
        <v>48580</v>
      </c>
      <c r="AA3118" s="8" t="str">
        <f>TEXT(Table2[[#This Row],[Application_Date]],"yyy")</f>
        <v>2033</v>
      </c>
      <c r="AB3118" s="8" t="str">
        <f>TEXT(Table2[[#This Row],[Application_Date]],"mmmm")</f>
        <v>January</v>
      </c>
      <c r="AC3118" s="1" t="s">
        <v>61</v>
      </c>
      <c r="AD3118" s="1" t="s">
        <v>42</v>
      </c>
      <c r="AE3118" s="1" t="s">
        <v>43</v>
      </c>
    </row>
    <row r="3119" spans="1:31" x14ac:dyDescent="0.25">
      <c r="A3119" s="1" t="s">
        <v>6378</v>
      </c>
      <c r="B3119" s="1" t="str">
        <f>IF(COUNTIF($A$2:A3119,A3119)&gt;1,"Duplicate","Unique")</f>
        <v>Unique</v>
      </c>
      <c r="C3119" s="1" t="s">
        <v>6379</v>
      </c>
      <c r="D3119" s="1" t="s">
        <v>58</v>
      </c>
      <c r="E3119" s="1" t="str">
        <f t="shared" si="337"/>
        <v>Submitted</v>
      </c>
      <c r="F3119" s="1" t="s">
        <v>35</v>
      </c>
      <c r="G3119" s="1">
        <v>19</v>
      </c>
      <c r="H3119" s="1" t="s">
        <v>24</v>
      </c>
      <c r="I3119" s="1" t="s">
        <v>48</v>
      </c>
      <c r="J3119" s="1" t="s">
        <v>49</v>
      </c>
      <c r="K3119" s="4">
        <v>1800922</v>
      </c>
      <c r="L3119" s="4" t="str">
        <f t="shared" si="338"/>
        <v>Submitted</v>
      </c>
      <c r="M3119" s="1">
        <v>453</v>
      </c>
      <c r="N3119" s="1" t="str">
        <f t="shared" si="339"/>
        <v>High_risk</v>
      </c>
      <c r="O3119" s="1" t="str">
        <f t="shared" si="340"/>
        <v>Excellent</v>
      </c>
      <c r="P3119" s="1" t="str">
        <f t="shared" si="341"/>
        <v>Submitted</v>
      </c>
      <c r="Q3119" s="1" t="str">
        <f t="shared" si="342"/>
        <v>Valid</v>
      </c>
      <c r="R3119" s="1" t="s">
        <v>27</v>
      </c>
      <c r="S3119" s="4">
        <v>3649843</v>
      </c>
      <c r="T3119" s="1">
        <v>9.5500000000000007</v>
      </c>
      <c r="U3119" s="1">
        <v>60</v>
      </c>
      <c r="V3119" s="1">
        <v>60830.720000000001</v>
      </c>
      <c r="W3119" s="4">
        <f t="shared" si="343"/>
        <v>2904666.7208333351</v>
      </c>
      <c r="X3119" s="1" t="s">
        <v>59</v>
      </c>
      <c r="Y3119" s="1" t="s">
        <v>60</v>
      </c>
      <c r="Z3119" s="8">
        <v>48581</v>
      </c>
      <c r="AA3119" s="8" t="str">
        <f>TEXT(Table2[[#This Row],[Application_Date]],"yyy")</f>
        <v>2033</v>
      </c>
      <c r="AB3119" s="8" t="str">
        <f>TEXT(Table2[[#This Row],[Application_Date]],"mmmm")</f>
        <v>January</v>
      </c>
      <c r="AC3119" s="1" t="s">
        <v>61</v>
      </c>
      <c r="AD3119" s="1" t="s">
        <v>42</v>
      </c>
      <c r="AE3119" s="1" t="s">
        <v>31</v>
      </c>
    </row>
    <row r="3120" spans="1:31" x14ac:dyDescent="0.25">
      <c r="A3120" s="1" t="s">
        <v>6380</v>
      </c>
      <c r="B3120" s="1" t="str">
        <f>IF(COUNTIF($A$2:A3120,A3120)&gt;1,"Duplicate","Unique")</f>
        <v>Unique</v>
      </c>
      <c r="C3120" s="1" t="s">
        <v>6381</v>
      </c>
      <c r="D3120" s="1" t="s">
        <v>433</v>
      </c>
      <c r="E3120" s="1" t="str">
        <f t="shared" si="337"/>
        <v>Submitted</v>
      </c>
      <c r="F3120" s="1" t="s">
        <v>35</v>
      </c>
      <c r="G3120" s="1">
        <v>41</v>
      </c>
      <c r="H3120" s="1" t="s">
        <v>24</v>
      </c>
      <c r="I3120" s="1" t="s">
        <v>48</v>
      </c>
      <c r="J3120" s="1" t="s">
        <v>37</v>
      </c>
      <c r="K3120" s="4">
        <v>590587</v>
      </c>
      <c r="L3120" s="4" t="str">
        <f t="shared" si="338"/>
        <v>Submitted</v>
      </c>
      <c r="M3120" s="1">
        <v>439</v>
      </c>
      <c r="N3120" s="1" t="str">
        <f t="shared" si="339"/>
        <v>High_risk</v>
      </c>
      <c r="O3120" s="1" t="str">
        <f t="shared" si="340"/>
        <v>Excellent</v>
      </c>
      <c r="P3120" s="1" t="str">
        <f t="shared" si="341"/>
        <v>Submitted</v>
      </c>
      <c r="Q3120" s="1" t="str">
        <f t="shared" si="342"/>
        <v>Valid</v>
      </c>
      <c r="R3120" s="1" t="s">
        <v>82</v>
      </c>
      <c r="S3120" s="4">
        <v>4645242</v>
      </c>
      <c r="T3120" s="1">
        <v>12.19</v>
      </c>
      <c r="U3120" s="1">
        <v>36</v>
      </c>
      <c r="V3120" s="1">
        <v>129034.5</v>
      </c>
      <c r="W3120" s="4">
        <f t="shared" si="343"/>
        <v>4718791.6650516968</v>
      </c>
      <c r="X3120" s="1" t="s">
        <v>28</v>
      </c>
      <c r="Y3120" s="1" t="s">
        <v>29</v>
      </c>
      <c r="Z3120" s="8">
        <v>48582</v>
      </c>
      <c r="AA3120" s="8" t="str">
        <f>TEXT(Table2[[#This Row],[Application_Date]],"yyy")</f>
        <v>2033</v>
      </c>
      <c r="AB3120" s="8" t="str">
        <f>TEXT(Table2[[#This Row],[Application_Date]],"mmmm")</f>
        <v>January</v>
      </c>
      <c r="AC3120" s="1" t="s">
        <v>61</v>
      </c>
      <c r="AD3120" s="1" t="s">
        <v>42</v>
      </c>
      <c r="AE3120" s="1" t="s">
        <v>66</v>
      </c>
    </row>
    <row r="3121" spans="1:31" x14ac:dyDescent="0.25">
      <c r="A3121" s="1" t="s">
        <v>6382</v>
      </c>
      <c r="B3121" s="1" t="str">
        <f>IF(COUNTIF($A$2:A3121,A3121)&gt;1,"Duplicate","Unique")</f>
        <v>Unique</v>
      </c>
      <c r="C3121" s="1" t="s">
        <v>6383</v>
      </c>
      <c r="D3121" s="1" t="s">
        <v>214</v>
      </c>
      <c r="E3121" s="1" t="str">
        <f t="shared" si="337"/>
        <v>Submitted</v>
      </c>
      <c r="F3121" s="1" t="s">
        <v>47</v>
      </c>
      <c r="G3121" s="1">
        <v>40</v>
      </c>
      <c r="H3121" s="1" t="s">
        <v>24</v>
      </c>
      <c r="I3121" s="1" t="s">
        <v>25</v>
      </c>
      <c r="J3121" s="1" t="s">
        <v>49</v>
      </c>
      <c r="K3121" s="4">
        <v>2295868</v>
      </c>
      <c r="L3121" s="4" t="str">
        <f t="shared" si="338"/>
        <v>Submitted</v>
      </c>
      <c r="M3121" s="1">
        <v>352</v>
      </c>
      <c r="N3121" s="1" t="str">
        <f t="shared" si="339"/>
        <v>High_risk</v>
      </c>
      <c r="O3121" s="1" t="str">
        <f t="shared" si="340"/>
        <v>Excellent</v>
      </c>
      <c r="P3121" s="1" t="str">
        <f t="shared" si="341"/>
        <v>Submitted</v>
      </c>
      <c r="Q3121" s="1" t="str">
        <f t="shared" si="342"/>
        <v>Valid</v>
      </c>
      <c r="R3121" s="1" t="s">
        <v>38</v>
      </c>
      <c r="S3121" s="4">
        <v>2428436</v>
      </c>
      <c r="T3121" s="1">
        <v>8.1300000000000008</v>
      </c>
      <c r="U3121" s="1">
        <v>120</v>
      </c>
      <c r="V3121" s="1">
        <v>20236.97</v>
      </c>
      <c r="W3121" s="4">
        <f t="shared" si="343"/>
        <v>1645265.3900000004</v>
      </c>
      <c r="X3121" s="1" t="s">
        <v>95</v>
      </c>
      <c r="Y3121" s="1" t="s">
        <v>96</v>
      </c>
      <c r="Z3121" s="8">
        <v>48583</v>
      </c>
      <c r="AA3121" s="8" t="str">
        <f>TEXT(Table2[[#This Row],[Application_Date]],"yyy")</f>
        <v>2033</v>
      </c>
      <c r="AB3121" s="8" t="str">
        <f>TEXT(Table2[[#This Row],[Application_Date]],"mmmm")</f>
        <v>January</v>
      </c>
      <c r="AC3121" s="1" t="s">
        <v>61</v>
      </c>
      <c r="AD3121" s="1" t="s">
        <v>30</v>
      </c>
      <c r="AE3121" s="1" t="s">
        <v>66</v>
      </c>
    </row>
    <row r="3122" spans="1:31" x14ac:dyDescent="0.25">
      <c r="A3122" s="1" t="s">
        <v>6384</v>
      </c>
      <c r="B3122" s="1" t="str">
        <f>IF(COUNTIF($A$2:A3122,A3122)&gt;1,"Duplicate","Unique")</f>
        <v>Unique</v>
      </c>
      <c r="C3122" s="1" t="s">
        <v>6385</v>
      </c>
      <c r="D3122" s="1" t="s">
        <v>249</v>
      </c>
      <c r="E3122" s="1" t="str">
        <f t="shared" si="337"/>
        <v>Submitted</v>
      </c>
      <c r="F3122" s="1" t="s">
        <v>47</v>
      </c>
      <c r="G3122" s="1">
        <v>53</v>
      </c>
      <c r="H3122" s="1" t="s">
        <v>36</v>
      </c>
      <c r="I3122" s="1" t="s">
        <v>25</v>
      </c>
      <c r="J3122" s="1" t="s">
        <v>26</v>
      </c>
      <c r="K3122" s="4">
        <v>408157</v>
      </c>
      <c r="L3122" s="4" t="str">
        <f t="shared" si="338"/>
        <v>Submitted</v>
      </c>
      <c r="M3122" s="1">
        <v>461</v>
      </c>
      <c r="N3122" s="1" t="str">
        <f t="shared" si="339"/>
        <v>High_risk</v>
      </c>
      <c r="O3122" s="1" t="str">
        <f t="shared" si="340"/>
        <v>Excellent</v>
      </c>
      <c r="P3122" s="1" t="str">
        <f t="shared" si="341"/>
        <v>Submitted</v>
      </c>
      <c r="Q3122" s="1" t="str">
        <f t="shared" si="342"/>
        <v>Valid</v>
      </c>
      <c r="R3122" s="1" t="s">
        <v>6</v>
      </c>
      <c r="S3122" s="4">
        <v>1746314</v>
      </c>
      <c r="T3122" s="1">
        <v>15.82</v>
      </c>
      <c r="U3122" s="1">
        <v>180</v>
      </c>
      <c r="V3122" s="1">
        <v>9701.74</v>
      </c>
      <c r="W3122" s="4">
        <f t="shared" si="343"/>
        <v>2302223.9566666665</v>
      </c>
      <c r="X3122" s="1" t="s">
        <v>85</v>
      </c>
      <c r="Y3122" s="1" t="s">
        <v>86</v>
      </c>
      <c r="Z3122" s="8">
        <v>48584</v>
      </c>
      <c r="AA3122" s="8" t="str">
        <f>TEXT(Table2[[#This Row],[Application_Date]],"yyy")</f>
        <v>2033</v>
      </c>
      <c r="AB3122" s="8" t="str">
        <f>TEXT(Table2[[#This Row],[Application_Date]],"mmmm")</f>
        <v>January</v>
      </c>
      <c r="AC3122" s="1" t="s">
        <v>41</v>
      </c>
      <c r="AD3122" s="1" t="s">
        <v>30</v>
      </c>
      <c r="AE3122" s="1" t="s">
        <v>62</v>
      </c>
    </row>
    <row r="3123" spans="1:31" x14ac:dyDescent="0.25">
      <c r="A3123" s="1" t="s">
        <v>6386</v>
      </c>
      <c r="B3123" s="1" t="str">
        <f>IF(COUNTIF($A$2:A3123,A3123)&gt;1,"Duplicate","Unique")</f>
        <v>Unique</v>
      </c>
      <c r="C3123" s="1" t="s">
        <v>6387</v>
      </c>
      <c r="D3123" s="1" t="s">
        <v>58</v>
      </c>
      <c r="E3123" s="1" t="str">
        <f t="shared" si="337"/>
        <v>Submitted</v>
      </c>
      <c r="F3123" s="1" t="s">
        <v>47</v>
      </c>
      <c r="G3123" s="1">
        <v>20</v>
      </c>
      <c r="H3123" s="1" t="s">
        <v>24</v>
      </c>
      <c r="I3123" s="1" t="s">
        <v>48</v>
      </c>
      <c r="J3123" s="1" t="s">
        <v>70</v>
      </c>
      <c r="K3123" s="4">
        <v>0</v>
      </c>
      <c r="L3123" s="4" t="str">
        <f t="shared" si="338"/>
        <v>Submitted</v>
      </c>
      <c r="M3123" s="1">
        <v>508</v>
      </c>
      <c r="N3123" s="1" t="str">
        <f t="shared" si="339"/>
        <v>High_risk</v>
      </c>
      <c r="O3123" s="1" t="str">
        <f t="shared" si="340"/>
        <v>Excellent</v>
      </c>
      <c r="P3123" s="1" t="str">
        <f t="shared" si="341"/>
        <v>Submitted</v>
      </c>
      <c r="Q3123" s="1" t="str">
        <f t="shared" si="342"/>
        <v>Valid</v>
      </c>
      <c r="R3123" s="1" t="s">
        <v>70</v>
      </c>
      <c r="S3123" s="4">
        <v>753527</v>
      </c>
      <c r="T3123" s="1">
        <v>17.73</v>
      </c>
      <c r="U3123" s="1">
        <v>24</v>
      </c>
      <c r="V3123" s="1">
        <v>31396.959999999999</v>
      </c>
      <c r="W3123" s="4">
        <f t="shared" si="343"/>
        <v>1113336.1428893125</v>
      </c>
      <c r="X3123" s="1" t="s">
        <v>28</v>
      </c>
      <c r="Y3123" s="1" t="s">
        <v>29</v>
      </c>
      <c r="Z3123" s="8">
        <v>48585</v>
      </c>
      <c r="AA3123" s="8" t="str">
        <f>TEXT(Table2[[#This Row],[Application_Date]],"yyy")</f>
        <v>2033</v>
      </c>
      <c r="AB3123" s="8" t="str">
        <f>TEXT(Table2[[#This Row],[Application_Date]],"mmmm")</f>
        <v>January</v>
      </c>
      <c r="AC3123" s="1" t="s">
        <v>61</v>
      </c>
      <c r="AD3123" s="1" t="s">
        <v>42</v>
      </c>
      <c r="AE3123" s="1" t="s">
        <v>66</v>
      </c>
    </row>
    <row r="3124" spans="1:31" x14ac:dyDescent="0.25">
      <c r="A3124" s="1" t="s">
        <v>6388</v>
      </c>
      <c r="B3124" s="1" t="str">
        <f>IF(COUNTIF($A$2:A3124,A3124)&gt;1,"Duplicate","Unique")</f>
        <v>Unique</v>
      </c>
      <c r="C3124" s="1" t="s">
        <v>6389</v>
      </c>
      <c r="D3124" s="1" t="s">
        <v>659</v>
      </c>
      <c r="E3124" s="1" t="str">
        <f t="shared" si="337"/>
        <v>Submitted</v>
      </c>
      <c r="F3124" s="1" t="s">
        <v>47</v>
      </c>
      <c r="G3124" s="1">
        <v>61</v>
      </c>
      <c r="H3124" s="1" t="s">
        <v>24</v>
      </c>
      <c r="I3124" s="1" t="s">
        <v>48</v>
      </c>
      <c r="J3124" s="1" t="s">
        <v>26</v>
      </c>
      <c r="K3124" s="4">
        <v>658170</v>
      </c>
      <c r="L3124" s="4" t="str">
        <f t="shared" si="338"/>
        <v>Submitted</v>
      </c>
      <c r="M3124" s="1">
        <v>352</v>
      </c>
      <c r="N3124" s="1" t="str">
        <f t="shared" si="339"/>
        <v>High_risk</v>
      </c>
      <c r="O3124" s="1" t="str">
        <f t="shared" si="340"/>
        <v>Excellent</v>
      </c>
      <c r="P3124" s="1" t="str">
        <f t="shared" si="341"/>
        <v>Submitted</v>
      </c>
      <c r="Q3124" s="1" t="str">
        <f t="shared" si="342"/>
        <v>Valid</v>
      </c>
      <c r="R3124" s="1" t="s">
        <v>6</v>
      </c>
      <c r="S3124" s="4">
        <v>910877</v>
      </c>
      <c r="T3124" s="1">
        <v>10.23</v>
      </c>
      <c r="U3124" s="1">
        <v>24</v>
      </c>
      <c r="V3124" s="1">
        <v>37953.21</v>
      </c>
      <c r="W3124" s="4">
        <f t="shared" si="343"/>
        <v>776522.93354295217</v>
      </c>
      <c r="X3124" s="1" t="s">
        <v>28</v>
      </c>
      <c r="Y3124" s="1" t="s">
        <v>29</v>
      </c>
      <c r="Z3124" s="8">
        <v>48586</v>
      </c>
      <c r="AA3124" s="8" t="str">
        <f>TEXT(Table2[[#This Row],[Application_Date]],"yyy")</f>
        <v>2033</v>
      </c>
      <c r="AB3124" s="8" t="str">
        <f>TEXT(Table2[[#This Row],[Application_Date]],"mmmm")</f>
        <v>January</v>
      </c>
      <c r="AC3124" s="1" t="s">
        <v>61</v>
      </c>
      <c r="AD3124" s="1" t="s">
        <v>30</v>
      </c>
      <c r="AE3124" s="1" t="s">
        <v>62</v>
      </c>
    </row>
    <row r="3125" spans="1:31" x14ac:dyDescent="0.25">
      <c r="A3125" s="1" t="s">
        <v>6390</v>
      </c>
      <c r="B3125" s="1" t="str">
        <f>IF(COUNTIF($A$2:A3125,A3125)&gt;1,"Duplicate","Unique")</f>
        <v>Unique</v>
      </c>
      <c r="C3125" s="1" t="s">
        <v>6391</v>
      </c>
      <c r="D3125" s="1" t="s">
        <v>157</v>
      </c>
      <c r="E3125" s="1" t="str">
        <f t="shared" si="337"/>
        <v>Submitted</v>
      </c>
      <c r="F3125" s="1" t="s">
        <v>35</v>
      </c>
      <c r="G3125" s="1">
        <v>31</v>
      </c>
      <c r="H3125" s="1" t="s">
        <v>24</v>
      </c>
      <c r="I3125" s="1" t="s">
        <v>25</v>
      </c>
      <c r="J3125" s="1" t="s">
        <v>26</v>
      </c>
      <c r="K3125" s="4">
        <v>2283206</v>
      </c>
      <c r="L3125" s="4" t="str">
        <f t="shared" si="338"/>
        <v>Submitted</v>
      </c>
      <c r="M3125" s="1">
        <v>574</v>
      </c>
      <c r="N3125" s="1" t="str">
        <f t="shared" si="339"/>
        <v>High_risk</v>
      </c>
      <c r="O3125" s="1" t="str">
        <f t="shared" si="340"/>
        <v>Excellent</v>
      </c>
      <c r="P3125" s="1" t="str">
        <f t="shared" si="341"/>
        <v>Submitted</v>
      </c>
      <c r="Q3125" s="1" t="str">
        <f t="shared" si="342"/>
        <v>Valid</v>
      </c>
      <c r="R3125" s="1" t="s">
        <v>27</v>
      </c>
      <c r="S3125" s="4">
        <v>2743368</v>
      </c>
      <c r="T3125" s="1">
        <v>10.93</v>
      </c>
      <c r="U3125" s="1">
        <v>36</v>
      </c>
      <c r="V3125" s="1">
        <v>76204.67</v>
      </c>
      <c r="W3125" s="4">
        <f t="shared" si="343"/>
        <v>2498751.0201878026</v>
      </c>
      <c r="X3125" s="1" t="s">
        <v>28</v>
      </c>
      <c r="Y3125" s="1" t="s">
        <v>29</v>
      </c>
      <c r="Z3125" s="8">
        <v>48587</v>
      </c>
      <c r="AA3125" s="8" t="str">
        <f>TEXT(Table2[[#This Row],[Application_Date]],"yyy")</f>
        <v>2033</v>
      </c>
      <c r="AB3125" s="8" t="str">
        <f>TEXT(Table2[[#This Row],[Application_Date]],"mmmm")</f>
        <v>January</v>
      </c>
      <c r="AC3125" s="1" t="s">
        <v>61</v>
      </c>
      <c r="AD3125" s="1" t="s">
        <v>42</v>
      </c>
      <c r="AE3125" s="1" t="s">
        <v>66</v>
      </c>
    </row>
    <row r="3126" spans="1:31" x14ac:dyDescent="0.25">
      <c r="A3126" s="1" t="s">
        <v>6392</v>
      </c>
      <c r="B3126" s="1" t="str">
        <f>IF(COUNTIF($A$2:A3126,A3126)&gt;1,"Duplicate","Unique")</f>
        <v>Unique</v>
      </c>
      <c r="C3126" s="1" t="s">
        <v>6393</v>
      </c>
      <c r="D3126" s="1" t="s">
        <v>392</v>
      </c>
      <c r="E3126" s="1" t="str">
        <f t="shared" si="337"/>
        <v>Submitted</v>
      </c>
      <c r="F3126" s="1" t="s">
        <v>47</v>
      </c>
      <c r="G3126" s="1">
        <v>34</v>
      </c>
      <c r="H3126" s="1" t="s">
        <v>36</v>
      </c>
      <c r="I3126" s="1" t="s">
        <v>25</v>
      </c>
      <c r="J3126" s="1" t="s">
        <v>49</v>
      </c>
      <c r="K3126" s="4">
        <v>2221210</v>
      </c>
      <c r="L3126" s="4" t="str">
        <f t="shared" si="338"/>
        <v>Submitted</v>
      </c>
      <c r="M3126" s="1">
        <v>414</v>
      </c>
      <c r="N3126" s="1" t="str">
        <f t="shared" si="339"/>
        <v>High_risk</v>
      </c>
      <c r="O3126" s="1" t="str">
        <f t="shared" si="340"/>
        <v>Excellent</v>
      </c>
      <c r="P3126" s="1" t="str">
        <f t="shared" si="341"/>
        <v>Submitted</v>
      </c>
      <c r="Q3126" s="1" t="str">
        <f t="shared" si="342"/>
        <v>Valid</v>
      </c>
      <c r="R3126" s="1" t="s">
        <v>82</v>
      </c>
      <c r="S3126" s="4">
        <v>685639</v>
      </c>
      <c r="T3126" s="1">
        <v>13.91</v>
      </c>
      <c r="U3126" s="1">
        <v>120</v>
      </c>
      <c r="V3126" s="1">
        <v>5713.66</v>
      </c>
      <c r="W3126" s="4">
        <f t="shared" si="343"/>
        <v>794769.87416666665</v>
      </c>
      <c r="X3126" s="1" t="s">
        <v>39</v>
      </c>
      <c r="Y3126" s="1" t="s">
        <v>40</v>
      </c>
      <c r="Z3126" s="8">
        <v>48588</v>
      </c>
      <c r="AA3126" s="8" t="str">
        <f>TEXT(Table2[[#This Row],[Application_Date]],"yyy")</f>
        <v>2033</v>
      </c>
      <c r="AB3126" s="8" t="str">
        <f>TEXT(Table2[[#This Row],[Application_Date]],"mmmm")</f>
        <v>January</v>
      </c>
      <c r="AC3126" s="1" t="s">
        <v>61</v>
      </c>
      <c r="AD3126" s="1" t="s">
        <v>42</v>
      </c>
      <c r="AE3126" s="1" t="s">
        <v>31</v>
      </c>
    </row>
    <row r="3127" spans="1:31" x14ac:dyDescent="0.25">
      <c r="A3127" s="1" t="s">
        <v>6394</v>
      </c>
      <c r="B3127" s="1" t="str">
        <f>IF(COUNTIF($A$2:A3127,A3127)&gt;1,"Duplicate","Unique")</f>
        <v>Unique</v>
      </c>
      <c r="C3127" s="1" t="s">
        <v>6395</v>
      </c>
      <c r="D3127" s="1" t="s">
        <v>309</v>
      </c>
      <c r="E3127" s="1" t="str">
        <f t="shared" si="337"/>
        <v>Submitted</v>
      </c>
      <c r="F3127" s="1" t="s">
        <v>35</v>
      </c>
      <c r="G3127" s="1">
        <v>41</v>
      </c>
      <c r="H3127" s="1" t="s">
        <v>36</v>
      </c>
      <c r="I3127" s="1" t="s">
        <v>48</v>
      </c>
      <c r="J3127" s="1" t="s">
        <v>26</v>
      </c>
      <c r="K3127" s="4">
        <v>770977</v>
      </c>
      <c r="L3127" s="4" t="str">
        <f t="shared" si="338"/>
        <v>Submitted</v>
      </c>
      <c r="M3127" s="1">
        <v>350</v>
      </c>
      <c r="N3127" s="1" t="str">
        <f t="shared" si="339"/>
        <v>High_risk</v>
      </c>
      <c r="O3127" s="1" t="str">
        <f t="shared" si="340"/>
        <v>Excellent</v>
      </c>
      <c r="P3127" s="1" t="str">
        <f t="shared" si="341"/>
        <v>Submitted</v>
      </c>
      <c r="Q3127" s="1" t="str">
        <f t="shared" si="342"/>
        <v>Valid</v>
      </c>
      <c r="R3127" s="1" t="s">
        <v>6</v>
      </c>
      <c r="S3127" s="4">
        <v>3537445</v>
      </c>
      <c r="T3127" s="1">
        <v>9.74</v>
      </c>
      <c r="U3127" s="1">
        <v>24</v>
      </c>
      <c r="V3127" s="1">
        <v>147393.54</v>
      </c>
      <c r="W3127" s="4">
        <f t="shared" si="343"/>
        <v>2871228.0290028849</v>
      </c>
      <c r="X3127" s="1" t="s">
        <v>105</v>
      </c>
      <c r="Y3127" s="1" t="s">
        <v>106</v>
      </c>
      <c r="Z3127" s="8">
        <v>48589</v>
      </c>
      <c r="AA3127" s="8" t="str">
        <f>TEXT(Table2[[#This Row],[Application_Date]],"yyy")</f>
        <v>2033</v>
      </c>
      <c r="AB3127" s="8" t="str">
        <f>TEXT(Table2[[#This Row],[Application_Date]],"mmmm")</f>
        <v>January</v>
      </c>
      <c r="AC3127" s="1" t="s">
        <v>41</v>
      </c>
      <c r="AD3127" s="1" t="s">
        <v>42</v>
      </c>
      <c r="AE3127" s="1" t="s">
        <v>66</v>
      </c>
    </row>
    <row r="3128" spans="1:31" x14ac:dyDescent="0.25">
      <c r="A3128" s="1" t="s">
        <v>6396</v>
      </c>
      <c r="B3128" s="1" t="str">
        <f>IF(COUNTIF($A$2:A3128,A3128)&gt;1,"Duplicate","Unique")</f>
        <v>Unique</v>
      </c>
      <c r="C3128" s="1" t="s">
        <v>6397</v>
      </c>
      <c r="D3128" s="1" t="s">
        <v>154</v>
      </c>
      <c r="E3128" s="1" t="str">
        <f t="shared" si="337"/>
        <v>Submitted</v>
      </c>
      <c r="F3128" s="1" t="s">
        <v>35</v>
      </c>
      <c r="G3128" s="1">
        <v>38</v>
      </c>
      <c r="H3128" s="1" t="s">
        <v>24</v>
      </c>
      <c r="I3128" s="1" t="s">
        <v>48</v>
      </c>
      <c r="J3128" s="1" t="s">
        <v>37</v>
      </c>
      <c r="K3128" s="4">
        <v>1928900</v>
      </c>
      <c r="L3128" s="4" t="str">
        <f t="shared" si="338"/>
        <v>Submitted</v>
      </c>
      <c r="M3128" s="1">
        <v>687</v>
      </c>
      <c r="N3128" s="1" t="str">
        <f t="shared" si="339"/>
        <v>low_risk</v>
      </c>
      <c r="O3128" s="1" t="str">
        <f t="shared" si="340"/>
        <v>Excellent</v>
      </c>
      <c r="P3128" s="1" t="str">
        <f t="shared" si="341"/>
        <v>Submitted</v>
      </c>
      <c r="Q3128" s="1" t="str">
        <f t="shared" si="342"/>
        <v>Valid</v>
      </c>
      <c r="R3128" s="1" t="s">
        <v>70</v>
      </c>
      <c r="S3128" s="4">
        <v>309753</v>
      </c>
      <c r="T3128" s="1">
        <v>11.2</v>
      </c>
      <c r="U3128" s="1">
        <v>120</v>
      </c>
      <c r="V3128" s="1">
        <v>2581.2800000000002</v>
      </c>
      <c r="W3128" s="4">
        <f t="shared" si="343"/>
        <v>289102.8</v>
      </c>
      <c r="X3128" s="1" t="s">
        <v>105</v>
      </c>
      <c r="Y3128" s="1" t="s">
        <v>106</v>
      </c>
      <c r="Z3128" s="8">
        <v>48590</v>
      </c>
      <c r="AA3128" s="8" t="str">
        <f>TEXT(Table2[[#This Row],[Application_Date]],"yyy")</f>
        <v>2033</v>
      </c>
      <c r="AB3128" s="8" t="str">
        <f>TEXT(Table2[[#This Row],[Application_Date]],"mmmm")</f>
        <v>January</v>
      </c>
      <c r="AC3128" s="1" t="s">
        <v>61</v>
      </c>
      <c r="AD3128" s="1" t="s">
        <v>30</v>
      </c>
      <c r="AE3128" s="1" t="s">
        <v>43</v>
      </c>
    </row>
    <row r="3129" spans="1:31" x14ac:dyDescent="0.25">
      <c r="A3129" s="1" t="s">
        <v>6398</v>
      </c>
      <c r="B3129" s="1" t="str">
        <f>IF(COUNTIF($A$2:A3129,A3129)&gt;1,"Duplicate","Unique")</f>
        <v>Unique</v>
      </c>
      <c r="C3129" s="1" t="s">
        <v>6399</v>
      </c>
      <c r="D3129" s="1" t="s">
        <v>489</v>
      </c>
      <c r="E3129" s="1" t="str">
        <f t="shared" si="337"/>
        <v>Submitted</v>
      </c>
      <c r="F3129" s="1" t="s">
        <v>47</v>
      </c>
      <c r="G3129" s="1">
        <v>27</v>
      </c>
      <c r="H3129" s="1" t="s">
        <v>24</v>
      </c>
      <c r="I3129" s="1" t="s">
        <v>25</v>
      </c>
      <c r="J3129" s="1" t="s">
        <v>49</v>
      </c>
      <c r="K3129" s="4">
        <v>279098</v>
      </c>
      <c r="L3129" s="4" t="str">
        <f t="shared" si="338"/>
        <v>Submitted</v>
      </c>
      <c r="M3129" s="1">
        <v>900</v>
      </c>
      <c r="N3129" s="1" t="str">
        <f t="shared" si="339"/>
        <v>medium_risk</v>
      </c>
      <c r="O3129" s="1" t="str">
        <f t="shared" si="340"/>
        <v>Excellent</v>
      </c>
      <c r="P3129" s="1" t="str">
        <f t="shared" si="341"/>
        <v>Submitted</v>
      </c>
      <c r="Q3129" s="1" t="str">
        <f t="shared" si="342"/>
        <v>Valid</v>
      </c>
      <c r="R3129" s="1" t="s">
        <v>38</v>
      </c>
      <c r="S3129" s="4">
        <v>1957688</v>
      </c>
      <c r="T3129" s="1">
        <v>13.25</v>
      </c>
      <c r="U3129" s="1">
        <v>60</v>
      </c>
      <c r="V3129" s="1">
        <v>32628.13</v>
      </c>
      <c r="W3129" s="4">
        <f t="shared" si="343"/>
        <v>2161613.8333333335</v>
      </c>
      <c r="X3129" s="1" t="s">
        <v>95</v>
      </c>
      <c r="Y3129" s="1" t="s">
        <v>96</v>
      </c>
      <c r="Z3129" s="8">
        <v>48591</v>
      </c>
      <c r="AA3129" s="8" t="str">
        <f>TEXT(Table2[[#This Row],[Application_Date]],"yyy")</f>
        <v>2033</v>
      </c>
      <c r="AB3129" s="8" t="str">
        <f>TEXT(Table2[[#This Row],[Application_Date]],"mmmm")</f>
        <v>January</v>
      </c>
      <c r="AC3129" s="1" t="s">
        <v>61</v>
      </c>
      <c r="AD3129" s="1" t="s">
        <v>42</v>
      </c>
      <c r="AE3129" s="1" t="s">
        <v>43</v>
      </c>
    </row>
    <row r="3130" spans="1:31" x14ac:dyDescent="0.25">
      <c r="A3130" s="1" t="s">
        <v>6400</v>
      </c>
      <c r="B3130" s="1" t="str">
        <f>IF(COUNTIF($A$2:A3130,A3130)&gt;1,"Duplicate","Unique")</f>
        <v>Unique</v>
      </c>
      <c r="C3130" s="1" t="s">
        <v>6401</v>
      </c>
      <c r="D3130" s="1" t="s">
        <v>136</v>
      </c>
      <c r="E3130" s="1" t="str">
        <f t="shared" si="337"/>
        <v>Submitted</v>
      </c>
      <c r="F3130" s="1" t="s">
        <v>35</v>
      </c>
      <c r="G3130" s="1">
        <v>60</v>
      </c>
      <c r="H3130" s="1" t="s">
        <v>36</v>
      </c>
      <c r="I3130" s="1" t="s">
        <v>48</v>
      </c>
      <c r="J3130" s="1" t="s">
        <v>26</v>
      </c>
      <c r="K3130" s="4">
        <v>1455160</v>
      </c>
      <c r="L3130" s="4" t="str">
        <f t="shared" si="338"/>
        <v>Submitted</v>
      </c>
      <c r="M3130" s="1">
        <v>833</v>
      </c>
      <c r="N3130" s="1" t="str">
        <f t="shared" si="339"/>
        <v>medium_risk</v>
      </c>
      <c r="O3130" s="1" t="str">
        <f t="shared" si="340"/>
        <v>Excellent</v>
      </c>
      <c r="P3130" s="1" t="str">
        <f t="shared" si="341"/>
        <v>Submitted</v>
      </c>
      <c r="Q3130" s="1" t="str">
        <f t="shared" si="342"/>
        <v>Valid</v>
      </c>
      <c r="R3130" s="1" t="s">
        <v>70</v>
      </c>
      <c r="S3130" s="4">
        <v>4769130</v>
      </c>
      <c r="T3130" s="1">
        <v>12.95</v>
      </c>
      <c r="U3130" s="1">
        <v>12</v>
      </c>
      <c r="V3130" s="1">
        <v>397427.5</v>
      </c>
      <c r="W3130" s="4">
        <f t="shared" si="343"/>
        <v>5147474.8445139574</v>
      </c>
      <c r="X3130" s="1" t="s">
        <v>59</v>
      </c>
      <c r="Y3130" s="1" t="s">
        <v>60</v>
      </c>
      <c r="Z3130" s="8">
        <v>48592</v>
      </c>
      <c r="AA3130" s="8" t="str">
        <f>TEXT(Table2[[#This Row],[Application_Date]],"yyy")</f>
        <v>2033</v>
      </c>
      <c r="AB3130" s="8" t="str">
        <f>TEXT(Table2[[#This Row],[Application_Date]],"mmmm")</f>
        <v>January</v>
      </c>
      <c r="AC3130" s="1" t="s">
        <v>52</v>
      </c>
      <c r="AD3130" s="1" t="s">
        <v>30</v>
      </c>
      <c r="AE3130" s="1" t="s">
        <v>66</v>
      </c>
    </row>
    <row r="3131" spans="1:31" x14ac:dyDescent="0.25">
      <c r="A3131" s="1" t="s">
        <v>6402</v>
      </c>
      <c r="B3131" s="1" t="str">
        <f>IF(COUNTIF($A$2:A3131,A3131)&gt;1,"Duplicate","Unique")</f>
        <v>Unique</v>
      </c>
      <c r="C3131" s="1" t="s">
        <v>6403</v>
      </c>
      <c r="D3131" s="1" t="s">
        <v>130</v>
      </c>
      <c r="E3131" s="1" t="str">
        <f t="shared" si="337"/>
        <v>Submitted</v>
      </c>
      <c r="F3131" s="1" t="s">
        <v>35</v>
      </c>
      <c r="G3131" s="1">
        <v>50</v>
      </c>
      <c r="H3131" s="1" t="s">
        <v>24</v>
      </c>
      <c r="I3131" s="1" t="s">
        <v>48</v>
      </c>
      <c r="J3131" s="1" t="s">
        <v>49</v>
      </c>
      <c r="K3131" s="4">
        <v>2491477</v>
      </c>
      <c r="L3131" s="4" t="str">
        <f t="shared" si="338"/>
        <v>Submitted</v>
      </c>
      <c r="M3131" s="1">
        <v>586</v>
      </c>
      <c r="N3131" s="1" t="str">
        <f t="shared" si="339"/>
        <v>High_risk</v>
      </c>
      <c r="O3131" s="1" t="str">
        <f t="shared" si="340"/>
        <v>Excellent</v>
      </c>
      <c r="P3131" s="1" t="str">
        <f t="shared" si="341"/>
        <v>Submitted</v>
      </c>
      <c r="Q3131" s="1" t="str">
        <f t="shared" si="342"/>
        <v>Valid</v>
      </c>
      <c r="R3131" s="1" t="s">
        <v>82</v>
      </c>
      <c r="S3131" s="4">
        <v>3534098</v>
      </c>
      <c r="T3131" s="1">
        <v>15.7</v>
      </c>
      <c r="U3131" s="1">
        <v>36</v>
      </c>
      <c r="V3131" s="1">
        <v>98169.39</v>
      </c>
      <c r="W3131" s="4">
        <f t="shared" si="343"/>
        <v>4623778.2166670524</v>
      </c>
      <c r="X3131" s="1" t="s">
        <v>95</v>
      </c>
      <c r="Y3131" s="1" t="s">
        <v>96</v>
      </c>
      <c r="Z3131" s="8">
        <v>48593</v>
      </c>
      <c r="AA3131" s="8" t="str">
        <f>TEXT(Table2[[#This Row],[Application_Date]],"yyy")</f>
        <v>2033</v>
      </c>
      <c r="AB3131" s="8" t="str">
        <f>TEXT(Table2[[#This Row],[Application_Date]],"mmmm")</f>
        <v>January</v>
      </c>
      <c r="AC3131" s="1" t="s">
        <v>41</v>
      </c>
      <c r="AD3131" s="1" t="s">
        <v>30</v>
      </c>
      <c r="AE3131" s="1" t="s">
        <v>62</v>
      </c>
    </row>
    <row r="3132" spans="1:31" x14ac:dyDescent="0.25">
      <c r="A3132" s="1" t="s">
        <v>6404</v>
      </c>
      <c r="B3132" s="1" t="str">
        <f>IF(COUNTIF($A$2:A3132,A3132)&gt;1,"Duplicate","Unique")</f>
        <v>Unique</v>
      </c>
      <c r="C3132" s="1" t="s">
        <v>6405</v>
      </c>
      <c r="D3132" s="1" t="s">
        <v>142</v>
      </c>
      <c r="E3132" s="1" t="str">
        <f t="shared" si="337"/>
        <v>Submitted</v>
      </c>
      <c r="F3132" s="1" t="s">
        <v>47</v>
      </c>
      <c r="G3132" s="1">
        <v>34</v>
      </c>
      <c r="H3132" s="1" t="s">
        <v>24</v>
      </c>
      <c r="I3132" s="1" t="s">
        <v>48</v>
      </c>
      <c r="J3132" s="1" t="s">
        <v>26</v>
      </c>
      <c r="K3132" s="4">
        <v>1950578</v>
      </c>
      <c r="L3132" s="4" t="str">
        <f t="shared" si="338"/>
        <v>Submitted</v>
      </c>
      <c r="M3132" s="1">
        <v>866</v>
      </c>
      <c r="N3132" s="1" t="str">
        <f t="shared" si="339"/>
        <v>medium_risk</v>
      </c>
      <c r="O3132" s="1" t="str">
        <f t="shared" si="340"/>
        <v>Excellent</v>
      </c>
      <c r="P3132" s="1" t="str">
        <f t="shared" si="341"/>
        <v>Submitted</v>
      </c>
      <c r="Q3132" s="1" t="str">
        <f t="shared" si="342"/>
        <v>Valid</v>
      </c>
      <c r="R3132" s="1" t="s">
        <v>27</v>
      </c>
      <c r="S3132" s="4">
        <v>2162572</v>
      </c>
      <c r="T3132" s="1">
        <v>13.97</v>
      </c>
      <c r="U3132" s="1">
        <v>180</v>
      </c>
      <c r="V3132" s="1">
        <v>12014.29</v>
      </c>
      <c r="W3132" s="4">
        <f t="shared" si="343"/>
        <v>2517594.2366666668</v>
      </c>
      <c r="X3132" s="1" t="s">
        <v>39</v>
      </c>
      <c r="Y3132" s="1" t="s">
        <v>40</v>
      </c>
      <c r="Z3132" s="8">
        <v>48594</v>
      </c>
      <c r="AA3132" s="8" t="str">
        <f>TEXT(Table2[[#This Row],[Application_Date]],"yyy")</f>
        <v>2033</v>
      </c>
      <c r="AB3132" s="8" t="str">
        <f>TEXT(Table2[[#This Row],[Application_Date]],"mmmm")</f>
        <v>January</v>
      </c>
      <c r="AC3132" s="1" t="s">
        <v>61</v>
      </c>
      <c r="AD3132" s="1" t="s">
        <v>42</v>
      </c>
      <c r="AE3132" s="1" t="s">
        <v>43</v>
      </c>
    </row>
    <row r="3133" spans="1:31" x14ac:dyDescent="0.25">
      <c r="A3133" s="1" t="s">
        <v>6406</v>
      </c>
      <c r="B3133" s="1" t="str">
        <f>IF(COUNTIF($A$2:A3133,A3133)&gt;1,"Duplicate","Unique")</f>
        <v>Unique</v>
      </c>
      <c r="C3133" s="1" t="s">
        <v>6407</v>
      </c>
      <c r="D3133" s="1" t="s">
        <v>124</v>
      </c>
      <c r="E3133" s="1" t="str">
        <f t="shared" si="337"/>
        <v>Submitted</v>
      </c>
      <c r="F3133" s="1" t="s">
        <v>47</v>
      </c>
      <c r="G3133" s="1">
        <v>63</v>
      </c>
      <c r="H3133" s="1" t="s">
        <v>24</v>
      </c>
      <c r="I3133" s="1" t="s">
        <v>25</v>
      </c>
      <c r="J3133" s="1" t="s">
        <v>70</v>
      </c>
      <c r="K3133" s="4">
        <v>1195324</v>
      </c>
      <c r="L3133" s="4" t="str">
        <f t="shared" si="338"/>
        <v>Submitted</v>
      </c>
      <c r="M3133" s="1">
        <v>508</v>
      </c>
      <c r="N3133" s="1" t="str">
        <f t="shared" si="339"/>
        <v>High_risk</v>
      </c>
      <c r="O3133" s="1" t="str">
        <f t="shared" si="340"/>
        <v>Excellent</v>
      </c>
      <c r="P3133" s="1" t="str">
        <f t="shared" si="341"/>
        <v>Submitted</v>
      </c>
      <c r="Q3133" s="1" t="str">
        <f t="shared" si="342"/>
        <v>Valid</v>
      </c>
      <c r="R3133" s="1" t="s">
        <v>70</v>
      </c>
      <c r="S3133" s="4">
        <v>973995</v>
      </c>
      <c r="T3133" s="1">
        <v>11.99</v>
      </c>
      <c r="U3133" s="1">
        <v>60</v>
      </c>
      <c r="V3133" s="1">
        <v>16233.25</v>
      </c>
      <c r="W3133" s="4">
        <f t="shared" si="343"/>
        <v>973183.33750000002</v>
      </c>
      <c r="X3133" s="1" t="s">
        <v>50</v>
      </c>
      <c r="Y3133" s="1" t="s">
        <v>51</v>
      </c>
      <c r="Z3133" s="8">
        <v>48595</v>
      </c>
      <c r="AA3133" s="8" t="str">
        <f>TEXT(Table2[[#This Row],[Application_Date]],"yyy")</f>
        <v>2033</v>
      </c>
      <c r="AB3133" s="8" t="str">
        <f>TEXT(Table2[[#This Row],[Application_Date]],"mmmm")</f>
        <v>January</v>
      </c>
      <c r="AC3133" s="1" t="s">
        <v>61</v>
      </c>
      <c r="AD3133" s="1" t="s">
        <v>42</v>
      </c>
      <c r="AE3133" s="1" t="s">
        <v>43</v>
      </c>
    </row>
    <row r="3134" spans="1:31" x14ac:dyDescent="0.25">
      <c r="A3134" s="1" t="s">
        <v>6408</v>
      </c>
      <c r="B3134" s="1" t="str">
        <f>IF(COUNTIF($A$2:A3134,A3134)&gt;1,"Duplicate","Unique")</f>
        <v>Unique</v>
      </c>
      <c r="C3134" s="1" t="s">
        <v>6409</v>
      </c>
      <c r="D3134" s="1" t="s">
        <v>109</v>
      </c>
      <c r="E3134" s="1" t="str">
        <f t="shared" si="337"/>
        <v>Submitted</v>
      </c>
      <c r="F3134" s="1" t="s">
        <v>47</v>
      </c>
      <c r="G3134" s="1">
        <v>54</v>
      </c>
      <c r="H3134" s="1" t="s">
        <v>36</v>
      </c>
      <c r="I3134" s="1" t="s">
        <v>48</v>
      </c>
      <c r="J3134" s="1" t="s">
        <v>26</v>
      </c>
      <c r="K3134" s="4">
        <v>1487462</v>
      </c>
      <c r="L3134" s="4" t="str">
        <f t="shared" si="338"/>
        <v>Submitted</v>
      </c>
      <c r="M3134" s="1">
        <v>743</v>
      </c>
      <c r="N3134" s="1" t="str">
        <f t="shared" si="339"/>
        <v>low_risk</v>
      </c>
      <c r="O3134" s="1" t="str">
        <f t="shared" si="340"/>
        <v>Excellent</v>
      </c>
      <c r="P3134" s="1" t="str">
        <f t="shared" si="341"/>
        <v>Submitted</v>
      </c>
      <c r="Q3134" s="1" t="str">
        <f t="shared" si="342"/>
        <v>Valid</v>
      </c>
      <c r="R3134" s="1" t="s">
        <v>38</v>
      </c>
      <c r="S3134" s="4">
        <v>2336007</v>
      </c>
      <c r="T3134" s="1">
        <v>15.05</v>
      </c>
      <c r="U3134" s="1">
        <v>12</v>
      </c>
      <c r="V3134" s="1">
        <v>194667.25</v>
      </c>
      <c r="W3134" s="4">
        <f t="shared" si="343"/>
        <v>2929912.3371091718</v>
      </c>
      <c r="X3134" s="1" t="s">
        <v>95</v>
      </c>
      <c r="Y3134" s="1" t="s">
        <v>96</v>
      </c>
      <c r="Z3134" s="8">
        <v>48596</v>
      </c>
      <c r="AA3134" s="8" t="str">
        <f>TEXT(Table2[[#This Row],[Application_Date]],"yyy")</f>
        <v>2033</v>
      </c>
      <c r="AB3134" s="8" t="str">
        <f>TEXT(Table2[[#This Row],[Application_Date]],"mmmm")</f>
        <v>January</v>
      </c>
      <c r="AC3134" s="1" t="s">
        <v>61</v>
      </c>
      <c r="AD3134" s="1" t="s">
        <v>42</v>
      </c>
      <c r="AE3134" s="1" t="s">
        <v>43</v>
      </c>
    </row>
    <row r="3135" spans="1:31" x14ac:dyDescent="0.25">
      <c r="A3135" s="1" t="s">
        <v>6410</v>
      </c>
      <c r="B3135" s="1" t="str">
        <f>IF(COUNTIF($A$2:A3135,A3135)&gt;1,"Duplicate","Unique")</f>
        <v>Unique</v>
      </c>
      <c r="C3135" s="1" t="s">
        <v>6411</v>
      </c>
      <c r="D3135" s="1" t="s">
        <v>242</v>
      </c>
      <c r="E3135" s="1" t="str">
        <f t="shared" si="337"/>
        <v>Submitted</v>
      </c>
      <c r="F3135" s="1" t="s">
        <v>35</v>
      </c>
      <c r="G3135" s="1">
        <v>28</v>
      </c>
      <c r="H3135" s="1" t="s">
        <v>24</v>
      </c>
      <c r="I3135" s="1" t="s">
        <v>48</v>
      </c>
      <c r="J3135" s="1" t="s">
        <v>26</v>
      </c>
      <c r="K3135" s="4">
        <v>808895</v>
      </c>
      <c r="L3135" s="4" t="str">
        <f t="shared" si="338"/>
        <v>Submitted</v>
      </c>
      <c r="M3135" s="1">
        <v>851</v>
      </c>
      <c r="N3135" s="1" t="str">
        <f t="shared" si="339"/>
        <v>medium_risk</v>
      </c>
      <c r="O3135" s="1" t="str">
        <f t="shared" si="340"/>
        <v>Excellent</v>
      </c>
      <c r="P3135" s="1" t="str">
        <f t="shared" si="341"/>
        <v>Submitted</v>
      </c>
      <c r="Q3135" s="1" t="str">
        <f t="shared" si="342"/>
        <v>Valid</v>
      </c>
      <c r="R3135" s="1" t="s">
        <v>70</v>
      </c>
      <c r="S3135" s="4">
        <v>445922</v>
      </c>
      <c r="T3135" s="1">
        <v>10.28</v>
      </c>
      <c r="U3135" s="1">
        <v>24</v>
      </c>
      <c r="V3135" s="1">
        <v>18580.080000000002</v>
      </c>
      <c r="W3135" s="4">
        <f t="shared" si="343"/>
        <v>382006.64899475098</v>
      </c>
      <c r="X3135" s="1" t="s">
        <v>28</v>
      </c>
      <c r="Y3135" s="1" t="s">
        <v>29</v>
      </c>
      <c r="Z3135" s="8">
        <v>48597</v>
      </c>
      <c r="AA3135" s="8" t="str">
        <f>TEXT(Table2[[#This Row],[Application_Date]],"yyy")</f>
        <v>2033</v>
      </c>
      <c r="AB3135" s="8" t="str">
        <f>TEXT(Table2[[#This Row],[Application_Date]],"mmmm")</f>
        <v>January</v>
      </c>
      <c r="AC3135" s="1" t="s">
        <v>61</v>
      </c>
      <c r="AD3135" s="1" t="s">
        <v>42</v>
      </c>
      <c r="AE3135" s="1" t="s">
        <v>66</v>
      </c>
    </row>
    <row r="3136" spans="1:31" x14ac:dyDescent="0.25">
      <c r="A3136" s="1" t="s">
        <v>6412</v>
      </c>
      <c r="B3136" s="1" t="str">
        <f>IF(COUNTIF($A$2:A3136,A3136)&gt;1,"Duplicate","Unique")</f>
        <v>Unique</v>
      </c>
      <c r="C3136" s="1" t="s">
        <v>6413</v>
      </c>
      <c r="D3136" s="1" t="s">
        <v>461</v>
      </c>
      <c r="E3136" s="1" t="str">
        <f t="shared" si="337"/>
        <v>Submitted</v>
      </c>
      <c r="F3136" s="1" t="s">
        <v>47</v>
      </c>
      <c r="G3136" s="1">
        <v>25</v>
      </c>
      <c r="H3136" s="1" t="s">
        <v>36</v>
      </c>
      <c r="I3136" s="1" t="s">
        <v>48</v>
      </c>
      <c r="J3136" s="1" t="s">
        <v>70</v>
      </c>
      <c r="K3136" s="4">
        <v>928452</v>
      </c>
      <c r="L3136" s="4" t="str">
        <f t="shared" si="338"/>
        <v>Submitted</v>
      </c>
      <c r="M3136" s="1">
        <v>512</v>
      </c>
      <c r="N3136" s="1" t="str">
        <f t="shared" si="339"/>
        <v>High_risk</v>
      </c>
      <c r="O3136" s="1" t="str">
        <f t="shared" si="340"/>
        <v>Excellent</v>
      </c>
      <c r="P3136" s="1" t="str">
        <f t="shared" si="341"/>
        <v>Submitted</v>
      </c>
      <c r="Q3136" s="1" t="str">
        <f t="shared" si="342"/>
        <v>Valid</v>
      </c>
      <c r="R3136" s="1" t="s">
        <v>82</v>
      </c>
      <c r="S3136" s="4">
        <v>1596024</v>
      </c>
      <c r="T3136" s="1">
        <v>11.64</v>
      </c>
      <c r="U3136" s="1">
        <v>180</v>
      </c>
      <c r="V3136" s="1">
        <v>8866.7999999999993</v>
      </c>
      <c r="W3136" s="4">
        <f t="shared" si="343"/>
        <v>1548143.28</v>
      </c>
      <c r="X3136" s="1" t="s">
        <v>95</v>
      </c>
      <c r="Y3136" s="1" t="s">
        <v>96</v>
      </c>
      <c r="Z3136" s="8">
        <v>48598</v>
      </c>
      <c r="AA3136" s="8" t="str">
        <f>TEXT(Table2[[#This Row],[Application_Date]],"yyy")</f>
        <v>2033</v>
      </c>
      <c r="AB3136" s="8" t="str">
        <f>TEXT(Table2[[#This Row],[Application_Date]],"mmmm")</f>
        <v>January</v>
      </c>
      <c r="AC3136" s="1" t="s">
        <v>41</v>
      </c>
      <c r="AD3136" s="1" t="s">
        <v>30</v>
      </c>
      <c r="AE3136" s="1" t="s">
        <v>66</v>
      </c>
    </row>
    <row r="3137" spans="1:31" x14ac:dyDescent="0.25">
      <c r="A3137" s="1" t="s">
        <v>6414</v>
      </c>
      <c r="B3137" s="1" t="str">
        <f>IF(COUNTIF($A$2:A3137,A3137)&gt;1,"Duplicate","Unique")</f>
        <v>Unique</v>
      </c>
      <c r="C3137" s="1" t="s">
        <v>6415</v>
      </c>
      <c r="D3137" s="1" t="s">
        <v>109</v>
      </c>
      <c r="E3137" s="1" t="str">
        <f t="shared" si="337"/>
        <v>Submitted</v>
      </c>
      <c r="F3137" s="1" t="s">
        <v>47</v>
      </c>
      <c r="G3137" s="1">
        <v>28</v>
      </c>
      <c r="H3137" s="1" t="s">
        <v>24</v>
      </c>
      <c r="I3137" s="1" t="s">
        <v>48</v>
      </c>
      <c r="J3137" s="1" t="s">
        <v>26</v>
      </c>
      <c r="K3137" s="4">
        <v>2429564</v>
      </c>
      <c r="L3137" s="4" t="str">
        <f t="shared" si="338"/>
        <v>Submitted</v>
      </c>
      <c r="M3137" s="1">
        <v>865</v>
      </c>
      <c r="N3137" s="1" t="str">
        <f t="shared" si="339"/>
        <v>medium_risk</v>
      </c>
      <c r="O3137" s="1" t="str">
        <f t="shared" si="340"/>
        <v>Excellent</v>
      </c>
      <c r="P3137" s="1" t="str">
        <f t="shared" si="341"/>
        <v>Submitted</v>
      </c>
      <c r="Q3137" s="1" t="str">
        <f t="shared" si="342"/>
        <v>Valid</v>
      </c>
      <c r="R3137" s="1" t="s">
        <v>38</v>
      </c>
      <c r="S3137" s="4">
        <v>76254</v>
      </c>
      <c r="T3137" s="1">
        <v>7.23</v>
      </c>
      <c r="U3137" s="1">
        <v>24</v>
      </c>
      <c r="V3137" s="1">
        <v>3177.25</v>
      </c>
      <c r="W3137" s="4">
        <f t="shared" si="343"/>
        <v>45943.593562846581</v>
      </c>
      <c r="X3137" s="1" t="s">
        <v>85</v>
      </c>
      <c r="Y3137" s="1" t="s">
        <v>86</v>
      </c>
      <c r="Z3137" s="8">
        <v>48599</v>
      </c>
      <c r="AA3137" s="8" t="str">
        <f>TEXT(Table2[[#This Row],[Application_Date]],"yyy")</f>
        <v>2033</v>
      </c>
      <c r="AB3137" s="8" t="str">
        <f>TEXT(Table2[[#This Row],[Application_Date]],"mmmm")</f>
        <v>January</v>
      </c>
      <c r="AC3137" s="1" t="s">
        <v>52</v>
      </c>
      <c r="AD3137" s="1" t="s">
        <v>30</v>
      </c>
      <c r="AE3137" s="1" t="s">
        <v>31</v>
      </c>
    </row>
    <row r="3138" spans="1:31" x14ac:dyDescent="0.25">
      <c r="A3138" s="1" t="s">
        <v>6416</v>
      </c>
      <c r="B3138" s="1" t="str">
        <f>IF(COUNTIF($A$2:A3138,A3138)&gt;1,"Duplicate","Unique")</f>
        <v>Unique</v>
      </c>
      <c r="C3138" s="1" t="s">
        <v>6417</v>
      </c>
      <c r="D3138" s="1" t="s">
        <v>109</v>
      </c>
      <c r="E3138" s="1" t="str">
        <f t="shared" ref="E3138:E3201" si="344">IF(C3138="","Missing","Submitted")</f>
        <v>Submitted</v>
      </c>
      <c r="F3138" s="1" t="s">
        <v>47</v>
      </c>
      <c r="G3138" s="1">
        <v>53</v>
      </c>
      <c r="H3138" s="1" t="s">
        <v>36</v>
      </c>
      <c r="I3138" s="1" t="s">
        <v>48</v>
      </c>
      <c r="J3138" s="1" t="s">
        <v>26</v>
      </c>
      <c r="K3138" s="4">
        <v>751063</v>
      </c>
      <c r="L3138" s="4" t="str">
        <f t="shared" ref="L3138:L3201" si="345">IF(K3138="","Missing","Submitted")</f>
        <v>Submitted</v>
      </c>
      <c r="M3138" s="1">
        <v>442</v>
      </c>
      <c r="N3138" s="1" t="str">
        <f t="shared" ref="N3138:N3201" si="346">IF(M3138&lt;600,"High_risk",IF(M3138&gt;=750,"medium_risk","low_risk"))</f>
        <v>High_risk</v>
      </c>
      <c r="O3138" s="1" t="str">
        <f t="shared" ref="O3138:O3201" si="347">IF(J3139&lt;503,"Poor",IF(J3139&lt;=550,"Fair",IF(J3139&lt;=750,"Good","Excellent")))</f>
        <v>Excellent</v>
      </c>
      <c r="P3138" s="1" t="str">
        <f t="shared" ref="P3138:P3201" si="348">IF(S3138="","Missing","Submitted")</f>
        <v>Submitted</v>
      </c>
      <c r="Q3138" s="1" t="str">
        <f t="shared" ref="Q3138:Q3201" si="349">IF(AND(M3138&gt;=300,M3138&lt;=900),"Valid","Invalid")</f>
        <v>Valid</v>
      </c>
      <c r="R3138" s="1" t="s">
        <v>70</v>
      </c>
      <c r="S3138" s="4">
        <v>3758925</v>
      </c>
      <c r="T3138" s="1">
        <v>13.64</v>
      </c>
      <c r="U3138" s="1">
        <v>12</v>
      </c>
      <c r="V3138" s="1">
        <v>313243.75</v>
      </c>
      <c r="W3138" s="4">
        <f t="shared" ref="W3138:W3201" si="350">PMT(T3138/12,U3138,-S3138)</f>
        <v>4273116.7081139432</v>
      </c>
      <c r="X3138" s="1" t="s">
        <v>85</v>
      </c>
      <c r="Y3138" s="1" t="s">
        <v>86</v>
      </c>
      <c r="Z3138" s="8">
        <v>48600</v>
      </c>
      <c r="AA3138" s="8" t="str">
        <f>TEXT(Table2[[#This Row],[Application_Date]],"yyy")</f>
        <v>2033</v>
      </c>
      <c r="AB3138" s="8" t="str">
        <f>TEXT(Table2[[#This Row],[Application_Date]],"mmmm")</f>
        <v>January</v>
      </c>
      <c r="AC3138" s="1" t="s">
        <v>41</v>
      </c>
      <c r="AD3138" s="1" t="s">
        <v>42</v>
      </c>
      <c r="AE3138" s="1" t="s">
        <v>62</v>
      </c>
    </row>
    <row r="3139" spans="1:31" x14ac:dyDescent="0.25">
      <c r="A3139" s="1" t="s">
        <v>6418</v>
      </c>
      <c r="B3139" s="1" t="str">
        <f>IF(COUNTIF($A$2:A3139,A3139)&gt;1,"Duplicate","Unique")</f>
        <v>Unique</v>
      </c>
      <c r="C3139" s="1" t="s">
        <v>6419</v>
      </c>
      <c r="D3139" s="1" t="s">
        <v>454</v>
      </c>
      <c r="E3139" s="1" t="str">
        <f t="shared" si="344"/>
        <v>Submitted</v>
      </c>
      <c r="F3139" s="1" t="s">
        <v>35</v>
      </c>
      <c r="G3139" s="1">
        <v>53</v>
      </c>
      <c r="H3139" s="1" t="s">
        <v>24</v>
      </c>
      <c r="I3139" s="1" t="s">
        <v>25</v>
      </c>
      <c r="J3139" s="1" t="s">
        <v>49</v>
      </c>
      <c r="K3139" s="4">
        <v>1366979</v>
      </c>
      <c r="L3139" s="4" t="str">
        <f t="shared" si="345"/>
        <v>Submitted</v>
      </c>
      <c r="M3139" s="1">
        <v>752</v>
      </c>
      <c r="N3139" s="1" t="str">
        <f t="shared" si="346"/>
        <v>medium_risk</v>
      </c>
      <c r="O3139" s="1" t="str">
        <f t="shared" si="347"/>
        <v>Excellent</v>
      </c>
      <c r="P3139" s="1" t="str">
        <f t="shared" si="348"/>
        <v>Submitted</v>
      </c>
      <c r="Q3139" s="1" t="str">
        <f t="shared" si="349"/>
        <v>Valid</v>
      </c>
      <c r="R3139" s="1" t="s">
        <v>70</v>
      </c>
      <c r="S3139" s="4">
        <v>1038577</v>
      </c>
      <c r="T3139" s="1">
        <v>16.62</v>
      </c>
      <c r="U3139" s="1">
        <v>36</v>
      </c>
      <c r="V3139" s="1">
        <v>28849.360000000001</v>
      </c>
      <c r="W3139" s="4">
        <f t="shared" si="350"/>
        <v>1438429.145000037</v>
      </c>
      <c r="X3139" s="1" t="s">
        <v>39</v>
      </c>
      <c r="Y3139" s="1" t="s">
        <v>40</v>
      </c>
      <c r="Z3139" s="8">
        <v>48601</v>
      </c>
      <c r="AA3139" s="8" t="str">
        <f>TEXT(Table2[[#This Row],[Application_Date]],"yyy")</f>
        <v>2033</v>
      </c>
      <c r="AB3139" s="8" t="str">
        <f>TEXT(Table2[[#This Row],[Application_Date]],"mmmm")</f>
        <v>January</v>
      </c>
      <c r="AC3139" s="1" t="s">
        <v>61</v>
      </c>
      <c r="AD3139" s="1" t="s">
        <v>42</v>
      </c>
      <c r="AE3139" s="1" t="s">
        <v>66</v>
      </c>
    </row>
    <row r="3140" spans="1:31" x14ac:dyDescent="0.25">
      <c r="A3140" s="1" t="s">
        <v>6420</v>
      </c>
      <c r="B3140" s="1" t="str">
        <f>IF(COUNTIF($A$2:A3140,A3140)&gt;1,"Duplicate","Unique")</f>
        <v>Unique</v>
      </c>
      <c r="C3140" s="1" t="s">
        <v>6421</v>
      </c>
      <c r="D3140" s="1" t="s">
        <v>109</v>
      </c>
      <c r="E3140" s="1" t="str">
        <f t="shared" si="344"/>
        <v>Submitted</v>
      </c>
      <c r="F3140" s="1" t="s">
        <v>35</v>
      </c>
      <c r="G3140" s="1">
        <v>35</v>
      </c>
      <c r="H3140" s="1" t="s">
        <v>36</v>
      </c>
      <c r="I3140" s="1" t="s">
        <v>48</v>
      </c>
      <c r="J3140" s="1" t="s">
        <v>49</v>
      </c>
      <c r="K3140" s="4">
        <v>1254068</v>
      </c>
      <c r="L3140" s="4" t="str">
        <f t="shared" si="345"/>
        <v>Submitted</v>
      </c>
      <c r="M3140" s="1">
        <v>689</v>
      </c>
      <c r="N3140" s="1" t="str">
        <f t="shared" si="346"/>
        <v>low_risk</v>
      </c>
      <c r="O3140" s="1" t="str">
        <f t="shared" si="347"/>
        <v>Excellent</v>
      </c>
      <c r="P3140" s="1" t="str">
        <f t="shared" si="348"/>
        <v>Submitted</v>
      </c>
      <c r="Q3140" s="1" t="str">
        <f t="shared" si="349"/>
        <v>Valid</v>
      </c>
      <c r="R3140" s="1" t="s">
        <v>82</v>
      </c>
      <c r="S3140" s="4">
        <v>4837198</v>
      </c>
      <c r="T3140" s="1">
        <v>7.4</v>
      </c>
      <c r="U3140" s="1">
        <v>60</v>
      </c>
      <c r="V3140" s="1">
        <v>80619.97</v>
      </c>
      <c r="W3140" s="4">
        <f t="shared" si="350"/>
        <v>2982938.7666675737</v>
      </c>
      <c r="X3140" s="1" t="s">
        <v>50</v>
      </c>
      <c r="Y3140" s="1" t="s">
        <v>51</v>
      </c>
      <c r="Z3140" s="8">
        <v>48602</v>
      </c>
      <c r="AA3140" s="8" t="str">
        <f>TEXT(Table2[[#This Row],[Application_Date]],"yyy")</f>
        <v>2033</v>
      </c>
      <c r="AB3140" s="8" t="str">
        <f>TEXT(Table2[[#This Row],[Application_Date]],"mmmm")</f>
        <v>January</v>
      </c>
      <c r="AC3140" s="1" t="s">
        <v>61</v>
      </c>
      <c r="AD3140" s="1" t="s">
        <v>42</v>
      </c>
      <c r="AE3140" s="1" t="s">
        <v>31</v>
      </c>
    </row>
    <row r="3141" spans="1:31" x14ac:dyDescent="0.25">
      <c r="A3141" s="1" t="s">
        <v>6422</v>
      </c>
      <c r="B3141" s="1" t="str">
        <f>IF(COUNTIF($A$2:A3141,A3141)&gt;1,"Duplicate","Unique")</f>
        <v>Unique</v>
      </c>
      <c r="C3141" s="1" t="s">
        <v>6423</v>
      </c>
      <c r="D3141" s="1" t="s">
        <v>46</v>
      </c>
      <c r="E3141" s="1" t="str">
        <f t="shared" si="344"/>
        <v>Submitted</v>
      </c>
      <c r="F3141" s="1" t="s">
        <v>35</v>
      </c>
      <c r="G3141" s="1">
        <v>20</v>
      </c>
      <c r="H3141" s="1" t="s">
        <v>24</v>
      </c>
      <c r="I3141" s="1" t="s">
        <v>48</v>
      </c>
      <c r="J3141" s="1" t="s">
        <v>70</v>
      </c>
      <c r="K3141" s="4">
        <v>2466267</v>
      </c>
      <c r="L3141" s="4" t="str">
        <f t="shared" si="345"/>
        <v>Submitted</v>
      </c>
      <c r="M3141" s="1">
        <v>894</v>
      </c>
      <c r="N3141" s="1" t="str">
        <f t="shared" si="346"/>
        <v>medium_risk</v>
      </c>
      <c r="O3141" s="1" t="str">
        <f t="shared" si="347"/>
        <v>Excellent</v>
      </c>
      <c r="P3141" s="1" t="str">
        <f t="shared" si="348"/>
        <v>Submitted</v>
      </c>
      <c r="Q3141" s="1" t="str">
        <f t="shared" si="349"/>
        <v>Valid</v>
      </c>
      <c r="R3141" s="1" t="s">
        <v>70</v>
      </c>
      <c r="S3141" s="4">
        <v>2564354</v>
      </c>
      <c r="T3141" s="1">
        <v>11.77</v>
      </c>
      <c r="U3141" s="1">
        <v>36</v>
      </c>
      <c r="V3141" s="1">
        <v>71232.06</v>
      </c>
      <c r="W3141" s="4">
        <f t="shared" si="350"/>
        <v>2515203.881718433</v>
      </c>
      <c r="X3141" s="1" t="s">
        <v>28</v>
      </c>
      <c r="Y3141" s="1" t="s">
        <v>29</v>
      </c>
      <c r="Z3141" s="8">
        <v>48603</v>
      </c>
      <c r="AA3141" s="8" t="str">
        <f>TEXT(Table2[[#This Row],[Application_Date]],"yyy")</f>
        <v>2033</v>
      </c>
      <c r="AB3141" s="8" t="str">
        <f>TEXT(Table2[[#This Row],[Application_Date]],"mmmm")</f>
        <v>January</v>
      </c>
      <c r="AC3141" s="1" t="s">
        <v>61</v>
      </c>
      <c r="AD3141" s="1" t="s">
        <v>42</v>
      </c>
      <c r="AE3141" s="1" t="s">
        <v>31</v>
      </c>
    </row>
    <row r="3142" spans="1:31" x14ac:dyDescent="0.25">
      <c r="A3142" s="1" t="s">
        <v>6424</v>
      </c>
      <c r="B3142" s="1" t="str">
        <f>IF(COUNTIF($A$2:A3142,A3142)&gt;1,"Duplicate","Unique")</f>
        <v>Unique</v>
      </c>
      <c r="C3142" s="1" t="s">
        <v>6425</v>
      </c>
      <c r="D3142" s="1" t="s">
        <v>572</v>
      </c>
      <c r="E3142" s="1" t="str">
        <f t="shared" si="344"/>
        <v>Submitted</v>
      </c>
      <c r="F3142" s="1" t="s">
        <v>47</v>
      </c>
      <c r="G3142" s="1">
        <v>40</v>
      </c>
      <c r="H3142" s="1" t="s">
        <v>24</v>
      </c>
      <c r="I3142" s="1" t="s">
        <v>48</v>
      </c>
      <c r="J3142" s="1" t="s">
        <v>70</v>
      </c>
      <c r="K3142" s="4">
        <v>2194730</v>
      </c>
      <c r="L3142" s="4" t="str">
        <f t="shared" si="345"/>
        <v>Submitted</v>
      </c>
      <c r="M3142" s="1">
        <v>434</v>
      </c>
      <c r="N3142" s="1" t="str">
        <f t="shared" si="346"/>
        <v>High_risk</v>
      </c>
      <c r="O3142" s="1" t="str">
        <f t="shared" si="347"/>
        <v>Excellent</v>
      </c>
      <c r="P3142" s="1" t="str">
        <f t="shared" si="348"/>
        <v>Submitted</v>
      </c>
      <c r="Q3142" s="1" t="str">
        <f t="shared" si="349"/>
        <v>Valid</v>
      </c>
      <c r="R3142" s="1" t="s">
        <v>27</v>
      </c>
      <c r="S3142" s="4">
        <v>4305965</v>
      </c>
      <c r="T3142" s="1">
        <v>15.53</v>
      </c>
      <c r="U3142" s="1">
        <v>120</v>
      </c>
      <c r="V3142" s="1">
        <v>35883.040000000001</v>
      </c>
      <c r="W3142" s="4">
        <f t="shared" si="350"/>
        <v>5572636.3708333336</v>
      </c>
      <c r="X3142" s="1" t="s">
        <v>105</v>
      </c>
      <c r="Y3142" s="1" t="s">
        <v>106</v>
      </c>
      <c r="Z3142" s="8">
        <v>48604</v>
      </c>
      <c r="AA3142" s="8" t="str">
        <f>TEXT(Table2[[#This Row],[Application_Date]],"yyy")</f>
        <v>2033</v>
      </c>
      <c r="AB3142" s="8" t="str">
        <f>TEXT(Table2[[#This Row],[Application_Date]],"mmmm")</f>
        <v>January</v>
      </c>
      <c r="AC3142" s="1" t="s">
        <v>61</v>
      </c>
      <c r="AD3142" s="1" t="s">
        <v>30</v>
      </c>
      <c r="AE3142" s="1" t="s">
        <v>66</v>
      </c>
    </row>
    <row r="3143" spans="1:31" x14ac:dyDescent="0.25">
      <c r="A3143" s="1" t="s">
        <v>6426</v>
      </c>
      <c r="B3143" s="1" t="str">
        <f>IF(COUNTIF($A$2:A3143,A3143)&gt;1,"Duplicate","Unique")</f>
        <v>Unique</v>
      </c>
      <c r="C3143" s="1" t="s">
        <v>6427</v>
      </c>
      <c r="D3143" s="1" t="s">
        <v>229</v>
      </c>
      <c r="E3143" s="1" t="str">
        <f t="shared" si="344"/>
        <v>Submitted</v>
      </c>
      <c r="F3143" s="1" t="s">
        <v>35</v>
      </c>
      <c r="G3143" s="1">
        <v>36</v>
      </c>
      <c r="H3143" s="1" t="s">
        <v>36</v>
      </c>
      <c r="I3143" s="1" t="s">
        <v>48</v>
      </c>
      <c r="J3143" s="1" t="s">
        <v>49</v>
      </c>
      <c r="K3143" s="4">
        <v>1628909</v>
      </c>
      <c r="L3143" s="4" t="str">
        <f t="shared" si="345"/>
        <v>Submitted</v>
      </c>
      <c r="M3143" s="1">
        <v>720</v>
      </c>
      <c r="N3143" s="1" t="str">
        <f t="shared" si="346"/>
        <v>low_risk</v>
      </c>
      <c r="O3143" s="1" t="str">
        <f t="shared" si="347"/>
        <v>Excellent</v>
      </c>
      <c r="P3143" s="1" t="str">
        <f t="shared" si="348"/>
        <v>Submitted</v>
      </c>
      <c r="Q3143" s="1" t="str">
        <f t="shared" si="349"/>
        <v>Valid</v>
      </c>
      <c r="R3143" s="1" t="s">
        <v>82</v>
      </c>
      <c r="S3143" s="4">
        <v>4497476</v>
      </c>
      <c r="T3143" s="1">
        <v>11.32</v>
      </c>
      <c r="U3143" s="1">
        <v>120</v>
      </c>
      <c r="V3143" s="1">
        <v>37478.97</v>
      </c>
      <c r="W3143" s="4">
        <f t="shared" si="350"/>
        <v>4242619.0266666664</v>
      </c>
      <c r="X3143" s="1" t="s">
        <v>50</v>
      </c>
      <c r="Y3143" s="1" t="s">
        <v>51</v>
      </c>
      <c r="Z3143" s="8">
        <v>48605</v>
      </c>
      <c r="AA3143" s="8" t="str">
        <f>TEXT(Table2[[#This Row],[Application_Date]],"yyy")</f>
        <v>2033</v>
      </c>
      <c r="AB3143" s="8" t="str">
        <f>TEXT(Table2[[#This Row],[Application_Date]],"mmmm")</f>
        <v>January</v>
      </c>
      <c r="AC3143" s="1" t="s">
        <v>61</v>
      </c>
      <c r="AD3143" s="1" t="s">
        <v>42</v>
      </c>
      <c r="AE3143" s="1" t="s">
        <v>31</v>
      </c>
    </row>
    <row r="3144" spans="1:31" x14ac:dyDescent="0.25">
      <c r="A3144" s="1" t="s">
        <v>6428</v>
      </c>
      <c r="B3144" s="1" t="str">
        <f>IF(COUNTIF($A$2:A3144,A3144)&gt;1,"Duplicate","Unique")</f>
        <v>Unique</v>
      </c>
      <c r="C3144" s="1" t="s">
        <v>6429</v>
      </c>
      <c r="D3144" s="1" t="s">
        <v>112</v>
      </c>
      <c r="E3144" s="1" t="str">
        <f t="shared" si="344"/>
        <v>Submitted</v>
      </c>
      <c r="F3144" s="1" t="s">
        <v>47</v>
      </c>
      <c r="G3144" s="1">
        <v>37</v>
      </c>
      <c r="H3144" s="1" t="s">
        <v>24</v>
      </c>
      <c r="I3144" s="1" t="s">
        <v>25</v>
      </c>
      <c r="J3144" s="1" t="s">
        <v>49</v>
      </c>
      <c r="K3144" s="4">
        <v>911175</v>
      </c>
      <c r="L3144" s="4" t="str">
        <f t="shared" si="345"/>
        <v>Submitted</v>
      </c>
      <c r="M3144" s="1">
        <v>499</v>
      </c>
      <c r="N3144" s="1" t="str">
        <f t="shared" si="346"/>
        <v>High_risk</v>
      </c>
      <c r="O3144" s="1" t="str">
        <f t="shared" si="347"/>
        <v>Excellent</v>
      </c>
      <c r="P3144" s="1" t="str">
        <f t="shared" si="348"/>
        <v>Submitted</v>
      </c>
      <c r="Q3144" s="1" t="str">
        <f t="shared" si="349"/>
        <v>Valid</v>
      </c>
      <c r="R3144" s="1" t="s">
        <v>6</v>
      </c>
      <c r="S3144" s="4">
        <v>2285166</v>
      </c>
      <c r="T3144" s="1">
        <v>11.82</v>
      </c>
      <c r="U3144" s="1">
        <v>36</v>
      </c>
      <c r="V3144" s="1">
        <v>63476.83</v>
      </c>
      <c r="W3144" s="4">
        <f t="shared" si="350"/>
        <v>2250888.510042951</v>
      </c>
      <c r="X3144" s="1" t="s">
        <v>59</v>
      </c>
      <c r="Y3144" s="1" t="s">
        <v>60</v>
      </c>
      <c r="Z3144" s="8">
        <v>48606</v>
      </c>
      <c r="AA3144" s="8" t="str">
        <f>TEXT(Table2[[#This Row],[Application_Date]],"yyy")</f>
        <v>2033</v>
      </c>
      <c r="AB3144" s="8" t="str">
        <f>TEXT(Table2[[#This Row],[Application_Date]],"mmmm")</f>
        <v>January</v>
      </c>
      <c r="AC3144" s="1" t="s">
        <v>61</v>
      </c>
      <c r="AD3144" s="1" t="s">
        <v>42</v>
      </c>
      <c r="AE3144" s="1" t="s">
        <v>66</v>
      </c>
    </row>
    <row r="3145" spans="1:31" x14ac:dyDescent="0.25">
      <c r="A3145" s="1" t="s">
        <v>6430</v>
      </c>
      <c r="B3145" s="1" t="str">
        <f>IF(COUNTIF($A$2:A3145,A3145)&gt;1,"Duplicate","Unique")</f>
        <v>Unique</v>
      </c>
      <c r="C3145" s="1" t="s">
        <v>6431</v>
      </c>
      <c r="D3145" s="1" t="s">
        <v>102</v>
      </c>
      <c r="E3145" s="1" t="str">
        <f t="shared" si="344"/>
        <v>Submitted</v>
      </c>
      <c r="F3145" s="1" t="s">
        <v>35</v>
      </c>
      <c r="G3145" s="1">
        <v>46</v>
      </c>
      <c r="H3145" s="1" t="s">
        <v>36</v>
      </c>
      <c r="I3145" s="1" t="s">
        <v>48</v>
      </c>
      <c r="J3145" s="1" t="s">
        <v>49</v>
      </c>
      <c r="K3145" s="4">
        <v>2358417</v>
      </c>
      <c r="L3145" s="4" t="str">
        <f t="shared" si="345"/>
        <v>Submitted</v>
      </c>
      <c r="M3145" s="1">
        <v>832</v>
      </c>
      <c r="N3145" s="1" t="str">
        <f t="shared" si="346"/>
        <v>medium_risk</v>
      </c>
      <c r="O3145" s="1" t="str">
        <f t="shared" si="347"/>
        <v>Excellent</v>
      </c>
      <c r="P3145" s="1" t="str">
        <f t="shared" si="348"/>
        <v>Submitted</v>
      </c>
      <c r="Q3145" s="1" t="str">
        <f t="shared" si="349"/>
        <v>Valid</v>
      </c>
      <c r="R3145" s="1" t="s">
        <v>82</v>
      </c>
      <c r="S3145" s="4">
        <v>4951727</v>
      </c>
      <c r="T3145" s="1">
        <v>13.39</v>
      </c>
      <c r="U3145" s="1">
        <v>36</v>
      </c>
      <c r="V3145" s="1">
        <v>137547.97</v>
      </c>
      <c r="W3145" s="4">
        <f t="shared" si="350"/>
        <v>5525302.0441772612</v>
      </c>
      <c r="X3145" s="1" t="s">
        <v>50</v>
      </c>
      <c r="Y3145" s="1" t="s">
        <v>51</v>
      </c>
      <c r="Z3145" s="8">
        <v>48607</v>
      </c>
      <c r="AA3145" s="8" t="str">
        <f>TEXT(Table2[[#This Row],[Application_Date]],"yyy")</f>
        <v>2033</v>
      </c>
      <c r="AB3145" s="8" t="str">
        <f>TEXT(Table2[[#This Row],[Application_Date]],"mmmm")</f>
        <v>January</v>
      </c>
      <c r="AC3145" s="1" t="s">
        <v>61</v>
      </c>
      <c r="AD3145" s="1" t="s">
        <v>42</v>
      </c>
      <c r="AE3145" s="1" t="s">
        <v>43</v>
      </c>
    </row>
    <row r="3146" spans="1:31" x14ac:dyDescent="0.25">
      <c r="A3146" s="1" t="s">
        <v>6432</v>
      </c>
      <c r="B3146" s="1" t="str">
        <f>IF(COUNTIF($A$2:A3146,A3146)&gt;1,"Duplicate","Unique")</f>
        <v>Unique</v>
      </c>
      <c r="C3146" s="1" t="s">
        <v>6433</v>
      </c>
      <c r="D3146" s="1" t="s">
        <v>461</v>
      </c>
      <c r="E3146" s="1" t="str">
        <f t="shared" si="344"/>
        <v>Submitted</v>
      </c>
      <c r="F3146" s="1" t="s">
        <v>47</v>
      </c>
      <c r="G3146" s="1">
        <v>27</v>
      </c>
      <c r="H3146" s="1" t="s">
        <v>36</v>
      </c>
      <c r="I3146" s="1" t="s">
        <v>25</v>
      </c>
      <c r="J3146" s="1" t="s">
        <v>70</v>
      </c>
      <c r="K3146" s="4">
        <v>1474301</v>
      </c>
      <c r="L3146" s="4" t="str">
        <f t="shared" si="345"/>
        <v>Submitted</v>
      </c>
      <c r="M3146" s="1">
        <v>745</v>
      </c>
      <c r="N3146" s="1" t="str">
        <f t="shared" si="346"/>
        <v>low_risk</v>
      </c>
      <c r="O3146" s="1" t="str">
        <f t="shared" si="347"/>
        <v>Excellent</v>
      </c>
      <c r="P3146" s="1" t="str">
        <f t="shared" si="348"/>
        <v>Submitted</v>
      </c>
      <c r="Q3146" s="1" t="str">
        <f t="shared" si="349"/>
        <v>Valid</v>
      </c>
      <c r="R3146" s="1" t="s">
        <v>38</v>
      </c>
      <c r="S3146" s="4">
        <v>3078770</v>
      </c>
      <c r="T3146" s="1">
        <v>9.02</v>
      </c>
      <c r="U3146" s="1">
        <v>24</v>
      </c>
      <c r="V3146" s="1">
        <v>128282.08</v>
      </c>
      <c r="W3146" s="4">
        <f t="shared" si="350"/>
        <v>2314212.1066213823</v>
      </c>
      <c r="X3146" s="1" t="s">
        <v>39</v>
      </c>
      <c r="Y3146" s="1" t="s">
        <v>40</v>
      </c>
      <c r="Z3146" s="8">
        <v>48608</v>
      </c>
      <c r="AA3146" s="8" t="str">
        <f>TEXT(Table2[[#This Row],[Application_Date]],"yyy")</f>
        <v>2033</v>
      </c>
      <c r="AB3146" s="8" t="str">
        <f>TEXT(Table2[[#This Row],[Application_Date]],"mmmm")</f>
        <v>January</v>
      </c>
      <c r="AC3146" s="1" t="s">
        <v>61</v>
      </c>
      <c r="AD3146" s="1" t="s">
        <v>30</v>
      </c>
      <c r="AE3146" s="1" t="s">
        <v>66</v>
      </c>
    </row>
    <row r="3147" spans="1:31" x14ac:dyDescent="0.25">
      <c r="A3147" s="1" t="s">
        <v>6434</v>
      </c>
      <c r="B3147" s="1" t="str">
        <f>IF(COUNTIF($A$2:A3147,A3147)&gt;1,"Duplicate","Unique")</f>
        <v>Unique</v>
      </c>
      <c r="C3147" s="1" t="s">
        <v>6435</v>
      </c>
      <c r="D3147" s="1" t="s">
        <v>333</v>
      </c>
      <c r="E3147" s="1" t="str">
        <f t="shared" si="344"/>
        <v>Submitted</v>
      </c>
      <c r="F3147" s="1" t="s">
        <v>35</v>
      </c>
      <c r="G3147" s="1">
        <v>35</v>
      </c>
      <c r="H3147" s="1" t="s">
        <v>36</v>
      </c>
      <c r="I3147" s="1" t="s">
        <v>48</v>
      </c>
      <c r="J3147" s="1" t="s">
        <v>26</v>
      </c>
      <c r="K3147" s="4">
        <v>1401451</v>
      </c>
      <c r="L3147" s="4" t="str">
        <f t="shared" si="345"/>
        <v>Submitted</v>
      </c>
      <c r="M3147" s="1">
        <v>850</v>
      </c>
      <c r="N3147" s="1" t="str">
        <f t="shared" si="346"/>
        <v>medium_risk</v>
      </c>
      <c r="O3147" s="1" t="str">
        <f t="shared" si="347"/>
        <v>Excellent</v>
      </c>
      <c r="P3147" s="1" t="str">
        <f t="shared" si="348"/>
        <v>Submitted</v>
      </c>
      <c r="Q3147" s="1" t="str">
        <f t="shared" si="349"/>
        <v>Valid</v>
      </c>
      <c r="R3147" s="1" t="s">
        <v>38</v>
      </c>
      <c r="S3147" s="4">
        <v>3675755</v>
      </c>
      <c r="T3147" s="1">
        <v>7.13</v>
      </c>
      <c r="U3147" s="1">
        <v>36</v>
      </c>
      <c r="V3147" s="1">
        <v>102104.31</v>
      </c>
      <c r="W3147" s="4">
        <f t="shared" si="350"/>
        <v>2184011.2075301507</v>
      </c>
      <c r="X3147" s="1" t="s">
        <v>28</v>
      </c>
      <c r="Y3147" s="1" t="s">
        <v>29</v>
      </c>
      <c r="Z3147" s="8">
        <v>48609</v>
      </c>
      <c r="AA3147" s="8" t="str">
        <f>TEXT(Table2[[#This Row],[Application_Date]],"yyy")</f>
        <v>2033</v>
      </c>
      <c r="AB3147" s="8" t="str">
        <f>TEXT(Table2[[#This Row],[Application_Date]],"mmmm")</f>
        <v>January</v>
      </c>
      <c r="AC3147" s="1" t="s">
        <v>52</v>
      </c>
      <c r="AD3147" s="1" t="s">
        <v>30</v>
      </c>
      <c r="AE3147" s="1" t="s">
        <v>66</v>
      </c>
    </row>
    <row r="3148" spans="1:31" x14ac:dyDescent="0.25">
      <c r="A3148" s="1" t="s">
        <v>6436</v>
      </c>
      <c r="B3148" s="1" t="str">
        <f>IF(COUNTIF($A$2:A3148,A3148)&gt;1,"Duplicate","Unique")</f>
        <v>Unique</v>
      </c>
      <c r="C3148" s="1" t="s">
        <v>6437</v>
      </c>
      <c r="D3148" s="1" t="s">
        <v>392</v>
      </c>
      <c r="E3148" s="1" t="str">
        <f t="shared" si="344"/>
        <v>Submitted</v>
      </c>
      <c r="F3148" s="1" t="s">
        <v>47</v>
      </c>
      <c r="G3148" s="1">
        <v>45</v>
      </c>
      <c r="H3148" s="1" t="s">
        <v>36</v>
      </c>
      <c r="I3148" s="1" t="s">
        <v>48</v>
      </c>
      <c r="J3148" s="1" t="s">
        <v>70</v>
      </c>
      <c r="K3148" s="4">
        <v>-50000</v>
      </c>
      <c r="L3148" s="4" t="str">
        <f t="shared" si="345"/>
        <v>Submitted</v>
      </c>
      <c r="M3148" s="1">
        <v>673</v>
      </c>
      <c r="N3148" s="1" t="str">
        <f t="shared" si="346"/>
        <v>low_risk</v>
      </c>
      <c r="O3148" s="1" t="str">
        <f t="shared" si="347"/>
        <v>Excellent</v>
      </c>
      <c r="P3148" s="1" t="str">
        <f t="shared" si="348"/>
        <v>Submitted</v>
      </c>
      <c r="Q3148" s="1" t="str">
        <f t="shared" si="349"/>
        <v>Valid</v>
      </c>
      <c r="R3148" s="1" t="s">
        <v>27</v>
      </c>
      <c r="S3148" s="4">
        <v>3108376</v>
      </c>
      <c r="T3148" s="1">
        <v>18.34</v>
      </c>
      <c r="U3148" s="1">
        <v>24</v>
      </c>
      <c r="V3148" s="1">
        <v>129515.67</v>
      </c>
      <c r="W3148" s="4">
        <f t="shared" si="350"/>
        <v>4750634.6543536326</v>
      </c>
      <c r="X3148" s="1" t="s">
        <v>85</v>
      </c>
      <c r="Y3148" s="1" t="s">
        <v>86</v>
      </c>
      <c r="Z3148" s="8">
        <v>48610</v>
      </c>
      <c r="AA3148" s="8" t="str">
        <f>TEXT(Table2[[#This Row],[Application_Date]],"yyy")</f>
        <v>2033</v>
      </c>
      <c r="AB3148" s="8" t="str">
        <f>TEXT(Table2[[#This Row],[Application_Date]],"mmmm")</f>
        <v>January</v>
      </c>
      <c r="AC3148" s="1" t="s">
        <v>61</v>
      </c>
      <c r="AD3148" s="1" t="s">
        <v>42</v>
      </c>
      <c r="AE3148" s="1" t="s">
        <v>62</v>
      </c>
    </row>
    <row r="3149" spans="1:31" x14ac:dyDescent="0.25">
      <c r="A3149" s="1" t="s">
        <v>6438</v>
      </c>
      <c r="B3149" s="1" t="str">
        <f>IF(COUNTIF($A$2:A3149,A3149)&gt;1,"Duplicate","Unique")</f>
        <v>Unique</v>
      </c>
      <c r="C3149" s="1" t="s">
        <v>6439</v>
      </c>
      <c r="D3149" s="1" t="s">
        <v>148</v>
      </c>
      <c r="E3149" s="1" t="str">
        <f t="shared" si="344"/>
        <v>Submitted</v>
      </c>
      <c r="F3149" s="1" t="s">
        <v>35</v>
      </c>
      <c r="G3149" s="1">
        <v>40</v>
      </c>
      <c r="H3149" s="1" t="s">
        <v>24</v>
      </c>
      <c r="I3149" s="1" t="s">
        <v>25</v>
      </c>
      <c r="J3149" s="1" t="s">
        <v>26</v>
      </c>
      <c r="K3149" s="4">
        <v>1863250</v>
      </c>
      <c r="L3149" s="4" t="str">
        <f t="shared" si="345"/>
        <v>Submitted</v>
      </c>
      <c r="M3149" s="1">
        <v>950</v>
      </c>
      <c r="N3149" s="1" t="str">
        <f t="shared" si="346"/>
        <v>medium_risk</v>
      </c>
      <c r="O3149" s="1" t="str">
        <f t="shared" si="347"/>
        <v>Excellent</v>
      </c>
      <c r="P3149" s="1" t="str">
        <f t="shared" si="348"/>
        <v>Submitted</v>
      </c>
      <c r="Q3149" s="1" t="str">
        <f t="shared" si="349"/>
        <v>Invalid</v>
      </c>
      <c r="R3149" s="1" t="s">
        <v>82</v>
      </c>
      <c r="S3149" s="4">
        <v>1143135</v>
      </c>
      <c r="T3149" s="1">
        <v>14.63</v>
      </c>
      <c r="U3149" s="1">
        <v>24</v>
      </c>
      <c r="V3149" s="1">
        <v>47630.62</v>
      </c>
      <c r="W3149" s="4">
        <f t="shared" si="350"/>
        <v>1393672.0943486113</v>
      </c>
      <c r="X3149" s="1" t="s">
        <v>105</v>
      </c>
      <c r="Y3149" s="1" t="s">
        <v>106</v>
      </c>
      <c r="Z3149" s="8">
        <v>48611</v>
      </c>
      <c r="AA3149" s="8" t="str">
        <f>TEXT(Table2[[#This Row],[Application_Date]],"yyy")</f>
        <v>2033</v>
      </c>
      <c r="AB3149" s="8" t="str">
        <f>TEXT(Table2[[#This Row],[Application_Date]],"mmmm")</f>
        <v>February</v>
      </c>
      <c r="AC3149" s="1" t="s">
        <v>41</v>
      </c>
      <c r="AD3149" s="1" t="s">
        <v>42</v>
      </c>
      <c r="AE3149" s="1" t="s">
        <v>31</v>
      </c>
    </row>
    <row r="3150" spans="1:31" x14ac:dyDescent="0.25">
      <c r="A3150" s="1" t="s">
        <v>6440</v>
      </c>
      <c r="B3150" s="1" t="str">
        <f>IF(COUNTIF($A$2:A3150,A3150)&gt;1,"Duplicate","Unique")</f>
        <v>Unique</v>
      </c>
      <c r="C3150" s="1" t="s">
        <v>6441</v>
      </c>
      <c r="D3150" s="1" t="s">
        <v>1280</v>
      </c>
      <c r="E3150" s="1" t="str">
        <f t="shared" si="344"/>
        <v>Submitted</v>
      </c>
      <c r="F3150" s="1" t="s">
        <v>47</v>
      </c>
      <c r="G3150" s="1">
        <v>58</v>
      </c>
      <c r="H3150" s="1" t="s">
        <v>36</v>
      </c>
      <c r="I3150" s="1" t="s">
        <v>48</v>
      </c>
      <c r="J3150" s="1" t="s">
        <v>49</v>
      </c>
      <c r="K3150" s="4">
        <v>2348254</v>
      </c>
      <c r="L3150" s="4" t="str">
        <f t="shared" si="345"/>
        <v>Submitted</v>
      </c>
      <c r="M3150" s="1">
        <v>469</v>
      </c>
      <c r="N3150" s="1" t="str">
        <f t="shared" si="346"/>
        <v>High_risk</v>
      </c>
      <c r="O3150" s="1" t="str">
        <f t="shared" si="347"/>
        <v>Excellent</v>
      </c>
      <c r="P3150" s="1" t="str">
        <f t="shared" si="348"/>
        <v>Submitted</v>
      </c>
      <c r="Q3150" s="1" t="str">
        <f t="shared" si="349"/>
        <v>Valid</v>
      </c>
      <c r="R3150" s="1" t="s">
        <v>38</v>
      </c>
      <c r="S3150" s="4">
        <v>2920978</v>
      </c>
      <c r="T3150" s="1">
        <v>7.97</v>
      </c>
      <c r="U3150" s="1">
        <v>180</v>
      </c>
      <c r="V3150" s="1">
        <v>16227.66</v>
      </c>
      <c r="W3150" s="4">
        <f t="shared" si="350"/>
        <v>1940016.2216666667</v>
      </c>
      <c r="X3150" s="1" t="s">
        <v>59</v>
      </c>
      <c r="Y3150" s="1" t="s">
        <v>60</v>
      </c>
      <c r="Z3150" s="8">
        <v>48612</v>
      </c>
      <c r="AA3150" s="8" t="str">
        <f>TEXT(Table2[[#This Row],[Application_Date]],"yyy")</f>
        <v>2033</v>
      </c>
      <c r="AB3150" s="8" t="str">
        <f>TEXT(Table2[[#This Row],[Application_Date]],"mmmm")</f>
        <v>February</v>
      </c>
      <c r="AC3150" s="1" t="s">
        <v>41</v>
      </c>
      <c r="AD3150" s="1" t="s">
        <v>30</v>
      </c>
      <c r="AE3150" s="1" t="s">
        <v>62</v>
      </c>
    </row>
    <row r="3151" spans="1:31" x14ac:dyDescent="0.25">
      <c r="A3151" s="1" t="s">
        <v>6442</v>
      </c>
      <c r="B3151" s="1" t="str">
        <f>IF(COUNTIF($A$2:A3151,A3151)&gt;1,"Duplicate","Unique")</f>
        <v>Unique</v>
      </c>
      <c r="C3151" s="1" t="s">
        <v>6443</v>
      </c>
      <c r="D3151" s="1" t="s">
        <v>325</v>
      </c>
      <c r="E3151" s="1" t="str">
        <f t="shared" si="344"/>
        <v>Submitted</v>
      </c>
      <c r="F3151" s="1" t="s">
        <v>47</v>
      </c>
      <c r="G3151" s="1">
        <v>50</v>
      </c>
      <c r="H3151" s="1" t="s">
        <v>24</v>
      </c>
      <c r="I3151" s="1" t="s">
        <v>48</v>
      </c>
      <c r="J3151" s="1" t="s">
        <v>70</v>
      </c>
      <c r="K3151" s="4">
        <v>976994</v>
      </c>
      <c r="L3151" s="4" t="str">
        <f t="shared" si="345"/>
        <v>Submitted</v>
      </c>
      <c r="M3151" s="1">
        <v>558</v>
      </c>
      <c r="N3151" s="1" t="str">
        <f t="shared" si="346"/>
        <v>High_risk</v>
      </c>
      <c r="O3151" s="1" t="str">
        <f t="shared" si="347"/>
        <v>Excellent</v>
      </c>
      <c r="P3151" s="1" t="str">
        <f t="shared" si="348"/>
        <v>Submitted</v>
      </c>
      <c r="Q3151" s="1" t="str">
        <f t="shared" si="349"/>
        <v>Valid</v>
      </c>
      <c r="R3151" s="1" t="s">
        <v>6</v>
      </c>
      <c r="S3151" s="4">
        <v>3389661</v>
      </c>
      <c r="T3151" s="1">
        <v>13.7</v>
      </c>
      <c r="U3151" s="1">
        <v>12</v>
      </c>
      <c r="V3151" s="1">
        <v>282471.75</v>
      </c>
      <c r="W3151" s="4">
        <f t="shared" si="350"/>
        <v>3870278.6172653264</v>
      </c>
      <c r="X3151" s="1" t="s">
        <v>95</v>
      </c>
      <c r="Y3151" s="1" t="s">
        <v>96</v>
      </c>
      <c r="Z3151" s="8">
        <v>48613</v>
      </c>
      <c r="AA3151" s="8" t="str">
        <f>TEXT(Table2[[#This Row],[Application_Date]],"yyy")</f>
        <v>2033</v>
      </c>
      <c r="AB3151" s="8" t="str">
        <f>TEXT(Table2[[#This Row],[Application_Date]],"mmmm")</f>
        <v>February</v>
      </c>
      <c r="AC3151" s="1" t="s">
        <v>41</v>
      </c>
      <c r="AD3151" s="1" t="s">
        <v>30</v>
      </c>
      <c r="AE3151" s="1" t="s">
        <v>66</v>
      </c>
    </row>
    <row r="3152" spans="1:31" x14ac:dyDescent="0.25">
      <c r="A3152" s="1" t="s">
        <v>6444</v>
      </c>
      <c r="B3152" s="1" t="str">
        <f>IF(COUNTIF($A$2:A3152,A3152)&gt;1,"Duplicate","Unique")</f>
        <v>Unique</v>
      </c>
      <c r="C3152" s="1" t="s">
        <v>6445</v>
      </c>
      <c r="D3152" s="1" t="s">
        <v>239</v>
      </c>
      <c r="E3152" s="1" t="str">
        <f t="shared" si="344"/>
        <v>Submitted</v>
      </c>
      <c r="F3152" s="1" t="s">
        <v>35</v>
      </c>
      <c r="G3152" s="1">
        <v>52</v>
      </c>
      <c r="H3152" s="1" t="s">
        <v>24</v>
      </c>
      <c r="I3152" s="1" t="s">
        <v>25</v>
      </c>
      <c r="J3152" s="1" t="s">
        <v>70</v>
      </c>
      <c r="K3152" s="4">
        <v>1708054</v>
      </c>
      <c r="L3152" s="4" t="str">
        <f t="shared" si="345"/>
        <v>Submitted</v>
      </c>
      <c r="M3152" s="1">
        <v>388</v>
      </c>
      <c r="N3152" s="1" t="str">
        <f t="shared" si="346"/>
        <v>High_risk</v>
      </c>
      <c r="O3152" s="1" t="str">
        <f t="shared" si="347"/>
        <v>Excellent</v>
      </c>
      <c r="P3152" s="1" t="str">
        <f t="shared" si="348"/>
        <v>Submitted</v>
      </c>
      <c r="Q3152" s="1" t="str">
        <f t="shared" si="349"/>
        <v>Valid</v>
      </c>
      <c r="R3152" s="1" t="s">
        <v>70</v>
      </c>
      <c r="S3152" s="4">
        <v>1219349</v>
      </c>
      <c r="T3152" s="1">
        <v>11.42</v>
      </c>
      <c r="U3152" s="1">
        <v>36</v>
      </c>
      <c r="V3152" s="1">
        <v>33870.81</v>
      </c>
      <c r="W3152" s="4">
        <f t="shared" si="350"/>
        <v>1160413.7983740722</v>
      </c>
      <c r="X3152" s="1" t="s">
        <v>39</v>
      </c>
      <c r="Y3152" s="1" t="s">
        <v>40</v>
      </c>
      <c r="Z3152" s="8">
        <v>48614</v>
      </c>
      <c r="AA3152" s="8" t="str">
        <f>TEXT(Table2[[#This Row],[Application_Date]],"yyy")</f>
        <v>2033</v>
      </c>
      <c r="AB3152" s="8" t="str">
        <f>TEXT(Table2[[#This Row],[Application_Date]],"mmmm")</f>
        <v>February</v>
      </c>
      <c r="AC3152" s="1" t="s">
        <v>61</v>
      </c>
      <c r="AD3152" s="1" t="s">
        <v>30</v>
      </c>
      <c r="AE3152" s="1" t="s">
        <v>31</v>
      </c>
    </row>
    <row r="3153" spans="1:31" x14ac:dyDescent="0.25">
      <c r="A3153" s="1" t="s">
        <v>6446</v>
      </c>
      <c r="B3153" s="1" t="str">
        <f>IF(COUNTIF($A$2:A3153,A3153)&gt;1,"Duplicate","Unique")</f>
        <v>Unique</v>
      </c>
      <c r="C3153" s="1" t="s">
        <v>6447</v>
      </c>
      <c r="D3153" s="1" t="s">
        <v>325</v>
      </c>
      <c r="E3153" s="1" t="str">
        <f t="shared" si="344"/>
        <v>Submitted</v>
      </c>
      <c r="F3153" s="1" t="s">
        <v>35</v>
      </c>
      <c r="G3153" s="1">
        <v>53</v>
      </c>
      <c r="H3153" s="1" t="s">
        <v>24</v>
      </c>
      <c r="I3153" s="1" t="s">
        <v>25</v>
      </c>
      <c r="J3153" s="1" t="s">
        <v>26</v>
      </c>
      <c r="K3153" s="4">
        <v>2495669</v>
      </c>
      <c r="L3153" s="4" t="str">
        <f t="shared" si="345"/>
        <v>Submitted</v>
      </c>
      <c r="M3153" s="1">
        <v>553</v>
      </c>
      <c r="N3153" s="1" t="str">
        <f t="shared" si="346"/>
        <v>High_risk</v>
      </c>
      <c r="O3153" s="1" t="str">
        <f t="shared" si="347"/>
        <v>Excellent</v>
      </c>
      <c r="P3153" s="1" t="str">
        <f t="shared" si="348"/>
        <v>Submitted</v>
      </c>
      <c r="Q3153" s="1" t="str">
        <f t="shared" si="349"/>
        <v>Valid</v>
      </c>
      <c r="R3153" s="1" t="s">
        <v>70</v>
      </c>
      <c r="S3153" s="4">
        <v>2026780</v>
      </c>
      <c r="T3153" s="1">
        <v>18.82</v>
      </c>
      <c r="U3153" s="1">
        <v>60</v>
      </c>
      <c r="V3153" s="1">
        <v>33779.67</v>
      </c>
      <c r="W3153" s="4">
        <f t="shared" si="350"/>
        <v>3178666.6333333333</v>
      </c>
      <c r="X3153" s="1" t="s">
        <v>59</v>
      </c>
      <c r="Y3153" s="1" t="s">
        <v>60</v>
      </c>
      <c r="Z3153" s="8">
        <v>48615</v>
      </c>
      <c r="AA3153" s="8" t="str">
        <f>TEXT(Table2[[#This Row],[Application_Date]],"yyy")</f>
        <v>2033</v>
      </c>
      <c r="AB3153" s="8" t="str">
        <f>TEXT(Table2[[#This Row],[Application_Date]],"mmmm")</f>
        <v>February</v>
      </c>
      <c r="AC3153" s="1" t="s">
        <v>52</v>
      </c>
      <c r="AD3153" s="1" t="s">
        <v>42</v>
      </c>
      <c r="AE3153" s="1" t="s">
        <v>62</v>
      </c>
    </row>
    <row r="3154" spans="1:31" x14ac:dyDescent="0.25">
      <c r="A3154" s="1" t="s">
        <v>6448</v>
      </c>
      <c r="B3154" s="1" t="str">
        <f>IF(COUNTIF($A$2:A3154,A3154)&gt;1,"Duplicate","Unique")</f>
        <v>Unique</v>
      </c>
      <c r="C3154" s="1" t="s">
        <v>6449</v>
      </c>
      <c r="D3154" s="1" t="s">
        <v>229</v>
      </c>
      <c r="E3154" s="1" t="str">
        <f t="shared" si="344"/>
        <v>Submitted</v>
      </c>
      <c r="F3154" s="1" t="s">
        <v>35</v>
      </c>
      <c r="G3154" s="1">
        <v>58</v>
      </c>
      <c r="H3154" s="1" t="s">
        <v>36</v>
      </c>
      <c r="I3154" s="1" t="s">
        <v>25</v>
      </c>
      <c r="J3154" s="1" t="s">
        <v>49</v>
      </c>
      <c r="K3154" s="4">
        <v>790075</v>
      </c>
      <c r="L3154" s="4" t="str">
        <f t="shared" si="345"/>
        <v>Submitted</v>
      </c>
      <c r="M3154" s="1">
        <v>663</v>
      </c>
      <c r="N3154" s="1" t="str">
        <f t="shared" si="346"/>
        <v>low_risk</v>
      </c>
      <c r="O3154" s="1" t="str">
        <f t="shared" si="347"/>
        <v>Excellent</v>
      </c>
      <c r="P3154" s="1" t="str">
        <f t="shared" si="348"/>
        <v>Submitted</v>
      </c>
      <c r="Q3154" s="1" t="str">
        <f t="shared" si="349"/>
        <v>Valid</v>
      </c>
      <c r="R3154" s="1" t="s">
        <v>70</v>
      </c>
      <c r="S3154" s="4">
        <v>396063</v>
      </c>
      <c r="T3154" s="1">
        <v>7.51</v>
      </c>
      <c r="U3154" s="1">
        <v>120</v>
      </c>
      <c r="V3154" s="1">
        <v>3300.53</v>
      </c>
      <c r="W3154" s="4">
        <f t="shared" si="350"/>
        <v>247869.42750000002</v>
      </c>
      <c r="X3154" s="1" t="s">
        <v>95</v>
      </c>
      <c r="Y3154" s="1" t="s">
        <v>96</v>
      </c>
      <c r="Z3154" s="8">
        <v>48616</v>
      </c>
      <c r="AA3154" s="8" t="str">
        <f>TEXT(Table2[[#This Row],[Application_Date]],"yyy")</f>
        <v>2033</v>
      </c>
      <c r="AB3154" s="8" t="str">
        <f>TEXT(Table2[[#This Row],[Application_Date]],"mmmm")</f>
        <v>February</v>
      </c>
      <c r="AC3154" s="1" t="s">
        <v>41</v>
      </c>
      <c r="AD3154" s="1" t="s">
        <v>30</v>
      </c>
      <c r="AE3154" s="1" t="s">
        <v>66</v>
      </c>
    </row>
    <row r="3155" spans="1:31" x14ac:dyDescent="0.25">
      <c r="A3155" s="1" t="s">
        <v>6450</v>
      </c>
      <c r="B3155" s="1" t="str">
        <f>IF(COUNTIF($A$2:A3155,A3155)&gt;1,"Duplicate","Unique")</f>
        <v>Unique</v>
      </c>
      <c r="C3155" s="1" t="s">
        <v>6451</v>
      </c>
      <c r="D3155" s="1" t="s">
        <v>406</v>
      </c>
      <c r="E3155" s="1" t="str">
        <f t="shared" si="344"/>
        <v>Submitted</v>
      </c>
      <c r="F3155" s="1" t="s">
        <v>35</v>
      </c>
      <c r="G3155" s="1">
        <v>22</v>
      </c>
      <c r="H3155" s="1" t="s">
        <v>24</v>
      </c>
      <c r="I3155" s="1" t="s">
        <v>25</v>
      </c>
      <c r="J3155" s="1" t="s">
        <v>49</v>
      </c>
      <c r="K3155" s="4">
        <v>776248</v>
      </c>
      <c r="L3155" s="4" t="str">
        <f t="shared" si="345"/>
        <v>Submitted</v>
      </c>
      <c r="M3155" s="1">
        <v>359</v>
      </c>
      <c r="N3155" s="1" t="str">
        <f t="shared" si="346"/>
        <v>High_risk</v>
      </c>
      <c r="O3155" s="1" t="str">
        <f t="shared" si="347"/>
        <v>Excellent</v>
      </c>
      <c r="P3155" s="1" t="str">
        <f t="shared" si="348"/>
        <v>Submitted</v>
      </c>
      <c r="Q3155" s="1" t="str">
        <f t="shared" si="349"/>
        <v>Valid</v>
      </c>
      <c r="R3155" s="1" t="s">
        <v>27</v>
      </c>
      <c r="S3155" s="4">
        <v>224300</v>
      </c>
      <c r="T3155" s="1">
        <v>17.89</v>
      </c>
      <c r="U3155" s="1">
        <v>120</v>
      </c>
      <c r="V3155" s="1">
        <v>1869.17</v>
      </c>
      <c r="W3155" s="4">
        <f t="shared" si="350"/>
        <v>334393.91666666669</v>
      </c>
      <c r="X3155" s="1" t="s">
        <v>105</v>
      </c>
      <c r="Y3155" s="1" t="s">
        <v>106</v>
      </c>
      <c r="Z3155" s="8">
        <v>48617</v>
      </c>
      <c r="AA3155" s="8" t="str">
        <f>TEXT(Table2[[#This Row],[Application_Date]],"yyy")</f>
        <v>2033</v>
      </c>
      <c r="AB3155" s="8" t="str">
        <f>TEXT(Table2[[#This Row],[Application_Date]],"mmmm")</f>
        <v>February</v>
      </c>
      <c r="AC3155" s="1" t="s">
        <v>61</v>
      </c>
      <c r="AD3155" s="1" t="s">
        <v>30</v>
      </c>
      <c r="AE3155" s="1" t="s">
        <v>31</v>
      </c>
    </row>
    <row r="3156" spans="1:31" x14ac:dyDescent="0.25">
      <c r="A3156" s="1" t="s">
        <v>6452</v>
      </c>
      <c r="B3156" s="1" t="str">
        <f>IF(COUNTIF($A$2:A3156,A3156)&gt;1,"Duplicate","Unique")</f>
        <v>Unique</v>
      </c>
      <c r="C3156" s="1" t="s">
        <v>6453</v>
      </c>
      <c r="D3156" s="1" t="s">
        <v>766</v>
      </c>
      <c r="E3156" s="1" t="str">
        <f t="shared" si="344"/>
        <v>Submitted</v>
      </c>
      <c r="F3156" s="1" t="s">
        <v>47</v>
      </c>
      <c r="G3156" s="1">
        <v>55</v>
      </c>
      <c r="H3156" s="1" t="s">
        <v>36</v>
      </c>
      <c r="I3156" s="1" t="s">
        <v>25</v>
      </c>
      <c r="J3156" s="1" t="s">
        <v>70</v>
      </c>
      <c r="K3156" s="4">
        <v>1944888</v>
      </c>
      <c r="L3156" s="4" t="str">
        <f t="shared" si="345"/>
        <v>Submitted</v>
      </c>
      <c r="M3156" s="1">
        <v>305</v>
      </c>
      <c r="N3156" s="1" t="str">
        <f t="shared" si="346"/>
        <v>High_risk</v>
      </c>
      <c r="O3156" s="1" t="str">
        <f t="shared" si="347"/>
        <v>Excellent</v>
      </c>
      <c r="P3156" s="1" t="str">
        <f t="shared" si="348"/>
        <v>Submitted</v>
      </c>
      <c r="Q3156" s="1" t="str">
        <f t="shared" si="349"/>
        <v>Valid</v>
      </c>
      <c r="R3156" s="1" t="s">
        <v>27</v>
      </c>
      <c r="S3156" s="4">
        <v>2532996</v>
      </c>
      <c r="T3156" s="1">
        <v>11.72</v>
      </c>
      <c r="U3156" s="1">
        <v>24</v>
      </c>
      <c r="V3156" s="1">
        <v>105541.5</v>
      </c>
      <c r="W3156" s="4">
        <f t="shared" si="350"/>
        <v>2473892.9554242156</v>
      </c>
      <c r="X3156" s="1" t="s">
        <v>50</v>
      </c>
      <c r="Y3156" s="1" t="s">
        <v>51</v>
      </c>
      <c r="Z3156" s="8">
        <v>48618</v>
      </c>
      <c r="AA3156" s="8" t="str">
        <f>TEXT(Table2[[#This Row],[Application_Date]],"yyy")</f>
        <v>2033</v>
      </c>
      <c r="AB3156" s="8" t="str">
        <f>TEXT(Table2[[#This Row],[Application_Date]],"mmmm")</f>
        <v>February</v>
      </c>
      <c r="AC3156" s="1" t="s">
        <v>52</v>
      </c>
      <c r="AD3156" s="1" t="s">
        <v>42</v>
      </c>
      <c r="AE3156" s="1" t="s">
        <v>66</v>
      </c>
    </row>
    <row r="3157" spans="1:31" x14ac:dyDescent="0.25">
      <c r="A3157" s="1" t="s">
        <v>6454</v>
      </c>
      <c r="B3157" s="1" t="str">
        <f>IF(COUNTIF($A$2:A3157,A3157)&gt;1,"Duplicate","Unique")</f>
        <v>Unique</v>
      </c>
      <c r="C3157" s="1" t="s">
        <v>6455</v>
      </c>
      <c r="D3157" s="1" t="s">
        <v>433</v>
      </c>
      <c r="E3157" s="1" t="str">
        <f t="shared" si="344"/>
        <v>Submitted</v>
      </c>
      <c r="F3157" s="1" t="s">
        <v>47</v>
      </c>
      <c r="G3157" s="1">
        <v>65</v>
      </c>
      <c r="H3157" s="1" t="s">
        <v>24</v>
      </c>
      <c r="I3157" s="1" t="s">
        <v>48</v>
      </c>
      <c r="J3157" s="1" t="s">
        <v>26</v>
      </c>
      <c r="K3157" s="4">
        <v>644715</v>
      </c>
      <c r="L3157" s="4" t="str">
        <f t="shared" si="345"/>
        <v>Submitted</v>
      </c>
      <c r="M3157" s="1">
        <v>648</v>
      </c>
      <c r="N3157" s="1" t="str">
        <f t="shared" si="346"/>
        <v>low_risk</v>
      </c>
      <c r="O3157" s="1" t="str">
        <f t="shared" si="347"/>
        <v>Excellent</v>
      </c>
      <c r="P3157" s="1" t="str">
        <f t="shared" si="348"/>
        <v>Submitted</v>
      </c>
      <c r="Q3157" s="1" t="str">
        <f t="shared" si="349"/>
        <v>Valid</v>
      </c>
      <c r="R3157" s="1" t="s">
        <v>70</v>
      </c>
      <c r="S3157" s="4">
        <v>849419</v>
      </c>
      <c r="T3157" s="1">
        <v>7.5</v>
      </c>
      <c r="U3157" s="1">
        <v>60</v>
      </c>
      <c r="V3157" s="1">
        <v>14156.98</v>
      </c>
      <c r="W3157" s="4">
        <f t="shared" si="350"/>
        <v>530886.87500011851</v>
      </c>
      <c r="X3157" s="1" t="s">
        <v>105</v>
      </c>
      <c r="Y3157" s="1" t="s">
        <v>106</v>
      </c>
      <c r="Z3157" s="8">
        <v>48619</v>
      </c>
      <c r="AA3157" s="8" t="str">
        <f>TEXT(Table2[[#This Row],[Application_Date]],"yyy")</f>
        <v>2033</v>
      </c>
      <c r="AB3157" s="8" t="str">
        <f>TEXT(Table2[[#This Row],[Application_Date]],"mmmm")</f>
        <v>February</v>
      </c>
      <c r="AC3157" s="1" t="s">
        <v>61</v>
      </c>
      <c r="AD3157" s="1" t="s">
        <v>42</v>
      </c>
      <c r="AE3157" s="1" t="s">
        <v>43</v>
      </c>
    </row>
    <row r="3158" spans="1:31" x14ac:dyDescent="0.25">
      <c r="A3158" s="1" t="s">
        <v>6456</v>
      </c>
      <c r="B3158" s="1" t="str">
        <f>IF(COUNTIF($A$2:A3158,A3158)&gt;1,"Duplicate","Unique")</f>
        <v>Unique</v>
      </c>
      <c r="C3158" s="1" t="s">
        <v>6457</v>
      </c>
      <c r="D3158" s="1" t="s">
        <v>199</v>
      </c>
      <c r="E3158" s="1" t="str">
        <f t="shared" si="344"/>
        <v>Submitted</v>
      </c>
      <c r="F3158" s="1" t="s">
        <v>35</v>
      </c>
      <c r="G3158" s="1">
        <v>37</v>
      </c>
      <c r="H3158" s="1" t="s">
        <v>24</v>
      </c>
      <c r="I3158" s="1" t="s">
        <v>25</v>
      </c>
      <c r="J3158" s="1" t="s">
        <v>37</v>
      </c>
      <c r="K3158" s="4">
        <v>1169380</v>
      </c>
      <c r="L3158" s="4" t="str">
        <f t="shared" si="345"/>
        <v>Submitted</v>
      </c>
      <c r="M3158" s="1">
        <v>600</v>
      </c>
      <c r="N3158" s="1" t="str">
        <f t="shared" si="346"/>
        <v>low_risk</v>
      </c>
      <c r="O3158" s="1" t="str">
        <f t="shared" si="347"/>
        <v>Excellent</v>
      </c>
      <c r="P3158" s="1" t="str">
        <f t="shared" si="348"/>
        <v>Submitted</v>
      </c>
      <c r="Q3158" s="1" t="str">
        <f t="shared" si="349"/>
        <v>Valid</v>
      </c>
      <c r="R3158" s="1" t="s">
        <v>82</v>
      </c>
      <c r="S3158" s="4">
        <v>1259454</v>
      </c>
      <c r="T3158" s="1">
        <v>10.11</v>
      </c>
      <c r="U3158" s="1">
        <v>120</v>
      </c>
      <c r="V3158" s="1">
        <v>10495.45</v>
      </c>
      <c r="W3158" s="4">
        <f t="shared" si="350"/>
        <v>1061089.9949999999</v>
      </c>
      <c r="X3158" s="1" t="s">
        <v>59</v>
      </c>
      <c r="Y3158" s="1" t="s">
        <v>60</v>
      </c>
      <c r="Z3158" s="8">
        <v>48620</v>
      </c>
      <c r="AA3158" s="8" t="str">
        <f>TEXT(Table2[[#This Row],[Application_Date]],"yyy")</f>
        <v>2033</v>
      </c>
      <c r="AB3158" s="8" t="str">
        <f>TEXT(Table2[[#This Row],[Application_Date]],"mmmm")</f>
        <v>February</v>
      </c>
      <c r="AC3158" s="1" t="s">
        <v>41</v>
      </c>
      <c r="AD3158" s="1" t="s">
        <v>30</v>
      </c>
      <c r="AE3158" s="1" t="s">
        <v>62</v>
      </c>
    </row>
    <row r="3159" spans="1:31" x14ac:dyDescent="0.25">
      <c r="A3159" s="1" t="s">
        <v>6458</v>
      </c>
      <c r="B3159" s="1" t="str">
        <f>IF(COUNTIF($A$2:A3159,A3159)&gt;1,"Duplicate","Unique")</f>
        <v>Unique</v>
      </c>
      <c r="C3159" s="1" t="s">
        <v>6459</v>
      </c>
      <c r="D3159" s="1" t="s">
        <v>46</v>
      </c>
      <c r="E3159" s="1" t="str">
        <f t="shared" si="344"/>
        <v>Submitted</v>
      </c>
      <c r="F3159" s="1" t="s">
        <v>47</v>
      </c>
      <c r="G3159" s="1">
        <v>50</v>
      </c>
      <c r="H3159" s="1" t="s">
        <v>36</v>
      </c>
      <c r="I3159" s="1" t="s">
        <v>25</v>
      </c>
      <c r="J3159" s="1" t="s">
        <v>70</v>
      </c>
      <c r="K3159" s="4">
        <v>1068234</v>
      </c>
      <c r="L3159" s="4" t="str">
        <f t="shared" si="345"/>
        <v>Submitted</v>
      </c>
      <c r="M3159" s="1">
        <v>529</v>
      </c>
      <c r="N3159" s="1" t="str">
        <f t="shared" si="346"/>
        <v>High_risk</v>
      </c>
      <c r="O3159" s="1" t="str">
        <f t="shared" si="347"/>
        <v>Excellent</v>
      </c>
      <c r="P3159" s="1" t="str">
        <f t="shared" si="348"/>
        <v>Submitted</v>
      </c>
      <c r="Q3159" s="1" t="str">
        <f t="shared" si="349"/>
        <v>Valid</v>
      </c>
      <c r="R3159" s="1" t="s">
        <v>38</v>
      </c>
      <c r="S3159" s="4">
        <v>2529960</v>
      </c>
      <c r="T3159" s="1">
        <v>8.4600000000000009</v>
      </c>
      <c r="U3159" s="1">
        <v>36</v>
      </c>
      <c r="V3159" s="1">
        <v>70276.67</v>
      </c>
      <c r="W3159" s="4">
        <f t="shared" si="350"/>
        <v>1783621.8081138125</v>
      </c>
      <c r="X3159" s="1" t="s">
        <v>85</v>
      </c>
      <c r="Y3159" s="1" t="s">
        <v>86</v>
      </c>
      <c r="Z3159" s="8">
        <v>48621</v>
      </c>
      <c r="AA3159" s="8" t="str">
        <f>TEXT(Table2[[#This Row],[Application_Date]],"yyy")</f>
        <v>2033</v>
      </c>
      <c r="AB3159" s="8" t="str">
        <f>TEXT(Table2[[#This Row],[Application_Date]],"mmmm")</f>
        <v>February</v>
      </c>
      <c r="AC3159" s="1" t="s">
        <v>61</v>
      </c>
      <c r="AD3159" s="1" t="s">
        <v>30</v>
      </c>
      <c r="AE3159" s="1" t="s">
        <v>66</v>
      </c>
    </row>
    <row r="3160" spans="1:31" x14ac:dyDescent="0.25">
      <c r="A3160" s="1" t="s">
        <v>6460</v>
      </c>
      <c r="B3160" s="1" t="str">
        <f>IF(COUNTIF($A$2:A3160,A3160)&gt;1,"Duplicate","Unique")</f>
        <v>Unique</v>
      </c>
      <c r="C3160" s="1" t="s">
        <v>6461</v>
      </c>
      <c r="D3160" s="1" t="s">
        <v>121</v>
      </c>
      <c r="E3160" s="1" t="str">
        <f t="shared" si="344"/>
        <v>Submitted</v>
      </c>
      <c r="F3160" s="1" t="s">
        <v>47</v>
      </c>
      <c r="G3160" s="1">
        <v>65</v>
      </c>
      <c r="H3160" s="1" t="s">
        <v>24</v>
      </c>
      <c r="I3160" s="1" t="s">
        <v>48</v>
      </c>
      <c r="J3160" s="1" t="s">
        <v>70</v>
      </c>
      <c r="K3160" s="4">
        <v>2413047</v>
      </c>
      <c r="L3160" s="4" t="str">
        <f t="shared" si="345"/>
        <v>Submitted</v>
      </c>
      <c r="M3160" s="1">
        <v>474</v>
      </c>
      <c r="N3160" s="1" t="str">
        <f t="shared" si="346"/>
        <v>High_risk</v>
      </c>
      <c r="O3160" s="1" t="str">
        <f t="shared" si="347"/>
        <v>Excellent</v>
      </c>
      <c r="P3160" s="1" t="str">
        <f t="shared" si="348"/>
        <v>Submitted</v>
      </c>
      <c r="Q3160" s="1" t="str">
        <f t="shared" si="349"/>
        <v>Valid</v>
      </c>
      <c r="R3160" s="1" t="s">
        <v>70</v>
      </c>
      <c r="S3160" s="4">
        <v>814150</v>
      </c>
      <c r="T3160" s="1">
        <v>12.01</v>
      </c>
      <c r="U3160" s="1">
        <v>12</v>
      </c>
      <c r="V3160" s="1">
        <v>67845.83</v>
      </c>
      <c r="W3160" s="4">
        <f t="shared" si="350"/>
        <v>815026.4471835132</v>
      </c>
      <c r="X3160" s="1" t="s">
        <v>85</v>
      </c>
      <c r="Y3160" s="1" t="s">
        <v>86</v>
      </c>
      <c r="Z3160" s="8">
        <v>48622</v>
      </c>
      <c r="AA3160" s="8" t="str">
        <f>TEXT(Table2[[#This Row],[Application_Date]],"yyy")</f>
        <v>2033</v>
      </c>
      <c r="AB3160" s="8" t="str">
        <f>TEXT(Table2[[#This Row],[Application_Date]],"mmmm")</f>
        <v>February</v>
      </c>
      <c r="AC3160" s="1" t="s">
        <v>61</v>
      </c>
      <c r="AD3160" s="1" t="s">
        <v>42</v>
      </c>
      <c r="AE3160" s="1" t="s">
        <v>66</v>
      </c>
    </row>
    <row r="3161" spans="1:31" x14ac:dyDescent="0.25">
      <c r="A3161" s="1" t="s">
        <v>6462</v>
      </c>
      <c r="B3161" s="1" t="str">
        <f>IF(COUNTIF($A$2:A3161,A3161)&gt;1,"Duplicate","Unique")</f>
        <v>Unique</v>
      </c>
      <c r="C3161" s="1" t="s">
        <v>6463</v>
      </c>
      <c r="D3161" s="1" t="s">
        <v>234</v>
      </c>
      <c r="E3161" s="1" t="str">
        <f t="shared" si="344"/>
        <v>Submitted</v>
      </c>
      <c r="F3161" s="1" t="s">
        <v>47</v>
      </c>
      <c r="G3161" s="1">
        <v>59</v>
      </c>
      <c r="H3161" s="1" t="s">
        <v>36</v>
      </c>
      <c r="I3161" s="1" t="s">
        <v>48</v>
      </c>
      <c r="J3161" s="1" t="s">
        <v>70</v>
      </c>
      <c r="K3161" s="4">
        <v>798290</v>
      </c>
      <c r="L3161" s="4" t="str">
        <f t="shared" si="345"/>
        <v>Submitted</v>
      </c>
      <c r="M3161" s="1">
        <v>587</v>
      </c>
      <c r="N3161" s="1" t="str">
        <f t="shared" si="346"/>
        <v>High_risk</v>
      </c>
      <c r="O3161" s="1" t="str">
        <f t="shared" si="347"/>
        <v>Excellent</v>
      </c>
      <c r="P3161" s="1" t="str">
        <f t="shared" si="348"/>
        <v>Submitted</v>
      </c>
      <c r="Q3161" s="1" t="str">
        <f t="shared" si="349"/>
        <v>Valid</v>
      </c>
      <c r="R3161" s="1" t="s">
        <v>38</v>
      </c>
      <c r="S3161" s="4">
        <v>1107972</v>
      </c>
      <c r="T3161" s="1">
        <v>7.1</v>
      </c>
      <c r="U3161" s="1">
        <v>120</v>
      </c>
      <c r="V3161" s="1">
        <v>9233.1</v>
      </c>
      <c r="W3161" s="4">
        <f t="shared" si="350"/>
        <v>655550.1</v>
      </c>
      <c r="X3161" s="1" t="s">
        <v>39</v>
      </c>
      <c r="Y3161" s="1" t="s">
        <v>40</v>
      </c>
      <c r="Z3161" s="8">
        <v>48623</v>
      </c>
      <c r="AA3161" s="8" t="str">
        <f>TEXT(Table2[[#This Row],[Application_Date]],"yyy")</f>
        <v>2033</v>
      </c>
      <c r="AB3161" s="8" t="str">
        <f>TEXT(Table2[[#This Row],[Application_Date]],"mmmm")</f>
        <v>February</v>
      </c>
      <c r="AC3161" s="1" t="s">
        <v>61</v>
      </c>
      <c r="AD3161" s="1" t="s">
        <v>30</v>
      </c>
      <c r="AE3161" s="1" t="s">
        <v>62</v>
      </c>
    </row>
    <row r="3162" spans="1:31" x14ac:dyDescent="0.25">
      <c r="A3162" s="1" t="s">
        <v>6464</v>
      </c>
      <c r="B3162" s="1" t="str">
        <f>IF(COUNTIF($A$2:A3162,A3162)&gt;1,"Duplicate","Unique")</f>
        <v>Unique</v>
      </c>
      <c r="C3162" s="1" t="s">
        <v>6465</v>
      </c>
      <c r="D3162" s="1" t="s">
        <v>94</v>
      </c>
      <c r="E3162" s="1" t="str">
        <f t="shared" si="344"/>
        <v>Submitted</v>
      </c>
      <c r="F3162" s="1" t="s">
        <v>35</v>
      </c>
      <c r="G3162" s="1">
        <v>23</v>
      </c>
      <c r="H3162" s="1" t="s">
        <v>24</v>
      </c>
      <c r="I3162" s="1" t="s">
        <v>25</v>
      </c>
      <c r="J3162" s="1" t="s">
        <v>49</v>
      </c>
      <c r="K3162" s="4">
        <v>556279</v>
      </c>
      <c r="L3162" s="4" t="str">
        <f t="shared" si="345"/>
        <v>Submitted</v>
      </c>
      <c r="M3162" s="1">
        <v>353</v>
      </c>
      <c r="N3162" s="1" t="str">
        <f t="shared" si="346"/>
        <v>High_risk</v>
      </c>
      <c r="O3162" s="1" t="str">
        <f t="shared" si="347"/>
        <v>Excellent</v>
      </c>
      <c r="P3162" s="1" t="str">
        <f t="shared" si="348"/>
        <v>Submitted</v>
      </c>
      <c r="Q3162" s="1" t="str">
        <f t="shared" si="349"/>
        <v>Valid</v>
      </c>
      <c r="R3162" s="1" t="s">
        <v>27</v>
      </c>
      <c r="S3162" s="4">
        <v>1168251</v>
      </c>
      <c r="T3162" s="1">
        <v>16.04</v>
      </c>
      <c r="U3162" s="1">
        <v>24</v>
      </c>
      <c r="V3162" s="1">
        <v>48677.120000000003</v>
      </c>
      <c r="W3162" s="4">
        <f t="shared" si="350"/>
        <v>1561562.172224523</v>
      </c>
      <c r="X3162" s="1" t="s">
        <v>28</v>
      </c>
      <c r="Y3162" s="1" t="s">
        <v>29</v>
      </c>
      <c r="Z3162" s="8">
        <v>48624</v>
      </c>
      <c r="AA3162" s="8" t="str">
        <f>TEXT(Table2[[#This Row],[Application_Date]],"yyy")</f>
        <v>2033</v>
      </c>
      <c r="AB3162" s="8" t="str">
        <f>TEXT(Table2[[#This Row],[Application_Date]],"mmmm")</f>
        <v>February</v>
      </c>
      <c r="AC3162" s="1" t="s">
        <v>61</v>
      </c>
      <c r="AD3162" s="1" t="s">
        <v>30</v>
      </c>
      <c r="AE3162" s="1" t="s">
        <v>62</v>
      </c>
    </row>
    <row r="3163" spans="1:31" x14ac:dyDescent="0.25">
      <c r="A3163" s="1" t="s">
        <v>6466</v>
      </c>
      <c r="B3163" s="1" t="str">
        <f>IF(COUNTIF($A$2:A3163,A3163)&gt;1,"Duplicate","Unique")</f>
        <v>Unique</v>
      </c>
      <c r="C3163" s="1" t="s">
        <v>6467</v>
      </c>
      <c r="D3163" s="1" t="s">
        <v>204</v>
      </c>
      <c r="E3163" s="1" t="str">
        <f t="shared" si="344"/>
        <v>Submitted</v>
      </c>
      <c r="F3163" s="1" t="s">
        <v>47</v>
      </c>
      <c r="G3163" s="1">
        <v>50</v>
      </c>
      <c r="H3163" s="1" t="s">
        <v>36</v>
      </c>
      <c r="I3163" s="1" t="s">
        <v>25</v>
      </c>
      <c r="J3163" s="1" t="s">
        <v>26</v>
      </c>
      <c r="K3163" s="4">
        <v>1088196</v>
      </c>
      <c r="L3163" s="4" t="str">
        <f t="shared" si="345"/>
        <v>Submitted</v>
      </c>
      <c r="M3163" s="1">
        <v>423</v>
      </c>
      <c r="N3163" s="1" t="str">
        <f t="shared" si="346"/>
        <v>High_risk</v>
      </c>
      <c r="O3163" s="1" t="str">
        <f t="shared" si="347"/>
        <v>Excellent</v>
      </c>
      <c r="P3163" s="1" t="str">
        <f t="shared" si="348"/>
        <v>Submitted</v>
      </c>
      <c r="Q3163" s="1" t="str">
        <f t="shared" si="349"/>
        <v>Valid</v>
      </c>
      <c r="R3163" s="1" t="s">
        <v>27</v>
      </c>
      <c r="S3163" s="4">
        <v>578476</v>
      </c>
      <c r="T3163" s="1">
        <v>10.66</v>
      </c>
      <c r="U3163" s="1">
        <v>24</v>
      </c>
      <c r="V3163" s="1">
        <v>24103.17</v>
      </c>
      <c r="W3163" s="4">
        <f t="shared" si="350"/>
        <v>513879.63494453492</v>
      </c>
      <c r="X3163" s="1" t="s">
        <v>59</v>
      </c>
      <c r="Y3163" s="1" t="s">
        <v>60</v>
      </c>
      <c r="Z3163" s="8">
        <v>48625</v>
      </c>
      <c r="AA3163" s="8" t="str">
        <f>TEXT(Table2[[#This Row],[Application_Date]],"yyy")</f>
        <v>2033</v>
      </c>
      <c r="AB3163" s="8" t="str">
        <f>TEXT(Table2[[#This Row],[Application_Date]],"mmmm")</f>
        <v>February</v>
      </c>
      <c r="AC3163" s="1" t="s">
        <v>61</v>
      </c>
      <c r="AD3163" s="1" t="s">
        <v>30</v>
      </c>
      <c r="AE3163" s="1" t="s">
        <v>31</v>
      </c>
    </row>
    <row r="3164" spans="1:31" x14ac:dyDescent="0.25">
      <c r="A3164" s="1" t="s">
        <v>6468</v>
      </c>
      <c r="B3164" s="1" t="str">
        <f>IF(COUNTIF($A$2:A3164,A3164)&gt;1,"Duplicate","Unique")</f>
        <v>Unique</v>
      </c>
      <c r="C3164" s="1" t="s">
        <v>6469</v>
      </c>
      <c r="D3164" s="1" t="s">
        <v>65</v>
      </c>
      <c r="E3164" s="1" t="str">
        <f t="shared" si="344"/>
        <v>Submitted</v>
      </c>
      <c r="F3164" s="1" t="s">
        <v>35</v>
      </c>
      <c r="G3164" s="1">
        <v>64</v>
      </c>
      <c r="H3164" s="1" t="s">
        <v>24</v>
      </c>
      <c r="I3164" s="1" t="s">
        <v>25</v>
      </c>
      <c r="J3164" s="1" t="s">
        <v>70</v>
      </c>
      <c r="K3164" s="4">
        <v>777453</v>
      </c>
      <c r="L3164" s="4" t="str">
        <f t="shared" si="345"/>
        <v>Submitted</v>
      </c>
      <c r="M3164" s="1">
        <v>385</v>
      </c>
      <c r="N3164" s="1" t="str">
        <f t="shared" si="346"/>
        <v>High_risk</v>
      </c>
      <c r="O3164" s="1" t="str">
        <f t="shared" si="347"/>
        <v>Excellent</v>
      </c>
      <c r="P3164" s="1" t="str">
        <f t="shared" si="348"/>
        <v>Submitted</v>
      </c>
      <c r="Q3164" s="1" t="str">
        <f t="shared" si="349"/>
        <v>Valid</v>
      </c>
      <c r="R3164" s="1" t="s">
        <v>38</v>
      </c>
      <c r="S3164" s="4">
        <v>589396</v>
      </c>
      <c r="T3164" s="1">
        <v>12.73</v>
      </c>
      <c r="U3164" s="1">
        <v>120</v>
      </c>
      <c r="V3164" s="1">
        <v>4911.63</v>
      </c>
      <c r="W3164" s="4">
        <f t="shared" si="350"/>
        <v>625250.92333333334</v>
      </c>
      <c r="X3164" s="1" t="s">
        <v>105</v>
      </c>
      <c r="Y3164" s="1" t="s">
        <v>106</v>
      </c>
      <c r="Z3164" s="8">
        <v>48626</v>
      </c>
      <c r="AA3164" s="8" t="str">
        <f>TEXT(Table2[[#This Row],[Application_Date]],"yyy")</f>
        <v>2033</v>
      </c>
      <c r="AB3164" s="8" t="str">
        <f>TEXT(Table2[[#This Row],[Application_Date]],"mmmm")</f>
        <v>February</v>
      </c>
      <c r="AC3164" s="1" t="s">
        <v>61</v>
      </c>
      <c r="AD3164" s="1" t="s">
        <v>30</v>
      </c>
      <c r="AE3164" s="1" t="s">
        <v>31</v>
      </c>
    </row>
    <row r="3165" spans="1:31" x14ac:dyDescent="0.25">
      <c r="A3165" s="1" t="s">
        <v>6470</v>
      </c>
      <c r="B3165" s="1" t="str">
        <f>IF(COUNTIF($A$2:A3165,A3165)&gt;1,"Duplicate","Unique")</f>
        <v>Unique</v>
      </c>
      <c r="C3165" s="1" t="s">
        <v>6471</v>
      </c>
      <c r="D3165" s="1" t="s">
        <v>160</v>
      </c>
      <c r="E3165" s="1" t="str">
        <f t="shared" si="344"/>
        <v>Submitted</v>
      </c>
      <c r="F3165" s="1" t="s">
        <v>35</v>
      </c>
      <c r="G3165" s="1">
        <v>63</v>
      </c>
      <c r="H3165" s="1" t="s">
        <v>24</v>
      </c>
      <c r="I3165" s="1" t="s">
        <v>48</v>
      </c>
      <c r="J3165" s="1" t="s">
        <v>70</v>
      </c>
      <c r="K3165" s="4">
        <v>518687</v>
      </c>
      <c r="L3165" s="4" t="str">
        <f t="shared" si="345"/>
        <v>Submitted</v>
      </c>
      <c r="M3165" s="1">
        <v>825</v>
      </c>
      <c r="N3165" s="1" t="str">
        <f t="shared" si="346"/>
        <v>medium_risk</v>
      </c>
      <c r="O3165" s="1" t="str">
        <f t="shared" si="347"/>
        <v>Excellent</v>
      </c>
      <c r="P3165" s="1" t="str">
        <f t="shared" si="348"/>
        <v>Submitted</v>
      </c>
      <c r="Q3165" s="1" t="str">
        <f t="shared" si="349"/>
        <v>Valid</v>
      </c>
      <c r="R3165" s="1" t="s">
        <v>70</v>
      </c>
      <c r="S3165" s="4">
        <v>2907615</v>
      </c>
      <c r="T3165" s="1">
        <v>16.440000000000001</v>
      </c>
      <c r="U3165" s="1">
        <v>36</v>
      </c>
      <c r="V3165" s="1">
        <v>80767.08</v>
      </c>
      <c r="W3165" s="4">
        <f t="shared" si="350"/>
        <v>3983432.5500001293</v>
      </c>
      <c r="X3165" s="1" t="s">
        <v>85</v>
      </c>
      <c r="Y3165" s="1" t="s">
        <v>86</v>
      </c>
      <c r="Z3165" s="8">
        <v>48627</v>
      </c>
      <c r="AA3165" s="8" t="str">
        <f>TEXT(Table2[[#This Row],[Application_Date]],"yyy")</f>
        <v>2033</v>
      </c>
      <c r="AB3165" s="8" t="str">
        <f>TEXT(Table2[[#This Row],[Application_Date]],"mmmm")</f>
        <v>February</v>
      </c>
      <c r="AC3165" s="1" t="s">
        <v>61</v>
      </c>
      <c r="AD3165" s="1" t="s">
        <v>42</v>
      </c>
      <c r="AE3165" s="1" t="s">
        <v>66</v>
      </c>
    </row>
    <row r="3166" spans="1:31" x14ac:dyDescent="0.25">
      <c r="A3166" s="1" t="s">
        <v>6472</v>
      </c>
      <c r="B3166" s="1" t="str">
        <f>IF(COUNTIF($A$2:A3166,A3166)&gt;1,"Duplicate","Unique")</f>
        <v>Unique</v>
      </c>
      <c r="C3166" s="1" t="s">
        <v>6473</v>
      </c>
      <c r="D3166" s="1" t="s">
        <v>124</v>
      </c>
      <c r="E3166" s="1" t="str">
        <f t="shared" si="344"/>
        <v>Submitted</v>
      </c>
      <c r="F3166" s="1" t="s">
        <v>35</v>
      </c>
      <c r="G3166" s="1">
        <v>49</v>
      </c>
      <c r="H3166" s="1" t="s">
        <v>24</v>
      </c>
      <c r="I3166" s="1" t="s">
        <v>25</v>
      </c>
      <c r="J3166" s="1" t="s">
        <v>37</v>
      </c>
      <c r="K3166" s="4">
        <v>967506</v>
      </c>
      <c r="L3166" s="4" t="str">
        <f t="shared" si="345"/>
        <v>Submitted</v>
      </c>
      <c r="M3166" s="1">
        <v>490</v>
      </c>
      <c r="N3166" s="1" t="str">
        <f t="shared" si="346"/>
        <v>High_risk</v>
      </c>
      <c r="O3166" s="1" t="str">
        <f t="shared" si="347"/>
        <v>Excellent</v>
      </c>
      <c r="P3166" s="1" t="str">
        <f t="shared" si="348"/>
        <v>Submitted</v>
      </c>
      <c r="Q3166" s="1" t="str">
        <f t="shared" si="349"/>
        <v>Valid</v>
      </c>
      <c r="R3166" s="1" t="s">
        <v>82</v>
      </c>
      <c r="S3166" s="4">
        <v>4059735</v>
      </c>
      <c r="T3166" s="1">
        <v>15.79</v>
      </c>
      <c r="U3166" s="1">
        <v>180</v>
      </c>
      <c r="V3166" s="1">
        <v>22554.080000000002</v>
      </c>
      <c r="W3166" s="4">
        <f t="shared" si="350"/>
        <v>5341934.6374999993</v>
      </c>
      <c r="X3166" s="1" t="s">
        <v>85</v>
      </c>
      <c r="Y3166" s="1" t="s">
        <v>86</v>
      </c>
      <c r="Z3166" s="8">
        <v>48628</v>
      </c>
      <c r="AA3166" s="8" t="str">
        <f>TEXT(Table2[[#This Row],[Application_Date]],"yyy")</f>
        <v>2033</v>
      </c>
      <c r="AB3166" s="8" t="str">
        <f>TEXT(Table2[[#This Row],[Application_Date]],"mmmm")</f>
        <v>February</v>
      </c>
      <c r="AC3166" s="1" t="s">
        <v>61</v>
      </c>
      <c r="AD3166" s="1" t="s">
        <v>42</v>
      </c>
      <c r="AE3166" s="1" t="s">
        <v>43</v>
      </c>
    </row>
    <row r="3167" spans="1:31" x14ac:dyDescent="0.25">
      <c r="A3167" s="1" t="s">
        <v>6474</v>
      </c>
      <c r="B3167" s="1" t="str">
        <f>IF(COUNTIF($A$2:A3167,A3167)&gt;1,"Duplicate","Unique")</f>
        <v>Unique</v>
      </c>
      <c r="C3167" s="1" t="s">
        <v>6475</v>
      </c>
      <c r="D3167" s="1" t="s">
        <v>157</v>
      </c>
      <c r="E3167" s="1" t="str">
        <f t="shared" si="344"/>
        <v>Submitted</v>
      </c>
      <c r="F3167" s="1" t="s">
        <v>47</v>
      </c>
      <c r="G3167" s="1">
        <v>60</v>
      </c>
      <c r="H3167" s="1" t="s">
        <v>36</v>
      </c>
      <c r="I3167" s="1" t="s">
        <v>48</v>
      </c>
      <c r="J3167" s="1" t="s">
        <v>26</v>
      </c>
      <c r="K3167" s="4">
        <v>1606262</v>
      </c>
      <c r="L3167" s="4" t="str">
        <f t="shared" si="345"/>
        <v>Submitted</v>
      </c>
      <c r="M3167" s="1">
        <v>615</v>
      </c>
      <c r="N3167" s="1" t="str">
        <f t="shared" si="346"/>
        <v>low_risk</v>
      </c>
      <c r="O3167" s="1" t="str">
        <f t="shared" si="347"/>
        <v>Excellent</v>
      </c>
      <c r="P3167" s="1" t="str">
        <f t="shared" si="348"/>
        <v>Submitted</v>
      </c>
      <c r="Q3167" s="1" t="str">
        <f t="shared" si="349"/>
        <v>Valid</v>
      </c>
      <c r="R3167" s="1" t="s">
        <v>6</v>
      </c>
      <c r="S3167" s="4">
        <v>2776839</v>
      </c>
      <c r="T3167" s="1">
        <v>15.61</v>
      </c>
      <c r="U3167" s="1">
        <v>24</v>
      </c>
      <c r="V3167" s="1">
        <v>115701.62</v>
      </c>
      <c r="W3167" s="4">
        <f t="shared" si="350"/>
        <v>3612204.7399563878</v>
      </c>
      <c r="X3167" s="1" t="s">
        <v>1287</v>
      </c>
      <c r="Y3167" s="1" t="s">
        <v>106</v>
      </c>
      <c r="Z3167" s="8">
        <v>48629</v>
      </c>
      <c r="AA3167" s="8" t="str">
        <f>TEXT(Table2[[#This Row],[Application_Date]],"yyy")</f>
        <v>2033</v>
      </c>
      <c r="AB3167" s="8" t="str">
        <f>TEXT(Table2[[#This Row],[Application_Date]],"mmmm")</f>
        <v>February</v>
      </c>
      <c r="AC3167" s="1" t="s">
        <v>61</v>
      </c>
      <c r="AD3167" s="1" t="s">
        <v>42</v>
      </c>
      <c r="AE3167" s="1" t="s">
        <v>31</v>
      </c>
    </row>
    <row r="3168" spans="1:31" x14ac:dyDescent="0.25">
      <c r="A3168" s="1" t="s">
        <v>6476</v>
      </c>
      <c r="B3168" s="1" t="str">
        <f>IF(COUNTIF($A$2:A3168,A3168)&gt;1,"Duplicate","Unique")</f>
        <v>Unique</v>
      </c>
      <c r="C3168" s="1" t="s">
        <v>6477</v>
      </c>
      <c r="D3168" s="1" t="s">
        <v>204</v>
      </c>
      <c r="E3168" s="1" t="str">
        <f t="shared" si="344"/>
        <v>Submitted</v>
      </c>
      <c r="F3168" s="1" t="s">
        <v>35</v>
      </c>
      <c r="G3168" s="1">
        <v>48</v>
      </c>
      <c r="H3168" s="1" t="s">
        <v>36</v>
      </c>
      <c r="I3168" s="1" t="s">
        <v>25</v>
      </c>
      <c r="J3168" s="1" t="s">
        <v>37</v>
      </c>
      <c r="K3168" s="4">
        <v>2134881</v>
      </c>
      <c r="L3168" s="4" t="str">
        <f t="shared" si="345"/>
        <v>Submitted</v>
      </c>
      <c r="M3168" s="1">
        <v>638</v>
      </c>
      <c r="N3168" s="1" t="str">
        <f t="shared" si="346"/>
        <v>low_risk</v>
      </c>
      <c r="O3168" s="1" t="str">
        <f t="shared" si="347"/>
        <v>Excellent</v>
      </c>
      <c r="P3168" s="1" t="str">
        <f t="shared" si="348"/>
        <v>Submitted</v>
      </c>
      <c r="Q3168" s="1" t="str">
        <f t="shared" si="349"/>
        <v>Valid</v>
      </c>
      <c r="R3168" s="1" t="s">
        <v>27</v>
      </c>
      <c r="S3168" s="4">
        <v>1292716</v>
      </c>
      <c r="T3168" s="1">
        <v>18.190000000000001</v>
      </c>
      <c r="U3168" s="1">
        <v>36</v>
      </c>
      <c r="V3168" s="1">
        <v>35908.78</v>
      </c>
      <c r="W3168" s="4">
        <f t="shared" si="350"/>
        <v>1959542.0033333409</v>
      </c>
      <c r="X3168" s="1" t="s">
        <v>95</v>
      </c>
      <c r="Y3168" s="1" t="s">
        <v>96</v>
      </c>
      <c r="Z3168" s="8">
        <v>48630</v>
      </c>
      <c r="AA3168" s="8" t="str">
        <f>TEXT(Table2[[#This Row],[Application_Date]],"yyy")</f>
        <v>2033</v>
      </c>
      <c r="AB3168" s="8" t="str">
        <f>TEXT(Table2[[#This Row],[Application_Date]],"mmmm")</f>
        <v>February</v>
      </c>
      <c r="AC3168" s="1" t="s">
        <v>41</v>
      </c>
      <c r="AD3168" s="1" t="s">
        <v>42</v>
      </c>
      <c r="AE3168" s="1" t="s">
        <v>31</v>
      </c>
    </row>
    <row r="3169" spans="1:31" x14ac:dyDescent="0.25">
      <c r="A3169" s="1" t="s">
        <v>6478</v>
      </c>
      <c r="B3169" s="1" t="str">
        <f>IF(COUNTIF($A$2:A3169,A3169)&gt;1,"Duplicate","Unique")</f>
        <v>Unique</v>
      </c>
      <c r="C3169" s="1" t="s">
        <v>6479</v>
      </c>
      <c r="D3169" s="1" t="s">
        <v>242</v>
      </c>
      <c r="E3169" s="1" t="str">
        <f t="shared" si="344"/>
        <v>Submitted</v>
      </c>
      <c r="F3169" s="1" t="s">
        <v>47</v>
      </c>
      <c r="G3169" s="1">
        <v>46</v>
      </c>
      <c r="H3169" s="1" t="s">
        <v>36</v>
      </c>
      <c r="I3169" s="1" t="s">
        <v>25</v>
      </c>
      <c r="J3169" s="1" t="s">
        <v>37</v>
      </c>
      <c r="K3169" s="4">
        <v>2479660</v>
      </c>
      <c r="L3169" s="4" t="str">
        <f t="shared" si="345"/>
        <v>Submitted</v>
      </c>
      <c r="M3169" s="1">
        <v>881</v>
      </c>
      <c r="N3169" s="1" t="str">
        <f t="shared" si="346"/>
        <v>medium_risk</v>
      </c>
      <c r="O3169" s="1" t="str">
        <f t="shared" si="347"/>
        <v>Excellent</v>
      </c>
      <c r="P3169" s="1" t="str">
        <f t="shared" si="348"/>
        <v>Submitted</v>
      </c>
      <c r="Q3169" s="1" t="str">
        <f t="shared" si="349"/>
        <v>Valid</v>
      </c>
      <c r="R3169" s="1" t="s">
        <v>27</v>
      </c>
      <c r="S3169" s="4">
        <v>0</v>
      </c>
      <c r="T3169" s="1">
        <v>11.65</v>
      </c>
      <c r="U3169" s="1">
        <v>24</v>
      </c>
      <c r="V3169" s="1">
        <v>10416.67</v>
      </c>
      <c r="W3169" s="4">
        <f t="shared" si="350"/>
        <v>0</v>
      </c>
      <c r="X3169" s="1" t="s">
        <v>28</v>
      </c>
      <c r="Y3169" s="1" t="s">
        <v>29</v>
      </c>
      <c r="Z3169" s="8">
        <v>48631</v>
      </c>
      <c r="AA3169" s="8" t="str">
        <f>TEXT(Table2[[#This Row],[Application_Date]],"yyy")</f>
        <v>2033</v>
      </c>
      <c r="AB3169" s="8" t="str">
        <f>TEXT(Table2[[#This Row],[Application_Date]],"mmmm")</f>
        <v>February</v>
      </c>
      <c r="AC3169" s="1" t="s">
        <v>52</v>
      </c>
      <c r="AD3169" s="1" t="s">
        <v>30</v>
      </c>
      <c r="AE3169" s="1" t="s">
        <v>62</v>
      </c>
    </row>
    <row r="3170" spans="1:31" x14ac:dyDescent="0.25">
      <c r="A3170" s="1" t="s">
        <v>6480</v>
      </c>
      <c r="B3170" s="1" t="str">
        <f>IF(COUNTIF($A$2:A3170,A3170)&gt;1,"Duplicate","Unique")</f>
        <v>Unique</v>
      </c>
      <c r="C3170" s="1" t="s">
        <v>6481</v>
      </c>
      <c r="D3170" s="1" t="s">
        <v>234</v>
      </c>
      <c r="E3170" s="1" t="str">
        <f t="shared" si="344"/>
        <v>Submitted</v>
      </c>
      <c r="F3170" s="1" t="s">
        <v>35</v>
      </c>
      <c r="G3170" s="1">
        <v>43</v>
      </c>
      <c r="H3170" s="1" t="s">
        <v>24</v>
      </c>
      <c r="I3170" s="1" t="s">
        <v>48</v>
      </c>
      <c r="J3170" s="1" t="s">
        <v>70</v>
      </c>
      <c r="K3170" s="4">
        <v>2390642</v>
      </c>
      <c r="L3170" s="4" t="str">
        <f t="shared" si="345"/>
        <v>Submitted</v>
      </c>
      <c r="M3170" s="1">
        <v>393</v>
      </c>
      <c r="N3170" s="1" t="str">
        <f t="shared" si="346"/>
        <v>High_risk</v>
      </c>
      <c r="O3170" s="1" t="str">
        <f t="shared" si="347"/>
        <v>Excellent</v>
      </c>
      <c r="P3170" s="1" t="str">
        <f t="shared" si="348"/>
        <v>Submitted</v>
      </c>
      <c r="Q3170" s="1" t="str">
        <f t="shared" si="349"/>
        <v>Valid</v>
      </c>
      <c r="R3170" s="1" t="s">
        <v>6</v>
      </c>
      <c r="S3170" s="4">
        <v>1204090</v>
      </c>
      <c r="T3170" s="1">
        <v>11.7</v>
      </c>
      <c r="U3170" s="1">
        <v>60</v>
      </c>
      <c r="V3170" s="1">
        <v>20068.169999999998</v>
      </c>
      <c r="W3170" s="4">
        <f t="shared" si="350"/>
        <v>1173987.75</v>
      </c>
      <c r="X3170" s="1" t="s">
        <v>95</v>
      </c>
      <c r="Y3170" s="1" t="s">
        <v>96</v>
      </c>
      <c r="Z3170" s="8">
        <v>48632</v>
      </c>
      <c r="AA3170" s="8" t="str">
        <f>TEXT(Table2[[#This Row],[Application_Date]],"yyy")</f>
        <v>2033</v>
      </c>
      <c r="AB3170" s="8" t="str">
        <f>TEXT(Table2[[#This Row],[Application_Date]],"mmmm")</f>
        <v>February</v>
      </c>
      <c r="AC3170" s="1" t="s">
        <v>52</v>
      </c>
      <c r="AD3170" s="1" t="s">
        <v>30</v>
      </c>
      <c r="AE3170" s="1" t="s">
        <v>66</v>
      </c>
    </row>
    <row r="3171" spans="1:31" x14ac:dyDescent="0.25">
      <c r="A3171" s="1" t="s">
        <v>6482</v>
      </c>
      <c r="B3171" s="1" t="str">
        <f>IF(COUNTIF($A$2:A3171,A3171)&gt;1,"Duplicate","Unique")</f>
        <v>Unique</v>
      </c>
      <c r="C3171" s="1" t="s">
        <v>6483</v>
      </c>
      <c r="D3171" s="1" t="s">
        <v>145</v>
      </c>
      <c r="E3171" s="1" t="str">
        <f t="shared" si="344"/>
        <v>Submitted</v>
      </c>
      <c r="F3171" s="1" t="s">
        <v>35</v>
      </c>
      <c r="G3171" s="1">
        <v>56</v>
      </c>
      <c r="H3171" s="1" t="s">
        <v>24</v>
      </c>
      <c r="I3171" s="1" t="s">
        <v>25</v>
      </c>
      <c r="J3171" s="1" t="s">
        <v>37</v>
      </c>
      <c r="K3171" s="4">
        <v>989791</v>
      </c>
      <c r="L3171" s="4" t="str">
        <f t="shared" si="345"/>
        <v>Submitted</v>
      </c>
      <c r="M3171" s="1">
        <v>510</v>
      </c>
      <c r="N3171" s="1" t="str">
        <f t="shared" si="346"/>
        <v>High_risk</v>
      </c>
      <c r="O3171" s="1" t="str">
        <f t="shared" si="347"/>
        <v>Excellent</v>
      </c>
      <c r="P3171" s="1" t="str">
        <f t="shared" si="348"/>
        <v>Submitted</v>
      </c>
      <c r="Q3171" s="1" t="str">
        <f t="shared" si="349"/>
        <v>Valid</v>
      </c>
      <c r="R3171" s="1" t="s">
        <v>70</v>
      </c>
      <c r="S3171" s="4">
        <v>3609041</v>
      </c>
      <c r="T3171" s="1">
        <v>8.43</v>
      </c>
      <c r="U3171" s="1">
        <v>180</v>
      </c>
      <c r="V3171" s="1">
        <v>20050.23</v>
      </c>
      <c r="W3171" s="4">
        <f t="shared" si="350"/>
        <v>2535351.3025000002</v>
      </c>
      <c r="X3171" s="1" t="s">
        <v>85</v>
      </c>
      <c r="Y3171" s="1" t="s">
        <v>86</v>
      </c>
      <c r="Z3171" s="8">
        <v>48633</v>
      </c>
      <c r="AA3171" s="8" t="str">
        <f>TEXT(Table2[[#This Row],[Application_Date]],"yyy")</f>
        <v>2033</v>
      </c>
      <c r="AB3171" s="8" t="str">
        <f>TEXT(Table2[[#This Row],[Application_Date]],"mmmm")</f>
        <v>February</v>
      </c>
      <c r="AC3171" s="1" t="s">
        <v>41</v>
      </c>
      <c r="AD3171" s="1" t="s">
        <v>42</v>
      </c>
      <c r="AE3171" s="1" t="s">
        <v>31</v>
      </c>
    </row>
    <row r="3172" spans="1:31" x14ac:dyDescent="0.25">
      <c r="A3172" s="1" t="s">
        <v>6484</v>
      </c>
      <c r="B3172" s="1" t="str">
        <f>IF(COUNTIF($A$2:A3172,A3172)&gt;1,"Duplicate","Unique")</f>
        <v>Unique</v>
      </c>
      <c r="C3172" s="1" t="s">
        <v>6485</v>
      </c>
      <c r="D3172" s="1" t="s">
        <v>229</v>
      </c>
      <c r="E3172" s="1" t="str">
        <f t="shared" si="344"/>
        <v>Submitted</v>
      </c>
      <c r="F3172" s="1" t="s">
        <v>47</v>
      </c>
      <c r="G3172" s="1">
        <v>49</v>
      </c>
      <c r="H3172" s="1" t="s">
        <v>24</v>
      </c>
      <c r="I3172" s="1" t="s">
        <v>48</v>
      </c>
      <c r="J3172" s="1" t="s">
        <v>70</v>
      </c>
      <c r="K3172" s="4">
        <v>1186133</v>
      </c>
      <c r="L3172" s="4" t="str">
        <f t="shared" si="345"/>
        <v>Submitted</v>
      </c>
      <c r="M3172" s="1">
        <v>791</v>
      </c>
      <c r="N3172" s="1" t="str">
        <f t="shared" si="346"/>
        <v>medium_risk</v>
      </c>
      <c r="O3172" s="1" t="str">
        <f t="shared" si="347"/>
        <v>Excellent</v>
      </c>
      <c r="P3172" s="1" t="str">
        <f t="shared" si="348"/>
        <v>Submitted</v>
      </c>
      <c r="Q3172" s="1" t="str">
        <f t="shared" si="349"/>
        <v>Valid</v>
      </c>
      <c r="R3172" s="1" t="s">
        <v>38</v>
      </c>
      <c r="S3172" s="4">
        <v>3306906</v>
      </c>
      <c r="T3172" s="1">
        <v>7.21</v>
      </c>
      <c r="U3172" s="1">
        <v>12</v>
      </c>
      <c r="V3172" s="1">
        <v>275575.5</v>
      </c>
      <c r="W3172" s="4">
        <f t="shared" si="350"/>
        <v>1993939.1249850031</v>
      </c>
      <c r="X3172" s="1" t="s">
        <v>28</v>
      </c>
      <c r="Y3172" s="1" t="s">
        <v>29</v>
      </c>
      <c r="Z3172" s="8">
        <v>48634</v>
      </c>
      <c r="AA3172" s="8" t="str">
        <f>TEXT(Table2[[#This Row],[Application_Date]],"yyy")</f>
        <v>2033</v>
      </c>
      <c r="AB3172" s="8" t="str">
        <f>TEXT(Table2[[#This Row],[Application_Date]],"mmmm")</f>
        <v>February</v>
      </c>
      <c r="AC3172" s="1" t="s">
        <v>52</v>
      </c>
      <c r="AD3172" s="1" t="s">
        <v>42</v>
      </c>
      <c r="AE3172" s="1" t="s">
        <v>31</v>
      </c>
    </row>
    <row r="3173" spans="1:31" x14ac:dyDescent="0.25">
      <c r="A3173" s="1" t="s">
        <v>6486</v>
      </c>
      <c r="B3173" s="1" t="str">
        <f>IF(COUNTIF($A$2:A3173,A3173)&gt;1,"Duplicate","Unique")</f>
        <v>Unique</v>
      </c>
      <c r="C3173" s="1" t="s">
        <v>6487</v>
      </c>
      <c r="D3173" s="1" t="s">
        <v>58</v>
      </c>
      <c r="E3173" s="1" t="str">
        <f t="shared" si="344"/>
        <v>Submitted</v>
      </c>
      <c r="F3173" s="1" t="s">
        <v>35</v>
      </c>
      <c r="G3173" s="1">
        <v>48</v>
      </c>
      <c r="H3173" s="1" t="s">
        <v>24</v>
      </c>
      <c r="I3173" s="1" t="s">
        <v>25</v>
      </c>
      <c r="J3173" s="1" t="s">
        <v>26</v>
      </c>
      <c r="K3173" s="4">
        <v>662591</v>
      </c>
      <c r="L3173" s="4" t="str">
        <f t="shared" si="345"/>
        <v>Submitted</v>
      </c>
      <c r="M3173" s="1">
        <v>318</v>
      </c>
      <c r="N3173" s="1" t="str">
        <f t="shared" si="346"/>
        <v>High_risk</v>
      </c>
      <c r="O3173" s="1" t="str">
        <f t="shared" si="347"/>
        <v>Excellent</v>
      </c>
      <c r="P3173" s="1" t="str">
        <f t="shared" si="348"/>
        <v>Submitted</v>
      </c>
      <c r="Q3173" s="1" t="str">
        <f t="shared" si="349"/>
        <v>Valid</v>
      </c>
      <c r="R3173" s="1" t="s">
        <v>27</v>
      </c>
      <c r="S3173" s="4">
        <v>3241811</v>
      </c>
      <c r="T3173" s="1">
        <v>10.25</v>
      </c>
      <c r="U3173" s="1">
        <v>36</v>
      </c>
      <c r="V3173" s="1">
        <v>90050.31</v>
      </c>
      <c r="W3173" s="4">
        <f t="shared" si="350"/>
        <v>2769046.8964484739</v>
      </c>
      <c r="X3173" s="1" t="s">
        <v>39</v>
      </c>
      <c r="Y3173" s="1" t="s">
        <v>40</v>
      </c>
      <c r="Z3173" s="8">
        <v>48635</v>
      </c>
      <c r="AA3173" s="8" t="str">
        <f>TEXT(Table2[[#This Row],[Application_Date]],"yyy")</f>
        <v>2033</v>
      </c>
      <c r="AB3173" s="8" t="str">
        <f>TEXT(Table2[[#This Row],[Application_Date]],"mmmm")</f>
        <v>February</v>
      </c>
      <c r="AC3173" s="1" t="s">
        <v>52</v>
      </c>
      <c r="AD3173" s="1" t="s">
        <v>42</v>
      </c>
      <c r="AE3173" s="1" t="s">
        <v>66</v>
      </c>
    </row>
    <row r="3174" spans="1:31" x14ac:dyDescent="0.25">
      <c r="A3174" s="1" t="s">
        <v>6488</v>
      </c>
      <c r="B3174" s="1" t="str">
        <f>IF(COUNTIF($A$2:A3174,A3174)&gt;1,"Duplicate","Unique")</f>
        <v>Unique</v>
      </c>
      <c r="C3174" s="1" t="s">
        <v>6489</v>
      </c>
      <c r="D3174" s="1" t="s">
        <v>587</v>
      </c>
      <c r="E3174" s="1" t="str">
        <f t="shared" si="344"/>
        <v>Submitted</v>
      </c>
      <c r="F3174" s="1" t="s">
        <v>35</v>
      </c>
      <c r="G3174" s="1">
        <v>58</v>
      </c>
      <c r="H3174" s="1" t="s">
        <v>24</v>
      </c>
      <c r="I3174" s="1" t="s">
        <v>48</v>
      </c>
      <c r="J3174" s="1" t="s">
        <v>26</v>
      </c>
      <c r="K3174" s="4">
        <v>1807560</v>
      </c>
      <c r="L3174" s="4" t="str">
        <f t="shared" si="345"/>
        <v>Submitted</v>
      </c>
      <c r="M3174" s="1">
        <v>779</v>
      </c>
      <c r="N3174" s="1" t="str">
        <f t="shared" si="346"/>
        <v>medium_risk</v>
      </c>
      <c r="O3174" s="1" t="str">
        <f t="shared" si="347"/>
        <v>Excellent</v>
      </c>
      <c r="P3174" s="1" t="str">
        <f t="shared" si="348"/>
        <v>Submitted</v>
      </c>
      <c r="Q3174" s="1" t="str">
        <f t="shared" si="349"/>
        <v>Valid</v>
      </c>
      <c r="R3174" s="1" t="s">
        <v>70</v>
      </c>
      <c r="S3174" s="4">
        <v>4703728</v>
      </c>
      <c r="T3174" s="1">
        <v>9.33</v>
      </c>
      <c r="U3174" s="1">
        <v>120</v>
      </c>
      <c r="V3174" s="1">
        <v>39197.730000000003</v>
      </c>
      <c r="W3174" s="4">
        <f t="shared" si="350"/>
        <v>3657148.52</v>
      </c>
      <c r="X3174" s="1" t="s">
        <v>59</v>
      </c>
      <c r="Y3174" s="1" t="s">
        <v>60</v>
      </c>
      <c r="Z3174" s="8">
        <v>48636</v>
      </c>
      <c r="AA3174" s="8" t="str">
        <f>TEXT(Table2[[#This Row],[Application_Date]],"yyy")</f>
        <v>2033</v>
      </c>
      <c r="AB3174" s="8" t="str">
        <f>TEXT(Table2[[#This Row],[Application_Date]],"mmmm")</f>
        <v>February</v>
      </c>
      <c r="AC3174" s="1" t="s">
        <v>52</v>
      </c>
      <c r="AD3174" s="1" t="s">
        <v>42</v>
      </c>
      <c r="AE3174" s="1" t="s">
        <v>62</v>
      </c>
    </row>
    <row r="3175" spans="1:31" x14ac:dyDescent="0.25">
      <c r="A3175" s="1" t="s">
        <v>6490</v>
      </c>
      <c r="B3175" s="1" t="str">
        <f>IF(COUNTIF($A$2:A3175,A3175)&gt;1,"Duplicate","Unique")</f>
        <v>Unique</v>
      </c>
      <c r="C3175" s="1" t="s">
        <v>6491</v>
      </c>
      <c r="D3175" s="1" t="s">
        <v>69</v>
      </c>
      <c r="E3175" s="1" t="str">
        <f t="shared" si="344"/>
        <v>Submitted</v>
      </c>
      <c r="F3175" s="1" t="s">
        <v>47</v>
      </c>
      <c r="G3175" s="1">
        <v>32</v>
      </c>
      <c r="H3175" s="1" t="s">
        <v>24</v>
      </c>
      <c r="I3175" s="1" t="s">
        <v>48</v>
      </c>
      <c r="J3175" s="1" t="s">
        <v>49</v>
      </c>
      <c r="K3175" s="4">
        <v>2007300</v>
      </c>
      <c r="L3175" s="4" t="str">
        <f t="shared" si="345"/>
        <v>Submitted</v>
      </c>
      <c r="M3175" s="1">
        <v>585</v>
      </c>
      <c r="N3175" s="1" t="str">
        <f t="shared" si="346"/>
        <v>High_risk</v>
      </c>
      <c r="O3175" s="1" t="str">
        <f t="shared" si="347"/>
        <v>Excellent</v>
      </c>
      <c r="P3175" s="1" t="str">
        <f t="shared" si="348"/>
        <v>Submitted</v>
      </c>
      <c r="Q3175" s="1" t="str">
        <f t="shared" si="349"/>
        <v>Valid</v>
      </c>
      <c r="R3175" s="1" t="s">
        <v>82</v>
      </c>
      <c r="S3175" s="4">
        <v>3933752</v>
      </c>
      <c r="T3175" s="1">
        <v>7.72</v>
      </c>
      <c r="U3175" s="1">
        <v>24</v>
      </c>
      <c r="V3175" s="1">
        <v>163906.32999999999</v>
      </c>
      <c r="W3175" s="4">
        <f t="shared" si="350"/>
        <v>2530730.6068206811</v>
      </c>
      <c r="X3175" s="1" t="s">
        <v>59</v>
      </c>
      <c r="Y3175" s="1" t="s">
        <v>60</v>
      </c>
      <c r="Z3175" s="8">
        <v>48637</v>
      </c>
      <c r="AA3175" s="8" t="str">
        <f>TEXT(Table2[[#This Row],[Application_Date]],"yyy")</f>
        <v>2033</v>
      </c>
      <c r="AB3175" s="8" t="str">
        <f>TEXT(Table2[[#This Row],[Application_Date]],"mmmm")</f>
        <v>February</v>
      </c>
      <c r="AC3175" s="1" t="s">
        <v>61</v>
      </c>
      <c r="AD3175" s="1" t="s">
        <v>30</v>
      </c>
      <c r="AE3175" s="1" t="s">
        <v>31</v>
      </c>
    </row>
    <row r="3176" spans="1:31" x14ac:dyDescent="0.25">
      <c r="A3176" s="1" t="s">
        <v>6492</v>
      </c>
      <c r="B3176" s="1" t="str">
        <f>IF(COUNTIF($A$2:A3176,A3176)&gt;1,"Duplicate","Unique")</f>
        <v>Unique</v>
      </c>
      <c r="C3176" s="1" t="s">
        <v>6493</v>
      </c>
      <c r="D3176" s="1" t="s">
        <v>433</v>
      </c>
      <c r="E3176" s="1" t="str">
        <f t="shared" si="344"/>
        <v>Submitted</v>
      </c>
      <c r="F3176" s="1" t="s">
        <v>35</v>
      </c>
      <c r="G3176" s="1">
        <v>45</v>
      </c>
      <c r="H3176" s="1" t="s">
        <v>24</v>
      </c>
      <c r="I3176" s="1" t="s">
        <v>48</v>
      </c>
      <c r="J3176" s="1" t="s">
        <v>37</v>
      </c>
      <c r="K3176" s="4">
        <v>1777499</v>
      </c>
      <c r="L3176" s="4" t="str">
        <f t="shared" si="345"/>
        <v>Submitted</v>
      </c>
      <c r="M3176" s="1">
        <v>641</v>
      </c>
      <c r="N3176" s="1" t="str">
        <f t="shared" si="346"/>
        <v>low_risk</v>
      </c>
      <c r="O3176" s="1" t="str">
        <f t="shared" si="347"/>
        <v>Excellent</v>
      </c>
      <c r="P3176" s="1" t="str">
        <f t="shared" si="348"/>
        <v>Submitted</v>
      </c>
      <c r="Q3176" s="1" t="str">
        <f t="shared" si="349"/>
        <v>Valid</v>
      </c>
      <c r="R3176" s="1" t="s">
        <v>27</v>
      </c>
      <c r="S3176" s="4">
        <v>3340972</v>
      </c>
      <c r="T3176" s="1">
        <v>10.11</v>
      </c>
      <c r="U3176" s="1">
        <v>24</v>
      </c>
      <c r="V3176" s="1">
        <v>139207.17000000001</v>
      </c>
      <c r="W3176" s="4">
        <f t="shared" si="350"/>
        <v>2814770.1113319127</v>
      </c>
      <c r="X3176" s="1" t="s">
        <v>59</v>
      </c>
      <c r="Y3176" s="1" t="s">
        <v>60</v>
      </c>
      <c r="Z3176" s="8">
        <v>48638</v>
      </c>
      <c r="AA3176" s="8" t="str">
        <f>TEXT(Table2[[#This Row],[Application_Date]],"yyy")</f>
        <v>2033</v>
      </c>
      <c r="AB3176" s="8" t="str">
        <f>TEXT(Table2[[#This Row],[Application_Date]],"mmmm")</f>
        <v>February</v>
      </c>
      <c r="AC3176" s="1" t="s">
        <v>41</v>
      </c>
      <c r="AD3176" s="1" t="s">
        <v>42</v>
      </c>
      <c r="AE3176" s="1" t="s">
        <v>43</v>
      </c>
    </row>
    <row r="3177" spans="1:31" x14ac:dyDescent="0.25">
      <c r="A3177" s="1" t="s">
        <v>6494</v>
      </c>
      <c r="B3177" s="1" t="str">
        <f>IF(COUNTIF($A$2:A3177,A3177)&gt;1,"Duplicate","Unique")</f>
        <v>Unique</v>
      </c>
      <c r="C3177" s="1" t="s">
        <v>6495</v>
      </c>
      <c r="D3177" s="1" t="s">
        <v>373</v>
      </c>
      <c r="E3177" s="1" t="str">
        <f t="shared" si="344"/>
        <v>Submitted</v>
      </c>
      <c r="F3177" s="1" t="s">
        <v>35</v>
      </c>
      <c r="G3177" s="1">
        <v>49</v>
      </c>
      <c r="H3177" s="1" t="s">
        <v>36</v>
      </c>
      <c r="I3177" s="1" t="s">
        <v>25</v>
      </c>
      <c r="J3177" s="1" t="s">
        <v>49</v>
      </c>
      <c r="K3177" s="4">
        <v>1705772</v>
      </c>
      <c r="L3177" s="4" t="str">
        <f t="shared" si="345"/>
        <v>Submitted</v>
      </c>
      <c r="M3177" s="1">
        <v>587</v>
      </c>
      <c r="N3177" s="1" t="str">
        <f t="shared" si="346"/>
        <v>High_risk</v>
      </c>
      <c r="O3177" s="1" t="str">
        <f t="shared" si="347"/>
        <v>Excellent</v>
      </c>
      <c r="P3177" s="1" t="str">
        <f t="shared" si="348"/>
        <v>Submitted</v>
      </c>
      <c r="Q3177" s="1" t="str">
        <f t="shared" si="349"/>
        <v>Valid</v>
      </c>
      <c r="R3177" s="1" t="s">
        <v>38</v>
      </c>
      <c r="S3177" s="4">
        <v>2622638</v>
      </c>
      <c r="T3177" s="1">
        <v>18.71</v>
      </c>
      <c r="U3177" s="1">
        <v>120</v>
      </c>
      <c r="V3177" s="1">
        <v>21855.32</v>
      </c>
      <c r="W3177" s="4">
        <f t="shared" si="350"/>
        <v>4089129.7483333335</v>
      </c>
      <c r="X3177" s="1" t="s">
        <v>59</v>
      </c>
      <c r="Y3177" s="1" t="s">
        <v>60</v>
      </c>
      <c r="Z3177" s="8">
        <v>48639</v>
      </c>
      <c r="AA3177" s="8" t="str">
        <f>TEXT(Table2[[#This Row],[Application_Date]],"yyy")</f>
        <v>2033</v>
      </c>
      <c r="AB3177" s="8" t="str">
        <f>TEXT(Table2[[#This Row],[Application_Date]],"mmmm")</f>
        <v>March</v>
      </c>
      <c r="AC3177" s="1" t="s">
        <v>52</v>
      </c>
      <c r="AD3177" s="1" t="s">
        <v>42</v>
      </c>
      <c r="AE3177" s="1" t="s">
        <v>31</v>
      </c>
    </row>
    <row r="3178" spans="1:31" x14ac:dyDescent="0.25">
      <c r="A3178" s="1" t="s">
        <v>6496</v>
      </c>
      <c r="B3178" s="1" t="str">
        <f>IF(COUNTIF($A$2:A3178,A3178)&gt;1,"Duplicate","Unique")</f>
        <v>Unique</v>
      </c>
      <c r="C3178" s="1" t="s">
        <v>6497</v>
      </c>
      <c r="D3178" s="1" t="s">
        <v>659</v>
      </c>
      <c r="E3178" s="1" t="str">
        <f t="shared" si="344"/>
        <v>Submitted</v>
      </c>
      <c r="F3178" s="1" t="s">
        <v>35</v>
      </c>
      <c r="G3178" s="1">
        <v>63</v>
      </c>
      <c r="H3178" s="1" t="s">
        <v>24</v>
      </c>
      <c r="I3178" s="1" t="s">
        <v>48</v>
      </c>
      <c r="J3178" s="1" t="s">
        <v>26</v>
      </c>
      <c r="K3178" s="4">
        <v>341340</v>
      </c>
      <c r="L3178" s="4" t="str">
        <f t="shared" si="345"/>
        <v>Submitted</v>
      </c>
      <c r="M3178" s="1">
        <v>381</v>
      </c>
      <c r="N3178" s="1" t="str">
        <f t="shared" si="346"/>
        <v>High_risk</v>
      </c>
      <c r="O3178" s="1" t="str">
        <f t="shared" si="347"/>
        <v>Excellent</v>
      </c>
      <c r="P3178" s="1" t="str">
        <f t="shared" si="348"/>
        <v>Submitted</v>
      </c>
      <c r="Q3178" s="1" t="str">
        <f t="shared" si="349"/>
        <v>Valid</v>
      </c>
      <c r="R3178" s="1" t="s">
        <v>27</v>
      </c>
      <c r="S3178" s="4">
        <v>277801</v>
      </c>
      <c r="T3178" s="1">
        <v>18.25</v>
      </c>
      <c r="U3178" s="1">
        <v>36</v>
      </c>
      <c r="V3178" s="1">
        <v>7716.69</v>
      </c>
      <c r="W3178" s="4">
        <f t="shared" si="350"/>
        <v>422489.02083333483</v>
      </c>
      <c r="X3178" s="1" t="s">
        <v>105</v>
      </c>
      <c r="Y3178" s="1" t="s">
        <v>106</v>
      </c>
      <c r="Z3178" s="8">
        <v>48640</v>
      </c>
      <c r="AA3178" s="8" t="str">
        <f>TEXT(Table2[[#This Row],[Application_Date]],"yyy")</f>
        <v>2033</v>
      </c>
      <c r="AB3178" s="8" t="str">
        <f>TEXT(Table2[[#This Row],[Application_Date]],"mmmm")</f>
        <v>March</v>
      </c>
      <c r="AC3178" s="1" t="s">
        <v>41</v>
      </c>
      <c r="AD3178" s="1" t="s">
        <v>30</v>
      </c>
      <c r="AE3178" s="1" t="s">
        <v>62</v>
      </c>
    </row>
    <row r="3179" spans="1:31" x14ac:dyDescent="0.25">
      <c r="A3179" s="1" t="s">
        <v>6498</v>
      </c>
      <c r="B3179" s="1" t="str">
        <f>IF(COUNTIF($A$2:A3179,A3179)&gt;1,"Duplicate","Unique")</f>
        <v>Unique</v>
      </c>
      <c r="C3179" s="1" t="s">
        <v>6499</v>
      </c>
      <c r="D3179" s="1" t="s">
        <v>183</v>
      </c>
      <c r="E3179" s="1" t="str">
        <f t="shared" si="344"/>
        <v>Submitted</v>
      </c>
      <c r="F3179" s="1" t="s">
        <v>35</v>
      </c>
      <c r="G3179" s="1">
        <v>41</v>
      </c>
      <c r="H3179" s="1" t="s">
        <v>36</v>
      </c>
      <c r="I3179" s="1" t="s">
        <v>48</v>
      </c>
      <c r="J3179" s="1" t="s">
        <v>37</v>
      </c>
      <c r="K3179" s="4">
        <v>2090636</v>
      </c>
      <c r="L3179" s="4" t="str">
        <f t="shared" si="345"/>
        <v>Submitted</v>
      </c>
      <c r="M3179" s="1">
        <v>379</v>
      </c>
      <c r="N3179" s="1" t="str">
        <f t="shared" si="346"/>
        <v>High_risk</v>
      </c>
      <c r="O3179" s="1" t="str">
        <f t="shared" si="347"/>
        <v>Excellent</v>
      </c>
      <c r="P3179" s="1" t="str">
        <f t="shared" si="348"/>
        <v>Submitted</v>
      </c>
      <c r="Q3179" s="1" t="str">
        <f t="shared" si="349"/>
        <v>Valid</v>
      </c>
      <c r="R3179" s="1" t="s">
        <v>27</v>
      </c>
      <c r="S3179" s="4">
        <v>658313</v>
      </c>
      <c r="T3179" s="1">
        <v>8.0299999999999994</v>
      </c>
      <c r="U3179" s="1">
        <v>36</v>
      </c>
      <c r="V3179" s="1">
        <v>18286.47</v>
      </c>
      <c r="W3179" s="4">
        <f t="shared" si="350"/>
        <v>440521.12013837555</v>
      </c>
      <c r="X3179" s="1" t="s">
        <v>50</v>
      </c>
      <c r="Y3179" s="1" t="s">
        <v>51</v>
      </c>
      <c r="Z3179" s="8">
        <v>48641</v>
      </c>
      <c r="AA3179" s="8" t="str">
        <f>TEXT(Table2[[#This Row],[Application_Date]],"yyy")</f>
        <v>2033</v>
      </c>
      <c r="AB3179" s="8" t="str">
        <f>TEXT(Table2[[#This Row],[Application_Date]],"mmmm")</f>
        <v>March</v>
      </c>
      <c r="AC3179" s="1" t="s">
        <v>61</v>
      </c>
      <c r="AD3179" s="1" t="s">
        <v>30</v>
      </c>
      <c r="AE3179" s="1" t="s">
        <v>66</v>
      </c>
    </row>
    <row r="3180" spans="1:31" x14ac:dyDescent="0.25">
      <c r="A3180" s="1" t="s">
        <v>6500</v>
      </c>
      <c r="B3180" s="1" t="str">
        <f>IF(COUNTIF($A$2:A3180,A3180)&gt;1,"Duplicate","Unique")</f>
        <v>Unique</v>
      </c>
      <c r="C3180" s="1" t="s">
        <v>6501</v>
      </c>
      <c r="D3180" s="1" t="s">
        <v>239</v>
      </c>
      <c r="E3180" s="1" t="str">
        <f t="shared" si="344"/>
        <v>Submitted</v>
      </c>
      <c r="F3180" s="1" t="s">
        <v>47</v>
      </c>
      <c r="G3180" s="1">
        <v>21</v>
      </c>
      <c r="H3180" s="1" t="s">
        <v>24</v>
      </c>
      <c r="I3180" s="1" t="s">
        <v>48</v>
      </c>
      <c r="J3180" s="1" t="s">
        <v>37</v>
      </c>
      <c r="K3180" s="4">
        <v>-50000</v>
      </c>
      <c r="L3180" s="4" t="str">
        <f t="shared" si="345"/>
        <v>Submitted</v>
      </c>
      <c r="M3180" s="1">
        <v>895</v>
      </c>
      <c r="N3180" s="1" t="str">
        <f t="shared" si="346"/>
        <v>medium_risk</v>
      </c>
      <c r="O3180" s="1" t="str">
        <f t="shared" si="347"/>
        <v>Excellent</v>
      </c>
      <c r="P3180" s="1" t="str">
        <f t="shared" si="348"/>
        <v>Submitted</v>
      </c>
      <c r="Q3180" s="1" t="str">
        <f t="shared" si="349"/>
        <v>Valid</v>
      </c>
      <c r="R3180" s="1" t="s">
        <v>82</v>
      </c>
      <c r="S3180" s="4">
        <v>428169</v>
      </c>
      <c r="T3180" s="1">
        <v>17.63</v>
      </c>
      <c r="U3180" s="1">
        <v>120</v>
      </c>
      <c r="V3180" s="1">
        <v>3568.07</v>
      </c>
      <c r="W3180" s="4">
        <f t="shared" si="350"/>
        <v>629051.62249999994</v>
      </c>
      <c r="X3180" s="1" t="s">
        <v>105</v>
      </c>
      <c r="Y3180" s="1" t="s">
        <v>106</v>
      </c>
      <c r="Z3180" s="8">
        <v>48642</v>
      </c>
      <c r="AA3180" s="8" t="str">
        <f>TEXT(Table2[[#This Row],[Application_Date]],"yyy")</f>
        <v>2033</v>
      </c>
      <c r="AB3180" s="8" t="str">
        <f>TEXT(Table2[[#This Row],[Application_Date]],"mmmm")</f>
        <v>March</v>
      </c>
      <c r="AC3180" s="1" t="s">
        <v>61</v>
      </c>
      <c r="AD3180" s="1" t="s">
        <v>30</v>
      </c>
      <c r="AE3180" s="1" t="s">
        <v>31</v>
      </c>
    </row>
    <row r="3181" spans="1:31" x14ac:dyDescent="0.25">
      <c r="A3181" s="1" t="s">
        <v>6502</v>
      </c>
      <c r="B3181" s="1" t="str">
        <f>IF(COUNTIF($A$2:A3181,A3181)&gt;1,"Duplicate","Unique")</f>
        <v>Unique</v>
      </c>
      <c r="C3181" s="1" t="s">
        <v>6503</v>
      </c>
      <c r="D3181" s="1" t="s">
        <v>112</v>
      </c>
      <c r="E3181" s="1" t="str">
        <f t="shared" si="344"/>
        <v>Submitted</v>
      </c>
      <c r="F3181" s="1" t="s">
        <v>35</v>
      </c>
      <c r="G3181" s="1">
        <v>40</v>
      </c>
      <c r="H3181" s="1" t="s">
        <v>24</v>
      </c>
      <c r="I3181" s="1" t="s">
        <v>25</v>
      </c>
      <c r="J3181" s="1" t="s">
        <v>70</v>
      </c>
      <c r="K3181" s="4">
        <v>2114432</v>
      </c>
      <c r="L3181" s="4" t="str">
        <f t="shared" si="345"/>
        <v>Submitted</v>
      </c>
      <c r="M3181" s="1">
        <v>482</v>
      </c>
      <c r="N3181" s="1" t="str">
        <f t="shared" si="346"/>
        <v>High_risk</v>
      </c>
      <c r="O3181" s="1" t="str">
        <f t="shared" si="347"/>
        <v>Excellent</v>
      </c>
      <c r="P3181" s="1" t="str">
        <f t="shared" si="348"/>
        <v>Submitted</v>
      </c>
      <c r="Q3181" s="1" t="str">
        <f t="shared" si="349"/>
        <v>Valid</v>
      </c>
      <c r="R3181" s="1" t="s">
        <v>38</v>
      </c>
      <c r="S3181" s="4">
        <v>1034232</v>
      </c>
      <c r="T3181" s="1">
        <v>11.36</v>
      </c>
      <c r="U3181" s="1">
        <v>12</v>
      </c>
      <c r="V3181" s="1">
        <v>86186</v>
      </c>
      <c r="W3181" s="4">
        <f t="shared" si="350"/>
        <v>979403.6816480913</v>
      </c>
      <c r="X3181" s="1" t="s">
        <v>105</v>
      </c>
      <c r="Y3181" s="1" t="s">
        <v>106</v>
      </c>
      <c r="Z3181" s="8">
        <v>48643</v>
      </c>
      <c r="AA3181" s="8" t="str">
        <f>TEXT(Table2[[#This Row],[Application_Date]],"yyy")</f>
        <v>2033</v>
      </c>
      <c r="AB3181" s="8" t="str">
        <f>TEXT(Table2[[#This Row],[Application_Date]],"mmmm")</f>
        <v>March</v>
      </c>
      <c r="AC3181" s="1" t="s">
        <v>61</v>
      </c>
      <c r="AD3181" s="1" t="s">
        <v>30</v>
      </c>
      <c r="AE3181" s="1" t="s">
        <v>66</v>
      </c>
    </row>
    <row r="3182" spans="1:31" x14ac:dyDescent="0.25">
      <c r="A3182" s="1" t="s">
        <v>6504</v>
      </c>
      <c r="B3182" s="1" t="str">
        <f>IF(COUNTIF($A$2:A3182,A3182)&gt;1,"Duplicate","Unique")</f>
        <v>Unique</v>
      </c>
      <c r="C3182" s="1" t="s">
        <v>6505</v>
      </c>
      <c r="D3182" s="1">
        <v>0</v>
      </c>
      <c r="E3182" s="1" t="str">
        <f t="shared" si="344"/>
        <v>Submitted</v>
      </c>
      <c r="F3182" s="1" t="s">
        <v>35</v>
      </c>
      <c r="G3182" s="1">
        <v>23</v>
      </c>
      <c r="H3182" s="1" t="s">
        <v>36</v>
      </c>
      <c r="I3182" s="1" t="s">
        <v>48</v>
      </c>
      <c r="J3182" s="1" t="s">
        <v>26</v>
      </c>
      <c r="K3182" s="4">
        <v>1100155</v>
      </c>
      <c r="L3182" s="4" t="str">
        <f t="shared" si="345"/>
        <v>Submitted</v>
      </c>
      <c r="M3182" s="1">
        <v>805</v>
      </c>
      <c r="N3182" s="1" t="str">
        <f t="shared" si="346"/>
        <v>medium_risk</v>
      </c>
      <c r="O3182" s="1" t="str">
        <f t="shared" si="347"/>
        <v>Excellent</v>
      </c>
      <c r="P3182" s="1" t="str">
        <f t="shared" si="348"/>
        <v>Submitted</v>
      </c>
      <c r="Q3182" s="1" t="str">
        <f t="shared" si="349"/>
        <v>Valid</v>
      </c>
      <c r="R3182" s="1" t="s">
        <v>38</v>
      </c>
      <c r="S3182" s="4">
        <v>2304860</v>
      </c>
      <c r="T3182" s="1">
        <v>8.93</v>
      </c>
      <c r="U3182" s="1">
        <v>120</v>
      </c>
      <c r="V3182" s="1">
        <v>19207.169999999998</v>
      </c>
      <c r="W3182" s="4">
        <f t="shared" si="350"/>
        <v>1715199.9833333332</v>
      </c>
      <c r="X3182" s="1" t="s">
        <v>28</v>
      </c>
      <c r="Y3182" s="1" t="s">
        <v>29</v>
      </c>
      <c r="Z3182" s="8">
        <v>48644</v>
      </c>
      <c r="AA3182" s="8" t="str">
        <f>TEXT(Table2[[#This Row],[Application_Date]],"yyy")</f>
        <v>2033</v>
      </c>
      <c r="AB3182" s="8" t="str">
        <f>TEXT(Table2[[#This Row],[Application_Date]],"mmmm")</f>
        <v>March</v>
      </c>
      <c r="AC3182" s="1" t="s">
        <v>61</v>
      </c>
      <c r="AD3182" s="1" t="s">
        <v>42</v>
      </c>
      <c r="AE3182" s="1" t="s">
        <v>62</v>
      </c>
    </row>
    <row r="3183" spans="1:31" x14ac:dyDescent="0.25">
      <c r="A3183" s="1" t="s">
        <v>6506</v>
      </c>
      <c r="B3183" s="1" t="str">
        <f>IF(COUNTIF($A$2:A3183,A3183)&gt;1,"Duplicate","Unique")</f>
        <v>Unique</v>
      </c>
      <c r="C3183" s="1" t="s">
        <v>6507</v>
      </c>
      <c r="D3183" s="1" t="s">
        <v>262</v>
      </c>
      <c r="E3183" s="1" t="str">
        <f t="shared" si="344"/>
        <v>Submitted</v>
      </c>
      <c r="F3183" s="1" t="s">
        <v>47</v>
      </c>
      <c r="G3183" s="1">
        <v>63</v>
      </c>
      <c r="H3183" s="1" t="s">
        <v>24</v>
      </c>
      <c r="I3183" s="1" t="s">
        <v>25</v>
      </c>
      <c r="J3183" s="1" t="s">
        <v>49</v>
      </c>
      <c r="K3183" s="4">
        <v>1748806</v>
      </c>
      <c r="L3183" s="4" t="str">
        <f t="shared" si="345"/>
        <v>Submitted</v>
      </c>
      <c r="M3183" s="1">
        <v>836</v>
      </c>
      <c r="N3183" s="1" t="str">
        <f t="shared" si="346"/>
        <v>medium_risk</v>
      </c>
      <c r="O3183" s="1" t="str">
        <f t="shared" si="347"/>
        <v>Excellent</v>
      </c>
      <c r="P3183" s="1" t="str">
        <f t="shared" si="348"/>
        <v>Submitted</v>
      </c>
      <c r="Q3183" s="1" t="str">
        <f t="shared" si="349"/>
        <v>Valid</v>
      </c>
      <c r="R3183" s="1" t="s">
        <v>6</v>
      </c>
      <c r="S3183" s="4">
        <v>2061269</v>
      </c>
      <c r="T3183" s="1">
        <v>16.45</v>
      </c>
      <c r="U3183" s="1">
        <v>180</v>
      </c>
      <c r="V3183" s="1">
        <v>11451.49</v>
      </c>
      <c r="W3183" s="4">
        <f t="shared" si="350"/>
        <v>2825656.2541666669</v>
      </c>
      <c r="X3183" s="1" t="s">
        <v>85</v>
      </c>
      <c r="Y3183" s="1" t="s">
        <v>86</v>
      </c>
      <c r="Z3183" s="8">
        <v>48645</v>
      </c>
      <c r="AA3183" s="8" t="str">
        <f>TEXT(Table2[[#This Row],[Application_Date]],"yyy")</f>
        <v>2033</v>
      </c>
      <c r="AB3183" s="8" t="str">
        <f>TEXT(Table2[[#This Row],[Application_Date]],"mmmm")</f>
        <v>March</v>
      </c>
      <c r="AC3183" s="1" t="s">
        <v>61</v>
      </c>
      <c r="AD3183" s="1" t="s">
        <v>42</v>
      </c>
      <c r="AE3183" s="1" t="s">
        <v>31</v>
      </c>
    </row>
    <row r="3184" spans="1:31" x14ac:dyDescent="0.25">
      <c r="A3184" s="1" t="s">
        <v>6508</v>
      </c>
      <c r="B3184" s="1" t="str">
        <f>IF(COUNTIF($A$2:A3184,A3184)&gt;1,"Duplicate","Unique")</f>
        <v>Unique</v>
      </c>
      <c r="C3184" s="1" t="s">
        <v>6509</v>
      </c>
      <c r="D3184" s="1" t="s">
        <v>433</v>
      </c>
      <c r="E3184" s="1" t="str">
        <f t="shared" si="344"/>
        <v>Submitted</v>
      </c>
      <c r="F3184" s="1" t="s">
        <v>47</v>
      </c>
      <c r="G3184" s="1">
        <v>23</v>
      </c>
      <c r="H3184" s="1" t="s">
        <v>24</v>
      </c>
      <c r="I3184" s="1" t="s">
        <v>25</v>
      </c>
      <c r="J3184" s="1" t="s">
        <v>70</v>
      </c>
      <c r="K3184" s="4">
        <v>1635852</v>
      </c>
      <c r="L3184" s="4" t="str">
        <f t="shared" si="345"/>
        <v>Submitted</v>
      </c>
      <c r="M3184" s="1">
        <v>900</v>
      </c>
      <c r="N3184" s="1" t="str">
        <f t="shared" si="346"/>
        <v>medium_risk</v>
      </c>
      <c r="O3184" s="1" t="str">
        <f t="shared" si="347"/>
        <v>Excellent</v>
      </c>
      <c r="P3184" s="1" t="str">
        <f t="shared" si="348"/>
        <v>Submitted</v>
      </c>
      <c r="Q3184" s="1" t="str">
        <f t="shared" si="349"/>
        <v>Valid</v>
      </c>
      <c r="R3184" s="1" t="s">
        <v>6</v>
      </c>
      <c r="S3184" s="4">
        <v>1938162</v>
      </c>
      <c r="T3184" s="1">
        <v>15.56</v>
      </c>
      <c r="U3184" s="1">
        <v>24</v>
      </c>
      <c r="V3184" s="1">
        <v>80756.75</v>
      </c>
      <c r="W3184" s="4">
        <f t="shared" si="350"/>
        <v>2513150.0654183519</v>
      </c>
      <c r="X3184" s="1" t="s">
        <v>95</v>
      </c>
      <c r="Y3184" s="1" t="s">
        <v>96</v>
      </c>
      <c r="Z3184" s="8">
        <v>48646</v>
      </c>
      <c r="AA3184" s="8" t="str">
        <f>TEXT(Table2[[#This Row],[Application_Date]],"yyy")</f>
        <v>2033</v>
      </c>
      <c r="AB3184" s="8" t="str">
        <f>TEXT(Table2[[#This Row],[Application_Date]],"mmmm")</f>
        <v>March</v>
      </c>
      <c r="AC3184" s="1" t="s">
        <v>52</v>
      </c>
      <c r="AD3184" s="1" t="s">
        <v>30</v>
      </c>
      <c r="AE3184" s="1" t="s">
        <v>43</v>
      </c>
    </row>
    <row r="3185" spans="1:31" x14ac:dyDescent="0.25">
      <c r="A3185" s="1" t="s">
        <v>6510</v>
      </c>
      <c r="B3185" s="1" t="str">
        <f>IF(COUNTIF($A$2:A3185,A3185)&gt;1,"Duplicate","Unique")</f>
        <v>Unique</v>
      </c>
      <c r="C3185" s="1" t="s">
        <v>6511</v>
      </c>
      <c r="D3185" s="1" t="s">
        <v>183</v>
      </c>
      <c r="E3185" s="1" t="str">
        <f t="shared" si="344"/>
        <v>Submitted</v>
      </c>
      <c r="F3185" s="1" t="s">
        <v>35</v>
      </c>
      <c r="G3185" s="1">
        <v>21</v>
      </c>
      <c r="H3185" s="1" t="s">
        <v>36</v>
      </c>
      <c r="I3185" s="1" t="s">
        <v>25</v>
      </c>
      <c r="J3185" s="1" t="s">
        <v>70</v>
      </c>
      <c r="K3185" s="4">
        <v>1509554</v>
      </c>
      <c r="L3185" s="4" t="str">
        <f t="shared" si="345"/>
        <v>Submitted</v>
      </c>
      <c r="M3185" s="1">
        <v>702</v>
      </c>
      <c r="N3185" s="1" t="str">
        <f t="shared" si="346"/>
        <v>low_risk</v>
      </c>
      <c r="O3185" s="1" t="str">
        <f t="shared" si="347"/>
        <v>Excellent</v>
      </c>
      <c r="P3185" s="1" t="str">
        <f t="shared" si="348"/>
        <v>Submitted</v>
      </c>
      <c r="Q3185" s="1" t="str">
        <f t="shared" si="349"/>
        <v>Valid</v>
      </c>
      <c r="R3185" s="1" t="s">
        <v>38</v>
      </c>
      <c r="S3185" s="4">
        <v>4120764</v>
      </c>
      <c r="T3185" s="1">
        <v>14.61</v>
      </c>
      <c r="U3185" s="1">
        <v>36</v>
      </c>
      <c r="V3185" s="1">
        <v>114465.67</v>
      </c>
      <c r="W3185" s="4">
        <f t="shared" si="350"/>
        <v>5017030.170001776</v>
      </c>
      <c r="X3185" s="1" t="s">
        <v>50</v>
      </c>
      <c r="Y3185" s="1" t="s">
        <v>51</v>
      </c>
      <c r="Z3185" s="8">
        <v>48647</v>
      </c>
      <c r="AA3185" s="8" t="str">
        <f>TEXT(Table2[[#This Row],[Application_Date]],"yyy")</f>
        <v>2033</v>
      </c>
      <c r="AB3185" s="8" t="str">
        <f>TEXT(Table2[[#This Row],[Application_Date]],"mmmm")</f>
        <v>March</v>
      </c>
      <c r="AC3185" s="1" t="s">
        <v>52</v>
      </c>
      <c r="AD3185" s="1" t="s">
        <v>30</v>
      </c>
      <c r="AE3185" s="1" t="s">
        <v>66</v>
      </c>
    </row>
    <row r="3186" spans="1:31" x14ac:dyDescent="0.25">
      <c r="A3186" s="1" t="s">
        <v>6512</v>
      </c>
      <c r="B3186" s="1" t="str">
        <f>IF(COUNTIF($A$2:A3186,A3186)&gt;1,"Duplicate","Unique")</f>
        <v>Unique</v>
      </c>
      <c r="C3186" s="1" t="s">
        <v>6513</v>
      </c>
      <c r="D3186" s="1" t="s">
        <v>163</v>
      </c>
      <c r="E3186" s="1" t="str">
        <f t="shared" si="344"/>
        <v>Submitted</v>
      </c>
      <c r="F3186" s="1" t="s">
        <v>35</v>
      </c>
      <c r="G3186" s="1">
        <v>65</v>
      </c>
      <c r="H3186" s="1" t="s">
        <v>36</v>
      </c>
      <c r="I3186" s="1" t="s">
        <v>25</v>
      </c>
      <c r="J3186" s="1" t="s">
        <v>37</v>
      </c>
      <c r="K3186" s="4">
        <v>750695</v>
      </c>
      <c r="L3186" s="4" t="str">
        <f t="shared" si="345"/>
        <v>Submitted</v>
      </c>
      <c r="M3186" s="1">
        <v>781</v>
      </c>
      <c r="N3186" s="1" t="str">
        <f t="shared" si="346"/>
        <v>medium_risk</v>
      </c>
      <c r="O3186" s="1" t="str">
        <f t="shared" si="347"/>
        <v>Excellent</v>
      </c>
      <c r="P3186" s="1" t="str">
        <f t="shared" si="348"/>
        <v>Submitted</v>
      </c>
      <c r="Q3186" s="1" t="str">
        <f t="shared" si="349"/>
        <v>Valid</v>
      </c>
      <c r="R3186" s="1" t="s">
        <v>82</v>
      </c>
      <c r="S3186" s="4">
        <v>2889635</v>
      </c>
      <c r="T3186" s="1">
        <v>12.76</v>
      </c>
      <c r="U3186" s="1">
        <v>12</v>
      </c>
      <c r="V3186" s="1">
        <v>240802.92</v>
      </c>
      <c r="W3186" s="4">
        <f t="shared" si="350"/>
        <v>3073161.3389731687</v>
      </c>
      <c r="X3186" s="1" t="s">
        <v>59</v>
      </c>
      <c r="Y3186" s="1" t="s">
        <v>60</v>
      </c>
      <c r="Z3186" s="8">
        <v>48648</v>
      </c>
      <c r="AA3186" s="8" t="str">
        <f>TEXT(Table2[[#This Row],[Application_Date]],"yyy")</f>
        <v>2033</v>
      </c>
      <c r="AB3186" s="8" t="str">
        <f>TEXT(Table2[[#This Row],[Application_Date]],"mmmm")</f>
        <v>March</v>
      </c>
      <c r="AC3186" s="1" t="s">
        <v>61</v>
      </c>
      <c r="AD3186" s="1" t="s">
        <v>30</v>
      </c>
      <c r="AE3186" s="1" t="s">
        <v>66</v>
      </c>
    </row>
    <row r="3187" spans="1:31" x14ac:dyDescent="0.25">
      <c r="A3187" s="1" t="s">
        <v>6514</v>
      </c>
      <c r="B3187" s="1" t="str">
        <f>IF(COUNTIF($A$2:A3187,A3187)&gt;1,"Duplicate","Unique")</f>
        <v>Unique</v>
      </c>
      <c r="C3187" s="1" t="s">
        <v>6515</v>
      </c>
      <c r="D3187" s="1" t="s">
        <v>328</v>
      </c>
      <c r="E3187" s="1" t="str">
        <f t="shared" si="344"/>
        <v>Submitted</v>
      </c>
      <c r="F3187" s="1" t="s">
        <v>47</v>
      </c>
      <c r="G3187" s="1">
        <v>31</v>
      </c>
      <c r="H3187" s="1" t="s">
        <v>24</v>
      </c>
      <c r="I3187" s="1" t="s">
        <v>48</v>
      </c>
      <c r="J3187" s="1" t="s">
        <v>49</v>
      </c>
      <c r="K3187" s="4">
        <v>290424</v>
      </c>
      <c r="L3187" s="4" t="str">
        <f t="shared" si="345"/>
        <v>Submitted</v>
      </c>
      <c r="M3187" s="1">
        <v>326</v>
      </c>
      <c r="N3187" s="1" t="str">
        <f t="shared" si="346"/>
        <v>High_risk</v>
      </c>
      <c r="O3187" s="1" t="str">
        <f t="shared" si="347"/>
        <v>Excellent</v>
      </c>
      <c r="P3187" s="1" t="str">
        <f t="shared" si="348"/>
        <v>Submitted</v>
      </c>
      <c r="Q3187" s="1" t="str">
        <f t="shared" si="349"/>
        <v>Valid</v>
      </c>
      <c r="R3187" s="1" t="s">
        <v>27</v>
      </c>
      <c r="S3187" s="4">
        <v>792180</v>
      </c>
      <c r="T3187" s="1">
        <v>7.91</v>
      </c>
      <c r="U3187" s="1">
        <v>36</v>
      </c>
      <c r="V3187" s="1">
        <v>22005</v>
      </c>
      <c r="W3187" s="4">
        <f t="shared" si="350"/>
        <v>522178.65633546666</v>
      </c>
      <c r="X3187" s="1" t="s">
        <v>59</v>
      </c>
      <c r="Y3187" s="1" t="s">
        <v>60</v>
      </c>
      <c r="Z3187" s="8">
        <v>48649</v>
      </c>
      <c r="AA3187" s="8" t="str">
        <f>TEXT(Table2[[#This Row],[Application_Date]],"yyy")</f>
        <v>2033</v>
      </c>
      <c r="AB3187" s="8" t="str">
        <f>TEXT(Table2[[#This Row],[Application_Date]],"mmmm")</f>
        <v>March</v>
      </c>
      <c r="AC3187" s="1" t="s">
        <v>61</v>
      </c>
      <c r="AD3187" s="1" t="s">
        <v>42</v>
      </c>
      <c r="AE3187" s="1" t="s">
        <v>31</v>
      </c>
    </row>
    <row r="3188" spans="1:31" x14ac:dyDescent="0.25">
      <c r="A3188" s="1" t="s">
        <v>6516</v>
      </c>
      <c r="B3188" s="1" t="str">
        <f>IF(COUNTIF($A$2:A3188,A3188)&gt;1,"Duplicate","Unique")</f>
        <v>Unique</v>
      </c>
      <c r="C3188" s="1" t="s">
        <v>6517</v>
      </c>
      <c r="D3188" s="1" t="s">
        <v>328</v>
      </c>
      <c r="E3188" s="1" t="str">
        <f t="shared" si="344"/>
        <v>Submitted</v>
      </c>
      <c r="F3188" s="1" t="s">
        <v>35</v>
      </c>
      <c r="G3188" s="1">
        <v>63</v>
      </c>
      <c r="H3188" s="1" t="s">
        <v>36</v>
      </c>
      <c r="I3188" s="1" t="s">
        <v>48</v>
      </c>
      <c r="J3188" s="1" t="s">
        <v>37</v>
      </c>
      <c r="K3188" s="4">
        <v>1487394</v>
      </c>
      <c r="L3188" s="4" t="str">
        <f t="shared" si="345"/>
        <v>Submitted</v>
      </c>
      <c r="M3188" s="1">
        <v>527</v>
      </c>
      <c r="N3188" s="1" t="str">
        <f t="shared" si="346"/>
        <v>High_risk</v>
      </c>
      <c r="O3188" s="1" t="str">
        <f t="shared" si="347"/>
        <v>Excellent</v>
      </c>
      <c r="P3188" s="1" t="str">
        <f t="shared" si="348"/>
        <v>Submitted</v>
      </c>
      <c r="Q3188" s="1" t="str">
        <f t="shared" si="349"/>
        <v>Valid</v>
      </c>
      <c r="R3188" s="1" t="s">
        <v>38</v>
      </c>
      <c r="S3188" s="4">
        <v>2933524</v>
      </c>
      <c r="T3188" s="1">
        <v>15.97</v>
      </c>
      <c r="U3188" s="1">
        <v>36</v>
      </c>
      <c r="V3188" s="1">
        <v>81486.78</v>
      </c>
      <c r="W3188" s="4">
        <f t="shared" si="350"/>
        <v>3904031.523333563</v>
      </c>
      <c r="X3188" s="1" t="s">
        <v>28</v>
      </c>
      <c r="Y3188" s="1" t="s">
        <v>29</v>
      </c>
      <c r="Z3188" s="8">
        <v>48650</v>
      </c>
      <c r="AA3188" s="8" t="str">
        <f>TEXT(Table2[[#This Row],[Application_Date]],"yyy")</f>
        <v>2033</v>
      </c>
      <c r="AB3188" s="8" t="str">
        <f>TEXT(Table2[[#This Row],[Application_Date]],"mmmm")</f>
        <v>March</v>
      </c>
      <c r="AC3188" s="1" t="s">
        <v>52</v>
      </c>
      <c r="AD3188" s="1" t="s">
        <v>30</v>
      </c>
      <c r="AE3188" s="1" t="s">
        <v>62</v>
      </c>
    </row>
    <row r="3189" spans="1:31" x14ac:dyDescent="0.25">
      <c r="A3189" s="1" t="s">
        <v>6518</v>
      </c>
      <c r="B3189" s="1" t="str">
        <f>IF(COUNTIF($A$2:A3189,A3189)&gt;1,"Duplicate","Unique")</f>
        <v>Unique</v>
      </c>
      <c r="C3189" s="1" t="s">
        <v>6519</v>
      </c>
      <c r="D3189" s="1" t="s">
        <v>226</v>
      </c>
      <c r="E3189" s="1" t="str">
        <f t="shared" si="344"/>
        <v>Submitted</v>
      </c>
      <c r="F3189" s="1" t="s">
        <v>35</v>
      </c>
      <c r="G3189" s="1">
        <v>42</v>
      </c>
      <c r="H3189" s="1" t="s">
        <v>24</v>
      </c>
      <c r="I3189" s="1" t="s">
        <v>48</v>
      </c>
      <c r="J3189" s="1" t="s">
        <v>37</v>
      </c>
      <c r="K3189" s="4">
        <v>-50000</v>
      </c>
      <c r="L3189" s="4" t="str">
        <f t="shared" si="345"/>
        <v>Submitted</v>
      </c>
      <c r="M3189" s="1">
        <v>866</v>
      </c>
      <c r="N3189" s="1" t="str">
        <f t="shared" si="346"/>
        <v>medium_risk</v>
      </c>
      <c r="O3189" s="1" t="str">
        <f t="shared" si="347"/>
        <v>Excellent</v>
      </c>
      <c r="P3189" s="1" t="str">
        <f t="shared" si="348"/>
        <v>Submitted</v>
      </c>
      <c r="Q3189" s="1" t="str">
        <f t="shared" si="349"/>
        <v>Valid</v>
      </c>
      <c r="R3189" s="1" t="s">
        <v>38</v>
      </c>
      <c r="S3189" s="4">
        <v>4517524</v>
      </c>
      <c r="T3189" s="1">
        <v>16.96</v>
      </c>
      <c r="U3189" s="1">
        <v>60</v>
      </c>
      <c r="V3189" s="1">
        <v>75292.070000000007</v>
      </c>
      <c r="W3189" s="4">
        <f t="shared" si="350"/>
        <v>6384767.2533333329</v>
      </c>
      <c r="X3189" s="1" t="s">
        <v>59</v>
      </c>
      <c r="Y3189" s="1" t="s">
        <v>60</v>
      </c>
      <c r="Z3189" s="8">
        <v>48651</v>
      </c>
      <c r="AA3189" s="8" t="str">
        <f>TEXT(Table2[[#This Row],[Application_Date]],"yyy")</f>
        <v>2033</v>
      </c>
      <c r="AB3189" s="8" t="str">
        <f>TEXT(Table2[[#This Row],[Application_Date]],"mmmm")</f>
        <v>March</v>
      </c>
      <c r="AC3189" s="1" t="s">
        <v>61</v>
      </c>
      <c r="AD3189" s="1" t="s">
        <v>30</v>
      </c>
      <c r="AE3189" s="1" t="s">
        <v>31</v>
      </c>
    </row>
    <row r="3190" spans="1:31" x14ac:dyDescent="0.25">
      <c r="A3190" s="1" t="s">
        <v>6520</v>
      </c>
      <c r="B3190" s="1" t="str">
        <f>IF(COUNTIF($A$2:A3190,A3190)&gt;1,"Duplicate","Unique")</f>
        <v>Unique</v>
      </c>
      <c r="C3190" s="1" t="s">
        <v>6521</v>
      </c>
      <c r="D3190" s="1" t="s">
        <v>46</v>
      </c>
      <c r="E3190" s="1" t="str">
        <f t="shared" si="344"/>
        <v>Submitted</v>
      </c>
      <c r="F3190" s="1" t="s">
        <v>47</v>
      </c>
      <c r="G3190" s="1">
        <v>53</v>
      </c>
      <c r="H3190" s="1" t="s">
        <v>36</v>
      </c>
      <c r="I3190" s="1" t="s">
        <v>48</v>
      </c>
      <c r="J3190" s="1" t="s">
        <v>49</v>
      </c>
      <c r="K3190" s="4">
        <v>1703469</v>
      </c>
      <c r="L3190" s="4" t="str">
        <f t="shared" si="345"/>
        <v>Submitted</v>
      </c>
      <c r="M3190" s="1">
        <v>615</v>
      </c>
      <c r="N3190" s="1" t="str">
        <f t="shared" si="346"/>
        <v>low_risk</v>
      </c>
      <c r="O3190" s="1" t="str">
        <f t="shared" si="347"/>
        <v>Excellent</v>
      </c>
      <c r="P3190" s="1" t="str">
        <f t="shared" si="348"/>
        <v>Submitted</v>
      </c>
      <c r="Q3190" s="1" t="str">
        <f t="shared" si="349"/>
        <v>Valid</v>
      </c>
      <c r="R3190" s="1" t="s">
        <v>6</v>
      </c>
      <c r="S3190" s="4">
        <v>0</v>
      </c>
      <c r="T3190" s="1">
        <v>10.79</v>
      </c>
      <c r="U3190" s="1">
        <v>12</v>
      </c>
      <c r="V3190" s="1">
        <v>20833.330000000002</v>
      </c>
      <c r="W3190" s="4">
        <f t="shared" si="350"/>
        <v>0</v>
      </c>
      <c r="X3190" s="1" t="s">
        <v>105</v>
      </c>
      <c r="Y3190" s="1" t="s">
        <v>106</v>
      </c>
      <c r="Z3190" s="8">
        <v>48652</v>
      </c>
      <c r="AA3190" s="8" t="str">
        <f>TEXT(Table2[[#This Row],[Application_Date]],"yyy")</f>
        <v>2033</v>
      </c>
      <c r="AB3190" s="8" t="str">
        <f>TEXT(Table2[[#This Row],[Application_Date]],"mmmm")</f>
        <v>March</v>
      </c>
      <c r="AC3190" s="1" t="s">
        <v>61</v>
      </c>
      <c r="AD3190" s="1" t="s">
        <v>30</v>
      </c>
      <c r="AE3190" s="1" t="s">
        <v>43</v>
      </c>
    </row>
    <row r="3191" spans="1:31" x14ac:dyDescent="0.25">
      <c r="A3191" s="1" t="s">
        <v>6522</v>
      </c>
      <c r="B3191" s="1" t="str">
        <f>IF(COUNTIF($A$2:A3191,A3191)&gt;1,"Duplicate","Unique")</f>
        <v>Unique</v>
      </c>
      <c r="C3191" s="1" t="s">
        <v>6523</v>
      </c>
      <c r="D3191" s="1" t="s">
        <v>109</v>
      </c>
      <c r="E3191" s="1" t="str">
        <f t="shared" si="344"/>
        <v>Submitted</v>
      </c>
      <c r="F3191" s="1" t="s">
        <v>47</v>
      </c>
      <c r="G3191" s="1">
        <v>19</v>
      </c>
      <c r="H3191" s="1" t="s">
        <v>24</v>
      </c>
      <c r="I3191" s="1" t="s">
        <v>25</v>
      </c>
      <c r="J3191" s="1" t="s">
        <v>49</v>
      </c>
      <c r="K3191" s="4">
        <v>1531227</v>
      </c>
      <c r="L3191" s="4" t="str">
        <f t="shared" si="345"/>
        <v>Submitted</v>
      </c>
      <c r="M3191" s="1">
        <v>602</v>
      </c>
      <c r="N3191" s="1" t="str">
        <f t="shared" si="346"/>
        <v>low_risk</v>
      </c>
      <c r="O3191" s="1" t="str">
        <f t="shared" si="347"/>
        <v>Excellent</v>
      </c>
      <c r="P3191" s="1" t="str">
        <f t="shared" si="348"/>
        <v>Submitted</v>
      </c>
      <c r="Q3191" s="1" t="str">
        <f t="shared" si="349"/>
        <v>Valid</v>
      </c>
      <c r="R3191" s="1" t="s">
        <v>38</v>
      </c>
      <c r="S3191" s="4">
        <v>3950145</v>
      </c>
      <c r="T3191" s="1">
        <v>15.89</v>
      </c>
      <c r="U3191" s="1">
        <v>36</v>
      </c>
      <c r="V3191" s="1">
        <v>109726.25</v>
      </c>
      <c r="W3191" s="4">
        <f t="shared" si="350"/>
        <v>5230650.3375003412</v>
      </c>
      <c r="X3191" s="1" t="s">
        <v>50</v>
      </c>
      <c r="Y3191" s="1" t="s">
        <v>51</v>
      </c>
      <c r="Z3191" s="8">
        <v>48653</v>
      </c>
      <c r="AA3191" s="8" t="str">
        <f>TEXT(Table2[[#This Row],[Application_Date]],"yyy")</f>
        <v>2033</v>
      </c>
      <c r="AB3191" s="8" t="str">
        <f>TEXT(Table2[[#This Row],[Application_Date]],"mmmm")</f>
        <v>March</v>
      </c>
      <c r="AC3191" s="1" t="s">
        <v>52</v>
      </c>
      <c r="AD3191" s="1" t="s">
        <v>42</v>
      </c>
      <c r="AE3191" s="1" t="s">
        <v>62</v>
      </c>
    </row>
    <row r="3192" spans="1:31" x14ac:dyDescent="0.25">
      <c r="A3192" s="1" t="s">
        <v>6524</v>
      </c>
      <c r="B3192" s="1" t="str">
        <f>IF(COUNTIF($A$2:A3192,A3192)&gt;1,"Duplicate","Unique")</f>
        <v>Unique</v>
      </c>
      <c r="C3192" s="1" t="s">
        <v>6525</v>
      </c>
      <c r="D3192" s="1" t="s">
        <v>183</v>
      </c>
      <c r="E3192" s="1" t="str">
        <f t="shared" si="344"/>
        <v>Submitted</v>
      </c>
      <c r="F3192" s="1" t="s">
        <v>47</v>
      </c>
      <c r="G3192" s="1">
        <v>54</v>
      </c>
      <c r="H3192" s="1" t="s">
        <v>24</v>
      </c>
      <c r="I3192" s="1" t="s">
        <v>48</v>
      </c>
      <c r="J3192" s="1" t="s">
        <v>37</v>
      </c>
      <c r="K3192" s="4">
        <v>1443208</v>
      </c>
      <c r="L3192" s="4" t="str">
        <f t="shared" si="345"/>
        <v>Submitted</v>
      </c>
      <c r="M3192" s="1">
        <v>352</v>
      </c>
      <c r="N3192" s="1" t="str">
        <f t="shared" si="346"/>
        <v>High_risk</v>
      </c>
      <c r="O3192" s="1" t="str">
        <f t="shared" si="347"/>
        <v>Excellent</v>
      </c>
      <c r="P3192" s="1" t="str">
        <f t="shared" si="348"/>
        <v>Submitted</v>
      </c>
      <c r="Q3192" s="1" t="str">
        <f t="shared" si="349"/>
        <v>Valid</v>
      </c>
      <c r="R3192" s="1" t="s">
        <v>6</v>
      </c>
      <c r="S3192" s="4">
        <v>4043468</v>
      </c>
      <c r="T3192" s="1">
        <v>10.79</v>
      </c>
      <c r="U3192" s="1">
        <v>36</v>
      </c>
      <c r="V3192" s="1">
        <v>112318.56</v>
      </c>
      <c r="W3192" s="4">
        <f t="shared" si="350"/>
        <v>3635751.6436739946</v>
      </c>
      <c r="X3192" s="1" t="s">
        <v>28</v>
      </c>
      <c r="Y3192" s="1" t="s">
        <v>29</v>
      </c>
      <c r="Z3192" s="8">
        <v>48654</v>
      </c>
      <c r="AA3192" s="8" t="str">
        <f>TEXT(Table2[[#This Row],[Application_Date]],"yyy")</f>
        <v>2033</v>
      </c>
      <c r="AB3192" s="8" t="str">
        <f>TEXT(Table2[[#This Row],[Application_Date]],"mmmm")</f>
        <v>March</v>
      </c>
      <c r="AC3192" s="1" t="s">
        <v>41</v>
      </c>
      <c r="AD3192" s="1" t="s">
        <v>42</v>
      </c>
      <c r="AE3192" s="1" t="s">
        <v>66</v>
      </c>
    </row>
    <row r="3193" spans="1:31" x14ac:dyDescent="0.25">
      <c r="A3193" s="1" t="s">
        <v>6526</v>
      </c>
      <c r="B3193" s="1" t="str">
        <f>IF(COUNTIF($A$2:A3193,A3193)&gt;1,"Duplicate","Unique")</f>
        <v>Unique</v>
      </c>
      <c r="C3193" s="1" t="s">
        <v>6527</v>
      </c>
      <c r="D3193" s="1" t="s">
        <v>638</v>
      </c>
      <c r="E3193" s="1" t="str">
        <f t="shared" si="344"/>
        <v>Submitted</v>
      </c>
      <c r="F3193" s="1" t="s">
        <v>35</v>
      </c>
      <c r="G3193" s="1">
        <v>48</v>
      </c>
      <c r="H3193" s="1" t="s">
        <v>24</v>
      </c>
      <c r="I3193" s="1" t="s">
        <v>48</v>
      </c>
      <c r="J3193" s="1" t="s">
        <v>26</v>
      </c>
      <c r="K3193" s="4">
        <v>1839700</v>
      </c>
      <c r="L3193" s="4" t="str">
        <f t="shared" si="345"/>
        <v>Submitted</v>
      </c>
      <c r="M3193" s="1">
        <v>717</v>
      </c>
      <c r="N3193" s="1" t="str">
        <f t="shared" si="346"/>
        <v>low_risk</v>
      </c>
      <c r="O3193" s="1" t="str">
        <f t="shared" si="347"/>
        <v>Excellent</v>
      </c>
      <c r="P3193" s="1" t="str">
        <f t="shared" si="348"/>
        <v>Submitted</v>
      </c>
      <c r="Q3193" s="1" t="str">
        <f t="shared" si="349"/>
        <v>Valid</v>
      </c>
      <c r="R3193" s="1" t="s">
        <v>6</v>
      </c>
      <c r="S3193" s="4">
        <v>2845145</v>
      </c>
      <c r="T3193" s="1">
        <v>13.48</v>
      </c>
      <c r="U3193" s="1">
        <v>180</v>
      </c>
      <c r="V3193" s="1">
        <v>15806.36</v>
      </c>
      <c r="W3193" s="4">
        <f t="shared" si="350"/>
        <v>3196046.2166666663</v>
      </c>
      <c r="X3193" s="1" t="s">
        <v>39</v>
      </c>
      <c r="Y3193" s="1" t="s">
        <v>40</v>
      </c>
      <c r="Z3193" s="8">
        <v>48655</v>
      </c>
      <c r="AA3193" s="8" t="str">
        <f>TEXT(Table2[[#This Row],[Application_Date]],"yyy")</f>
        <v>2033</v>
      </c>
      <c r="AB3193" s="8" t="str">
        <f>TEXT(Table2[[#This Row],[Application_Date]],"mmmm")</f>
        <v>March</v>
      </c>
      <c r="AC3193" s="1" t="s">
        <v>61</v>
      </c>
      <c r="AD3193" s="1" t="s">
        <v>30</v>
      </c>
      <c r="AE3193" s="1" t="s">
        <v>66</v>
      </c>
    </row>
    <row r="3194" spans="1:31" x14ac:dyDescent="0.25">
      <c r="A3194" s="1" t="s">
        <v>6528</v>
      </c>
      <c r="B3194" s="1" t="str">
        <f>IF(COUNTIF($A$2:A3194,A3194)&gt;1,"Duplicate","Unique")</f>
        <v>Unique</v>
      </c>
      <c r="C3194" s="1" t="s">
        <v>6529</v>
      </c>
      <c r="D3194" s="1">
        <v>0</v>
      </c>
      <c r="E3194" s="1" t="str">
        <f t="shared" si="344"/>
        <v>Submitted</v>
      </c>
      <c r="F3194" s="1" t="s">
        <v>47</v>
      </c>
      <c r="G3194" s="1">
        <v>32</v>
      </c>
      <c r="H3194" s="1" t="s">
        <v>24</v>
      </c>
      <c r="I3194" s="1" t="s">
        <v>25</v>
      </c>
      <c r="J3194" s="1" t="s">
        <v>49</v>
      </c>
      <c r="K3194" s="4">
        <v>941115</v>
      </c>
      <c r="L3194" s="4" t="str">
        <f t="shared" si="345"/>
        <v>Submitted</v>
      </c>
      <c r="M3194" s="1">
        <v>632</v>
      </c>
      <c r="N3194" s="1" t="str">
        <f t="shared" si="346"/>
        <v>low_risk</v>
      </c>
      <c r="O3194" s="1" t="str">
        <f t="shared" si="347"/>
        <v>Excellent</v>
      </c>
      <c r="P3194" s="1" t="str">
        <f t="shared" si="348"/>
        <v>Submitted</v>
      </c>
      <c r="Q3194" s="1" t="str">
        <f t="shared" si="349"/>
        <v>Valid</v>
      </c>
      <c r="R3194" s="1" t="s">
        <v>70</v>
      </c>
      <c r="S3194" s="4">
        <v>2424842</v>
      </c>
      <c r="T3194" s="1">
        <v>16.8</v>
      </c>
      <c r="U3194" s="1">
        <v>24</v>
      </c>
      <c r="V3194" s="1">
        <v>101035.08</v>
      </c>
      <c r="W3194" s="4">
        <f t="shared" si="350"/>
        <v>3394778.8025453161</v>
      </c>
      <c r="X3194" s="1" t="s">
        <v>59</v>
      </c>
      <c r="Y3194" s="1" t="s">
        <v>60</v>
      </c>
      <c r="Z3194" s="8">
        <v>48656</v>
      </c>
      <c r="AA3194" s="8" t="str">
        <f>TEXT(Table2[[#This Row],[Application_Date]],"yyy")</f>
        <v>2033</v>
      </c>
      <c r="AB3194" s="8" t="str">
        <f>TEXT(Table2[[#This Row],[Application_Date]],"mmmm")</f>
        <v>March</v>
      </c>
      <c r="AC3194" s="1" t="s">
        <v>61</v>
      </c>
      <c r="AD3194" s="1" t="s">
        <v>30</v>
      </c>
      <c r="AE3194" s="1" t="s">
        <v>43</v>
      </c>
    </row>
    <row r="3195" spans="1:31" x14ac:dyDescent="0.25">
      <c r="A3195" s="1" t="s">
        <v>6530</v>
      </c>
      <c r="B3195" s="1" t="str">
        <f>IF(COUNTIF($A$2:A3195,A3195)&gt;1,"Duplicate","Unique")</f>
        <v>Unique</v>
      </c>
      <c r="C3195" s="1" t="s">
        <v>6531</v>
      </c>
      <c r="D3195" s="1" t="s">
        <v>204</v>
      </c>
      <c r="E3195" s="1" t="str">
        <f t="shared" si="344"/>
        <v>Submitted</v>
      </c>
      <c r="F3195" s="1" t="s">
        <v>35</v>
      </c>
      <c r="G3195" s="1">
        <v>27</v>
      </c>
      <c r="H3195" s="1" t="s">
        <v>36</v>
      </c>
      <c r="I3195" s="1" t="s">
        <v>48</v>
      </c>
      <c r="J3195" s="1" t="s">
        <v>70</v>
      </c>
      <c r="K3195" s="4">
        <v>2098045</v>
      </c>
      <c r="L3195" s="4" t="str">
        <f t="shared" si="345"/>
        <v>Submitted</v>
      </c>
      <c r="M3195" s="1">
        <v>859</v>
      </c>
      <c r="N3195" s="1" t="str">
        <f t="shared" si="346"/>
        <v>medium_risk</v>
      </c>
      <c r="O3195" s="1" t="str">
        <f t="shared" si="347"/>
        <v>Excellent</v>
      </c>
      <c r="P3195" s="1" t="str">
        <f t="shared" si="348"/>
        <v>Submitted</v>
      </c>
      <c r="Q3195" s="1" t="str">
        <f t="shared" si="349"/>
        <v>Valid</v>
      </c>
      <c r="R3195" s="1" t="s">
        <v>27</v>
      </c>
      <c r="S3195" s="4">
        <v>1310886</v>
      </c>
      <c r="T3195" s="1">
        <v>10.65</v>
      </c>
      <c r="U3195" s="1">
        <v>24</v>
      </c>
      <c r="V3195" s="1">
        <v>54620.25</v>
      </c>
      <c r="W3195" s="4">
        <f t="shared" si="350"/>
        <v>1163411.6032571571</v>
      </c>
      <c r="X3195" s="1" t="s">
        <v>85</v>
      </c>
      <c r="Y3195" s="1" t="s">
        <v>86</v>
      </c>
      <c r="Z3195" s="8">
        <v>48657</v>
      </c>
      <c r="AA3195" s="8" t="str">
        <f>TEXT(Table2[[#This Row],[Application_Date]],"yyy")</f>
        <v>2033</v>
      </c>
      <c r="AB3195" s="8" t="str">
        <f>TEXT(Table2[[#This Row],[Application_Date]],"mmmm")</f>
        <v>March</v>
      </c>
      <c r="AC3195" s="1" t="s">
        <v>52</v>
      </c>
      <c r="AD3195" s="1" t="s">
        <v>30</v>
      </c>
      <c r="AE3195" s="1" t="s">
        <v>62</v>
      </c>
    </row>
    <row r="3196" spans="1:31" x14ac:dyDescent="0.25">
      <c r="A3196" s="1" t="s">
        <v>6532</v>
      </c>
      <c r="B3196" s="1" t="str">
        <f>IF(COUNTIF($A$2:A3196,A3196)&gt;1,"Duplicate","Unique")</f>
        <v>Unique</v>
      </c>
      <c r="C3196" s="1" t="s">
        <v>6533</v>
      </c>
      <c r="D3196" s="1" t="s">
        <v>163</v>
      </c>
      <c r="E3196" s="1" t="str">
        <f t="shared" si="344"/>
        <v>Submitted</v>
      </c>
      <c r="F3196" s="1" t="s">
        <v>47</v>
      </c>
      <c r="G3196" s="1">
        <v>18</v>
      </c>
      <c r="H3196" s="1" t="s">
        <v>24</v>
      </c>
      <c r="I3196" s="1" t="s">
        <v>25</v>
      </c>
      <c r="J3196" s="1" t="s">
        <v>26</v>
      </c>
      <c r="K3196" s="4">
        <v>1365297</v>
      </c>
      <c r="L3196" s="4" t="str">
        <f t="shared" si="345"/>
        <v>Submitted</v>
      </c>
      <c r="M3196" s="1">
        <v>871</v>
      </c>
      <c r="N3196" s="1" t="str">
        <f t="shared" si="346"/>
        <v>medium_risk</v>
      </c>
      <c r="O3196" s="1" t="str">
        <f t="shared" si="347"/>
        <v>Excellent</v>
      </c>
      <c r="P3196" s="1" t="str">
        <f t="shared" si="348"/>
        <v>Submitted</v>
      </c>
      <c r="Q3196" s="1" t="str">
        <f t="shared" si="349"/>
        <v>Valid</v>
      </c>
      <c r="R3196" s="1" t="s">
        <v>27</v>
      </c>
      <c r="S3196" s="4">
        <v>4326886</v>
      </c>
      <c r="T3196" s="1">
        <v>18.559999999999999</v>
      </c>
      <c r="U3196" s="1">
        <v>24</v>
      </c>
      <c r="V3196" s="1">
        <v>180286.92</v>
      </c>
      <c r="W3196" s="4">
        <f t="shared" si="350"/>
        <v>6692250.3478751527</v>
      </c>
      <c r="X3196" s="1" t="s">
        <v>95</v>
      </c>
      <c r="Y3196" s="1" t="s">
        <v>96</v>
      </c>
      <c r="Z3196" s="8">
        <v>48658</v>
      </c>
      <c r="AA3196" s="8" t="str">
        <f>TEXT(Table2[[#This Row],[Application_Date]],"yyy")</f>
        <v>2033</v>
      </c>
      <c r="AB3196" s="8" t="str">
        <f>TEXT(Table2[[#This Row],[Application_Date]],"mmmm")</f>
        <v>March</v>
      </c>
      <c r="AC3196" s="1" t="s">
        <v>61</v>
      </c>
      <c r="AD3196" s="1" t="s">
        <v>42</v>
      </c>
      <c r="AE3196" s="1" t="s">
        <v>62</v>
      </c>
    </row>
    <row r="3197" spans="1:31" x14ac:dyDescent="0.25">
      <c r="A3197" s="1" t="s">
        <v>6534</v>
      </c>
      <c r="B3197" s="1" t="str">
        <f>IF(COUNTIF($A$2:A3197,A3197)&gt;1,"Duplicate","Unique")</f>
        <v>Unique</v>
      </c>
      <c r="C3197" s="1" t="s">
        <v>6535</v>
      </c>
      <c r="D3197" s="1" t="s">
        <v>172</v>
      </c>
      <c r="E3197" s="1" t="str">
        <f t="shared" si="344"/>
        <v>Submitted</v>
      </c>
      <c r="F3197" s="1" t="s">
        <v>47</v>
      </c>
      <c r="G3197" s="1">
        <v>39</v>
      </c>
      <c r="H3197" s="1" t="s">
        <v>24</v>
      </c>
      <c r="I3197" s="1" t="s">
        <v>25</v>
      </c>
      <c r="J3197" s="1" t="s">
        <v>26</v>
      </c>
      <c r="K3197" s="4">
        <v>814397</v>
      </c>
      <c r="L3197" s="4" t="str">
        <f t="shared" si="345"/>
        <v>Submitted</v>
      </c>
      <c r="M3197" s="1">
        <v>303</v>
      </c>
      <c r="N3197" s="1" t="str">
        <f t="shared" si="346"/>
        <v>High_risk</v>
      </c>
      <c r="O3197" s="1" t="str">
        <f t="shared" si="347"/>
        <v>Excellent</v>
      </c>
      <c r="P3197" s="1" t="str">
        <f t="shared" si="348"/>
        <v>Submitted</v>
      </c>
      <c r="Q3197" s="1" t="str">
        <f t="shared" si="349"/>
        <v>Valid</v>
      </c>
      <c r="R3197" s="1" t="s">
        <v>70</v>
      </c>
      <c r="S3197" s="4">
        <v>1795061</v>
      </c>
      <c r="T3197" s="1">
        <v>9.65</v>
      </c>
      <c r="U3197" s="1">
        <v>24</v>
      </c>
      <c r="V3197" s="1">
        <v>74794.210000000006</v>
      </c>
      <c r="W3197" s="4">
        <f t="shared" si="350"/>
        <v>1443529.2412695745</v>
      </c>
      <c r="X3197" s="1" t="s">
        <v>85</v>
      </c>
      <c r="Y3197" s="1" t="s">
        <v>86</v>
      </c>
      <c r="Z3197" s="8">
        <v>48659</v>
      </c>
      <c r="AA3197" s="8" t="str">
        <f>TEXT(Table2[[#This Row],[Application_Date]],"yyy")</f>
        <v>2033</v>
      </c>
      <c r="AB3197" s="8" t="str">
        <f>TEXT(Table2[[#This Row],[Application_Date]],"mmmm")</f>
        <v>March</v>
      </c>
      <c r="AC3197" s="1" t="s">
        <v>52</v>
      </c>
      <c r="AD3197" s="1" t="s">
        <v>42</v>
      </c>
      <c r="AE3197" s="1" t="s">
        <v>31</v>
      </c>
    </row>
    <row r="3198" spans="1:31" x14ac:dyDescent="0.25">
      <c r="A3198" s="1" t="s">
        <v>6536</v>
      </c>
      <c r="B3198" s="1" t="str">
        <f>IF(COUNTIF($A$2:A3198,A3198)&gt;1,"Duplicate","Unique")</f>
        <v>Unique</v>
      </c>
      <c r="C3198" s="1" t="s">
        <v>6537</v>
      </c>
      <c r="D3198" s="1" t="s">
        <v>58</v>
      </c>
      <c r="E3198" s="1" t="str">
        <f t="shared" si="344"/>
        <v>Submitted</v>
      </c>
      <c r="F3198" s="1" t="s">
        <v>47</v>
      </c>
      <c r="G3198" s="1">
        <v>39</v>
      </c>
      <c r="H3198" s="1" t="s">
        <v>36</v>
      </c>
      <c r="I3198" s="1" t="s">
        <v>48</v>
      </c>
      <c r="J3198" s="1" t="s">
        <v>37</v>
      </c>
      <c r="K3198" s="4">
        <v>1879388</v>
      </c>
      <c r="L3198" s="4" t="str">
        <f t="shared" si="345"/>
        <v>Submitted</v>
      </c>
      <c r="M3198" s="1">
        <v>627</v>
      </c>
      <c r="N3198" s="1" t="str">
        <f t="shared" si="346"/>
        <v>low_risk</v>
      </c>
      <c r="O3198" s="1" t="str">
        <f t="shared" si="347"/>
        <v>Excellent</v>
      </c>
      <c r="P3198" s="1" t="str">
        <f t="shared" si="348"/>
        <v>Submitted</v>
      </c>
      <c r="Q3198" s="1" t="str">
        <f t="shared" si="349"/>
        <v>Valid</v>
      </c>
      <c r="R3198" s="1" t="s">
        <v>6</v>
      </c>
      <c r="S3198" s="4">
        <v>2825860</v>
      </c>
      <c r="T3198" s="1">
        <v>9.41</v>
      </c>
      <c r="U3198" s="1">
        <v>24</v>
      </c>
      <c r="V3198" s="1">
        <v>117744.17</v>
      </c>
      <c r="W3198" s="4">
        <f t="shared" si="350"/>
        <v>2215947.2636264525</v>
      </c>
      <c r="X3198" s="1" t="s">
        <v>95</v>
      </c>
      <c r="Y3198" s="1" t="s">
        <v>96</v>
      </c>
      <c r="Z3198" s="8">
        <v>48660</v>
      </c>
      <c r="AA3198" s="8" t="str">
        <f>TEXT(Table2[[#This Row],[Application_Date]],"yyy")</f>
        <v>2033</v>
      </c>
      <c r="AB3198" s="8" t="str">
        <f>TEXT(Table2[[#This Row],[Application_Date]],"mmmm")</f>
        <v>March</v>
      </c>
      <c r="AC3198" s="1" t="s">
        <v>41</v>
      </c>
      <c r="AD3198" s="1" t="s">
        <v>30</v>
      </c>
      <c r="AE3198" s="1" t="s">
        <v>31</v>
      </c>
    </row>
    <row r="3199" spans="1:31" x14ac:dyDescent="0.25">
      <c r="A3199" s="1" t="s">
        <v>6538</v>
      </c>
      <c r="B3199" s="1" t="str">
        <f>IF(COUNTIF($A$2:A3199,A3199)&gt;1,"Duplicate","Unique")</f>
        <v>Unique</v>
      </c>
      <c r="C3199" s="1" t="s">
        <v>6539</v>
      </c>
      <c r="D3199" s="1" t="s">
        <v>172</v>
      </c>
      <c r="E3199" s="1" t="str">
        <f t="shared" si="344"/>
        <v>Submitted</v>
      </c>
      <c r="F3199" s="1" t="s">
        <v>35</v>
      </c>
      <c r="G3199" s="1">
        <v>55</v>
      </c>
      <c r="H3199" s="1" t="s">
        <v>24</v>
      </c>
      <c r="I3199" s="1" t="s">
        <v>48</v>
      </c>
      <c r="J3199" s="1" t="s">
        <v>49</v>
      </c>
      <c r="K3199" s="4">
        <v>455500</v>
      </c>
      <c r="L3199" s="4" t="str">
        <f t="shared" si="345"/>
        <v>Submitted</v>
      </c>
      <c r="M3199" s="1">
        <v>950</v>
      </c>
      <c r="N3199" s="1" t="str">
        <f t="shared" si="346"/>
        <v>medium_risk</v>
      </c>
      <c r="O3199" s="1" t="str">
        <f t="shared" si="347"/>
        <v>Excellent</v>
      </c>
      <c r="P3199" s="1" t="str">
        <f t="shared" si="348"/>
        <v>Submitted</v>
      </c>
      <c r="Q3199" s="1" t="str">
        <f t="shared" si="349"/>
        <v>Invalid</v>
      </c>
      <c r="R3199" s="1" t="s">
        <v>82</v>
      </c>
      <c r="S3199" s="4">
        <v>3085445</v>
      </c>
      <c r="T3199" s="1">
        <v>7.49</v>
      </c>
      <c r="U3199" s="1">
        <v>180</v>
      </c>
      <c r="V3199" s="1">
        <v>17141.36</v>
      </c>
      <c r="W3199" s="4">
        <f t="shared" si="350"/>
        <v>1925831.9208333332</v>
      </c>
      <c r="X3199" s="1" t="s">
        <v>85</v>
      </c>
      <c r="Y3199" s="1" t="s">
        <v>86</v>
      </c>
      <c r="Z3199" s="8">
        <v>48661</v>
      </c>
      <c r="AA3199" s="8" t="str">
        <f>TEXT(Table2[[#This Row],[Application_Date]],"yyy")</f>
        <v>2033</v>
      </c>
      <c r="AB3199" s="8" t="str">
        <f>TEXT(Table2[[#This Row],[Application_Date]],"mmmm")</f>
        <v>March</v>
      </c>
      <c r="AC3199" s="1" t="s">
        <v>61</v>
      </c>
      <c r="AD3199" s="1" t="s">
        <v>42</v>
      </c>
      <c r="AE3199" s="1" t="s">
        <v>43</v>
      </c>
    </row>
    <row r="3200" spans="1:31" x14ac:dyDescent="0.25">
      <c r="A3200" s="1" t="s">
        <v>6540</v>
      </c>
      <c r="B3200" s="1" t="str">
        <f>IF(COUNTIF($A$2:A3200,A3200)&gt;1,"Duplicate","Unique")</f>
        <v>Unique</v>
      </c>
      <c r="C3200" s="1" t="s">
        <v>6541</v>
      </c>
      <c r="D3200" s="1" t="s">
        <v>293</v>
      </c>
      <c r="E3200" s="1" t="str">
        <f t="shared" si="344"/>
        <v>Submitted</v>
      </c>
      <c r="F3200" s="1" t="s">
        <v>35</v>
      </c>
      <c r="G3200" s="1">
        <v>46</v>
      </c>
      <c r="H3200" s="1" t="s">
        <v>36</v>
      </c>
      <c r="I3200" s="1" t="s">
        <v>25</v>
      </c>
      <c r="J3200" s="1" t="s">
        <v>70</v>
      </c>
      <c r="K3200" s="4">
        <v>2206203</v>
      </c>
      <c r="L3200" s="4" t="str">
        <f t="shared" si="345"/>
        <v>Submitted</v>
      </c>
      <c r="M3200" s="1">
        <v>302</v>
      </c>
      <c r="N3200" s="1" t="str">
        <f t="shared" si="346"/>
        <v>High_risk</v>
      </c>
      <c r="O3200" s="1" t="str">
        <f t="shared" si="347"/>
        <v>Excellent</v>
      </c>
      <c r="P3200" s="1" t="str">
        <f t="shared" si="348"/>
        <v>Submitted</v>
      </c>
      <c r="Q3200" s="1" t="str">
        <f t="shared" si="349"/>
        <v>Valid</v>
      </c>
      <c r="R3200" s="1" t="s">
        <v>82</v>
      </c>
      <c r="S3200" s="4">
        <v>1465132</v>
      </c>
      <c r="T3200" s="1">
        <v>16.940000000000001</v>
      </c>
      <c r="U3200" s="1">
        <v>180</v>
      </c>
      <c r="V3200" s="1">
        <v>8139.62</v>
      </c>
      <c r="W3200" s="4">
        <f t="shared" si="350"/>
        <v>2068278.0066666668</v>
      </c>
      <c r="X3200" s="1" t="s">
        <v>50</v>
      </c>
      <c r="Y3200" s="1" t="s">
        <v>51</v>
      </c>
      <c r="Z3200" s="8">
        <v>48662</v>
      </c>
      <c r="AA3200" s="8" t="str">
        <f>TEXT(Table2[[#This Row],[Application_Date]],"yyy")</f>
        <v>2033</v>
      </c>
      <c r="AB3200" s="8" t="str">
        <f>TEXT(Table2[[#This Row],[Application_Date]],"mmmm")</f>
        <v>March</v>
      </c>
      <c r="AC3200" s="1" t="s">
        <v>61</v>
      </c>
      <c r="AD3200" s="1" t="s">
        <v>30</v>
      </c>
      <c r="AE3200" s="1" t="s">
        <v>31</v>
      </c>
    </row>
    <row r="3201" spans="1:31" x14ac:dyDescent="0.25">
      <c r="A3201" s="1" t="s">
        <v>6542</v>
      </c>
      <c r="B3201" s="1" t="str">
        <f>IF(COUNTIF($A$2:A3201,A3201)&gt;1,"Duplicate","Unique")</f>
        <v>Unique</v>
      </c>
      <c r="C3201" s="1" t="s">
        <v>6543</v>
      </c>
      <c r="D3201" s="1" t="s">
        <v>293</v>
      </c>
      <c r="E3201" s="1" t="str">
        <f t="shared" si="344"/>
        <v>Submitted</v>
      </c>
      <c r="F3201" s="1" t="s">
        <v>47</v>
      </c>
      <c r="G3201" s="1">
        <v>56</v>
      </c>
      <c r="H3201" s="1" t="s">
        <v>24</v>
      </c>
      <c r="I3201" s="1" t="s">
        <v>48</v>
      </c>
      <c r="J3201" s="1" t="s">
        <v>49</v>
      </c>
      <c r="K3201" s="4">
        <v>1994696</v>
      </c>
      <c r="L3201" s="4" t="str">
        <f t="shared" si="345"/>
        <v>Submitted</v>
      </c>
      <c r="M3201" s="1">
        <v>430</v>
      </c>
      <c r="N3201" s="1" t="str">
        <f t="shared" si="346"/>
        <v>High_risk</v>
      </c>
      <c r="O3201" s="1" t="str">
        <f t="shared" si="347"/>
        <v>Excellent</v>
      </c>
      <c r="P3201" s="1" t="str">
        <f t="shared" si="348"/>
        <v>Submitted</v>
      </c>
      <c r="Q3201" s="1" t="str">
        <f t="shared" si="349"/>
        <v>Valid</v>
      </c>
      <c r="R3201" s="1" t="s">
        <v>6</v>
      </c>
      <c r="S3201" s="4">
        <v>3396747</v>
      </c>
      <c r="T3201" s="1">
        <v>8.59</v>
      </c>
      <c r="U3201" s="1">
        <v>36</v>
      </c>
      <c r="V3201" s="1">
        <v>94354.08</v>
      </c>
      <c r="W3201" s="4">
        <f t="shared" si="350"/>
        <v>2431504.7363058543</v>
      </c>
      <c r="X3201" s="1" t="s">
        <v>105</v>
      </c>
      <c r="Y3201" s="1" t="s">
        <v>106</v>
      </c>
      <c r="Z3201" s="8">
        <v>48663</v>
      </c>
      <c r="AA3201" s="8" t="str">
        <f>TEXT(Table2[[#This Row],[Application_Date]],"yyy")</f>
        <v>2033</v>
      </c>
      <c r="AB3201" s="8" t="str">
        <f>TEXT(Table2[[#This Row],[Application_Date]],"mmmm")</f>
        <v>March</v>
      </c>
      <c r="AC3201" s="1" t="s">
        <v>41</v>
      </c>
      <c r="AD3201" s="1" t="s">
        <v>42</v>
      </c>
      <c r="AE3201" s="1" t="s">
        <v>43</v>
      </c>
    </row>
    <row r="3202" spans="1:31" x14ac:dyDescent="0.25">
      <c r="A3202" s="1" t="s">
        <v>6544</v>
      </c>
      <c r="B3202" s="1" t="str">
        <f>IF(COUNTIF($A$2:A3202,A3202)&gt;1,"Duplicate","Unique")</f>
        <v>Unique</v>
      </c>
      <c r="C3202" s="1" t="s">
        <v>6545</v>
      </c>
      <c r="D3202" s="1" t="s">
        <v>293</v>
      </c>
      <c r="E3202" s="1" t="str">
        <f t="shared" ref="E3202:E3265" si="351">IF(C3202="","Missing","Submitted")</f>
        <v>Submitted</v>
      </c>
      <c r="F3202" s="1" t="s">
        <v>35</v>
      </c>
      <c r="G3202" s="1">
        <v>34</v>
      </c>
      <c r="H3202" s="1" t="s">
        <v>24</v>
      </c>
      <c r="I3202" s="1" t="s">
        <v>25</v>
      </c>
      <c r="J3202" s="1" t="s">
        <v>26</v>
      </c>
      <c r="K3202" s="4">
        <v>1548451</v>
      </c>
      <c r="L3202" s="4" t="str">
        <f t="shared" ref="L3202:L3265" si="352">IF(K3202="","Missing","Submitted")</f>
        <v>Submitted</v>
      </c>
      <c r="M3202" s="1">
        <v>950</v>
      </c>
      <c r="N3202" s="1" t="str">
        <f t="shared" ref="N3202:N3265" si="353">IF(M3202&lt;600,"High_risk",IF(M3202&gt;=750,"medium_risk","low_risk"))</f>
        <v>medium_risk</v>
      </c>
      <c r="O3202" s="1" t="str">
        <f t="shared" ref="O3202:O3265" si="354">IF(J3203&lt;503,"Poor",IF(J3203&lt;=550,"Fair",IF(J3203&lt;=750,"Good","Excellent")))</f>
        <v>Excellent</v>
      </c>
      <c r="P3202" s="1" t="str">
        <f t="shared" ref="P3202:P3265" si="355">IF(S3202="","Missing","Submitted")</f>
        <v>Submitted</v>
      </c>
      <c r="Q3202" s="1" t="str">
        <f t="shared" ref="Q3202:Q3265" si="356">IF(AND(M3202&gt;=300,M3202&lt;=900),"Valid","Invalid")</f>
        <v>Invalid</v>
      </c>
      <c r="R3202" s="1" t="s">
        <v>70</v>
      </c>
      <c r="S3202" s="4">
        <v>1389041</v>
      </c>
      <c r="T3202" s="1">
        <v>12.55</v>
      </c>
      <c r="U3202" s="1">
        <v>12</v>
      </c>
      <c r="V3202" s="1">
        <v>115753.42</v>
      </c>
      <c r="W3202" s="4">
        <f t="shared" ref="W3202:W3265" si="357">PMT(T3202/12,U3202,-S3202)</f>
        <v>1452975.6600528583</v>
      </c>
      <c r="X3202" s="1" t="s">
        <v>50</v>
      </c>
      <c r="Y3202" s="1" t="s">
        <v>51</v>
      </c>
      <c r="Z3202" s="8">
        <v>48664</v>
      </c>
      <c r="AA3202" s="8" t="str">
        <f>TEXT(Table2[[#This Row],[Application_Date]],"yyy")</f>
        <v>2033</v>
      </c>
      <c r="AB3202" s="8" t="str">
        <f>TEXT(Table2[[#This Row],[Application_Date]],"mmmm")</f>
        <v>March</v>
      </c>
      <c r="AC3202" s="1" t="s">
        <v>61</v>
      </c>
      <c r="AD3202" s="1" t="s">
        <v>42</v>
      </c>
      <c r="AE3202" s="1" t="s">
        <v>43</v>
      </c>
    </row>
    <row r="3203" spans="1:31" x14ac:dyDescent="0.25">
      <c r="A3203" s="1" t="s">
        <v>6546</v>
      </c>
      <c r="B3203" s="1" t="str">
        <f>IF(COUNTIF($A$2:A3203,A3203)&gt;1,"Duplicate","Unique")</f>
        <v>Unique</v>
      </c>
      <c r="C3203" s="1" t="s">
        <v>6547</v>
      </c>
      <c r="D3203" s="1" t="s">
        <v>403</v>
      </c>
      <c r="E3203" s="1" t="str">
        <f t="shared" si="351"/>
        <v>Submitted</v>
      </c>
      <c r="F3203" s="1" t="s">
        <v>47</v>
      </c>
      <c r="G3203" s="1">
        <v>63</v>
      </c>
      <c r="H3203" s="1" t="s">
        <v>36</v>
      </c>
      <c r="I3203" s="1" t="s">
        <v>25</v>
      </c>
      <c r="J3203" s="1" t="s">
        <v>37</v>
      </c>
      <c r="K3203" s="4">
        <v>1648332</v>
      </c>
      <c r="L3203" s="4" t="str">
        <f t="shared" si="352"/>
        <v>Submitted</v>
      </c>
      <c r="M3203" s="1">
        <v>821</v>
      </c>
      <c r="N3203" s="1" t="str">
        <f t="shared" si="353"/>
        <v>medium_risk</v>
      </c>
      <c r="O3203" s="1" t="str">
        <f t="shared" si="354"/>
        <v>Excellent</v>
      </c>
      <c r="P3203" s="1" t="str">
        <f t="shared" si="355"/>
        <v>Submitted</v>
      </c>
      <c r="Q3203" s="1" t="str">
        <f t="shared" si="356"/>
        <v>Valid</v>
      </c>
      <c r="R3203" s="1" t="s">
        <v>82</v>
      </c>
      <c r="S3203" s="4">
        <v>4035936</v>
      </c>
      <c r="T3203" s="1">
        <v>10.88</v>
      </c>
      <c r="U3203" s="1">
        <v>180</v>
      </c>
      <c r="V3203" s="1">
        <v>22421.87</v>
      </c>
      <c r="W3203" s="4">
        <f t="shared" si="357"/>
        <v>3659248.64</v>
      </c>
      <c r="X3203" s="1" t="s">
        <v>50</v>
      </c>
      <c r="Y3203" s="1" t="s">
        <v>51</v>
      </c>
      <c r="Z3203" s="8">
        <v>48665</v>
      </c>
      <c r="AA3203" s="8" t="str">
        <f>TEXT(Table2[[#This Row],[Application_Date]],"yyy")</f>
        <v>2033</v>
      </c>
      <c r="AB3203" s="8" t="str">
        <f>TEXT(Table2[[#This Row],[Application_Date]],"mmmm")</f>
        <v>March</v>
      </c>
      <c r="AC3203" s="1" t="s">
        <v>61</v>
      </c>
      <c r="AD3203" s="1" t="s">
        <v>30</v>
      </c>
      <c r="AE3203" s="1" t="s">
        <v>31</v>
      </c>
    </row>
    <row r="3204" spans="1:31" x14ac:dyDescent="0.25">
      <c r="A3204" s="1" t="s">
        <v>6548</v>
      </c>
      <c r="B3204" s="1" t="str">
        <f>IF(COUNTIF($A$2:A3204,A3204)&gt;1,"Duplicate","Unique")</f>
        <v>Unique</v>
      </c>
      <c r="C3204" s="1" t="s">
        <v>6549</v>
      </c>
      <c r="D3204" s="1" t="s">
        <v>94</v>
      </c>
      <c r="E3204" s="1" t="str">
        <f t="shared" si="351"/>
        <v>Submitted</v>
      </c>
      <c r="F3204" s="1" t="s">
        <v>47</v>
      </c>
      <c r="G3204" s="1">
        <v>41</v>
      </c>
      <c r="H3204" s="1" t="s">
        <v>24</v>
      </c>
      <c r="I3204" s="1" t="s">
        <v>48</v>
      </c>
      <c r="J3204" s="1" t="s">
        <v>49</v>
      </c>
      <c r="K3204" s="4">
        <v>806077</v>
      </c>
      <c r="L3204" s="4" t="str">
        <f t="shared" si="352"/>
        <v>Submitted</v>
      </c>
      <c r="M3204" s="1">
        <v>893</v>
      </c>
      <c r="N3204" s="1" t="str">
        <f t="shared" si="353"/>
        <v>medium_risk</v>
      </c>
      <c r="O3204" s="1" t="str">
        <f t="shared" si="354"/>
        <v>Excellent</v>
      </c>
      <c r="P3204" s="1" t="str">
        <f t="shared" si="355"/>
        <v>Submitted</v>
      </c>
      <c r="Q3204" s="1" t="str">
        <f t="shared" si="356"/>
        <v>Valid</v>
      </c>
      <c r="R3204" s="1" t="s">
        <v>38</v>
      </c>
      <c r="S3204" s="4">
        <v>2351670</v>
      </c>
      <c r="T3204" s="1">
        <v>9.86</v>
      </c>
      <c r="U3204" s="1">
        <v>180</v>
      </c>
      <c r="V3204" s="1">
        <v>13064.83</v>
      </c>
      <c r="W3204" s="4">
        <f t="shared" si="357"/>
        <v>1932288.8499999999</v>
      </c>
      <c r="X3204" s="1" t="s">
        <v>105</v>
      </c>
      <c r="Y3204" s="1" t="s">
        <v>106</v>
      </c>
      <c r="Z3204" s="8">
        <v>48666</v>
      </c>
      <c r="AA3204" s="8" t="str">
        <f>TEXT(Table2[[#This Row],[Application_Date]],"yyy")</f>
        <v>2033</v>
      </c>
      <c r="AB3204" s="8" t="str">
        <f>TEXT(Table2[[#This Row],[Application_Date]],"mmmm")</f>
        <v>March</v>
      </c>
      <c r="AC3204" s="1" t="s">
        <v>41</v>
      </c>
      <c r="AD3204" s="1" t="s">
        <v>30</v>
      </c>
      <c r="AE3204" s="1" t="s">
        <v>62</v>
      </c>
    </row>
    <row r="3205" spans="1:31" x14ac:dyDescent="0.25">
      <c r="A3205" s="1" t="s">
        <v>6550</v>
      </c>
      <c r="B3205" s="1" t="str">
        <f>IF(COUNTIF($A$2:A3205,A3205)&gt;1,"Duplicate","Unique")</f>
        <v>Unique</v>
      </c>
      <c r="C3205" s="1" t="s">
        <v>6551</v>
      </c>
      <c r="D3205" s="1" t="s">
        <v>75</v>
      </c>
      <c r="E3205" s="1" t="str">
        <f t="shared" si="351"/>
        <v>Submitted</v>
      </c>
      <c r="F3205" s="1" t="s">
        <v>47</v>
      </c>
      <c r="G3205" s="1">
        <v>39</v>
      </c>
      <c r="H3205" s="1" t="s">
        <v>24</v>
      </c>
      <c r="I3205" s="1" t="s">
        <v>48</v>
      </c>
      <c r="J3205" s="1" t="s">
        <v>70</v>
      </c>
      <c r="K3205" s="4">
        <v>383223</v>
      </c>
      <c r="L3205" s="4" t="str">
        <f t="shared" si="352"/>
        <v>Submitted</v>
      </c>
      <c r="M3205" s="1">
        <v>884</v>
      </c>
      <c r="N3205" s="1" t="str">
        <f t="shared" si="353"/>
        <v>medium_risk</v>
      </c>
      <c r="O3205" s="1" t="str">
        <f t="shared" si="354"/>
        <v>Excellent</v>
      </c>
      <c r="P3205" s="1" t="str">
        <f t="shared" si="355"/>
        <v>Submitted</v>
      </c>
      <c r="Q3205" s="1" t="str">
        <f t="shared" si="356"/>
        <v>Valid</v>
      </c>
      <c r="R3205" s="1" t="s">
        <v>38</v>
      </c>
      <c r="S3205" s="4">
        <v>2035953</v>
      </c>
      <c r="T3205" s="1">
        <v>16.649999999999999</v>
      </c>
      <c r="U3205" s="1">
        <v>60</v>
      </c>
      <c r="V3205" s="1">
        <v>33932.550000000003</v>
      </c>
      <c r="W3205" s="4">
        <f t="shared" si="357"/>
        <v>2824884.7875000001</v>
      </c>
      <c r="X3205" s="1" t="s">
        <v>39</v>
      </c>
      <c r="Y3205" s="1" t="s">
        <v>40</v>
      </c>
      <c r="Z3205" s="8">
        <v>48667</v>
      </c>
      <c r="AA3205" s="8" t="str">
        <f>TEXT(Table2[[#This Row],[Application_Date]],"yyy")</f>
        <v>2033</v>
      </c>
      <c r="AB3205" s="8" t="str">
        <f>TEXT(Table2[[#This Row],[Application_Date]],"mmmm")</f>
        <v>March</v>
      </c>
      <c r="AC3205" s="1" t="s">
        <v>61</v>
      </c>
      <c r="AD3205" s="1" t="s">
        <v>42</v>
      </c>
      <c r="AE3205" s="1" t="s">
        <v>43</v>
      </c>
    </row>
    <row r="3206" spans="1:31" x14ac:dyDescent="0.25">
      <c r="A3206" s="1" t="s">
        <v>6552</v>
      </c>
      <c r="B3206" s="1" t="str">
        <f>IF(COUNTIF($A$2:A3206,A3206)&gt;1,"Duplicate","Unique")</f>
        <v>Unique</v>
      </c>
      <c r="C3206" s="1" t="s">
        <v>6553</v>
      </c>
      <c r="D3206" s="1" t="s">
        <v>226</v>
      </c>
      <c r="E3206" s="1" t="str">
        <f t="shared" si="351"/>
        <v>Submitted</v>
      </c>
      <c r="F3206" s="1" t="s">
        <v>35</v>
      </c>
      <c r="G3206" s="1">
        <v>42</v>
      </c>
      <c r="H3206" s="1" t="s">
        <v>24</v>
      </c>
      <c r="I3206" s="1" t="s">
        <v>48</v>
      </c>
      <c r="J3206" s="1" t="s">
        <v>26</v>
      </c>
      <c r="K3206" s="4">
        <v>473127</v>
      </c>
      <c r="L3206" s="4" t="str">
        <f t="shared" si="352"/>
        <v>Submitted</v>
      </c>
      <c r="M3206" s="1">
        <v>411</v>
      </c>
      <c r="N3206" s="1" t="str">
        <f t="shared" si="353"/>
        <v>High_risk</v>
      </c>
      <c r="O3206" s="1" t="str">
        <f t="shared" si="354"/>
        <v>Excellent</v>
      </c>
      <c r="P3206" s="1" t="str">
        <f t="shared" si="355"/>
        <v>Submitted</v>
      </c>
      <c r="Q3206" s="1" t="str">
        <f t="shared" si="356"/>
        <v>Valid</v>
      </c>
      <c r="R3206" s="1" t="s">
        <v>6</v>
      </c>
      <c r="S3206" s="4">
        <v>3046381</v>
      </c>
      <c r="T3206" s="1">
        <v>14.91</v>
      </c>
      <c r="U3206" s="1">
        <v>12</v>
      </c>
      <c r="V3206" s="1">
        <v>253865.08</v>
      </c>
      <c r="W3206" s="4">
        <f t="shared" si="357"/>
        <v>3785362.4475677167</v>
      </c>
      <c r="X3206" s="1" t="s">
        <v>39</v>
      </c>
      <c r="Y3206" s="1" t="s">
        <v>40</v>
      </c>
      <c r="Z3206" s="8">
        <v>48668</v>
      </c>
      <c r="AA3206" s="8" t="str">
        <f>TEXT(Table2[[#This Row],[Application_Date]],"yyy")</f>
        <v>2033</v>
      </c>
      <c r="AB3206" s="8" t="str">
        <f>TEXT(Table2[[#This Row],[Application_Date]],"mmmm")</f>
        <v>March</v>
      </c>
      <c r="AC3206" s="1" t="s">
        <v>52</v>
      </c>
      <c r="AD3206" s="1" t="s">
        <v>42</v>
      </c>
      <c r="AE3206" s="1" t="s">
        <v>62</v>
      </c>
    </row>
    <row r="3207" spans="1:31" x14ac:dyDescent="0.25">
      <c r="A3207" s="1" t="s">
        <v>6554</v>
      </c>
      <c r="B3207" s="1" t="str">
        <f>IF(COUNTIF($A$2:A3207,A3207)&gt;1,"Duplicate","Unique")</f>
        <v>Unique</v>
      </c>
      <c r="C3207" s="1" t="s">
        <v>6555</v>
      </c>
      <c r="D3207" s="1" t="s">
        <v>766</v>
      </c>
      <c r="E3207" s="1" t="str">
        <f t="shared" si="351"/>
        <v>Submitted</v>
      </c>
      <c r="F3207" s="1" t="s">
        <v>35</v>
      </c>
      <c r="G3207" s="1">
        <v>42</v>
      </c>
      <c r="H3207" s="1" t="s">
        <v>24</v>
      </c>
      <c r="I3207" s="1" t="s">
        <v>25</v>
      </c>
      <c r="J3207" s="1" t="s">
        <v>70</v>
      </c>
      <c r="K3207" s="4">
        <v>1946629</v>
      </c>
      <c r="L3207" s="4" t="str">
        <f t="shared" si="352"/>
        <v>Submitted</v>
      </c>
      <c r="M3207" s="1">
        <v>549</v>
      </c>
      <c r="N3207" s="1" t="str">
        <f t="shared" si="353"/>
        <v>High_risk</v>
      </c>
      <c r="O3207" s="1" t="str">
        <f t="shared" si="354"/>
        <v>Excellent</v>
      </c>
      <c r="P3207" s="1" t="str">
        <f t="shared" si="355"/>
        <v>Submitted</v>
      </c>
      <c r="Q3207" s="1" t="str">
        <f t="shared" si="356"/>
        <v>Valid</v>
      </c>
      <c r="R3207" s="1" t="s">
        <v>27</v>
      </c>
      <c r="S3207" s="4">
        <v>0</v>
      </c>
      <c r="T3207" s="1">
        <v>9.69</v>
      </c>
      <c r="U3207" s="1">
        <v>12</v>
      </c>
      <c r="V3207" s="1">
        <v>20833.330000000002</v>
      </c>
      <c r="W3207" s="4">
        <f t="shared" si="357"/>
        <v>0</v>
      </c>
      <c r="X3207" s="1" t="s">
        <v>50</v>
      </c>
      <c r="Y3207" s="1" t="s">
        <v>51</v>
      </c>
      <c r="Z3207" s="8">
        <v>48669</v>
      </c>
      <c r="AA3207" s="8" t="str">
        <f>TEXT(Table2[[#This Row],[Application_Date]],"yyy")</f>
        <v>2033</v>
      </c>
      <c r="AB3207" s="8" t="str">
        <f>TEXT(Table2[[#This Row],[Application_Date]],"mmmm")</f>
        <v>March</v>
      </c>
      <c r="AC3207" s="1" t="s">
        <v>52</v>
      </c>
      <c r="AD3207" s="1" t="s">
        <v>42</v>
      </c>
      <c r="AE3207" s="1" t="s">
        <v>31</v>
      </c>
    </row>
    <row r="3208" spans="1:31" x14ac:dyDescent="0.25">
      <c r="A3208" s="1" t="s">
        <v>6556</v>
      </c>
      <c r="B3208" s="1" t="str">
        <f>IF(COUNTIF($A$2:A3208,A3208)&gt;1,"Duplicate","Unique")</f>
        <v>Unique</v>
      </c>
      <c r="C3208" s="1" t="s">
        <v>6557</v>
      </c>
      <c r="D3208" s="1" t="s">
        <v>433</v>
      </c>
      <c r="E3208" s="1" t="str">
        <f t="shared" si="351"/>
        <v>Submitted</v>
      </c>
      <c r="F3208" s="1" t="s">
        <v>35</v>
      </c>
      <c r="G3208" s="1">
        <v>19</v>
      </c>
      <c r="H3208" s="1" t="s">
        <v>24</v>
      </c>
      <c r="I3208" s="1" t="s">
        <v>48</v>
      </c>
      <c r="J3208" s="1" t="s">
        <v>70</v>
      </c>
      <c r="K3208" s="4">
        <v>1639533</v>
      </c>
      <c r="L3208" s="4" t="str">
        <f t="shared" si="352"/>
        <v>Submitted</v>
      </c>
      <c r="M3208" s="1">
        <v>680</v>
      </c>
      <c r="N3208" s="1" t="str">
        <f t="shared" si="353"/>
        <v>low_risk</v>
      </c>
      <c r="O3208" s="1" t="str">
        <f t="shared" si="354"/>
        <v>Excellent</v>
      </c>
      <c r="P3208" s="1" t="str">
        <f t="shared" si="355"/>
        <v>Submitted</v>
      </c>
      <c r="Q3208" s="1" t="str">
        <f t="shared" si="356"/>
        <v>Valid</v>
      </c>
      <c r="R3208" s="1" t="s">
        <v>82</v>
      </c>
      <c r="S3208" s="4">
        <v>2423415</v>
      </c>
      <c r="T3208" s="1">
        <v>13.65</v>
      </c>
      <c r="U3208" s="1">
        <v>12</v>
      </c>
      <c r="V3208" s="1">
        <v>201951.25</v>
      </c>
      <c r="W3208" s="4">
        <f t="shared" si="357"/>
        <v>2756937.6398365125</v>
      </c>
      <c r="X3208" s="1" t="s">
        <v>59</v>
      </c>
      <c r="Y3208" s="1" t="s">
        <v>60</v>
      </c>
      <c r="Z3208" s="8">
        <v>48670</v>
      </c>
      <c r="AA3208" s="8" t="str">
        <f>TEXT(Table2[[#This Row],[Application_Date]],"yyy")</f>
        <v>2033</v>
      </c>
      <c r="AB3208" s="8" t="str">
        <f>TEXT(Table2[[#This Row],[Application_Date]],"mmmm")</f>
        <v>April</v>
      </c>
      <c r="AC3208" s="1" t="s">
        <v>61</v>
      </c>
      <c r="AD3208" s="1" t="s">
        <v>30</v>
      </c>
      <c r="AE3208" s="1" t="s">
        <v>31</v>
      </c>
    </row>
    <row r="3209" spans="1:31" x14ac:dyDescent="0.25">
      <c r="A3209" s="1" t="s">
        <v>6558</v>
      </c>
      <c r="B3209" s="1" t="str">
        <f>IF(COUNTIF($A$2:A3209,A3209)&gt;1,"Duplicate","Unique")</f>
        <v>Unique</v>
      </c>
      <c r="C3209" s="1" t="s">
        <v>6559</v>
      </c>
      <c r="D3209" s="1" t="s">
        <v>130</v>
      </c>
      <c r="E3209" s="1" t="str">
        <f t="shared" si="351"/>
        <v>Submitted</v>
      </c>
      <c r="F3209" s="1" t="s">
        <v>47</v>
      </c>
      <c r="G3209" s="1">
        <v>22</v>
      </c>
      <c r="H3209" s="1" t="s">
        <v>24</v>
      </c>
      <c r="I3209" s="1" t="s">
        <v>48</v>
      </c>
      <c r="J3209" s="1" t="s">
        <v>26</v>
      </c>
      <c r="K3209" s="4">
        <v>2116069</v>
      </c>
      <c r="L3209" s="4" t="str">
        <f t="shared" si="352"/>
        <v>Submitted</v>
      </c>
      <c r="M3209" s="1">
        <v>535</v>
      </c>
      <c r="N3209" s="1" t="str">
        <f t="shared" si="353"/>
        <v>High_risk</v>
      </c>
      <c r="O3209" s="1" t="str">
        <f t="shared" si="354"/>
        <v>Excellent</v>
      </c>
      <c r="P3209" s="1" t="str">
        <f t="shared" si="355"/>
        <v>Submitted</v>
      </c>
      <c r="Q3209" s="1" t="str">
        <f t="shared" si="356"/>
        <v>Valid</v>
      </c>
      <c r="R3209" s="1" t="s">
        <v>6</v>
      </c>
      <c r="S3209" s="4">
        <v>3571032</v>
      </c>
      <c r="T3209" s="1">
        <v>7.54</v>
      </c>
      <c r="U3209" s="1">
        <v>60</v>
      </c>
      <c r="V3209" s="1">
        <v>59517.2</v>
      </c>
      <c r="W3209" s="4">
        <f t="shared" si="357"/>
        <v>2243798.4400004428</v>
      </c>
      <c r="X3209" s="1" t="s">
        <v>28</v>
      </c>
      <c r="Y3209" s="1" t="s">
        <v>29</v>
      </c>
      <c r="Z3209" s="8">
        <v>48671</v>
      </c>
      <c r="AA3209" s="8" t="str">
        <f>TEXT(Table2[[#This Row],[Application_Date]],"yyy")</f>
        <v>2033</v>
      </c>
      <c r="AB3209" s="8" t="str">
        <f>TEXT(Table2[[#This Row],[Application_Date]],"mmmm")</f>
        <v>April</v>
      </c>
      <c r="AC3209" s="1" t="s">
        <v>61</v>
      </c>
      <c r="AD3209" s="1" t="s">
        <v>42</v>
      </c>
      <c r="AE3209" s="1" t="s">
        <v>43</v>
      </c>
    </row>
    <row r="3210" spans="1:31" x14ac:dyDescent="0.25">
      <c r="A3210" s="1" t="s">
        <v>6560</v>
      </c>
      <c r="B3210" s="1" t="str">
        <f>IF(COUNTIF($A$2:A3210,A3210)&gt;1,"Duplicate","Unique")</f>
        <v>Unique</v>
      </c>
      <c r="C3210" s="1" t="s">
        <v>6561</v>
      </c>
      <c r="D3210" s="1" t="s">
        <v>226</v>
      </c>
      <c r="E3210" s="1" t="str">
        <f t="shared" si="351"/>
        <v>Submitted</v>
      </c>
      <c r="F3210" s="1" t="s">
        <v>47</v>
      </c>
      <c r="G3210" s="1">
        <v>60</v>
      </c>
      <c r="H3210" s="1" t="s">
        <v>24</v>
      </c>
      <c r="I3210" s="1" t="s">
        <v>48</v>
      </c>
      <c r="J3210" s="1" t="s">
        <v>70</v>
      </c>
      <c r="K3210" s="4">
        <v>1682955</v>
      </c>
      <c r="L3210" s="4" t="str">
        <f t="shared" si="352"/>
        <v>Submitted</v>
      </c>
      <c r="M3210" s="1">
        <v>891</v>
      </c>
      <c r="N3210" s="1" t="str">
        <f t="shared" si="353"/>
        <v>medium_risk</v>
      </c>
      <c r="O3210" s="1" t="str">
        <f t="shared" si="354"/>
        <v>Excellent</v>
      </c>
      <c r="P3210" s="1" t="str">
        <f t="shared" si="355"/>
        <v>Submitted</v>
      </c>
      <c r="Q3210" s="1" t="str">
        <f t="shared" si="356"/>
        <v>Valid</v>
      </c>
      <c r="R3210" s="1" t="s">
        <v>70</v>
      </c>
      <c r="S3210" s="4">
        <v>1582499</v>
      </c>
      <c r="T3210" s="1">
        <v>9.3800000000000008</v>
      </c>
      <c r="U3210" s="1">
        <v>180</v>
      </c>
      <c r="V3210" s="1">
        <v>8791.66</v>
      </c>
      <c r="W3210" s="4">
        <f t="shared" si="357"/>
        <v>1236986.7183333335</v>
      </c>
      <c r="X3210" s="1" t="s">
        <v>50</v>
      </c>
      <c r="Y3210" s="1" t="s">
        <v>51</v>
      </c>
      <c r="Z3210" s="8">
        <v>48672</v>
      </c>
      <c r="AA3210" s="8" t="str">
        <f>TEXT(Table2[[#This Row],[Application_Date]],"yyy")</f>
        <v>2033</v>
      </c>
      <c r="AB3210" s="8" t="str">
        <f>TEXT(Table2[[#This Row],[Application_Date]],"mmmm")</f>
        <v>April</v>
      </c>
      <c r="AC3210" s="1" t="s">
        <v>61</v>
      </c>
      <c r="AD3210" s="1" t="s">
        <v>42</v>
      </c>
      <c r="AE3210" s="1" t="s">
        <v>66</v>
      </c>
    </row>
    <row r="3211" spans="1:31" x14ac:dyDescent="0.25">
      <c r="A3211" s="1" t="s">
        <v>6562</v>
      </c>
      <c r="B3211" s="1" t="str">
        <f>IF(COUNTIF($A$2:A3211,A3211)&gt;1,"Duplicate","Unique")</f>
        <v>Unique</v>
      </c>
      <c r="C3211" s="1" t="s">
        <v>6563</v>
      </c>
      <c r="D3211" s="1" t="s">
        <v>160</v>
      </c>
      <c r="E3211" s="1" t="str">
        <f t="shared" si="351"/>
        <v>Submitted</v>
      </c>
      <c r="F3211" s="1" t="s">
        <v>47</v>
      </c>
      <c r="G3211" s="1">
        <v>43</v>
      </c>
      <c r="H3211" s="1" t="s">
        <v>24</v>
      </c>
      <c r="I3211" s="1" t="s">
        <v>48</v>
      </c>
      <c r="J3211" s="1" t="s">
        <v>26</v>
      </c>
      <c r="K3211" s="4">
        <v>586155</v>
      </c>
      <c r="L3211" s="4" t="str">
        <f t="shared" si="352"/>
        <v>Submitted</v>
      </c>
      <c r="M3211" s="1">
        <v>667</v>
      </c>
      <c r="N3211" s="1" t="str">
        <f t="shared" si="353"/>
        <v>low_risk</v>
      </c>
      <c r="O3211" s="1" t="str">
        <f t="shared" si="354"/>
        <v>Excellent</v>
      </c>
      <c r="P3211" s="1" t="str">
        <f t="shared" si="355"/>
        <v>Submitted</v>
      </c>
      <c r="Q3211" s="1" t="str">
        <f t="shared" si="356"/>
        <v>Valid</v>
      </c>
      <c r="R3211" s="1" t="s">
        <v>82</v>
      </c>
      <c r="S3211" s="4">
        <v>4210888</v>
      </c>
      <c r="T3211" s="1">
        <v>7.96</v>
      </c>
      <c r="U3211" s="1">
        <v>120</v>
      </c>
      <c r="V3211" s="1">
        <v>35090.730000000003</v>
      </c>
      <c r="W3211" s="4">
        <f t="shared" si="357"/>
        <v>2793222.3733333335</v>
      </c>
      <c r="X3211" s="1" t="s">
        <v>28</v>
      </c>
      <c r="Y3211" s="1" t="s">
        <v>29</v>
      </c>
      <c r="Z3211" s="8">
        <v>48673</v>
      </c>
      <c r="AA3211" s="8" t="str">
        <f>TEXT(Table2[[#This Row],[Application_Date]],"yyy")</f>
        <v>2033</v>
      </c>
      <c r="AB3211" s="8" t="str">
        <f>TEXT(Table2[[#This Row],[Application_Date]],"mmmm")</f>
        <v>April</v>
      </c>
      <c r="AC3211" s="1" t="s">
        <v>61</v>
      </c>
      <c r="AD3211" s="1" t="s">
        <v>30</v>
      </c>
      <c r="AE3211" s="1" t="s">
        <v>43</v>
      </c>
    </row>
    <row r="3212" spans="1:31" x14ac:dyDescent="0.25">
      <c r="A3212" s="1" t="s">
        <v>6564</v>
      </c>
      <c r="B3212" s="1" t="str">
        <f>IF(COUNTIF($A$2:A3212,A3212)&gt;1,"Duplicate","Unique")</f>
        <v>Unique</v>
      </c>
      <c r="C3212" s="1" t="s">
        <v>6565</v>
      </c>
      <c r="D3212" s="1" t="s">
        <v>575</v>
      </c>
      <c r="E3212" s="1" t="str">
        <f t="shared" si="351"/>
        <v>Submitted</v>
      </c>
      <c r="F3212" s="1" t="s">
        <v>35</v>
      </c>
      <c r="G3212" s="1">
        <v>30</v>
      </c>
      <c r="H3212" s="1" t="s">
        <v>36</v>
      </c>
      <c r="I3212" s="1" t="s">
        <v>48</v>
      </c>
      <c r="J3212" s="1" t="s">
        <v>26</v>
      </c>
      <c r="K3212" s="4">
        <v>1574454</v>
      </c>
      <c r="L3212" s="4" t="str">
        <f t="shared" si="352"/>
        <v>Submitted</v>
      </c>
      <c r="M3212" s="1">
        <v>720</v>
      </c>
      <c r="N3212" s="1" t="str">
        <f t="shared" si="353"/>
        <v>low_risk</v>
      </c>
      <c r="O3212" s="1" t="str">
        <f t="shared" si="354"/>
        <v>Excellent</v>
      </c>
      <c r="P3212" s="1" t="str">
        <f t="shared" si="355"/>
        <v>Submitted</v>
      </c>
      <c r="Q3212" s="1" t="str">
        <f t="shared" si="356"/>
        <v>Valid</v>
      </c>
      <c r="R3212" s="1" t="s">
        <v>6</v>
      </c>
      <c r="S3212" s="4">
        <v>4477179</v>
      </c>
      <c r="T3212" s="1">
        <v>9.44</v>
      </c>
      <c r="U3212" s="1">
        <v>24</v>
      </c>
      <c r="V3212" s="1">
        <v>186549.12</v>
      </c>
      <c r="W3212" s="4">
        <f t="shared" si="357"/>
        <v>3522050.6259423136</v>
      </c>
      <c r="X3212" s="1" t="s">
        <v>28</v>
      </c>
      <c r="Y3212" s="1" t="s">
        <v>29</v>
      </c>
      <c r="Z3212" s="8">
        <v>48674</v>
      </c>
      <c r="AA3212" s="8" t="str">
        <f>TEXT(Table2[[#This Row],[Application_Date]],"yyy")</f>
        <v>2033</v>
      </c>
      <c r="AB3212" s="8" t="str">
        <f>TEXT(Table2[[#This Row],[Application_Date]],"mmmm")</f>
        <v>April</v>
      </c>
      <c r="AC3212" s="1" t="s">
        <v>52</v>
      </c>
      <c r="AD3212" s="1" t="s">
        <v>30</v>
      </c>
      <c r="AE3212" s="1" t="s">
        <v>31</v>
      </c>
    </row>
    <row r="3213" spans="1:31" x14ac:dyDescent="0.25">
      <c r="A3213" s="1" t="s">
        <v>6566</v>
      </c>
      <c r="B3213" s="1" t="str">
        <f>IF(COUNTIF($A$2:A3213,A3213)&gt;1,"Duplicate","Unique")</f>
        <v>Unique</v>
      </c>
      <c r="C3213" s="1" t="s">
        <v>6567</v>
      </c>
      <c r="D3213" s="1" t="s">
        <v>58</v>
      </c>
      <c r="E3213" s="1" t="str">
        <f t="shared" si="351"/>
        <v>Submitted</v>
      </c>
      <c r="F3213" s="1" t="s">
        <v>35</v>
      </c>
      <c r="G3213" s="1">
        <v>47</v>
      </c>
      <c r="H3213" s="1" t="s">
        <v>24</v>
      </c>
      <c r="I3213" s="1" t="s">
        <v>48</v>
      </c>
      <c r="J3213" s="1" t="s">
        <v>70</v>
      </c>
      <c r="K3213" s="4">
        <v>732335</v>
      </c>
      <c r="L3213" s="4" t="str">
        <f t="shared" si="352"/>
        <v>Submitted</v>
      </c>
      <c r="M3213" s="1">
        <v>561</v>
      </c>
      <c r="N3213" s="1" t="str">
        <f t="shared" si="353"/>
        <v>High_risk</v>
      </c>
      <c r="O3213" s="1" t="str">
        <f t="shared" si="354"/>
        <v>Excellent</v>
      </c>
      <c r="P3213" s="1" t="str">
        <f t="shared" si="355"/>
        <v>Submitted</v>
      </c>
      <c r="Q3213" s="1" t="str">
        <f t="shared" si="356"/>
        <v>Valid</v>
      </c>
      <c r="R3213" s="1" t="s">
        <v>27</v>
      </c>
      <c r="S3213" s="4">
        <v>1632666</v>
      </c>
      <c r="T3213" s="1">
        <v>16.16</v>
      </c>
      <c r="U3213" s="1">
        <v>36</v>
      </c>
      <c r="V3213" s="1">
        <v>45351.83</v>
      </c>
      <c r="W3213" s="4">
        <f t="shared" si="357"/>
        <v>2198656.8800001014</v>
      </c>
      <c r="X3213" s="1" t="s">
        <v>59</v>
      </c>
      <c r="Y3213" s="1" t="s">
        <v>60</v>
      </c>
      <c r="Z3213" s="8">
        <v>48675</v>
      </c>
      <c r="AA3213" s="8" t="str">
        <f>TEXT(Table2[[#This Row],[Application_Date]],"yyy")</f>
        <v>2033</v>
      </c>
      <c r="AB3213" s="8" t="str">
        <f>TEXT(Table2[[#This Row],[Application_Date]],"mmmm")</f>
        <v>April</v>
      </c>
      <c r="AC3213" s="1" t="s">
        <v>41</v>
      </c>
      <c r="AD3213" s="1" t="s">
        <v>30</v>
      </c>
      <c r="AE3213" s="1" t="s">
        <v>43</v>
      </c>
    </row>
    <row r="3214" spans="1:31" x14ac:dyDescent="0.25">
      <c r="A3214" s="1" t="s">
        <v>6568</v>
      </c>
      <c r="B3214" s="1" t="str">
        <f>IF(COUNTIF($A$2:A3214,A3214)&gt;1,"Duplicate","Unique")</f>
        <v>Unique</v>
      </c>
      <c r="C3214" s="1" t="s">
        <v>6569</v>
      </c>
      <c r="D3214" s="1" t="s">
        <v>489</v>
      </c>
      <c r="E3214" s="1" t="str">
        <f t="shared" si="351"/>
        <v>Submitted</v>
      </c>
      <c r="F3214" s="1" t="s">
        <v>35</v>
      </c>
      <c r="G3214" s="1">
        <v>47</v>
      </c>
      <c r="H3214" s="1" t="s">
        <v>24</v>
      </c>
      <c r="I3214" s="1" t="s">
        <v>48</v>
      </c>
      <c r="J3214" s="1" t="s">
        <v>49</v>
      </c>
      <c r="K3214" s="4">
        <v>1138693</v>
      </c>
      <c r="L3214" s="4" t="str">
        <f t="shared" si="352"/>
        <v>Submitted</v>
      </c>
      <c r="M3214" s="1">
        <v>865</v>
      </c>
      <c r="N3214" s="1" t="str">
        <f t="shared" si="353"/>
        <v>medium_risk</v>
      </c>
      <c r="O3214" s="1" t="str">
        <f t="shared" si="354"/>
        <v>Excellent</v>
      </c>
      <c r="P3214" s="1" t="str">
        <f t="shared" si="355"/>
        <v>Submitted</v>
      </c>
      <c r="Q3214" s="1" t="str">
        <f t="shared" si="356"/>
        <v>Valid</v>
      </c>
      <c r="R3214" s="1" t="s">
        <v>82</v>
      </c>
      <c r="S3214" s="4">
        <v>1194222</v>
      </c>
      <c r="T3214" s="1">
        <v>18.54</v>
      </c>
      <c r="U3214" s="1">
        <v>180</v>
      </c>
      <c r="V3214" s="1">
        <v>6634.57</v>
      </c>
      <c r="W3214" s="4">
        <f t="shared" si="357"/>
        <v>1845072.99</v>
      </c>
      <c r="X3214" s="1" t="s">
        <v>105</v>
      </c>
      <c r="Y3214" s="1" t="s">
        <v>106</v>
      </c>
      <c r="Z3214" s="8">
        <v>48676</v>
      </c>
      <c r="AA3214" s="8" t="str">
        <f>TEXT(Table2[[#This Row],[Application_Date]],"yyy")</f>
        <v>2033</v>
      </c>
      <c r="AB3214" s="8" t="str">
        <f>TEXT(Table2[[#This Row],[Application_Date]],"mmmm")</f>
        <v>April</v>
      </c>
      <c r="AC3214" s="1" t="s">
        <v>61</v>
      </c>
      <c r="AD3214" s="1" t="s">
        <v>30</v>
      </c>
      <c r="AE3214" s="1" t="s">
        <v>66</v>
      </c>
    </row>
    <row r="3215" spans="1:31" x14ac:dyDescent="0.25">
      <c r="A3215" s="1" t="s">
        <v>6570</v>
      </c>
      <c r="B3215" s="1" t="str">
        <f>IF(COUNTIF($A$2:A3215,A3215)&gt;1,"Duplicate","Unique")</f>
        <v>Unique</v>
      </c>
      <c r="C3215" s="1" t="s">
        <v>6571</v>
      </c>
      <c r="D3215" s="1">
        <v>0</v>
      </c>
      <c r="E3215" s="1" t="str">
        <f t="shared" si="351"/>
        <v>Submitted</v>
      </c>
      <c r="F3215" s="1" t="s">
        <v>47</v>
      </c>
      <c r="G3215" s="1">
        <v>50</v>
      </c>
      <c r="H3215" s="1" t="s">
        <v>24</v>
      </c>
      <c r="I3215" s="1" t="s">
        <v>48</v>
      </c>
      <c r="J3215" s="1" t="s">
        <v>26</v>
      </c>
      <c r="K3215" s="4">
        <v>1165905</v>
      </c>
      <c r="L3215" s="4" t="str">
        <f t="shared" si="352"/>
        <v>Submitted</v>
      </c>
      <c r="M3215" s="1">
        <v>890</v>
      </c>
      <c r="N3215" s="1" t="str">
        <f t="shared" si="353"/>
        <v>medium_risk</v>
      </c>
      <c r="O3215" s="1" t="str">
        <f t="shared" si="354"/>
        <v>Excellent</v>
      </c>
      <c r="P3215" s="1" t="str">
        <f t="shared" si="355"/>
        <v>Submitted</v>
      </c>
      <c r="Q3215" s="1" t="str">
        <f t="shared" si="356"/>
        <v>Valid</v>
      </c>
      <c r="R3215" s="1" t="s">
        <v>27</v>
      </c>
      <c r="S3215" s="4">
        <v>1805887</v>
      </c>
      <c r="T3215" s="1">
        <v>18.36</v>
      </c>
      <c r="U3215" s="1">
        <v>12</v>
      </c>
      <c r="V3215" s="1">
        <v>150490.57999999999</v>
      </c>
      <c r="W3215" s="4">
        <f t="shared" si="357"/>
        <v>2763047.2837213483</v>
      </c>
      <c r="X3215" s="1" t="s">
        <v>50</v>
      </c>
      <c r="Y3215" s="1" t="s">
        <v>51</v>
      </c>
      <c r="Z3215" s="8">
        <v>48677</v>
      </c>
      <c r="AA3215" s="8" t="str">
        <f>TEXT(Table2[[#This Row],[Application_Date]],"yyy")</f>
        <v>2033</v>
      </c>
      <c r="AB3215" s="8" t="str">
        <f>TEXT(Table2[[#This Row],[Application_Date]],"mmmm")</f>
        <v>April</v>
      </c>
      <c r="AC3215" s="1" t="s">
        <v>41</v>
      </c>
      <c r="AD3215" s="1" t="s">
        <v>30</v>
      </c>
      <c r="AE3215" s="1" t="s">
        <v>66</v>
      </c>
    </row>
    <row r="3216" spans="1:31" x14ac:dyDescent="0.25">
      <c r="A3216" s="1" t="s">
        <v>6572</v>
      </c>
      <c r="B3216" s="1" t="str">
        <f>IF(COUNTIF($A$2:A3216,A3216)&gt;1,"Duplicate","Unique")</f>
        <v>Unique</v>
      </c>
      <c r="C3216" s="1" t="s">
        <v>6573</v>
      </c>
      <c r="D3216" s="1" t="s">
        <v>262</v>
      </c>
      <c r="E3216" s="1" t="str">
        <f t="shared" si="351"/>
        <v>Submitted</v>
      </c>
      <c r="F3216" s="1" t="s">
        <v>47</v>
      </c>
      <c r="G3216" s="1">
        <v>35</v>
      </c>
      <c r="H3216" s="1" t="s">
        <v>24</v>
      </c>
      <c r="I3216" s="1" t="s">
        <v>25</v>
      </c>
      <c r="J3216" s="1" t="s">
        <v>49</v>
      </c>
      <c r="K3216" s="4">
        <v>256483</v>
      </c>
      <c r="L3216" s="4" t="str">
        <f t="shared" si="352"/>
        <v>Submitted</v>
      </c>
      <c r="M3216" s="1">
        <v>705</v>
      </c>
      <c r="N3216" s="1" t="str">
        <f t="shared" si="353"/>
        <v>low_risk</v>
      </c>
      <c r="O3216" s="1" t="str">
        <f t="shared" si="354"/>
        <v>Excellent</v>
      </c>
      <c r="P3216" s="1" t="str">
        <f t="shared" si="355"/>
        <v>Submitted</v>
      </c>
      <c r="Q3216" s="1" t="str">
        <f t="shared" si="356"/>
        <v>Valid</v>
      </c>
      <c r="R3216" s="1" t="s">
        <v>82</v>
      </c>
      <c r="S3216" s="4">
        <v>1863110</v>
      </c>
      <c r="T3216" s="1">
        <v>13.08</v>
      </c>
      <c r="U3216" s="1">
        <v>12</v>
      </c>
      <c r="V3216" s="1">
        <v>155259.17000000001</v>
      </c>
      <c r="W3216" s="4">
        <f t="shared" si="357"/>
        <v>2031082.2964445271</v>
      </c>
      <c r="X3216" s="1" t="s">
        <v>39</v>
      </c>
      <c r="Y3216" s="1" t="s">
        <v>40</v>
      </c>
      <c r="Z3216" s="8">
        <v>48678</v>
      </c>
      <c r="AA3216" s="8" t="str">
        <f>TEXT(Table2[[#This Row],[Application_Date]],"yyy")</f>
        <v>2033</v>
      </c>
      <c r="AB3216" s="8" t="str">
        <f>TEXT(Table2[[#This Row],[Application_Date]],"mmmm")</f>
        <v>April</v>
      </c>
      <c r="AC3216" s="1" t="s">
        <v>52</v>
      </c>
      <c r="AD3216" s="1" t="s">
        <v>42</v>
      </c>
      <c r="AE3216" s="1" t="s">
        <v>43</v>
      </c>
    </row>
    <row r="3217" spans="1:31" x14ac:dyDescent="0.25">
      <c r="A3217" s="1" t="s">
        <v>6574</v>
      </c>
      <c r="B3217" s="1" t="str">
        <f>IF(COUNTIF($A$2:A3217,A3217)&gt;1,"Duplicate","Unique")</f>
        <v>Unique</v>
      </c>
      <c r="C3217" s="1" t="s">
        <v>6575</v>
      </c>
      <c r="D3217" s="1" t="s">
        <v>333</v>
      </c>
      <c r="E3217" s="1" t="str">
        <f t="shared" si="351"/>
        <v>Submitted</v>
      </c>
      <c r="F3217" s="1" t="s">
        <v>35</v>
      </c>
      <c r="G3217" s="1">
        <v>29</v>
      </c>
      <c r="H3217" s="1" t="s">
        <v>24</v>
      </c>
      <c r="I3217" s="1" t="s">
        <v>25</v>
      </c>
      <c r="J3217" s="1" t="s">
        <v>70</v>
      </c>
      <c r="K3217" s="4">
        <v>280776</v>
      </c>
      <c r="L3217" s="4" t="str">
        <f t="shared" si="352"/>
        <v>Submitted</v>
      </c>
      <c r="M3217" s="1">
        <v>691</v>
      </c>
      <c r="N3217" s="1" t="str">
        <f t="shared" si="353"/>
        <v>low_risk</v>
      </c>
      <c r="O3217" s="1" t="str">
        <f t="shared" si="354"/>
        <v>Excellent</v>
      </c>
      <c r="P3217" s="1" t="str">
        <f t="shared" si="355"/>
        <v>Submitted</v>
      </c>
      <c r="Q3217" s="1" t="str">
        <f t="shared" si="356"/>
        <v>Valid</v>
      </c>
      <c r="R3217" s="1" t="s">
        <v>82</v>
      </c>
      <c r="S3217" s="4">
        <v>4678373</v>
      </c>
      <c r="T3217" s="1">
        <v>16.420000000000002</v>
      </c>
      <c r="U3217" s="1">
        <v>120</v>
      </c>
      <c r="V3217" s="1">
        <v>38986.44</v>
      </c>
      <c r="W3217" s="4">
        <f t="shared" si="357"/>
        <v>6401573.7216666667</v>
      </c>
      <c r="X3217" s="1" t="s">
        <v>105</v>
      </c>
      <c r="Y3217" s="1" t="s">
        <v>106</v>
      </c>
      <c r="Z3217" s="8">
        <v>48679</v>
      </c>
      <c r="AA3217" s="8" t="str">
        <f>TEXT(Table2[[#This Row],[Application_Date]],"yyy")</f>
        <v>2033</v>
      </c>
      <c r="AB3217" s="8" t="str">
        <f>TEXT(Table2[[#This Row],[Application_Date]],"mmmm")</f>
        <v>April</v>
      </c>
      <c r="AC3217" s="1" t="s">
        <v>61</v>
      </c>
      <c r="AD3217" s="1" t="s">
        <v>30</v>
      </c>
      <c r="AE3217" s="1" t="s">
        <v>31</v>
      </c>
    </row>
    <row r="3218" spans="1:31" x14ac:dyDescent="0.25">
      <c r="A3218" s="1" t="s">
        <v>6576</v>
      </c>
      <c r="B3218" s="1" t="str">
        <f>IF(COUNTIF($A$2:A3218,A3218)&gt;1,"Duplicate","Unique")</f>
        <v>Unique</v>
      </c>
      <c r="C3218" s="1" t="s">
        <v>6577</v>
      </c>
      <c r="D3218" s="1" t="s">
        <v>489</v>
      </c>
      <c r="E3218" s="1" t="str">
        <f t="shared" si="351"/>
        <v>Submitted</v>
      </c>
      <c r="F3218" s="1" t="s">
        <v>47</v>
      </c>
      <c r="G3218" s="1">
        <v>20</v>
      </c>
      <c r="H3218" s="1" t="s">
        <v>24</v>
      </c>
      <c r="I3218" s="1" t="s">
        <v>25</v>
      </c>
      <c r="J3218" s="1" t="s">
        <v>70</v>
      </c>
      <c r="K3218" s="4">
        <v>1936193</v>
      </c>
      <c r="L3218" s="4" t="str">
        <f t="shared" si="352"/>
        <v>Submitted</v>
      </c>
      <c r="M3218" s="1">
        <v>443</v>
      </c>
      <c r="N3218" s="1" t="str">
        <f t="shared" si="353"/>
        <v>High_risk</v>
      </c>
      <c r="O3218" s="1" t="str">
        <f t="shared" si="354"/>
        <v>Excellent</v>
      </c>
      <c r="P3218" s="1" t="str">
        <f t="shared" si="355"/>
        <v>Submitted</v>
      </c>
      <c r="Q3218" s="1" t="str">
        <f t="shared" si="356"/>
        <v>Valid</v>
      </c>
      <c r="R3218" s="1" t="s">
        <v>6</v>
      </c>
      <c r="S3218" s="4">
        <v>180438</v>
      </c>
      <c r="T3218" s="1">
        <v>13.57</v>
      </c>
      <c r="U3218" s="1">
        <v>60</v>
      </c>
      <c r="V3218" s="1">
        <v>3007.3</v>
      </c>
      <c r="W3218" s="4">
        <f t="shared" si="357"/>
        <v>204045.30499999999</v>
      </c>
      <c r="X3218" s="1" t="s">
        <v>59</v>
      </c>
      <c r="Y3218" s="1" t="s">
        <v>60</v>
      </c>
      <c r="Z3218" s="8">
        <v>48680</v>
      </c>
      <c r="AA3218" s="8" t="str">
        <f>TEXT(Table2[[#This Row],[Application_Date]],"yyy")</f>
        <v>2033</v>
      </c>
      <c r="AB3218" s="8" t="str">
        <f>TEXT(Table2[[#This Row],[Application_Date]],"mmmm")</f>
        <v>April</v>
      </c>
      <c r="AC3218" s="1" t="s">
        <v>61</v>
      </c>
      <c r="AD3218" s="1" t="s">
        <v>30</v>
      </c>
      <c r="AE3218" s="1" t="s">
        <v>43</v>
      </c>
    </row>
    <row r="3219" spans="1:31" x14ac:dyDescent="0.25">
      <c r="A3219" s="1" t="s">
        <v>6578</v>
      </c>
      <c r="B3219" s="1" t="str">
        <f>IF(COUNTIF($A$2:A3219,A3219)&gt;1,"Duplicate","Unique")</f>
        <v>Unique</v>
      </c>
      <c r="C3219" s="1" t="s">
        <v>6579</v>
      </c>
      <c r="D3219" s="1" t="s">
        <v>112</v>
      </c>
      <c r="E3219" s="1" t="str">
        <f t="shared" si="351"/>
        <v>Submitted</v>
      </c>
      <c r="F3219" s="1" t="s">
        <v>47</v>
      </c>
      <c r="G3219" s="1">
        <v>63</v>
      </c>
      <c r="H3219" s="1" t="s">
        <v>36</v>
      </c>
      <c r="I3219" s="1" t="s">
        <v>25</v>
      </c>
      <c r="J3219" s="1" t="s">
        <v>37</v>
      </c>
      <c r="K3219" s="4">
        <v>1421339</v>
      </c>
      <c r="L3219" s="4" t="str">
        <f t="shared" si="352"/>
        <v>Submitted</v>
      </c>
      <c r="M3219" s="1">
        <v>329</v>
      </c>
      <c r="N3219" s="1" t="str">
        <f t="shared" si="353"/>
        <v>High_risk</v>
      </c>
      <c r="O3219" s="1" t="str">
        <f t="shared" si="354"/>
        <v>Excellent</v>
      </c>
      <c r="P3219" s="1" t="str">
        <f t="shared" si="355"/>
        <v>Submitted</v>
      </c>
      <c r="Q3219" s="1" t="str">
        <f t="shared" si="356"/>
        <v>Valid</v>
      </c>
      <c r="R3219" s="1" t="s">
        <v>70</v>
      </c>
      <c r="S3219" s="4">
        <v>2058920</v>
      </c>
      <c r="T3219" s="1">
        <v>15.72</v>
      </c>
      <c r="U3219" s="1">
        <v>36</v>
      </c>
      <c r="V3219" s="1">
        <v>57192.22</v>
      </c>
      <c r="W3219" s="4">
        <f t="shared" si="357"/>
        <v>2697185.2000002195</v>
      </c>
      <c r="X3219" s="1" t="s">
        <v>59</v>
      </c>
      <c r="Y3219" s="1" t="s">
        <v>60</v>
      </c>
      <c r="Z3219" s="8">
        <v>48681</v>
      </c>
      <c r="AA3219" s="8" t="str">
        <f>TEXT(Table2[[#This Row],[Application_Date]],"yyy")</f>
        <v>2033</v>
      </c>
      <c r="AB3219" s="8" t="str">
        <f>TEXT(Table2[[#This Row],[Application_Date]],"mmmm")</f>
        <v>April</v>
      </c>
      <c r="AC3219" s="1" t="s">
        <v>61</v>
      </c>
      <c r="AD3219" s="1" t="s">
        <v>30</v>
      </c>
      <c r="AE3219" s="1" t="s">
        <v>66</v>
      </c>
    </row>
    <row r="3220" spans="1:31" x14ac:dyDescent="0.25">
      <c r="A3220" s="1" t="s">
        <v>6580</v>
      </c>
      <c r="B3220" s="1" t="str">
        <f>IF(COUNTIF($A$2:A3220,A3220)&gt;1,"Duplicate","Unique")</f>
        <v>Unique</v>
      </c>
      <c r="C3220" s="1" t="s">
        <v>6581</v>
      </c>
      <c r="D3220" s="1" t="s">
        <v>328</v>
      </c>
      <c r="E3220" s="1" t="str">
        <f t="shared" si="351"/>
        <v>Submitted</v>
      </c>
      <c r="F3220" s="1" t="s">
        <v>47</v>
      </c>
      <c r="G3220" s="1">
        <v>36</v>
      </c>
      <c r="H3220" s="1" t="s">
        <v>36</v>
      </c>
      <c r="I3220" s="1" t="s">
        <v>25</v>
      </c>
      <c r="J3220" s="1" t="s">
        <v>70</v>
      </c>
      <c r="K3220" s="4">
        <v>1509531</v>
      </c>
      <c r="L3220" s="4" t="str">
        <f t="shared" si="352"/>
        <v>Submitted</v>
      </c>
      <c r="M3220" s="1">
        <v>437</v>
      </c>
      <c r="N3220" s="1" t="str">
        <f t="shared" si="353"/>
        <v>High_risk</v>
      </c>
      <c r="O3220" s="1" t="str">
        <f t="shared" si="354"/>
        <v>Excellent</v>
      </c>
      <c r="P3220" s="1" t="str">
        <f t="shared" si="355"/>
        <v>Submitted</v>
      </c>
      <c r="Q3220" s="1" t="str">
        <f t="shared" si="356"/>
        <v>Valid</v>
      </c>
      <c r="R3220" s="1" t="s">
        <v>70</v>
      </c>
      <c r="S3220" s="4">
        <v>1713580</v>
      </c>
      <c r="T3220" s="1">
        <v>7.9</v>
      </c>
      <c r="U3220" s="1">
        <v>60</v>
      </c>
      <c r="V3220" s="1">
        <v>28559.67</v>
      </c>
      <c r="W3220" s="4">
        <f t="shared" si="357"/>
        <v>1128106.8333334078</v>
      </c>
      <c r="X3220" s="1" t="s">
        <v>50</v>
      </c>
      <c r="Y3220" s="1" t="s">
        <v>51</v>
      </c>
      <c r="Z3220" s="8">
        <v>48682</v>
      </c>
      <c r="AA3220" s="8" t="str">
        <f>TEXT(Table2[[#This Row],[Application_Date]],"yyy")</f>
        <v>2033</v>
      </c>
      <c r="AB3220" s="8" t="str">
        <f>TEXT(Table2[[#This Row],[Application_Date]],"mmmm")</f>
        <v>April</v>
      </c>
      <c r="AC3220" s="1" t="s">
        <v>61</v>
      </c>
      <c r="AD3220" s="1" t="s">
        <v>42</v>
      </c>
      <c r="AE3220" s="1" t="s">
        <v>66</v>
      </c>
    </row>
    <row r="3221" spans="1:31" x14ac:dyDescent="0.25">
      <c r="A3221" s="1" t="s">
        <v>6582</v>
      </c>
      <c r="B3221" s="1" t="str">
        <f>IF(COUNTIF($A$2:A3221,A3221)&gt;1,"Duplicate","Unique")</f>
        <v>Unique</v>
      </c>
      <c r="C3221" s="1" t="s">
        <v>6583</v>
      </c>
      <c r="D3221" s="1" t="s">
        <v>366</v>
      </c>
      <c r="E3221" s="1" t="str">
        <f t="shared" si="351"/>
        <v>Submitted</v>
      </c>
      <c r="F3221" s="1" t="s">
        <v>47</v>
      </c>
      <c r="G3221" s="1">
        <v>33</v>
      </c>
      <c r="H3221" s="1" t="s">
        <v>36</v>
      </c>
      <c r="I3221" s="1" t="s">
        <v>25</v>
      </c>
      <c r="J3221" s="1" t="s">
        <v>37</v>
      </c>
      <c r="K3221" s="4">
        <v>1782460</v>
      </c>
      <c r="L3221" s="4" t="str">
        <f t="shared" si="352"/>
        <v>Submitted</v>
      </c>
      <c r="M3221" s="1">
        <v>772</v>
      </c>
      <c r="N3221" s="1" t="str">
        <f t="shared" si="353"/>
        <v>medium_risk</v>
      </c>
      <c r="O3221" s="1" t="str">
        <f t="shared" si="354"/>
        <v>Excellent</v>
      </c>
      <c r="P3221" s="1" t="str">
        <f t="shared" si="355"/>
        <v>Submitted</v>
      </c>
      <c r="Q3221" s="1" t="str">
        <f t="shared" si="356"/>
        <v>Valid</v>
      </c>
      <c r="R3221" s="1" t="s">
        <v>6</v>
      </c>
      <c r="S3221" s="4">
        <v>4287123</v>
      </c>
      <c r="T3221" s="1">
        <v>14.98</v>
      </c>
      <c r="U3221" s="1">
        <v>24</v>
      </c>
      <c r="V3221" s="1">
        <v>178630.12</v>
      </c>
      <c r="W3221" s="4">
        <f t="shared" si="357"/>
        <v>5351758.5642238213</v>
      </c>
      <c r="X3221" s="1" t="s">
        <v>105</v>
      </c>
      <c r="Y3221" s="1" t="s">
        <v>106</v>
      </c>
      <c r="Z3221" s="8">
        <v>48683</v>
      </c>
      <c r="AA3221" s="8" t="str">
        <f>TEXT(Table2[[#This Row],[Application_Date]],"yyy")</f>
        <v>2033</v>
      </c>
      <c r="AB3221" s="8" t="str">
        <f>TEXT(Table2[[#This Row],[Application_Date]],"mmmm")</f>
        <v>April</v>
      </c>
      <c r="AC3221" s="1" t="s">
        <v>61</v>
      </c>
      <c r="AD3221" s="1" t="s">
        <v>42</v>
      </c>
      <c r="AE3221" s="1" t="s">
        <v>43</v>
      </c>
    </row>
    <row r="3222" spans="1:31" x14ac:dyDescent="0.25">
      <c r="A3222" s="1" t="s">
        <v>6584</v>
      </c>
      <c r="B3222" s="1" t="str">
        <f>IF(COUNTIF($A$2:A3222,A3222)&gt;1,"Duplicate","Unique")</f>
        <v>Unique</v>
      </c>
      <c r="C3222" s="1" t="s">
        <v>6585</v>
      </c>
      <c r="D3222" s="1" t="s">
        <v>151</v>
      </c>
      <c r="E3222" s="1" t="str">
        <f t="shared" si="351"/>
        <v>Submitted</v>
      </c>
      <c r="F3222" s="1" t="s">
        <v>35</v>
      </c>
      <c r="G3222" s="1">
        <v>48</v>
      </c>
      <c r="H3222" s="1" t="s">
        <v>24</v>
      </c>
      <c r="I3222" s="1" t="s">
        <v>25</v>
      </c>
      <c r="J3222" s="1" t="s">
        <v>70</v>
      </c>
      <c r="K3222" s="4">
        <v>385257</v>
      </c>
      <c r="L3222" s="4" t="str">
        <f t="shared" si="352"/>
        <v>Submitted</v>
      </c>
      <c r="M3222" s="1">
        <v>797</v>
      </c>
      <c r="N3222" s="1" t="str">
        <f t="shared" si="353"/>
        <v>medium_risk</v>
      </c>
      <c r="O3222" s="1" t="str">
        <f t="shared" si="354"/>
        <v>Excellent</v>
      </c>
      <c r="P3222" s="1" t="str">
        <f t="shared" si="355"/>
        <v>Submitted</v>
      </c>
      <c r="Q3222" s="1" t="str">
        <f t="shared" si="356"/>
        <v>Valid</v>
      </c>
      <c r="R3222" s="1" t="s">
        <v>38</v>
      </c>
      <c r="S3222" s="4">
        <v>3644467</v>
      </c>
      <c r="T3222" s="1">
        <v>14.05</v>
      </c>
      <c r="U3222" s="1">
        <v>60</v>
      </c>
      <c r="V3222" s="1">
        <v>60741.120000000003</v>
      </c>
      <c r="W3222" s="4">
        <f t="shared" si="357"/>
        <v>4267063.4458333338</v>
      </c>
      <c r="X3222" s="1" t="s">
        <v>85</v>
      </c>
      <c r="Y3222" s="1" t="s">
        <v>86</v>
      </c>
      <c r="Z3222" s="8">
        <v>48684</v>
      </c>
      <c r="AA3222" s="8" t="str">
        <f>TEXT(Table2[[#This Row],[Application_Date]],"yyy")</f>
        <v>2033</v>
      </c>
      <c r="AB3222" s="8" t="str">
        <f>TEXT(Table2[[#This Row],[Application_Date]],"mmmm")</f>
        <v>April</v>
      </c>
      <c r="AC3222" s="1" t="s">
        <v>52</v>
      </c>
      <c r="AD3222" s="1" t="s">
        <v>30</v>
      </c>
      <c r="AE3222" s="1" t="s">
        <v>66</v>
      </c>
    </row>
    <row r="3223" spans="1:31" x14ac:dyDescent="0.25">
      <c r="A3223" s="1" t="s">
        <v>6586</v>
      </c>
      <c r="B3223" s="1" t="str">
        <f>IF(COUNTIF($A$2:A3223,A3223)&gt;1,"Duplicate","Unique")</f>
        <v>Unique</v>
      </c>
      <c r="C3223" s="1" t="s">
        <v>6587</v>
      </c>
      <c r="D3223" s="1" t="s">
        <v>196</v>
      </c>
      <c r="E3223" s="1" t="str">
        <f t="shared" si="351"/>
        <v>Submitted</v>
      </c>
      <c r="F3223" s="1" t="s">
        <v>35</v>
      </c>
      <c r="G3223" s="1">
        <v>36</v>
      </c>
      <c r="H3223" s="1" t="s">
        <v>24</v>
      </c>
      <c r="I3223" s="1" t="s">
        <v>48</v>
      </c>
      <c r="J3223" s="1" t="s">
        <v>70</v>
      </c>
      <c r="K3223" s="4">
        <v>2153312</v>
      </c>
      <c r="L3223" s="4" t="str">
        <f t="shared" si="352"/>
        <v>Submitted</v>
      </c>
      <c r="M3223" s="1">
        <v>460</v>
      </c>
      <c r="N3223" s="1" t="str">
        <f t="shared" si="353"/>
        <v>High_risk</v>
      </c>
      <c r="O3223" s="1" t="str">
        <f t="shared" si="354"/>
        <v>Excellent</v>
      </c>
      <c r="P3223" s="1" t="str">
        <f t="shared" si="355"/>
        <v>Submitted</v>
      </c>
      <c r="Q3223" s="1" t="str">
        <f t="shared" si="356"/>
        <v>Valid</v>
      </c>
      <c r="R3223" s="1" t="s">
        <v>38</v>
      </c>
      <c r="S3223" s="4">
        <v>2902587</v>
      </c>
      <c r="T3223" s="1">
        <v>18.87</v>
      </c>
      <c r="U3223" s="1">
        <v>36</v>
      </c>
      <c r="V3223" s="1">
        <v>80627.42</v>
      </c>
      <c r="W3223" s="4">
        <f t="shared" si="357"/>
        <v>4564318.0575000076</v>
      </c>
      <c r="X3223" s="1" t="s">
        <v>50</v>
      </c>
      <c r="Y3223" s="1" t="s">
        <v>51</v>
      </c>
      <c r="Z3223" s="8">
        <v>48685</v>
      </c>
      <c r="AA3223" s="8" t="str">
        <f>TEXT(Table2[[#This Row],[Application_Date]],"yyy")</f>
        <v>2033</v>
      </c>
      <c r="AB3223" s="8" t="str">
        <f>TEXT(Table2[[#This Row],[Application_Date]],"mmmm")</f>
        <v>April</v>
      </c>
      <c r="AC3223" s="1" t="s">
        <v>52</v>
      </c>
      <c r="AD3223" s="1" t="s">
        <v>42</v>
      </c>
      <c r="AE3223" s="1" t="s">
        <v>43</v>
      </c>
    </row>
    <row r="3224" spans="1:31" x14ac:dyDescent="0.25">
      <c r="A3224" s="1" t="s">
        <v>6588</v>
      </c>
      <c r="B3224" s="1" t="str">
        <f>IF(COUNTIF($A$2:A3224,A3224)&gt;1,"Duplicate","Unique")</f>
        <v>Unique</v>
      </c>
      <c r="C3224" s="1" t="s">
        <v>6589</v>
      </c>
      <c r="D3224" s="1" t="s">
        <v>249</v>
      </c>
      <c r="E3224" s="1" t="str">
        <f t="shared" si="351"/>
        <v>Submitted</v>
      </c>
      <c r="F3224" s="1" t="s">
        <v>47</v>
      </c>
      <c r="G3224" s="1">
        <v>62</v>
      </c>
      <c r="H3224" s="1" t="s">
        <v>24</v>
      </c>
      <c r="I3224" s="1" t="s">
        <v>25</v>
      </c>
      <c r="J3224" s="1" t="s">
        <v>70</v>
      </c>
      <c r="K3224" s="4">
        <v>2464791</v>
      </c>
      <c r="L3224" s="4" t="str">
        <f t="shared" si="352"/>
        <v>Submitted</v>
      </c>
      <c r="M3224" s="1">
        <v>609</v>
      </c>
      <c r="N3224" s="1" t="str">
        <f t="shared" si="353"/>
        <v>low_risk</v>
      </c>
      <c r="O3224" s="1" t="str">
        <f t="shared" si="354"/>
        <v>Excellent</v>
      </c>
      <c r="P3224" s="1" t="str">
        <f t="shared" si="355"/>
        <v>Submitted</v>
      </c>
      <c r="Q3224" s="1" t="str">
        <f t="shared" si="356"/>
        <v>Valid</v>
      </c>
      <c r="R3224" s="1" t="s">
        <v>6</v>
      </c>
      <c r="S3224" s="4">
        <v>1037093</v>
      </c>
      <c r="T3224" s="1">
        <v>16.93</v>
      </c>
      <c r="U3224" s="1">
        <v>180</v>
      </c>
      <c r="V3224" s="1">
        <v>5761.63</v>
      </c>
      <c r="W3224" s="4">
        <f t="shared" si="357"/>
        <v>1463165.3741666668</v>
      </c>
      <c r="X3224" s="1" t="s">
        <v>39</v>
      </c>
      <c r="Y3224" s="1" t="s">
        <v>40</v>
      </c>
      <c r="Z3224" s="8">
        <v>48686</v>
      </c>
      <c r="AA3224" s="8" t="str">
        <f>TEXT(Table2[[#This Row],[Application_Date]],"yyy")</f>
        <v>2033</v>
      </c>
      <c r="AB3224" s="8" t="str">
        <f>TEXT(Table2[[#This Row],[Application_Date]],"mmmm")</f>
        <v>April</v>
      </c>
      <c r="AC3224" s="1" t="s">
        <v>61</v>
      </c>
      <c r="AD3224" s="1" t="s">
        <v>30</v>
      </c>
      <c r="AE3224" s="1" t="s">
        <v>31</v>
      </c>
    </row>
    <row r="3225" spans="1:31" x14ac:dyDescent="0.25">
      <c r="A3225" s="1" t="s">
        <v>6590</v>
      </c>
      <c r="B3225" s="1" t="str">
        <f>IF(COUNTIF($A$2:A3225,A3225)&gt;1,"Duplicate","Unique")</f>
        <v>Unique</v>
      </c>
      <c r="C3225" s="1" t="s">
        <v>6591</v>
      </c>
      <c r="D3225" s="1" t="s">
        <v>433</v>
      </c>
      <c r="E3225" s="1" t="str">
        <f t="shared" si="351"/>
        <v>Submitted</v>
      </c>
      <c r="F3225" s="1" t="s">
        <v>47</v>
      </c>
      <c r="G3225" s="1">
        <v>25</v>
      </c>
      <c r="H3225" s="1" t="s">
        <v>24</v>
      </c>
      <c r="I3225" s="1" t="s">
        <v>48</v>
      </c>
      <c r="J3225" s="1" t="s">
        <v>26</v>
      </c>
      <c r="K3225" s="4">
        <v>2489963</v>
      </c>
      <c r="L3225" s="4" t="str">
        <f t="shared" si="352"/>
        <v>Submitted</v>
      </c>
      <c r="M3225" s="1">
        <v>303</v>
      </c>
      <c r="N3225" s="1" t="str">
        <f t="shared" si="353"/>
        <v>High_risk</v>
      </c>
      <c r="O3225" s="1" t="str">
        <f t="shared" si="354"/>
        <v>Excellent</v>
      </c>
      <c r="P3225" s="1" t="str">
        <f t="shared" si="355"/>
        <v>Submitted</v>
      </c>
      <c r="Q3225" s="1" t="str">
        <f t="shared" si="356"/>
        <v>Valid</v>
      </c>
      <c r="R3225" s="1" t="s">
        <v>82</v>
      </c>
      <c r="S3225" s="4">
        <v>2473280</v>
      </c>
      <c r="T3225" s="1">
        <v>14.71</v>
      </c>
      <c r="U3225" s="1">
        <v>36</v>
      </c>
      <c r="V3225" s="1">
        <v>68702.22</v>
      </c>
      <c r="W3225" s="4">
        <f t="shared" si="357"/>
        <v>3031829.0666676038</v>
      </c>
      <c r="X3225" s="1" t="s">
        <v>39</v>
      </c>
      <c r="Y3225" s="1" t="s">
        <v>40</v>
      </c>
      <c r="Z3225" s="8">
        <v>48687</v>
      </c>
      <c r="AA3225" s="8" t="str">
        <f>TEXT(Table2[[#This Row],[Application_Date]],"yyy")</f>
        <v>2033</v>
      </c>
      <c r="AB3225" s="8" t="str">
        <f>TEXT(Table2[[#This Row],[Application_Date]],"mmmm")</f>
        <v>April</v>
      </c>
      <c r="AC3225" s="1" t="s">
        <v>61</v>
      </c>
      <c r="AD3225" s="1" t="s">
        <v>30</v>
      </c>
      <c r="AE3225" s="1" t="s">
        <v>31</v>
      </c>
    </row>
    <row r="3226" spans="1:31" x14ac:dyDescent="0.25">
      <c r="A3226" s="1" t="s">
        <v>6592</v>
      </c>
      <c r="B3226" s="1" t="str">
        <f>IF(COUNTIF($A$2:A3226,A3226)&gt;1,"Duplicate","Unique")</f>
        <v>Unique</v>
      </c>
      <c r="C3226" s="1" t="s">
        <v>6593</v>
      </c>
      <c r="D3226" s="1" t="s">
        <v>366</v>
      </c>
      <c r="E3226" s="1" t="str">
        <f t="shared" si="351"/>
        <v>Submitted</v>
      </c>
      <c r="F3226" s="1" t="s">
        <v>35</v>
      </c>
      <c r="G3226" s="1">
        <v>29</v>
      </c>
      <c r="H3226" s="1" t="s">
        <v>24</v>
      </c>
      <c r="I3226" s="1" t="s">
        <v>48</v>
      </c>
      <c r="J3226" s="1" t="s">
        <v>37</v>
      </c>
      <c r="K3226" s="4">
        <v>1883613</v>
      </c>
      <c r="L3226" s="4" t="str">
        <f t="shared" si="352"/>
        <v>Submitted</v>
      </c>
      <c r="M3226" s="1">
        <v>437</v>
      </c>
      <c r="N3226" s="1" t="str">
        <f t="shared" si="353"/>
        <v>High_risk</v>
      </c>
      <c r="O3226" s="1" t="str">
        <f t="shared" si="354"/>
        <v>Excellent</v>
      </c>
      <c r="P3226" s="1" t="str">
        <f t="shared" si="355"/>
        <v>Submitted</v>
      </c>
      <c r="Q3226" s="1" t="str">
        <f t="shared" si="356"/>
        <v>Valid</v>
      </c>
      <c r="R3226" s="1" t="s">
        <v>6</v>
      </c>
      <c r="S3226" s="4">
        <v>3929715</v>
      </c>
      <c r="T3226" s="1">
        <v>13.09</v>
      </c>
      <c r="U3226" s="1">
        <v>36</v>
      </c>
      <c r="V3226" s="1">
        <v>109158.75</v>
      </c>
      <c r="W3226" s="4">
        <f t="shared" si="357"/>
        <v>4286664.1125126071</v>
      </c>
      <c r="X3226" s="1" t="s">
        <v>50</v>
      </c>
      <c r="Y3226" s="1" t="s">
        <v>51</v>
      </c>
      <c r="Z3226" s="8">
        <v>48688</v>
      </c>
      <c r="AA3226" s="8" t="str">
        <f>TEXT(Table2[[#This Row],[Application_Date]],"yyy")</f>
        <v>2033</v>
      </c>
      <c r="AB3226" s="8" t="str">
        <f>TEXT(Table2[[#This Row],[Application_Date]],"mmmm")</f>
        <v>April</v>
      </c>
      <c r="AC3226" s="1" t="s">
        <v>61</v>
      </c>
      <c r="AD3226" s="1" t="s">
        <v>30</v>
      </c>
      <c r="AE3226" s="1" t="s">
        <v>62</v>
      </c>
    </row>
    <row r="3227" spans="1:31" x14ac:dyDescent="0.25">
      <c r="A3227" s="1" t="s">
        <v>6594</v>
      </c>
      <c r="B3227" s="1" t="str">
        <f>IF(COUNTIF($A$2:A3227,A3227)&gt;1,"Duplicate","Unique")</f>
        <v>Unique</v>
      </c>
      <c r="C3227" s="1" t="s">
        <v>6595</v>
      </c>
      <c r="D3227" s="1" t="s">
        <v>373</v>
      </c>
      <c r="E3227" s="1" t="str">
        <f t="shared" si="351"/>
        <v>Submitted</v>
      </c>
      <c r="F3227" s="1" t="s">
        <v>47</v>
      </c>
      <c r="G3227" s="1">
        <v>46</v>
      </c>
      <c r="H3227" s="1" t="s">
        <v>24</v>
      </c>
      <c r="I3227" s="1" t="s">
        <v>48</v>
      </c>
      <c r="J3227" s="1" t="s">
        <v>70</v>
      </c>
      <c r="K3227" s="4">
        <v>1243563</v>
      </c>
      <c r="L3227" s="4" t="str">
        <f t="shared" si="352"/>
        <v>Submitted</v>
      </c>
      <c r="M3227" s="1">
        <v>784</v>
      </c>
      <c r="N3227" s="1" t="str">
        <f t="shared" si="353"/>
        <v>medium_risk</v>
      </c>
      <c r="O3227" s="1" t="str">
        <f t="shared" si="354"/>
        <v>Excellent</v>
      </c>
      <c r="P3227" s="1" t="str">
        <f t="shared" si="355"/>
        <v>Submitted</v>
      </c>
      <c r="Q3227" s="1" t="str">
        <f t="shared" si="356"/>
        <v>Valid</v>
      </c>
      <c r="R3227" s="1" t="s">
        <v>38</v>
      </c>
      <c r="S3227" s="4">
        <v>3092572</v>
      </c>
      <c r="T3227" s="1">
        <v>16.12</v>
      </c>
      <c r="U3227" s="1">
        <v>36</v>
      </c>
      <c r="V3227" s="1">
        <v>85904.78</v>
      </c>
      <c r="W3227" s="4">
        <f t="shared" si="357"/>
        <v>4154355.0533335353</v>
      </c>
      <c r="X3227" s="1" t="s">
        <v>95</v>
      </c>
      <c r="Y3227" s="1" t="s">
        <v>96</v>
      </c>
      <c r="Z3227" s="8">
        <v>48689</v>
      </c>
      <c r="AA3227" s="8" t="str">
        <f>TEXT(Table2[[#This Row],[Application_Date]],"yyy")</f>
        <v>2033</v>
      </c>
      <c r="AB3227" s="8" t="str">
        <f>TEXT(Table2[[#This Row],[Application_Date]],"mmmm")</f>
        <v>April</v>
      </c>
      <c r="AC3227" s="1" t="s">
        <v>61</v>
      </c>
      <c r="AD3227" s="1" t="s">
        <v>42</v>
      </c>
      <c r="AE3227" s="1" t="s">
        <v>66</v>
      </c>
    </row>
    <row r="3228" spans="1:31" x14ac:dyDescent="0.25">
      <c r="A3228" s="1" t="s">
        <v>6596</v>
      </c>
      <c r="B3228" s="1" t="str">
        <f>IF(COUNTIF($A$2:A3228,A3228)&gt;1,"Duplicate","Unique")</f>
        <v>Unique</v>
      </c>
      <c r="C3228" s="1" t="s">
        <v>6597</v>
      </c>
      <c r="D3228" s="1" t="s">
        <v>489</v>
      </c>
      <c r="E3228" s="1" t="str">
        <f t="shared" si="351"/>
        <v>Submitted</v>
      </c>
      <c r="F3228" s="1" t="s">
        <v>47</v>
      </c>
      <c r="G3228" s="1">
        <v>45</v>
      </c>
      <c r="H3228" s="1" t="s">
        <v>24</v>
      </c>
      <c r="I3228" s="1" t="s">
        <v>25</v>
      </c>
      <c r="J3228" s="1" t="s">
        <v>26</v>
      </c>
      <c r="K3228" s="4">
        <v>402074</v>
      </c>
      <c r="L3228" s="4" t="str">
        <f t="shared" si="352"/>
        <v>Submitted</v>
      </c>
      <c r="M3228" s="1">
        <v>494</v>
      </c>
      <c r="N3228" s="1" t="str">
        <f t="shared" si="353"/>
        <v>High_risk</v>
      </c>
      <c r="O3228" s="1" t="str">
        <f t="shared" si="354"/>
        <v>Excellent</v>
      </c>
      <c r="P3228" s="1" t="str">
        <f t="shared" si="355"/>
        <v>Submitted</v>
      </c>
      <c r="Q3228" s="1" t="str">
        <f t="shared" si="356"/>
        <v>Valid</v>
      </c>
      <c r="R3228" s="1" t="s">
        <v>27</v>
      </c>
      <c r="S3228" s="4">
        <v>4259542</v>
      </c>
      <c r="T3228" s="1">
        <v>14.34</v>
      </c>
      <c r="U3228" s="1">
        <v>12</v>
      </c>
      <c r="V3228" s="1">
        <v>354961.83</v>
      </c>
      <c r="W3228" s="4">
        <f t="shared" si="357"/>
        <v>5090559.6495419415</v>
      </c>
      <c r="X3228" s="1" t="s">
        <v>105</v>
      </c>
      <c r="Y3228" s="1" t="s">
        <v>106</v>
      </c>
      <c r="Z3228" s="8">
        <v>48690</v>
      </c>
      <c r="AA3228" s="8" t="str">
        <f>TEXT(Table2[[#This Row],[Application_Date]],"yyy")</f>
        <v>2033</v>
      </c>
      <c r="AB3228" s="8" t="str">
        <f>TEXT(Table2[[#This Row],[Application_Date]],"mmmm")</f>
        <v>April</v>
      </c>
      <c r="AC3228" s="1" t="s">
        <v>61</v>
      </c>
      <c r="AD3228" s="1" t="s">
        <v>42</v>
      </c>
      <c r="AE3228" s="1" t="s">
        <v>43</v>
      </c>
    </row>
    <row r="3229" spans="1:31" x14ac:dyDescent="0.25">
      <c r="A3229" s="1" t="s">
        <v>6598</v>
      </c>
      <c r="B3229" s="1" t="str">
        <f>IF(COUNTIF($A$2:A3229,A3229)&gt;1,"Duplicate","Unique")</f>
        <v>Unique</v>
      </c>
      <c r="C3229" s="1" t="s">
        <v>6599</v>
      </c>
      <c r="D3229" s="1" t="s">
        <v>180</v>
      </c>
      <c r="E3229" s="1" t="str">
        <f t="shared" si="351"/>
        <v>Submitted</v>
      </c>
      <c r="F3229" s="1" t="s">
        <v>47</v>
      </c>
      <c r="G3229" s="1">
        <v>18</v>
      </c>
      <c r="H3229" s="1" t="s">
        <v>36</v>
      </c>
      <c r="I3229" s="1" t="s">
        <v>25</v>
      </c>
      <c r="J3229" s="1" t="s">
        <v>37</v>
      </c>
      <c r="K3229" s="4">
        <v>2409325</v>
      </c>
      <c r="L3229" s="4" t="str">
        <f t="shared" si="352"/>
        <v>Submitted</v>
      </c>
      <c r="M3229" s="1">
        <v>647</v>
      </c>
      <c r="N3229" s="1" t="str">
        <f t="shared" si="353"/>
        <v>low_risk</v>
      </c>
      <c r="O3229" s="1" t="str">
        <f t="shared" si="354"/>
        <v>Excellent</v>
      </c>
      <c r="P3229" s="1" t="str">
        <f t="shared" si="355"/>
        <v>Submitted</v>
      </c>
      <c r="Q3229" s="1" t="str">
        <f t="shared" si="356"/>
        <v>Valid</v>
      </c>
      <c r="R3229" s="1" t="s">
        <v>27</v>
      </c>
      <c r="S3229" s="4">
        <v>1228312</v>
      </c>
      <c r="T3229" s="1">
        <v>17.68</v>
      </c>
      <c r="U3229" s="1">
        <v>24</v>
      </c>
      <c r="V3229" s="1">
        <v>51179.67</v>
      </c>
      <c r="W3229" s="4">
        <f t="shared" si="357"/>
        <v>1809713.0139922432</v>
      </c>
      <c r="X3229" s="1" t="s">
        <v>105</v>
      </c>
      <c r="Y3229" s="1" t="s">
        <v>106</v>
      </c>
      <c r="Z3229" s="8">
        <v>48691</v>
      </c>
      <c r="AA3229" s="8" t="str">
        <f>TEXT(Table2[[#This Row],[Application_Date]],"yyy")</f>
        <v>2033</v>
      </c>
      <c r="AB3229" s="8" t="str">
        <f>TEXT(Table2[[#This Row],[Application_Date]],"mmmm")</f>
        <v>April</v>
      </c>
      <c r="AC3229" s="1" t="s">
        <v>61</v>
      </c>
      <c r="AD3229" s="1" t="s">
        <v>42</v>
      </c>
      <c r="AE3229" s="1" t="s">
        <v>31</v>
      </c>
    </row>
    <row r="3230" spans="1:31" x14ac:dyDescent="0.25">
      <c r="A3230" s="1" t="s">
        <v>6600</v>
      </c>
      <c r="B3230" s="1" t="str">
        <f>IF(COUNTIF($A$2:A3230,A3230)&gt;1,"Duplicate","Unique")</f>
        <v>Unique</v>
      </c>
      <c r="C3230" s="1" t="s">
        <v>6601</v>
      </c>
      <c r="D3230" s="1" t="s">
        <v>229</v>
      </c>
      <c r="E3230" s="1" t="str">
        <f t="shared" si="351"/>
        <v>Submitted</v>
      </c>
      <c r="F3230" s="1" t="s">
        <v>35</v>
      </c>
      <c r="G3230" s="1">
        <v>57</v>
      </c>
      <c r="H3230" s="1" t="s">
        <v>36</v>
      </c>
      <c r="I3230" s="1" t="s">
        <v>25</v>
      </c>
      <c r="J3230" s="1" t="s">
        <v>26</v>
      </c>
      <c r="K3230" s="4">
        <v>826521</v>
      </c>
      <c r="L3230" s="4" t="str">
        <f t="shared" si="352"/>
        <v>Submitted</v>
      </c>
      <c r="M3230" s="1">
        <v>402</v>
      </c>
      <c r="N3230" s="1" t="str">
        <f t="shared" si="353"/>
        <v>High_risk</v>
      </c>
      <c r="O3230" s="1" t="str">
        <f t="shared" si="354"/>
        <v>Excellent</v>
      </c>
      <c r="P3230" s="1" t="str">
        <f t="shared" si="355"/>
        <v>Submitted</v>
      </c>
      <c r="Q3230" s="1" t="str">
        <f t="shared" si="356"/>
        <v>Valid</v>
      </c>
      <c r="R3230" s="1" t="s">
        <v>82</v>
      </c>
      <c r="S3230" s="4">
        <v>2564965</v>
      </c>
      <c r="T3230" s="1">
        <v>17.05</v>
      </c>
      <c r="U3230" s="1">
        <v>60</v>
      </c>
      <c r="V3230" s="1">
        <v>42749.42</v>
      </c>
      <c r="W3230" s="4">
        <f t="shared" si="357"/>
        <v>3644387.7708333335</v>
      </c>
      <c r="X3230" s="1" t="s">
        <v>39</v>
      </c>
      <c r="Y3230" s="1" t="s">
        <v>40</v>
      </c>
      <c r="Z3230" s="8">
        <v>48692</v>
      </c>
      <c r="AA3230" s="8" t="str">
        <f>TEXT(Table2[[#This Row],[Application_Date]],"yyy")</f>
        <v>2033</v>
      </c>
      <c r="AB3230" s="8" t="str">
        <f>TEXT(Table2[[#This Row],[Application_Date]],"mmmm")</f>
        <v>April</v>
      </c>
      <c r="AC3230" s="1" t="s">
        <v>61</v>
      </c>
      <c r="AD3230" s="1" t="s">
        <v>30</v>
      </c>
      <c r="AE3230" s="1" t="s">
        <v>66</v>
      </c>
    </row>
    <row r="3231" spans="1:31" x14ac:dyDescent="0.25">
      <c r="A3231" s="1" t="s">
        <v>6602</v>
      </c>
      <c r="B3231" s="1" t="str">
        <f>IF(COUNTIF($A$2:A3231,A3231)&gt;1,"Duplicate","Unique")</f>
        <v>Unique</v>
      </c>
      <c r="C3231" s="1" t="s">
        <v>6603</v>
      </c>
      <c r="D3231" s="1" t="s">
        <v>214</v>
      </c>
      <c r="E3231" s="1" t="str">
        <f t="shared" si="351"/>
        <v>Submitted</v>
      </c>
      <c r="F3231" s="1" t="s">
        <v>47</v>
      </c>
      <c r="G3231" s="1">
        <v>28</v>
      </c>
      <c r="H3231" s="1" t="s">
        <v>24</v>
      </c>
      <c r="I3231" s="1" t="s">
        <v>48</v>
      </c>
      <c r="J3231" s="1" t="s">
        <v>37</v>
      </c>
      <c r="K3231" s="4">
        <v>537109</v>
      </c>
      <c r="L3231" s="4" t="str">
        <f t="shared" si="352"/>
        <v>Submitted</v>
      </c>
      <c r="M3231" s="1">
        <v>387</v>
      </c>
      <c r="N3231" s="1" t="str">
        <f t="shared" si="353"/>
        <v>High_risk</v>
      </c>
      <c r="O3231" s="1" t="str">
        <f t="shared" si="354"/>
        <v>Excellent</v>
      </c>
      <c r="P3231" s="1" t="str">
        <f t="shared" si="355"/>
        <v>Submitted</v>
      </c>
      <c r="Q3231" s="1" t="str">
        <f t="shared" si="356"/>
        <v>Valid</v>
      </c>
      <c r="R3231" s="1" t="s">
        <v>38</v>
      </c>
      <c r="S3231" s="4">
        <v>944232</v>
      </c>
      <c r="T3231" s="1">
        <v>13.62</v>
      </c>
      <c r="U3231" s="1">
        <v>180</v>
      </c>
      <c r="V3231" s="1">
        <v>5245.73</v>
      </c>
      <c r="W3231" s="4">
        <f t="shared" si="357"/>
        <v>1071703.32</v>
      </c>
      <c r="X3231" s="1" t="s">
        <v>39</v>
      </c>
      <c r="Y3231" s="1" t="s">
        <v>40</v>
      </c>
      <c r="Z3231" s="8">
        <v>48693</v>
      </c>
      <c r="AA3231" s="8" t="str">
        <f>TEXT(Table2[[#This Row],[Application_Date]],"yyy")</f>
        <v>2033</v>
      </c>
      <c r="AB3231" s="8" t="str">
        <f>TEXT(Table2[[#This Row],[Application_Date]],"mmmm")</f>
        <v>April</v>
      </c>
      <c r="AC3231" s="1" t="s">
        <v>41</v>
      </c>
      <c r="AD3231" s="1" t="s">
        <v>30</v>
      </c>
      <c r="AE3231" s="1" t="s">
        <v>31</v>
      </c>
    </row>
    <row r="3232" spans="1:31" x14ac:dyDescent="0.25">
      <c r="A3232" s="1" t="s">
        <v>6604</v>
      </c>
      <c r="B3232" s="1" t="str">
        <f>IF(COUNTIF($A$2:A3232,A3232)&gt;1,"Duplicate","Unique")</f>
        <v>Unique</v>
      </c>
      <c r="C3232" s="1" t="s">
        <v>6605</v>
      </c>
      <c r="D3232" s="1" t="s">
        <v>659</v>
      </c>
      <c r="E3232" s="1" t="str">
        <f t="shared" si="351"/>
        <v>Submitted</v>
      </c>
      <c r="F3232" s="1" t="s">
        <v>35</v>
      </c>
      <c r="G3232" s="1">
        <v>61</v>
      </c>
      <c r="H3232" s="1" t="s">
        <v>24</v>
      </c>
      <c r="I3232" s="1" t="s">
        <v>48</v>
      </c>
      <c r="J3232" s="1" t="s">
        <v>70</v>
      </c>
      <c r="K3232" s="4">
        <v>2405045</v>
      </c>
      <c r="L3232" s="4" t="str">
        <f t="shared" si="352"/>
        <v>Submitted</v>
      </c>
      <c r="M3232" s="1">
        <v>399</v>
      </c>
      <c r="N3232" s="1" t="str">
        <f t="shared" si="353"/>
        <v>High_risk</v>
      </c>
      <c r="O3232" s="1" t="str">
        <f t="shared" si="354"/>
        <v>Excellent</v>
      </c>
      <c r="P3232" s="1" t="str">
        <f t="shared" si="355"/>
        <v>Submitted</v>
      </c>
      <c r="Q3232" s="1" t="str">
        <f t="shared" si="356"/>
        <v>Valid</v>
      </c>
      <c r="R3232" s="1" t="s">
        <v>70</v>
      </c>
      <c r="S3232" s="4">
        <v>1492352</v>
      </c>
      <c r="T3232" s="1">
        <v>12.25</v>
      </c>
      <c r="U3232" s="1">
        <v>60</v>
      </c>
      <c r="V3232" s="1">
        <v>24872.53</v>
      </c>
      <c r="W3232" s="4">
        <f t="shared" si="357"/>
        <v>1523442.6666666665</v>
      </c>
      <c r="X3232" s="1" t="s">
        <v>85</v>
      </c>
      <c r="Y3232" s="1" t="s">
        <v>86</v>
      </c>
      <c r="Z3232" s="8">
        <v>48694</v>
      </c>
      <c r="AA3232" s="8" t="str">
        <f>TEXT(Table2[[#This Row],[Application_Date]],"yyy")</f>
        <v>2033</v>
      </c>
      <c r="AB3232" s="8" t="str">
        <f>TEXT(Table2[[#This Row],[Application_Date]],"mmmm")</f>
        <v>April</v>
      </c>
      <c r="AC3232" s="1" t="s">
        <v>41</v>
      </c>
      <c r="AD3232" s="1" t="s">
        <v>42</v>
      </c>
      <c r="AE3232" s="1" t="s">
        <v>31</v>
      </c>
    </row>
    <row r="3233" spans="1:31" x14ac:dyDescent="0.25">
      <c r="A3233" s="1" t="s">
        <v>6606</v>
      </c>
      <c r="B3233" s="1" t="str">
        <f>IF(COUNTIF($A$2:A3233,A3233)&gt;1,"Duplicate","Unique")</f>
        <v>Unique</v>
      </c>
      <c r="C3233" s="1" t="s">
        <v>6607</v>
      </c>
      <c r="D3233" s="1" t="s">
        <v>575</v>
      </c>
      <c r="E3233" s="1" t="str">
        <f t="shared" si="351"/>
        <v>Submitted</v>
      </c>
      <c r="F3233" s="1" t="s">
        <v>35</v>
      </c>
      <c r="G3233" s="1">
        <v>43</v>
      </c>
      <c r="H3233" s="1" t="s">
        <v>36</v>
      </c>
      <c r="I3233" s="1" t="s">
        <v>48</v>
      </c>
      <c r="J3233" s="1" t="s">
        <v>26</v>
      </c>
      <c r="K3233" s="4">
        <v>1128626</v>
      </c>
      <c r="L3233" s="4" t="str">
        <f t="shared" si="352"/>
        <v>Submitted</v>
      </c>
      <c r="M3233" s="1">
        <v>331</v>
      </c>
      <c r="N3233" s="1" t="str">
        <f t="shared" si="353"/>
        <v>High_risk</v>
      </c>
      <c r="O3233" s="1" t="str">
        <f t="shared" si="354"/>
        <v>Excellent</v>
      </c>
      <c r="P3233" s="1" t="str">
        <f t="shared" si="355"/>
        <v>Submitted</v>
      </c>
      <c r="Q3233" s="1" t="str">
        <f t="shared" si="356"/>
        <v>Valid</v>
      </c>
      <c r="R3233" s="1" t="s">
        <v>27</v>
      </c>
      <c r="S3233" s="4">
        <v>984825</v>
      </c>
      <c r="T3233" s="1">
        <v>8.92</v>
      </c>
      <c r="U3233" s="1">
        <v>36</v>
      </c>
      <c r="V3233" s="1">
        <v>27356.25</v>
      </c>
      <c r="W3233" s="4">
        <f t="shared" si="357"/>
        <v>732053.25149570883</v>
      </c>
      <c r="X3233" s="1" t="s">
        <v>59</v>
      </c>
      <c r="Y3233" s="1" t="s">
        <v>60</v>
      </c>
      <c r="Z3233" s="8">
        <v>48695</v>
      </c>
      <c r="AA3233" s="8" t="str">
        <f>TEXT(Table2[[#This Row],[Application_Date]],"yyy")</f>
        <v>2033</v>
      </c>
      <c r="AB3233" s="8" t="str">
        <f>TEXT(Table2[[#This Row],[Application_Date]],"mmmm")</f>
        <v>April</v>
      </c>
      <c r="AC3233" s="1" t="s">
        <v>61</v>
      </c>
      <c r="AD3233" s="1" t="s">
        <v>42</v>
      </c>
      <c r="AE3233" s="1" t="s">
        <v>66</v>
      </c>
    </row>
    <row r="3234" spans="1:31" x14ac:dyDescent="0.25">
      <c r="A3234" s="1" t="s">
        <v>6608</v>
      </c>
      <c r="B3234" s="1" t="str">
        <f>IF(COUNTIF($A$2:A3234,A3234)&gt;1,"Duplicate","Unique")</f>
        <v>Unique</v>
      </c>
      <c r="C3234" s="1" t="s">
        <v>6609</v>
      </c>
      <c r="D3234" s="1" t="s">
        <v>575</v>
      </c>
      <c r="E3234" s="1" t="str">
        <f t="shared" si="351"/>
        <v>Submitted</v>
      </c>
      <c r="F3234" s="1" t="s">
        <v>47</v>
      </c>
      <c r="G3234" s="1">
        <v>25</v>
      </c>
      <c r="H3234" s="1" t="s">
        <v>36</v>
      </c>
      <c r="I3234" s="1" t="s">
        <v>48</v>
      </c>
      <c r="J3234" s="1" t="s">
        <v>37</v>
      </c>
      <c r="K3234" s="4">
        <v>1943488</v>
      </c>
      <c r="L3234" s="4" t="str">
        <f t="shared" si="352"/>
        <v>Submitted</v>
      </c>
      <c r="M3234" s="1">
        <v>566</v>
      </c>
      <c r="N3234" s="1" t="str">
        <f t="shared" si="353"/>
        <v>High_risk</v>
      </c>
      <c r="O3234" s="1" t="str">
        <f t="shared" si="354"/>
        <v>Excellent</v>
      </c>
      <c r="P3234" s="1" t="str">
        <f t="shared" si="355"/>
        <v>Submitted</v>
      </c>
      <c r="Q3234" s="1" t="str">
        <f t="shared" si="356"/>
        <v>Valid</v>
      </c>
      <c r="R3234" s="1" t="s">
        <v>27</v>
      </c>
      <c r="S3234" s="4">
        <v>3642763</v>
      </c>
      <c r="T3234" s="1">
        <v>17.309999999999999</v>
      </c>
      <c r="U3234" s="1">
        <v>180</v>
      </c>
      <c r="V3234" s="1">
        <v>20237.57</v>
      </c>
      <c r="W3234" s="4">
        <f t="shared" si="357"/>
        <v>5254685.6274999995</v>
      </c>
      <c r="X3234" s="1" t="s">
        <v>95</v>
      </c>
      <c r="Y3234" s="1" t="s">
        <v>96</v>
      </c>
      <c r="Z3234" s="8">
        <v>48696</v>
      </c>
      <c r="AA3234" s="8" t="str">
        <f>TEXT(Table2[[#This Row],[Application_Date]],"yyy")</f>
        <v>2033</v>
      </c>
      <c r="AB3234" s="8" t="str">
        <f>TEXT(Table2[[#This Row],[Application_Date]],"mmmm")</f>
        <v>April</v>
      </c>
      <c r="AC3234" s="1" t="s">
        <v>41</v>
      </c>
      <c r="AD3234" s="1" t="s">
        <v>42</v>
      </c>
      <c r="AE3234" s="1" t="s">
        <v>62</v>
      </c>
    </row>
    <row r="3235" spans="1:31" x14ac:dyDescent="0.25">
      <c r="A3235" s="1" t="s">
        <v>6610</v>
      </c>
      <c r="B3235" s="1" t="str">
        <f>IF(COUNTIF($A$2:A3235,A3235)&gt;1,"Duplicate","Unique")</f>
        <v>Unique</v>
      </c>
      <c r="C3235" s="1" t="s">
        <v>6611</v>
      </c>
      <c r="D3235" s="1" t="s">
        <v>572</v>
      </c>
      <c r="E3235" s="1" t="str">
        <f t="shared" si="351"/>
        <v>Submitted</v>
      </c>
      <c r="F3235" s="1" t="s">
        <v>35</v>
      </c>
      <c r="G3235" s="1">
        <v>27</v>
      </c>
      <c r="H3235" s="1" t="s">
        <v>36</v>
      </c>
      <c r="I3235" s="1" t="s">
        <v>48</v>
      </c>
      <c r="J3235" s="1" t="s">
        <v>70</v>
      </c>
      <c r="K3235" s="4">
        <v>270160</v>
      </c>
      <c r="L3235" s="4" t="str">
        <f t="shared" si="352"/>
        <v>Submitted</v>
      </c>
      <c r="M3235" s="1">
        <v>559</v>
      </c>
      <c r="N3235" s="1" t="str">
        <f t="shared" si="353"/>
        <v>High_risk</v>
      </c>
      <c r="O3235" s="1" t="str">
        <f t="shared" si="354"/>
        <v>Excellent</v>
      </c>
      <c r="P3235" s="1" t="str">
        <f t="shared" si="355"/>
        <v>Submitted</v>
      </c>
      <c r="Q3235" s="1" t="str">
        <f t="shared" si="356"/>
        <v>Valid</v>
      </c>
      <c r="R3235" s="1" t="s">
        <v>82</v>
      </c>
      <c r="S3235" s="4">
        <v>2187008</v>
      </c>
      <c r="T3235" s="1">
        <v>13.1</v>
      </c>
      <c r="U3235" s="1">
        <v>24</v>
      </c>
      <c r="V3235" s="1">
        <v>91125.33</v>
      </c>
      <c r="W3235" s="4">
        <f t="shared" si="357"/>
        <v>2387483.7818757081</v>
      </c>
      <c r="X3235" s="1" t="s">
        <v>85</v>
      </c>
      <c r="Y3235" s="1" t="s">
        <v>86</v>
      </c>
      <c r="Z3235" s="8">
        <v>48697</v>
      </c>
      <c r="AA3235" s="8" t="str">
        <f>TEXT(Table2[[#This Row],[Application_Date]],"yyy")</f>
        <v>2033</v>
      </c>
      <c r="AB3235" s="8" t="str">
        <f>TEXT(Table2[[#This Row],[Application_Date]],"mmmm")</f>
        <v>April</v>
      </c>
      <c r="AC3235" s="1" t="s">
        <v>41</v>
      </c>
      <c r="AD3235" s="1" t="s">
        <v>30</v>
      </c>
      <c r="AE3235" s="1" t="s">
        <v>31</v>
      </c>
    </row>
    <row r="3236" spans="1:31" x14ac:dyDescent="0.25">
      <c r="A3236" s="1" t="s">
        <v>6612</v>
      </c>
      <c r="B3236" s="1" t="str">
        <f>IF(COUNTIF($A$2:A3236,A3236)&gt;1,"Duplicate","Unique")</f>
        <v>Unique</v>
      </c>
      <c r="C3236" s="1" t="s">
        <v>6613</v>
      </c>
      <c r="D3236" s="1" t="s">
        <v>136</v>
      </c>
      <c r="E3236" s="1" t="str">
        <f t="shared" si="351"/>
        <v>Submitted</v>
      </c>
      <c r="F3236" s="1" t="s">
        <v>47</v>
      </c>
      <c r="G3236" s="1">
        <v>40</v>
      </c>
      <c r="H3236" s="1" t="s">
        <v>24</v>
      </c>
      <c r="I3236" s="1" t="s">
        <v>48</v>
      </c>
      <c r="J3236" s="1" t="s">
        <v>26</v>
      </c>
      <c r="K3236" s="4">
        <v>699470</v>
      </c>
      <c r="L3236" s="4" t="str">
        <f t="shared" si="352"/>
        <v>Submitted</v>
      </c>
      <c r="M3236" s="1">
        <v>479</v>
      </c>
      <c r="N3236" s="1" t="str">
        <f t="shared" si="353"/>
        <v>High_risk</v>
      </c>
      <c r="O3236" s="1" t="str">
        <f t="shared" si="354"/>
        <v>Excellent</v>
      </c>
      <c r="P3236" s="1" t="str">
        <f t="shared" si="355"/>
        <v>Submitted</v>
      </c>
      <c r="Q3236" s="1" t="str">
        <f t="shared" si="356"/>
        <v>Valid</v>
      </c>
      <c r="R3236" s="1" t="s">
        <v>38</v>
      </c>
      <c r="S3236" s="4">
        <v>2934864</v>
      </c>
      <c r="T3236" s="1">
        <v>14.57</v>
      </c>
      <c r="U3236" s="1">
        <v>36</v>
      </c>
      <c r="V3236" s="1">
        <v>81524</v>
      </c>
      <c r="W3236" s="4">
        <f t="shared" si="357"/>
        <v>3563414.0400013314</v>
      </c>
      <c r="X3236" s="1" t="s">
        <v>95</v>
      </c>
      <c r="Y3236" s="1" t="s">
        <v>96</v>
      </c>
      <c r="Z3236" s="8">
        <v>48698</v>
      </c>
      <c r="AA3236" s="8" t="str">
        <f>TEXT(Table2[[#This Row],[Application_Date]],"yyy")</f>
        <v>2033</v>
      </c>
      <c r="AB3236" s="8" t="str">
        <f>TEXT(Table2[[#This Row],[Application_Date]],"mmmm")</f>
        <v>April</v>
      </c>
      <c r="AC3236" s="1" t="s">
        <v>41</v>
      </c>
      <c r="AD3236" s="1" t="s">
        <v>42</v>
      </c>
      <c r="AE3236" s="1" t="s">
        <v>31</v>
      </c>
    </row>
    <row r="3237" spans="1:31" x14ac:dyDescent="0.25">
      <c r="A3237" s="1" t="s">
        <v>6614</v>
      </c>
      <c r="B3237" s="1" t="str">
        <f>IF(COUNTIF($A$2:A3237,A3237)&gt;1,"Duplicate","Unique")</f>
        <v>Unique</v>
      </c>
      <c r="C3237" s="1" t="s">
        <v>6615</v>
      </c>
      <c r="D3237" s="1" t="s">
        <v>207</v>
      </c>
      <c r="E3237" s="1" t="str">
        <f t="shared" si="351"/>
        <v>Submitted</v>
      </c>
      <c r="F3237" s="1" t="s">
        <v>35</v>
      </c>
      <c r="G3237" s="1">
        <v>63</v>
      </c>
      <c r="H3237" s="1" t="s">
        <v>36</v>
      </c>
      <c r="I3237" s="1" t="s">
        <v>48</v>
      </c>
      <c r="J3237" s="1" t="s">
        <v>37</v>
      </c>
      <c r="K3237" s="4">
        <v>-50000</v>
      </c>
      <c r="L3237" s="4" t="str">
        <f t="shared" si="352"/>
        <v>Submitted</v>
      </c>
      <c r="M3237" s="1">
        <v>364</v>
      </c>
      <c r="N3237" s="1" t="str">
        <f t="shared" si="353"/>
        <v>High_risk</v>
      </c>
      <c r="O3237" s="1" t="str">
        <f t="shared" si="354"/>
        <v>Excellent</v>
      </c>
      <c r="P3237" s="1" t="str">
        <f t="shared" si="355"/>
        <v>Submitted</v>
      </c>
      <c r="Q3237" s="1" t="str">
        <f t="shared" si="356"/>
        <v>Valid</v>
      </c>
      <c r="R3237" s="1" t="s">
        <v>27</v>
      </c>
      <c r="S3237" s="4">
        <v>4334284</v>
      </c>
      <c r="T3237" s="1">
        <v>8.7100000000000009</v>
      </c>
      <c r="U3237" s="1">
        <v>120</v>
      </c>
      <c r="V3237" s="1">
        <v>36119.03</v>
      </c>
      <c r="W3237" s="4">
        <f t="shared" si="357"/>
        <v>3145967.8033333337</v>
      </c>
      <c r="X3237" s="1" t="s">
        <v>59</v>
      </c>
      <c r="Y3237" s="1" t="s">
        <v>60</v>
      </c>
      <c r="Z3237" s="8">
        <v>48699</v>
      </c>
      <c r="AA3237" s="8" t="str">
        <f>TEXT(Table2[[#This Row],[Application_Date]],"yyy")</f>
        <v>2033</v>
      </c>
      <c r="AB3237" s="8" t="str">
        <f>TEXT(Table2[[#This Row],[Application_Date]],"mmmm")</f>
        <v>April</v>
      </c>
      <c r="AC3237" s="1" t="s">
        <v>61</v>
      </c>
      <c r="AD3237" s="1" t="s">
        <v>30</v>
      </c>
      <c r="AE3237" s="1" t="s">
        <v>31</v>
      </c>
    </row>
    <row r="3238" spans="1:31" x14ac:dyDescent="0.25">
      <c r="A3238" s="1" t="s">
        <v>6616</v>
      </c>
      <c r="B3238" s="1" t="str">
        <f>IF(COUNTIF($A$2:A3238,A3238)&gt;1,"Duplicate","Unique")</f>
        <v>Unique</v>
      </c>
      <c r="C3238" s="1" t="s">
        <v>6617</v>
      </c>
      <c r="D3238" s="1" t="s">
        <v>23</v>
      </c>
      <c r="E3238" s="1" t="str">
        <f t="shared" si="351"/>
        <v>Submitted</v>
      </c>
      <c r="F3238" s="1" t="s">
        <v>35</v>
      </c>
      <c r="G3238" s="1">
        <v>50</v>
      </c>
      <c r="H3238" s="1" t="s">
        <v>36</v>
      </c>
      <c r="I3238" s="1" t="s">
        <v>25</v>
      </c>
      <c r="J3238" s="1" t="s">
        <v>37</v>
      </c>
      <c r="K3238" s="4">
        <v>1266008</v>
      </c>
      <c r="L3238" s="4" t="str">
        <f t="shared" si="352"/>
        <v>Submitted</v>
      </c>
      <c r="M3238" s="1">
        <v>477</v>
      </c>
      <c r="N3238" s="1" t="str">
        <f t="shared" si="353"/>
        <v>High_risk</v>
      </c>
      <c r="O3238" s="1" t="str">
        <f t="shared" si="354"/>
        <v>Excellent</v>
      </c>
      <c r="P3238" s="1" t="str">
        <f t="shared" si="355"/>
        <v>Submitted</v>
      </c>
      <c r="Q3238" s="1" t="str">
        <f t="shared" si="356"/>
        <v>Valid</v>
      </c>
      <c r="R3238" s="1" t="s">
        <v>70</v>
      </c>
      <c r="S3238" s="4">
        <v>1743232</v>
      </c>
      <c r="T3238" s="1">
        <v>13.49</v>
      </c>
      <c r="U3238" s="1">
        <v>12</v>
      </c>
      <c r="V3238" s="1">
        <v>145269.32999999999</v>
      </c>
      <c r="W3238" s="4">
        <f t="shared" si="357"/>
        <v>1959915.5665958261</v>
      </c>
      <c r="X3238" s="1" t="s">
        <v>59</v>
      </c>
      <c r="Y3238" s="1" t="s">
        <v>60</v>
      </c>
      <c r="Z3238" s="8">
        <v>48700</v>
      </c>
      <c r="AA3238" s="8" t="str">
        <f>TEXT(Table2[[#This Row],[Application_Date]],"yyy")</f>
        <v>2033</v>
      </c>
      <c r="AB3238" s="8" t="str">
        <f>TEXT(Table2[[#This Row],[Application_Date]],"mmmm")</f>
        <v>May</v>
      </c>
      <c r="AC3238" s="1" t="s">
        <v>52</v>
      </c>
      <c r="AD3238" s="1" t="s">
        <v>42</v>
      </c>
      <c r="AE3238" s="1" t="s">
        <v>66</v>
      </c>
    </row>
    <row r="3239" spans="1:31" x14ac:dyDescent="0.25">
      <c r="A3239" s="1" t="s">
        <v>6618</v>
      </c>
      <c r="B3239" s="1" t="str">
        <f>IF(COUNTIF($A$2:A3239,A3239)&gt;1,"Duplicate","Unique")</f>
        <v>Unique</v>
      </c>
      <c r="C3239" s="1" t="s">
        <v>6619</v>
      </c>
      <c r="D3239" s="1" t="s">
        <v>270</v>
      </c>
      <c r="E3239" s="1" t="str">
        <f t="shared" si="351"/>
        <v>Submitted</v>
      </c>
      <c r="F3239" s="1" t="s">
        <v>47</v>
      </c>
      <c r="G3239" s="1">
        <v>64</v>
      </c>
      <c r="H3239" s="1" t="s">
        <v>36</v>
      </c>
      <c r="I3239" s="1" t="s">
        <v>25</v>
      </c>
      <c r="J3239" s="1" t="s">
        <v>70</v>
      </c>
      <c r="K3239" s="4">
        <v>2252011</v>
      </c>
      <c r="L3239" s="4" t="str">
        <f t="shared" si="352"/>
        <v>Submitted</v>
      </c>
      <c r="M3239" s="1">
        <v>718</v>
      </c>
      <c r="N3239" s="1" t="str">
        <f t="shared" si="353"/>
        <v>low_risk</v>
      </c>
      <c r="O3239" s="1" t="str">
        <f t="shared" si="354"/>
        <v>Excellent</v>
      </c>
      <c r="P3239" s="1" t="str">
        <f t="shared" si="355"/>
        <v>Submitted</v>
      </c>
      <c r="Q3239" s="1" t="str">
        <f t="shared" si="356"/>
        <v>Valid</v>
      </c>
      <c r="R3239" s="1" t="s">
        <v>38</v>
      </c>
      <c r="S3239" s="4">
        <v>3629113</v>
      </c>
      <c r="T3239" s="1">
        <v>15.54</v>
      </c>
      <c r="U3239" s="1">
        <v>12</v>
      </c>
      <c r="V3239" s="1">
        <v>302426.08</v>
      </c>
      <c r="W3239" s="4">
        <f t="shared" si="357"/>
        <v>4699921.4746762356</v>
      </c>
      <c r="X3239" s="1" t="s">
        <v>39</v>
      </c>
      <c r="Y3239" s="1" t="s">
        <v>40</v>
      </c>
      <c r="Z3239" s="8">
        <v>48701</v>
      </c>
      <c r="AA3239" s="8" t="str">
        <f>TEXT(Table2[[#This Row],[Application_Date]],"yyy")</f>
        <v>2033</v>
      </c>
      <c r="AB3239" s="8" t="str">
        <f>TEXT(Table2[[#This Row],[Application_Date]],"mmmm")</f>
        <v>May</v>
      </c>
      <c r="AC3239" s="1" t="s">
        <v>61</v>
      </c>
      <c r="AD3239" s="1" t="s">
        <v>30</v>
      </c>
      <c r="AE3239" s="1" t="s">
        <v>66</v>
      </c>
    </row>
    <row r="3240" spans="1:31" x14ac:dyDescent="0.25">
      <c r="A3240" s="1" t="s">
        <v>6620</v>
      </c>
      <c r="B3240" s="1" t="str">
        <f>IF(COUNTIF($A$2:A3240,A3240)&gt;1,"Duplicate","Unique")</f>
        <v>Unique</v>
      </c>
      <c r="C3240" s="1" t="s">
        <v>6621</v>
      </c>
      <c r="D3240" s="1" t="s">
        <v>659</v>
      </c>
      <c r="E3240" s="1" t="str">
        <f t="shared" si="351"/>
        <v>Submitted</v>
      </c>
      <c r="F3240" s="1" t="s">
        <v>35</v>
      </c>
      <c r="G3240" s="1">
        <v>35</v>
      </c>
      <c r="H3240" s="1" t="s">
        <v>36</v>
      </c>
      <c r="I3240" s="1" t="s">
        <v>25</v>
      </c>
      <c r="J3240" s="1" t="s">
        <v>70</v>
      </c>
      <c r="K3240" s="4">
        <v>1994122</v>
      </c>
      <c r="L3240" s="4" t="str">
        <f t="shared" si="352"/>
        <v>Submitted</v>
      </c>
      <c r="M3240" s="1">
        <v>579</v>
      </c>
      <c r="N3240" s="1" t="str">
        <f t="shared" si="353"/>
        <v>High_risk</v>
      </c>
      <c r="O3240" s="1" t="str">
        <f t="shared" si="354"/>
        <v>Excellent</v>
      </c>
      <c r="P3240" s="1" t="str">
        <f t="shared" si="355"/>
        <v>Submitted</v>
      </c>
      <c r="Q3240" s="1" t="str">
        <f t="shared" si="356"/>
        <v>Valid</v>
      </c>
      <c r="R3240" s="1" t="s">
        <v>38</v>
      </c>
      <c r="S3240" s="4">
        <v>2212375</v>
      </c>
      <c r="T3240" s="1">
        <v>17.3</v>
      </c>
      <c r="U3240" s="1">
        <v>120</v>
      </c>
      <c r="V3240" s="1">
        <v>18436.46</v>
      </c>
      <c r="W3240" s="4">
        <f t="shared" si="357"/>
        <v>3189507.2916666665</v>
      </c>
      <c r="X3240" s="1" t="s">
        <v>85</v>
      </c>
      <c r="Y3240" s="1" t="s">
        <v>86</v>
      </c>
      <c r="Z3240" s="8">
        <v>48702</v>
      </c>
      <c r="AA3240" s="8" t="str">
        <f>TEXT(Table2[[#This Row],[Application_Date]],"yyy")</f>
        <v>2033</v>
      </c>
      <c r="AB3240" s="8" t="str">
        <f>TEXT(Table2[[#This Row],[Application_Date]],"mmmm")</f>
        <v>May</v>
      </c>
      <c r="AC3240" s="1" t="s">
        <v>41</v>
      </c>
      <c r="AD3240" s="1" t="s">
        <v>30</v>
      </c>
      <c r="AE3240" s="1" t="s">
        <v>62</v>
      </c>
    </row>
    <row r="3241" spans="1:31" x14ac:dyDescent="0.25">
      <c r="A3241" s="1" t="s">
        <v>6622</v>
      </c>
      <c r="B3241" s="1" t="str">
        <f>IF(COUNTIF($A$2:A3241,A3241)&gt;1,"Duplicate","Unique")</f>
        <v>Unique</v>
      </c>
      <c r="C3241" s="1" t="s">
        <v>6623</v>
      </c>
      <c r="D3241" s="1" t="s">
        <v>133</v>
      </c>
      <c r="E3241" s="1" t="str">
        <f t="shared" si="351"/>
        <v>Submitted</v>
      </c>
      <c r="F3241" s="1" t="s">
        <v>35</v>
      </c>
      <c r="G3241" s="1">
        <v>42</v>
      </c>
      <c r="H3241" s="1" t="s">
        <v>24</v>
      </c>
      <c r="I3241" s="1" t="s">
        <v>25</v>
      </c>
      <c r="J3241" s="1" t="s">
        <v>26</v>
      </c>
      <c r="K3241" s="4">
        <v>1274838</v>
      </c>
      <c r="L3241" s="4" t="str">
        <f t="shared" si="352"/>
        <v>Submitted</v>
      </c>
      <c r="M3241" s="1">
        <v>449</v>
      </c>
      <c r="N3241" s="1" t="str">
        <f t="shared" si="353"/>
        <v>High_risk</v>
      </c>
      <c r="O3241" s="1" t="str">
        <f t="shared" si="354"/>
        <v>Excellent</v>
      </c>
      <c r="P3241" s="1" t="str">
        <f t="shared" si="355"/>
        <v>Submitted</v>
      </c>
      <c r="Q3241" s="1" t="str">
        <f t="shared" si="356"/>
        <v>Valid</v>
      </c>
      <c r="R3241" s="1" t="s">
        <v>38</v>
      </c>
      <c r="S3241" s="4">
        <v>116427</v>
      </c>
      <c r="T3241" s="1">
        <v>17.940000000000001</v>
      </c>
      <c r="U3241" s="1">
        <v>120</v>
      </c>
      <c r="V3241" s="1">
        <v>970.23</v>
      </c>
      <c r="W3241" s="4">
        <f t="shared" si="357"/>
        <v>174058.36500000002</v>
      </c>
      <c r="X3241" s="1" t="s">
        <v>50</v>
      </c>
      <c r="Y3241" s="1" t="s">
        <v>51</v>
      </c>
      <c r="Z3241" s="8">
        <v>48703</v>
      </c>
      <c r="AA3241" s="8" t="str">
        <f>TEXT(Table2[[#This Row],[Application_Date]],"yyy")</f>
        <v>2033</v>
      </c>
      <c r="AB3241" s="8" t="str">
        <f>TEXT(Table2[[#This Row],[Application_Date]],"mmmm")</f>
        <v>May</v>
      </c>
      <c r="AC3241" s="1" t="s">
        <v>52</v>
      </c>
      <c r="AD3241" s="1" t="s">
        <v>42</v>
      </c>
      <c r="AE3241" s="1" t="s">
        <v>62</v>
      </c>
    </row>
    <row r="3242" spans="1:31" x14ac:dyDescent="0.25">
      <c r="A3242" s="1" t="s">
        <v>6624</v>
      </c>
      <c r="B3242" s="1" t="str">
        <f>IF(COUNTIF($A$2:A3242,A3242)&gt;1,"Duplicate","Unique")</f>
        <v>Unique</v>
      </c>
      <c r="C3242" s="1" t="s">
        <v>6625</v>
      </c>
      <c r="D3242" s="1" t="s">
        <v>148</v>
      </c>
      <c r="E3242" s="1" t="str">
        <f t="shared" si="351"/>
        <v>Submitted</v>
      </c>
      <c r="F3242" s="1" t="s">
        <v>35</v>
      </c>
      <c r="G3242" s="1">
        <v>37</v>
      </c>
      <c r="H3242" s="1" t="s">
        <v>24</v>
      </c>
      <c r="I3242" s="1" t="s">
        <v>25</v>
      </c>
      <c r="J3242" s="1" t="s">
        <v>49</v>
      </c>
      <c r="K3242" s="4">
        <v>1166542</v>
      </c>
      <c r="L3242" s="4" t="str">
        <f t="shared" si="352"/>
        <v>Submitted</v>
      </c>
      <c r="M3242" s="1">
        <v>545</v>
      </c>
      <c r="N3242" s="1" t="str">
        <f t="shared" si="353"/>
        <v>High_risk</v>
      </c>
      <c r="O3242" s="1" t="str">
        <f t="shared" si="354"/>
        <v>Excellent</v>
      </c>
      <c r="P3242" s="1" t="str">
        <f t="shared" si="355"/>
        <v>Submitted</v>
      </c>
      <c r="Q3242" s="1" t="str">
        <f t="shared" si="356"/>
        <v>Valid</v>
      </c>
      <c r="R3242" s="1" t="s">
        <v>27</v>
      </c>
      <c r="S3242" s="4">
        <v>0</v>
      </c>
      <c r="T3242" s="1">
        <v>13.6</v>
      </c>
      <c r="U3242" s="1">
        <v>24</v>
      </c>
      <c r="V3242" s="1">
        <v>10416.67</v>
      </c>
      <c r="W3242" s="4">
        <f t="shared" si="357"/>
        <v>0</v>
      </c>
      <c r="X3242" s="1" t="s">
        <v>28</v>
      </c>
      <c r="Y3242" s="1" t="s">
        <v>29</v>
      </c>
      <c r="Z3242" s="8">
        <v>48704</v>
      </c>
      <c r="AA3242" s="8" t="str">
        <f>TEXT(Table2[[#This Row],[Application_Date]],"yyy")</f>
        <v>2033</v>
      </c>
      <c r="AB3242" s="8" t="str">
        <f>TEXT(Table2[[#This Row],[Application_Date]],"mmmm")</f>
        <v>May</v>
      </c>
      <c r="AC3242" s="1" t="s">
        <v>61</v>
      </c>
      <c r="AD3242" s="1" t="s">
        <v>30</v>
      </c>
      <c r="AE3242" s="1" t="s">
        <v>62</v>
      </c>
    </row>
    <row r="3243" spans="1:31" x14ac:dyDescent="0.25">
      <c r="A3243" s="1" t="s">
        <v>6626</v>
      </c>
      <c r="B3243" s="1" t="str">
        <f>IF(COUNTIF($A$2:A3243,A3243)&gt;1,"Duplicate","Unique")</f>
        <v>Unique</v>
      </c>
      <c r="C3243" s="1" t="s">
        <v>6627</v>
      </c>
      <c r="D3243" s="1" t="s">
        <v>328</v>
      </c>
      <c r="E3243" s="1" t="str">
        <f t="shared" si="351"/>
        <v>Submitted</v>
      </c>
      <c r="F3243" s="1" t="s">
        <v>47</v>
      </c>
      <c r="G3243" s="1">
        <v>55</v>
      </c>
      <c r="H3243" s="1" t="s">
        <v>36</v>
      </c>
      <c r="I3243" s="1" t="s">
        <v>48</v>
      </c>
      <c r="J3243" s="1" t="s">
        <v>37</v>
      </c>
      <c r="K3243" s="4">
        <v>1327705</v>
      </c>
      <c r="L3243" s="4" t="str">
        <f t="shared" si="352"/>
        <v>Submitted</v>
      </c>
      <c r="M3243" s="1">
        <v>690</v>
      </c>
      <c r="N3243" s="1" t="str">
        <f t="shared" si="353"/>
        <v>low_risk</v>
      </c>
      <c r="O3243" s="1" t="str">
        <f t="shared" si="354"/>
        <v>Excellent</v>
      </c>
      <c r="P3243" s="1" t="str">
        <f t="shared" si="355"/>
        <v>Submitted</v>
      </c>
      <c r="Q3243" s="1" t="str">
        <f t="shared" si="356"/>
        <v>Valid</v>
      </c>
      <c r="R3243" s="1" t="s">
        <v>6</v>
      </c>
      <c r="S3243" s="4">
        <v>1174396</v>
      </c>
      <c r="T3243" s="1">
        <v>16.11</v>
      </c>
      <c r="U3243" s="1">
        <v>36</v>
      </c>
      <c r="V3243" s="1">
        <v>32622.11</v>
      </c>
      <c r="W3243" s="4">
        <f t="shared" si="357"/>
        <v>1576626.6300000777</v>
      </c>
      <c r="X3243" s="1" t="s">
        <v>59</v>
      </c>
      <c r="Y3243" s="1" t="s">
        <v>60</v>
      </c>
      <c r="Z3243" s="8">
        <v>48705</v>
      </c>
      <c r="AA3243" s="8" t="str">
        <f>TEXT(Table2[[#This Row],[Application_Date]],"yyy")</f>
        <v>2033</v>
      </c>
      <c r="AB3243" s="8" t="str">
        <f>TEXT(Table2[[#This Row],[Application_Date]],"mmmm")</f>
        <v>May</v>
      </c>
      <c r="AC3243" s="1" t="s">
        <v>61</v>
      </c>
      <c r="AD3243" s="1" t="s">
        <v>30</v>
      </c>
      <c r="AE3243" s="1" t="s">
        <v>62</v>
      </c>
    </row>
    <row r="3244" spans="1:31" x14ac:dyDescent="0.25">
      <c r="A3244" s="1" t="s">
        <v>6628</v>
      </c>
      <c r="B3244" s="1" t="str">
        <f>IF(COUNTIF($A$2:A3244,A3244)&gt;1,"Duplicate","Unique")</f>
        <v>Unique</v>
      </c>
      <c r="C3244" s="1" t="s">
        <v>6629</v>
      </c>
      <c r="D3244" s="1" t="s">
        <v>99</v>
      </c>
      <c r="E3244" s="1" t="str">
        <f t="shared" si="351"/>
        <v>Submitted</v>
      </c>
      <c r="F3244" s="1" t="s">
        <v>35</v>
      </c>
      <c r="G3244" s="1">
        <v>44</v>
      </c>
      <c r="H3244" s="1" t="s">
        <v>24</v>
      </c>
      <c r="I3244" s="1" t="s">
        <v>48</v>
      </c>
      <c r="J3244" s="1" t="s">
        <v>26</v>
      </c>
      <c r="K3244" s="4">
        <v>906248</v>
      </c>
      <c r="L3244" s="4" t="str">
        <f t="shared" si="352"/>
        <v>Submitted</v>
      </c>
      <c r="M3244" s="1">
        <v>806</v>
      </c>
      <c r="N3244" s="1" t="str">
        <f t="shared" si="353"/>
        <v>medium_risk</v>
      </c>
      <c r="O3244" s="1" t="str">
        <f t="shared" si="354"/>
        <v>Excellent</v>
      </c>
      <c r="P3244" s="1" t="str">
        <f t="shared" si="355"/>
        <v>Submitted</v>
      </c>
      <c r="Q3244" s="1" t="str">
        <f t="shared" si="356"/>
        <v>Valid</v>
      </c>
      <c r="R3244" s="1" t="s">
        <v>27</v>
      </c>
      <c r="S3244" s="4">
        <v>2934056</v>
      </c>
      <c r="T3244" s="1">
        <v>14.73</v>
      </c>
      <c r="U3244" s="1">
        <v>36</v>
      </c>
      <c r="V3244" s="1">
        <v>81501.56</v>
      </c>
      <c r="W3244" s="4">
        <f t="shared" si="357"/>
        <v>3601553.7400010838</v>
      </c>
      <c r="X3244" s="1" t="s">
        <v>59</v>
      </c>
      <c r="Y3244" s="1" t="s">
        <v>60</v>
      </c>
      <c r="Z3244" s="8">
        <v>48706</v>
      </c>
      <c r="AA3244" s="8" t="str">
        <f>TEXT(Table2[[#This Row],[Application_Date]],"yyy")</f>
        <v>2033</v>
      </c>
      <c r="AB3244" s="8" t="str">
        <f>TEXT(Table2[[#This Row],[Application_Date]],"mmmm")</f>
        <v>May</v>
      </c>
      <c r="AC3244" s="1" t="s">
        <v>41</v>
      </c>
      <c r="AD3244" s="1" t="s">
        <v>30</v>
      </c>
      <c r="AE3244" s="1" t="s">
        <v>62</v>
      </c>
    </row>
    <row r="3245" spans="1:31" x14ac:dyDescent="0.25">
      <c r="A3245" s="1" t="s">
        <v>6630</v>
      </c>
      <c r="B3245" s="1" t="str">
        <f>IF(COUNTIF($A$2:A3245,A3245)&gt;1,"Duplicate","Unique")</f>
        <v>Unique</v>
      </c>
      <c r="C3245" s="1" t="s">
        <v>6631</v>
      </c>
      <c r="D3245" s="1" t="s">
        <v>1280</v>
      </c>
      <c r="E3245" s="1" t="str">
        <f t="shared" si="351"/>
        <v>Submitted</v>
      </c>
      <c r="F3245" s="1" t="s">
        <v>35</v>
      </c>
      <c r="G3245" s="1">
        <v>42</v>
      </c>
      <c r="H3245" s="1" t="s">
        <v>24</v>
      </c>
      <c r="I3245" s="1" t="s">
        <v>25</v>
      </c>
      <c r="J3245" s="1" t="s">
        <v>26</v>
      </c>
      <c r="K3245" s="4">
        <v>1727729</v>
      </c>
      <c r="L3245" s="4" t="str">
        <f t="shared" si="352"/>
        <v>Submitted</v>
      </c>
      <c r="M3245" s="1">
        <v>680</v>
      </c>
      <c r="N3245" s="1" t="str">
        <f t="shared" si="353"/>
        <v>low_risk</v>
      </c>
      <c r="O3245" s="1" t="str">
        <f t="shared" si="354"/>
        <v>Excellent</v>
      </c>
      <c r="P3245" s="1" t="str">
        <f t="shared" si="355"/>
        <v>Submitted</v>
      </c>
      <c r="Q3245" s="1" t="str">
        <f t="shared" si="356"/>
        <v>Valid</v>
      </c>
      <c r="R3245" s="1" t="s">
        <v>82</v>
      </c>
      <c r="S3245" s="4">
        <v>1172802</v>
      </c>
      <c r="T3245" s="1">
        <v>15.55</v>
      </c>
      <c r="U3245" s="1">
        <v>120</v>
      </c>
      <c r="V3245" s="1">
        <v>9773.35</v>
      </c>
      <c r="W3245" s="4">
        <f t="shared" si="357"/>
        <v>1519755.925</v>
      </c>
      <c r="X3245" s="1" t="s">
        <v>39</v>
      </c>
      <c r="Y3245" s="1" t="s">
        <v>40</v>
      </c>
      <c r="Z3245" s="8">
        <v>48707</v>
      </c>
      <c r="AA3245" s="8" t="str">
        <f>TEXT(Table2[[#This Row],[Application_Date]],"yyy")</f>
        <v>2033</v>
      </c>
      <c r="AB3245" s="8" t="str">
        <f>TEXT(Table2[[#This Row],[Application_Date]],"mmmm")</f>
        <v>May</v>
      </c>
      <c r="AC3245" s="1" t="s">
        <v>52</v>
      </c>
      <c r="AD3245" s="1" t="s">
        <v>30</v>
      </c>
      <c r="AE3245" s="1" t="s">
        <v>66</v>
      </c>
    </row>
    <row r="3246" spans="1:31" x14ac:dyDescent="0.25">
      <c r="A3246" s="1" t="s">
        <v>6632</v>
      </c>
      <c r="B3246" s="1" t="str">
        <f>IF(COUNTIF($A$2:A3246,A3246)&gt;1,"Duplicate","Unique")</f>
        <v>Unique</v>
      </c>
      <c r="C3246" s="1" t="s">
        <v>6633</v>
      </c>
      <c r="D3246" s="1" t="s">
        <v>78</v>
      </c>
      <c r="E3246" s="1" t="str">
        <f t="shared" si="351"/>
        <v>Submitted</v>
      </c>
      <c r="F3246" s="1" t="s">
        <v>47</v>
      </c>
      <c r="G3246" s="1">
        <v>36</v>
      </c>
      <c r="H3246" s="1" t="s">
        <v>24</v>
      </c>
      <c r="I3246" s="1" t="s">
        <v>25</v>
      </c>
      <c r="J3246" s="1" t="s">
        <v>49</v>
      </c>
      <c r="K3246" s="4">
        <v>640895</v>
      </c>
      <c r="L3246" s="4" t="str">
        <f t="shared" si="352"/>
        <v>Submitted</v>
      </c>
      <c r="M3246" s="1">
        <v>849</v>
      </c>
      <c r="N3246" s="1" t="str">
        <f t="shared" si="353"/>
        <v>medium_risk</v>
      </c>
      <c r="O3246" s="1" t="str">
        <f t="shared" si="354"/>
        <v>Excellent</v>
      </c>
      <c r="P3246" s="1" t="str">
        <f t="shared" si="355"/>
        <v>Submitted</v>
      </c>
      <c r="Q3246" s="1" t="str">
        <f t="shared" si="356"/>
        <v>Valid</v>
      </c>
      <c r="R3246" s="1" t="s">
        <v>70</v>
      </c>
      <c r="S3246" s="4">
        <v>2774298</v>
      </c>
      <c r="T3246" s="1">
        <v>13.41</v>
      </c>
      <c r="U3246" s="1">
        <v>24</v>
      </c>
      <c r="V3246" s="1">
        <v>115595.75</v>
      </c>
      <c r="W3246" s="4">
        <f t="shared" si="357"/>
        <v>3100278.0619503236</v>
      </c>
      <c r="X3246" s="1" t="s">
        <v>28</v>
      </c>
      <c r="Y3246" s="1" t="s">
        <v>29</v>
      </c>
      <c r="Z3246" s="8">
        <v>48708</v>
      </c>
      <c r="AA3246" s="8" t="str">
        <f>TEXT(Table2[[#This Row],[Application_Date]],"yyy")</f>
        <v>2033</v>
      </c>
      <c r="AB3246" s="8" t="str">
        <f>TEXT(Table2[[#This Row],[Application_Date]],"mmmm")</f>
        <v>May</v>
      </c>
      <c r="AC3246" s="1" t="s">
        <v>61</v>
      </c>
      <c r="AD3246" s="1" t="s">
        <v>30</v>
      </c>
      <c r="AE3246" s="1" t="s">
        <v>62</v>
      </c>
    </row>
    <row r="3247" spans="1:31" x14ac:dyDescent="0.25">
      <c r="A3247" s="1" t="s">
        <v>6634</v>
      </c>
      <c r="B3247" s="1" t="str">
        <f>IF(COUNTIF($A$2:A3247,A3247)&gt;1,"Duplicate","Unique")</f>
        <v>Unique</v>
      </c>
      <c r="C3247" s="1" t="s">
        <v>6635</v>
      </c>
      <c r="D3247" s="1" t="s">
        <v>361</v>
      </c>
      <c r="E3247" s="1" t="str">
        <f t="shared" si="351"/>
        <v>Submitted</v>
      </c>
      <c r="F3247" s="1" t="s">
        <v>47</v>
      </c>
      <c r="G3247" s="1">
        <v>21</v>
      </c>
      <c r="H3247" s="1" t="s">
        <v>24</v>
      </c>
      <c r="I3247" s="1" t="s">
        <v>25</v>
      </c>
      <c r="J3247" s="1" t="s">
        <v>37</v>
      </c>
      <c r="K3247" s="4">
        <v>1165477</v>
      </c>
      <c r="L3247" s="4" t="str">
        <f t="shared" si="352"/>
        <v>Submitted</v>
      </c>
      <c r="M3247" s="1">
        <v>479</v>
      </c>
      <c r="N3247" s="1" t="str">
        <f t="shared" si="353"/>
        <v>High_risk</v>
      </c>
      <c r="O3247" s="1" t="str">
        <f t="shared" si="354"/>
        <v>Excellent</v>
      </c>
      <c r="P3247" s="1" t="str">
        <f t="shared" si="355"/>
        <v>Submitted</v>
      </c>
      <c r="Q3247" s="1" t="str">
        <f t="shared" si="356"/>
        <v>Valid</v>
      </c>
      <c r="R3247" s="1" t="s">
        <v>6</v>
      </c>
      <c r="S3247" s="4">
        <v>386608</v>
      </c>
      <c r="T3247" s="1">
        <v>15.31</v>
      </c>
      <c r="U3247" s="1">
        <v>60</v>
      </c>
      <c r="V3247" s="1">
        <v>6443.47</v>
      </c>
      <c r="W3247" s="4">
        <f t="shared" si="357"/>
        <v>493247.37333333335</v>
      </c>
      <c r="X3247" s="1" t="s">
        <v>39</v>
      </c>
      <c r="Y3247" s="1" t="s">
        <v>40</v>
      </c>
      <c r="Z3247" s="8">
        <v>48709</v>
      </c>
      <c r="AA3247" s="8" t="str">
        <f>TEXT(Table2[[#This Row],[Application_Date]],"yyy")</f>
        <v>2033</v>
      </c>
      <c r="AB3247" s="8" t="str">
        <f>TEXT(Table2[[#This Row],[Application_Date]],"mmmm")</f>
        <v>May</v>
      </c>
      <c r="AC3247" s="1" t="s">
        <v>61</v>
      </c>
      <c r="AD3247" s="1" t="s">
        <v>42</v>
      </c>
      <c r="AE3247" s="1" t="s">
        <v>31</v>
      </c>
    </row>
    <row r="3248" spans="1:31" x14ac:dyDescent="0.25">
      <c r="A3248" s="1" t="s">
        <v>6636</v>
      </c>
      <c r="B3248" s="1" t="str">
        <f>IF(COUNTIF($A$2:A3248,A3248)&gt;1,"Duplicate","Unique")</f>
        <v>Unique</v>
      </c>
      <c r="C3248" s="1" t="s">
        <v>6637</v>
      </c>
      <c r="D3248" s="1" t="s">
        <v>361</v>
      </c>
      <c r="E3248" s="1" t="str">
        <f t="shared" si="351"/>
        <v>Submitted</v>
      </c>
      <c r="F3248" s="1" t="s">
        <v>35</v>
      </c>
      <c r="G3248" s="1">
        <v>20</v>
      </c>
      <c r="H3248" s="1" t="s">
        <v>24</v>
      </c>
      <c r="I3248" s="1" t="s">
        <v>25</v>
      </c>
      <c r="J3248" s="1" t="s">
        <v>26</v>
      </c>
      <c r="K3248" s="4">
        <v>874646</v>
      </c>
      <c r="L3248" s="4" t="str">
        <f t="shared" si="352"/>
        <v>Submitted</v>
      </c>
      <c r="M3248" s="1">
        <v>397</v>
      </c>
      <c r="N3248" s="1" t="str">
        <f t="shared" si="353"/>
        <v>High_risk</v>
      </c>
      <c r="O3248" s="1" t="str">
        <f t="shared" si="354"/>
        <v>Excellent</v>
      </c>
      <c r="P3248" s="1" t="str">
        <f t="shared" si="355"/>
        <v>Submitted</v>
      </c>
      <c r="Q3248" s="1" t="str">
        <f t="shared" si="356"/>
        <v>Valid</v>
      </c>
      <c r="R3248" s="1" t="s">
        <v>6</v>
      </c>
      <c r="S3248" s="4">
        <v>4593402</v>
      </c>
      <c r="T3248" s="1">
        <v>10.65</v>
      </c>
      <c r="U3248" s="1">
        <v>60</v>
      </c>
      <c r="V3248" s="1">
        <v>76556.7</v>
      </c>
      <c r="W3248" s="4">
        <f t="shared" si="357"/>
        <v>4076644.2750000004</v>
      </c>
      <c r="X3248" s="1" t="s">
        <v>105</v>
      </c>
      <c r="Y3248" s="1" t="s">
        <v>106</v>
      </c>
      <c r="Z3248" s="8">
        <v>48710</v>
      </c>
      <c r="AA3248" s="8" t="str">
        <f>TEXT(Table2[[#This Row],[Application_Date]],"yyy")</f>
        <v>2033</v>
      </c>
      <c r="AB3248" s="8" t="str">
        <f>TEXT(Table2[[#This Row],[Application_Date]],"mmmm")</f>
        <v>May</v>
      </c>
      <c r="AC3248" s="1" t="s">
        <v>61</v>
      </c>
      <c r="AD3248" s="1" t="s">
        <v>30</v>
      </c>
      <c r="AE3248" s="1" t="s">
        <v>43</v>
      </c>
    </row>
    <row r="3249" spans="1:31" x14ac:dyDescent="0.25">
      <c r="A3249" s="1" t="s">
        <v>6638</v>
      </c>
      <c r="B3249" s="1" t="str">
        <f>IF(COUNTIF($A$2:A3249,A3249)&gt;1,"Duplicate","Unique")</f>
        <v>Unique</v>
      </c>
      <c r="C3249" s="1" t="s">
        <v>6639</v>
      </c>
      <c r="D3249" s="1" t="s">
        <v>293</v>
      </c>
      <c r="E3249" s="1" t="str">
        <f t="shared" si="351"/>
        <v>Submitted</v>
      </c>
      <c r="F3249" s="1" t="s">
        <v>47</v>
      </c>
      <c r="G3249" s="1">
        <v>65</v>
      </c>
      <c r="H3249" s="1" t="s">
        <v>36</v>
      </c>
      <c r="I3249" s="1" t="s">
        <v>48</v>
      </c>
      <c r="J3249" s="1" t="s">
        <v>26</v>
      </c>
      <c r="K3249" s="4">
        <v>2451632</v>
      </c>
      <c r="L3249" s="4" t="str">
        <f t="shared" si="352"/>
        <v>Submitted</v>
      </c>
      <c r="M3249" s="1">
        <v>736</v>
      </c>
      <c r="N3249" s="1" t="str">
        <f t="shared" si="353"/>
        <v>low_risk</v>
      </c>
      <c r="O3249" s="1" t="str">
        <f t="shared" si="354"/>
        <v>Excellent</v>
      </c>
      <c r="P3249" s="1" t="str">
        <f t="shared" si="355"/>
        <v>Submitted</v>
      </c>
      <c r="Q3249" s="1" t="str">
        <f t="shared" si="356"/>
        <v>Valid</v>
      </c>
      <c r="R3249" s="1" t="s">
        <v>70</v>
      </c>
      <c r="S3249" s="4">
        <v>625529</v>
      </c>
      <c r="T3249" s="1">
        <v>8.82</v>
      </c>
      <c r="U3249" s="1">
        <v>180</v>
      </c>
      <c r="V3249" s="1">
        <v>3475.16</v>
      </c>
      <c r="W3249" s="4">
        <f t="shared" si="357"/>
        <v>459763.815</v>
      </c>
      <c r="X3249" s="1" t="s">
        <v>59</v>
      </c>
      <c r="Y3249" s="1" t="s">
        <v>60</v>
      </c>
      <c r="Z3249" s="8">
        <v>48711</v>
      </c>
      <c r="AA3249" s="8" t="str">
        <f>TEXT(Table2[[#This Row],[Application_Date]],"yyy")</f>
        <v>2033</v>
      </c>
      <c r="AB3249" s="8" t="str">
        <f>TEXT(Table2[[#This Row],[Application_Date]],"mmmm")</f>
        <v>May</v>
      </c>
      <c r="AC3249" s="1" t="s">
        <v>61</v>
      </c>
      <c r="AD3249" s="1" t="s">
        <v>30</v>
      </c>
      <c r="AE3249" s="1" t="s">
        <v>62</v>
      </c>
    </row>
    <row r="3250" spans="1:31" x14ac:dyDescent="0.25">
      <c r="A3250" s="1" t="s">
        <v>6640</v>
      </c>
      <c r="B3250" s="1" t="str">
        <f>IF(COUNTIF($A$2:A3250,A3250)&gt;1,"Duplicate","Unique")</f>
        <v>Unique</v>
      </c>
      <c r="C3250" s="1" t="s">
        <v>6641</v>
      </c>
      <c r="D3250" s="1" t="s">
        <v>148</v>
      </c>
      <c r="E3250" s="1" t="str">
        <f t="shared" si="351"/>
        <v>Submitted</v>
      </c>
      <c r="F3250" s="1" t="s">
        <v>35</v>
      </c>
      <c r="G3250" s="1">
        <v>37</v>
      </c>
      <c r="H3250" s="1" t="s">
        <v>24</v>
      </c>
      <c r="I3250" s="1" t="s">
        <v>25</v>
      </c>
      <c r="J3250" s="1" t="s">
        <v>70</v>
      </c>
      <c r="K3250" s="4">
        <v>2400898</v>
      </c>
      <c r="L3250" s="4" t="str">
        <f t="shared" si="352"/>
        <v>Submitted</v>
      </c>
      <c r="M3250" s="1">
        <v>550</v>
      </c>
      <c r="N3250" s="1" t="str">
        <f t="shared" si="353"/>
        <v>High_risk</v>
      </c>
      <c r="O3250" s="1" t="str">
        <f t="shared" si="354"/>
        <v>Excellent</v>
      </c>
      <c r="P3250" s="1" t="str">
        <f t="shared" si="355"/>
        <v>Submitted</v>
      </c>
      <c r="Q3250" s="1" t="str">
        <f t="shared" si="356"/>
        <v>Valid</v>
      </c>
      <c r="R3250" s="1" t="s">
        <v>27</v>
      </c>
      <c r="S3250" s="4">
        <v>4893273</v>
      </c>
      <c r="T3250" s="1">
        <v>10.17</v>
      </c>
      <c r="U3250" s="1">
        <v>120</v>
      </c>
      <c r="V3250" s="1">
        <v>40777.279999999999</v>
      </c>
      <c r="W3250" s="4">
        <f t="shared" si="357"/>
        <v>4147048.8675000002</v>
      </c>
      <c r="X3250" s="1" t="s">
        <v>50</v>
      </c>
      <c r="Y3250" s="1" t="s">
        <v>51</v>
      </c>
      <c r="Z3250" s="8">
        <v>48712</v>
      </c>
      <c r="AA3250" s="8" t="str">
        <f>TEXT(Table2[[#This Row],[Application_Date]],"yyy")</f>
        <v>2033</v>
      </c>
      <c r="AB3250" s="8" t="str">
        <f>TEXT(Table2[[#This Row],[Application_Date]],"mmmm")</f>
        <v>May</v>
      </c>
      <c r="AC3250" s="1" t="s">
        <v>61</v>
      </c>
      <c r="AD3250" s="1" t="s">
        <v>42</v>
      </c>
      <c r="AE3250" s="1" t="s">
        <v>43</v>
      </c>
    </row>
    <row r="3251" spans="1:31" x14ac:dyDescent="0.25">
      <c r="A3251" s="1" t="s">
        <v>6642</v>
      </c>
      <c r="B3251" s="1" t="str">
        <f>IF(COUNTIF($A$2:A3251,A3251)&gt;1,"Duplicate","Unique")</f>
        <v>Unique</v>
      </c>
      <c r="C3251" s="1" t="s">
        <v>6643</v>
      </c>
      <c r="D3251" s="1" t="s">
        <v>121</v>
      </c>
      <c r="E3251" s="1" t="str">
        <f t="shared" si="351"/>
        <v>Submitted</v>
      </c>
      <c r="F3251" s="1" t="s">
        <v>47</v>
      </c>
      <c r="G3251" s="1">
        <v>43</v>
      </c>
      <c r="H3251" s="1" t="s">
        <v>24</v>
      </c>
      <c r="I3251" s="1" t="s">
        <v>48</v>
      </c>
      <c r="J3251" s="1" t="s">
        <v>70</v>
      </c>
      <c r="K3251" s="4">
        <v>986789</v>
      </c>
      <c r="L3251" s="4" t="str">
        <f t="shared" si="352"/>
        <v>Submitted</v>
      </c>
      <c r="M3251" s="1">
        <v>327</v>
      </c>
      <c r="N3251" s="1" t="str">
        <f t="shared" si="353"/>
        <v>High_risk</v>
      </c>
      <c r="O3251" s="1" t="str">
        <f t="shared" si="354"/>
        <v>Excellent</v>
      </c>
      <c r="P3251" s="1" t="str">
        <f t="shared" si="355"/>
        <v>Submitted</v>
      </c>
      <c r="Q3251" s="1" t="str">
        <f t="shared" si="356"/>
        <v>Valid</v>
      </c>
      <c r="R3251" s="1" t="s">
        <v>38</v>
      </c>
      <c r="S3251" s="4">
        <v>4171099</v>
      </c>
      <c r="T3251" s="1">
        <v>12.53</v>
      </c>
      <c r="U3251" s="1">
        <v>180</v>
      </c>
      <c r="V3251" s="1">
        <v>23172.77</v>
      </c>
      <c r="W3251" s="4">
        <f t="shared" si="357"/>
        <v>4355322.5391666666</v>
      </c>
      <c r="X3251" s="1" t="s">
        <v>28</v>
      </c>
      <c r="Y3251" s="1" t="s">
        <v>29</v>
      </c>
      <c r="Z3251" s="8">
        <v>48713</v>
      </c>
      <c r="AA3251" s="8" t="str">
        <f>TEXT(Table2[[#This Row],[Application_Date]],"yyy")</f>
        <v>2033</v>
      </c>
      <c r="AB3251" s="8" t="str">
        <f>TEXT(Table2[[#This Row],[Application_Date]],"mmmm")</f>
        <v>May</v>
      </c>
      <c r="AC3251" s="1" t="s">
        <v>61</v>
      </c>
      <c r="AD3251" s="1" t="s">
        <v>42</v>
      </c>
      <c r="AE3251" s="1" t="s">
        <v>66</v>
      </c>
    </row>
    <row r="3252" spans="1:31" x14ac:dyDescent="0.25">
      <c r="A3252" s="1" t="s">
        <v>6644</v>
      </c>
      <c r="B3252" s="1" t="str">
        <f>IF(COUNTIF($A$2:A3252,A3252)&gt;1,"Duplicate","Unique")</f>
        <v>Unique</v>
      </c>
      <c r="C3252" s="1" t="s">
        <v>6645</v>
      </c>
      <c r="D3252" s="1" t="s">
        <v>575</v>
      </c>
      <c r="E3252" s="1" t="str">
        <f t="shared" si="351"/>
        <v>Submitted</v>
      </c>
      <c r="F3252" s="1" t="s">
        <v>47</v>
      </c>
      <c r="G3252" s="1">
        <v>28</v>
      </c>
      <c r="H3252" s="1" t="s">
        <v>36</v>
      </c>
      <c r="I3252" s="1" t="s">
        <v>48</v>
      </c>
      <c r="J3252" s="1" t="s">
        <v>49</v>
      </c>
      <c r="K3252" s="4">
        <v>1404424</v>
      </c>
      <c r="L3252" s="4" t="str">
        <f t="shared" si="352"/>
        <v>Submitted</v>
      </c>
      <c r="M3252" s="1">
        <v>323</v>
      </c>
      <c r="N3252" s="1" t="str">
        <f t="shared" si="353"/>
        <v>High_risk</v>
      </c>
      <c r="O3252" s="1" t="str">
        <f t="shared" si="354"/>
        <v>Excellent</v>
      </c>
      <c r="P3252" s="1" t="str">
        <f t="shared" si="355"/>
        <v>Submitted</v>
      </c>
      <c r="Q3252" s="1" t="str">
        <f t="shared" si="356"/>
        <v>Valid</v>
      </c>
      <c r="R3252" s="1" t="s">
        <v>70</v>
      </c>
      <c r="S3252" s="4">
        <v>1838270</v>
      </c>
      <c r="T3252" s="1">
        <v>11.12</v>
      </c>
      <c r="U3252" s="1">
        <v>36</v>
      </c>
      <c r="V3252" s="1">
        <v>51063.06</v>
      </c>
      <c r="W3252" s="4">
        <f t="shared" si="357"/>
        <v>1703463.5334284585</v>
      </c>
      <c r="X3252" s="1" t="s">
        <v>95</v>
      </c>
      <c r="Y3252" s="1" t="s">
        <v>96</v>
      </c>
      <c r="Z3252" s="8">
        <v>48714</v>
      </c>
      <c r="AA3252" s="8" t="str">
        <f>TEXT(Table2[[#This Row],[Application_Date]],"yyy")</f>
        <v>2033</v>
      </c>
      <c r="AB3252" s="8" t="str">
        <f>TEXT(Table2[[#This Row],[Application_Date]],"mmmm")</f>
        <v>May</v>
      </c>
      <c r="AC3252" s="1" t="s">
        <v>61</v>
      </c>
      <c r="AD3252" s="1" t="s">
        <v>42</v>
      </c>
      <c r="AE3252" s="1" t="s">
        <v>62</v>
      </c>
    </row>
    <row r="3253" spans="1:31" x14ac:dyDescent="0.25">
      <c r="A3253" s="1" t="s">
        <v>6646</v>
      </c>
      <c r="B3253" s="1" t="str">
        <f>IF(COUNTIF($A$2:A3253,A3253)&gt;1,"Duplicate","Unique")</f>
        <v>Unique</v>
      </c>
      <c r="C3253" s="1" t="s">
        <v>6647</v>
      </c>
      <c r="D3253" s="1" t="s">
        <v>133</v>
      </c>
      <c r="E3253" s="1" t="str">
        <f t="shared" si="351"/>
        <v>Submitted</v>
      </c>
      <c r="F3253" s="1" t="s">
        <v>47</v>
      </c>
      <c r="G3253" s="1">
        <v>60</v>
      </c>
      <c r="H3253" s="1" t="s">
        <v>36</v>
      </c>
      <c r="I3253" s="1" t="s">
        <v>25</v>
      </c>
      <c r="J3253" s="1" t="s">
        <v>49</v>
      </c>
      <c r="K3253" s="4">
        <v>1973756</v>
      </c>
      <c r="L3253" s="4" t="str">
        <f t="shared" si="352"/>
        <v>Submitted</v>
      </c>
      <c r="M3253" s="1">
        <v>526</v>
      </c>
      <c r="N3253" s="1" t="str">
        <f t="shared" si="353"/>
        <v>High_risk</v>
      </c>
      <c r="O3253" s="1" t="str">
        <f t="shared" si="354"/>
        <v>Excellent</v>
      </c>
      <c r="P3253" s="1" t="str">
        <f t="shared" si="355"/>
        <v>Submitted</v>
      </c>
      <c r="Q3253" s="1" t="str">
        <f t="shared" si="356"/>
        <v>Valid</v>
      </c>
      <c r="R3253" s="1" t="s">
        <v>82</v>
      </c>
      <c r="S3253" s="4">
        <v>800839</v>
      </c>
      <c r="T3253" s="1">
        <v>12.67</v>
      </c>
      <c r="U3253" s="1">
        <v>120</v>
      </c>
      <c r="V3253" s="1">
        <v>6673.66</v>
      </c>
      <c r="W3253" s="4">
        <f t="shared" si="357"/>
        <v>845552.51083333336</v>
      </c>
      <c r="X3253" s="1" t="s">
        <v>85</v>
      </c>
      <c r="Y3253" s="1" t="s">
        <v>86</v>
      </c>
      <c r="Z3253" s="8">
        <v>48715</v>
      </c>
      <c r="AA3253" s="8" t="str">
        <f>TEXT(Table2[[#This Row],[Application_Date]],"yyy")</f>
        <v>2033</v>
      </c>
      <c r="AB3253" s="8" t="str">
        <f>TEXT(Table2[[#This Row],[Application_Date]],"mmmm")</f>
        <v>May</v>
      </c>
      <c r="AC3253" s="1" t="s">
        <v>52</v>
      </c>
      <c r="AD3253" s="1" t="s">
        <v>30</v>
      </c>
      <c r="AE3253" s="1" t="s">
        <v>66</v>
      </c>
    </row>
    <row r="3254" spans="1:31" x14ac:dyDescent="0.25">
      <c r="A3254" s="1" t="s">
        <v>6648</v>
      </c>
      <c r="B3254" s="1" t="str">
        <f>IF(COUNTIF($A$2:A3254,A3254)&gt;1,"Duplicate","Unique")</f>
        <v>Unique</v>
      </c>
      <c r="C3254" s="1" t="s">
        <v>6649</v>
      </c>
      <c r="D3254" s="1" t="s">
        <v>112</v>
      </c>
      <c r="E3254" s="1" t="str">
        <f t="shared" si="351"/>
        <v>Submitted</v>
      </c>
      <c r="F3254" s="1" t="s">
        <v>47</v>
      </c>
      <c r="G3254" s="1">
        <v>21</v>
      </c>
      <c r="H3254" s="1" t="s">
        <v>24</v>
      </c>
      <c r="I3254" s="1" t="s">
        <v>25</v>
      </c>
      <c r="J3254" s="1" t="s">
        <v>70</v>
      </c>
      <c r="K3254" s="4">
        <v>2270273</v>
      </c>
      <c r="L3254" s="4" t="str">
        <f t="shared" si="352"/>
        <v>Submitted</v>
      </c>
      <c r="M3254" s="1">
        <v>813</v>
      </c>
      <c r="N3254" s="1" t="str">
        <f t="shared" si="353"/>
        <v>medium_risk</v>
      </c>
      <c r="O3254" s="1" t="str">
        <f t="shared" si="354"/>
        <v>Excellent</v>
      </c>
      <c r="P3254" s="1" t="str">
        <f t="shared" si="355"/>
        <v>Submitted</v>
      </c>
      <c r="Q3254" s="1" t="str">
        <f t="shared" si="356"/>
        <v>Valid</v>
      </c>
      <c r="R3254" s="1" t="s">
        <v>27</v>
      </c>
      <c r="S3254" s="4">
        <v>4014348</v>
      </c>
      <c r="T3254" s="1">
        <v>15.76</v>
      </c>
      <c r="U3254" s="1">
        <v>24</v>
      </c>
      <c r="V3254" s="1">
        <v>167264.5</v>
      </c>
      <c r="W3254" s="4">
        <f t="shared" si="357"/>
        <v>5272177.0495559257</v>
      </c>
      <c r="X3254" s="1" t="s">
        <v>85</v>
      </c>
      <c r="Y3254" s="1" t="s">
        <v>86</v>
      </c>
      <c r="Z3254" s="8">
        <v>48716</v>
      </c>
      <c r="AA3254" s="8" t="str">
        <f>TEXT(Table2[[#This Row],[Application_Date]],"yyy")</f>
        <v>2033</v>
      </c>
      <c r="AB3254" s="8" t="str">
        <f>TEXT(Table2[[#This Row],[Application_Date]],"mmmm")</f>
        <v>May</v>
      </c>
      <c r="AC3254" s="1" t="s">
        <v>61</v>
      </c>
      <c r="AD3254" s="1" t="s">
        <v>30</v>
      </c>
      <c r="AE3254" s="1" t="s">
        <v>66</v>
      </c>
    </row>
    <row r="3255" spans="1:31" x14ac:dyDescent="0.25">
      <c r="A3255" s="1" t="s">
        <v>6650</v>
      </c>
      <c r="B3255" s="1" t="str">
        <f>IF(COUNTIF($A$2:A3255,A3255)&gt;1,"Duplicate","Unique")</f>
        <v>Unique</v>
      </c>
      <c r="C3255" s="1" t="s">
        <v>6651</v>
      </c>
      <c r="D3255" s="1" t="s">
        <v>279</v>
      </c>
      <c r="E3255" s="1" t="str">
        <f t="shared" si="351"/>
        <v>Submitted</v>
      </c>
      <c r="F3255" s="1" t="s">
        <v>47</v>
      </c>
      <c r="G3255" s="1">
        <v>61</v>
      </c>
      <c r="H3255" s="1" t="s">
        <v>36</v>
      </c>
      <c r="I3255" s="1" t="s">
        <v>48</v>
      </c>
      <c r="J3255" s="1" t="s">
        <v>37</v>
      </c>
      <c r="K3255" s="4">
        <v>2408804</v>
      </c>
      <c r="L3255" s="4" t="str">
        <f t="shared" si="352"/>
        <v>Submitted</v>
      </c>
      <c r="M3255" s="1">
        <v>620</v>
      </c>
      <c r="N3255" s="1" t="str">
        <f t="shared" si="353"/>
        <v>low_risk</v>
      </c>
      <c r="O3255" s="1" t="str">
        <f t="shared" si="354"/>
        <v>Excellent</v>
      </c>
      <c r="P3255" s="1" t="str">
        <f t="shared" si="355"/>
        <v>Submitted</v>
      </c>
      <c r="Q3255" s="1" t="str">
        <f t="shared" si="356"/>
        <v>Valid</v>
      </c>
      <c r="R3255" s="1" t="s">
        <v>6</v>
      </c>
      <c r="S3255" s="4">
        <v>2671033</v>
      </c>
      <c r="T3255" s="1">
        <v>9.35</v>
      </c>
      <c r="U3255" s="1">
        <v>12</v>
      </c>
      <c r="V3255" s="1">
        <v>222586.08</v>
      </c>
      <c r="W3255" s="4">
        <f t="shared" si="357"/>
        <v>2083250.6971894172</v>
      </c>
      <c r="X3255" s="1" t="s">
        <v>105</v>
      </c>
      <c r="Y3255" s="1" t="s">
        <v>106</v>
      </c>
      <c r="Z3255" s="8">
        <v>48717</v>
      </c>
      <c r="AA3255" s="8" t="str">
        <f>TEXT(Table2[[#This Row],[Application_Date]],"yyy")</f>
        <v>2033</v>
      </c>
      <c r="AB3255" s="8" t="str">
        <f>TEXT(Table2[[#This Row],[Application_Date]],"mmmm")</f>
        <v>May</v>
      </c>
      <c r="AC3255" s="1" t="s">
        <v>61</v>
      </c>
      <c r="AD3255" s="1" t="s">
        <v>30</v>
      </c>
      <c r="AE3255" s="1" t="s">
        <v>43</v>
      </c>
    </row>
    <row r="3256" spans="1:31" x14ac:dyDescent="0.25">
      <c r="A3256" s="1" t="s">
        <v>6652</v>
      </c>
      <c r="B3256" s="1" t="str">
        <f>IF(COUNTIF($A$2:A3256,A3256)&gt;1,"Duplicate","Unique")</f>
        <v>Unique</v>
      </c>
      <c r="C3256" s="1" t="s">
        <v>6653</v>
      </c>
      <c r="D3256" s="1" t="s">
        <v>587</v>
      </c>
      <c r="E3256" s="1" t="str">
        <f t="shared" si="351"/>
        <v>Submitted</v>
      </c>
      <c r="F3256" s="1" t="s">
        <v>35</v>
      </c>
      <c r="G3256" s="1">
        <v>21</v>
      </c>
      <c r="H3256" s="1" t="s">
        <v>24</v>
      </c>
      <c r="I3256" s="1" t="s">
        <v>48</v>
      </c>
      <c r="J3256" s="1" t="s">
        <v>26</v>
      </c>
      <c r="K3256" s="4">
        <v>-50000</v>
      </c>
      <c r="L3256" s="4" t="str">
        <f t="shared" si="352"/>
        <v>Submitted</v>
      </c>
      <c r="M3256" s="1">
        <v>316</v>
      </c>
      <c r="N3256" s="1" t="str">
        <f t="shared" si="353"/>
        <v>High_risk</v>
      </c>
      <c r="O3256" s="1" t="str">
        <f t="shared" si="354"/>
        <v>Excellent</v>
      </c>
      <c r="P3256" s="1" t="str">
        <f t="shared" si="355"/>
        <v>Submitted</v>
      </c>
      <c r="Q3256" s="1" t="str">
        <f t="shared" si="356"/>
        <v>Valid</v>
      </c>
      <c r="R3256" s="1" t="s">
        <v>27</v>
      </c>
      <c r="S3256" s="4">
        <v>0</v>
      </c>
      <c r="T3256" s="1">
        <v>16.61</v>
      </c>
      <c r="U3256" s="1">
        <v>180</v>
      </c>
      <c r="V3256" s="1">
        <v>1388.89</v>
      </c>
      <c r="W3256" s="4">
        <f t="shared" si="357"/>
        <v>0</v>
      </c>
      <c r="X3256" s="1" t="s">
        <v>39</v>
      </c>
      <c r="Y3256" s="1" t="s">
        <v>40</v>
      </c>
      <c r="Z3256" s="8">
        <v>48718</v>
      </c>
      <c r="AA3256" s="8" t="str">
        <f>TEXT(Table2[[#This Row],[Application_Date]],"yyy")</f>
        <v>2033</v>
      </c>
      <c r="AB3256" s="8" t="str">
        <f>TEXT(Table2[[#This Row],[Application_Date]],"mmmm")</f>
        <v>May</v>
      </c>
      <c r="AC3256" s="1" t="s">
        <v>61</v>
      </c>
      <c r="AD3256" s="1" t="s">
        <v>42</v>
      </c>
      <c r="AE3256" s="1" t="s">
        <v>43</v>
      </c>
    </row>
    <row r="3257" spans="1:31" x14ac:dyDescent="0.25">
      <c r="A3257" s="1" t="s">
        <v>6654</v>
      </c>
      <c r="B3257" s="1" t="str">
        <f>IF(COUNTIF($A$2:A3257,A3257)&gt;1,"Duplicate","Unique")</f>
        <v>Unique</v>
      </c>
      <c r="C3257" s="1" t="s">
        <v>6655</v>
      </c>
      <c r="D3257" s="1" t="s">
        <v>575</v>
      </c>
      <c r="E3257" s="1" t="str">
        <f t="shared" si="351"/>
        <v>Submitted</v>
      </c>
      <c r="F3257" s="1" t="s">
        <v>35</v>
      </c>
      <c r="G3257" s="1">
        <v>33</v>
      </c>
      <c r="H3257" s="1" t="s">
        <v>24</v>
      </c>
      <c r="I3257" s="1" t="s">
        <v>48</v>
      </c>
      <c r="J3257" s="1" t="s">
        <v>26</v>
      </c>
      <c r="K3257" s="4">
        <v>1175454</v>
      </c>
      <c r="L3257" s="4" t="str">
        <f t="shared" si="352"/>
        <v>Submitted</v>
      </c>
      <c r="M3257" s="1">
        <v>360</v>
      </c>
      <c r="N3257" s="1" t="str">
        <f t="shared" si="353"/>
        <v>High_risk</v>
      </c>
      <c r="O3257" s="1" t="str">
        <f t="shared" si="354"/>
        <v>Excellent</v>
      </c>
      <c r="P3257" s="1" t="str">
        <f t="shared" si="355"/>
        <v>Submitted</v>
      </c>
      <c r="Q3257" s="1" t="str">
        <f t="shared" si="356"/>
        <v>Valid</v>
      </c>
      <c r="R3257" s="1" t="s">
        <v>6</v>
      </c>
      <c r="S3257" s="4">
        <v>3829126</v>
      </c>
      <c r="T3257" s="1">
        <v>10.33</v>
      </c>
      <c r="U3257" s="1">
        <v>36</v>
      </c>
      <c r="V3257" s="1">
        <v>106364.61</v>
      </c>
      <c r="W3257" s="4">
        <f t="shared" si="357"/>
        <v>3296239.2989768349</v>
      </c>
      <c r="X3257" s="1" t="s">
        <v>39</v>
      </c>
      <c r="Y3257" s="1" t="s">
        <v>40</v>
      </c>
      <c r="Z3257" s="8">
        <v>48719</v>
      </c>
      <c r="AA3257" s="8" t="str">
        <f>TEXT(Table2[[#This Row],[Application_Date]],"yyy")</f>
        <v>2033</v>
      </c>
      <c r="AB3257" s="8" t="str">
        <f>TEXT(Table2[[#This Row],[Application_Date]],"mmmm")</f>
        <v>May</v>
      </c>
      <c r="AC3257" s="1" t="s">
        <v>41</v>
      </c>
      <c r="AD3257" s="1" t="s">
        <v>42</v>
      </c>
      <c r="AE3257" s="1" t="s">
        <v>62</v>
      </c>
    </row>
    <row r="3258" spans="1:31" x14ac:dyDescent="0.25">
      <c r="A3258" s="1" t="s">
        <v>6656</v>
      </c>
      <c r="B3258" s="1" t="str">
        <f>IF(COUNTIF($A$2:A3258,A3258)&gt;1,"Duplicate","Unique")</f>
        <v>Unique</v>
      </c>
      <c r="C3258" s="1" t="s">
        <v>6657</v>
      </c>
      <c r="D3258" s="1" t="s">
        <v>309</v>
      </c>
      <c r="E3258" s="1" t="str">
        <f t="shared" si="351"/>
        <v>Submitted</v>
      </c>
      <c r="F3258" s="1" t="s">
        <v>35</v>
      </c>
      <c r="G3258" s="1">
        <v>44</v>
      </c>
      <c r="H3258" s="1" t="s">
        <v>24</v>
      </c>
      <c r="I3258" s="1" t="s">
        <v>48</v>
      </c>
      <c r="J3258" s="1" t="s">
        <v>37</v>
      </c>
      <c r="K3258" s="4">
        <v>1168616</v>
      </c>
      <c r="L3258" s="4" t="str">
        <f t="shared" si="352"/>
        <v>Submitted</v>
      </c>
      <c r="M3258" s="1">
        <v>426</v>
      </c>
      <c r="N3258" s="1" t="str">
        <f t="shared" si="353"/>
        <v>High_risk</v>
      </c>
      <c r="O3258" s="1" t="str">
        <f t="shared" si="354"/>
        <v>Excellent</v>
      </c>
      <c r="P3258" s="1" t="str">
        <f t="shared" si="355"/>
        <v>Submitted</v>
      </c>
      <c r="Q3258" s="1" t="str">
        <f t="shared" si="356"/>
        <v>Valid</v>
      </c>
      <c r="R3258" s="1" t="s">
        <v>70</v>
      </c>
      <c r="S3258" s="4">
        <v>2530484</v>
      </c>
      <c r="T3258" s="1">
        <v>7.78</v>
      </c>
      <c r="U3258" s="1">
        <v>120</v>
      </c>
      <c r="V3258" s="1">
        <v>21087.37</v>
      </c>
      <c r="W3258" s="4">
        <f t="shared" si="357"/>
        <v>1640597.1266666667</v>
      </c>
      <c r="X3258" s="1" t="s">
        <v>50</v>
      </c>
      <c r="Y3258" s="1" t="s">
        <v>51</v>
      </c>
      <c r="Z3258" s="8">
        <v>48720</v>
      </c>
      <c r="AA3258" s="8" t="str">
        <f>TEXT(Table2[[#This Row],[Application_Date]],"yyy")</f>
        <v>2033</v>
      </c>
      <c r="AB3258" s="8" t="str">
        <f>TEXT(Table2[[#This Row],[Application_Date]],"mmmm")</f>
        <v>May</v>
      </c>
      <c r="AC3258" s="1" t="s">
        <v>61</v>
      </c>
      <c r="AD3258" s="1" t="s">
        <v>30</v>
      </c>
      <c r="AE3258" s="1" t="s">
        <v>62</v>
      </c>
    </row>
    <row r="3259" spans="1:31" x14ac:dyDescent="0.25">
      <c r="A3259" s="1" t="s">
        <v>6658</v>
      </c>
      <c r="B3259" s="1" t="str">
        <f>IF(COUNTIF($A$2:A3259,A3259)&gt;1,"Duplicate","Unique")</f>
        <v>Unique</v>
      </c>
      <c r="C3259" s="1" t="s">
        <v>6659</v>
      </c>
      <c r="D3259" s="1" t="s">
        <v>284</v>
      </c>
      <c r="E3259" s="1" t="str">
        <f t="shared" si="351"/>
        <v>Submitted</v>
      </c>
      <c r="F3259" s="1" t="s">
        <v>47</v>
      </c>
      <c r="G3259" s="1">
        <v>46</v>
      </c>
      <c r="H3259" s="1" t="s">
        <v>24</v>
      </c>
      <c r="I3259" s="1" t="s">
        <v>48</v>
      </c>
      <c r="J3259" s="1" t="s">
        <v>26</v>
      </c>
      <c r="K3259" s="4">
        <v>864331</v>
      </c>
      <c r="L3259" s="4" t="str">
        <f t="shared" si="352"/>
        <v>Submitted</v>
      </c>
      <c r="M3259" s="1">
        <v>641</v>
      </c>
      <c r="N3259" s="1" t="str">
        <f t="shared" si="353"/>
        <v>low_risk</v>
      </c>
      <c r="O3259" s="1" t="str">
        <f t="shared" si="354"/>
        <v>Excellent</v>
      </c>
      <c r="P3259" s="1" t="str">
        <f t="shared" si="355"/>
        <v>Submitted</v>
      </c>
      <c r="Q3259" s="1" t="str">
        <f t="shared" si="356"/>
        <v>Valid</v>
      </c>
      <c r="R3259" s="1" t="s">
        <v>6</v>
      </c>
      <c r="S3259" s="4">
        <v>4349710</v>
      </c>
      <c r="T3259" s="1">
        <v>13.68</v>
      </c>
      <c r="U3259" s="1">
        <v>24</v>
      </c>
      <c r="V3259" s="1">
        <v>181237.92</v>
      </c>
      <c r="W3259" s="4">
        <f t="shared" si="357"/>
        <v>4958669.4582686024</v>
      </c>
      <c r="X3259" s="1" t="s">
        <v>105</v>
      </c>
      <c r="Y3259" s="1" t="s">
        <v>106</v>
      </c>
      <c r="Z3259" s="8">
        <v>48721</v>
      </c>
      <c r="AA3259" s="8" t="str">
        <f>TEXT(Table2[[#This Row],[Application_Date]],"yyy")</f>
        <v>2033</v>
      </c>
      <c r="AB3259" s="8" t="str">
        <f>TEXT(Table2[[#This Row],[Application_Date]],"mmmm")</f>
        <v>May</v>
      </c>
      <c r="AC3259" s="1" t="s">
        <v>61</v>
      </c>
      <c r="AD3259" s="1" t="s">
        <v>30</v>
      </c>
      <c r="AE3259" s="1" t="s">
        <v>31</v>
      </c>
    </row>
    <row r="3260" spans="1:31" x14ac:dyDescent="0.25">
      <c r="A3260" s="1" t="s">
        <v>6660</v>
      </c>
      <c r="B3260" s="1" t="str">
        <f>IF(COUNTIF($A$2:A3260,A3260)&gt;1,"Duplicate","Unique")</f>
        <v>Unique</v>
      </c>
      <c r="C3260" s="1" t="s">
        <v>6661</v>
      </c>
      <c r="D3260" s="1" t="s">
        <v>366</v>
      </c>
      <c r="E3260" s="1" t="str">
        <f t="shared" si="351"/>
        <v>Submitted</v>
      </c>
      <c r="F3260" s="1" t="s">
        <v>47</v>
      </c>
      <c r="G3260" s="1">
        <v>26</v>
      </c>
      <c r="H3260" s="1" t="s">
        <v>24</v>
      </c>
      <c r="I3260" s="1" t="s">
        <v>48</v>
      </c>
      <c r="J3260" s="1" t="s">
        <v>49</v>
      </c>
      <c r="K3260" s="4">
        <v>337170</v>
      </c>
      <c r="L3260" s="4" t="str">
        <f t="shared" si="352"/>
        <v>Submitted</v>
      </c>
      <c r="M3260" s="1">
        <v>869</v>
      </c>
      <c r="N3260" s="1" t="str">
        <f t="shared" si="353"/>
        <v>medium_risk</v>
      </c>
      <c r="O3260" s="1" t="str">
        <f t="shared" si="354"/>
        <v>Excellent</v>
      </c>
      <c r="P3260" s="1" t="str">
        <f t="shared" si="355"/>
        <v>Submitted</v>
      </c>
      <c r="Q3260" s="1" t="str">
        <f t="shared" si="356"/>
        <v>Valid</v>
      </c>
      <c r="R3260" s="1" t="s">
        <v>38</v>
      </c>
      <c r="S3260" s="4">
        <v>4292533</v>
      </c>
      <c r="T3260" s="1">
        <v>16.989999999999998</v>
      </c>
      <c r="U3260" s="1">
        <v>120</v>
      </c>
      <c r="V3260" s="1">
        <v>35771.11</v>
      </c>
      <c r="W3260" s="4">
        <f t="shared" si="357"/>
        <v>6077511.3058333332</v>
      </c>
      <c r="X3260" s="1" t="s">
        <v>50</v>
      </c>
      <c r="Y3260" s="1" t="s">
        <v>51</v>
      </c>
      <c r="Z3260" s="8">
        <v>48722</v>
      </c>
      <c r="AA3260" s="8" t="str">
        <f>TEXT(Table2[[#This Row],[Application_Date]],"yyy")</f>
        <v>2033</v>
      </c>
      <c r="AB3260" s="8" t="str">
        <f>TEXT(Table2[[#This Row],[Application_Date]],"mmmm")</f>
        <v>May</v>
      </c>
      <c r="AC3260" s="1" t="s">
        <v>61</v>
      </c>
      <c r="AD3260" s="1" t="s">
        <v>30</v>
      </c>
      <c r="AE3260" s="1" t="s">
        <v>62</v>
      </c>
    </row>
    <row r="3261" spans="1:31" x14ac:dyDescent="0.25">
      <c r="A3261" s="1" t="s">
        <v>6662</v>
      </c>
      <c r="B3261" s="1" t="str">
        <f>IF(COUNTIF($A$2:A3261,A3261)&gt;1,"Duplicate","Unique")</f>
        <v>Unique</v>
      </c>
      <c r="C3261" s="1" t="s">
        <v>6663</v>
      </c>
      <c r="D3261" s="1" t="s">
        <v>142</v>
      </c>
      <c r="E3261" s="1" t="str">
        <f t="shared" si="351"/>
        <v>Submitted</v>
      </c>
      <c r="F3261" s="1" t="s">
        <v>47</v>
      </c>
      <c r="G3261" s="1">
        <v>40</v>
      </c>
      <c r="H3261" s="1" t="s">
        <v>24</v>
      </c>
      <c r="I3261" s="1" t="s">
        <v>25</v>
      </c>
      <c r="J3261" s="1" t="s">
        <v>70</v>
      </c>
      <c r="K3261" s="4">
        <v>0</v>
      </c>
      <c r="L3261" s="4" t="str">
        <f t="shared" si="352"/>
        <v>Submitted</v>
      </c>
      <c r="M3261" s="1">
        <v>374</v>
      </c>
      <c r="N3261" s="1" t="str">
        <f t="shared" si="353"/>
        <v>High_risk</v>
      </c>
      <c r="O3261" s="1" t="str">
        <f t="shared" si="354"/>
        <v>Excellent</v>
      </c>
      <c r="P3261" s="1" t="str">
        <f t="shared" si="355"/>
        <v>Submitted</v>
      </c>
      <c r="Q3261" s="1" t="str">
        <f t="shared" si="356"/>
        <v>Valid</v>
      </c>
      <c r="R3261" s="1" t="s">
        <v>27</v>
      </c>
      <c r="S3261" s="4">
        <v>1584416</v>
      </c>
      <c r="T3261" s="1">
        <v>17.75</v>
      </c>
      <c r="U3261" s="1">
        <v>12</v>
      </c>
      <c r="V3261" s="1">
        <v>132034.67000000001</v>
      </c>
      <c r="W3261" s="4">
        <f t="shared" si="357"/>
        <v>2343658.8069426869</v>
      </c>
      <c r="X3261" s="1" t="s">
        <v>39</v>
      </c>
      <c r="Y3261" s="1" t="s">
        <v>40</v>
      </c>
      <c r="Z3261" s="8">
        <v>48723</v>
      </c>
      <c r="AA3261" s="8" t="str">
        <f>TEXT(Table2[[#This Row],[Application_Date]],"yyy")</f>
        <v>2033</v>
      </c>
      <c r="AB3261" s="8" t="str">
        <f>TEXT(Table2[[#This Row],[Application_Date]],"mmmm")</f>
        <v>May</v>
      </c>
      <c r="AC3261" s="1" t="s">
        <v>52</v>
      </c>
      <c r="AD3261" s="1" t="s">
        <v>30</v>
      </c>
      <c r="AE3261" s="1" t="s">
        <v>66</v>
      </c>
    </row>
    <row r="3262" spans="1:31" x14ac:dyDescent="0.25">
      <c r="A3262" s="1" t="s">
        <v>6664</v>
      </c>
      <c r="B3262" s="1" t="str">
        <f>IF(COUNTIF($A$2:A3262,A3262)&gt;1,"Duplicate","Unique")</f>
        <v>Unique</v>
      </c>
      <c r="C3262" s="1" t="s">
        <v>6665</v>
      </c>
      <c r="D3262" s="1" t="s">
        <v>102</v>
      </c>
      <c r="E3262" s="1" t="str">
        <f t="shared" si="351"/>
        <v>Submitted</v>
      </c>
      <c r="F3262" s="1" t="s">
        <v>35</v>
      </c>
      <c r="G3262" s="1">
        <v>65</v>
      </c>
      <c r="H3262" s="1" t="s">
        <v>36</v>
      </c>
      <c r="I3262" s="1" t="s">
        <v>48</v>
      </c>
      <c r="J3262" s="1" t="s">
        <v>37</v>
      </c>
      <c r="K3262" s="4">
        <v>966863</v>
      </c>
      <c r="L3262" s="4" t="str">
        <f t="shared" si="352"/>
        <v>Submitted</v>
      </c>
      <c r="M3262" s="1">
        <v>806</v>
      </c>
      <c r="N3262" s="1" t="str">
        <f t="shared" si="353"/>
        <v>medium_risk</v>
      </c>
      <c r="O3262" s="1" t="str">
        <f t="shared" si="354"/>
        <v>Excellent</v>
      </c>
      <c r="P3262" s="1" t="str">
        <f t="shared" si="355"/>
        <v>Submitted</v>
      </c>
      <c r="Q3262" s="1" t="str">
        <f t="shared" si="356"/>
        <v>Valid</v>
      </c>
      <c r="R3262" s="1" t="s">
        <v>27</v>
      </c>
      <c r="S3262" s="4">
        <v>1991036</v>
      </c>
      <c r="T3262" s="1">
        <v>18.22</v>
      </c>
      <c r="U3262" s="1">
        <v>120</v>
      </c>
      <c r="V3262" s="1">
        <v>16591.97</v>
      </c>
      <c r="W3262" s="4">
        <f t="shared" si="357"/>
        <v>3023056.3266666667</v>
      </c>
      <c r="X3262" s="1" t="s">
        <v>342</v>
      </c>
      <c r="Y3262" s="1" t="s">
        <v>86</v>
      </c>
      <c r="Z3262" s="8">
        <v>48724</v>
      </c>
      <c r="AA3262" s="8" t="str">
        <f>TEXT(Table2[[#This Row],[Application_Date]],"yyy")</f>
        <v>2033</v>
      </c>
      <c r="AB3262" s="8" t="str">
        <f>TEXT(Table2[[#This Row],[Application_Date]],"mmmm")</f>
        <v>May</v>
      </c>
      <c r="AC3262" s="1" t="s">
        <v>61</v>
      </c>
      <c r="AD3262" s="1" t="s">
        <v>42</v>
      </c>
      <c r="AE3262" s="1" t="s">
        <v>43</v>
      </c>
    </row>
    <row r="3263" spans="1:31" x14ac:dyDescent="0.25">
      <c r="A3263" s="1" t="s">
        <v>6666</v>
      </c>
      <c r="B3263" s="1" t="str">
        <f>IF(COUNTIF($A$2:A3263,A3263)&gt;1,"Duplicate","Unique")</f>
        <v>Unique</v>
      </c>
      <c r="C3263" s="1" t="s">
        <v>6667</v>
      </c>
      <c r="D3263" s="1" t="s">
        <v>136</v>
      </c>
      <c r="E3263" s="1" t="str">
        <f t="shared" si="351"/>
        <v>Submitted</v>
      </c>
      <c r="F3263" s="1" t="s">
        <v>35</v>
      </c>
      <c r="G3263" s="1">
        <v>34</v>
      </c>
      <c r="H3263" s="1" t="s">
        <v>36</v>
      </c>
      <c r="I3263" s="1" t="s">
        <v>48</v>
      </c>
      <c r="J3263" s="1" t="s">
        <v>26</v>
      </c>
      <c r="K3263" s="4">
        <v>969926</v>
      </c>
      <c r="L3263" s="4" t="str">
        <f t="shared" si="352"/>
        <v>Submitted</v>
      </c>
      <c r="M3263" s="1">
        <v>361</v>
      </c>
      <c r="N3263" s="1" t="str">
        <f t="shared" si="353"/>
        <v>High_risk</v>
      </c>
      <c r="O3263" s="1" t="str">
        <f t="shared" si="354"/>
        <v>Excellent</v>
      </c>
      <c r="P3263" s="1" t="str">
        <f t="shared" si="355"/>
        <v>Submitted</v>
      </c>
      <c r="Q3263" s="1" t="str">
        <f t="shared" si="356"/>
        <v>Valid</v>
      </c>
      <c r="R3263" s="1" t="s">
        <v>38</v>
      </c>
      <c r="S3263" s="4">
        <v>4930606</v>
      </c>
      <c r="T3263" s="1">
        <v>12.31</v>
      </c>
      <c r="U3263" s="1">
        <v>180</v>
      </c>
      <c r="V3263" s="1">
        <v>27392.26</v>
      </c>
      <c r="W3263" s="4">
        <f t="shared" si="357"/>
        <v>5057979.9883333333</v>
      </c>
      <c r="X3263" s="1" t="s">
        <v>95</v>
      </c>
      <c r="Y3263" s="1" t="s">
        <v>96</v>
      </c>
      <c r="Z3263" s="8">
        <v>48725</v>
      </c>
      <c r="AA3263" s="8" t="str">
        <f>TEXT(Table2[[#This Row],[Application_Date]],"yyy")</f>
        <v>2033</v>
      </c>
      <c r="AB3263" s="8" t="str">
        <f>TEXT(Table2[[#This Row],[Application_Date]],"mmmm")</f>
        <v>May</v>
      </c>
      <c r="AC3263" s="1" t="s">
        <v>61</v>
      </c>
      <c r="AD3263" s="1" t="s">
        <v>30</v>
      </c>
      <c r="AE3263" s="1" t="s">
        <v>62</v>
      </c>
    </row>
    <row r="3264" spans="1:31" x14ac:dyDescent="0.25">
      <c r="A3264" s="1" t="s">
        <v>6668</v>
      </c>
      <c r="B3264" s="1" t="str">
        <f>IF(COUNTIF($A$2:A3264,A3264)&gt;1,"Duplicate","Unique")</f>
        <v>Unique</v>
      </c>
      <c r="C3264" s="1" t="s">
        <v>6669</v>
      </c>
      <c r="D3264" s="1" t="s">
        <v>433</v>
      </c>
      <c r="E3264" s="1" t="str">
        <f t="shared" si="351"/>
        <v>Submitted</v>
      </c>
      <c r="F3264" s="1" t="s">
        <v>35</v>
      </c>
      <c r="G3264" s="1">
        <v>61</v>
      </c>
      <c r="H3264" s="1" t="s">
        <v>36</v>
      </c>
      <c r="I3264" s="1" t="s">
        <v>48</v>
      </c>
      <c r="J3264" s="1" t="s">
        <v>37</v>
      </c>
      <c r="K3264" s="4">
        <v>1500349</v>
      </c>
      <c r="L3264" s="4" t="str">
        <f t="shared" si="352"/>
        <v>Submitted</v>
      </c>
      <c r="M3264" s="1">
        <v>824</v>
      </c>
      <c r="N3264" s="1" t="str">
        <f t="shared" si="353"/>
        <v>medium_risk</v>
      </c>
      <c r="O3264" s="1" t="str">
        <f t="shared" si="354"/>
        <v>Excellent</v>
      </c>
      <c r="P3264" s="1" t="str">
        <f t="shared" si="355"/>
        <v>Submitted</v>
      </c>
      <c r="Q3264" s="1" t="str">
        <f t="shared" si="356"/>
        <v>Valid</v>
      </c>
      <c r="R3264" s="1" t="s">
        <v>6</v>
      </c>
      <c r="S3264" s="4">
        <v>645300</v>
      </c>
      <c r="T3264" s="1">
        <v>7.23</v>
      </c>
      <c r="U3264" s="1">
        <v>120</v>
      </c>
      <c r="V3264" s="1">
        <v>5377.5</v>
      </c>
      <c r="W3264" s="4">
        <f t="shared" si="357"/>
        <v>388793.25</v>
      </c>
      <c r="X3264" s="1" t="s">
        <v>39</v>
      </c>
      <c r="Y3264" s="1" t="s">
        <v>40</v>
      </c>
      <c r="Z3264" s="8">
        <v>48726</v>
      </c>
      <c r="AA3264" s="8" t="str">
        <f>TEXT(Table2[[#This Row],[Application_Date]],"yyy")</f>
        <v>2033</v>
      </c>
      <c r="AB3264" s="8" t="str">
        <f>TEXT(Table2[[#This Row],[Application_Date]],"mmmm")</f>
        <v>May</v>
      </c>
      <c r="AC3264" s="1" t="s">
        <v>52</v>
      </c>
      <c r="AD3264" s="1" t="s">
        <v>30</v>
      </c>
      <c r="AE3264" s="1" t="s">
        <v>31</v>
      </c>
    </row>
    <row r="3265" spans="1:31" x14ac:dyDescent="0.25">
      <c r="A3265" s="1" t="s">
        <v>6670</v>
      </c>
      <c r="B3265" s="1" t="str">
        <f>IF(COUNTIF($A$2:A3265,A3265)&gt;1,"Duplicate","Unique")</f>
        <v>Unique</v>
      </c>
      <c r="C3265" s="1" t="s">
        <v>6671</v>
      </c>
      <c r="D3265" s="1" t="s">
        <v>638</v>
      </c>
      <c r="E3265" s="1" t="str">
        <f t="shared" si="351"/>
        <v>Submitted</v>
      </c>
      <c r="F3265" s="1" t="s">
        <v>47</v>
      </c>
      <c r="G3265" s="1">
        <v>26</v>
      </c>
      <c r="H3265" s="1" t="s">
        <v>36</v>
      </c>
      <c r="I3265" s="1" t="s">
        <v>25</v>
      </c>
      <c r="J3265" s="1" t="s">
        <v>49</v>
      </c>
      <c r="K3265" s="4">
        <v>2225760</v>
      </c>
      <c r="L3265" s="4" t="str">
        <f t="shared" si="352"/>
        <v>Submitted</v>
      </c>
      <c r="M3265" s="1">
        <v>669</v>
      </c>
      <c r="N3265" s="1" t="str">
        <f t="shared" si="353"/>
        <v>low_risk</v>
      </c>
      <c r="O3265" s="1" t="str">
        <f t="shared" si="354"/>
        <v>Excellent</v>
      </c>
      <c r="P3265" s="1" t="str">
        <f t="shared" si="355"/>
        <v>Submitted</v>
      </c>
      <c r="Q3265" s="1" t="str">
        <f t="shared" si="356"/>
        <v>Valid</v>
      </c>
      <c r="R3265" s="1" t="s">
        <v>82</v>
      </c>
      <c r="S3265" s="4">
        <v>276501</v>
      </c>
      <c r="T3265" s="1">
        <v>14.87</v>
      </c>
      <c r="U3265" s="1">
        <v>180</v>
      </c>
      <c r="V3265" s="1">
        <v>1536.12</v>
      </c>
      <c r="W3265" s="4">
        <f t="shared" si="357"/>
        <v>342630.82249999995</v>
      </c>
      <c r="X3265" s="1" t="s">
        <v>95</v>
      </c>
      <c r="Y3265" s="1" t="s">
        <v>96</v>
      </c>
      <c r="Z3265" s="8">
        <v>48727</v>
      </c>
      <c r="AA3265" s="8" t="str">
        <f>TEXT(Table2[[#This Row],[Application_Date]],"yyy")</f>
        <v>2033</v>
      </c>
      <c r="AB3265" s="8" t="str">
        <f>TEXT(Table2[[#This Row],[Application_Date]],"mmmm")</f>
        <v>May</v>
      </c>
      <c r="AC3265" s="1" t="s">
        <v>41</v>
      </c>
      <c r="AD3265" s="1" t="s">
        <v>42</v>
      </c>
      <c r="AE3265" s="1" t="s">
        <v>43</v>
      </c>
    </row>
    <row r="3266" spans="1:31" x14ac:dyDescent="0.25">
      <c r="A3266" s="1" t="s">
        <v>6672</v>
      </c>
      <c r="B3266" s="1" t="str">
        <f>IF(COUNTIF($A$2:A3266,A3266)&gt;1,"Duplicate","Unique")</f>
        <v>Unique</v>
      </c>
      <c r="C3266" s="1" t="s">
        <v>6673</v>
      </c>
      <c r="D3266" s="1" t="s">
        <v>575</v>
      </c>
      <c r="E3266" s="1" t="str">
        <f t="shared" ref="E3266:E3329" si="358">IF(C3266="","Missing","Submitted")</f>
        <v>Submitted</v>
      </c>
      <c r="F3266" s="1" t="s">
        <v>47</v>
      </c>
      <c r="G3266" s="1">
        <v>65</v>
      </c>
      <c r="H3266" s="1" t="s">
        <v>36</v>
      </c>
      <c r="I3266" s="1" t="s">
        <v>48</v>
      </c>
      <c r="J3266" s="1" t="s">
        <v>70</v>
      </c>
      <c r="K3266" s="4">
        <v>1029282</v>
      </c>
      <c r="L3266" s="4" t="str">
        <f t="shared" ref="L3266:L3329" si="359">IF(K3266="","Missing","Submitted")</f>
        <v>Submitted</v>
      </c>
      <c r="M3266" s="1">
        <v>796</v>
      </c>
      <c r="N3266" s="1" t="str">
        <f t="shared" ref="N3266:N3329" si="360">IF(M3266&lt;600,"High_risk",IF(M3266&gt;=750,"medium_risk","low_risk"))</f>
        <v>medium_risk</v>
      </c>
      <c r="O3266" s="1" t="str">
        <f t="shared" ref="O3266:O3329" si="361">IF(J3267&lt;503,"Poor",IF(J3267&lt;=550,"Fair",IF(J3267&lt;=750,"Good","Excellent")))</f>
        <v>Excellent</v>
      </c>
      <c r="P3266" s="1" t="str">
        <f t="shared" ref="P3266:P3329" si="362">IF(S3266="","Missing","Submitted")</f>
        <v>Submitted</v>
      </c>
      <c r="Q3266" s="1" t="str">
        <f t="shared" ref="Q3266:Q3329" si="363">IF(AND(M3266&gt;=300,M3266&lt;=900),"Valid","Invalid")</f>
        <v>Valid</v>
      </c>
      <c r="R3266" s="1" t="s">
        <v>82</v>
      </c>
      <c r="S3266" s="4">
        <v>634683</v>
      </c>
      <c r="T3266" s="1">
        <v>12.97</v>
      </c>
      <c r="U3266" s="1">
        <v>36</v>
      </c>
      <c r="V3266" s="1">
        <v>17630.080000000002</v>
      </c>
      <c r="W3266" s="4">
        <f t="shared" ref="W3266:W3329" si="364">PMT(T3266/12,U3266,-S3266)</f>
        <v>685986.54250239755</v>
      </c>
      <c r="X3266" s="1" t="s">
        <v>95</v>
      </c>
      <c r="Y3266" s="1" t="s">
        <v>96</v>
      </c>
      <c r="Z3266" s="8">
        <v>48728</v>
      </c>
      <c r="AA3266" s="8" t="str">
        <f>TEXT(Table2[[#This Row],[Application_Date]],"yyy")</f>
        <v>2033</v>
      </c>
      <c r="AB3266" s="8" t="str">
        <f>TEXT(Table2[[#This Row],[Application_Date]],"mmmm")</f>
        <v>May</v>
      </c>
      <c r="AC3266" s="1" t="s">
        <v>52</v>
      </c>
      <c r="AD3266" s="1" t="s">
        <v>42</v>
      </c>
      <c r="AE3266" s="1" t="s">
        <v>31</v>
      </c>
    </row>
    <row r="3267" spans="1:31" x14ac:dyDescent="0.25">
      <c r="A3267" s="1" t="s">
        <v>6674</v>
      </c>
      <c r="B3267" s="1" t="str">
        <f>IF(COUNTIF($A$2:A3267,A3267)&gt;1,"Duplicate","Unique")</f>
        <v>Unique</v>
      </c>
      <c r="C3267" s="1" t="s">
        <v>6675</v>
      </c>
      <c r="D3267" s="1" t="s">
        <v>65</v>
      </c>
      <c r="E3267" s="1" t="str">
        <f t="shared" si="358"/>
        <v>Submitted</v>
      </c>
      <c r="F3267" s="1" t="s">
        <v>47</v>
      </c>
      <c r="G3267" s="1">
        <v>19</v>
      </c>
      <c r="H3267" s="1" t="s">
        <v>36</v>
      </c>
      <c r="I3267" s="1" t="s">
        <v>48</v>
      </c>
      <c r="J3267" s="1" t="s">
        <v>26</v>
      </c>
      <c r="K3267" s="4">
        <v>1045845</v>
      </c>
      <c r="L3267" s="4" t="str">
        <f t="shared" si="359"/>
        <v>Submitted</v>
      </c>
      <c r="M3267" s="1">
        <v>646</v>
      </c>
      <c r="N3267" s="1" t="str">
        <f t="shared" si="360"/>
        <v>low_risk</v>
      </c>
      <c r="O3267" s="1" t="str">
        <f t="shared" si="361"/>
        <v>Excellent</v>
      </c>
      <c r="P3267" s="1" t="str">
        <f t="shared" si="362"/>
        <v>Submitted</v>
      </c>
      <c r="Q3267" s="1" t="str">
        <f t="shared" si="363"/>
        <v>Valid</v>
      </c>
      <c r="R3267" s="1" t="s">
        <v>70</v>
      </c>
      <c r="S3267" s="4">
        <v>3852183</v>
      </c>
      <c r="T3267" s="1">
        <v>13.13</v>
      </c>
      <c r="U3267" s="1">
        <v>12</v>
      </c>
      <c r="V3267" s="1">
        <v>321015.25</v>
      </c>
      <c r="W3267" s="4">
        <f t="shared" si="364"/>
        <v>4215522.7709389906</v>
      </c>
      <c r="X3267" s="1" t="s">
        <v>85</v>
      </c>
      <c r="Y3267" s="1" t="s">
        <v>86</v>
      </c>
      <c r="Z3267" s="8">
        <v>48729</v>
      </c>
      <c r="AA3267" s="8" t="str">
        <f>TEXT(Table2[[#This Row],[Application_Date]],"yyy")</f>
        <v>2033</v>
      </c>
      <c r="AB3267" s="8" t="str">
        <f>TEXT(Table2[[#This Row],[Application_Date]],"mmmm")</f>
        <v>May</v>
      </c>
      <c r="AC3267" s="1" t="s">
        <v>61</v>
      </c>
      <c r="AD3267" s="1" t="s">
        <v>42</v>
      </c>
      <c r="AE3267" s="1" t="s">
        <v>43</v>
      </c>
    </row>
    <row r="3268" spans="1:31" x14ac:dyDescent="0.25">
      <c r="A3268" s="1" t="s">
        <v>6676</v>
      </c>
      <c r="B3268" s="1" t="str">
        <f>IF(COUNTIF($A$2:A3268,A3268)&gt;1,"Duplicate","Unique")</f>
        <v>Unique</v>
      </c>
      <c r="C3268" s="1" t="s">
        <v>6677</v>
      </c>
      <c r="D3268" s="1" t="s">
        <v>433</v>
      </c>
      <c r="E3268" s="1" t="str">
        <f t="shared" si="358"/>
        <v>Submitted</v>
      </c>
      <c r="F3268" s="1" t="s">
        <v>35</v>
      </c>
      <c r="G3268" s="1">
        <v>30</v>
      </c>
      <c r="H3268" s="1" t="s">
        <v>24</v>
      </c>
      <c r="I3268" s="1" t="s">
        <v>48</v>
      </c>
      <c r="J3268" s="1" t="s">
        <v>26</v>
      </c>
      <c r="K3268" s="4">
        <v>783693</v>
      </c>
      <c r="L3268" s="4" t="str">
        <f t="shared" si="359"/>
        <v>Submitted</v>
      </c>
      <c r="M3268" s="1">
        <v>608</v>
      </c>
      <c r="N3268" s="1" t="str">
        <f t="shared" si="360"/>
        <v>low_risk</v>
      </c>
      <c r="O3268" s="1" t="str">
        <f t="shared" si="361"/>
        <v>Excellent</v>
      </c>
      <c r="P3268" s="1" t="str">
        <f t="shared" si="362"/>
        <v>Submitted</v>
      </c>
      <c r="Q3268" s="1" t="str">
        <f t="shared" si="363"/>
        <v>Valid</v>
      </c>
      <c r="R3268" s="1" t="s">
        <v>70</v>
      </c>
      <c r="S3268" s="4">
        <v>486420</v>
      </c>
      <c r="T3268" s="1">
        <v>11.62</v>
      </c>
      <c r="U3268" s="1">
        <v>12</v>
      </c>
      <c r="V3268" s="1">
        <v>40535</v>
      </c>
      <c r="W3268" s="4">
        <f t="shared" si="364"/>
        <v>471156.00957526971</v>
      </c>
      <c r="X3268" s="1" t="s">
        <v>28</v>
      </c>
      <c r="Y3268" s="1" t="s">
        <v>29</v>
      </c>
      <c r="Z3268" s="8">
        <v>48730</v>
      </c>
      <c r="AA3268" s="8" t="str">
        <f>TEXT(Table2[[#This Row],[Application_Date]],"yyy")</f>
        <v>2033</v>
      </c>
      <c r="AB3268" s="8" t="str">
        <f>TEXT(Table2[[#This Row],[Application_Date]],"mmmm")</f>
        <v>May</v>
      </c>
      <c r="AC3268" s="1" t="s">
        <v>52</v>
      </c>
      <c r="AD3268" s="1" t="s">
        <v>42</v>
      </c>
      <c r="AE3268" s="1" t="s">
        <v>62</v>
      </c>
    </row>
    <row r="3269" spans="1:31" x14ac:dyDescent="0.25">
      <c r="A3269" s="1" t="s">
        <v>6678</v>
      </c>
      <c r="B3269" s="1" t="str">
        <f>IF(COUNTIF($A$2:A3269,A3269)&gt;1,"Duplicate","Unique")</f>
        <v>Unique</v>
      </c>
      <c r="C3269" s="1" t="s">
        <v>6679</v>
      </c>
      <c r="D3269" s="1" t="s">
        <v>94</v>
      </c>
      <c r="E3269" s="1" t="str">
        <f t="shared" si="358"/>
        <v>Submitted</v>
      </c>
      <c r="F3269" s="1" t="s">
        <v>47</v>
      </c>
      <c r="G3269" s="1">
        <v>21</v>
      </c>
      <c r="H3269" s="1" t="s">
        <v>36</v>
      </c>
      <c r="I3269" s="1" t="s">
        <v>48</v>
      </c>
      <c r="J3269" s="1" t="s">
        <v>37</v>
      </c>
      <c r="K3269" s="4">
        <v>2333938</v>
      </c>
      <c r="L3269" s="4" t="str">
        <f t="shared" si="359"/>
        <v>Submitted</v>
      </c>
      <c r="M3269" s="1">
        <v>893</v>
      </c>
      <c r="N3269" s="1" t="str">
        <f t="shared" si="360"/>
        <v>medium_risk</v>
      </c>
      <c r="O3269" s="1" t="str">
        <f t="shared" si="361"/>
        <v>Excellent</v>
      </c>
      <c r="P3269" s="1" t="str">
        <f t="shared" si="362"/>
        <v>Submitted</v>
      </c>
      <c r="Q3269" s="1" t="str">
        <f t="shared" si="363"/>
        <v>Valid</v>
      </c>
      <c r="R3269" s="1" t="s">
        <v>70</v>
      </c>
      <c r="S3269" s="4">
        <v>3808057</v>
      </c>
      <c r="T3269" s="1">
        <v>13.22</v>
      </c>
      <c r="U3269" s="1">
        <v>60</v>
      </c>
      <c r="V3269" s="1">
        <v>63467.62</v>
      </c>
      <c r="W3269" s="4">
        <f t="shared" si="364"/>
        <v>4195209.4616666669</v>
      </c>
      <c r="X3269" s="1" t="s">
        <v>39</v>
      </c>
      <c r="Y3269" s="1" t="s">
        <v>40</v>
      </c>
      <c r="Z3269" s="8">
        <v>48731</v>
      </c>
      <c r="AA3269" s="8" t="str">
        <f>TEXT(Table2[[#This Row],[Application_Date]],"yyy")</f>
        <v>2033</v>
      </c>
      <c r="AB3269" s="8" t="str">
        <f>TEXT(Table2[[#This Row],[Application_Date]],"mmmm")</f>
        <v>June</v>
      </c>
      <c r="AC3269" s="1" t="s">
        <v>61</v>
      </c>
      <c r="AD3269" s="1" t="s">
        <v>30</v>
      </c>
      <c r="AE3269" s="1" t="s">
        <v>31</v>
      </c>
    </row>
    <row r="3270" spans="1:31" x14ac:dyDescent="0.25">
      <c r="A3270" s="1" t="s">
        <v>6680</v>
      </c>
      <c r="B3270" s="1" t="str">
        <f>IF(COUNTIF($A$2:A3270,A3270)&gt;1,"Duplicate","Unique")</f>
        <v>Unique</v>
      </c>
      <c r="C3270" s="1" t="s">
        <v>6681</v>
      </c>
      <c r="D3270" s="1" t="s">
        <v>366</v>
      </c>
      <c r="E3270" s="1" t="str">
        <f t="shared" si="358"/>
        <v>Submitted</v>
      </c>
      <c r="F3270" s="1" t="s">
        <v>35</v>
      </c>
      <c r="G3270" s="1">
        <v>39</v>
      </c>
      <c r="H3270" s="1" t="s">
        <v>24</v>
      </c>
      <c r="I3270" s="1" t="s">
        <v>48</v>
      </c>
      <c r="J3270" s="1" t="s">
        <v>26</v>
      </c>
      <c r="K3270" s="4">
        <v>2433003</v>
      </c>
      <c r="L3270" s="4" t="str">
        <f t="shared" si="359"/>
        <v>Submitted</v>
      </c>
      <c r="M3270" s="1">
        <v>722</v>
      </c>
      <c r="N3270" s="1" t="str">
        <f t="shared" si="360"/>
        <v>low_risk</v>
      </c>
      <c r="O3270" s="1" t="str">
        <f t="shared" si="361"/>
        <v>Excellent</v>
      </c>
      <c r="P3270" s="1" t="str">
        <f t="shared" si="362"/>
        <v>Submitted</v>
      </c>
      <c r="Q3270" s="1" t="str">
        <f t="shared" si="363"/>
        <v>Valid</v>
      </c>
      <c r="R3270" s="1" t="s">
        <v>82</v>
      </c>
      <c r="S3270" s="4">
        <v>4902680</v>
      </c>
      <c r="T3270" s="1">
        <v>8.36</v>
      </c>
      <c r="U3270" s="1">
        <v>120</v>
      </c>
      <c r="V3270" s="1">
        <v>40855.67</v>
      </c>
      <c r="W3270" s="4">
        <f t="shared" si="364"/>
        <v>3415533.7333333334</v>
      </c>
      <c r="X3270" s="1" t="s">
        <v>105</v>
      </c>
      <c r="Y3270" s="1" t="s">
        <v>106</v>
      </c>
      <c r="Z3270" s="8">
        <v>48732</v>
      </c>
      <c r="AA3270" s="8" t="str">
        <f>TEXT(Table2[[#This Row],[Application_Date]],"yyy")</f>
        <v>2033</v>
      </c>
      <c r="AB3270" s="8" t="str">
        <f>TEXT(Table2[[#This Row],[Application_Date]],"mmmm")</f>
        <v>June</v>
      </c>
      <c r="AC3270" s="1" t="s">
        <v>41</v>
      </c>
      <c r="AD3270" s="1" t="s">
        <v>42</v>
      </c>
      <c r="AE3270" s="1" t="s">
        <v>62</v>
      </c>
    </row>
    <row r="3271" spans="1:31" x14ac:dyDescent="0.25">
      <c r="A3271" s="1" t="s">
        <v>6682</v>
      </c>
      <c r="B3271" s="1" t="str">
        <f>IF(COUNTIF($A$2:A3271,A3271)&gt;1,"Duplicate","Unique")</f>
        <v>Unique</v>
      </c>
      <c r="C3271" s="1" t="s">
        <v>6683</v>
      </c>
      <c r="D3271" s="1" t="s">
        <v>403</v>
      </c>
      <c r="E3271" s="1" t="str">
        <f t="shared" si="358"/>
        <v>Submitted</v>
      </c>
      <c r="F3271" s="1" t="s">
        <v>35</v>
      </c>
      <c r="G3271" s="1">
        <v>54</v>
      </c>
      <c r="H3271" s="1" t="s">
        <v>24</v>
      </c>
      <c r="I3271" s="1" t="s">
        <v>48</v>
      </c>
      <c r="J3271" s="1" t="s">
        <v>37</v>
      </c>
      <c r="K3271" s="4">
        <v>1977472</v>
      </c>
      <c r="L3271" s="4" t="str">
        <f t="shared" si="359"/>
        <v>Submitted</v>
      </c>
      <c r="M3271" s="1">
        <v>601</v>
      </c>
      <c r="N3271" s="1" t="str">
        <f t="shared" si="360"/>
        <v>low_risk</v>
      </c>
      <c r="O3271" s="1" t="str">
        <f t="shared" si="361"/>
        <v>Excellent</v>
      </c>
      <c r="P3271" s="1" t="str">
        <f t="shared" si="362"/>
        <v>Submitted</v>
      </c>
      <c r="Q3271" s="1" t="str">
        <f t="shared" si="363"/>
        <v>Valid</v>
      </c>
      <c r="R3271" s="1" t="s">
        <v>6</v>
      </c>
      <c r="S3271" s="4">
        <v>3725495</v>
      </c>
      <c r="T3271" s="1">
        <v>8.77</v>
      </c>
      <c r="U3271" s="1">
        <v>120</v>
      </c>
      <c r="V3271" s="1">
        <v>31045.79</v>
      </c>
      <c r="W3271" s="4">
        <f t="shared" si="364"/>
        <v>2722715.9291666667</v>
      </c>
      <c r="X3271" s="1" t="s">
        <v>95</v>
      </c>
      <c r="Y3271" s="1" t="s">
        <v>96</v>
      </c>
      <c r="Z3271" s="8">
        <v>48733</v>
      </c>
      <c r="AA3271" s="8" t="str">
        <f>TEXT(Table2[[#This Row],[Application_Date]],"yyy")</f>
        <v>2033</v>
      </c>
      <c r="AB3271" s="8" t="str">
        <f>TEXT(Table2[[#This Row],[Application_Date]],"mmmm")</f>
        <v>June</v>
      </c>
      <c r="AC3271" s="1" t="s">
        <v>52</v>
      </c>
      <c r="AD3271" s="1" t="s">
        <v>42</v>
      </c>
      <c r="AE3271" s="1" t="s">
        <v>62</v>
      </c>
    </row>
    <row r="3272" spans="1:31" x14ac:dyDescent="0.25">
      <c r="A3272" s="1" t="s">
        <v>6684</v>
      </c>
      <c r="B3272" s="1" t="str">
        <f>IF(COUNTIF($A$2:A3272,A3272)&gt;1,"Duplicate","Unique")</f>
        <v>Unique</v>
      </c>
      <c r="C3272" s="1" t="s">
        <v>6685</v>
      </c>
      <c r="D3272" s="1" t="s">
        <v>361</v>
      </c>
      <c r="E3272" s="1" t="str">
        <f t="shared" si="358"/>
        <v>Submitted</v>
      </c>
      <c r="F3272" s="1" t="s">
        <v>35</v>
      </c>
      <c r="G3272" s="1">
        <v>39</v>
      </c>
      <c r="H3272" s="1" t="s">
        <v>36</v>
      </c>
      <c r="I3272" s="1" t="s">
        <v>25</v>
      </c>
      <c r="J3272" s="1" t="s">
        <v>26</v>
      </c>
      <c r="K3272" s="4">
        <v>1360391</v>
      </c>
      <c r="L3272" s="4" t="str">
        <f t="shared" si="359"/>
        <v>Submitted</v>
      </c>
      <c r="M3272" s="1">
        <v>835</v>
      </c>
      <c r="N3272" s="1" t="str">
        <f t="shared" si="360"/>
        <v>medium_risk</v>
      </c>
      <c r="O3272" s="1" t="str">
        <f t="shared" si="361"/>
        <v>Excellent</v>
      </c>
      <c r="P3272" s="1" t="str">
        <f t="shared" si="362"/>
        <v>Submitted</v>
      </c>
      <c r="Q3272" s="1" t="str">
        <f t="shared" si="363"/>
        <v>Valid</v>
      </c>
      <c r="R3272" s="1" t="s">
        <v>6</v>
      </c>
      <c r="S3272" s="4">
        <v>2152897</v>
      </c>
      <c r="T3272" s="1">
        <v>18.82</v>
      </c>
      <c r="U3272" s="1">
        <v>24</v>
      </c>
      <c r="V3272" s="1">
        <v>89704.04</v>
      </c>
      <c r="W3272" s="4">
        <f t="shared" si="364"/>
        <v>3376460.1288308739</v>
      </c>
      <c r="X3272" s="1" t="s">
        <v>50</v>
      </c>
      <c r="Y3272" s="1" t="s">
        <v>51</v>
      </c>
      <c r="Z3272" s="8">
        <v>48734</v>
      </c>
      <c r="AA3272" s="8" t="str">
        <f>TEXT(Table2[[#This Row],[Application_Date]],"yyy")</f>
        <v>2033</v>
      </c>
      <c r="AB3272" s="8" t="str">
        <f>TEXT(Table2[[#This Row],[Application_Date]],"mmmm")</f>
        <v>June</v>
      </c>
      <c r="AC3272" s="1" t="s">
        <v>61</v>
      </c>
      <c r="AD3272" s="1" t="s">
        <v>42</v>
      </c>
      <c r="AE3272" s="1" t="s">
        <v>43</v>
      </c>
    </row>
    <row r="3273" spans="1:31" x14ac:dyDescent="0.25">
      <c r="A3273" s="1" t="s">
        <v>6686</v>
      </c>
      <c r="B3273" s="1" t="str">
        <f>IF(COUNTIF($A$2:A3273,A3273)&gt;1,"Duplicate","Unique")</f>
        <v>Unique</v>
      </c>
      <c r="C3273" s="1" t="s">
        <v>6687</v>
      </c>
      <c r="D3273" s="1" t="s">
        <v>65</v>
      </c>
      <c r="E3273" s="1" t="str">
        <f t="shared" si="358"/>
        <v>Submitted</v>
      </c>
      <c r="F3273" s="1" t="s">
        <v>47</v>
      </c>
      <c r="G3273" s="1">
        <v>60</v>
      </c>
      <c r="H3273" s="1" t="s">
        <v>36</v>
      </c>
      <c r="I3273" s="1" t="s">
        <v>25</v>
      </c>
      <c r="J3273" s="1" t="s">
        <v>70</v>
      </c>
      <c r="K3273" s="4">
        <v>973494</v>
      </c>
      <c r="L3273" s="4" t="str">
        <f t="shared" si="359"/>
        <v>Submitted</v>
      </c>
      <c r="M3273" s="1">
        <v>631</v>
      </c>
      <c r="N3273" s="1" t="str">
        <f t="shared" si="360"/>
        <v>low_risk</v>
      </c>
      <c r="O3273" s="1" t="str">
        <f t="shared" si="361"/>
        <v>Excellent</v>
      </c>
      <c r="P3273" s="1" t="str">
        <f t="shared" si="362"/>
        <v>Submitted</v>
      </c>
      <c r="Q3273" s="1" t="str">
        <f t="shared" si="363"/>
        <v>Valid</v>
      </c>
      <c r="R3273" s="1" t="s">
        <v>70</v>
      </c>
      <c r="S3273" s="4">
        <v>2638652</v>
      </c>
      <c r="T3273" s="1">
        <v>17.04</v>
      </c>
      <c r="U3273" s="1">
        <v>120</v>
      </c>
      <c r="V3273" s="1">
        <v>21988.77</v>
      </c>
      <c r="W3273" s="4">
        <f t="shared" si="364"/>
        <v>3746885.84</v>
      </c>
      <c r="X3273" s="1" t="s">
        <v>28</v>
      </c>
      <c r="Y3273" s="1" t="s">
        <v>29</v>
      </c>
      <c r="Z3273" s="8">
        <v>48735</v>
      </c>
      <c r="AA3273" s="8" t="str">
        <f>TEXT(Table2[[#This Row],[Application_Date]],"yyy")</f>
        <v>2033</v>
      </c>
      <c r="AB3273" s="8" t="str">
        <f>TEXT(Table2[[#This Row],[Application_Date]],"mmmm")</f>
        <v>June</v>
      </c>
      <c r="AC3273" s="1" t="s">
        <v>61</v>
      </c>
      <c r="AD3273" s="1" t="s">
        <v>30</v>
      </c>
      <c r="AE3273" s="1" t="s">
        <v>43</v>
      </c>
    </row>
    <row r="3274" spans="1:31" x14ac:dyDescent="0.25">
      <c r="A3274" s="1" t="s">
        <v>6688</v>
      </c>
      <c r="B3274" s="1" t="str">
        <f>IF(COUNTIF($A$2:A3274,A3274)&gt;1,"Duplicate","Unique")</f>
        <v>Unique</v>
      </c>
      <c r="C3274" s="1" t="s">
        <v>6689</v>
      </c>
      <c r="D3274" s="1" t="s">
        <v>207</v>
      </c>
      <c r="E3274" s="1" t="str">
        <f t="shared" si="358"/>
        <v>Submitted</v>
      </c>
      <c r="F3274" s="1" t="s">
        <v>47</v>
      </c>
      <c r="G3274" s="1">
        <v>56</v>
      </c>
      <c r="H3274" s="1" t="s">
        <v>24</v>
      </c>
      <c r="I3274" s="1" t="s">
        <v>25</v>
      </c>
      <c r="J3274" s="1" t="s">
        <v>49</v>
      </c>
      <c r="K3274" s="4">
        <v>2070868</v>
      </c>
      <c r="L3274" s="4" t="str">
        <f t="shared" si="359"/>
        <v>Submitted</v>
      </c>
      <c r="M3274" s="1">
        <v>424</v>
      </c>
      <c r="N3274" s="1" t="str">
        <f t="shared" si="360"/>
        <v>High_risk</v>
      </c>
      <c r="O3274" s="1" t="str">
        <f t="shared" si="361"/>
        <v>Excellent</v>
      </c>
      <c r="P3274" s="1" t="str">
        <f t="shared" si="362"/>
        <v>Submitted</v>
      </c>
      <c r="Q3274" s="1" t="str">
        <f t="shared" si="363"/>
        <v>Valid</v>
      </c>
      <c r="R3274" s="1" t="s">
        <v>6</v>
      </c>
      <c r="S3274" s="4">
        <v>4972882</v>
      </c>
      <c r="T3274" s="1">
        <v>12.94</v>
      </c>
      <c r="U3274" s="1">
        <v>12</v>
      </c>
      <c r="V3274" s="1">
        <v>414406.83</v>
      </c>
      <c r="W3274" s="4">
        <f t="shared" si="364"/>
        <v>5363250.1676967898</v>
      </c>
      <c r="X3274" s="1" t="s">
        <v>39</v>
      </c>
      <c r="Y3274" s="1" t="s">
        <v>40</v>
      </c>
      <c r="Z3274" s="8">
        <v>48736</v>
      </c>
      <c r="AA3274" s="8" t="str">
        <f>TEXT(Table2[[#This Row],[Application_Date]],"yyy")</f>
        <v>2033</v>
      </c>
      <c r="AB3274" s="8" t="str">
        <f>TEXT(Table2[[#This Row],[Application_Date]],"mmmm")</f>
        <v>June</v>
      </c>
      <c r="AC3274" s="1" t="s">
        <v>41</v>
      </c>
      <c r="AD3274" s="1" t="s">
        <v>30</v>
      </c>
      <c r="AE3274" s="1" t="s">
        <v>31</v>
      </c>
    </row>
    <row r="3275" spans="1:31" x14ac:dyDescent="0.25">
      <c r="A3275" s="1" t="s">
        <v>6690</v>
      </c>
      <c r="B3275" s="1" t="str">
        <f>IF(COUNTIF($A$2:A3275,A3275)&gt;1,"Duplicate","Unique")</f>
        <v>Unique</v>
      </c>
      <c r="C3275" s="1" t="s">
        <v>6691</v>
      </c>
      <c r="D3275" s="1" t="s">
        <v>325</v>
      </c>
      <c r="E3275" s="1" t="str">
        <f t="shared" si="358"/>
        <v>Submitted</v>
      </c>
      <c r="F3275" s="1" t="s">
        <v>35</v>
      </c>
      <c r="G3275" s="1">
        <v>62</v>
      </c>
      <c r="H3275" s="1" t="s">
        <v>24</v>
      </c>
      <c r="I3275" s="1" t="s">
        <v>25</v>
      </c>
      <c r="J3275" s="1" t="s">
        <v>70</v>
      </c>
      <c r="K3275" s="4">
        <v>1501523</v>
      </c>
      <c r="L3275" s="4" t="str">
        <f t="shared" si="359"/>
        <v>Submitted</v>
      </c>
      <c r="M3275" s="1">
        <v>539</v>
      </c>
      <c r="N3275" s="1" t="str">
        <f t="shared" si="360"/>
        <v>High_risk</v>
      </c>
      <c r="O3275" s="1" t="str">
        <f t="shared" si="361"/>
        <v>Excellent</v>
      </c>
      <c r="P3275" s="1" t="str">
        <f t="shared" si="362"/>
        <v>Submitted</v>
      </c>
      <c r="Q3275" s="1" t="str">
        <f t="shared" si="363"/>
        <v>Valid</v>
      </c>
      <c r="R3275" s="1" t="s">
        <v>38</v>
      </c>
      <c r="S3275" s="4">
        <v>792399</v>
      </c>
      <c r="T3275" s="1">
        <v>9.36</v>
      </c>
      <c r="U3275" s="1">
        <v>120</v>
      </c>
      <c r="V3275" s="1">
        <v>6603.32</v>
      </c>
      <c r="W3275" s="4">
        <f t="shared" si="364"/>
        <v>618071.22</v>
      </c>
      <c r="X3275" s="1" t="s">
        <v>28</v>
      </c>
      <c r="Y3275" s="1" t="s">
        <v>29</v>
      </c>
      <c r="Z3275" s="8">
        <v>48737</v>
      </c>
      <c r="AA3275" s="8" t="str">
        <f>TEXT(Table2[[#This Row],[Application_Date]],"yyy")</f>
        <v>2033</v>
      </c>
      <c r="AB3275" s="8" t="str">
        <f>TEXT(Table2[[#This Row],[Application_Date]],"mmmm")</f>
        <v>June</v>
      </c>
      <c r="AC3275" s="1" t="s">
        <v>61</v>
      </c>
      <c r="AD3275" s="1" t="s">
        <v>30</v>
      </c>
      <c r="AE3275" s="1" t="s">
        <v>31</v>
      </c>
    </row>
    <row r="3276" spans="1:31" x14ac:dyDescent="0.25">
      <c r="A3276" s="1" t="s">
        <v>6692</v>
      </c>
      <c r="B3276" s="1" t="str">
        <f>IF(COUNTIF($A$2:A3276,A3276)&gt;1,"Duplicate","Unique")</f>
        <v>Unique</v>
      </c>
      <c r="C3276" s="1" t="s">
        <v>6693</v>
      </c>
      <c r="D3276" s="1" t="s">
        <v>172</v>
      </c>
      <c r="E3276" s="1" t="str">
        <f t="shared" si="358"/>
        <v>Submitted</v>
      </c>
      <c r="F3276" s="1" t="s">
        <v>47</v>
      </c>
      <c r="G3276" s="1">
        <v>65</v>
      </c>
      <c r="H3276" s="1" t="s">
        <v>36</v>
      </c>
      <c r="I3276" s="1" t="s">
        <v>48</v>
      </c>
      <c r="J3276" s="1" t="s">
        <v>49</v>
      </c>
      <c r="K3276" s="4">
        <v>2208465</v>
      </c>
      <c r="L3276" s="4" t="str">
        <f t="shared" si="359"/>
        <v>Submitted</v>
      </c>
      <c r="M3276" s="1">
        <v>427</v>
      </c>
      <c r="N3276" s="1" t="str">
        <f t="shared" si="360"/>
        <v>High_risk</v>
      </c>
      <c r="O3276" s="1" t="str">
        <f t="shared" si="361"/>
        <v>Excellent</v>
      </c>
      <c r="P3276" s="1" t="str">
        <f t="shared" si="362"/>
        <v>Submitted</v>
      </c>
      <c r="Q3276" s="1" t="str">
        <f t="shared" si="363"/>
        <v>Valid</v>
      </c>
      <c r="R3276" s="1" t="s">
        <v>82</v>
      </c>
      <c r="S3276" s="4">
        <v>2911391</v>
      </c>
      <c r="T3276" s="1">
        <v>18.02</v>
      </c>
      <c r="U3276" s="1">
        <v>36</v>
      </c>
      <c r="V3276" s="1">
        <v>80871.97</v>
      </c>
      <c r="W3276" s="4">
        <f t="shared" si="364"/>
        <v>4371938.8183333538</v>
      </c>
      <c r="X3276" s="1" t="s">
        <v>85</v>
      </c>
      <c r="Y3276" s="1" t="s">
        <v>86</v>
      </c>
      <c r="Z3276" s="8">
        <v>48738</v>
      </c>
      <c r="AA3276" s="8" t="str">
        <f>TEXT(Table2[[#This Row],[Application_Date]],"yyy")</f>
        <v>2033</v>
      </c>
      <c r="AB3276" s="8" t="str">
        <f>TEXT(Table2[[#This Row],[Application_Date]],"mmmm")</f>
        <v>June</v>
      </c>
      <c r="AC3276" s="1" t="s">
        <v>41</v>
      </c>
      <c r="AD3276" s="1" t="s">
        <v>42</v>
      </c>
      <c r="AE3276" s="1" t="s">
        <v>62</v>
      </c>
    </row>
    <row r="3277" spans="1:31" x14ac:dyDescent="0.25">
      <c r="A3277" s="1" t="s">
        <v>6694</v>
      </c>
      <c r="B3277" s="1" t="str">
        <f>IF(COUNTIF($A$2:A3277,A3277)&gt;1,"Duplicate","Unique")</f>
        <v>Unique</v>
      </c>
      <c r="C3277" s="1" t="s">
        <v>6695</v>
      </c>
      <c r="D3277" s="1" t="s">
        <v>183</v>
      </c>
      <c r="E3277" s="1" t="str">
        <f t="shared" si="358"/>
        <v>Submitted</v>
      </c>
      <c r="F3277" s="1" t="s">
        <v>35</v>
      </c>
      <c r="G3277" s="1">
        <v>22</v>
      </c>
      <c r="H3277" s="1" t="s">
        <v>24</v>
      </c>
      <c r="I3277" s="1" t="s">
        <v>48</v>
      </c>
      <c r="J3277" s="1" t="s">
        <v>26</v>
      </c>
      <c r="K3277" s="4">
        <v>2284851</v>
      </c>
      <c r="L3277" s="4" t="str">
        <f t="shared" si="359"/>
        <v>Submitted</v>
      </c>
      <c r="M3277" s="1">
        <v>573</v>
      </c>
      <c r="N3277" s="1" t="str">
        <f t="shared" si="360"/>
        <v>High_risk</v>
      </c>
      <c r="O3277" s="1" t="str">
        <f t="shared" si="361"/>
        <v>Excellent</v>
      </c>
      <c r="P3277" s="1" t="str">
        <f t="shared" si="362"/>
        <v>Submitted</v>
      </c>
      <c r="Q3277" s="1" t="str">
        <f t="shared" si="363"/>
        <v>Valid</v>
      </c>
      <c r="R3277" s="1" t="s">
        <v>38</v>
      </c>
      <c r="S3277" s="4">
        <v>3659772</v>
      </c>
      <c r="T3277" s="1">
        <v>8.3699999999999992</v>
      </c>
      <c r="U3277" s="1">
        <v>180</v>
      </c>
      <c r="V3277" s="1">
        <v>20332.07</v>
      </c>
      <c r="W3277" s="4">
        <f t="shared" si="364"/>
        <v>2552690.9699999997</v>
      </c>
      <c r="X3277" s="1" t="s">
        <v>59</v>
      </c>
      <c r="Y3277" s="1" t="s">
        <v>60</v>
      </c>
      <c r="Z3277" s="8">
        <v>48739</v>
      </c>
      <c r="AA3277" s="8" t="str">
        <f>TEXT(Table2[[#This Row],[Application_Date]],"yyy")</f>
        <v>2033</v>
      </c>
      <c r="AB3277" s="8" t="str">
        <f>TEXT(Table2[[#This Row],[Application_Date]],"mmmm")</f>
        <v>June</v>
      </c>
      <c r="AC3277" s="1" t="s">
        <v>41</v>
      </c>
      <c r="AD3277" s="1" t="s">
        <v>30</v>
      </c>
      <c r="AE3277" s="1" t="s">
        <v>43</v>
      </c>
    </row>
    <row r="3278" spans="1:31" x14ac:dyDescent="0.25">
      <c r="A3278" s="1" t="s">
        <v>6696</v>
      </c>
      <c r="B3278" s="1" t="str">
        <f>IF(COUNTIF($A$2:A3278,A3278)&gt;1,"Duplicate","Unique")</f>
        <v>Unique</v>
      </c>
      <c r="C3278" s="1" t="s">
        <v>6697</v>
      </c>
      <c r="D3278" s="1" t="s">
        <v>166</v>
      </c>
      <c r="E3278" s="1" t="str">
        <f t="shared" si="358"/>
        <v>Submitted</v>
      </c>
      <c r="F3278" s="1" t="s">
        <v>47</v>
      </c>
      <c r="G3278" s="1">
        <v>33</v>
      </c>
      <c r="H3278" s="1" t="s">
        <v>36</v>
      </c>
      <c r="I3278" s="1" t="s">
        <v>25</v>
      </c>
      <c r="J3278" s="1" t="s">
        <v>26</v>
      </c>
      <c r="K3278" s="4">
        <v>806177</v>
      </c>
      <c r="L3278" s="4" t="str">
        <f t="shared" si="359"/>
        <v>Submitted</v>
      </c>
      <c r="M3278" s="1">
        <v>556</v>
      </c>
      <c r="N3278" s="1" t="str">
        <f t="shared" si="360"/>
        <v>High_risk</v>
      </c>
      <c r="O3278" s="1" t="str">
        <f t="shared" si="361"/>
        <v>Excellent</v>
      </c>
      <c r="P3278" s="1" t="str">
        <f t="shared" si="362"/>
        <v>Submitted</v>
      </c>
      <c r="Q3278" s="1" t="str">
        <f t="shared" si="363"/>
        <v>Valid</v>
      </c>
      <c r="R3278" s="1" t="s">
        <v>38</v>
      </c>
      <c r="S3278" s="4">
        <v>3439515</v>
      </c>
      <c r="T3278" s="1">
        <v>15.42</v>
      </c>
      <c r="U3278" s="1">
        <v>24</v>
      </c>
      <c r="V3278" s="1">
        <v>143313.12</v>
      </c>
      <c r="W3278" s="4">
        <f t="shared" si="364"/>
        <v>4419776.7857679101</v>
      </c>
      <c r="X3278" s="1" t="s">
        <v>50</v>
      </c>
      <c r="Y3278" s="1" t="s">
        <v>51</v>
      </c>
      <c r="Z3278" s="8">
        <v>48740</v>
      </c>
      <c r="AA3278" s="8" t="str">
        <f>TEXT(Table2[[#This Row],[Application_Date]],"yyy")</f>
        <v>2033</v>
      </c>
      <c r="AB3278" s="8" t="str">
        <f>TEXT(Table2[[#This Row],[Application_Date]],"mmmm")</f>
        <v>June</v>
      </c>
      <c r="AC3278" s="1" t="s">
        <v>61</v>
      </c>
      <c r="AD3278" s="1" t="s">
        <v>42</v>
      </c>
      <c r="AE3278" s="1" t="s">
        <v>31</v>
      </c>
    </row>
    <row r="3279" spans="1:31" x14ac:dyDescent="0.25">
      <c r="A3279" s="1" t="s">
        <v>6698</v>
      </c>
      <c r="B3279" s="1" t="str">
        <f>IF(COUNTIF($A$2:A3279,A3279)&gt;1,"Duplicate","Unique")</f>
        <v>Unique</v>
      </c>
      <c r="C3279" s="1" t="s">
        <v>6699</v>
      </c>
      <c r="D3279" s="1" t="s">
        <v>154</v>
      </c>
      <c r="E3279" s="1" t="str">
        <f t="shared" si="358"/>
        <v>Submitted</v>
      </c>
      <c r="F3279" s="1" t="s">
        <v>47</v>
      </c>
      <c r="G3279" s="1">
        <v>23</v>
      </c>
      <c r="H3279" s="1" t="s">
        <v>24</v>
      </c>
      <c r="I3279" s="1" t="s">
        <v>48</v>
      </c>
      <c r="J3279" s="1" t="s">
        <v>37</v>
      </c>
      <c r="K3279" s="4">
        <v>2264835</v>
      </c>
      <c r="L3279" s="4" t="str">
        <f t="shared" si="359"/>
        <v>Submitted</v>
      </c>
      <c r="M3279" s="1">
        <v>510</v>
      </c>
      <c r="N3279" s="1" t="str">
        <f t="shared" si="360"/>
        <v>High_risk</v>
      </c>
      <c r="O3279" s="1" t="str">
        <f t="shared" si="361"/>
        <v>Excellent</v>
      </c>
      <c r="P3279" s="1" t="str">
        <f t="shared" si="362"/>
        <v>Submitted</v>
      </c>
      <c r="Q3279" s="1" t="str">
        <f t="shared" si="363"/>
        <v>Valid</v>
      </c>
      <c r="R3279" s="1" t="s">
        <v>27</v>
      </c>
      <c r="S3279" s="4">
        <v>4410594</v>
      </c>
      <c r="T3279" s="1">
        <v>9.2899999999999991</v>
      </c>
      <c r="U3279" s="1">
        <v>60</v>
      </c>
      <c r="V3279" s="1">
        <v>73509.899999999994</v>
      </c>
      <c r="W3279" s="4">
        <f t="shared" si="364"/>
        <v>3414534.8550000032</v>
      </c>
      <c r="X3279" s="1" t="s">
        <v>50</v>
      </c>
      <c r="Y3279" s="1" t="s">
        <v>51</v>
      </c>
      <c r="Z3279" s="8">
        <v>48741</v>
      </c>
      <c r="AA3279" s="8" t="str">
        <f>TEXT(Table2[[#This Row],[Application_Date]],"yyy")</f>
        <v>2033</v>
      </c>
      <c r="AB3279" s="8" t="str">
        <f>TEXT(Table2[[#This Row],[Application_Date]],"mmmm")</f>
        <v>June</v>
      </c>
      <c r="AC3279" s="1" t="s">
        <v>61</v>
      </c>
      <c r="AD3279" s="1" t="s">
        <v>42</v>
      </c>
      <c r="AE3279" s="1" t="s">
        <v>66</v>
      </c>
    </row>
    <row r="3280" spans="1:31" x14ac:dyDescent="0.25">
      <c r="A3280" s="1" t="s">
        <v>6700</v>
      </c>
      <c r="B3280" s="1" t="str">
        <f>IF(COUNTIF($A$2:A3280,A3280)&gt;1,"Duplicate","Unique")</f>
        <v>Unique</v>
      </c>
      <c r="C3280" s="1" t="s">
        <v>6701</v>
      </c>
      <c r="D3280" s="1" t="s">
        <v>148</v>
      </c>
      <c r="E3280" s="1" t="str">
        <f t="shared" si="358"/>
        <v>Submitted</v>
      </c>
      <c r="F3280" s="1" t="s">
        <v>47</v>
      </c>
      <c r="G3280" s="1">
        <v>26</v>
      </c>
      <c r="H3280" s="1" t="s">
        <v>36</v>
      </c>
      <c r="I3280" s="1" t="s">
        <v>48</v>
      </c>
      <c r="J3280" s="1" t="s">
        <v>49</v>
      </c>
      <c r="K3280" s="4">
        <v>657586</v>
      </c>
      <c r="L3280" s="4" t="str">
        <f t="shared" si="359"/>
        <v>Submitted</v>
      </c>
      <c r="M3280" s="1">
        <v>585</v>
      </c>
      <c r="N3280" s="1" t="str">
        <f t="shared" si="360"/>
        <v>High_risk</v>
      </c>
      <c r="O3280" s="1" t="str">
        <f t="shared" si="361"/>
        <v>Excellent</v>
      </c>
      <c r="P3280" s="1" t="str">
        <f t="shared" si="362"/>
        <v>Submitted</v>
      </c>
      <c r="Q3280" s="1" t="str">
        <f t="shared" si="363"/>
        <v>Valid</v>
      </c>
      <c r="R3280" s="1" t="s">
        <v>27</v>
      </c>
      <c r="S3280" s="4">
        <v>3069009</v>
      </c>
      <c r="T3280" s="1">
        <v>16.82</v>
      </c>
      <c r="U3280" s="1">
        <v>36</v>
      </c>
      <c r="V3280" s="1">
        <v>85250.25</v>
      </c>
      <c r="W3280" s="4">
        <f t="shared" si="364"/>
        <v>4301727.6150000859</v>
      </c>
      <c r="X3280" s="1" t="s">
        <v>50</v>
      </c>
      <c r="Y3280" s="1" t="s">
        <v>51</v>
      </c>
      <c r="Z3280" s="8">
        <v>48742</v>
      </c>
      <c r="AA3280" s="8" t="str">
        <f>TEXT(Table2[[#This Row],[Application_Date]],"yyy")</f>
        <v>2033</v>
      </c>
      <c r="AB3280" s="8" t="str">
        <f>TEXT(Table2[[#This Row],[Application_Date]],"mmmm")</f>
        <v>June</v>
      </c>
      <c r="AC3280" s="1" t="s">
        <v>61</v>
      </c>
      <c r="AD3280" s="1" t="s">
        <v>42</v>
      </c>
      <c r="AE3280" s="1" t="s">
        <v>43</v>
      </c>
    </row>
    <row r="3281" spans="1:31" x14ac:dyDescent="0.25">
      <c r="A3281" s="1" t="s">
        <v>6702</v>
      </c>
      <c r="B3281" s="1" t="str">
        <f>IF(COUNTIF($A$2:A3281,A3281)&gt;1,"Duplicate","Unique")</f>
        <v>Unique</v>
      </c>
      <c r="C3281" s="1" t="s">
        <v>6703</v>
      </c>
      <c r="D3281" s="1" t="s">
        <v>130</v>
      </c>
      <c r="E3281" s="1" t="str">
        <f t="shared" si="358"/>
        <v>Submitted</v>
      </c>
      <c r="F3281" s="1" t="s">
        <v>35</v>
      </c>
      <c r="G3281" s="1">
        <v>30</v>
      </c>
      <c r="H3281" s="1" t="s">
        <v>36</v>
      </c>
      <c r="I3281" s="1" t="s">
        <v>25</v>
      </c>
      <c r="J3281" s="1" t="s">
        <v>26</v>
      </c>
      <c r="K3281" s="4">
        <v>0</v>
      </c>
      <c r="L3281" s="4" t="str">
        <f t="shared" si="359"/>
        <v>Submitted</v>
      </c>
      <c r="M3281" s="1">
        <v>383</v>
      </c>
      <c r="N3281" s="1" t="str">
        <f t="shared" si="360"/>
        <v>High_risk</v>
      </c>
      <c r="O3281" s="1" t="str">
        <f t="shared" si="361"/>
        <v>Excellent</v>
      </c>
      <c r="P3281" s="1" t="str">
        <f t="shared" si="362"/>
        <v>Submitted</v>
      </c>
      <c r="Q3281" s="1" t="str">
        <f t="shared" si="363"/>
        <v>Valid</v>
      </c>
      <c r="R3281" s="1" t="s">
        <v>70</v>
      </c>
      <c r="S3281" s="4">
        <v>4702865</v>
      </c>
      <c r="T3281" s="1">
        <v>13.72</v>
      </c>
      <c r="U3281" s="1">
        <v>60</v>
      </c>
      <c r="V3281" s="1">
        <v>78381.08</v>
      </c>
      <c r="W3281" s="4">
        <f t="shared" si="364"/>
        <v>5376942.3166666664</v>
      </c>
      <c r="X3281" s="1" t="s">
        <v>50</v>
      </c>
      <c r="Y3281" s="1" t="s">
        <v>51</v>
      </c>
      <c r="Z3281" s="8">
        <v>48743</v>
      </c>
      <c r="AA3281" s="8" t="str">
        <f>TEXT(Table2[[#This Row],[Application_Date]],"yyy")</f>
        <v>2033</v>
      </c>
      <c r="AB3281" s="8" t="str">
        <f>TEXT(Table2[[#This Row],[Application_Date]],"mmmm")</f>
        <v>June</v>
      </c>
      <c r="AC3281" s="1" t="s">
        <v>61</v>
      </c>
      <c r="AD3281" s="1" t="s">
        <v>42</v>
      </c>
      <c r="AE3281" s="1" t="s">
        <v>66</v>
      </c>
    </row>
    <row r="3282" spans="1:31" x14ac:dyDescent="0.25">
      <c r="A3282" s="1" t="s">
        <v>6704</v>
      </c>
      <c r="B3282" s="1" t="str">
        <f>IF(COUNTIF($A$2:A3282,A3282)&gt;1,"Duplicate","Unique")</f>
        <v>Unique</v>
      </c>
      <c r="C3282" s="1" t="s">
        <v>6705</v>
      </c>
      <c r="D3282" s="1" t="s">
        <v>112</v>
      </c>
      <c r="E3282" s="1" t="str">
        <f t="shared" si="358"/>
        <v>Submitted</v>
      </c>
      <c r="F3282" s="1" t="s">
        <v>35</v>
      </c>
      <c r="G3282" s="1">
        <v>36</v>
      </c>
      <c r="H3282" s="1" t="s">
        <v>24</v>
      </c>
      <c r="I3282" s="1" t="s">
        <v>48</v>
      </c>
      <c r="J3282" s="1" t="s">
        <v>70</v>
      </c>
      <c r="K3282" s="4">
        <v>2137235</v>
      </c>
      <c r="L3282" s="4" t="str">
        <f t="shared" si="359"/>
        <v>Submitted</v>
      </c>
      <c r="M3282" s="1">
        <v>870</v>
      </c>
      <c r="N3282" s="1" t="str">
        <f t="shared" si="360"/>
        <v>medium_risk</v>
      </c>
      <c r="O3282" s="1" t="str">
        <f t="shared" si="361"/>
        <v>Excellent</v>
      </c>
      <c r="P3282" s="1" t="str">
        <f t="shared" si="362"/>
        <v>Submitted</v>
      </c>
      <c r="Q3282" s="1" t="str">
        <f t="shared" si="363"/>
        <v>Valid</v>
      </c>
      <c r="R3282" s="1" t="s">
        <v>70</v>
      </c>
      <c r="S3282" s="4">
        <v>4563382</v>
      </c>
      <c r="T3282" s="1">
        <v>7.68</v>
      </c>
      <c r="U3282" s="1">
        <v>24</v>
      </c>
      <c r="V3282" s="1">
        <v>190140.92</v>
      </c>
      <c r="W3282" s="4">
        <f t="shared" si="364"/>
        <v>2920584.8606239855</v>
      </c>
      <c r="X3282" s="1" t="s">
        <v>50</v>
      </c>
      <c r="Y3282" s="1" t="s">
        <v>51</v>
      </c>
      <c r="Z3282" s="8">
        <v>48744</v>
      </c>
      <c r="AA3282" s="8" t="str">
        <f>TEXT(Table2[[#This Row],[Application_Date]],"yyy")</f>
        <v>2033</v>
      </c>
      <c r="AB3282" s="8" t="str">
        <f>TEXT(Table2[[#This Row],[Application_Date]],"mmmm")</f>
        <v>June</v>
      </c>
      <c r="AC3282" s="1" t="s">
        <v>52</v>
      </c>
      <c r="AD3282" s="1" t="s">
        <v>42</v>
      </c>
      <c r="AE3282" s="1" t="s">
        <v>66</v>
      </c>
    </row>
    <row r="3283" spans="1:31" x14ac:dyDescent="0.25">
      <c r="A3283" s="1" t="s">
        <v>6706</v>
      </c>
      <c r="B3283" s="1" t="str">
        <f>IF(COUNTIF($A$2:A3283,A3283)&gt;1,"Duplicate","Unique")</f>
        <v>Unique</v>
      </c>
      <c r="C3283" s="1" t="s">
        <v>6707</v>
      </c>
      <c r="D3283" s="1" t="s">
        <v>454</v>
      </c>
      <c r="E3283" s="1" t="str">
        <f t="shared" si="358"/>
        <v>Submitted</v>
      </c>
      <c r="F3283" s="1" t="s">
        <v>47</v>
      </c>
      <c r="G3283" s="1">
        <v>25</v>
      </c>
      <c r="H3283" s="1" t="s">
        <v>36</v>
      </c>
      <c r="I3283" s="1" t="s">
        <v>48</v>
      </c>
      <c r="J3283" s="1" t="s">
        <v>26</v>
      </c>
      <c r="K3283" s="4">
        <v>1642840</v>
      </c>
      <c r="L3283" s="4" t="str">
        <f t="shared" si="359"/>
        <v>Submitted</v>
      </c>
      <c r="M3283" s="1">
        <v>950</v>
      </c>
      <c r="N3283" s="1" t="str">
        <f t="shared" si="360"/>
        <v>medium_risk</v>
      </c>
      <c r="O3283" s="1" t="str">
        <f t="shared" si="361"/>
        <v>Excellent</v>
      </c>
      <c r="P3283" s="1" t="str">
        <f t="shared" si="362"/>
        <v>Submitted</v>
      </c>
      <c r="Q3283" s="1" t="str">
        <f t="shared" si="363"/>
        <v>Invalid</v>
      </c>
      <c r="R3283" s="1" t="s">
        <v>70</v>
      </c>
      <c r="S3283" s="4">
        <v>3685231</v>
      </c>
      <c r="T3283" s="1">
        <v>13.37</v>
      </c>
      <c r="U3283" s="1">
        <v>36</v>
      </c>
      <c r="V3283" s="1">
        <v>102367.53</v>
      </c>
      <c r="W3283" s="4">
        <f t="shared" si="364"/>
        <v>4105961.5391747649</v>
      </c>
      <c r="X3283" s="1" t="s">
        <v>28</v>
      </c>
      <c r="Y3283" s="1" t="s">
        <v>29</v>
      </c>
      <c r="Z3283" s="8">
        <v>48745</v>
      </c>
      <c r="AA3283" s="8" t="str">
        <f>TEXT(Table2[[#This Row],[Application_Date]],"yyy")</f>
        <v>2033</v>
      </c>
      <c r="AB3283" s="8" t="str">
        <f>TEXT(Table2[[#This Row],[Application_Date]],"mmmm")</f>
        <v>June</v>
      </c>
      <c r="AC3283" s="1" t="s">
        <v>61</v>
      </c>
      <c r="AD3283" s="1" t="s">
        <v>42</v>
      </c>
      <c r="AE3283" s="1" t="s">
        <v>43</v>
      </c>
    </row>
    <row r="3284" spans="1:31" x14ac:dyDescent="0.25">
      <c r="A3284" s="1" t="s">
        <v>6708</v>
      </c>
      <c r="B3284" s="1" t="str">
        <f>IF(COUNTIF($A$2:A3284,A3284)&gt;1,"Duplicate","Unique")</f>
        <v>Unique</v>
      </c>
      <c r="C3284" s="1" t="s">
        <v>6709</v>
      </c>
      <c r="D3284" s="1">
        <v>0</v>
      </c>
      <c r="E3284" s="1" t="str">
        <f t="shared" si="358"/>
        <v>Submitted</v>
      </c>
      <c r="F3284" s="1" t="s">
        <v>47</v>
      </c>
      <c r="G3284" s="1">
        <v>47</v>
      </c>
      <c r="H3284" s="1" t="s">
        <v>24</v>
      </c>
      <c r="I3284" s="1" t="s">
        <v>25</v>
      </c>
      <c r="J3284" s="1" t="s">
        <v>49</v>
      </c>
      <c r="K3284" s="4">
        <v>2327334</v>
      </c>
      <c r="L3284" s="4" t="str">
        <f t="shared" si="359"/>
        <v>Submitted</v>
      </c>
      <c r="M3284" s="1">
        <v>392</v>
      </c>
      <c r="N3284" s="1" t="str">
        <f t="shared" si="360"/>
        <v>High_risk</v>
      </c>
      <c r="O3284" s="1" t="str">
        <f t="shared" si="361"/>
        <v>Excellent</v>
      </c>
      <c r="P3284" s="1" t="str">
        <f t="shared" si="362"/>
        <v>Submitted</v>
      </c>
      <c r="Q3284" s="1" t="str">
        <f t="shared" si="363"/>
        <v>Valid</v>
      </c>
      <c r="R3284" s="1" t="s">
        <v>38</v>
      </c>
      <c r="S3284" s="4">
        <v>1176578</v>
      </c>
      <c r="T3284" s="1">
        <v>8.26</v>
      </c>
      <c r="U3284" s="1">
        <v>12</v>
      </c>
      <c r="V3284" s="1">
        <v>98048.17</v>
      </c>
      <c r="W3284" s="4">
        <f t="shared" si="364"/>
        <v>811390.48269629967</v>
      </c>
      <c r="X3284" s="1" t="s">
        <v>28</v>
      </c>
      <c r="Y3284" s="1" t="s">
        <v>29</v>
      </c>
      <c r="Z3284" s="8">
        <v>48746</v>
      </c>
      <c r="AA3284" s="8" t="str">
        <f>TEXT(Table2[[#This Row],[Application_Date]],"yyy")</f>
        <v>2033</v>
      </c>
      <c r="AB3284" s="8" t="str">
        <f>TEXT(Table2[[#This Row],[Application_Date]],"mmmm")</f>
        <v>June</v>
      </c>
      <c r="AC3284" s="1" t="s">
        <v>61</v>
      </c>
      <c r="AD3284" s="1" t="s">
        <v>30</v>
      </c>
      <c r="AE3284" s="1" t="s">
        <v>31</v>
      </c>
    </row>
    <row r="3285" spans="1:31" x14ac:dyDescent="0.25">
      <c r="A3285" s="1" t="s">
        <v>6710</v>
      </c>
      <c r="B3285" s="1" t="str">
        <f>IF(COUNTIF($A$2:A3285,A3285)&gt;1,"Duplicate","Unique")</f>
        <v>Unique</v>
      </c>
      <c r="C3285" s="1" t="s">
        <v>6711</v>
      </c>
      <c r="D3285" s="1" t="s">
        <v>262</v>
      </c>
      <c r="E3285" s="1" t="str">
        <f t="shared" si="358"/>
        <v>Submitted</v>
      </c>
      <c r="F3285" s="1" t="s">
        <v>35</v>
      </c>
      <c r="G3285" s="1">
        <v>47</v>
      </c>
      <c r="H3285" s="1" t="s">
        <v>24</v>
      </c>
      <c r="I3285" s="1" t="s">
        <v>25</v>
      </c>
      <c r="J3285" s="1" t="s">
        <v>49</v>
      </c>
      <c r="K3285" s="4">
        <v>622975</v>
      </c>
      <c r="L3285" s="4" t="str">
        <f t="shared" si="359"/>
        <v>Submitted</v>
      </c>
      <c r="M3285" s="1">
        <v>490</v>
      </c>
      <c r="N3285" s="1" t="str">
        <f t="shared" si="360"/>
        <v>High_risk</v>
      </c>
      <c r="O3285" s="1" t="str">
        <f t="shared" si="361"/>
        <v>Excellent</v>
      </c>
      <c r="P3285" s="1" t="str">
        <f t="shared" si="362"/>
        <v>Submitted</v>
      </c>
      <c r="Q3285" s="1" t="str">
        <f t="shared" si="363"/>
        <v>Valid</v>
      </c>
      <c r="R3285" s="1" t="s">
        <v>27</v>
      </c>
      <c r="S3285" s="4">
        <v>4820016</v>
      </c>
      <c r="T3285" s="1">
        <v>18.09</v>
      </c>
      <c r="U3285" s="1">
        <v>12</v>
      </c>
      <c r="V3285" s="1">
        <v>401668</v>
      </c>
      <c r="W3285" s="4">
        <f t="shared" si="364"/>
        <v>7266291.7238472784</v>
      </c>
      <c r="X3285" s="1" t="s">
        <v>105</v>
      </c>
      <c r="Y3285" s="1" t="s">
        <v>106</v>
      </c>
      <c r="Z3285" s="8">
        <v>48747</v>
      </c>
      <c r="AA3285" s="8" t="str">
        <f>TEXT(Table2[[#This Row],[Application_Date]],"yyy")</f>
        <v>2033</v>
      </c>
      <c r="AB3285" s="8" t="str">
        <f>TEXT(Table2[[#This Row],[Application_Date]],"mmmm")</f>
        <v>June</v>
      </c>
      <c r="AC3285" s="1" t="s">
        <v>61</v>
      </c>
      <c r="AD3285" s="1" t="s">
        <v>42</v>
      </c>
      <c r="AE3285" s="1" t="s">
        <v>66</v>
      </c>
    </row>
    <row r="3286" spans="1:31" x14ac:dyDescent="0.25">
      <c r="A3286" s="1" t="s">
        <v>6712</v>
      </c>
      <c r="B3286" s="1" t="str">
        <f>IF(COUNTIF($A$2:A3286,A3286)&gt;1,"Duplicate","Unique")</f>
        <v>Unique</v>
      </c>
      <c r="C3286" s="1" t="s">
        <v>6713</v>
      </c>
      <c r="D3286" s="1" t="s">
        <v>314</v>
      </c>
      <c r="E3286" s="1" t="str">
        <f t="shared" si="358"/>
        <v>Submitted</v>
      </c>
      <c r="F3286" s="1" t="s">
        <v>35</v>
      </c>
      <c r="G3286" s="1">
        <v>45</v>
      </c>
      <c r="H3286" s="1" t="s">
        <v>24</v>
      </c>
      <c r="I3286" s="1" t="s">
        <v>25</v>
      </c>
      <c r="J3286" s="1" t="s">
        <v>49</v>
      </c>
      <c r="K3286" s="4">
        <v>818832</v>
      </c>
      <c r="L3286" s="4" t="str">
        <f t="shared" si="359"/>
        <v>Submitted</v>
      </c>
      <c r="M3286" s="1">
        <v>837</v>
      </c>
      <c r="N3286" s="1" t="str">
        <f t="shared" si="360"/>
        <v>medium_risk</v>
      </c>
      <c r="O3286" s="1" t="str">
        <f t="shared" si="361"/>
        <v>Excellent</v>
      </c>
      <c r="P3286" s="1" t="str">
        <f t="shared" si="362"/>
        <v>Submitted</v>
      </c>
      <c r="Q3286" s="1" t="str">
        <f t="shared" si="363"/>
        <v>Valid</v>
      </c>
      <c r="R3286" s="1" t="s">
        <v>82</v>
      </c>
      <c r="S3286" s="4">
        <v>160349</v>
      </c>
      <c r="T3286" s="1">
        <v>8.59</v>
      </c>
      <c r="U3286" s="1">
        <v>120</v>
      </c>
      <c r="V3286" s="1">
        <v>1336.24</v>
      </c>
      <c r="W3286" s="4">
        <f t="shared" si="364"/>
        <v>114783.15916666666</v>
      </c>
      <c r="X3286" s="1" t="s">
        <v>28</v>
      </c>
      <c r="Y3286" s="1" t="s">
        <v>29</v>
      </c>
      <c r="Z3286" s="8">
        <v>48748</v>
      </c>
      <c r="AA3286" s="8" t="str">
        <f>TEXT(Table2[[#This Row],[Application_Date]],"yyy")</f>
        <v>2033</v>
      </c>
      <c r="AB3286" s="8" t="str">
        <f>TEXT(Table2[[#This Row],[Application_Date]],"mmmm")</f>
        <v>June</v>
      </c>
      <c r="AC3286" s="1" t="s">
        <v>41</v>
      </c>
      <c r="AD3286" s="1" t="s">
        <v>30</v>
      </c>
      <c r="AE3286" s="1" t="s">
        <v>43</v>
      </c>
    </row>
    <row r="3287" spans="1:31" x14ac:dyDescent="0.25">
      <c r="A3287" s="1" t="s">
        <v>6714</v>
      </c>
      <c r="B3287" s="1" t="str">
        <f>IF(COUNTIF($A$2:A3287,A3287)&gt;1,"Duplicate","Unique")</f>
        <v>Unique</v>
      </c>
      <c r="C3287" s="1" t="s">
        <v>6715</v>
      </c>
      <c r="D3287" s="1" t="s">
        <v>124</v>
      </c>
      <c r="E3287" s="1" t="str">
        <f t="shared" si="358"/>
        <v>Submitted</v>
      </c>
      <c r="F3287" s="1" t="s">
        <v>47</v>
      </c>
      <c r="G3287" s="1">
        <v>37</v>
      </c>
      <c r="H3287" s="1" t="s">
        <v>24</v>
      </c>
      <c r="I3287" s="1" t="s">
        <v>25</v>
      </c>
      <c r="J3287" s="1" t="s">
        <v>70</v>
      </c>
      <c r="K3287" s="4">
        <v>1303279</v>
      </c>
      <c r="L3287" s="4" t="str">
        <f t="shared" si="359"/>
        <v>Submitted</v>
      </c>
      <c r="M3287" s="1">
        <v>511</v>
      </c>
      <c r="N3287" s="1" t="str">
        <f t="shared" si="360"/>
        <v>High_risk</v>
      </c>
      <c r="O3287" s="1" t="str">
        <f t="shared" si="361"/>
        <v>Excellent</v>
      </c>
      <c r="P3287" s="1" t="str">
        <f t="shared" si="362"/>
        <v>Submitted</v>
      </c>
      <c r="Q3287" s="1" t="str">
        <f t="shared" si="363"/>
        <v>Valid</v>
      </c>
      <c r="R3287" s="1" t="s">
        <v>70</v>
      </c>
      <c r="S3287" s="4">
        <v>4252610</v>
      </c>
      <c r="T3287" s="1">
        <v>9.92</v>
      </c>
      <c r="U3287" s="1">
        <v>24</v>
      </c>
      <c r="V3287" s="1">
        <v>177192.08</v>
      </c>
      <c r="W3287" s="4">
        <f t="shared" si="364"/>
        <v>3515492.779041016</v>
      </c>
      <c r="X3287" s="1" t="s">
        <v>50</v>
      </c>
      <c r="Y3287" s="1" t="s">
        <v>51</v>
      </c>
      <c r="Z3287" s="8">
        <v>48749</v>
      </c>
      <c r="AA3287" s="8" t="str">
        <f>TEXT(Table2[[#This Row],[Application_Date]],"yyy")</f>
        <v>2033</v>
      </c>
      <c r="AB3287" s="8" t="str">
        <f>TEXT(Table2[[#This Row],[Application_Date]],"mmmm")</f>
        <v>June</v>
      </c>
      <c r="AC3287" s="1" t="s">
        <v>61</v>
      </c>
      <c r="AD3287" s="1" t="s">
        <v>30</v>
      </c>
      <c r="AE3287" s="1" t="s">
        <v>66</v>
      </c>
    </row>
    <row r="3288" spans="1:31" x14ac:dyDescent="0.25">
      <c r="A3288" s="1" t="s">
        <v>6716</v>
      </c>
      <c r="B3288" s="1" t="str">
        <f>IF(COUNTIF($A$2:A3288,A3288)&gt;1,"Duplicate","Unique")</f>
        <v>Unique</v>
      </c>
      <c r="C3288" s="1" t="s">
        <v>6717</v>
      </c>
      <c r="D3288" s="1" t="s">
        <v>34</v>
      </c>
      <c r="E3288" s="1" t="str">
        <f t="shared" si="358"/>
        <v>Submitted</v>
      </c>
      <c r="F3288" s="1" t="s">
        <v>35</v>
      </c>
      <c r="G3288" s="1">
        <v>52</v>
      </c>
      <c r="H3288" s="1" t="s">
        <v>36</v>
      </c>
      <c r="I3288" s="1" t="s">
        <v>25</v>
      </c>
      <c r="J3288" s="1" t="s">
        <v>49</v>
      </c>
      <c r="K3288" s="4">
        <v>1733453</v>
      </c>
      <c r="L3288" s="4" t="str">
        <f t="shared" si="359"/>
        <v>Submitted</v>
      </c>
      <c r="M3288" s="1">
        <v>579</v>
      </c>
      <c r="N3288" s="1" t="str">
        <f t="shared" si="360"/>
        <v>High_risk</v>
      </c>
      <c r="O3288" s="1" t="str">
        <f t="shared" si="361"/>
        <v>Excellent</v>
      </c>
      <c r="P3288" s="1" t="str">
        <f t="shared" si="362"/>
        <v>Submitted</v>
      </c>
      <c r="Q3288" s="1" t="str">
        <f t="shared" si="363"/>
        <v>Valid</v>
      </c>
      <c r="R3288" s="1" t="s">
        <v>82</v>
      </c>
      <c r="S3288" s="4">
        <v>4988824</v>
      </c>
      <c r="T3288" s="1">
        <v>7.93</v>
      </c>
      <c r="U3288" s="1">
        <v>60</v>
      </c>
      <c r="V3288" s="1">
        <v>83147.070000000007</v>
      </c>
      <c r="W3288" s="4">
        <f t="shared" si="364"/>
        <v>3296781.1933335317</v>
      </c>
      <c r="X3288" s="1" t="s">
        <v>28</v>
      </c>
      <c r="Y3288" s="1" t="s">
        <v>29</v>
      </c>
      <c r="Z3288" s="8">
        <v>48750</v>
      </c>
      <c r="AA3288" s="8" t="str">
        <f>TEXT(Table2[[#This Row],[Application_Date]],"yyy")</f>
        <v>2033</v>
      </c>
      <c r="AB3288" s="8" t="str">
        <f>TEXT(Table2[[#This Row],[Application_Date]],"mmmm")</f>
        <v>June</v>
      </c>
      <c r="AC3288" s="1" t="s">
        <v>61</v>
      </c>
      <c r="AD3288" s="1" t="s">
        <v>42</v>
      </c>
      <c r="AE3288" s="1" t="s">
        <v>43</v>
      </c>
    </row>
    <row r="3289" spans="1:31" x14ac:dyDescent="0.25">
      <c r="A3289" s="1" t="s">
        <v>6718</v>
      </c>
      <c r="B3289" s="1" t="str">
        <f>IF(COUNTIF($A$2:A3289,A3289)&gt;1,"Duplicate","Unique")</f>
        <v>Unique</v>
      </c>
      <c r="C3289" s="1" t="s">
        <v>6719</v>
      </c>
      <c r="D3289" s="1" t="s">
        <v>333</v>
      </c>
      <c r="E3289" s="1" t="str">
        <f t="shared" si="358"/>
        <v>Submitted</v>
      </c>
      <c r="F3289" s="1" t="s">
        <v>35</v>
      </c>
      <c r="G3289" s="1">
        <v>21</v>
      </c>
      <c r="H3289" s="1" t="s">
        <v>36</v>
      </c>
      <c r="I3289" s="1" t="s">
        <v>48</v>
      </c>
      <c r="J3289" s="1" t="s">
        <v>49</v>
      </c>
      <c r="K3289" s="4">
        <v>-50000</v>
      </c>
      <c r="L3289" s="4" t="str">
        <f t="shared" si="359"/>
        <v>Submitted</v>
      </c>
      <c r="M3289" s="1">
        <v>575</v>
      </c>
      <c r="N3289" s="1" t="str">
        <f t="shared" si="360"/>
        <v>High_risk</v>
      </c>
      <c r="O3289" s="1" t="str">
        <f t="shared" si="361"/>
        <v>Excellent</v>
      </c>
      <c r="P3289" s="1" t="str">
        <f t="shared" si="362"/>
        <v>Submitted</v>
      </c>
      <c r="Q3289" s="1" t="str">
        <f t="shared" si="363"/>
        <v>Valid</v>
      </c>
      <c r="R3289" s="1" t="s">
        <v>70</v>
      </c>
      <c r="S3289" s="4">
        <v>4894505</v>
      </c>
      <c r="T3289" s="1">
        <v>12.24</v>
      </c>
      <c r="U3289" s="1">
        <v>24</v>
      </c>
      <c r="V3289" s="1">
        <v>203937.71</v>
      </c>
      <c r="W3289" s="4">
        <f t="shared" si="364"/>
        <v>4992395.3343560137</v>
      </c>
      <c r="X3289" s="1" t="s">
        <v>85</v>
      </c>
      <c r="Y3289" s="1" t="s">
        <v>86</v>
      </c>
      <c r="Z3289" s="8">
        <v>48751</v>
      </c>
      <c r="AA3289" s="8" t="str">
        <f>TEXT(Table2[[#This Row],[Application_Date]],"yyy")</f>
        <v>2033</v>
      </c>
      <c r="AB3289" s="8" t="str">
        <f>TEXT(Table2[[#This Row],[Application_Date]],"mmmm")</f>
        <v>June</v>
      </c>
      <c r="AC3289" s="1" t="s">
        <v>41</v>
      </c>
      <c r="AD3289" s="1" t="s">
        <v>42</v>
      </c>
      <c r="AE3289" s="1" t="s">
        <v>31</v>
      </c>
    </row>
    <row r="3290" spans="1:31" x14ac:dyDescent="0.25">
      <c r="A3290" s="1" t="s">
        <v>6720</v>
      </c>
      <c r="B3290" s="1" t="str">
        <f>IF(COUNTIF($A$2:A3290,A3290)&gt;1,"Duplicate","Unique")</f>
        <v>Unique</v>
      </c>
      <c r="C3290" s="1" t="s">
        <v>6721</v>
      </c>
      <c r="D3290" s="1" t="s">
        <v>361</v>
      </c>
      <c r="E3290" s="1" t="str">
        <f t="shared" si="358"/>
        <v>Submitted</v>
      </c>
      <c r="F3290" s="1" t="s">
        <v>35</v>
      </c>
      <c r="G3290" s="1">
        <v>48</v>
      </c>
      <c r="H3290" s="1" t="s">
        <v>24</v>
      </c>
      <c r="I3290" s="1" t="s">
        <v>48</v>
      </c>
      <c r="J3290" s="1" t="s">
        <v>26</v>
      </c>
      <c r="K3290" s="4">
        <v>1274387</v>
      </c>
      <c r="L3290" s="4" t="str">
        <f t="shared" si="359"/>
        <v>Submitted</v>
      </c>
      <c r="M3290" s="1">
        <v>555</v>
      </c>
      <c r="N3290" s="1" t="str">
        <f t="shared" si="360"/>
        <v>High_risk</v>
      </c>
      <c r="O3290" s="1" t="str">
        <f t="shared" si="361"/>
        <v>Excellent</v>
      </c>
      <c r="P3290" s="1" t="str">
        <f t="shared" si="362"/>
        <v>Submitted</v>
      </c>
      <c r="Q3290" s="1" t="str">
        <f t="shared" si="363"/>
        <v>Valid</v>
      </c>
      <c r="R3290" s="1" t="s">
        <v>82</v>
      </c>
      <c r="S3290" s="4">
        <v>2332126</v>
      </c>
      <c r="T3290" s="1">
        <v>16.77</v>
      </c>
      <c r="U3290" s="1">
        <v>12</v>
      </c>
      <c r="V3290" s="1">
        <v>194343.83</v>
      </c>
      <c r="W3290" s="4">
        <f t="shared" si="364"/>
        <v>3259236.4525439288</v>
      </c>
      <c r="X3290" s="1" t="s">
        <v>39</v>
      </c>
      <c r="Y3290" s="1" t="s">
        <v>40</v>
      </c>
      <c r="Z3290" s="8">
        <v>48752</v>
      </c>
      <c r="AA3290" s="8" t="str">
        <f>TEXT(Table2[[#This Row],[Application_Date]],"yyy")</f>
        <v>2033</v>
      </c>
      <c r="AB3290" s="8" t="str">
        <f>TEXT(Table2[[#This Row],[Application_Date]],"mmmm")</f>
        <v>June</v>
      </c>
      <c r="AC3290" s="1" t="s">
        <v>61</v>
      </c>
      <c r="AD3290" s="1" t="s">
        <v>42</v>
      </c>
      <c r="AE3290" s="1" t="s">
        <v>31</v>
      </c>
    </row>
    <row r="3291" spans="1:31" x14ac:dyDescent="0.25">
      <c r="A3291" s="1" t="s">
        <v>6722</v>
      </c>
      <c r="B3291" s="1" t="str">
        <f>IF(COUNTIF($A$2:A3291,A3291)&gt;1,"Duplicate","Unique")</f>
        <v>Unique</v>
      </c>
      <c r="C3291" s="1" t="s">
        <v>6723</v>
      </c>
      <c r="D3291" s="1" t="s">
        <v>270</v>
      </c>
      <c r="E3291" s="1" t="str">
        <f t="shared" si="358"/>
        <v>Submitted</v>
      </c>
      <c r="F3291" s="1" t="s">
        <v>47</v>
      </c>
      <c r="G3291" s="1">
        <v>54</v>
      </c>
      <c r="H3291" s="1" t="s">
        <v>24</v>
      </c>
      <c r="I3291" s="1" t="s">
        <v>48</v>
      </c>
      <c r="J3291" s="1" t="s">
        <v>37</v>
      </c>
      <c r="K3291" s="4">
        <v>1427440</v>
      </c>
      <c r="L3291" s="4" t="str">
        <f t="shared" si="359"/>
        <v>Submitted</v>
      </c>
      <c r="M3291" s="1">
        <v>425</v>
      </c>
      <c r="N3291" s="1" t="str">
        <f t="shared" si="360"/>
        <v>High_risk</v>
      </c>
      <c r="O3291" s="1" t="str">
        <f t="shared" si="361"/>
        <v>Excellent</v>
      </c>
      <c r="P3291" s="1" t="str">
        <f t="shared" si="362"/>
        <v>Submitted</v>
      </c>
      <c r="Q3291" s="1" t="str">
        <f t="shared" si="363"/>
        <v>Valid</v>
      </c>
      <c r="R3291" s="1" t="s">
        <v>70</v>
      </c>
      <c r="S3291" s="4">
        <v>1872573</v>
      </c>
      <c r="T3291" s="1">
        <v>15.78</v>
      </c>
      <c r="U3291" s="1">
        <v>60</v>
      </c>
      <c r="V3291" s="1">
        <v>31209.55</v>
      </c>
      <c r="W3291" s="4">
        <f t="shared" si="364"/>
        <v>2462433.4950000001</v>
      </c>
      <c r="X3291" s="1" t="s">
        <v>105</v>
      </c>
      <c r="Y3291" s="1" t="s">
        <v>106</v>
      </c>
      <c r="Z3291" s="8">
        <v>48753</v>
      </c>
      <c r="AA3291" s="8" t="str">
        <f>TEXT(Table2[[#This Row],[Application_Date]],"yyy")</f>
        <v>2033</v>
      </c>
      <c r="AB3291" s="8" t="str">
        <f>TEXT(Table2[[#This Row],[Application_Date]],"mmmm")</f>
        <v>June</v>
      </c>
      <c r="AC3291" s="1" t="s">
        <v>61</v>
      </c>
      <c r="AD3291" s="1" t="s">
        <v>30</v>
      </c>
      <c r="AE3291" s="1" t="s">
        <v>43</v>
      </c>
    </row>
    <row r="3292" spans="1:31" x14ac:dyDescent="0.25">
      <c r="A3292" s="1" t="s">
        <v>6724</v>
      </c>
      <c r="B3292" s="1" t="str">
        <f>IF(COUNTIF($A$2:A3292,A3292)&gt;1,"Duplicate","Unique")</f>
        <v>Unique</v>
      </c>
      <c r="C3292" s="1" t="s">
        <v>6725</v>
      </c>
      <c r="D3292" s="1" t="s">
        <v>69</v>
      </c>
      <c r="E3292" s="1" t="str">
        <f t="shared" si="358"/>
        <v>Submitted</v>
      </c>
      <c r="F3292" s="1" t="s">
        <v>47</v>
      </c>
      <c r="G3292" s="1">
        <v>26</v>
      </c>
      <c r="H3292" s="1" t="s">
        <v>24</v>
      </c>
      <c r="I3292" s="1" t="s">
        <v>25</v>
      </c>
      <c r="J3292" s="1" t="s">
        <v>26</v>
      </c>
      <c r="K3292" s="4">
        <v>1901051</v>
      </c>
      <c r="L3292" s="4" t="str">
        <f t="shared" si="359"/>
        <v>Submitted</v>
      </c>
      <c r="M3292" s="1">
        <v>688</v>
      </c>
      <c r="N3292" s="1" t="str">
        <f t="shared" si="360"/>
        <v>low_risk</v>
      </c>
      <c r="O3292" s="1" t="str">
        <f t="shared" si="361"/>
        <v>Excellent</v>
      </c>
      <c r="P3292" s="1" t="str">
        <f t="shared" si="362"/>
        <v>Submitted</v>
      </c>
      <c r="Q3292" s="1" t="str">
        <f t="shared" si="363"/>
        <v>Valid</v>
      </c>
      <c r="R3292" s="1" t="s">
        <v>27</v>
      </c>
      <c r="S3292" s="4">
        <v>4283692</v>
      </c>
      <c r="T3292" s="1">
        <v>8.31</v>
      </c>
      <c r="U3292" s="1">
        <v>24</v>
      </c>
      <c r="V3292" s="1">
        <v>178487.17</v>
      </c>
      <c r="W3292" s="4">
        <f t="shared" si="364"/>
        <v>2966466.4274246343</v>
      </c>
      <c r="X3292" s="1" t="s">
        <v>105</v>
      </c>
      <c r="Y3292" s="1" t="s">
        <v>106</v>
      </c>
      <c r="Z3292" s="8">
        <v>48754</v>
      </c>
      <c r="AA3292" s="8" t="str">
        <f>TEXT(Table2[[#This Row],[Application_Date]],"yyy")</f>
        <v>2033</v>
      </c>
      <c r="AB3292" s="8" t="str">
        <f>TEXT(Table2[[#This Row],[Application_Date]],"mmmm")</f>
        <v>June</v>
      </c>
      <c r="AC3292" s="1" t="s">
        <v>61</v>
      </c>
      <c r="AD3292" s="1" t="s">
        <v>42</v>
      </c>
      <c r="AE3292" s="1" t="s">
        <v>43</v>
      </c>
    </row>
    <row r="3293" spans="1:31" x14ac:dyDescent="0.25">
      <c r="A3293" s="1" t="s">
        <v>6726</v>
      </c>
      <c r="B3293" s="1" t="str">
        <f>IF(COUNTIF($A$2:A3293,A3293)&gt;1,"Duplicate","Unique")</f>
        <v>Unique</v>
      </c>
      <c r="C3293" s="1" t="s">
        <v>6727</v>
      </c>
      <c r="D3293" s="1" t="s">
        <v>468</v>
      </c>
      <c r="E3293" s="1" t="str">
        <f t="shared" si="358"/>
        <v>Submitted</v>
      </c>
      <c r="F3293" s="1" t="s">
        <v>47</v>
      </c>
      <c r="G3293" s="1">
        <v>22</v>
      </c>
      <c r="H3293" s="1" t="s">
        <v>24</v>
      </c>
      <c r="I3293" s="1" t="s">
        <v>48</v>
      </c>
      <c r="J3293" s="1" t="s">
        <v>49</v>
      </c>
      <c r="K3293" s="4">
        <v>573734</v>
      </c>
      <c r="L3293" s="4" t="str">
        <f t="shared" si="359"/>
        <v>Submitted</v>
      </c>
      <c r="M3293" s="1">
        <v>541</v>
      </c>
      <c r="N3293" s="1" t="str">
        <f t="shared" si="360"/>
        <v>High_risk</v>
      </c>
      <c r="O3293" s="1" t="str">
        <f t="shared" si="361"/>
        <v>Excellent</v>
      </c>
      <c r="P3293" s="1" t="str">
        <f t="shared" si="362"/>
        <v>Submitted</v>
      </c>
      <c r="Q3293" s="1" t="str">
        <f t="shared" si="363"/>
        <v>Valid</v>
      </c>
      <c r="R3293" s="1" t="s">
        <v>38</v>
      </c>
      <c r="S3293" s="4">
        <v>2679179</v>
      </c>
      <c r="T3293" s="1">
        <v>11.27</v>
      </c>
      <c r="U3293" s="1">
        <v>36</v>
      </c>
      <c r="V3293" s="1">
        <v>74421.64</v>
      </c>
      <c r="W3293" s="4">
        <f t="shared" si="364"/>
        <v>2516195.6109446599</v>
      </c>
      <c r="X3293" s="1" t="s">
        <v>39</v>
      </c>
      <c r="Y3293" s="1" t="s">
        <v>40</v>
      </c>
      <c r="Z3293" s="8">
        <v>48755</v>
      </c>
      <c r="AA3293" s="8" t="str">
        <f>TEXT(Table2[[#This Row],[Application_Date]],"yyy")</f>
        <v>2033</v>
      </c>
      <c r="AB3293" s="8" t="str">
        <f>TEXT(Table2[[#This Row],[Application_Date]],"mmmm")</f>
        <v>June</v>
      </c>
      <c r="AC3293" s="1" t="s">
        <v>61</v>
      </c>
      <c r="AD3293" s="1" t="s">
        <v>30</v>
      </c>
      <c r="AE3293" s="1" t="s">
        <v>43</v>
      </c>
    </row>
    <row r="3294" spans="1:31" x14ac:dyDescent="0.25">
      <c r="A3294" s="1" t="s">
        <v>6728</v>
      </c>
      <c r="B3294" s="1" t="str">
        <f>IF(COUNTIF($A$2:A3294,A3294)&gt;1,"Duplicate","Unique")</f>
        <v>Unique</v>
      </c>
      <c r="C3294" s="1" t="s">
        <v>6729</v>
      </c>
      <c r="D3294" s="1" t="s">
        <v>392</v>
      </c>
      <c r="E3294" s="1" t="str">
        <f t="shared" si="358"/>
        <v>Submitted</v>
      </c>
      <c r="F3294" s="1" t="s">
        <v>35</v>
      </c>
      <c r="G3294" s="1">
        <v>31</v>
      </c>
      <c r="H3294" s="1" t="s">
        <v>36</v>
      </c>
      <c r="I3294" s="1" t="s">
        <v>48</v>
      </c>
      <c r="J3294" s="1" t="s">
        <v>70</v>
      </c>
      <c r="K3294" s="4">
        <v>408056</v>
      </c>
      <c r="L3294" s="4" t="str">
        <f t="shared" si="359"/>
        <v>Submitted</v>
      </c>
      <c r="M3294" s="1">
        <v>766</v>
      </c>
      <c r="N3294" s="1" t="str">
        <f t="shared" si="360"/>
        <v>medium_risk</v>
      </c>
      <c r="O3294" s="1" t="str">
        <f t="shared" si="361"/>
        <v>Excellent</v>
      </c>
      <c r="P3294" s="1" t="str">
        <f t="shared" si="362"/>
        <v>Submitted</v>
      </c>
      <c r="Q3294" s="1" t="str">
        <f t="shared" si="363"/>
        <v>Valid</v>
      </c>
      <c r="R3294" s="1" t="s">
        <v>6</v>
      </c>
      <c r="S3294" s="4">
        <v>882940</v>
      </c>
      <c r="T3294" s="1">
        <v>8.84</v>
      </c>
      <c r="U3294" s="1">
        <v>12</v>
      </c>
      <c r="V3294" s="1">
        <v>73578.33</v>
      </c>
      <c r="W3294" s="4">
        <f t="shared" si="364"/>
        <v>651297.79711664503</v>
      </c>
      <c r="X3294" s="1" t="s">
        <v>39</v>
      </c>
      <c r="Y3294" s="1" t="s">
        <v>40</v>
      </c>
      <c r="Z3294" s="8">
        <v>48756</v>
      </c>
      <c r="AA3294" s="8" t="str">
        <f>TEXT(Table2[[#This Row],[Application_Date]],"yyy")</f>
        <v>2033</v>
      </c>
      <c r="AB3294" s="8" t="str">
        <f>TEXT(Table2[[#This Row],[Application_Date]],"mmmm")</f>
        <v>June</v>
      </c>
      <c r="AC3294" s="1" t="s">
        <v>52</v>
      </c>
      <c r="AD3294" s="1" t="s">
        <v>30</v>
      </c>
      <c r="AE3294" s="1" t="s">
        <v>62</v>
      </c>
    </row>
    <row r="3295" spans="1:31" x14ac:dyDescent="0.25">
      <c r="A3295" s="1" t="s">
        <v>6730</v>
      </c>
      <c r="B3295" s="1" t="str">
        <f>IF(COUNTIF($A$2:A3295,A3295)&gt;1,"Duplicate","Unique")</f>
        <v>Unique</v>
      </c>
      <c r="C3295" s="1" t="s">
        <v>6731</v>
      </c>
      <c r="D3295" s="1" t="s">
        <v>284</v>
      </c>
      <c r="E3295" s="1" t="str">
        <f t="shared" si="358"/>
        <v>Submitted</v>
      </c>
      <c r="F3295" s="1" t="s">
        <v>35</v>
      </c>
      <c r="G3295" s="1">
        <v>53</v>
      </c>
      <c r="H3295" s="1" t="s">
        <v>36</v>
      </c>
      <c r="I3295" s="1" t="s">
        <v>48</v>
      </c>
      <c r="J3295" s="1" t="s">
        <v>26</v>
      </c>
      <c r="K3295" s="4">
        <v>886184</v>
      </c>
      <c r="L3295" s="4" t="str">
        <f t="shared" si="359"/>
        <v>Submitted</v>
      </c>
      <c r="M3295" s="1">
        <v>840</v>
      </c>
      <c r="N3295" s="1" t="str">
        <f t="shared" si="360"/>
        <v>medium_risk</v>
      </c>
      <c r="O3295" s="1" t="str">
        <f t="shared" si="361"/>
        <v>Excellent</v>
      </c>
      <c r="P3295" s="1" t="str">
        <f t="shared" si="362"/>
        <v>Submitted</v>
      </c>
      <c r="Q3295" s="1" t="str">
        <f t="shared" si="363"/>
        <v>Valid</v>
      </c>
      <c r="R3295" s="1" t="s">
        <v>38</v>
      </c>
      <c r="S3295" s="4">
        <v>3278537</v>
      </c>
      <c r="T3295" s="1">
        <v>15.5</v>
      </c>
      <c r="U3295" s="1">
        <v>24</v>
      </c>
      <c r="V3295" s="1">
        <v>136605.71</v>
      </c>
      <c r="W3295" s="4">
        <f t="shared" si="364"/>
        <v>4234776.9679537928</v>
      </c>
      <c r="X3295" s="1" t="s">
        <v>105</v>
      </c>
      <c r="Y3295" s="1" t="s">
        <v>106</v>
      </c>
      <c r="Z3295" s="8">
        <v>48757</v>
      </c>
      <c r="AA3295" s="8" t="str">
        <f>TEXT(Table2[[#This Row],[Application_Date]],"yyy")</f>
        <v>2033</v>
      </c>
      <c r="AB3295" s="8" t="str">
        <f>TEXT(Table2[[#This Row],[Application_Date]],"mmmm")</f>
        <v>June</v>
      </c>
      <c r="AC3295" s="1" t="s">
        <v>41</v>
      </c>
      <c r="AD3295" s="1" t="s">
        <v>30</v>
      </c>
      <c r="AE3295" s="1" t="s">
        <v>62</v>
      </c>
    </row>
    <row r="3296" spans="1:31" x14ac:dyDescent="0.25">
      <c r="A3296" s="1" t="s">
        <v>6732</v>
      </c>
      <c r="B3296" s="1" t="str">
        <f>IF(COUNTIF($A$2:A3296,A3296)&gt;1,"Duplicate","Unique")</f>
        <v>Unique</v>
      </c>
      <c r="C3296" s="1" t="s">
        <v>6733</v>
      </c>
      <c r="D3296" s="1" t="s">
        <v>392</v>
      </c>
      <c r="E3296" s="1" t="str">
        <f t="shared" si="358"/>
        <v>Submitted</v>
      </c>
      <c r="F3296" s="1" t="s">
        <v>47</v>
      </c>
      <c r="G3296" s="1">
        <v>33</v>
      </c>
      <c r="H3296" s="1" t="s">
        <v>24</v>
      </c>
      <c r="I3296" s="1" t="s">
        <v>48</v>
      </c>
      <c r="J3296" s="1" t="s">
        <v>49</v>
      </c>
      <c r="K3296" s="4">
        <v>868432</v>
      </c>
      <c r="L3296" s="4" t="str">
        <f t="shared" si="359"/>
        <v>Submitted</v>
      </c>
      <c r="M3296" s="1">
        <v>692</v>
      </c>
      <c r="N3296" s="1" t="str">
        <f t="shared" si="360"/>
        <v>low_risk</v>
      </c>
      <c r="O3296" s="1" t="str">
        <f t="shared" si="361"/>
        <v>Excellent</v>
      </c>
      <c r="P3296" s="1" t="str">
        <f t="shared" si="362"/>
        <v>Submitted</v>
      </c>
      <c r="Q3296" s="1" t="str">
        <f t="shared" si="363"/>
        <v>Valid</v>
      </c>
      <c r="R3296" s="1" t="s">
        <v>6</v>
      </c>
      <c r="S3296" s="4">
        <v>1616510</v>
      </c>
      <c r="T3296" s="1">
        <v>15.57</v>
      </c>
      <c r="U3296" s="1">
        <v>36</v>
      </c>
      <c r="V3296" s="1">
        <v>44903.06</v>
      </c>
      <c r="W3296" s="4">
        <f t="shared" si="364"/>
        <v>2097421.7250002073</v>
      </c>
      <c r="X3296" s="1" t="s">
        <v>85</v>
      </c>
      <c r="Y3296" s="1" t="s">
        <v>86</v>
      </c>
      <c r="Z3296" s="8">
        <v>48758</v>
      </c>
      <c r="AA3296" s="8" t="str">
        <f>TEXT(Table2[[#This Row],[Application_Date]],"yyy")</f>
        <v>2033</v>
      </c>
      <c r="AB3296" s="8" t="str">
        <f>TEXT(Table2[[#This Row],[Application_Date]],"mmmm")</f>
        <v>June</v>
      </c>
      <c r="AC3296" s="1" t="s">
        <v>52</v>
      </c>
      <c r="AD3296" s="1" t="s">
        <v>30</v>
      </c>
      <c r="AE3296" s="1" t="s">
        <v>31</v>
      </c>
    </row>
    <row r="3297" spans="1:31" x14ac:dyDescent="0.25">
      <c r="A3297" s="1" t="s">
        <v>6734</v>
      </c>
      <c r="B3297" s="1" t="str">
        <f>IF(COUNTIF($A$2:A3297,A3297)&gt;1,"Duplicate","Unique")</f>
        <v>Unique</v>
      </c>
      <c r="C3297" s="1" t="s">
        <v>6735</v>
      </c>
      <c r="D3297" s="1" t="s">
        <v>115</v>
      </c>
      <c r="E3297" s="1" t="str">
        <f t="shared" si="358"/>
        <v>Submitted</v>
      </c>
      <c r="F3297" s="1" t="s">
        <v>35</v>
      </c>
      <c r="G3297" s="1">
        <v>25</v>
      </c>
      <c r="H3297" s="1" t="s">
        <v>36</v>
      </c>
      <c r="I3297" s="1" t="s">
        <v>48</v>
      </c>
      <c r="J3297" s="1" t="s">
        <v>49</v>
      </c>
      <c r="K3297" s="4">
        <v>1833915</v>
      </c>
      <c r="L3297" s="4" t="str">
        <f t="shared" si="359"/>
        <v>Submitted</v>
      </c>
      <c r="M3297" s="1">
        <v>370</v>
      </c>
      <c r="N3297" s="1" t="str">
        <f t="shared" si="360"/>
        <v>High_risk</v>
      </c>
      <c r="O3297" s="1" t="str">
        <f t="shared" si="361"/>
        <v>Excellent</v>
      </c>
      <c r="P3297" s="1" t="str">
        <f t="shared" si="362"/>
        <v>Submitted</v>
      </c>
      <c r="Q3297" s="1" t="str">
        <f t="shared" si="363"/>
        <v>Valid</v>
      </c>
      <c r="R3297" s="1" t="s">
        <v>38</v>
      </c>
      <c r="S3297" s="4">
        <v>2619475</v>
      </c>
      <c r="T3297" s="1">
        <v>16.48</v>
      </c>
      <c r="U3297" s="1">
        <v>12</v>
      </c>
      <c r="V3297" s="1">
        <v>218289.58</v>
      </c>
      <c r="W3297" s="4">
        <f t="shared" si="364"/>
        <v>3597524.9749696162</v>
      </c>
      <c r="X3297" s="1" t="s">
        <v>85</v>
      </c>
      <c r="Y3297" s="1" t="s">
        <v>86</v>
      </c>
      <c r="Z3297" s="8">
        <v>48759</v>
      </c>
      <c r="AA3297" s="8" t="str">
        <f>TEXT(Table2[[#This Row],[Application_Date]],"yyy")</f>
        <v>2033</v>
      </c>
      <c r="AB3297" s="8" t="str">
        <f>TEXT(Table2[[#This Row],[Application_Date]],"mmmm")</f>
        <v>June</v>
      </c>
      <c r="AC3297" s="1" t="s">
        <v>52</v>
      </c>
      <c r="AD3297" s="1" t="s">
        <v>30</v>
      </c>
      <c r="AE3297" s="1" t="s">
        <v>31</v>
      </c>
    </row>
    <row r="3298" spans="1:31" x14ac:dyDescent="0.25">
      <c r="A3298" s="1" t="s">
        <v>6736</v>
      </c>
      <c r="B3298" s="1" t="str">
        <f>IF(COUNTIF($A$2:A3298,A3298)&gt;1,"Duplicate","Unique")</f>
        <v>Unique</v>
      </c>
      <c r="C3298" s="1" t="s">
        <v>6737</v>
      </c>
      <c r="D3298" s="1" t="s">
        <v>392</v>
      </c>
      <c r="E3298" s="1" t="str">
        <f t="shared" si="358"/>
        <v>Submitted</v>
      </c>
      <c r="F3298" s="1" t="s">
        <v>35</v>
      </c>
      <c r="G3298" s="1">
        <v>42</v>
      </c>
      <c r="H3298" s="1" t="s">
        <v>24</v>
      </c>
      <c r="I3298" s="1" t="s">
        <v>25</v>
      </c>
      <c r="J3298" s="1" t="s">
        <v>37</v>
      </c>
      <c r="K3298" s="4">
        <v>2479734</v>
      </c>
      <c r="L3298" s="4" t="str">
        <f t="shared" si="359"/>
        <v>Submitted</v>
      </c>
      <c r="M3298" s="1">
        <v>481</v>
      </c>
      <c r="N3298" s="1" t="str">
        <f t="shared" si="360"/>
        <v>High_risk</v>
      </c>
      <c r="O3298" s="1" t="str">
        <f t="shared" si="361"/>
        <v>Excellent</v>
      </c>
      <c r="P3298" s="1" t="str">
        <f t="shared" si="362"/>
        <v>Submitted</v>
      </c>
      <c r="Q3298" s="1" t="str">
        <f t="shared" si="363"/>
        <v>Valid</v>
      </c>
      <c r="R3298" s="1" t="s">
        <v>70</v>
      </c>
      <c r="S3298" s="4">
        <v>1973442</v>
      </c>
      <c r="T3298" s="1">
        <v>15.98</v>
      </c>
      <c r="U3298" s="1">
        <v>12</v>
      </c>
      <c r="V3298" s="1">
        <v>164453.5</v>
      </c>
      <c r="W3298" s="4">
        <f t="shared" si="364"/>
        <v>2628068.7045393414</v>
      </c>
      <c r="X3298" s="1" t="s">
        <v>28</v>
      </c>
      <c r="Y3298" s="1" t="s">
        <v>29</v>
      </c>
      <c r="Z3298" s="8">
        <v>48760</v>
      </c>
      <c r="AA3298" s="8" t="str">
        <f>TEXT(Table2[[#This Row],[Application_Date]],"yyy")</f>
        <v>2033</v>
      </c>
      <c r="AB3298" s="8" t="str">
        <f>TEXT(Table2[[#This Row],[Application_Date]],"mmmm")</f>
        <v>June</v>
      </c>
      <c r="AC3298" s="1" t="s">
        <v>52</v>
      </c>
      <c r="AD3298" s="1" t="s">
        <v>30</v>
      </c>
      <c r="AE3298" s="1" t="s">
        <v>66</v>
      </c>
    </row>
    <row r="3299" spans="1:31" x14ac:dyDescent="0.25">
      <c r="A3299" s="1" t="s">
        <v>6738</v>
      </c>
      <c r="B3299" s="1" t="str">
        <f>IF(COUNTIF($A$2:A3299,A3299)&gt;1,"Duplicate","Unique")</f>
        <v>Unique</v>
      </c>
      <c r="C3299" s="1" t="s">
        <v>6739</v>
      </c>
      <c r="D3299" s="1" t="s">
        <v>293</v>
      </c>
      <c r="E3299" s="1" t="str">
        <f t="shared" si="358"/>
        <v>Submitted</v>
      </c>
      <c r="F3299" s="1" t="s">
        <v>35</v>
      </c>
      <c r="G3299" s="1">
        <v>24</v>
      </c>
      <c r="H3299" s="1" t="s">
        <v>24</v>
      </c>
      <c r="I3299" s="1" t="s">
        <v>48</v>
      </c>
      <c r="J3299" s="1" t="s">
        <v>37</v>
      </c>
      <c r="K3299" s="4">
        <v>1639783</v>
      </c>
      <c r="L3299" s="4" t="str">
        <f t="shared" si="359"/>
        <v>Submitted</v>
      </c>
      <c r="M3299" s="1">
        <v>748</v>
      </c>
      <c r="N3299" s="1" t="str">
        <f t="shared" si="360"/>
        <v>low_risk</v>
      </c>
      <c r="O3299" s="1" t="str">
        <f t="shared" si="361"/>
        <v>Excellent</v>
      </c>
      <c r="P3299" s="1" t="str">
        <f t="shared" si="362"/>
        <v>Submitted</v>
      </c>
      <c r="Q3299" s="1" t="str">
        <f t="shared" si="363"/>
        <v>Valid</v>
      </c>
      <c r="R3299" s="1" t="s">
        <v>6</v>
      </c>
      <c r="S3299" s="4">
        <v>1418794</v>
      </c>
      <c r="T3299" s="1">
        <v>15.39</v>
      </c>
      <c r="U3299" s="1">
        <v>12</v>
      </c>
      <c r="V3299" s="1">
        <v>118232.83</v>
      </c>
      <c r="W3299" s="4">
        <f t="shared" si="364"/>
        <v>1819694.3107855525</v>
      </c>
      <c r="X3299" s="1" t="s">
        <v>59</v>
      </c>
      <c r="Y3299" s="1" t="s">
        <v>60</v>
      </c>
      <c r="Z3299" s="8">
        <v>48761</v>
      </c>
      <c r="AA3299" s="8" t="str">
        <f>TEXT(Table2[[#This Row],[Application_Date]],"yyy")</f>
        <v>2033</v>
      </c>
      <c r="AB3299" s="8" t="str">
        <f>TEXT(Table2[[#This Row],[Application_Date]],"mmmm")</f>
        <v>July</v>
      </c>
      <c r="AC3299" s="1" t="s">
        <v>61</v>
      </c>
      <c r="AD3299" s="1" t="s">
        <v>30</v>
      </c>
      <c r="AE3299" s="1" t="s">
        <v>66</v>
      </c>
    </row>
    <row r="3300" spans="1:31" x14ac:dyDescent="0.25">
      <c r="A3300" s="1" t="s">
        <v>6740</v>
      </c>
      <c r="B3300" s="1" t="str">
        <f>IF(COUNTIF($A$2:A3300,A3300)&gt;1,"Duplicate","Unique")</f>
        <v>Unique</v>
      </c>
      <c r="C3300" s="1" t="s">
        <v>6741</v>
      </c>
      <c r="D3300" s="1" t="s">
        <v>328</v>
      </c>
      <c r="E3300" s="1" t="str">
        <f t="shared" si="358"/>
        <v>Submitted</v>
      </c>
      <c r="F3300" s="1" t="s">
        <v>47</v>
      </c>
      <c r="G3300" s="1">
        <v>47</v>
      </c>
      <c r="H3300" s="1" t="s">
        <v>24</v>
      </c>
      <c r="I3300" s="1" t="s">
        <v>25</v>
      </c>
      <c r="J3300" s="1" t="s">
        <v>37</v>
      </c>
      <c r="K3300" s="4">
        <v>1681446</v>
      </c>
      <c r="L3300" s="4" t="str">
        <f t="shared" si="359"/>
        <v>Submitted</v>
      </c>
      <c r="M3300" s="1">
        <v>437</v>
      </c>
      <c r="N3300" s="1" t="str">
        <f t="shared" si="360"/>
        <v>High_risk</v>
      </c>
      <c r="O3300" s="1" t="str">
        <f t="shared" si="361"/>
        <v>Excellent</v>
      </c>
      <c r="P3300" s="1" t="str">
        <f t="shared" si="362"/>
        <v>Submitted</v>
      </c>
      <c r="Q3300" s="1" t="str">
        <f t="shared" si="363"/>
        <v>Valid</v>
      </c>
      <c r="R3300" s="1" t="s">
        <v>70</v>
      </c>
      <c r="S3300" s="4">
        <v>949174</v>
      </c>
      <c r="T3300" s="1">
        <v>18.12</v>
      </c>
      <c r="U3300" s="1">
        <v>24</v>
      </c>
      <c r="V3300" s="1">
        <v>39548.92</v>
      </c>
      <c r="W3300" s="4">
        <f t="shared" si="364"/>
        <v>1433252.7403665672</v>
      </c>
      <c r="X3300" s="1" t="s">
        <v>105</v>
      </c>
      <c r="Y3300" s="1" t="s">
        <v>106</v>
      </c>
      <c r="Z3300" s="8">
        <v>48762</v>
      </c>
      <c r="AA3300" s="8" t="str">
        <f>TEXT(Table2[[#This Row],[Application_Date]],"yyy")</f>
        <v>2033</v>
      </c>
      <c r="AB3300" s="8" t="str">
        <f>TEXT(Table2[[#This Row],[Application_Date]],"mmmm")</f>
        <v>July</v>
      </c>
      <c r="AC3300" s="1" t="s">
        <v>61</v>
      </c>
      <c r="AD3300" s="1" t="s">
        <v>30</v>
      </c>
      <c r="AE3300" s="1" t="s">
        <v>43</v>
      </c>
    </row>
    <row r="3301" spans="1:31" x14ac:dyDescent="0.25">
      <c r="A3301" s="1" t="s">
        <v>6742</v>
      </c>
      <c r="B3301" s="1" t="str">
        <f>IF(COUNTIF($A$2:A3301,A3301)&gt;1,"Duplicate","Unique")</f>
        <v>Unique</v>
      </c>
      <c r="C3301" s="1" t="s">
        <v>6743</v>
      </c>
      <c r="D3301" s="1" t="s">
        <v>226</v>
      </c>
      <c r="E3301" s="1" t="str">
        <f t="shared" si="358"/>
        <v>Submitted</v>
      </c>
      <c r="F3301" s="1" t="s">
        <v>35</v>
      </c>
      <c r="G3301" s="1">
        <v>50</v>
      </c>
      <c r="H3301" s="1" t="s">
        <v>36</v>
      </c>
      <c r="I3301" s="1" t="s">
        <v>25</v>
      </c>
      <c r="J3301" s="1" t="s">
        <v>49</v>
      </c>
      <c r="K3301" s="4">
        <v>2198690</v>
      </c>
      <c r="L3301" s="4" t="str">
        <f t="shared" si="359"/>
        <v>Submitted</v>
      </c>
      <c r="M3301" s="1">
        <v>514</v>
      </c>
      <c r="N3301" s="1" t="str">
        <f t="shared" si="360"/>
        <v>High_risk</v>
      </c>
      <c r="O3301" s="1" t="str">
        <f t="shared" si="361"/>
        <v>Excellent</v>
      </c>
      <c r="P3301" s="1" t="str">
        <f t="shared" si="362"/>
        <v>Submitted</v>
      </c>
      <c r="Q3301" s="1" t="str">
        <f t="shared" si="363"/>
        <v>Valid</v>
      </c>
      <c r="R3301" s="1" t="s">
        <v>6</v>
      </c>
      <c r="S3301" s="4">
        <v>4488251</v>
      </c>
      <c r="T3301" s="1">
        <v>14.69</v>
      </c>
      <c r="U3301" s="1">
        <v>60</v>
      </c>
      <c r="V3301" s="1">
        <v>74804.179999999993</v>
      </c>
      <c r="W3301" s="4">
        <f t="shared" si="364"/>
        <v>5494367.2658333331</v>
      </c>
      <c r="X3301" s="1" t="s">
        <v>39</v>
      </c>
      <c r="Y3301" s="1" t="s">
        <v>40</v>
      </c>
      <c r="Z3301" s="8">
        <v>48763</v>
      </c>
      <c r="AA3301" s="8" t="str">
        <f>TEXT(Table2[[#This Row],[Application_Date]],"yyy")</f>
        <v>2033</v>
      </c>
      <c r="AB3301" s="8" t="str">
        <f>TEXT(Table2[[#This Row],[Application_Date]],"mmmm")</f>
        <v>July</v>
      </c>
      <c r="AC3301" s="1" t="s">
        <v>41</v>
      </c>
      <c r="AD3301" s="1" t="s">
        <v>42</v>
      </c>
      <c r="AE3301" s="1" t="s">
        <v>31</v>
      </c>
    </row>
    <row r="3302" spans="1:31" x14ac:dyDescent="0.25">
      <c r="A3302" s="1" t="s">
        <v>6744</v>
      </c>
      <c r="B3302" s="1" t="str">
        <f>IF(COUNTIF($A$2:A3302,A3302)&gt;1,"Duplicate","Unique")</f>
        <v>Unique</v>
      </c>
      <c r="C3302" s="1" t="s">
        <v>6745</v>
      </c>
      <c r="D3302" s="1" t="s">
        <v>572</v>
      </c>
      <c r="E3302" s="1" t="str">
        <f t="shared" si="358"/>
        <v>Submitted</v>
      </c>
      <c r="F3302" s="1" t="s">
        <v>47</v>
      </c>
      <c r="G3302" s="1">
        <v>39</v>
      </c>
      <c r="H3302" s="1" t="s">
        <v>24</v>
      </c>
      <c r="I3302" s="1" t="s">
        <v>48</v>
      </c>
      <c r="J3302" s="1" t="s">
        <v>49</v>
      </c>
      <c r="K3302" s="4">
        <v>1644127</v>
      </c>
      <c r="L3302" s="4" t="str">
        <f t="shared" si="359"/>
        <v>Submitted</v>
      </c>
      <c r="M3302" s="1">
        <v>802</v>
      </c>
      <c r="N3302" s="1" t="str">
        <f t="shared" si="360"/>
        <v>medium_risk</v>
      </c>
      <c r="O3302" s="1" t="str">
        <f t="shared" si="361"/>
        <v>Excellent</v>
      </c>
      <c r="P3302" s="1" t="str">
        <f t="shared" si="362"/>
        <v>Submitted</v>
      </c>
      <c r="Q3302" s="1" t="str">
        <f t="shared" si="363"/>
        <v>Valid</v>
      </c>
      <c r="R3302" s="1" t="s">
        <v>27</v>
      </c>
      <c r="S3302" s="4">
        <v>2844513</v>
      </c>
      <c r="T3302" s="1">
        <v>15.81</v>
      </c>
      <c r="U3302" s="1">
        <v>60</v>
      </c>
      <c r="V3302" s="1">
        <v>47408.55</v>
      </c>
      <c r="W3302" s="4">
        <f t="shared" si="364"/>
        <v>3747645.8775000004</v>
      </c>
      <c r="X3302" s="1" t="s">
        <v>28</v>
      </c>
      <c r="Y3302" s="1" t="s">
        <v>29</v>
      </c>
      <c r="Z3302" s="8">
        <v>48764</v>
      </c>
      <c r="AA3302" s="8" t="str">
        <f>TEXT(Table2[[#This Row],[Application_Date]],"yyy")</f>
        <v>2033</v>
      </c>
      <c r="AB3302" s="8" t="str">
        <f>TEXT(Table2[[#This Row],[Application_Date]],"mmmm")</f>
        <v>July</v>
      </c>
      <c r="AC3302" s="1" t="s">
        <v>61</v>
      </c>
      <c r="AD3302" s="1" t="s">
        <v>30</v>
      </c>
      <c r="AE3302" s="1" t="s">
        <v>62</v>
      </c>
    </row>
    <row r="3303" spans="1:31" x14ac:dyDescent="0.25">
      <c r="A3303" s="1" t="s">
        <v>6746</v>
      </c>
      <c r="B3303" s="1" t="str">
        <f>IF(COUNTIF($A$2:A3303,A3303)&gt;1,"Duplicate","Unique")</f>
        <v>Unique</v>
      </c>
      <c r="C3303" s="1" t="s">
        <v>6747</v>
      </c>
      <c r="D3303" s="1" t="s">
        <v>293</v>
      </c>
      <c r="E3303" s="1" t="str">
        <f t="shared" si="358"/>
        <v>Submitted</v>
      </c>
      <c r="F3303" s="1" t="s">
        <v>35</v>
      </c>
      <c r="G3303" s="1">
        <v>33</v>
      </c>
      <c r="H3303" s="1" t="s">
        <v>24</v>
      </c>
      <c r="I3303" s="1" t="s">
        <v>25</v>
      </c>
      <c r="J3303" s="1" t="s">
        <v>37</v>
      </c>
      <c r="K3303" s="4">
        <v>1215579</v>
      </c>
      <c r="L3303" s="4" t="str">
        <f t="shared" si="359"/>
        <v>Submitted</v>
      </c>
      <c r="M3303" s="1">
        <v>640</v>
      </c>
      <c r="N3303" s="1" t="str">
        <f t="shared" si="360"/>
        <v>low_risk</v>
      </c>
      <c r="O3303" s="1" t="str">
        <f t="shared" si="361"/>
        <v>Excellent</v>
      </c>
      <c r="P3303" s="1" t="str">
        <f t="shared" si="362"/>
        <v>Submitted</v>
      </c>
      <c r="Q3303" s="1" t="str">
        <f t="shared" si="363"/>
        <v>Valid</v>
      </c>
      <c r="R3303" s="1" t="s">
        <v>27</v>
      </c>
      <c r="S3303" s="4">
        <v>0</v>
      </c>
      <c r="T3303" s="1">
        <v>17.239999999999998</v>
      </c>
      <c r="U3303" s="1">
        <v>180</v>
      </c>
      <c r="V3303" s="1">
        <v>1388.89</v>
      </c>
      <c r="W3303" s="4">
        <f t="shared" si="364"/>
        <v>0</v>
      </c>
      <c r="X3303" s="1" t="s">
        <v>95</v>
      </c>
      <c r="Y3303" s="1" t="s">
        <v>96</v>
      </c>
      <c r="Z3303" s="8">
        <v>48765</v>
      </c>
      <c r="AA3303" s="8" t="str">
        <f>TEXT(Table2[[#This Row],[Application_Date]],"yyy")</f>
        <v>2033</v>
      </c>
      <c r="AB3303" s="8" t="str">
        <f>TEXT(Table2[[#This Row],[Application_Date]],"mmmm")</f>
        <v>July</v>
      </c>
      <c r="AC3303" s="1" t="s">
        <v>52</v>
      </c>
      <c r="AD3303" s="1" t="s">
        <v>42</v>
      </c>
      <c r="AE3303" s="1" t="s">
        <v>66</v>
      </c>
    </row>
    <row r="3304" spans="1:31" x14ac:dyDescent="0.25">
      <c r="A3304" s="1" t="s">
        <v>6748</v>
      </c>
      <c r="B3304" s="1" t="str">
        <f>IF(COUNTIF($A$2:A3304,A3304)&gt;1,"Duplicate","Unique")</f>
        <v>Unique</v>
      </c>
      <c r="C3304" s="1" t="s">
        <v>6749</v>
      </c>
      <c r="D3304" s="1" t="s">
        <v>89</v>
      </c>
      <c r="E3304" s="1" t="str">
        <f t="shared" si="358"/>
        <v>Submitted</v>
      </c>
      <c r="F3304" s="1" t="s">
        <v>47</v>
      </c>
      <c r="G3304" s="1">
        <v>43</v>
      </c>
      <c r="H3304" s="1" t="s">
        <v>36</v>
      </c>
      <c r="I3304" s="1" t="s">
        <v>25</v>
      </c>
      <c r="J3304" s="1" t="s">
        <v>49</v>
      </c>
      <c r="K3304" s="4">
        <v>362326</v>
      </c>
      <c r="L3304" s="4" t="str">
        <f t="shared" si="359"/>
        <v>Submitted</v>
      </c>
      <c r="M3304" s="1">
        <v>774</v>
      </c>
      <c r="N3304" s="1" t="str">
        <f t="shared" si="360"/>
        <v>medium_risk</v>
      </c>
      <c r="O3304" s="1" t="str">
        <f t="shared" si="361"/>
        <v>Excellent</v>
      </c>
      <c r="P3304" s="1" t="str">
        <f t="shared" si="362"/>
        <v>Submitted</v>
      </c>
      <c r="Q3304" s="1" t="str">
        <f t="shared" si="363"/>
        <v>Valid</v>
      </c>
      <c r="R3304" s="1" t="s">
        <v>6</v>
      </c>
      <c r="S3304" s="4">
        <v>4649188</v>
      </c>
      <c r="T3304" s="1">
        <v>7.62</v>
      </c>
      <c r="U3304" s="1">
        <v>60</v>
      </c>
      <c r="V3304" s="1">
        <v>77486.47</v>
      </c>
      <c r="W3304" s="4">
        <f t="shared" si="364"/>
        <v>2952234.3800004558</v>
      </c>
      <c r="X3304" s="1" t="s">
        <v>105</v>
      </c>
      <c r="Y3304" s="1" t="s">
        <v>106</v>
      </c>
      <c r="Z3304" s="8">
        <v>48766</v>
      </c>
      <c r="AA3304" s="8" t="str">
        <f>TEXT(Table2[[#This Row],[Application_Date]],"yyy")</f>
        <v>2033</v>
      </c>
      <c r="AB3304" s="8" t="str">
        <f>TEXT(Table2[[#This Row],[Application_Date]],"mmmm")</f>
        <v>July</v>
      </c>
      <c r="AC3304" s="1" t="s">
        <v>52</v>
      </c>
      <c r="AD3304" s="1" t="s">
        <v>30</v>
      </c>
      <c r="AE3304" s="1" t="s">
        <v>66</v>
      </c>
    </row>
    <row r="3305" spans="1:31" x14ac:dyDescent="0.25">
      <c r="A3305" s="1" t="s">
        <v>6750</v>
      </c>
      <c r="B3305" s="1" t="str">
        <f>IF(COUNTIF($A$2:A3305,A3305)&gt;1,"Duplicate","Unique")</f>
        <v>Unique</v>
      </c>
      <c r="C3305" s="1" t="s">
        <v>6751</v>
      </c>
      <c r="D3305" s="1" t="s">
        <v>115</v>
      </c>
      <c r="E3305" s="1" t="str">
        <f t="shared" si="358"/>
        <v>Submitted</v>
      </c>
      <c r="F3305" s="1" t="s">
        <v>35</v>
      </c>
      <c r="G3305" s="1">
        <v>60</v>
      </c>
      <c r="H3305" s="1" t="s">
        <v>36</v>
      </c>
      <c r="I3305" s="1" t="s">
        <v>48</v>
      </c>
      <c r="J3305" s="1" t="s">
        <v>49</v>
      </c>
      <c r="K3305" s="4">
        <v>1307254</v>
      </c>
      <c r="L3305" s="4" t="str">
        <f t="shared" si="359"/>
        <v>Submitted</v>
      </c>
      <c r="M3305" s="1">
        <v>775</v>
      </c>
      <c r="N3305" s="1" t="str">
        <f t="shared" si="360"/>
        <v>medium_risk</v>
      </c>
      <c r="O3305" s="1" t="str">
        <f t="shared" si="361"/>
        <v>Excellent</v>
      </c>
      <c r="P3305" s="1" t="str">
        <f t="shared" si="362"/>
        <v>Submitted</v>
      </c>
      <c r="Q3305" s="1" t="str">
        <f t="shared" si="363"/>
        <v>Valid</v>
      </c>
      <c r="R3305" s="1" t="s">
        <v>82</v>
      </c>
      <c r="S3305" s="4">
        <v>4050056</v>
      </c>
      <c r="T3305" s="1">
        <v>8.69</v>
      </c>
      <c r="U3305" s="1">
        <v>36</v>
      </c>
      <c r="V3305" s="1">
        <v>112501.56</v>
      </c>
      <c r="W3305" s="4">
        <f t="shared" si="364"/>
        <v>2932915.5622550156</v>
      </c>
      <c r="X3305" s="1" t="s">
        <v>59</v>
      </c>
      <c r="Y3305" s="1" t="s">
        <v>60</v>
      </c>
      <c r="Z3305" s="8">
        <v>48767</v>
      </c>
      <c r="AA3305" s="8" t="str">
        <f>TEXT(Table2[[#This Row],[Application_Date]],"yyy")</f>
        <v>2033</v>
      </c>
      <c r="AB3305" s="8" t="str">
        <f>TEXT(Table2[[#This Row],[Application_Date]],"mmmm")</f>
        <v>July</v>
      </c>
      <c r="AC3305" s="1" t="s">
        <v>41</v>
      </c>
      <c r="AD3305" s="1" t="s">
        <v>30</v>
      </c>
      <c r="AE3305" s="1" t="s">
        <v>62</v>
      </c>
    </row>
    <row r="3306" spans="1:31" x14ac:dyDescent="0.25">
      <c r="A3306" s="1" t="s">
        <v>6752</v>
      </c>
      <c r="B3306" s="1" t="str">
        <f>IF(COUNTIF($A$2:A3306,A3306)&gt;1,"Duplicate","Unique")</f>
        <v>Unique</v>
      </c>
      <c r="C3306" s="1" t="s">
        <v>6753</v>
      </c>
      <c r="D3306" s="1" t="s">
        <v>115</v>
      </c>
      <c r="E3306" s="1" t="str">
        <f t="shared" si="358"/>
        <v>Submitted</v>
      </c>
      <c r="F3306" s="1" t="s">
        <v>47</v>
      </c>
      <c r="G3306" s="1">
        <v>28</v>
      </c>
      <c r="H3306" s="1" t="s">
        <v>24</v>
      </c>
      <c r="I3306" s="1" t="s">
        <v>48</v>
      </c>
      <c r="J3306" s="1" t="s">
        <v>37</v>
      </c>
      <c r="K3306" s="4">
        <v>1940325</v>
      </c>
      <c r="L3306" s="4" t="str">
        <f t="shared" si="359"/>
        <v>Submitted</v>
      </c>
      <c r="M3306" s="1">
        <v>379</v>
      </c>
      <c r="N3306" s="1" t="str">
        <f t="shared" si="360"/>
        <v>High_risk</v>
      </c>
      <c r="O3306" s="1" t="str">
        <f t="shared" si="361"/>
        <v>Excellent</v>
      </c>
      <c r="P3306" s="1" t="str">
        <f t="shared" si="362"/>
        <v>Submitted</v>
      </c>
      <c r="Q3306" s="1" t="str">
        <f t="shared" si="363"/>
        <v>Valid</v>
      </c>
      <c r="R3306" s="1" t="s">
        <v>70</v>
      </c>
      <c r="S3306" s="4">
        <v>1990775</v>
      </c>
      <c r="T3306" s="1">
        <v>11.95</v>
      </c>
      <c r="U3306" s="1">
        <v>12</v>
      </c>
      <c r="V3306" s="1">
        <v>165897.92000000001</v>
      </c>
      <c r="W3306" s="4">
        <f t="shared" si="364"/>
        <v>1982976.4979187639</v>
      </c>
      <c r="X3306" s="1" t="s">
        <v>50</v>
      </c>
      <c r="Y3306" s="1" t="s">
        <v>51</v>
      </c>
      <c r="Z3306" s="8">
        <v>48768</v>
      </c>
      <c r="AA3306" s="8" t="str">
        <f>TEXT(Table2[[#This Row],[Application_Date]],"yyy")</f>
        <v>2033</v>
      </c>
      <c r="AB3306" s="8" t="str">
        <f>TEXT(Table2[[#This Row],[Application_Date]],"mmmm")</f>
        <v>July</v>
      </c>
      <c r="AC3306" s="1" t="s">
        <v>52</v>
      </c>
      <c r="AD3306" s="1" t="s">
        <v>30</v>
      </c>
      <c r="AE3306" s="1" t="s">
        <v>62</v>
      </c>
    </row>
    <row r="3307" spans="1:31" x14ac:dyDescent="0.25">
      <c r="A3307" s="1" t="s">
        <v>6754</v>
      </c>
      <c r="B3307" s="1" t="str">
        <f>IF(COUNTIF($A$2:A3307,A3307)&gt;1,"Duplicate","Unique")</f>
        <v>Unique</v>
      </c>
      <c r="C3307" s="1" t="s">
        <v>6755</v>
      </c>
      <c r="D3307" s="1">
        <v>0</v>
      </c>
      <c r="E3307" s="1" t="str">
        <f t="shared" si="358"/>
        <v>Submitted</v>
      </c>
      <c r="F3307" s="1" t="s">
        <v>47</v>
      </c>
      <c r="G3307" s="1">
        <v>34</v>
      </c>
      <c r="H3307" s="1" t="s">
        <v>36</v>
      </c>
      <c r="I3307" s="1" t="s">
        <v>25</v>
      </c>
      <c r="J3307" s="1" t="s">
        <v>49</v>
      </c>
      <c r="K3307" s="4">
        <v>429723</v>
      </c>
      <c r="L3307" s="4" t="str">
        <f t="shared" si="359"/>
        <v>Submitted</v>
      </c>
      <c r="M3307" s="1">
        <v>488</v>
      </c>
      <c r="N3307" s="1" t="str">
        <f t="shared" si="360"/>
        <v>High_risk</v>
      </c>
      <c r="O3307" s="1" t="str">
        <f t="shared" si="361"/>
        <v>Excellent</v>
      </c>
      <c r="P3307" s="1" t="str">
        <f t="shared" si="362"/>
        <v>Submitted</v>
      </c>
      <c r="Q3307" s="1" t="str">
        <f t="shared" si="363"/>
        <v>Valid</v>
      </c>
      <c r="R3307" s="1" t="s">
        <v>38</v>
      </c>
      <c r="S3307" s="4">
        <v>2005591</v>
      </c>
      <c r="T3307" s="1">
        <v>8.93</v>
      </c>
      <c r="U3307" s="1">
        <v>180</v>
      </c>
      <c r="V3307" s="1">
        <v>11142.17</v>
      </c>
      <c r="W3307" s="4">
        <f t="shared" si="364"/>
        <v>1492493.9691666667</v>
      </c>
      <c r="X3307" s="1" t="s">
        <v>39</v>
      </c>
      <c r="Y3307" s="1" t="s">
        <v>40</v>
      </c>
      <c r="Z3307" s="8">
        <v>48769</v>
      </c>
      <c r="AA3307" s="8" t="str">
        <f>TEXT(Table2[[#This Row],[Application_Date]],"yyy")</f>
        <v>2033</v>
      </c>
      <c r="AB3307" s="8" t="str">
        <f>TEXT(Table2[[#This Row],[Application_Date]],"mmmm")</f>
        <v>July</v>
      </c>
      <c r="AC3307" s="1" t="s">
        <v>41</v>
      </c>
      <c r="AD3307" s="1" t="s">
        <v>30</v>
      </c>
      <c r="AE3307" s="1" t="s">
        <v>31</v>
      </c>
    </row>
    <row r="3308" spans="1:31" x14ac:dyDescent="0.25">
      <c r="A3308" s="1" t="s">
        <v>6756</v>
      </c>
      <c r="B3308" s="1" t="str">
        <f>IF(COUNTIF($A$2:A3308,A3308)&gt;1,"Duplicate","Unique")</f>
        <v>Unique</v>
      </c>
      <c r="C3308" s="1" t="s">
        <v>6757</v>
      </c>
      <c r="D3308" s="1" t="s">
        <v>239</v>
      </c>
      <c r="E3308" s="1" t="str">
        <f t="shared" si="358"/>
        <v>Submitted</v>
      </c>
      <c r="F3308" s="1" t="s">
        <v>35</v>
      </c>
      <c r="G3308" s="1">
        <v>42</v>
      </c>
      <c r="H3308" s="1" t="s">
        <v>36</v>
      </c>
      <c r="I3308" s="1" t="s">
        <v>25</v>
      </c>
      <c r="J3308" s="1" t="s">
        <v>37</v>
      </c>
      <c r="K3308" s="4">
        <v>2437945</v>
      </c>
      <c r="L3308" s="4" t="str">
        <f t="shared" si="359"/>
        <v>Submitted</v>
      </c>
      <c r="M3308" s="1">
        <v>401</v>
      </c>
      <c r="N3308" s="1" t="str">
        <f t="shared" si="360"/>
        <v>High_risk</v>
      </c>
      <c r="O3308" s="1" t="str">
        <f t="shared" si="361"/>
        <v>Excellent</v>
      </c>
      <c r="P3308" s="1" t="str">
        <f t="shared" si="362"/>
        <v>Submitted</v>
      </c>
      <c r="Q3308" s="1" t="str">
        <f t="shared" si="363"/>
        <v>Valid</v>
      </c>
      <c r="R3308" s="1" t="s">
        <v>27</v>
      </c>
      <c r="S3308" s="4">
        <v>971068</v>
      </c>
      <c r="T3308" s="1">
        <v>16.59</v>
      </c>
      <c r="U3308" s="1">
        <v>180</v>
      </c>
      <c r="V3308" s="1">
        <v>5394.82</v>
      </c>
      <c r="W3308" s="4">
        <f t="shared" si="364"/>
        <v>1342501.51</v>
      </c>
      <c r="X3308" s="1" t="s">
        <v>50</v>
      </c>
      <c r="Y3308" s="1" t="s">
        <v>51</v>
      </c>
      <c r="Z3308" s="8">
        <v>48770</v>
      </c>
      <c r="AA3308" s="8" t="str">
        <f>TEXT(Table2[[#This Row],[Application_Date]],"yyy")</f>
        <v>2033</v>
      </c>
      <c r="AB3308" s="8" t="str">
        <f>TEXT(Table2[[#This Row],[Application_Date]],"mmmm")</f>
        <v>July</v>
      </c>
      <c r="AC3308" s="1" t="s">
        <v>61</v>
      </c>
      <c r="AD3308" s="1" t="s">
        <v>30</v>
      </c>
      <c r="AE3308" s="1" t="s">
        <v>62</v>
      </c>
    </row>
    <row r="3309" spans="1:31" x14ac:dyDescent="0.25">
      <c r="A3309" s="1" t="s">
        <v>6758</v>
      </c>
      <c r="B3309" s="1" t="str">
        <f>IF(COUNTIF($A$2:A3309,A3309)&gt;1,"Duplicate","Unique")</f>
        <v>Unique</v>
      </c>
      <c r="C3309" s="1" t="s">
        <v>6759</v>
      </c>
      <c r="D3309" s="1" t="s">
        <v>403</v>
      </c>
      <c r="E3309" s="1" t="str">
        <f t="shared" si="358"/>
        <v>Submitted</v>
      </c>
      <c r="F3309" s="1" t="s">
        <v>35</v>
      </c>
      <c r="G3309" s="1">
        <v>64</v>
      </c>
      <c r="H3309" s="1" t="s">
        <v>24</v>
      </c>
      <c r="I3309" s="1" t="s">
        <v>25</v>
      </c>
      <c r="J3309" s="1" t="s">
        <v>70</v>
      </c>
      <c r="K3309" s="4">
        <v>647737</v>
      </c>
      <c r="L3309" s="4" t="str">
        <f t="shared" si="359"/>
        <v>Submitted</v>
      </c>
      <c r="M3309" s="1">
        <v>582</v>
      </c>
      <c r="N3309" s="1" t="str">
        <f t="shared" si="360"/>
        <v>High_risk</v>
      </c>
      <c r="O3309" s="1" t="str">
        <f t="shared" si="361"/>
        <v>Excellent</v>
      </c>
      <c r="P3309" s="1" t="str">
        <f t="shared" si="362"/>
        <v>Submitted</v>
      </c>
      <c r="Q3309" s="1" t="str">
        <f t="shared" si="363"/>
        <v>Valid</v>
      </c>
      <c r="R3309" s="1" t="s">
        <v>82</v>
      </c>
      <c r="S3309" s="4">
        <v>705699</v>
      </c>
      <c r="T3309" s="1">
        <v>15.14</v>
      </c>
      <c r="U3309" s="1">
        <v>180</v>
      </c>
      <c r="V3309" s="1">
        <v>3920.55</v>
      </c>
      <c r="W3309" s="4">
        <f t="shared" si="364"/>
        <v>890356.90500000003</v>
      </c>
      <c r="X3309" s="1" t="s">
        <v>59</v>
      </c>
      <c r="Y3309" s="1" t="s">
        <v>60</v>
      </c>
      <c r="Z3309" s="8">
        <v>48771</v>
      </c>
      <c r="AA3309" s="8" t="str">
        <f>TEXT(Table2[[#This Row],[Application_Date]],"yyy")</f>
        <v>2033</v>
      </c>
      <c r="AB3309" s="8" t="str">
        <f>TEXT(Table2[[#This Row],[Application_Date]],"mmmm")</f>
        <v>July</v>
      </c>
      <c r="AC3309" s="1" t="s">
        <v>41</v>
      </c>
      <c r="AD3309" s="1" t="s">
        <v>30</v>
      </c>
      <c r="AE3309" s="1" t="s">
        <v>62</v>
      </c>
    </row>
    <row r="3310" spans="1:31" x14ac:dyDescent="0.25">
      <c r="A3310" s="1" t="s">
        <v>6760</v>
      </c>
      <c r="B3310" s="1" t="str">
        <f>IF(COUNTIF($A$2:A3310,A3310)&gt;1,"Duplicate","Unique")</f>
        <v>Unique</v>
      </c>
      <c r="C3310" s="1" t="s">
        <v>6761</v>
      </c>
      <c r="D3310" s="1" t="s">
        <v>124</v>
      </c>
      <c r="E3310" s="1" t="str">
        <f t="shared" si="358"/>
        <v>Submitted</v>
      </c>
      <c r="F3310" s="1" t="s">
        <v>47</v>
      </c>
      <c r="G3310" s="1">
        <v>32</v>
      </c>
      <c r="H3310" s="1" t="s">
        <v>36</v>
      </c>
      <c r="I3310" s="1" t="s">
        <v>48</v>
      </c>
      <c r="J3310" s="1" t="s">
        <v>26</v>
      </c>
      <c r="K3310" s="4">
        <v>2163589</v>
      </c>
      <c r="L3310" s="4" t="str">
        <f t="shared" si="359"/>
        <v>Submitted</v>
      </c>
      <c r="M3310" s="1">
        <v>619</v>
      </c>
      <c r="N3310" s="1" t="str">
        <f t="shared" si="360"/>
        <v>low_risk</v>
      </c>
      <c r="O3310" s="1" t="str">
        <f t="shared" si="361"/>
        <v>Excellent</v>
      </c>
      <c r="P3310" s="1" t="str">
        <f t="shared" si="362"/>
        <v>Submitted</v>
      </c>
      <c r="Q3310" s="1" t="str">
        <f t="shared" si="363"/>
        <v>Valid</v>
      </c>
      <c r="R3310" s="1" t="s">
        <v>27</v>
      </c>
      <c r="S3310" s="4">
        <v>82811</v>
      </c>
      <c r="T3310" s="1">
        <v>18.829999999999998</v>
      </c>
      <c r="U3310" s="1">
        <v>120</v>
      </c>
      <c r="V3310" s="1">
        <v>690.09</v>
      </c>
      <c r="W3310" s="4">
        <f t="shared" si="364"/>
        <v>129944.26083333333</v>
      </c>
      <c r="X3310" s="1" t="s">
        <v>50</v>
      </c>
      <c r="Y3310" s="1" t="s">
        <v>51</v>
      </c>
      <c r="Z3310" s="8">
        <v>48772</v>
      </c>
      <c r="AA3310" s="8" t="str">
        <f>TEXT(Table2[[#This Row],[Application_Date]],"yyy")</f>
        <v>2033</v>
      </c>
      <c r="AB3310" s="8" t="str">
        <f>TEXT(Table2[[#This Row],[Application_Date]],"mmmm")</f>
        <v>July</v>
      </c>
      <c r="AC3310" s="1" t="s">
        <v>61</v>
      </c>
      <c r="AD3310" s="1" t="s">
        <v>42</v>
      </c>
      <c r="AE3310" s="1" t="s">
        <v>66</v>
      </c>
    </row>
    <row r="3311" spans="1:31" x14ac:dyDescent="0.25">
      <c r="A3311" s="1" t="s">
        <v>6762</v>
      </c>
      <c r="B3311" s="1" t="str">
        <f>IF(COUNTIF($A$2:A3311,A3311)&gt;1,"Duplicate","Unique")</f>
        <v>Unique</v>
      </c>
      <c r="C3311" s="1" t="s">
        <v>6763</v>
      </c>
      <c r="D3311" s="1" t="s">
        <v>23</v>
      </c>
      <c r="E3311" s="1" t="str">
        <f t="shared" si="358"/>
        <v>Submitted</v>
      </c>
      <c r="F3311" s="1" t="s">
        <v>35</v>
      </c>
      <c r="G3311" s="1">
        <v>38</v>
      </c>
      <c r="H3311" s="1" t="s">
        <v>24</v>
      </c>
      <c r="I3311" s="1" t="s">
        <v>25</v>
      </c>
      <c r="J3311" s="1" t="s">
        <v>37</v>
      </c>
      <c r="K3311" s="4">
        <v>613695</v>
      </c>
      <c r="L3311" s="4" t="str">
        <f t="shared" si="359"/>
        <v>Submitted</v>
      </c>
      <c r="M3311" s="1">
        <v>378</v>
      </c>
      <c r="N3311" s="1" t="str">
        <f t="shared" si="360"/>
        <v>High_risk</v>
      </c>
      <c r="O3311" s="1" t="str">
        <f t="shared" si="361"/>
        <v>Excellent</v>
      </c>
      <c r="P3311" s="1" t="str">
        <f t="shared" si="362"/>
        <v>Submitted</v>
      </c>
      <c r="Q3311" s="1" t="str">
        <f t="shared" si="363"/>
        <v>Valid</v>
      </c>
      <c r="R3311" s="1" t="s">
        <v>27</v>
      </c>
      <c r="S3311" s="4">
        <v>610971</v>
      </c>
      <c r="T3311" s="1">
        <v>12.65</v>
      </c>
      <c r="U3311" s="1">
        <v>12</v>
      </c>
      <c r="V3311" s="1">
        <v>50914.25</v>
      </c>
      <c r="W3311" s="4">
        <f t="shared" si="364"/>
        <v>644179.38694879331</v>
      </c>
      <c r="X3311" s="1" t="s">
        <v>39</v>
      </c>
      <c r="Y3311" s="1" t="s">
        <v>40</v>
      </c>
      <c r="Z3311" s="8">
        <v>48773</v>
      </c>
      <c r="AA3311" s="8" t="str">
        <f>TEXT(Table2[[#This Row],[Application_Date]],"yyy")</f>
        <v>2033</v>
      </c>
      <c r="AB3311" s="8" t="str">
        <f>TEXT(Table2[[#This Row],[Application_Date]],"mmmm")</f>
        <v>July</v>
      </c>
      <c r="AC3311" s="1" t="s">
        <v>52</v>
      </c>
      <c r="AD3311" s="1" t="s">
        <v>30</v>
      </c>
      <c r="AE3311" s="1" t="s">
        <v>31</v>
      </c>
    </row>
    <row r="3312" spans="1:31" x14ac:dyDescent="0.25">
      <c r="A3312" s="1" t="s">
        <v>6764</v>
      </c>
      <c r="B3312" s="1" t="str">
        <f>IF(COUNTIF($A$2:A3312,A3312)&gt;1,"Duplicate","Unique")</f>
        <v>Unique</v>
      </c>
      <c r="C3312" s="1" t="s">
        <v>6765</v>
      </c>
      <c r="D3312" s="1" t="s">
        <v>130</v>
      </c>
      <c r="E3312" s="1" t="str">
        <f t="shared" si="358"/>
        <v>Submitted</v>
      </c>
      <c r="F3312" s="1" t="s">
        <v>35</v>
      </c>
      <c r="G3312" s="1">
        <v>25</v>
      </c>
      <c r="H3312" s="1" t="s">
        <v>24</v>
      </c>
      <c r="I3312" s="1" t="s">
        <v>48</v>
      </c>
      <c r="J3312" s="1" t="s">
        <v>70</v>
      </c>
      <c r="K3312" s="4">
        <v>1336250</v>
      </c>
      <c r="L3312" s="4" t="str">
        <f t="shared" si="359"/>
        <v>Submitted</v>
      </c>
      <c r="M3312" s="1">
        <v>314</v>
      </c>
      <c r="N3312" s="1" t="str">
        <f t="shared" si="360"/>
        <v>High_risk</v>
      </c>
      <c r="O3312" s="1" t="str">
        <f t="shared" si="361"/>
        <v>Excellent</v>
      </c>
      <c r="P3312" s="1" t="str">
        <f t="shared" si="362"/>
        <v>Submitted</v>
      </c>
      <c r="Q3312" s="1" t="str">
        <f t="shared" si="363"/>
        <v>Valid</v>
      </c>
      <c r="R3312" s="1" t="s">
        <v>6</v>
      </c>
      <c r="S3312" s="4">
        <v>1533157</v>
      </c>
      <c r="T3312" s="1">
        <v>14</v>
      </c>
      <c r="U3312" s="1">
        <v>180</v>
      </c>
      <c r="V3312" s="1">
        <v>8517.5400000000009</v>
      </c>
      <c r="W3312" s="4">
        <f t="shared" si="364"/>
        <v>1788683.1666666667</v>
      </c>
      <c r="X3312" s="1" t="s">
        <v>50</v>
      </c>
      <c r="Y3312" s="1" t="s">
        <v>51</v>
      </c>
      <c r="Z3312" s="8">
        <v>48774</v>
      </c>
      <c r="AA3312" s="8" t="str">
        <f>TEXT(Table2[[#This Row],[Application_Date]],"yyy")</f>
        <v>2033</v>
      </c>
      <c r="AB3312" s="8" t="str">
        <f>TEXT(Table2[[#This Row],[Application_Date]],"mmmm")</f>
        <v>July</v>
      </c>
      <c r="AC3312" s="1" t="s">
        <v>52</v>
      </c>
      <c r="AD3312" s="1" t="s">
        <v>30</v>
      </c>
      <c r="AE3312" s="1" t="s">
        <v>62</v>
      </c>
    </row>
    <row r="3313" spans="1:31" x14ac:dyDescent="0.25">
      <c r="A3313" s="1" t="s">
        <v>6766</v>
      </c>
      <c r="B3313" s="1" t="str">
        <f>IF(COUNTIF($A$2:A3313,A3313)&gt;1,"Duplicate","Unique")</f>
        <v>Unique</v>
      </c>
      <c r="C3313" s="1" t="s">
        <v>6767</v>
      </c>
      <c r="D3313" s="1" t="s">
        <v>78</v>
      </c>
      <c r="E3313" s="1" t="str">
        <f t="shared" si="358"/>
        <v>Submitted</v>
      </c>
      <c r="F3313" s="1" t="s">
        <v>35</v>
      </c>
      <c r="G3313" s="1">
        <v>51</v>
      </c>
      <c r="H3313" s="1" t="s">
        <v>24</v>
      </c>
      <c r="I3313" s="1" t="s">
        <v>48</v>
      </c>
      <c r="J3313" s="1" t="s">
        <v>70</v>
      </c>
      <c r="K3313" s="4">
        <v>589403</v>
      </c>
      <c r="L3313" s="4" t="str">
        <f t="shared" si="359"/>
        <v>Submitted</v>
      </c>
      <c r="M3313" s="1">
        <v>605</v>
      </c>
      <c r="N3313" s="1" t="str">
        <f t="shared" si="360"/>
        <v>low_risk</v>
      </c>
      <c r="O3313" s="1" t="str">
        <f t="shared" si="361"/>
        <v>Excellent</v>
      </c>
      <c r="P3313" s="1" t="str">
        <f t="shared" si="362"/>
        <v>Submitted</v>
      </c>
      <c r="Q3313" s="1" t="str">
        <f t="shared" si="363"/>
        <v>Valid</v>
      </c>
      <c r="R3313" s="1" t="s">
        <v>6</v>
      </c>
      <c r="S3313" s="4">
        <v>2020402</v>
      </c>
      <c r="T3313" s="1">
        <v>12.39</v>
      </c>
      <c r="U3313" s="1">
        <v>12</v>
      </c>
      <c r="V3313" s="1">
        <v>168366.83</v>
      </c>
      <c r="W3313" s="4">
        <f t="shared" si="364"/>
        <v>2086484.8709491957</v>
      </c>
      <c r="X3313" s="1" t="s">
        <v>50</v>
      </c>
      <c r="Y3313" s="1" t="s">
        <v>51</v>
      </c>
      <c r="Z3313" s="8">
        <v>48775</v>
      </c>
      <c r="AA3313" s="8" t="str">
        <f>TEXT(Table2[[#This Row],[Application_Date]],"yyy")</f>
        <v>2033</v>
      </c>
      <c r="AB3313" s="8" t="str">
        <f>TEXT(Table2[[#This Row],[Application_Date]],"mmmm")</f>
        <v>July</v>
      </c>
      <c r="AC3313" s="1" t="s">
        <v>61</v>
      </c>
      <c r="AD3313" s="1" t="s">
        <v>42</v>
      </c>
      <c r="AE3313" s="1" t="s">
        <v>62</v>
      </c>
    </row>
    <row r="3314" spans="1:31" x14ac:dyDescent="0.25">
      <c r="A3314" s="1" t="s">
        <v>6768</v>
      </c>
      <c r="B3314" s="1" t="str">
        <f>IF(COUNTIF($A$2:A3314,A3314)&gt;1,"Duplicate","Unique")</f>
        <v>Unique</v>
      </c>
      <c r="C3314" s="1" t="s">
        <v>6769</v>
      </c>
      <c r="D3314" s="1" t="s">
        <v>112</v>
      </c>
      <c r="E3314" s="1" t="str">
        <f t="shared" si="358"/>
        <v>Submitted</v>
      </c>
      <c r="F3314" s="1" t="s">
        <v>35</v>
      </c>
      <c r="G3314" s="1">
        <v>25</v>
      </c>
      <c r="H3314" s="1" t="s">
        <v>36</v>
      </c>
      <c r="I3314" s="1" t="s">
        <v>25</v>
      </c>
      <c r="J3314" s="1" t="s">
        <v>70</v>
      </c>
      <c r="K3314" s="4">
        <v>580263</v>
      </c>
      <c r="L3314" s="4" t="str">
        <f t="shared" si="359"/>
        <v>Submitted</v>
      </c>
      <c r="M3314" s="1">
        <v>822</v>
      </c>
      <c r="N3314" s="1" t="str">
        <f t="shared" si="360"/>
        <v>medium_risk</v>
      </c>
      <c r="O3314" s="1" t="str">
        <f t="shared" si="361"/>
        <v>Excellent</v>
      </c>
      <c r="P3314" s="1" t="str">
        <f t="shared" si="362"/>
        <v>Submitted</v>
      </c>
      <c r="Q3314" s="1" t="str">
        <f t="shared" si="363"/>
        <v>Valid</v>
      </c>
      <c r="R3314" s="1" t="s">
        <v>82</v>
      </c>
      <c r="S3314" s="4">
        <v>1652844</v>
      </c>
      <c r="T3314" s="1">
        <v>7.43</v>
      </c>
      <c r="U3314" s="1">
        <v>180</v>
      </c>
      <c r="V3314" s="1">
        <v>9182.4699999999993</v>
      </c>
      <c r="W3314" s="4">
        <f t="shared" si="364"/>
        <v>1023385.9099999999</v>
      </c>
      <c r="X3314" s="1" t="s">
        <v>85</v>
      </c>
      <c r="Y3314" s="1" t="s">
        <v>86</v>
      </c>
      <c r="Z3314" s="8">
        <v>48776</v>
      </c>
      <c r="AA3314" s="8" t="str">
        <f>TEXT(Table2[[#This Row],[Application_Date]],"yyy")</f>
        <v>2033</v>
      </c>
      <c r="AB3314" s="8" t="str">
        <f>TEXT(Table2[[#This Row],[Application_Date]],"mmmm")</f>
        <v>July</v>
      </c>
      <c r="AC3314" s="1" t="s">
        <v>61</v>
      </c>
      <c r="AD3314" s="1" t="s">
        <v>42</v>
      </c>
      <c r="AE3314" s="1" t="s">
        <v>31</v>
      </c>
    </row>
    <row r="3315" spans="1:31" x14ac:dyDescent="0.25">
      <c r="A3315" s="1" t="s">
        <v>6770</v>
      </c>
      <c r="B3315" s="1" t="str">
        <f>IF(COUNTIF($A$2:A3315,A3315)&gt;1,"Duplicate","Unique")</f>
        <v>Unique</v>
      </c>
      <c r="C3315" s="1" t="s">
        <v>6771</v>
      </c>
      <c r="D3315" s="1" t="s">
        <v>183</v>
      </c>
      <c r="E3315" s="1" t="str">
        <f t="shared" si="358"/>
        <v>Submitted</v>
      </c>
      <c r="F3315" s="1" t="s">
        <v>35</v>
      </c>
      <c r="G3315" s="1">
        <v>29</v>
      </c>
      <c r="H3315" s="1" t="s">
        <v>36</v>
      </c>
      <c r="I3315" s="1" t="s">
        <v>25</v>
      </c>
      <c r="J3315" s="1" t="s">
        <v>37</v>
      </c>
      <c r="K3315" s="4">
        <v>2058154</v>
      </c>
      <c r="L3315" s="4" t="str">
        <f t="shared" si="359"/>
        <v>Submitted</v>
      </c>
      <c r="M3315" s="1">
        <v>843</v>
      </c>
      <c r="N3315" s="1" t="str">
        <f t="shared" si="360"/>
        <v>medium_risk</v>
      </c>
      <c r="O3315" s="1" t="str">
        <f t="shared" si="361"/>
        <v>Excellent</v>
      </c>
      <c r="P3315" s="1" t="str">
        <f t="shared" si="362"/>
        <v>Submitted</v>
      </c>
      <c r="Q3315" s="1" t="str">
        <f t="shared" si="363"/>
        <v>Valid</v>
      </c>
      <c r="R3315" s="1" t="s">
        <v>82</v>
      </c>
      <c r="S3315" s="4">
        <v>1431038</v>
      </c>
      <c r="T3315" s="1">
        <v>10.119999999999999</v>
      </c>
      <c r="U3315" s="1">
        <v>12</v>
      </c>
      <c r="V3315" s="1">
        <v>119253.17</v>
      </c>
      <c r="W3315" s="4">
        <f t="shared" si="364"/>
        <v>1207626.7151204259</v>
      </c>
      <c r="X3315" s="1" t="s">
        <v>85</v>
      </c>
      <c r="Y3315" s="1" t="s">
        <v>86</v>
      </c>
      <c r="Z3315" s="8">
        <v>48777</v>
      </c>
      <c r="AA3315" s="8" t="str">
        <f>TEXT(Table2[[#This Row],[Application_Date]],"yyy")</f>
        <v>2033</v>
      </c>
      <c r="AB3315" s="8" t="str">
        <f>TEXT(Table2[[#This Row],[Application_Date]],"mmmm")</f>
        <v>July</v>
      </c>
      <c r="AC3315" s="1" t="s">
        <v>61</v>
      </c>
      <c r="AD3315" s="1" t="s">
        <v>42</v>
      </c>
      <c r="AE3315" s="1" t="s">
        <v>31</v>
      </c>
    </row>
    <row r="3316" spans="1:31" x14ac:dyDescent="0.25">
      <c r="A3316" s="1" t="s">
        <v>6772</v>
      </c>
      <c r="B3316" s="1" t="str">
        <f>IF(COUNTIF($A$2:A3316,A3316)&gt;1,"Duplicate","Unique")</f>
        <v>Unique</v>
      </c>
      <c r="C3316" s="1" t="s">
        <v>6773</v>
      </c>
      <c r="D3316" s="1" t="s">
        <v>166</v>
      </c>
      <c r="E3316" s="1" t="str">
        <f t="shared" si="358"/>
        <v>Submitted</v>
      </c>
      <c r="F3316" s="1" t="s">
        <v>35</v>
      </c>
      <c r="G3316" s="1">
        <v>26</v>
      </c>
      <c r="H3316" s="1" t="s">
        <v>36</v>
      </c>
      <c r="I3316" s="1" t="s">
        <v>25</v>
      </c>
      <c r="J3316" s="1" t="s">
        <v>70</v>
      </c>
      <c r="K3316" s="4">
        <v>380439</v>
      </c>
      <c r="L3316" s="4" t="str">
        <f t="shared" si="359"/>
        <v>Submitted</v>
      </c>
      <c r="M3316" s="1">
        <v>778</v>
      </c>
      <c r="N3316" s="1" t="str">
        <f t="shared" si="360"/>
        <v>medium_risk</v>
      </c>
      <c r="O3316" s="1" t="str">
        <f t="shared" si="361"/>
        <v>Excellent</v>
      </c>
      <c r="P3316" s="1" t="str">
        <f t="shared" si="362"/>
        <v>Submitted</v>
      </c>
      <c r="Q3316" s="1" t="str">
        <f t="shared" si="363"/>
        <v>Valid</v>
      </c>
      <c r="R3316" s="1" t="s">
        <v>38</v>
      </c>
      <c r="S3316" s="4">
        <v>4739674</v>
      </c>
      <c r="T3316" s="1">
        <v>13.4</v>
      </c>
      <c r="U3316" s="1">
        <v>60</v>
      </c>
      <c r="V3316" s="1">
        <v>78994.570000000007</v>
      </c>
      <c r="W3316" s="4">
        <f t="shared" si="364"/>
        <v>5292635.9666666668</v>
      </c>
      <c r="X3316" s="1" t="s">
        <v>85</v>
      </c>
      <c r="Y3316" s="1" t="s">
        <v>86</v>
      </c>
      <c r="Z3316" s="8">
        <v>48778</v>
      </c>
      <c r="AA3316" s="8" t="str">
        <f>TEXT(Table2[[#This Row],[Application_Date]],"yyy")</f>
        <v>2033</v>
      </c>
      <c r="AB3316" s="8" t="str">
        <f>TEXT(Table2[[#This Row],[Application_Date]],"mmmm")</f>
        <v>July</v>
      </c>
      <c r="AC3316" s="1" t="s">
        <v>61</v>
      </c>
      <c r="AD3316" s="1" t="s">
        <v>42</v>
      </c>
      <c r="AE3316" s="1" t="s">
        <v>66</v>
      </c>
    </row>
    <row r="3317" spans="1:31" x14ac:dyDescent="0.25">
      <c r="A3317" s="1" t="s">
        <v>6774</v>
      </c>
      <c r="B3317" s="1" t="str">
        <f>IF(COUNTIF($A$2:A3317,A3317)&gt;1,"Duplicate","Unique")</f>
        <v>Unique</v>
      </c>
      <c r="C3317" s="1" t="s">
        <v>6775</v>
      </c>
      <c r="D3317" s="1" t="s">
        <v>659</v>
      </c>
      <c r="E3317" s="1" t="str">
        <f t="shared" si="358"/>
        <v>Submitted</v>
      </c>
      <c r="F3317" s="1" t="s">
        <v>35</v>
      </c>
      <c r="G3317" s="1">
        <v>36</v>
      </c>
      <c r="H3317" s="1" t="s">
        <v>24</v>
      </c>
      <c r="I3317" s="1" t="s">
        <v>48</v>
      </c>
      <c r="J3317" s="1" t="s">
        <v>37</v>
      </c>
      <c r="K3317" s="4">
        <v>1608042</v>
      </c>
      <c r="L3317" s="4" t="str">
        <f t="shared" si="359"/>
        <v>Submitted</v>
      </c>
      <c r="M3317" s="1">
        <v>488</v>
      </c>
      <c r="N3317" s="1" t="str">
        <f t="shared" si="360"/>
        <v>High_risk</v>
      </c>
      <c r="O3317" s="1" t="str">
        <f t="shared" si="361"/>
        <v>Excellent</v>
      </c>
      <c r="P3317" s="1" t="str">
        <f t="shared" si="362"/>
        <v>Submitted</v>
      </c>
      <c r="Q3317" s="1" t="str">
        <f t="shared" si="363"/>
        <v>Valid</v>
      </c>
      <c r="R3317" s="1" t="s">
        <v>27</v>
      </c>
      <c r="S3317" s="4">
        <v>3029887</v>
      </c>
      <c r="T3317" s="1">
        <v>14.2</v>
      </c>
      <c r="U3317" s="1">
        <v>60</v>
      </c>
      <c r="V3317" s="1">
        <v>50498.12</v>
      </c>
      <c r="W3317" s="4">
        <f t="shared" si="364"/>
        <v>3585366.2833333332</v>
      </c>
      <c r="X3317" s="1" t="s">
        <v>95</v>
      </c>
      <c r="Y3317" s="1" t="s">
        <v>96</v>
      </c>
      <c r="Z3317" s="8">
        <v>48779</v>
      </c>
      <c r="AA3317" s="8" t="str">
        <f>TEXT(Table2[[#This Row],[Application_Date]],"yyy")</f>
        <v>2033</v>
      </c>
      <c r="AB3317" s="8" t="str">
        <f>TEXT(Table2[[#This Row],[Application_Date]],"mmmm")</f>
        <v>July</v>
      </c>
      <c r="AC3317" s="1" t="s">
        <v>41</v>
      </c>
      <c r="AD3317" s="1" t="s">
        <v>42</v>
      </c>
      <c r="AE3317" s="1" t="s">
        <v>43</v>
      </c>
    </row>
    <row r="3318" spans="1:31" x14ac:dyDescent="0.25">
      <c r="A3318" s="1" t="s">
        <v>6776</v>
      </c>
      <c r="B3318" s="1" t="str">
        <f>IF(COUNTIF($A$2:A3318,A3318)&gt;1,"Duplicate","Unique")</f>
        <v>Unique</v>
      </c>
      <c r="C3318" s="1" t="s">
        <v>6777</v>
      </c>
      <c r="D3318" s="1" t="s">
        <v>109</v>
      </c>
      <c r="E3318" s="1" t="str">
        <f t="shared" si="358"/>
        <v>Submitted</v>
      </c>
      <c r="F3318" s="1" t="s">
        <v>47</v>
      </c>
      <c r="G3318" s="1">
        <v>19</v>
      </c>
      <c r="H3318" s="1" t="s">
        <v>36</v>
      </c>
      <c r="I3318" s="1" t="s">
        <v>48</v>
      </c>
      <c r="J3318" s="1" t="s">
        <v>70</v>
      </c>
      <c r="K3318" s="4">
        <v>920501</v>
      </c>
      <c r="L3318" s="4" t="str">
        <f t="shared" si="359"/>
        <v>Submitted</v>
      </c>
      <c r="M3318" s="1">
        <v>878</v>
      </c>
      <c r="N3318" s="1" t="str">
        <f t="shared" si="360"/>
        <v>medium_risk</v>
      </c>
      <c r="O3318" s="1" t="str">
        <f t="shared" si="361"/>
        <v>Excellent</v>
      </c>
      <c r="P3318" s="1" t="str">
        <f t="shared" si="362"/>
        <v>Submitted</v>
      </c>
      <c r="Q3318" s="1" t="str">
        <f t="shared" si="363"/>
        <v>Valid</v>
      </c>
      <c r="R3318" s="1" t="s">
        <v>27</v>
      </c>
      <c r="S3318" s="4">
        <v>3711943</v>
      </c>
      <c r="T3318" s="1">
        <v>13.8</v>
      </c>
      <c r="U3318" s="1">
        <v>60</v>
      </c>
      <c r="V3318" s="1">
        <v>61865.72</v>
      </c>
      <c r="W3318" s="4">
        <f t="shared" si="364"/>
        <v>4268734.45</v>
      </c>
      <c r="X3318" s="1" t="s">
        <v>95</v>
      </c>
      <c r="Y3318" s="1" t="s">
        <v>96</v>
      </c>
      <c r="Z3318" s="8">
        <v>48780</v>
      </c>
      <c r="AA3318" s="8" t="str">
        <f>TEXT(Table2[[#This Row],[Application_Date]],"yyy")</f>
        <v>2033</v>
      </c>
      <c r="AB3318" s="8" t="str">
        <f>TEXT(Table2[[#This Row],[Application_Date]],"mmmm")</f>
        <v>July</v>
      </c>
      <c r="AC3318" s="1" t="s">
        <v>61</v>
      </c>
      <c r="AD3318" s="1" t="s">
        <v>42</v>
      </c>
      <c r="AE3318" s="1" t="s">
        <v>66</v>
      </c>
    </row>
    <row r="3319" spans="1:31" x14ac:dyDescent="0.25">
      <c r="A3319" s="1" t="s">
        <v>6778</v>
      </c>
      <c r="B3319" s="1" t="str">
        <f>IF(COUNTIF($A$2:A3319,A3319)&gt;1,"Duplicate","Unique")</f>
        <v>Unique</v>
      </c>
      <c r="C3319" s="1" t="s">
        <v>6779</v>
      </c>
      <c r="D3319" s="1" t="s">
        <v>163</v>
      </c>
      <c r="E3319" s="1" t="str">
        <f t="shared" si="358"/>
        <v>Submitted</v>
      </c>
      <c r="F3319" s="1" t="s">
        <v>47</v>
      </c>
      <c r="G3319" s="1">
        <v>65</v>
      </c>
      <c r="H3319" s="1" t="s">
        <v>36</v>
      </c>
      <c r="I3319" s="1" t="s">
        <v>48</v>
      </c>
      <c r="J3319" s="1" t="s">
        <v>70</v>
      </c>
      <c r="K3319" s="4">
        <v>624010</v>
      </c>
      <c r="L3319" s="4" t="str">
        <f t="shared" si="359"/>
        <v>Submitted</v>
      </c>
      <c r="M3319" s="1">
        <v>387</v>
      </c>
      <c r="N3319" s="1" t="str">
        <f t="shared" si="360"/>
        <v>High_risk</v>
      </c>
      <c r="O3319" s="1" t="str">
        <f t="shared" si="361"/>
        <v>Excellent</v>
      </c>
      <c r="P3319" s="1" t="str">
        <f t="shared" si="362"/>
        <v>Submitted</v>
      </c>
      <c r="Q3319" s="1" t="str">
        <f t="shared" si="363"/>
        <v>Valid</v>
      </c>
      <c r="R3319" s="1" t="s">
        <v>38</v>
      </c>
      <c r="S3319" s="4">
        <v>4284814</v>
      </c>
      <c r="T3319" s="1">
        <v>18.149999999999999</v>
      </c>
      <c r="U3319" s="1">
        <v>120</v>
      </c>
      <c r="V3319" s="1">
        <v>35706.78</v>
      </c>
      <c r="W3319" s="4">
        <f t="shared" si="364"/>
        <v>6480781.1749999998</v>
      </c>
      <c r="X3319" s="1" t="s">
        <v>28</v>
      </c>
      <c r="Y3319" s="1" t="s">
        <v>29</v>
      </c>
      <c r="Z3319" s="8">
        <v>48781</v>
      </c>
      <c r="AA3319" s="8" t="str">
        <f>TEXT(Table2[[#This Row],[Application_Date]],"yyy")</f>
        <v>2033</v>
      </c>
      <c r="AB3319" s="8" t="str">
        <f>TEXT(Table2[[#This Row],[Application_Date]],"mmmm")</f>
        <v>July</v>
      </c>
      <c r="AC3319" s="1" t="s">
        <v>61</v>
      </c>
      <c r="AD3319" s="1" t="s">
        <v>30</v>
      </c>
      <c r="AE3319" s="1" t="s">
        <v>43</v>
      </c>
    </row>
    <row r="3320" spans="1:31" x14ac:dyDescent="0.25">
      <c r="A3320" s="1" t="s">
        <v>6780</v>
      </c>
      <c r="B3320" s="1" t="str">
        <f>IF(COUNTIF($A$2:A3320,A3320)&gt;1,"Duplicate","Unique")</f>
        <v>Unique</v>
      </c>
      <c r="C3320" s="1" t="s">
        <v>6781</v>
      </c>
      <c r="D3320" s="1" t="s">
        <v>183</v>
      </c>
      <c r="E3320" s="1" t="str">
        <f t="shared" si="358"/>
        <v>Submitted</v>
      </c>
      <c r="F3320" s="1" t="s">
        <v>35</v>
      </c>
      <c r="G3320" s="1">
        <v>52</v>
      </c>
      <c r="H3320" s="1" t="s">
        <v>36</v>
      </c>
      <c r="I3320" s="1" t="s">
        <v>25</v>
      </c>
      <c r="J3320" s="1" t="s">
        <v>49</v>
      </c>
      <c r="K3320" s="4">
        <v>1346445</v>
      </c>
      <c r="L3320" s="4" t="str">
        <f t="shared" si="359"/>
        <v>Submitted</v>
      </c>
      <c r="M3320" s="1">
        <v>629</v>
      </c>
      <c r="N3320" s="1" t="str">
        <f t="shared" si="360"/>
        <v>low_risk</v>
      </c>
      <c r="O3320" s="1" t="str">
        <f t="shared" si="361"/>
        <v>Excellent</v>
      </c>
      <c r="P3320" s="1" t="str">
        <f t="shared" si="362"/>
        <v>Submitted</v>
      </c>
      <c r="Q3320" s="1" t="str">
        <f t="shared" si="363"/>
        <v>Valid</v>
      </c>
      <c r="R3320" s="1" t="s">
        <v>6</v>
      </c>
      <c r="S3320" s="4">
        <v>2982427</v>
      </c>
      <c r="T3320" s="1">
        <v>18.68</v>
      </c>
      <c r="U3320" s="1">
        <v>180</v>
      </c>
      <c r="V3320" s="1">
        <v>16569.04</v>
      </c>
      <c r="W3320" s="4">
        <f t="shared" si="364"/>
        <v>4642644.6966666663</v>
      </c>
      <c r="X3320" s="1" t="s">
        <v>95</v>
      </c>
      <c r="Y3320" s="1" t="s">
        <v>96</v>
      </c>
      <c r="Z3320" s="8">
        <v>48782</v>
      </c>
      <c r="AA3320" s="8" t="str">
        <f>TEXT(Table2[[#This Row],[Application_Date]],"yyy")</f>
        <v>2033</v>
      </c>
      <c r="AB3320" s="8" t="str">
        <f>TEXT(Table2[[#This Row],[Application_Date]],"mmmm")</f>
        <v>July</v>
      </c>
      <c r="AC3320" s="1" t="s">
        <v>41</v>
      </c>
      <c r="AD3320" s="1" t="s">
        <v>30</v>
      </c>
      <c r="AE3320" s="1" t="s">
        <v>66</v>
      </c>
    </row>
    <row r="3321" spans="1:31" x14ac:dyDescent="0.25">
      <c r="A3321" s="1" t="s">
        <v>6782</v>
      </c>
      <c r="B3321" s="1" t="str">
        <f>IF(COUNTIF($A$2:A3321,A3321)&gt;1,"Duplicate","Unique")</f>
        <v>Unique</v>
      </c>
      <c r="C3321" s="1" t="s">
        <v>6783</v>
      </c>
      <c r="D3321" s="1" t="s">
        <v>333</v>
      </c>
      <c r="E3321" s="1" t="str">
        <f t="shared" si="358"/>
        <v>Submitted</v>
      </c>
      <c r="F3321" s="1" t="s">
        <v>47</v>
      </c>
      <c r="G3321" s="1">
        <v>18</v>
      </c>
      <c r="H3321" s="1" t="s">
        <v>36</v>
      </c>
      <c r="I3321" s="1" t="s">
        <v>25</v>
      </c>
      <c r="J3321" s="1" t="s">
        <v>49</v>
      </c>
      <c r="K3321" s="4">
        <v>873336</v>
      </c>
      <c r="L3321" s="4" t="str">
        <f t="shared" si="359"/>
        <v>Submitted</v>
      </c>
      <c r="M3321" s="1">
        <v>698</v>
      </c>
      <c r="N3321" s="1" t="str">
        <f t="shared" si="360"/>
        <v>low_risk</v>
      </c>
      <c r="O3321" s="1" t="str">
        <f t="shared" si="361"/>
        <v>Excellent</v>
      </c>
      <c r="P3321" s="1" t="str">
        <f t="shared" si="362"/>
        <v>Submitted</v>
      </c>
      <c r="Q3321" s="1" t="str">
        <f t="shared" si="363"/>
        <v>Valid</v>
      </c>
      <c r="R3321" s="1" t="s">
        <v>27</v>
      </c>
      <c r="S3321" s="4">
        <v>0</v>
      </c>
      <c r="T3321" s="1">
        <v>11.2</v>
      </c>
      <c r="U3321" s="1">
        <v>12</v>
      </c>
      <c r="V3321" s="1">
        <v>20833.330000000002</v>
      </c>
      <c r="W3321" s="4">
        <f t="shared" si="364"/>
        <v>0</v>
      </c>
      <c r="X3321" s="1" t="s">
        <v>105</v>
      </c>
      <c r="Y3321" s="1" t="s">
        <v>106</v>
      </c>
      <c r="Z3321" s="8">
        <v>48783</v>
      </c>
      <c r="AA3321" s="8" t="str">
        <f>TEXT(Table2[[#This Row],[Application_Date]],"yyy")</f>
        <v>2033</v>
      </c>
      <c r="AB3321" s="8" t="str">
        <f>TEXT(Table2[[#This Row],[Application_Date]],"mmmm")</f>
        <v>July</v>
      </c>
      <c r="AC3321" s="1" t="s">
        <v>61</v>
      </c>
      <c r="AD3321" s="1" t="s">
        <v>42</v>
      </c>
      <c r="AE3321" s="1" t="s">
        <v>43</v>
      </c>
    </row>
    <row r="3322" spans="1:31" x14ac:dyDescent="0.25">
      <c r="A3322" s="1" t="s">
        <v>6784</v>
      </c>
      <c r="B3322" s="1" t="str">
        <f>IF(COUNTIF($A$2:A3322,A3322)&gt;1,"Duplicate","Unique")</f>
        <v>Unique</v>
      </c>
      <c r="C3322" s="1" t="s">
        <v>6785</v>
      </c>
      <c r="D3322" s="1" t="s">
        <v>249</v>
      </c>
      <c r="E3322" s="1" t="str">
        <f t="shared" si="358"/>
        <v>Submitted</v>
      </c>
      <c r="F3322" s="1" t="s">
        <v>47</v>
      </c>
      <c r="G3322" s="1">
        <v>61</v>
      </c>
      <c r="H3322" s="1" t="s">
        <v>24</v>
      </c>
      <c r="I3322" s="1" t="s">
        <v>48</v>
      </c>
      <c r="J3322" s="1" t="s">
        <v>70</v>
      </c>
      <c r="K3322" s="4">
        <v>1421671</v>
      </c>
      <c r="L3322" s="4" t="str">
        <f t="shared" si="359"/>
        <v>Submitted</v>
      </c>
      <c r="M3322" s="1">
        <v>611</v>
      </c>
      <c r="N3322" s="1" t="str">
        <f t="shared" si="360"/>
        <v>low_risk</v>
      </c>
      <c r="O3322" s="1" t="str">
        <f t="shared" si="361"/>
        <v>Excellent</v>
      </c>
      <c r="P3322" s="1" t="str">
        <f t="shared" si="362"/>
        <v>Submitted</v>
      </c>
      <c r="Q3322" s="1" t="str">
        <f t="shared" si="363"/>
        <v>Valid</v>
      </c>
      <c r="R3322" s="1" t="s">
        <v>6</v>
      </c>
      <c r="S3322" s="4">
        <v>4580678</v>
      </c>
      <c r="T3322" s="1">
        <v>18.71</v>
      </c>
      <c r="U3322" s="1">
        <v>12</v>
      </c>
      <c r="V3322" s="1">
        <v>381723.17</v>
      </c>
      <c r="W3322" s="4">
        <f t="shared" si="364"/>
        <v>7142130.9475799389</v>
      </c>
      <c r="X3322" s="1" t="s">
        <v>39</v>
      </c>
      <c r="Y3322" s="1" t="s">
        <v>40</v>
      </c>
      <c r="Z3322" s="8">
        <v>48784</v>
      </c>
      <c r="AA3322" s="8" t="str">
        <f>TEXT(Table2[[#This Row],[Application_Date]],"yyy")</f>
        <v>2033</v>
      </c>
      <c r="AB3322" s="8" t="str">
        <f>TEXT(Table2[[#This Row],[Application_Date]],"mmmm")</f>
        <v>July</v>
      </c>
      <c r="AC3322" s="1" t="s">
        <v>61</v>
      </c>
      <c r="AD3322" s="1" t="s">
        <v>42</v>
      </c>
      <c r="AE3322" s="1" t="s">
        <v>66</v>
      </c>
    </row>
    <row r="3323" spans="1:31" x14ac:dyDescent="0.25">
      <c r="A3323" s="1" t="s">
        <v>6786</v>
      </c>
      <c r="B3323" s="1" t="str">
        <f>IF(COUNTIF($A$2:A3323,A3323)&gt;1,"Duplicate","Unique")</f>
        <v>Unique</v>
      </c>
      <c r="C3323" s="1" t="s">
        <v>6787</v>
      </c>
      <c r="D3323" s="1" t="s">
        <v>75</v>
      </c>
      <c r="E3323" s="1" t="str">
        <f t="shared" si="358"/>
        <v>Submitted</v>
      </c>
      <c r="F3323" s="1" t="s">
        <v>47</v>
      </c>
      <c r="G3323" s="1">
        <v>62</v>
      </c>
      <c r="H3323" s="1" t="s">
        <v>24</v>
      </c>
      <c r="I3323" s="1" t="s">
        <v>48</v>
      </c>
      <c r="J3323" s="1" t="s">
        <v>37</v>
      </c>
      <c r="K3323" s="4">
        <v>0</v>
      </c>
      <c r="L3323" s="4" t="str">
        <f t="shared" si="359"/>
        <v>Submitted</v>
      </c>
      <c r="M3323" s="1">
        <v>865</v>
      </c>
      <c r="N3323" s="1" t="str">
        <f t="shared" si="360"/>
        <v>medium_risk</v>
      </c>
      <c r="O3323" s="1" t="str">
        <f t="shared" si="361"/>
        <v>Excellent</v>
      </c>
      <c r="P3323" s="1" t="str">
        <f t="shared" si="362"/>
        <v>Submitted</v>
      </c>
      <c r="Q3323" s="1" t="str">
        <f t="shared" si="363"/>
        <v>Valid</v>
      </c>
      <c r="R3323" s="1" t="s">
        <v>27</v>
      </c>
      <c r="S3323" s="4">
        <v>1197930</v>
      </c>
      <c r="T3323" s="1">
        <v>9.7100000000000009</v>
      </c>
      <c r="U3323" s="1">
        <v>36</v>
      </c>
      <c r="V3323" s="1">
        <v>33275.83</v>
      </c>
      <c r="W3323" s="4">
        <f t="shared" si="364"/>
        <v>969325.02552148362</v>
      </c>
      <c r="X3323" s="1" t="s">
        <v>85</v>
      </c>
      <c r="Y3323" s="1" t="s">
        <v>86</v>
      </c>
      <c r="Z3323" s="8">
        <v>48785</v>
      </c>
      <c r="AA3323" s="8" t="str">
        <f>TEXT(Table2[[#This Row],[Application_Date]],"yyy")</f>
        <v>2033</v>
      </c>
      <c r="AB3323" s="8" t="str">
        <f>TEXT(Table2[[#This Row],[Application_Date]],"mmmm")</f>
        <v>July</v>
      </c>
      <c r="AC3323" s="1" t="s">
        <v>41</v>
      </c>
      <c r="AD3323" s="1" t="s">
        <v>42</v>
      </c>
      <c r="AE3323" s="1" t="s">
        <v>66</v>
      </c>
    </row>
    <row r="3324" spans="1:31" x14ac:dyDescent="0.25">
      <c r="A3324" s="1" t="s">
        <v>6788</v>
      </c>
      <c r="B3324" s="1" t="str">
        <f>IF(COUNTIF($A$2:A3324,A3324)&gt;1,"Duplicate","Unique")</f>
        <v>Unique</v>
      </c>
      <c r="C3324" s="1" t="s">
        <v>6789</v>
      </c>
      <c r="D3324" s="1" t="s">
        <v>180</v>
      </c>
      <c r="E3324" s="1" t="str">
        <f t="shared" si="358"/>
        <v>Submitted</v>
      </c>
      <c r="F3324" s="1" t="s">
        <v>47</v>
      </c>
      <c r="G3324" s="1">
        <v>64</v>
      </c>
      <c r="H3324" s="1" t="s">
        <v>24</v>
      </c>
      <c r="I3324" s="1" t="s">
        <v>25</v>
      </c>
      <c r="J3324" s="1" t="s">
        <v>37</v>
      </c>
      <c r="K3324" s="4">
        <v>2197909</v>
      </c>
      <c r="L3324" s="4" t="str">
        <f t="shared" si="359"/>
        <v>Submitted</v>
      </c>
      <c r="M3324" s="1">
        <v>556</v>
      </c>
      <c r="N3324" s="1" t="str">
        <f t="shared" si="360"/>
        <v>High_risk</v>
      </c>
      <c r="O3324" s="1" t="str">
        <f t="shared" si="361"/>
        <v>Excellent</v>
      </c>
      <c r="P3324" s="1" t="str">
        <f t="shared" si="362"/>
        <v>Submitted</v>
      </c>
      <c r="Q3324" s="1" t="str">
        <f t="shared" si="363"/>
        <v>Valid</v>
      </c>
      <c r="R3324" s="1" t="s">
        <v>27</v>
      </c>
      <c r="S3324" s="4">
        <v>2963652</v>
      </c>
      <c r="T3324" s="1">
        <v>10.74</v>
      </c>
      <c r="U3324" s="1">
        <v>180</v>
      </c>
      <c r="V3324" s="1">
        <v>16464.73</v>
      </c>
      <c r="W3324" s="4">
        <f t="shared" si="364"/>
        <v>2652468.54</v>
      </c>
      <c r="X3324" s="1" t="s">
        <v>28</v>
      </c>
      <c r="Y3324" s="1" t="s">
        <v>29</v>
      </c>
      <c r="Z3324" s="8">
        <v>48786</v>
      </c>
      <c r="AA3324" s="8" t="str">
        <f>TEXT(Table2[[#This Row],[Application_Date]],"yyy")</f>
        <v>2033</v>
      </c>
      <c r="AB3324" s="8" t="str">
        <f>TEXT(Table2[[#This Row],[Application_Date]],"mmmm")</f>
        <v>July</v>
      </c>
      <c r="AC3324" s="1" t="s">
        <v>52</v>
      </c>
      <c r="AD3324" s="1" t="s">
        <v>30</v>
      </c>
      <c r="AE3324" s="1" t="s">
        <v>31</v>
      </c>
    </row>
    <row r="3325" spans="1:31" x14ac:dyDescent="0.25">
      <c r="A3325" s="1" t="s">
        <v>6790</v>
      </c>
      <c r="B3325" s="1" t="str">
        <f>IF(COUNTIF($A$2:A3325,A3325)&gt;1,"Duplicate","Unique")</f>
        <v>Unique</v>
      </c>
      <c r="C3325" s="1" t="s">
        <v>6791</v>
      </c>
      <c r="D3325" s="1" t="s">
        <v>136</v>
      </c>
      <c r="E3325" s="1" t="str">
        <f t="shared" si="358"/>
        <v>Submitted</v>
      </c>
      <c r="F3325" s="1" t="s">
        <v>35</v>
      </c>
      <c r="G3325" s="1">
        <v>43</v>
      </c>
      <c r="H3325" s="1" t="s">
        <v>36</v>
      </c>
      <c r="I3325" s="1" t="s">
        <v>25</v>
      </c>
      <c r="J3325" s="1" t="s">
        <v>49</v>
      </c>
      <c r="K3325" s="4">
        <v>685922</v>
      </c>
      <c r="L3325" s="4" t="str">
        <f t="shared" si="359"/>
        <v>Submitted</v>
      </c>
      <c r="M3325" s="1">
        <v>469</v>
      </c>
      <c r="N3325" s="1" t="str">
        <f t="shared" si="360"/>
        <v>High_risk</v>
      </c>
      <c r="O3325" s="1" t="str">
        <f t="shared" si="361"/>
        <v>Excellent</v>
      </c>
      <c r="P3325" s="1" t="str">
        <f t="shared" si="362"/>
        <v>Submitted</v>
      </c>
      <c r="Q3325" s="1" t="str">
        <f t="shared" si="363"/>
        <v>Valid</v>
      </c>
      <c r="R3325" s="1" t="s">
        <v>27</v>
      </c>
      <c r="S3325" s="4">
        <v>3858572</v>
      </c>
      <c r="T3325" s="1">
        <v>8.5299999999999994</v>
      </c>
      <c r="U3325" s="1">
        <v>12</v>
      </c>
      <c r="V3325" s="1">
        <v>321547.67</v>
      </c>
      <c r="W3325" s="4">
        <f t="shared" si="364"/>
        <v>2747170.7089647856</v>
      </c>
      <c r="X3325" s="1" t="s">
        <v>28</v>
      </c>
      <c r="Y3325" s="1" t="s">
        <v>29</v>
      </c>
      <c r="Z3325" s="8">
        <v>48787</v>
      </c>
      <c r="AA3325" s="8" t="str">
        <f>TEXT(Table2[[#This Row],[Application_Date]],"yyy")</f>
        <v>2033</v>
      </c>
      <c r="AB3325" s="8" t="str">
        <f>TEXT(Table2[[#This Row],[Application_Date]],"mmmm")</f>
        <v>July</v>
      </c>
      <c r="AC3325" s="1" t="s">
        <v>61</v>
      </c>
      <c r="AD3325" s="1" t="s">
        <v>42</v>
      </c>
      <c r="AE3325" s="1" t="s">
        <v>43</v>
      </c>
    </row>
    <row r="3326" spans="1:31" x14ac:dyDescent="0.25">
      <c r="A3326" s="1" t="s">
        <v>6792</v>
      </c>
      <c r="B3326" s="1" t="str">
        <f>IF(COUNTIF($A$2:A3326,A3326)&gt;1,"Duplicate","Unique")</f>
        <v>Unique</v>
      </c>
      <c r="C3326" s="1" t="s">
        <v>6793</v>
      </c>
      <c r="D3326" s="1" t="s">
        <v>94</v>
      </c>
      <c r="E3326" s="1" t="str">
        <f t="shared" si="358"/>
        <v>Submitted</v>
      </c>
      <c r="F3326" s="1" t="s">
        <v>47</v>
      </c>
      <c r="G3326" s="1">
        <v>26</v>
      </c>
      <c r="H3326" s="1" t="s">
        <v>24</v>
      </c>
      <c r="I3326" s="1" t="s">
        <v>48</v>
      </c>
      <c r="J3326" s="1" t="s">
        <v>37</v>
      </c>
      <c r="K3326" s="4">
        <v>2311736</v>
      </c>
      <c r="L3326" s="4" t="str">
        <f t="shared" si="359"/>
        <v>Submitted</v>
      </c>
      <c r="M3326" s="1">
        <v>950</v>
      </c>
      <c r="N3326" s="1" t="str">
        <f t="shared" si="360"/>
        <v>medium_risk</v>
      </c>
      <c r="O3326" s="1" t="str">
        <f t="shared" si="361"/>
        <v>Excellent</v>
      </c>
      <c r="P3326" s="1" t="str">
        <f t="shared" si="362"/>
        <v>Submitted</v>
      </c>
      <c r="Q3326" s="1" t="str">
        <f t="shared" si="363"/>
        <v>Invalid</v>
      </c>
      <c r="R3326" s="1" t="s">
        <v>38</v>
      </c>
      <c r="S3326" s="4">
        <v>4234090</v>
      </c>
      <c r="T3326" s="1">
        <v>18.57</v>
      </c>
      <c r="U3326" s="1">
        <v>180</v>
      </c>
      <c r="V3326" s="1">
        <v>23522.720000000001</v>
      </c>
      <c r="W3326" s="4">
        <f t="shared" si="364"/>
        <v>6552254.2750000004</v>
      </c>
      <c r="X3326" s="1" t="s">
        <v>105</v>
      </c>
      <c r="Y3326" s="1" t="s">
        <v>106</v>
      </c>
      <c r="Z3326" s="8">
        <v>48788</v>
      </c>
      <c r="AA3326" s="8" t="str">
        <f>TEXT(Table2[[#This Row],[Application_Date]],"yyy")</f>
        <v>2033</v>
      </c>
      <c r="AB3326" s="8" t="str">
        <f>TEXT(Table2[[#This Row],[Application_Date]],"mmmm")</f>
        <v>July</v>
      </c>
      <c r="AC3326" s="1" t="s">
        <v>52</v>
      </c>
      <c r="AD3326" s="1" t="s">
        <v>42</v>
      </c>
      <c r="AE3326" s="1" t="s">
        <v>66</v>
      </c>
    </row>
    <row r="3327" spans="1:31" x14ac:dyDescent="0.25">
      <c r="A3327" s="1" t="s">
        <v>6794</v>
      </c>
      <c r="B3327" s="1" t="str">
        <f>IF(COUNTIF($A$2:A3327,A3327)&gt;1,"Duplicate","Unique")</f>
        <v>Unique</v>
      </c>
      <c r="C3327" s="1" t="s">
        <v>6795</v>
      </c>
      <c r="D3327" s="1" t="s">
        <v>309</v>
      </c>
      <c r="E3327" s="1" t="str">
        <f t="shared" si="358"/>
        <v>Submitted</v>
      </c>
      <c r="F3327" s="1" t="s">
        <v>35</v>
      </c>
      <c r="G3327" s="1">
        <v>62</v>
      </c>
      <c r="H3327" s="1" t="s">
        <v>24</v>
      </c>
      <c r="I3327" s="1" t="s">
        <v>25</v>
      </c>
      <c r="J3327" s="1" t="s">
        <v>37</v>
      </c>
      <c r="K3327" s="4">
        <v>866200</v>
      </c>
      <c r="L3327" s="4" t="str">
        <f t="shared" si="359"/>
        <v>Submitted</v>
      </c>
      <c r="M3327" s="1">
        <v>833</v>
      </c>
      <c r="N3327" s="1" t="str">
        <f t="shared" si="360"/>
        <v>medium_risk</v>
      </c>
      <c r="O3327" s="1" t="str">
        <f t="shared" si="361"/>
        <v>Excellent</v>
      </c>
      <c r="P3327" s="1" t="str">
        <f t="shared" si="362"/>
        <v>Submitted</v>
      </c>
      <c r="Q3327" s="1" t="str">
        <f t="shared" si="363"/>
        <v>Valid</v>
      </c>
      <c r="R3327" s="1" t="s">
        <v>27</v>
      </c>
      <c r="S3327" s="4">
        <v>85504</v>
      </c>
      <c r="T3327" s="1">
        <v>12.31</v>
      </c>
      <c r="U3327" s="1">
        <v>180</v>
      </c>
      <c r="V3327" s="1">
        <v>475.02</v>
      </c>
      <c r="W3327" s="4">
        <f t="shared" si="364"/>
        <v>87712.853333333333</v>
      </c>
      <c r="X3327" s="1" t="s">
        <v>39</v>
      </c>
      <c r="Y3327" s="1" t="s">
        <v>40</v>
      </c>
      <c r="Z3327" s="8">
        <v>48789</v>
      </c>
      <c r="AA3327" s="8" t="str">
        <f>TEXT(Table2[[#This Row],[Application_Date]],"yyy")</f>
        <v>2033</v>
      </c>
      <c r="AB3327" s="8" t="str">
        <f>TEXT(Table2[[#This Row],[Application_Date]],"mmmm")</f>
        <v>July</v>
      </c>
      <c r="AC3327" s="1" t="s">
        <v>61</v>
      </c>
      <c r="AD3327" s="1" t="s">
        <v>30</v>
      </c>
      <c r="AE3327" s="1" t="s">
        <v>43</v>
      </c>
    </row>
    <row r="3328" spans="1:31" x14ac:dyDescent="0.25">
      <c r="A3328" s="1" t="s">
        <v>6796</v>
      </c>
      <c r="B3328" s="1" t="str">
        <f>IF(COUNTIF($A$2:A3328,A3328)&gt;1,"Duplicate","Unique")</f>
        <v>Unique</v>
      </c>
      <c r="C3328" s="1" t="s">
        <v>6797</v>
      </c>
      <c r="D3328" s="1" t="s">
        <v>163</v>
      </c>
      <c r="E3328" s="1" t="str">
        <f t="shared" si="358"/>
        <v>Submitted</v>
      </c>
      <c r="F3328" s="1" t="s">
        <v>47</v>
      </c>
      <c r="G3328" s="1">
        <v>48</v>
      </c>
      <c r="H3328" s="1" t="s">
        <v>24</v>
      </c>
      <c r="I3328" s="1" t="s">
        <v>25</v>
      </c>
      <c r="J3328" s="1" t="s">
        <v>26</v>
      </c>
      <c r="K3328" s="4">
        <v>1934754</v>
      </c>
      <c r="L3328" s="4" t="str">
        <f t="shared" si="359"/>
        <v>Submitted</v>
      </c>
      <c r="M3328" s="1">
        <v>314</v>
      </c>
      <c r="N3328" s="1" t="str">
        <f t="shared" si="360"/>
        <v>High_risk</v>
      </c>
      <c r="O3328" s="1" t="str">
        <f t="shared" si="361"/>
        <v>Excellent</v>
      </c>
      <c r="P3328" s="1" t="str">
        <f t="shared" si="362"/>
        <v>Submitted</v>
      </c>
      <c r="Q3328" s="1" t="str">
        <f t="shared" si="363"/>
        <v>Valid</v>
      </c>
      <c r="R3328" s="1" t="s">
        <v>70</v>
      </c>
      <c r="S3328" s="4">
        <v>712554</v>
      </c>
      <c r="T3328" s="1">
        <v>14.21</v>
      </c>
      <c r="U3328" s="1">
        <v>180</v>
      </c>
      <c r="V3328" s="1">
        <v>3958.63</v>
      </c>
      <c r="W3328" s="4">
        <f t="shared" si="364"/>
        <v>843782.69500000007</v>
      </c>
      <c r="X3328" s="1" t="s">
        <v>59</v>
      </c>
      <c r="Y3328" s="1" t="s">
        <v>60</v>
      </c>
      <c r="Z3328" s="8">
        <v>48790</v>
      </c>
      <c r="AA3328" s="8" t="str">
        <f>TEXT(Table2[[#This Row],[Application_Date]],"yyy")</f>
        <v>2033</v>
      </c>
      <c r="AB3328" s="8" t="str">
        <f>TEXT(Table2[[#This Row],[Application_Date]],"mmmm")</f>
        <v>July</v>
      </c>
      <c r="AC3328" s="1" t="s">
        <v>61</v>
      </c>
      <c r="AD3328" s="1" t="s">
        <v>30</v>
      </c>
      <c r="AE3328" s="1" t="s">
        <v>62</v>
      </c>
    </row>
    <row r="3329" spans="1:31" x14ac:dyDescent="0.25">
      <c r="A3329" s="1" t="s">
        <v>6798</v>
      </c>
      <c r="B3329" s="1" t="str">
        <f>IF(COUNTIF($A$2:A3329,A3329)&gt;1,"Duplicate","Unique")</f>
        <v>Unique</v>
      </c>
      <c r="C3329" s="1" t="s">
        <v>6799</v>
      </c>
      <c r="D3329" s="1" t="s">
        <v>309</v>
      </c>
      <c r="E3329" s="1" t="str">
        <f t="shared" si="358"/>
        <v>Submitted</v>
      </c>
      <c r="F3329" s="1" t="s">
        <v>35</v>
      </c>
      <c r="G3329" s="1">
        <v>25</v>
      </c>
      <c r="H3329" s="1" t="s">
        <v>36</v>
      </c>
      <c r="I3329" s="1" t="s">
        <v>48</v>
      </c>
      <c r="J3329" s="1" t="s">
        <v>70</v>
      </c>
      <c r="K3329" s="4">
        <v>2230312</v>
      </c>
      <c r="L3329" s="4" t="str">
        <f t="shared" si="359"/>
        <v>Submitted</v>
      </c>
      <c r="M3329" s="1">
        <v>601</v>
      </c>
      <c r="N3329" s="1" t="str">
        <f t="shared" si="360"/>
        <v>low_risk</v>
      </c>
      <c r="O3329" s="1" t="str">
        <f t="shared" si="361"/>
        <v>Excellent</v>
      </c>
      <c r="P3329" s="1" t="str">
        <f t="shared" si="362"/>
        <v>Submitted</v>
      </c>
      <c r="Q3329" s="1" t="str">
        <f t="shared" si="363"/>
        <v>Valid</v>
      </c>
      <c r="R3329" s="1" t="s">
        <v>82</v>
      </c>
      <c r="S3329" s="4">
        <v>1509332</v>
      </c>
      <c r="T3329" s="1">
        <v>15.97</v>
      </c>
      <c r="U3329" s="1">
        <v>120</v>
      </c>
      <c r="V3329" s="1">
        <v>12577.77</v>
      </c>
      <c r="W3329" s="4">
        <f t="shared" si="364"/>
        <v>2008669.3366666667</v>
      </c>
      <c r="X3329" s="1" t="s">
        <v>59</v>
      </c>
      <c r="Y3329" s="1" t="s">
        <v>60</v>
      </c>
      <c r="Z3329" s="8">
        <v>48791</v>
      </c>
      <c r="AA3329" s="8" t="str">
        <f>TEXT(Table2[[#This Row],[Application_Date]],"yyy")</f>
        <v>2033</v>
      </c>
      <c r="AB3329" s="8" t="str">
        <f>TEXT(Table2[[#This Row],[Application_Date]],"mmmm")</f>
        <v>July</v>
      </c>
      <c r="AC3329" s="1" t="s">
        <v>61</v>
      </c>
      <c r="AD3329" s="1" t="s">
        <v>30</v>
      </c>
      <c r="AE3329" s="1" t="s">
        <v>43</v>
      </c>
    </row>
    <row r="3330" spans="1:31" x14ac:dyDescent="0.25">
      <c r="A3330" s="1" t="s">
        <v>6800</v>
      </c>
      <c r="B3330" s="1" t="str">
        <f>IF(COUNTIF($A$2:A3330,A3330)&gt;1,"Duplicate","Unique")</f>
        <v>Unique</v>
      </c>
      <c r="C3330" s="1" t="s">
        <v>6801</v>
      </c>
      <c r="D3330" s="1" t="s">
        <v>75</v>
      </c>
      <c r="E3330" s="1" t="str">
        <f t="shared" ref="E3330:E3393" si="365">IF(C3330="","Missing","Submitted")</f>
        <v>Submitted</v>
      </c>
      <c r="F3330" s="1" t="s">
        <v>35</v>
      </c>
      <c r="G3330" s="1">
        <v>63</v>
      </c>
      <c r="H3330" s="1" t="s">
        <v>36</v>
      </c>
      <c r="I3330" s="1" t="s">
        <v>25</v>
      </c>
      <c r="J3330" s="1" t="s">
        <v>26</v>
      </c>
      <c r="K3330" s="4">
        <v>1749425</v>
      </c>
      <c r="L3330" s="4" t="str">
        <f t="shared" ref="L3330:L3393" si="366">IF(K3330="","Missing","Submitted")</f>
        <v>Submitted</v>
      </c>
      <c r="M3330" s="1">
        <v>413</v>
      </c>
      <c r="N3330" s="1" t="str">
        <f t="shared" ref="N3330:N3393" si="367">IF(M3330&lt;600,"High_risk",IF(M3330&gt;=750,"medium_risk","low_risk"))</f>
        <v>High_risk</v>
      </c>
      <c r="O3330" s="1" t="str">
        <f t="shared" ref="O3330:O3393" si="368">IF(J3331&lt;503,"Poor",IF(J3331&lt;=550,"Fair",IF(J3331&lt;=750,"Good","Excellent")))</f>
        <v>Excellent</v>
      </c>
      <c r="P3330" s="1" t="str">
        <f t="shared" ref="P3330:P3393" si="369">IF(S3330="","Missing","Submitted")</f>
        <v>Submitted</v>
      </c>
      <c r="Q3330" s="1" t="str">
        <f t="shared" ref="Q3330:Q3393" si="370">IF(AND(M3330&gt;=300,M3330&lt;=900),"Valid","Invalid")</f>
        <v>Valid</v>
      </c>
      <c r="R3330" s="1" t="s">
        <v>82</v>
      </c>
      <c r="S3330" s="4">
        <v>2935626</v>
      </c>
      <c r="T3330" s="1">
        <v>8.9</v>
      </c>
      <c r="U3330" s="1">
        <v>180</v>
      </c>
      <c r="V3330" s="1">
        <v>16309.03</v>
      </c>
      <c r="W3330" s="4">
        <f t="shared" ref="W3330:W3393" si="371">PMT(T3330/12,U3330,-S3330)</f>
        <v>2177255.9500000002</v>
      </c>
      <c r="X3330" s="1" t="s">
        <v>105</v>
      </c>
      <c r="Y3330" s="1" t="s">
        <v>106</v>
      </c>
      <c r="Z3330" s="8">
        <v>48792</v>
      </c>
      <c r="AA3330" s="8" t="str">
        <f>TEXT(Table2[[#This Row],[Application_Date]],"yyy")</f>
        <v>2033</v>
      </c>
      <c r="AB3330" s="8" t="str">
        <f>TEXT(Table2[[#This Row],[Application_Date]],"mmmm")</f>
        <v>August</v>
      </c>
      <c r="AC3330" s="1" t="s">
        <v>61</v>
      </c>
      <c r="AD3330" s="1" t="s">
        <v>30</v>
      </c>
      <c r="AE3330" s="1" t="s">
        <v>43</v>
      </c>
    </row>
    <row r="3331" spans="1:31" x14ac:dyDescent="0.25">
      <c r="A3331" s="1" t="s">
        <v>6802</v>
      </c>
      <c r="B3331" s="1" t="str">
        <f>IF(COUNTIF($A$2:A3331,A3331)&gt;1,"Duplicate","Unique")</f>
        <v>Unique</v>
      </c>
      <c r="C3331" s="1" t="s">
        <v>6803</v>
      </c>
      <c r="D3331" s="1" t="s">
        <v>136</v>
      </c>
      <c r="E3331" s="1" t="str">
        <f t="shared" si="365"/>
        <v>Submitted</v>
      </c>
      <c r="F3331" s="1" t="s">
        <v>35</v>
      </c>
      <c r="G3331" s="1">
        <v>29</v>
      </c>
      <c r="H3331" s="1" t="s">
        <v>24</v>
      </c>
      <c r="I3331" s="1" t="s">
        <v>25</v>
      </c>
      <c r="J3331" s="1" t="s">
        <v>49</v>
      </c>
      <c r="K3331" s="4">
        <v>2484347</v>
      </c>
      <c r="L3331" s="4" t="str">
        <f t="shared" si="366"/>
        <v>Submitted</v>
      </c>
      <c r="M3331" s="1">
        <v>414</v>
      </c>
      <c r="N3331" s="1" t="str">
        <f t="shared" si="367"/>
        <v>High_risk</v>
      </c>
      <c r="O3331" s="1" t="str">
        <f t="shared" si="368"/>
        <v>Excellent</v>
      </c>
      <c r="P3331" s="1" t="str">
        <f t="shared" si="369"/>
        <v>Submitted</v>
      </c>
      <c r="Q3331" s="1" t="str">
        <f t="shared" si="370"/>
        <v>Valid</v>
      </c>
      <c r="R3331" s="1" t="s">
        <v>82</v>
      </c>
      <c r="S3331" s="4">
        <v>2583908</v>
      </c>
      <c r="T3331" s="1">
        <v>13.83</v>
      </c>
      <c r="U3331" s="1">
        <v>24</v>
      </c>
      <c r="V3331" s="1">
        <v>107662.83</v>
      </c>
      <c r="W3331" s="4">
        <f t="shared" si="371"/>
        <v>2977954.0004286119</v>
      </c>
      <c r="X3331" s="1" t="s">
        <v>105</v>
      </c>
      <c r="Y3331" s="1" t="s">
        <v>106</v>
      </c>
      <c r="Z3331" s="8">
        <v>48793</v>
      </c>
      <c r="AA3331" s="8" t="str">
        <f>TEXT(Table2[[#This Row],[Application_Date]],"yyy")</f>
        <v>2033</v>
      </c>
      <c r="AB3331" s="8" t="str">
        <f>TEXT(Table2[[#This Row],[Application_Date]],"mmmm")</f>
        <v>August</v>
      </c>
      <c r="AC3331" s="1" t="s">
        <v>41</v>
      </c>
      <c r="AD3331" s="1" t="s">
        <v>42</v>
      </c>
      <c r="AE3331" s="1" t="s">
        <v>43</v>
      </c>
    </row>
    <row r="3332" spans="1:31" x14ac:dyDescent="0.25">
      <c r="A3332" s="1" t="s">
        <v>6804</v>
      </c>
      <c r="B3332" s="1" t="str">
        <f>IF(COUNTIF($A$2:A3332,A3332)&gt;1,"Duplicate","Unique")</f>
        <v>Unique</v>
      </c>
      <c r="C3332" s="1" t="s">
        <v>6805</v>
      </c>
      <c r="D3332" s="1" t="s">
        <v>157</v>
      </c>
      <c r="E3332" s="1" t="str">
        <f t="shared" si="365"/>
        <v>Submitted</v>
      </c>
      <c r="F3332" s="1" t="s">
        <v>35</v>
      </c>
      <c r="G3332" s="1">
        <v>18</v>
      </c>
      <c r="H3332" s="1" t="s">
        <v>36</v>
      </c>
      <c r="I3332" s="1" t="s">
        <v>25</v>
      </c>
      <c r="J3332" s="1" t="s">
        <v>49</v>
      </c>
      <c r="K3332" s="4">
        <v>1085254</v>
      </c>
      <c r="L3332" s="4" t="str">
        <f t="shared" si="366"/>
        <v>Submitted</v>
      </c>
      <c r="M3332" s="1">
        <v>307</v>
      </c>
      <c r="N3332" s="1" t="str">
        <f t="shared" si="367"/>
        <v>High_risk</v>
      </c>
      <c r="O3332" s="1" t="str">
        <f t="shared" si="368"/>
        <v>Excellent</v>
      </c>
      <c r="P3332" s="1" t="str">
        <f t="shared" si="369"/>
        <v>Submitted</v>
      </c>
      <c r="Q3332" s="1" t="str">
        <f t="shared" si="370"/>
        <v>Valid</v>
      </c>
      <c r="R3332" s="1" t="s">
        <v>82</v>
      </c>
      <c r="S3332" s="4">
        <v>3789684</v>
      </c>
      <c r="T3332" s="1">
        <v>7.2</v>
      </c>
      <c r="U3332" s="1">
        <v>180</v>
      </c>
      <c r="V3332" s="1">
        <v>21053.8</v>
      </c>
      <c r="W3332" s="4">
        <f t="shared" si="371"/>
        <v>2273810.4</v>
      </c>
      <c r="X3332" s="1" t="s">
        <v>105</v>
      </c>
      <c r="Y3332" s="1" t="s">
        <v>106</v>
      </c>
      <c r="Z3332" s="8">
        <v>48794</v>
      </c>
      <c r="AA3332" s="8" t="str">
        <f>TEXT(Table2[[#This Row],[Application_Date]],"yyy")</f>
        <v>2033</v>
      </c>
      <c r="AB3332" s="8" t="str">
        <f>TEXT(Table2[[#This Row],[Application_Date]],"mmmm")</f>
        <v>August</v>
      </c>
      <c r="AC3332" s="1" t="s">
        <v>61</v>
      </c>
      <c r="AD3332" s="1" t="s">
        <v>30</v>
      </c>
      <c r="AE3332" s="1" t="s">
        <v>62</v>
      </c>
    </row>
    <row r="3333" spans="1:31" x14ac:dyDescent="0.25">
      <c r="A3333" s="1" t="s">
        <v>6806</v>
      </c>
      <c r="B3333" s="1" t="str">
        <f>IF(COUNTIF($A$2:A3333,A3333)&gt;1,"Duplicate","Unique")</f>
        <v>Unique</v>
      </c>
      <c r="C3333" s="1" t="s">
        <v>6807</v>
      </c>
      <c r="D3333" s="1" t="s">
        <v>489</v>
      </c>
      <c r="E3333" s="1" t="str">
        <f t="shared" si="365"/>
        <v>Submitted</v>
      </c>
      <c r="F3333" s="1" t="s">
        <v>35</v>
      </c>
      <c r="G3333" s="1">
        <v>28</v>
      </c>
      <c r="H3333" s="1" t="s">
        <v>24</v>
      </c>
      <c r="I3333" s="1" t="s">
        <v>48</v>
      </c>
      <c r="J3333" s="1" t="s">
        <v>49</v>
      </c>
      <c r="K3333" s="4">
        <v>1429538</v>
      </c>
      <c r="L3333" s="4" t="str">
        <f t="shared" si="366"/>
        <v>Submitted</v>
      </c>
      <c r="M3333" s="1">
        <v>874</v>
      </c>
      <c r="N3333" s="1" t="str">
        <f t="shared" si="367"/>
        <v>medium_risk</v>
      </c>
      <c r="O3333" s="1" t="str">
        <f t="shared" si="368"/>
        <v>Excellent</v>
      </c>
      <c r="P3333" s="1" t="str">
        <f t="shared" si="369"/>
        <v>Submitted</v>
      </c>
      <c r="Q3333" s="1" t="str">
        <f t="shared" si="370"/>
        <v>Valid</v>
      </c>
      <c r="R3333" s="1" t="s">
        <v>27</v>
      </c>
      <c r="S3333" s="4">
        <v>4696466</v>
      </c>
      <c r="T3333" s="1">
        <v>8.64</v>
      </c>
      <c r="U3333" s="1">
        <v>120</v>
      </c>
      <c r="V3333" s="1">
        <v>39137.22</v>
      </c>
      <c r="W3333" s="4">
        <f t="shared" si="371"/>
        <v>3381455.5200000005</v>
      </c>
      <c r="X3333" s="1" t="s">
        <v>50</v>
      </c>
      <c r="Y3333" s="1" t="s">
        <v>51</v>
      </c>
      <c r="Z3333" s="8">
        <v>48795</v>
      </c>
      <c r="AA3333" s="8" t="str">
        <f>TEXT(Table2[[#This Row],[Application_Date]],"yyy")</f>
        <v>2033</v>
      </c>
      <c r="AB3333" s="8" t="str">
        <f>TEXT(Table2[[#This Row],[Application_Date]],"mmmm")</f>
        <v>August</v>
      </c>
      <c r="AC3333" s="1" t="s">
        <v>61</v>
      </c>
      <c r="AD3333" s="1" t="s">
        <v>30</v>
      </c>
      <c r="AE3333" s="1" t="s">
        <v>66</v>
      </c>
    </row>
    <row r="3334" spans="1:31" x14ac:dyDescent="0.25">
      <c r="A3334" s="1" t="s">
        <v>6808</v>
      </c>
      <c r="B3334" s="1" t="str">
        <f>IF(COUNTIF($A$2:A3334,A3334)&gt;1,"Duplicate","Unique")</f>
        <v>Unique</v>
      </c>
      <c r="C3334" s="1" t="s">
        <v>6809</v>
      </c>
      <c r="D3334" s="1" t="s">
        <v>587</v>
      </c>
      <c r="E3334" s="1" t="str">
        <f t="shared" si="365"/>
        <v>Submitted</v>
      </c>
      <c r="F3334" s="1" t="s">
        <v>35</v>
      </c>
      <c r="G3334" s="1">
        <v>29</v>
      </c>
      <c r="H3334" s="1" t="s">
        <v>36</v>
      </c>
      <c r="I3334" s="1" t="s">
        <v>48</v>
      </c>
      <c r="J3334" s="1" t="s">
        <v>49</v>
      </c>
      <c r="K3334" s="4">
        <v>516963</v>
      </c>
      <c r="L3334" s="4" t="str">
        <f t="shared" si="366"/>
        <v>Submitted</v>
      </c>
      <c r="M3334" s="1">
        <v>876</v>
      </c>
      <c r="N3334" s="1" t="str">
        <f t="shared" si="367"/>
        <v>medium_risk</v>
      </c>
      <c r="O3334" s="1" t="str">
        <f t="shared" si="368"/>
        <v>Excellent</v>
      </c>
      <c r="P3334" s="1" t="str">
        <f t="shared" si="369"/>
        <v>Submitted</v>
      </c>
      <c r="Q3334" s="1" t="str">
        <f t="shared" si="370"/>
        <v>Valid</v>
      </c>
      <c r="R3334" s="1" t="s">
        <v>27</v>
      </c>
      <c r="S3334" s="4">
        <v>4937928</v>
      </c>
      <c r="T3334" s="1">
        <v>18.66</v>
      </c>
      <c r="U3334" s="1">
        <v>120</v>
      </c>
      <c r="V3334" s="1">
        <v>41149.4</v>
      </c>
      <c r="W3334" s="4">
        <f t="shared" si="371"/>
        <v>7678478.04</v>
      </c>
      <c r="X3334" s="1" t="s">
        <v>50</v>
      </c>
      <c r="Y3334" s="1" t="s">
        <v>51</v>
      </c>
      <c r="Z3334" s="8">
        <v>48796</v>
      </c>
      <c r="AA3334" s="8" t="str">
        <f>TEXT(Table2[[#This Row],[Application_Date]],"yyy")</f>
        <v>2033</v>
      </c>
      <c r="AB3334" s="8" t="str">
        <f>TEXT(Table2[[#This Row],[Application_Date]],"mmmm")</f>
        <v>August</v>
      </c>
      <c r="AC3334" s="1" t="s">
        <v>61</v>
      </c>
      <c r="AD3334" s="1" t="s">
        <v>42</v>
      </c>
      <c r="AE3334" s="1" t="s">
        <v>62</v>
      </c>
    </row>
    <row r="3335" spans="1:31" x14ac:dyDescent="0.25">
      <c r="A3335" s="1" t="s">
        <v>6810</v>
      </c>
      <c r="B3335" s="1" t="str">
        <f>IF(COUNTIF($A$2:A3335,A3335)&gt;1,"Duplicate","Unique")</f>
        <v>Unique</v>
      </c>
      <c r="C3335" s="1" t="s">
        <v>6811</v>
      </c>
      <c r="D3335" s="1" t="s">
        <v>461</v>
      </c>
      <c r="E3335" s="1" t="str">
        <f t="shared" si="365"/>
        <v>Submitted</v>
      </c>
      <c r="F3335" s="1" t="s">
        <v>35</v>
      </c>
      <c r="G3335" s="1">
        <v>31</v>
      </c>
      <c r="H3335" s="1" t="s">
        <v>36</v>
      </c>
      <c r="I3335" s="1" t="s">
        <v>25</v>
      </c>
      <c r="J3335" s="1" t="s">
        <v>70</v>
      </c>
      <c r="K3335" s="4">
        <v>2010714</v>
      </c>
      <c r="L3335" s="4" t="str">
        <f t="shared" si="366"/>
        <v>Submitted</v>
      </c>
      <c r="M3335" s="1">
        <v>612</v>
      </c>
      <c r="N3335" s="1" t="str">
        <f t="shared" si="367"/>
        <v>low_risk</v>
      </c>
      <c r="O3335" s="1" t="str">
        <f t="shared" si="368"/>
        <v>Excellent</v>
      </c>
      <c r="P3335" s="1" t="str">
        <f t="shared" si="369"/>
        <v>Submitted</v>
      </c>
      <c r="Q3335" s="1" t="str">
        <f t="shared" si="370"/>
        <v>Valid</v>
      </c>
      <c r="R3335" s="1" t="s">
        <v>82</v>
      </c>
      <c r="S3335" s="4">
        <v>4668298</v>
      </c>
      <c r="T3335" s="1">
        <v>9.64</v>
      </c>
      <c r="U3335" s="1">
        <v>36</v>
      </c>
      <c r="V3335" s="1">
        <v>129674.94</v>
      </c>
      <c r="W3335" s="4">
        <f t="shared" si="371"/>
        <v>3750199.3955996362</v>
      </c>
      <c r="X3335" s="1" t="s">
        <v>28</v>
      </c>
      <c r="Y3335" s="1" t="s">
        <v>29</v>
      </c>
      <c r="Z3335" s="8">
        <v>48797</v>
      </c>
      <c r="AA3335" s="8" t="str">
        <f>TEXT(Table2[[#This Row],[Application_Date]],"yyy")</f>
        <v>2033</v>
      </c>
      <c r="AB3335" s="8" t="str">
        <f>TEXT(Table2[[#This Row],[Application_Date]],"mmmm")</f>
        <v>August</v>
      </c>
      <c r="AC3335" s="1" t="s">
        <v>61</v>
      </c>
      <c r="AD3335" s="1" t="s">
        <v>30</v>
      </c>
      <c r="AE3335" s="1" t="s">
        <v>31</v>
      </c>
    </row>
    <row r="3336" spans="1:31" x14ac:dyDescent="0.25">
      <c r="A3336" s="1" t="s">
        <v>6812</v>
      </c>
      <c r="B3336" s="1" t="str">
        <f>IF(COUNTIF($A$2:A3336,A3336)&gt;1,"Duplicate","Unique")</f>
        <v>Unique</v>
      </c>
      <c r="C3336" s="1" t="s">
        <v>6813</v>
      </c>
      <c r="D3336" s="1">
        <v>0</v>
      </c>
      <c r="E3336" s="1" t="str">
        <f t="shared" si="365"/>
        <v>Submitted</v>
      </c>
      <c r="F3336" s="1" t="s">
        <v>47</v>
      </c>
      <c r="G3336" s="1">
        <v>21</v>
      </c>
      <c r="H3336" s="1" t="s">
        <v>24</v>
      </c>
      <c r="I3336" s="1" t="s">
        <v>48</v>
      </c>
      <c r="J3336" s="1" t="s">
        <v>70</v>
      </c>
      <c r="K3336" s="4">
        <v>2170975</v>
      </c>
      <c r="L3336" s="4" t="str">
        <f t="shared" si="366"/>
        <v>Submitted</v>
      </c>
      <c r="M3336" s="1">
        <v>409</v>
      </c>
      <c r="N3336" s="1" t="str">
        <f t="shared" si="367"/>
        <v>High_risk</v>
      </c>
      <c r="O3336" s="1" t="str">
        <f t="shared" si="368"/>
        <v>Excellent</v>
      </c>
      <c r="P3336" s="1" t="str">
        <f t="shared" si="369"/>
        <v>Submitted</v>
      </c>
      <c r="Q3336" s="1" t="str">
        <f t="shared" si="370"/>
        <v>Valid</v>
      </c>
      <c r="R3336" s="1" t="s">
        <v>82</v>
      </c>
      <c r="S3336" s="4">
        <v>2030659</v>
      </c>
      <c r="T3336" s="1">
        <v>16.190000000000001</v>
      </c>
      <c r="U3336" s="1">
        <v>36</v>
      </c>
      <c r="V3336" s="1">
        <v>56407.19</v>
      </c>
      <c r="W3336" s="4">
        <f t="shared" si="371"/>
        <v>2739697.4341667886</v>
      </c>
      <c r="X3336" s="1" t="s">
        <v>95</v>
      </c>
      <c r="Y3336" s="1" t="s">
        <v>96</v>
      </c>
      <c r="Z3336" s="8">
        <v>48798</v>
      </c>
      <c r="AA3336" s="8" t="str">
        <f>TEXT(Table2[[#This Row],[Application_Date]],"yyy")</f>
        <v>2033</v>
      </c>
      <c r="AB3336" s="8" t="str">
        <f>TEXT(Table2[[#This Row],[Application_Date]],"mmmm")</f>
        <v>August</v>
      </c>
      <c r="AC3336" s="1" t="s">
        <v>61</v>
      </c>
      <c r="AD3336" s="1" t="s">
        <v>42</v>
      </c>
      <c r="AE3336" s="1" t="s">
        <v>43</v>
      </c>
    </row>
    <row r="3337" spans="1:31" x14ac:dyDescent="0.25">
      <c r="A3337" s="1" t="s">
        <v>6814</v>
      </c>
      <c r="B3337" s="1" t="str">
        <f>IF(COUNTIF($A$2:A3337,A3337)&gt;1,"Duplicate","Unique")</f>
        <v>Unique</v>
      </c>
      <c r="C3337" s="1" t="s">
        <v>6815</v>
      </c>
      <c r="D3337" s="1" t="s">
        <v>94</v>
      </c>
      <c r="E3337" s="1" t="str">
        <f t="shared" si="365"/>
        <v>Submitted</v>
      </c>
      <c r="F3337" s="1" t="s">
        <v>47</v>
      </c>
      <c r="G3337" s="1">
        <v>32</v>
      </c>
      <c r="H3337" s="1" t="s">
        <v>24</v>
      </c>
      <c r="I3337" s="1" t="s">
        <v>48</v>
      </c>
      <c r="J3337" s="1" t="s">
        <v>49</v>
      </c>
      <c r="K3337" s="4">
        <v>2169936</v>
      </c>
      <c r="L3337" s="4" t="str">
        <f t="shared" si="366"/>
        <v>Submitted</v>
      </c>
      <c r="M3337" s="1">
        <v>619</v>
      </c>
      <c r="N3337" s="1" t="str">
        <f t="shared" si="367"/>
        <v>low_risk</v>
      </c>
      <c r="O3337" s="1" t="str">
        <f t="shared" si="368"/>
        <v>Excellent</v>
      </c>
      <c r="P3337" s="1" t="str">
        <f t="shared" si="369"/>
        <v>Submitted</v>
      </c>
      <c r="Q3337" s="1" t="str">
        <f t="shared" si="370"/>
        <v>Valid</v>
      </c>
      <c r="R3337" s="1" t="s">
        <v>38</v>
      </c>
      <c r="S3337" s="4">
        <v>4767318</v>
      </c>
      <c r="T3337" s="1">
        <v>15.86</v>
      </c>
      <c r="U3337" s="1">
        <v>12</v>
      </c>
      <c r="V3337" s="1">
        <v>397276.5</v>
      </c>
      <c r="W3337" s="4">
        <f t="shared" si="371"/>
        <v>6301062.2203305494</v>
      </c>
      <c r="X3337" s="1" t="s">
        <v>85</v>
      </c>
      <c r="Y3337" s="1" t="s">
        <v>86</v>
      </c>
      <c r="Z3337" s="8">
        <v>48799</v>
      </c>
      <c r="AA3337" s="8" t="str">
        <f>TEXT(Table2[[#This Row],[Application_Date]],"yyy")</f>
        <v>2033</v>
      </c>
      <c r="AB3337" s="8" t="str">
        <f>TEXT(Table2[[#This Row],[Application_Date]],"mmmm")</f>
        <v>August</v>
      </c>
      <c r="AC3337" s="1" t="s">
        <v>61</v>
      </c>
      <c r="AD3337" s="1" t="s">
        <v>30</v>
      </c>
      <c r="AE3337" s="1" t="s">
        <v>31</v>
      </c>
    </row>
    <row r="3338" spans="1:31" x14ac:dyDescent="0.25">
      <c r="A3338" s="1" t="s">
        <v>6816</v>
      </c>
      <c r="B3338" s="1" t="str">
        <f>IF(COUNTIF($A$2:A3338,A3338)&gt;1,"Duplicate","Unique")</f>
        <v>Unique</v>
      </c>
      <c r="C3338" s="1" t="s">
        <v>6817</v>
      </c>
      <c r="D3338" s="1" t="s">
        <v>102</v>
      </c>
      <c r="E3338" s="1" t="str">
        <f t="shared" si="365"/>
        <v>Submitted</v>
      </c>
      <c r="F3338" s="1" t="s">
        <v>35</v>
      </c>
      <c r="G3338" s="1">
        <v>36</v>
      </c>
      <c r="H3338" s="1" t="s">
        <v>24</v>
      </c>
      <c r="I3338" s="1" t="s">
        <v>48</v>
      </c>
      <c r="J3338" s="1" t="s">
        <v>26</v>
      </c>
      <c r="K3338" s="4">
        <v>1495006</v>
      </c>
      <c r="L3338" s="4" t="str">
        <f t="shared" si="366"/>
        <v>Submitted</v>
      </c>
      <c r="M3338" s="1">
        <v>388</v>
      </c>
      <c r="N3338" s="1" t="str">
        <f t="shared" si="367"/>
        <v>High_risk</v>
      </c>
      <c r="O3338" s="1" t="str">
        <f t="shared" si="368"/>
        <v>Excellent</v>
      </c>
      <c r="P3338" s="1" t="str">
        <f t="shared" si="369"/>
        <v>Submitted</v>
      </c>
      <c r="Q3338" s="1" t="str">
        <f t="shared" si="370"/>
        <v>Valid</v>
      </c>
      <c r="R3338" s="1" t="s">
        <v>6</v>
      </c>
      <c r="S3338" s="4">
        <v>0</v>
      </c>
      <c r="T3338" s="1">
        <v>14.07</v>
      </c>
      <c r="U3338" s="1">
        <v>180</v>
      </c>
      <c r="V3338" s="1">
        <v>1388.89</v>
      </c>
      <c r="W3338" s="4">
        <f t="shared" si="371"/>
        <v>0</v>
      </c>
      <c r="X3338" s="1" t="s">
        <v>95</v>
      </c>
      <c r="Y3338" s="1" t="s">
        <v>96</v>
      </c>
      <c r="Z3338" s="8">
        <v>48800</v>
      </c>
      <c r="AA3338" s="8" t="str">
        <f>TEXT(Table2[[#This Row],[Application_Date]],"yyy")</f>
        <v>2033</v>
      </c>
      <c r="AB3338" s="8" t="str">
        <f>TEXT(Table2[[#This Row],[Application_Date]],"mmmm")</f>
        <v>August</v>
      </c>
      <c r="AC3338" s="1" t="s">
        <v>41</v>
      </c>
      <c r="AD3338" s="1" t="s">
        <v>42</v>
      </c>
      <c r="AE3338" s="1" t="s">
        <v>66</v>
      </c>
    </row>
    <row r="3339" spans="1:31" x14ac:dyDescent="0.25">
      <c r="A3339" s="1" t="s">
        <v>6818</v>
      </c>
      <c r="B3339" s="1" t="str">
        <f>IF(COUNTIF($A$2:A3339,A3339)&gt;1,"Duplicate","Unique")</f>
        <v>Unique</v>
      </c>
      <c r="C3339" s="1" t="s">
        <v>6819</v>
      </c>
      <c r="D3339" s="1" t="s">
        <v>461</v>
      </c>
      <c r="E3339" s="1" t="str">
        <f t="shared" si="365"/>
        <v>Submitted</v>
      </c>
      <c r="F3339" s="1" t="s">
        <v>47</v>
      </c>
      <c r="G3339" s="1">
        <v>37</v>
      </c>
      <c r="H3339" s="1" t="s">
        <v>36</v>
      </c>
      <c r="I3339" s="1" t="s">
        <v>48</v>
      </c>
      <c r="J3339" s="1" t="s">
        <v>49</v>
      </c>
      <c r="K3339" s="4">
        <v>1680164</v>
      </c>
      <c r="L3339" s="4" t="str">
        <f t="shared" si="366"/>
        <v>Submitted</v>
      </c>
      <c r="M3339" s="1">
        <v>478</v>
      </c>
      <c r="N3339" s="1" t="str">
        <f t="shared" si="367"/>
        <v>High_risk</v>
      </c>
      <c r="O3339" s="1" t="str">
        <f t="shared" si="368"/>
        <v>Excellent</v>
      </c>
      <c r="P3339" s="1" t="str">
        <f t="shared" si="369"/>
        <v>Submitted</v>
      </c>
      <c r="Q3339" s="1" t="str">
        <f t="shared" si="370"/>
        <v>Valid</v>
      </c>
      <c r="R3339" s="1" t="s">
        <v>70</v>
      </c>
      <c r="S3339" s="4">
        <v>3580629</v>
      </c>
      <c r="T3339" s="1">
        <v>9.24</v>
      </c>
      <c r="U3339" s="1">
        <v>180</v>
      </c>
      <c r="V3339" s="1">
        <v>19892.38</v>
      </c>
      <c r="W3339" s="4">
        <f t="shared" si="371"/>
        <v>2757084.33</v>
      </c>
      <c r="X3339" s="1" t="s">
        <v>105</v>
      </c>
      <c r="Y3339" s="1" t="s">
        <v>106</v>
      </c>
      <c r="Z3339" s="8">
        <v>48801</v>
      </c>
      <c r="AA3339" s="8" t="str">
        <f>TEXT(Table2[[#This Row],[Application_Date]],"yyy")</f>
        <v>2033</v>
      </c>
      <c r="AB3339" s="8" t="str">
        <f>TEXT(Table2[[#This Row],[Application_Date]],"mmmm")</f>
        <v>August</v>
      </c>
      <c r="AC3339" s="1" t="s">
        <v>61</v>
      </c>
      <c r="AD3339" s="1" t="s">
        <v>30</v>
      </c>
      <c r="AE3339" s="1" t="s">
        <v>66</v>
      </c>
    </row>
    <row r="3340" spans="1:31" x14ac:dyDescent="0.25">
      <c r="A3340" s="1" t="s">
        <v>6820</v>
      </c>
      <c r="B3340" s="1" t="str">
        <f>IF(COUNTIF($A$2:A3340,A3340)&gt;1,"Duplicate","Unique")</f>
        <v>Unique</v>
      </c>
      <c r="C3340" s="1" t="s">
        <v>6821</v>
      </c>
      <c r="D3340" s="1" t="s">
        <v>333</v>
      </c>
      <c r="E3340" s="1" t="str">
        <f t="shared" si="365"/>
        <v>Submitted</v>
      </c>
      <c r="F3340" s="1" t="s">
        <v>35</v>
      </c>
      <c r="G3340" s="1">
        <v>43</v>
      </c>
      <c r="H3340" s="1" t="s">
        <v>36</v>
      </c>
      <c r="I3340" s="1" t="s">
        <v>48</v>
      </c>
      <c r="J3340" s="1" t="s">
        <v>26</v>
      </c>
      <c r="K3340" s="4">
        <v>1551004</v>
      </c>
      <c r="L3340" s="4" t="str">
        <f t="shared" si="366"/>
        <v>Submitted</v>
      </c>
      <c r="M3340" s="1">
        <v>668</v>
      </c>
      <c r="N3340" s="1" t="str">
        <f t="shared" si="367"/>
        <v>low_risk</v>
      </c>
      <c r="O3340" s="1" t="str">
        <f t="shared" si="368"/>
        <v>Excellent</v>
      </c>
      <c r="P3340" s="1" t="str">
        <f t="shared" si="369"/>
        <v>Submitted</v>
      </c>
      <c r="Q3340" s="1" t="str">
        <f t="shared" si="370"/>
        <v>Valid</v>
      </c>
      <c r="R3340" s="1" t="s">
        <v>6</v>
      </c>
      <c r="S3340" s="4">
        <v>866902</v>
      </c>
      <c r="T3340" s="1">
        <v>7.62</v>
      </c>
      <c r="U3340" s="1">
        <v>180</v>
      </c>
      <c r="V3340" s="1">
        <v>4816.12</v>
      </c>
      <c r="W3340" s="4">
        <f t="shared" si="371"/>
        <v>550482.77</v>
      </c>
      <c r="X3340" s="1" t="s">
        <v>50</v>
      </c>
      <c r="Y3340" s="1" t="s">
        <v>51</v>
      </c>
      <c r="Z3340" s="8">
        <v>48802</v>
      </c>
      <c r="AA3340" s="8" t="str">
        <f>TEXT(Table2[[#This Row],[Application_Date]],"yyy")</f>
        <v>2033</v>
      </c>
      <c r="AB3340" s="8" t="str">
        <f>TEXT(Table2[[#This Row],[Application_Date]],"mmmm")</f>
        <v>August</v>
      </c>
      <c r="AC3340" s="1" t="s">
        <v>61</v>
      </c>
      <c r="AD3340" s="1" t="s">
        <v>42</v>
      </c>
      <c r="AE3340" s="1" t="s">
        <v>66</v>
      </c>
    </row>
    <row r="3341" spans="1:31" x14ac:dyDescent="0.25">
      <c r="A3341" s="1" t="s">
        <v>6822</v>
      </c>
      <c r="B3341" s="1" t="str">
        <f>IF(COUNTIF($A$2:A3341,A3341)&gt;1,"Duplicate","Unique")</f>
        <v>Unique</v>
      </c>
      <c r="C3341" s="1" t="s">
        <v>6823</v>
      </c>
      <c r="D3341" s="1" t="s">
        <v>177</v>
      </c>
      <c r="E3341" s="1" t="str">
        <f t="shared" si="365"/>
        <v>Submitted</v>
      </c>
      <c r="F3341" s="1" t="s">
        <v>47</v>
      </c>
      <c r="G3341" s="1">
        <v>51</v>
      </c>
      <c r="H3341" s="1" t="s">
        <v>36</v>
      </c>
      <c r="I3341" s="1" t="s">
        <v>25</v>
      </c>
      <c r="J3341" s="1" t="s">
        <v>26</v>
      </c>
      <c r="K3341" s="4">
        <v>690174</v>
      </c>
      <c r="L3341" s="4" t="str">
        <f t="shared" si="366"/>
        <v>Submitted</v>
      </c>
      <c r="M3341" s="1">
        <v>761</v>
      </c>
      <c r="N3341" s="1" t="str">
        <f t="shared" si="367"/>
        <v>medium_risk</v>
      </c>
      <c r="O3341" s="1" t="str">
        <f t="shared" si="368"/>
        <v>Excellent</v>
      </c>
      <c r="P3341" s="1" t="str">
        <f t="shared" si="369"/>
        <v>Submitted</v>
      </c>
      <c r="Q3341" s="1" t="str">
        <f t="shared" si="370"/>
        <v>Valid</v>
      </c>
      <c r="R3341" s="1" t="s">
        <v>6</v>
      </c>
      <c r="S3341" s="4">
        <v>4399767</v>
      </c>
      <c r="T3341" s="1">
        <v>16.23</v>
      </c>
      <c r="U3341" s="1">
        <v>180</v>
      </c>
      <c r="V3341" s="1">
        <v>24443.15</v>
      </c>
      <c r="W3341" s="4">
        <f t="shared" si="371"/>
        <v>5950684.8674999997</v>
      </c>
      <c r="X3341" s="1" t="s">
        <v>105</v>
      </c>
      <c r="Y3341" s="1" t="s">
        <v>106</v>
      </c>
      <c r="Z3341" s="8">
        <v>48803</v>
      </c>
      <c r="AA3341" s="8" t="str">
        <f>TEXT(Table2[[#This Row],[Application_Date]],"yyy")</f>
        <v>2033</v>
      </c>
      <c r="AB3341" s="8" t="str">
        <f>TEXT(Table2[[#This Row],[Application_Date]],"mmmm")</f>
        <v>August</v>
      </c>
      <c r="AC3341" s="1" t="s">
        <v>61</v>
      </c>
      <c r="AD3341" s="1" t="s">
        <v>30</v>
      </c>
      <c r="AE3341" s="1" t="s">
        <v>43</v>
      </c>
    </row>
    <row r="3342" spans="1:31" x14ac:dyDescent="0.25">
      <c r="A3342" s="1" t="s">
        <v>6824</v>
      </c>
      <c r="B3342" s="1" t="str">
        <f>IF(COUNTIF($A$2:A3342,A3342)&gt;1,"Duplicate","Unique")</f>
        <v>Unique</v>
      </c>
      <c r="C3342" s="1" t="s">
        <v>6825</v>
      </c>
      <c r="D3342" s="1" t="s">
        <v>69</v>
      </c>
      <c r="E3342" s="1" t="str">
        <f t="shared" si="365"/>
        <v>Submitted</v>
      </c>
      <c r="F3342" s="1" t="s">
        <v>35</v>
      </c>
      <c r="G3342" s="1">
        <v>38</v>
      </c>
      <c r="H3342" s="1" t="s">
        <v>24</v>
      </c>
      <c r="I3342" s="1" t="s">
        <v>48</v>
      </c>
      <c r="J3342" s="1" t="s">
        <v>37</v>
      </c>
      <c r="K3342" s="4">
        <v>2311305</v>
      </c>
      <c r="L3342" s="4" t="str">
        <f t="shared" si="366"/>
        <v>Submitted</v>
      </c>
      <c r="M3342" s="1">
        <v>857</v>
      </c>
      <c r="N3342" s="1" t="str">
        <f t="shared" si="367"/>
        <v>medium_risk</v>
      </c>
      <c r="O3342" s="1" t="str">
        <f t="shared" si="368"/>
        <v>Excellent</v>
      </c>
      <c r="P3342" s="1" t="str">
        <f t="shared" si="369"/>
        <v>Submitted</v>
      </c>
      <c r="Q3342" s="1" t="str">
        <f t="shared" si="370"/>
        <v>Valid</v>
      </c>
      <c r="R3342" s="1" t="s">
        <v>82</v>
      </c>
      <c r="S3342" s="4">
        <v>4381824</v>
      </c>
      <c r="T3342" s="1">
        <v>8.7799999999999994</v>
      </c>
      <c r="U3342" s="1">
        <v>36</v>
      </c>
      <c r="V3342" s="1">
        <v>121717.33</v>
      </c>
      <c r="W3342" s="4">
        <f t="shared" si="371"/>
        <v>3206034.5683416789</v>
      </c>
      <c r="X3342" s="1" t="s">
        <v>50</v>
      </c>
      <c r="Y3342" s="1" t="s">
        <v>51</v>
      </c>
      <c r="Z3342" s="8">
        <v>48804</v>
      </c>
      <c r="AA3342" s="8" t="str">
        <f>TEXT(Table2[[#This Row],[Application_Date]],"yyy")</f>
        <v>2033</v>
      </c>
      <c r="AB3342" s="8" t="str">
        <f>TEXT(Table2[[#This Row],[Application_Date]],"mmmm")</f>
        <v>August</v>
      </c>
      <c r="AC3342" s="1" t="s">
        <v>41</v>
      </c>
      <c r="AD3342" s="1" t="s">
        <v>30</v>
      </c>
      <c r="AE3342" s="1" t="s">
        <v>62</v>
      </c>
    </row>
    <row r="3343" spans="1:31" x14ac:dyDescent="0.25">
      <c r="A3343" s="1" t="s">
        <v>6826</v>
      </c>
      <c r="B3343" s="1" t="str">
        <f>IF(COUNTIF($A$2:A3343,A3343)&gt;1,"Duplicate","Unique")</f>
        <v>Unique</v>
      </c>
      <c r="C3343" s="1" t="s">
        <v>6827</v>
      </c>
      <c r="D3343" s="1" t="s">
        <v>148</v>
      </c>
      <c r="E3343" s="1" t="str">
        <f t="shared" si="365"/>
        <v>Submitted</v>
      </c>
      <c r="F3343" s="1" t="s">
        <v>35</v>
      </c>
      <c r="G3343" s="1">
        <v>18</v>
      </c>
      <c r="H3343" s="1" t="s">
        <v>24</v>
      </c>
      <c r="I3343" s="1" t="s">
        <v>48</v>
      </c>
      <c r="J3343" s="1" t="s">
        <v>37</v>
      </c>
      <c r="K3343" s="4">
        <v>661168</v>
      </c>
      <c r="L3343" s="4" t="str">
        <f t="shared" si="366"/>
        <v>Submitted</v>
      </c>
      <c r="M3343" s="1">
        <v>396</v>
      </c>
      <c r="N3343" s="1" t="str">
        <f t="shared" si="367"/>
        <v>High_risk</v>
      </c>
      <c r="O3343" s="1" t="str">
        <f t="shared" si="368"/>
        <v>Excellent</v>
      </c>
      <c r="P3343" s="1" t="str">
        <f t="shared" si="369"/>
        <v>Submitted</v>
      </c>
      <c r="Q3343" s="1" t="str">
        <f t="shared" si="370"/>
        <v>Valid</v>
      </c>
      <c r="R3343" s="1" t="s">
        <v>6</v>
      </c>
      <c r="S3343" s="4">
        <v>1117631</v>
      </c>
      <c r="T3343" s="1">
        <v>8.83</v>
      </c>
      <c r="U3343" s="1">
        <v>180</v>
      </c>
      <c r="V3343" s="1">
        <v>6209.06</v>
      </c>
      <c r="W3343" s="4">
        <f t="shared" si="371"/>
        <v>822390.14416666667</v>
      </c>
      <c r="X3343" s="1" t="s">
        <v>50</v>
      </c>
      <c r="Y3343" s="1" t="s">
        <v>51</v>
      </c>
      <c r="Z3343" s="8">
        <v>48805</v>
      </c>
      <c r="AA3343" s="8" t="str">
        <f>TEXT(Table2[[#This Row],[Application_Date]],"yyy")</f>
        <v>2033</v>
      </c>
      <c r="AB3343" s="8" t="str">
        <f>TEXT(Table2[[#This Row],[Application_Date]],"mmmm")</f>
        <v>August</v>
      </c>
      <c r="AC3343" s="1" t="s">
        <v>61</v>
      </c>
      <c r="AD3343" s="1" t="s">
        <v>42</v>
      </c>
      <c r="AE3343" s="1" t="s">
        <v>43</v>
      </c>
    </row>
    <row r="3344" spans="1:31" x14ac:dyDescent="0.25">
      <c r="A3344" s="1" t="s">
        <v>6828</v>
      </c>
      <c r="B3344" s="1" t="str">
        <f>IF(COUNTIF($A$2:A3344,A3344)&gt;1,"Duplicate","Unique")</f>
        <v>Unique</v>
      </c>
      <c r="C3344" s="1" t="s">
        <v>6829</v>
      </c>
      <c r="D3344" s="1" t="s">
        <v>333</v>
      </c>
      <c r="E3344" s="1" t="str">
        <f t="shared" si="365"/>
        <v>Submitted</v>
      </c>
      <c r="F3344" s="1" t="s">
        <v>47</v>
      </c>
      <c r="G3344" s="1">
        <v>22</v>
      </c>
      <c r="H3344" s="1" t="s">
        <v>36</v>
      </c>
      <c r="I3344" s="1" t="s">
        <v>25</v>
      </c>
      <c r="J3344" s="1" t="s">
        <v>49</v>
      </c>
      <c r="K3344" s="4">
        <v>1014089</v>
      </c>
      <c r="L3344" s="4" t="str">
        <f t="shared" si="366"/>
        <v>Submitted</v>
      </c>
      <c r="M3344" s="1">
        <v>409</v>
      </c>
      <c r="N3344" s="1" t="str">
        <f t="shared" si="367"/>
        <v>High_risk</v>
      </c>
      <c r="O3344" s="1" t="str">
        <f t="shared" si="368"/>
        <v>Excellent</v>
      </c>
      <c r="P3344" s="1" t="str">
        <f t="shared" si="369"/>
        <v>Submitted</v>
      </c>
      <c r="Q3344" s="1" t="str">
        <f t="shared" si="370"/>
        <v>Valid</v>
      </c>
      <c r="R3344" s="1" t="s">
        <v>6</v>
      </c>
      <c r="S3344" s="4">
        <v>1687802</v>
      </c>
      <c r="T3344" s="1">
        <v>13.85</v>
      </c>
      <c r="U3344" s="1">
        <v>60</v>
      </c>
      <c r="V3344" s="1">
        <v>28130.03</v>
      </c>
      <c r="W3344" s="4">
        <f t="shared" si="371"/>
        <v>1948004.8083333331</v>
      </c>
      <c r="X3344" s="1" t="s">
        <v>28</v>
      </c>
      <c r="Y3344" s="1" t="s">
        <v>29</v>
      </c>
      <c r="Z3344" s="8">
        <v>48806</v>
      </c>
      <c r="AA3344" s="8" t="str">
        <f>TEXT(Table2[[#This Row],[Application_Date]],"yyy")</f>
        <v>2033</v>
      </c>
      <c r="AB3344" s="8" t="str">
        <f>TEXT(Table2[[#This Row],[Application_Date]],"mmmm")</f>
        <v>August</v>
      </c>
      <c r="AC3344" s="1" t="s">
        <v>61</v>
      </c>
      <c r="AD3344" s="1" t="s">
        <v>42</v>
      </c>
      <c r="AE3344" s="1" t="s">
        <v>62</v>
      </c>
    </row>
    <row r="3345" spans="1:31" x14ac:dyDescent="0.25">
      <c r="A3345" s="1" t="s">
        <v>6830</v>
      </c>
      <c r="B3345" s="1" t="str">
        <f>IF(COUNTIF($A$2:A3345,A3345)&gt;1,"Duplicate","Unique")</f>
        <v>Unique</v>
      </c>
      <c r="C3345" s="1" t="s">
        <v>6831</v>
      </c>
      <c r="D3345" s="1" t="s">
        <v>328</v>
      </c>
      <c r="E3345" s="1" t="str">
        <f t="shared" si="365"/>
        <v>Submitted</v>
      </c>
      <c r="F3345" s="1" t="s">
        <v>47</v>
      </c>
      <c r="G3345" s="1">
        <v>26</v>
      </c>
      <c r="H3345" s="1" t="s">
        <v>24</v>
      </c>
      <c r="I3345" s="1" t="s">
        <v>48</v>
      </c>
      <c r="J3345" s="1" t="s">
        <v>37</v>
      </c>
      <c r="K3345" s="4">
        <v>911176</v>
      </c>
      <c r="L3345" s="4" t="str">
        <f t="shared" si="366"/>
        <v>Submitted</v>
      </c>
      <c r="M3345" s="1">
        <v>376</v>
      </c>
      <c r="N3345" s="1" t="str">
        <f t="shared" si="367"/>
        <v>High_risk</v>
      </c>
      <c r="O3345" s="1" t="str">
        <f t="shared" si="368"/>
        <v>Excellent</v>
      </c>
      <c r="P3345" s="1" t="str">
        <f t="shared" si="369"/>
        <v>Submitted</v>
      </c>
      <c r="Q3345" s="1" t="str">
        <f t="shared" si="370"/>
        <v>Valid</v>
      </c>
      <c r="R3345" s="1" t="s">
        <v>6</v>
      </c>
      <c r="S3345" s="4">
        <v>1136542</v>
      </c>
      <c r="T3345" s="1">
        <v>15.3</v>
      </c>
      <c r="U3345" s="1">
        <v>24</v>
      </c>
      <c r="V3345" s="1">
        <v>47355.92</v>
      </c>
      <c r="W3345" s="4">
        <f t="shared" si="371"/>
        <v>1449091.0539223114</v>
      </c>
      <c r="X3345" s="1" t="s">
        <v>59</v>
      </c>
      <c r="Y3345" s="1" t="s">
        <v>60</v>
      </c>
      <c r="Z3345" s="8">
        <v>48807</v>
      </c>
      <c r="AA3345" s="8" t="str">
        <f>TEXT(Table2[[#This Row],[Application_Date]],"yyy")</f>
        <v>2033</v>
      </c>
      <c r="AB3345" s="8" t="str">
        <f>TEXT(Table2[[#This Row],[Application_Date]],"mmmm")</f>
        <v>August</v>
      </c>
      <c r="AC3345" s="1" t="s">
        <v>61</v>
      </c>
      <c r="AD3345" s="1" t="s">
        <v>30</v>
      </c>
      <c r="AE3345" s="1" t="s">
        <v>31</v>
      </c>
    </row>
    <row r="3346" spans="1:31" x14ac:dyDescent="0.25">
      <c r="A3346" s="1" t="s">
        <v>6832</v>
      </c>
      <c r="B3346" s="1" t="str">
        <f>IF(COUNTIF($A$2:A3346,A3346)&gt;1,"Duplicate","Unique")</f>
        <v>Unique</v>
      </c>
      <c r="C3346" s="1" t="s">
        <v>6833</v>
      </c>
      <c r="D3346" s="1" t="s">
        <v>638</v>
      </c>
      <c r="E3346" s="1" t="str">
        <f t="shared" si="365"/>
        <v>Submitted</v>
      </c>
      <c r="F3346" s="1" t="s">
        <v>47</v>
      </c>
      <c r="G3346" s="1">
        <v>39</v>
      </c>
      <c r="H3346" s="1" t="s">
        <v>24</v>
      </c>
      <c r="I3346" s="1" t="s">
        <v>48</v>
      </c>
      <c r="J3346" s="1" t="s">
        <v>49</v>
      </c>
      <c r="K3346" s="4">
        <v>1488211</v>
      </c>
      <c r="L3346" s="4" t="str">
        <f t="shared" si="366"/>
        <v>Submitted</v>
      </c>
      <c r="M3346" s="1">
        <v>465</v>
      </c>
      <c r="N3346" s="1" t="str">
        <f t="shared" si="367"/>
        <v>High_risk</v>
      </c>
      <c r="O3346" s="1" t="str">
        <f t="shared" si="368"/>
        <v>Excellent</v>
      </c>
      <c r="P3346" s="1" t="str">
        <f t="shared" si="369"/>
        <v>Submitted</v>
      </c>
      <c r="Q3346" s="1" t="str">
        <f t="shared" si="370"/>
        <v>Valid</v>
      </c>
      <c r="R3346" s="1" t="s">
        <v>70</v>
      </c>
      <c r="S3346" s="4">
        <v>4147803</v>
      </c>
      <c r="T3346" s="1">
        <v>14.97</v>
      </c>
      <c r="U3346" s="1">
        <v>24</v>
      </c>
      <c r="V3346" s="1">
        <v>172825.12</v>
      </c>
      <c r="W3346" s="4">
        <f t="shared" si="371"/>
        <v>5174384.2612527888</v>
      </c>
      <c r="X3346" s="1" t="s">
        <v>95</v>
      </c>
      <c r="Y3346" s="1" t="s">
        <v>96</v>
      </c>
      <c r="Z3346" s="8">
        <v>48808</v>
      </c>
      <c r="AA3346" s="8" t="str">
        <f>TEXT(Table2[[#This Row],[Application_Date]],"yyy")</f>
        <v>2033</v>
      </c>
      <c r="AB3346" s="8" t="str">
        <f>TEXT(Table2[[#This Row],[Application_Date]],"mmmm")</f>
        <v>August</v>
      </c>
      <c r="AC3346" s="1" t="s">
        <v>61</v>
      </c>
      <c r="AD3346" s="1" t="s">
        <v>42</v>
      </c>
      <c r="AE3346" s="1" t="s">
        <v>66</v>
      </c>
    </row>
    <row r="3347" spans="1:31" x14ac:dyDescent="0.25">
      <c r="A3347" s="1" t="s">
        <v>6834</v>
      </c>
      <c r="B3347" s="1" t="str">
        <f>IF(COUNTIF($A$2:A3347,A3347)&gt;1,"Duplicate","Unique")</f>
        <v>Unique</v>
      </c>
      <c r="C3347" s="1" t="s">
        <v>6835</v>
      </c>
      <c r="D3347" s="1" t="s">
        <v>183</v>
      </c>
      <c r="E3347" s="1" t="str">
        <f t="shared" si="365"/>
        <v>Submitted</v>
      </c>
      <c r="F3347" s="1" t="s">
        <v>35</v>
      </c>
      <c r="G3347" s="1">
        <v>26</v>
      </c>
      <c r="H3347" s="1" t="s">
        <v>24</v>
      </c>
      <c r="I3347" s="1" t="s">
        <v>48</v>
      </c>
      <c r="J3347" s="1" t="s">
        <v>70</v>
      </c>
      <c r="K3347" s="4">
        <v>-50000</v>
      </c>
      <c r="L3347" s="4" t="str">
        <f t="shared" si="366"/>
        <v>Submitted</v>
      </c>
      <c r="M3347" s="1">
        <v>950</v>
      </c>
      <c r="N3347" s="1" t="str">
        <f t="shared" si="367"/>
        <v>medium_risk</v>
      </c>
      <c r="O3347" s="1" t="str">
        <f t="shared" si="368"/>
        <v>Excellent</v>
      </c>
      <c r="P3347" s="1" t="str">
        <f t="shared" si="369"/>
        <v>Submitted</v>
      </c>
      <c r="Q3347" s="1" t="str">
        <f t="shared" si="370"/>
        <v>Invalid</v>
      </c>
      <c r="R3347" s="1" t="s">
        <v>38</v>
      </c>
      <c r="S3347" s="4">
        <v>2780082</v>
      </c>
      <c r="T3347" s="1">
        <v>15.19</v>
      </c>
      <c r="U3347" s="1">
        <v>36</v>
      </c>
      <c r="V3347" s="1">
        <v>77224.5</v>
      </c>
      <c r="W3347" s="4">
        <f t="shared" si="371"/>
        <v>3519120.4650005731</v>
      </c>
      <c r="X3347" s="1" t="s">
        <v>95</v>
      </c>
      <c r="Y3347" s="1" t="s">
        <v>96</v>
      </c>
      <c r="Z3347" s="8">
        <v>48809</v>
      </c>
      <c r="AA3347" s="8" t="str">
        <f>TEXT(Table2[[#This Row],[Application_Date]],"yyy")</f>
        <v>2033</v>
      </c>
      <c r="AB3347" s="8" t="str">
        <f>TEXT(Table2[[#This Row],[Application_Date]],"mmmm")</f>
        <v>August</v>
      </c>
      <c r="AC3347" s="1" t="s">
        <v>61</v>
      </c>
      <c r="AD3347" s="1" t="s">
        <v>30</v>
      </c>
      <c r="AE3347" s="1" t="s">
        <v>62</v>
      </c>
    </row>
    <row r="3348" spans="1:31" x14ac:dyDescent="0.25">
      <c r="A3348" s="1" t="s">
        <v>6836</v>
      </c>
      <c r="B3348" s="1" t="str">
        <f>IF(COUNTIF($A$2:A3348,A3348)&gt;1,"Duplicate","Unique")</f>
        <v>Unique</v>
      </c>
      <c r="C3348" s="1" t="s">
        <v>6837</v>
      </c>
      <c r="D3348" s="1" t="s">
        <v>766</v>
      </c>
      <c r="E3348" s="1" t="str">
        <f t="shared" si="365"/>
        <v>Submitted</v>
      </c>
      <c r="F3348" s="1" t="s">
        <v>35</v>
      </c>
      <c r="G3348" s="1">
        <v>55</v>
      </c>
      <c r="H3348" s="1" t="s">
        <v>36</v>
      </c>
      <c r="I3348" s="1" t="s">
        <v>25</v>
      </c>
      <c r="J3348" s="1" t="s">
        <v>37</v>
      </c>
      <c r="K3348" s="4">
        <v>793950</v>
      </c>
      <c r="L3348" s="4" t="str">
        <f t="shared" si="366"/>
        <v>Submitted</v>
      </c>
      <c r="M3348" s="1">
        <v>581</v>
      </c>
      <c r="N3348" s="1" t="str">
        <f t="shared" si="367"/>
        <v>High_risk</v>
      </c>
      <c r="O3348" s="1" t="str">
        <f t="shared" si="368"/>
        <v>Excellent</v>
      </c>
      <c r="P3348" s="1" t="str">
        <f t="shared" si="369"/>
        <v>Submitted</v>
      </c>
      <c r="Q3348" s="1" t="str">
        <f t="shared" si="370"/>
        <v>Valid</v>
      </c>
      <c r="R3348" s="1" t="s">
        <v>82</v>
      </c>
      <c r="S3348" s="4">
        <v>729867</v>
      </c>
      <c r="T3348" s="1">
        <v>13.16</v>
      </c>
      <c r="U3348" s="1">
        <v>60</v>
      </c>
      <c r="V3348" s="1">
        <v>12164.45</v>
      </c>
      <c r="W3348" s="4">
        <f t="shared" si="371"/>
        <v>800420.81</v>
      </c>
      <c r="X3348" s="1" t="s">
        <v>59</v>
      </c>
      <c r="Y3348" s="1" t="s">
        <v>60</v>
      </c>
      <c r="Z3348" s="8">
        <v>48810</v>
      </c>
      <c r="AA3348" s="8" t="str">
        <f>TEXT(Table2[[#This Row],[Application_Date]],"yyy")</f>
        <v>2033</v>
      </c>
      <c r="AB3348" s="8" t="str">
        <f>TEXT(Table2[[#This Row],[Application_Date]],"mmmm")</f>
        <v>August</v>
      </c>
      <c r="AC3348" s="1" t="s">
        <v>41</v>
      </c>
      <c r="AD3348" s="1" t="s">
        <v>30</v>
      </c>
      <c r="AE3348" s="1" t="s">
        <v>66</v>
      </c>
    </row>
    <row r="3349" spans="1:31" x14ac:dyDescent="0.25">
      <c r="A3349" s="1" t="s">
        <v>6838</v>
      </c>
      <c r="B3349" s="1" t="str">
        <f>IF(COUNTIF($A$2:A3349,A3349)&gt;1,"Duplicate","Unique")</f>
        <v>Unique</v>
      </c>
      <c r="C3349" s="1" t="s">
        <v>6839</v>
      </c>
      <c r="D3349" s="1" t="s">
        <v>468</v>
      </c>
      <c r="E3349" s="1" t="str">
        <f t="shared" si="365"/>
        <v>Submitted</v>
      </c>
      <c r="F3349" s="1" t="s">
        <v>47</v>
      </c>
      <c r="G3349" s="1">
        <v>20</v>
      </c>
      <c r="H3349" s="1" t="s">
        <v>24</v>
      </c>
      <c r="I3349" s="1" t="s">
        <v>48</v>
      </c>
      <c r="J3349" s="1" t="s">
        <v>26</v>
      </c>
      <c r="K3349" s="4">
        <v>-50000</v>
      </c>
      <c r="L3349" s="4" t="str">
        <f t="shared" si="366"/>
        <v>Submitted</v>
      </c>
      <c r="M3349" s="1">
        <v>877</v>
      </c>
      <c r="N3349" s="1" t="str">
        <f t="shared" si="367"/>
        <v>medium_risk</v>
      </c>
      <c r="O3349" s="1" t="str">
        <f t="shared" si="368"/>
        <v>Excellent</v>
      </c>
      <c r="P3349" s="1" t="str">
        <f t="shared" si="369"/>
        <v>Submitted</v>
      </c>
      <c r="Q3349" s="1" t="str">
        <f t="shared" si="370"/>
        <v>Valid</v>
      </c>
      <c r="R3349" s="1" t="s">
        <v>6</v>
      </c>
      <c r="S3349" s="4">
        <v>4685065</v>
      </c>
      <c r="T3349" s="1">
        <v>12.61</v>
      </c>
      <c r="U3349" s="1">
        <v>12</v>
      </c>
      <c r="V3349" s="1">
        <v>390422.08</v>
      </c>
      <c r="W3349" s="4">
        <f t="shared" si="371"/>
        <v>4924112.0067971302</v>
      </c>
      <c r="X3349" s="1" t="s">
        <v>105</v>
      </c>
      <c r="Y3349" s="1" t="s">
        <v>106</v>
      </c>
      <c r="Z3349" s="8">
        <v>48811</v>
      </c>
      <c r="AA3349" s="8" t="str">
        <f>TEXT(Table2[[#This Row],[Application_Date]],"yyy")</f>
        <v>2033</v>
      </c>
      <c r="AB3349" s="8" t="str">
        <f>TEXT(Table2[[#This Row],[Application_Date]],"mmmm")</f>
        <v>August</v>
      </c>
      <c r="AC3349" s="1" t="s">
        <v>41</v>
      </c>
      <c r="AD3349" s="1" t="s">
        <v>42</v>
      </c>
      <c r="AE3349" s="1" t="s">
        <v>31</v>
      </c>
    </row>
    <row r="3350" spans="1:31" x14ac:dyDescent="0.25">
      <c r="A3350" s="1" t="s">
        <v>6840</v>
      </c>
      <c r="B3350" s="1" t="str">
        <f>IF(COUNTIF($A$2:A3350,A3350)&gt;1,"Duplicate","Unique")</f>
        <v>Unique</v>
      </c>
      <c r="C3350" s="1" t="s">
        <v>6841</v>
      </c>
      <c r="D3350" s="1" t="s">
        <v>373</v>
      </c>
      <c r="E3350" s="1" t="str">
        <f t="shared" si="365"/>
        <v>Submitted</v>
      </c>
      <c r="F3350" s="1" t="s">
        <v>47</v>
      </c>
      <c r="G3350" s="1">
        <v>42</v>
      </c>
      <c r="H3350" s="1" t="s">
        <v>24</v>
      </c>
      <c r="I3350" s="1" t="s">
        <v>25</v>
      </c>
      <c r="J3350" s="1" t="s">
        <v>70</v>
      </c>
      <c r="K3350" s="4">
        <v>1795996</v>
      </c>
      <c r="L3350" s="4" t="str">
        <f t="shared" si="366"/>
        <v>Submitted</v>
      </c>
      <c r="M3350" s="1">
        <v>398</v>
      </c>
      <c r="N3350" s="1" t="str">
        <f t="shared" si="367"/>
        <v>High_risk</v>
      </c>
      <c r="O3350" s="1" t="str">
        <f t="shared" si="368"/>
        <v>Excellent</v>
      </c>
      <c r="P3350" s="1" t="str">
        <f t="shared" si="369"/>
        <v>Submitted</v>
      </c>
      <c r="Q3350" s="1" t="str">
        <f t="shared" si="370"/>
        <v>Valid</v>
      </c>
      <c r="R3350" s="1" t="s">
        <v>82</v>
      </c>
      <c r="S3350" s="4">
        <v>4704549</v>
      </c>
      <c r="T3350" s="1">
        <v>18.04</v>
      </c>
      <c r="U3350" s="1">
        <v>24</v>
      </c>
      <c r="V3350" s="1">
        <v>196022.88</v>
      </c>
      <c r="W3350" s="4">
        <f t="shared" si="371"/>
        <v>7072505.331928079</v>
      </c>
      <c r="X3350" s="1" t="s">
        <v>28</v>
      </c>
      <c r="Y3350" s="1" t="s">
        <v>29</v>
      </c>
      <c r="Z3350" s="8">
        <v>48812</v>
      </c>
      <c r="AA3350" s="8" t="str">
        <f>TEXT(Table2[[#This Row],[Application_Date]],"yyy")</f>
        <v>2033</v>
      </c>
      <c r="AB3350" s="8" t="str">
        <f>TEXT(Table2[[#This Row],[Application_Date]],"mmmm")</f>
        <v>August</v>
      </c>
      <c r="AC3350" s="1" t="s">
        <v>61</v>
      </c>
      <c r="AD3350" s="1" t="s">
        <v>30</v>
      </c>
      <c r="AE3350" s="1" t="s">
        <v>31</v>
      </c>
    </row>
    <row r="3351" spans="1:31" x14ac:dyDescent="0.25">
      <c r="A3351" s="1" t="s">
        <v>6842</v>
      </c>
      <c r="B3351" s="1" t="str">
        <f>IF(COUNTIF($A$2:A3351,A3351)&gt;1,"Duplicate","Unique")</f>
        <v>Unique</v>
      </c>
      <c r="C3351" s="1" t="s">
        <v>6843</v>
      </c>
      <c r="D3351" s="1" t="s">
        <v>115</v>
      </c>
      <c r="E3351" s="1" t="str">
        <f t="shared" si="365"/>
        <v>Submitted</v>
      </c>
      <c r="F3351" s="1" t="s">
        <v>47</v>
      </c>
      <c r="G3351" s="1">
        <v>51</v>
      </c>
      <c r="H3351" s="1" t="s">
        <v>24</v>
      </c>
      <c r="I3351" s="1" t="s">
        <v>25</v>
      </c>
      <c r="J3351" s="1" t="s">
        <v>70</v>
      </c>
      <c r="K3351" s="4">
        <v>313446</v>
      </c>
      <c r="L3351" s="4" t="str">
        <f t="shared" si="366"/>
        <v>Submitted</v>
      </c>
      <c r="M3351" s="1">
        <v>793</v>
      </c>
      <c r="N3351" s="1" t="str">
        <f t="shared" si="367"/>
        <v>medium_risk</v>
      </c>
      <c r="O3351" s="1" t="str">
        <f t="shared" si="368"/>
        <v>Excellent</v>
      </c>
      <c r="P3351" s="1" t="str">
        <f t="shared" si="369"/>
        <v>Submitted</v>
      </c>
      <c r="Q3351" s="1" t="str">
        <f t="shared" si="370"/>
        <v>Valid</v>
      </c>
      <c r="R3351" s="1" t="s">
        <v>27</v>
      </c>
      <c r="S3351" s="4">
        <v>2690932</v>
      </c>
      <c r="T3351" s="1">
        <v>15.11</v>
      </c>
      <c r="U3351" s="1">
        <v>12</v>
      </c>
      <c r="V3351" s="1">
        <v>224244.33</v>
      </c>
      <c r="W3351" s="4">
        <f t="shared" si="371"/>
        <v>3388523.5807015817</v>
      </c>
      <c r="X3351" s="1" t="s">
        <v>59</v>
      </c>
      <c r="Y3351" s="1" t="s">
        <v>60</v>
      </c>
      <c r="Z3351" s="8">
        <v>48813</v>
      </c>
      <c r="AA3351" s="8" t="str">
        <f>TEXT(Table2[[#This Row],[Application_Date]],"yyy")</f>
        <v>2033</v>
      </c>
      <c r="AB3351" s="8" t="str">
        <f>TEXT(Table2[[#This Row],[Application_Date]],"mmmm")</f>
        <v>August</v>
      </c>
      <c r="AC3351" s="1" t="s">
        <v>52</v>
      </c>
      <c r="AD3351" s="1" t="s">
        <v>42</v>
      </c>
      <c r="AE3351" s="1" t="s">
        <v>62</v>
      </c>
    </row>
    <row r="3352" spans="1:31" x14ac:dyDescent="0.25">
      <c r="A3352" s="1" t="s">
        <v>6844</v>
      </c>
      <c r="B3352" s="1" t="str">
        <f>IF(COUNTIF($A$2:A3352,A3352)&gt;1,"Duplicate","Unique")</f>
        <v>Unique</v>
      </c>
      <c r="C3352" s="1" t="s">
        <v>6845</v>
      </c>
      <c r="D3352" s="1" t="s">
        <v>109</v>
      </c>
      <c r="E3352" s="1" t="str">
        <f t="shared" si="365"/>
        <v>Submitted</v>
      </c>
      <c r="F3352" s="1" t="s">
        <v>47</v>
      </c>
      <c r="G3352" s="1">
        <v>44</v>
      </c>
      <c r="H3352" s="1" t="s">
        <v>36</v>
      </c>
      <c r="I3352" s="1" t="s">
        <v>25</v>
      </c>
      <c r="J3352" s="1" t="s">
        <v>49</v>
      </c>
      <c r="K3352" s="4">
        <v>1132829</v>
      </c>
      <c r="L3352" s="4" t="str">
        <f t="shared" si="366"/>
        <v>Submitted</v>
      </c>
      <c r="M3352" s="1">
        <v>604</v>
      </c>
      <c r="N3352" s="1" t="str">
        <f t="shared" si="367"/>
        <v>low_risk</v>
      </c>
      <c r="O3352" s="1" t="str">
        <f t="shared" si="368"/>
        <v>Excellent</v>
      </c>
      <c r="P3352" s="1" t="str">
        <f t="shared" si="369"/>
        <v>Submitted</v>
      </c>
      <c r="Q3352" s="1" t="str">
        <f t="shared" si="370"/>
        <v>Valid</v>
      </c>
      <c r="R3352" s="1" t="s">
        <v>70</v>
      </c>
      <c r="S3352" s="4">
        <v>1073562</v>
      </c>
      <c r="T3352" s="1">
        <v>11.37</v>
      </c>
      <c r="U3352" s="1">
        <v>12</v>
      </c>
      <c r="V3352" s="1">
        <v>89463.5</v>
      </c>
      <c r="W3352" s="4">
        <f t="shared" si="371"/>
        <v>1017541.8348408007</v>
      </c>
      <c r="X3352" s="1" t="s">
        <v>95</v>
      </c>
      <c r="Y3352" s="1" t="s">
        <v>96</v>
      </c>
      <c r="Z3352" s="8">
        <v>48814</v>
      </c>
      <c r="AA3352" s="8" t="str">
        <f>TEXT(Table2[[#This Row],[Application_Date]],"yyy")</f>
        <v>2033</v>
      </c>
      <c r="AB3352" s="8" t="str">
        <f>TEXT(Table2[[#This Row],[Application_Date]],"mmmm")</f>
        <v>August</v>
      </c>
      <c r="AC3352" s="1" t="s">
        <v>52</v>
      </c>
      <c r="AD3352" s="1" t="s">
        <v>30</v>
      </c>
      <c r="AE3352" s="1" t="s">
        <v>66</v>
      </c>
    </row>
    <row r="3353" spans="1:31" x14ac:dyDescent="0.25">
      <c r="A3353" s="1" t="s">
        <v>6846</v>
      </c>
      <c r="B3353" s="1" t="str">
        <f>IF(COUNTIF($A$2:A3353,A3353)&gt;1,"Duplicate","Unique")</f>
        <v>Unique</v>
      </c>
      <c r="C3353" s="1" t="s">
        <v>6847</v>
      </c>
      <c r="D3353" s="1" t="s">
        <v>1280</v>
      </c>
      <c r="E3353" s="1" t="str">
        <f t="shared" si="365"/>
        <v>Submitted</v>
      </c>
      <c r="F3353" s="1" t="s">
        <v>47</v>
      </c>
      <c r="G3353" s="1">
        <v>25</v>
      </c>
      <c r="H3353" s="1" t="s">
        <v>36</v>
      </c>
      <c r="I3353" s="1" t="s">
        <v>25</v>
      </c>
      <c r="J3353" s="1" t="s">
        <v>70</v>
      </c>
      <c r="K3353" s="4">
        <v>2369504</v>
      </c>
      <c r="L3353" s="4" t="str">
        <f t="shared" si="366"/>
        <v>Submitted</v>
      </c>
      <c r="M3353" s="1">
        <v>688</v>
      </c>
      <c r="N3353" s="1" t="str">
        <f t="shared" si="367"/>
        <v>low_risk</v>
      </c>
      <c r="O3353" s="1" t="str">
        <f t="shared" si="368"/>
        <v>Excellent</v>
      </c>
      <c r="P3353" s="1" t="str">
        <f t="shared" si="369"/>
        <v>Submitted</v>
      </c>
      <c r="Q3353" s="1" t="str">
        <f t="shared" si="370"/>
        <v>Valid</v>
      </c>
      <c r="R3353" s="1" t="s">
        <v>38</v>
      </c>
      <c r="S3353" s="4">
        <v>942296</v>
      </c>
      <c r="T3353" s="1">
        <v>13.04</v>
      </c>
      <c r="U3353" s="1">
        <v>36</v>
      </c>
      <c r="V3353" s="1">
        <v>26174.89</v>
      </c>
      <c r="W3353" s="4">
        <f t="shared" si="371"/>
        <v>1023961.6533365691</v>
      </c>
      <c r="X3353" s="1" t="s">
        <v>28</v>
      </c>
      <c r="Y3353" s="1" t="s">
        <v>29</v>
      </c>
      <c r="Z3353" s="8">
        <v>48815</v>
      </c>
      <c r="AA3353" s="8" t="str">
        <f>TEXT(Table2[[#This Row],[Application_Date]],"yyy")</f>
        <v>2033</v>
      </c>
      <c r="AB3353" s="8" t="str">
        <f>TEXT(Table2[[#This Row],[Application_Date]],"mmmm")</f>
        <v>August</v>
      </c>
      <c r="AC3353" s="1" t="s">
        <v>61</v>
      </c>
      <c r="AD3353" s="1" t="s">
        <v>42</v>
      </c>
      <c r="AE3353" s="1" t="s">
        <v>31</v>
      </c>
    </row>
    <row r="3354" spans="1:31" x14ac:dyDescent="0.25">
      <c r="A3354" s="1" t="s">
        <v>6848</v>
      </c>
      <c r="B3354" s="1" t="str">
        <f>IF(COUNTIF($A$2:A3354,A3354)&gt;1,"Duplicate","Unique")</f>
        <v>Unique</v>
      </c>
      <c r="C3354" s="1" t="s">
        <v>6849</v>
      </c>
      <c r="D3354" s="1" t="s">
        <v>587</v>
      </c>
      <c r="E3354" s="1" t="str">
        <f t="shared" si="365"/>
        <v>Submitted</v>
      </c>
      <c r="F3354" s="1" t="s">
        <v>47</v>
      </c>
      <c r="G3354" s="1">
        <v>37</v>
      </c>
      <c r="H3354" s="1" t="s">
        <v>24</v>
      </c>
      <c r="I3354" s="1" t="s">
        <v>25</v>
      </c>
      <c r="J3354" s="1" t="s">
        <v>26</v>
      </c>
      <c r="K3354" s="4">
        <v>963058</v>
      </c>
      <c r="L3354" s="4" t="str">
        <f t="shared" si="366"/>
        <v>Submitted</v>
      </c>
      <c r="M3354" s="1">
        <v>584</v>
      </c>
      <c r="N3354" s="1" t="str">
        <f t="shared" si="367"/>
        <v>High_risk</v>
      </c>
      <c r="O3354" s="1" t="str">
        <f t="shared" si="368"/>
        <v>Excellent</v>
      </c>
      <c r="P3354" s="1" t="str">
        <f t="shared" si="369"/>
        <v>Submitted</v>
      </c>
      <c r="Q3354" s="1" t="str">
        <f t="shared" si="370"/>
        <v>Valid</v>
      </c>
      <c r="R3354" s="1" t="s">
        <v>82</v>
      </c>
      <c r="S3354" s="4">
        <v>159242</v>
      </c>
      <c r="T3354" s="1">
        <v>11.01</v>
      </c>
      <c r="U3354" s="1">
        <v>24</v>
      </c>
      <c r="V3354" s="1">
        <v>6635.08</v>
      </c>
      <c r="W3354" s="4">
        <f t="shared" si="371"/>
        <v>146104.55893397453</v>
      </c>
      <c r="X3354" s="1" t="s">
        <v>59</v>
      </c>
      <c r="Y3354" s="1" t="s">
        <v>60</v>
      </c>
      <c r="Z3354" s="8">
        <v>48816</v>
      </c>
      <c r="AA3354" s="8" t="str">
        <f>TEXT(Table2[[#This Row],[Application_Date]],"yyy")</f>
        <v>2033</v>
      </c>
      <c r="AB3354" s="8" t="str">
        <f>TEXT(Table2[[#This Row],[Application_Date]],"mmmm")</f>
        <v>August</v>
      </c>
      <c r="AC3354" s="1" t="s">
        <v>61</v>
      </c>
      <c r="AD3354" s="1" t="s">
        <v>42</v>
      </c>
      <c r="AE3354" s="1" t="s">
        <v>62</v>
      </c>
    </row>
    <row r="3355" spans="1:31" x14ac:dyDescent="0.25">
      <c r="A3355" s="1" t="s">
        <v>6850</v>
      </c>
      <c r="B3355" s="1" t="str">
        <f>IF(COUNTIF($A$2:A3355,A3355)&gt;1,"Duplicate","Unique")</f>
        <v>Unique</v>
      </c>
      <c r="C3355" s="1" t="s">
        <v>6851</v>
      </c>
      <c r="D3355" s="1" t="s">
        <v>766</v>
      </c>
      <c r="E3355" s="1" t="str">
        <f t="shared" si="365"/>
        <v>Submitted</v>
      </c>
      <c r="F3355" s="1" t="s">
        <v>35</v>
      </c>
      <c r="G3355" s="1">
        <v>30</v>
      </c>
      <c r="H3355" s="1" t="s">
        <v>36</v>
      </c>
      <c r="I3355" s="1" t="s">
        <v>25</v>
      </c>
      <c r="J3355" s="1" t="s">
        <v>26</v>
      </c>
      <c r="K3355" s="4">
        <v>1567390</v>
      </c>
      <c r="L3355" s="4" t="str">
        <f t="shared" si="366"/>
        <v>Submitted</v>
      </c>
      <c r="M3355" s="1">
        <v>818</v>
      </c>
      <c r="N3355" s="1" t="str">
        <f t="shared" si="367"/>
        <v>medium_risk</v>
      </c>
      <c r="O3355" s="1" t="str">
        <f t="shared" si="368"/>
        <v>Excellent</v>
      </c>
      <c r="P3355" s="1" t="str">
        <f t="shared" si="369"/>
        <v>Submitted</v>
      </c>
      <c r="Q3355" s="1" t="str">
        <f t="shared" si="370"/>
        <v>Valid</v>
      </c>
      <c r="R3355" s="1" t="s">
        <v>38</v>
      </c>
      <c r="S3355" s="4">
        <v>474305</v>
      </c>
      <c r="T3355" s="1">
        <v>7.8</v>
      </c>
      <c r="U3355" s="1">
        <v>180</v>
      </c>
      <c r="V3355" s="1">
        <v>2635.03</v>
      </c>
      <c r="W3355" s="4">
        <f t="shared" si="371"/>
        <v>308298.25</v>
      </c>
      <c r="X3355" s="1" t="s">
        <v>59</v>
      </c>
      <c r="Y3355" s="1" t="s">
        <v>60</v>
      </c>
      <c r="Z3355" s="8">
        <v>48817</v>
      </c>
      <c r="AA3355" s="8" t="str">
        <f>TEXT(Table2[[#This Row],[Application_Date]],"yyy")</f>
        <v>2033</v>
      </c>
      <c r="AB3355" s="8" t="str">
        <f>TEXT(Table2[[#This Row],[Application_Date]],"mmmm")</f>
        <v>August</v>
      </c>
      <c r="AC3355" s="1" t="s">
        <v>52</v>
      </c>
      <c r="AD3355" s="1" t="s">
        <v>30</v>
      </c>
      <c r="AE3355" s="1" t="s">
        <v>43</v>
      </c>
    </row>
    <row r="3356" spans="1:31" x14ac:dyDescent="0.25">
      <c r="A3356" s="1" t="s">
        <v>6852</v>
      </c>
      <c r="B3356" s="1" t="str">
        <f>IF(COUNTIF($A$2:A3356,A3356)&gt;1,"Duplicate","Unique")</f>
        <v>Unique</v>
      </c>
      <c r="C3356" s="1" t="s">
        <v>6853</v>
      </c>
      <c r="D3356" s="1">
        <v>0</v>
      </c>
      <c r="E3356" s="1" t="str">
        <f t="shared" si="365"/>
        <v>Submitted</v>
      </c>
      <c r="F3356" s="1" t="s">
        <v>35</v>
      </c>
      <c r="G3356" s="1">
        <v>32</v>
      </c>
      <c r="H3356" s="1" t="s">
        <v>24</v>
      </c>
      <c r="I3356" s="1" t="s">
        <v>48</v>
      </c>
      <c r="J3356" s="1" t="s">
        <v>26</v>
      </c>
      <c r="K3356" s="4">
        <v>694879</v>
      </c>
      <c r="L3356" s="4" t="str">
        <f t="shared" si="366"/>
        <v>Submitted</v>
      </c>
      <c r="M3356" s="1">
        <v>720</v>
      </c>
      <c r="N3356" s="1" t="str">
        <f t="shared" si="367"/>
        <v>low_risk</v>
      </c>
      <c r="O3356" s="1" t="str">
        <f t="shared" si="368"/>
        <v>Excellent</v>
      </c>
      <c r="P3356" s="1" t="str">
        <f t="shared" si="369"/>
        <v>Submitted</v>
      </c>
      <c r="Q3356" s="1" t="str">
        <f t="shared" si="370"/>
        <v>Valid</v>
      </c>
      <c r="R3356" s="1" t="s">
        <v>27</v>
      </c>
      <c r="S3356" s="4">
        <v>2344111</v>
      </c>
      <c r="T3356" s="1">
        <v>10.94</v>
      </c>
      <c r="U3356" s="1">
        <v>24</v>
      </c>
      <c r="V3356" s="1">
        <v>97671.29</v>
      </c>
      <c r="W3356" s="4">
        <f t="shared" si="371"/>
        <v>2137048.2383030797</v>
      </c>
      <c r="X3356" s="1" t="s">
        <v>50</v>
      </c>
      <c r="Y3356" s="1" t="s">
        <v>51</v>
      </c>
      <c r="Z3356" s="8">
        <v>48818</v>
      </c>
      <c r="AA3356" s="8" t="str">
        <f>TEXT(Table2[[#This Row],[Application_Date]],"yyy")</f>
        <v>2033</v>
      </c>
      <c r="AB3356" s="8" t="str">
        <f>TEXT(Table2[[#This Row],[Application_Date]],"mmmm")</f>
        <v>August</v>
      </c>
      <c r="AC3356" s="1" t="s">
        <v>61</v>
      </c>
      <c r="AD3356" s="1" t="s">
        <v>42</v>
      </c>
      <c r="AE3356" s="1" t="s">
        <v>43</v>
      </c>
    </row>
    <row r="3357" spans="1:31" x14ac:dyDescent="0.25">
      <c r="A3357" s="1" t="s">
        <v>6854</v>
      </c>
      <c r="B3357" s="1" t="str">
        <f>IF(COUNTIF($A$2:A3357,A3357)&gt;1,"Duplicate","Unique")</f>
        <v>Unique</v>
      </c>
      <c r="C3357" s="1" t="s">
        <v>6855</v>
      </c>
      <c r="D3357" s="1" t="s">
        <v>284</v>
      </c>
      <c r="E3357" s="1" t="str">
        <f t="shared" si="365"/>
        <v>Submitted</v>
      </c>
      <c r="F3357" s="1" t="s">
        <v>35</v>
      </c>
      <c r="G3357" s="1">
        <v>23</v>
      </c>
      <c r="H3357" s="1" t="s">
        <v>24</v>
      </c>
      <c r="I3357" s="1" t="s">
        <v>48</v>
      </c>
      <c r="J3357" s="1" t="s">
        <v>37</v>
      </c>
      <c r="K3357" s="4">
        <v>1981142</v>
      </c>
      <c r="L3357" s="4" t="str">
        <f t="shared" si="366"/>
        <v>Submitted</v>
      </c>
      <c r="M3357" s="1">
        <v>624</v>
      </c>
      <c r="N3357" s="1" t="str">
        <f t="shared" si="367"/>
        <v>low_risk</v>
      </c>
      <c r="O3357" s="1" t="str">
        <f t="shared" si="368"/>
        <v>Excellent</v>
      </c>
      <c r="P3357" s="1" t="str">
        <f t="shared" si="369"/>
        <v>Submitted</v>
      </c>
      <c r="Q3357" s="1" t="str">
        <f t="shared" si="370"/>
        <v>Valid</v>
      </c>
      <c r="R3357" s="1" t="s">
        <v>70</v>
      </c>
      <c r="S3357" s="4">
        <v>3980731</v>
      </c>
      <c r="T3357" s="1">
        <v>17.579999999999998</v>
      </c>
      <c r="U3357" s="1">
        <v>180</v>
      </c>
      <c r="V3357" s="1">
        <v>22115.17</v>
      </c>
      <c r="W3357" s="4">
        <f t="shared" si="371"/>
        <v>5831770.9149999991</v>
      </c>
      <c r="X3357" s="1" t="s">
        <v>39</v>
      </c>
      <c r="Y3357" s="1" t="s">
        <v>40</v>
      </c>
      <c r="Z3357" s="8">
        <v>48819</v>
      </c>
      <c r="AA3357" s="8" t="str">
        <f>TEXT(Table2[[#This Row],[Application_Date]],"yyy")</f>
        <v>2033</v>
      </c>
      <c r="AB3357" s="8" t="str">
        <f>TEXT(Table2[[#This Row],[Application_Date]],"mmmm")</f>
        <v>August</v>
      </c>
      <c r="AC3357" s="1" t="s">
        <v>61</v>
      </c>
      <c r="AD3357" s="1" t="s">
        <v>42</v>
      </c>
      <c r="AE3357" s="1" t="s">
        <v>66</v>
      </c>
    </row>
    <row r="3358" spans="1:31" x14ac:dyDescent="0.25">
      <c r="A3358" s="1" t="s">
        <v>6856</v>
      </c>
      <c r="B3358" s="1" t="str">
        <f>IF(COUNTIF($A$2:A3358,A3358)&gt;1,"Duplicate","Unique")</f>
        <v>Unique</v>
      </c>
      <c r="C3358" s="1" t="s">
        <v>6857</v>
      </c>
      <c r="D3358" s="1" t="s">
        <v>328</v>
      </c>
      <c r="E3358" s="1" t="str">
        <f t="shared" si="365"/>
        <v>Submitted</v>
      </c>
      <c r="F3358" s="1" t="s">
        <v>47</v>
      </c>
      <c r="G3358" s="1">
        <v>64</v>
      </c>
      <c r="H3358" s="1" t="s">
        <v>24</v>
      </c>
      <c r="I3358" s="1" t="s">
        <v>25</v>
      </c>
      <c r="J3358" s="1" t="s">
        <v>26</v>
      </c>
      <c r="K3358" s="4">
        <v>1399330</v>
      </c>
      <c r="L3358" s="4" t="str">
        <f t="shared" si="366"/>
        <v>Submitted</v>
      </c>
      <c r="M3358" s="1">
        <v>950</v>
      </c>
      <c r="N3358" s="1" t="str">
        <f t="shared" si="367"/>
        <v>medium_risk</v>
      </c>
      <c r="O3358" s="1" t="str">
        <f t="shared" si="368"/>
        <v>Excellent</v>
      </c>
      <c r="P3358" s="1" t="str">
        <f t="shared" si="369"/>
        <v>Submitted</v>
      </c>
      <c r="Q3358" s="1" t="str">
        <f t="shared" si="370"/>
        <v>Invalid</v>
      </c>
      <c r="R3358" s="1" t="s">
        <v>70</v>
      </c>
      <c r="S3358" s="4">
        <v>369949</v>
      </c>
      <c r="T3358" s="1">
        <v>17.21</v>
      </c>
      <c r="U3358" s="1">
        <v>24</v>
      </c>
      <c r="V3358" s="1">
        <v>15414.54</v>
      </c>
      <c r="W3358" s="4">
        <f t="shared" si="371"/>
        <v>530568.52445002377</v>
      </c>
      <c r="X3358" s="1" t="s">
        <v>59</v>
      </c>
      <c r="Y3358" s="1" t="s">
        <v>60</v>
      </c>
      <c r="Z3358" s="8">
        <v>48820</v>
      </c>
      <c r="AA3358" s="8" t="str">
        <f>TEXT(Table2[[#This Row],[Application_Date]],"yyy")</f>
        <v>2033</v>
      </c>
      <c r="AB3358" s="8" t="str">
        <f>TEXT(Table2[[#This Row],[Application_Date]],"mmmm")</f>
        <v>August</v>
      </c>
      <c r="AC3358" s="1" t="s">
        <v>52</v>
      </c>
      <c r="AD3358" s="1" t="s">
        <v>42</v>
      </c>
      <c r="AE3358" s="1" t="s">
        <v>43</v>
      </c>
    </row>
    <row r="3359" spans="1:31" x14ac:dyDescent="0.25">
      <c r="A3359" s="1" t="s">
        <v>6858</v>
      </c>
      <c r="B3359" s="1" t="str">
        <f>IF(COUNTIF($A$2:A3359,A3359)&gt;1,"Duplicate","Unique")</f>
        <v>Unique</v>
      </c>
      <c r="C3359" s="1" t="s">
        <v>6859</v>
      </c>
      <c r="D3359" s="1" t="s">
        <v>361</v>
      </c>
      <c r="E3359" s="1" t="str">
        <f t="shared" si="365"/>
        <v>Submitted</v>
      </c>
      <c r="F3359" s="1" t="s">
        <v>35</v>
      </c>
      <c r="G3359" s="1">
        <v>61</v>
      </c>
      <c r="H3359" s="1" t="s">
        <v>36</v>
      </c>
      <c r="I3359" s="1" t="s">
        <v>48</v>
      </c>
      <c r="J3359" s="1" t="s">
        <v>26</v>
      </c>
      <c r="K3359" s="4">
        <v>2169176</v>
      </c>
      <c r="L3359" s="4" t="str">
        <f t="shared" si="366"/>
        <v>Submitted</v>
      </c>
      <c r="M3359" s="1">
        <v>412</v>
      </c>
      <c r="N3359" s="1" t="str">
        <f t="shared" si="367"/>
        <v>High_risk</v>
      </c>
      <c r="O3359" s="1" t="str">
        <f t="shared" si="368"/>
        <v>Excellent</v>
      </c>
      <c r="P3359" s="1" t="str">
        <f t="shared" si="369"/>
        <v>Submitted</v>
      </c>
      <c r="Q3359" s="1" t="str">
        <f t="shared" si="370"/>
        <v>Valid</v>
      </c>
      <c r="R3359" s="1" t="s">
        <v>70</v>
      </c>
      <c r="S3359" s="4">
        <v>3569917</v>
      </c>
      <c r="T3359" s="1">
        <v>17.350000000000001</v>
      </c>
      <c r="U3359" s="1">
        <v>120</v>
      </c>
      <c r="V3359" s="1">
        <v>29749.31</v>
      </c>
      <c r="W3359" s="4">
        <f t="shared" si="371"/>
        <v>5161504.9958333336</v>
      </c>
      <c r="X3359" s="1" t="s">
        <v>50</v>
      </c>
      <c r="Y3359" s="1" t="s">
        <v>51</v>
      </c>
      <c r="Z3359" s="8">
        <v>48821</v>
      </c>
      <c r="AA3359" s="8" t="str">
        <f>TEXT(Table2[[#This Row],[Application_Date]],"yyy")</f>
        <v>2033</v>
      </c>
      <c r="AB3359" s="8" t="str">
        <f>TEXT(Table2[[#This Row],[Application_Date]],"mmmm")</f>
        <v>August</v>
      </c>
      <c r="AC3359" s="1" t="s">
        <v>61</v>
      </c>
      <c r="AD3359" s="1" t="s">
        <v>42</v>
      </c>
      <c r="AE3359" s="1" t="s">
        <v>43</v>
      </c>
    </row>
    <row r="3360" spans="1:31" x14ac:dyDescent="0.25">
      <c r="A3360" s="1" t="s">
        <v>6860</v>
      </c>
      <c r="B3360" s="1" t="str">
        <f>IF(COUNTIF($A$2:A3360,A3360)&gt;1,"Duplicate","Unique")</f>
        <v>Unique</v>
      </c>
      <c r="C3360" s="1" t="s">
        <v>6861</v>
      </c>
      <c r="D3360" s="1" t="s">
        <v>121</v>
      </c>
      <c r="E3360" s="1" t="str">
        <f t="shared" si="365"/>
        <v>Submitted</v>
      </c>
      <c r="F3360" s="1" t="s">
        <v>47</v>
      </c>
      <c r="G3360" s="1">
        <v>34</v>
      </c>
      <c r="H3360" s="1" t="s">
        <v>24</v>
      </c>
      <c r="I3360" s="1" t="s">
        <v>25</v>
      </c>
      <c r="J3360" s="1" t="s">
        <v>26</v>
      </c>
      <c r="K3360" s="4">
        <v>1323721</v>
      </c>
      <c r="L3360" s="4" t="str">
        <f t="shared" si="366"/>
        <v>Submitted</v>
      </c>
      <c r="M3360" s="1">
        <v>300</v>
      </c>
      <c r="N3360" s="1" t="str">
        <f t="shared" si="367"/>
        <v>High_risk</v>
      </c>
      <c r="O3360" s="1" t="str">
        <f t="shared" si="368"/>
        <v>Excellent</v>
      </c>
      <c r="P3360" s="1" t="str">
        <f t="shared" si="369"/>
        <v>Submitted</v>
      </c>
      <c r="Q3360" s="1" t="str">
        <f t="shared" si="370"/>
        <v>Valid</v>
      </c>
      <c r="R3360" s="1" t="s">
        <v>70</v>
      </c>
      <c r="S3360" s="4">
        <v>4324927</v>
      </c>
      <c r="T3360" s="1">
        <v>16.22</v>
      </c>
      <c r="U3360" s="1">
        <v>60</v>
      </c>
      <c r="V3360" s="1">
        <v>72082.12</v>
      </c>
      <c r="W3360" s="4">
        <f t="shared" si="371"/>
        <v>5845859.6616666662</v>
      </c>
      <c r="X3360" s="1" t="s">
        <v>95</v>
      </c>
      <c r="Y3360" s="1" t="s">
        <v>96</v>
      </c>
      <c r="Z3360" s="8">
        <v>48822</v>
      </c>
      <c r="AA3360" s="8" t="str">
        <f>TEXT(Table2[[#This Row],[Application_Date]],"yyy")</f>
        <v>2033</v>
      </c>
      <c r="AB3360" s="8" t="str">
        <f>TEXT(Table2[[#This Row],[Application_Date]],"mmmm")</f>
        <v>August</v>
      </c>
      <c r="AC3360" s="1" t="s">
        <v>52</v>
      </c>
      <c r="AD3360" s="1" t="s">
        <v>30</v>
      </c>
      <c r="AE3360" s="1" t="s">
        <v>62</v>
      </c>
    </row>
    <row r="3361" spans="1:31" x14ac:dyDescent="0.25">
      <c r="A3361" s="1" t="s">
        <v>6862</v>
      </c>
      <c r="B3361" s="1" t="str">
        <f>IF(COUNTIF($A$2:A3361,A3361)&gt;1,"Duplicate","Unique")</f>
        <v>Unique</v>
      </c>
      <c r="C3361" s="1" t="s">
        <v>6863</v>
      </c>
      <c r="D3361" s="1" t="s">
        <v>81</v>
      </c>
      <c r="E3361" s="1" t="str">
        <f t="shared" si="365"/>
        <v>Submitted</v>
      </c>
      <c r="F3361" s="1" t="s">
        <v>35</v>
      </c>
      <c r="G3361" s="1">
        <v>18</v>
      </c>
      <c r="H3361" s="1" t="s">
        <v>24</v>
      </c>
      <c r="I3361" s="1" t="s">
        <v>25</v>
      </c>
      <c r="J3361" s="1" t="s">
        <v>49</v>
      </c>
      <c r="K3361" s="4">
        <v>648173</v>
      </c>
      <c r="L3361" s="4" t="str">
        <f t="shared" si="366"/>
        <v>Submitted</v>
      </c>
      <c r="M3361" s="1">
        <v>950</v>
      </c>
      <c r="N3361" s="1" t="str">
        <f t="shared" si="367"/>
        <v>medium_risk</v>
      </c>
      <c r="O3361" s="1" t="str">
        <f t="shared" si="368"/>
        <v>Excellent</v>
      </c>
      <c r="P3361" s="1" t="str">
        <f t="shared" si="369"/>
        <v>Submitted</v>
      </c>
      <c r="Q3361" s="1" t="str">
        <f t="shared" si="370"/>
        <v>Invalid</v>
      </c>
      <c r="R3361" s="1" t="s">
        <v>70</v>
      </c>
      <c r="S3361" s="4">
        <v>2467967</v>
      </c>
      <c r="T3361" s="1">
        <v>11.2</v>
      </c>
      <c r="U3361" s="1">
        <v>36</v>
      </c>
      <c r="V3361" s="1">
        <v>68554.64</v>
      </c>
      <c r="W3361" s="4">
        <f t="shared" si="371"/>
        <v>2303435.866780255</v>
      </c>
      <c r="X3361" s="1" t="s">
        <v>85</v>
      </c>
      <c r="Y3361" s="1" t="s">
        <v>86</v>
      </c>
      <c r="Z3361" s="8">
        <v>48823</v>
      </c>
      <c r="AA3361" s="8" t="str">
        <f>TEXT(Table2[[#This Row],[Application_Date]],"yyy")</f>
        <v>2033</v>
      </c>
      <c r="AB3361" s="8" t="str">
        <f>TEXT(Table2[[#This Row],[Application_Date]],"mmmm")</f>
        <v>September</v>
      </c>
      <c r="AC3361" s="1" t="s">
        <v>61</v>
      </c>
      <c r="AD3361" s="1" t="s">
        <v>30</v>
      </c>
      <c r="AE3361" s="1" t="s">
        <v>62</v>
      </c>
    </row>
    <row r="3362" spans="1:31" x14ac:dyDescent="0.25">
      <c r="A3362" s="1" t="s">
        <v>6864</v>
      </c>
      <c r="B3362" s="1" t="str">
        <f>IF(COUNTIF($A$2:A3362,A3362)&gt;1,"Duplicate","Unique")</f>
        <v>Unique</v>
      </c>
      <c r="C3362" s="1" t="s">
        <v>6865</v>
      </c>
      <c r="D3362" s="1" t="s">
        <v>89</v>
      </c>
      <c r="E3362" s="1" t="str">
        <f t="shared" si="365"/>
        <v>Submitted</v>
      </c>
      <c r="F3362" s="1" t="s">
        <v>35</v>
      </c>
      <c r="G3362" s="1">
        <v>60</v>
      </c>
      <c r="H3362" s="1" t="s">
        <v>24</v>
      </c>
      <c r="I3362" s="1" t="s">
        <v>25</v>
      </c>
      <c r="J3362" s="1" t="s">
        <v>26</v>
      </c>
      <c r="K3362" s="4">
        <v>473011</v>
      </c>
      <c r="L3362" s="4" t="str">
        <f t="shared" si="366"/>
        <v>Submitted</v>
      </c>
      <c r="M3362" s="1">
        <v>864</v>
      </c>
      <c r="N3362" s="1" t="str">
        <f t="shared" si="367"/>
        <v>medium_risk</v>
      </c>
      <c r="O3362" s="1" t="str">
        <f t="shared" si="368"/>
        <v>Excellent</v>
      </c>
      <c r="P3362" s="1" t="str">
        <f t="shared" si="369"/>
        <v>Submitted</v>
      </c>
      <c r="Q3362" s="1" t="str">
        <f t="shared" si="370"/>
        <v>Valid</v>
      </c>
      <c r="R3362" s="1" t="s">
        <v>6</v>
      </c>
      <c r="S3362" s="4">
        <v>2015550</v>
      </c>
      <c r="T3362" s="1">
        <v>17.66</v>
      </c>
      <c r="U3362" s="1">
        <v>36</v>
      </c>
      <c r="V3362" s="1">
        <v>55987.5</v>
      </c>
      <c r="W3362" s="4">
        <f t="shared" si="371"/>
        <v>2966217.7500000214</v>
      </c>
      <c r="X3362" s="1" t="s">
        <v>105</v>
      </c>
      <c r="Y3362" s="1" t="s">
        <v>106</v>
      </c>
      <c r="Z3362" s="8">
        <v>48824</v>
      </c>
      <c r="AA3362" s="8" t="str">
        <f>TEXT(Table2[[#This Row],[Application_Date]],"yyy")</f>
        <v>2033</v>
      </c>
      <c r="AB3362" s="8" t="str">
        <f>TEXT(Table2[[#This Row],[Application_Date]],"mmmm")</f>
        <v>September</v>
      </c>
      <c r="AC3362" s="1" t="s">
        <v>61</v>
      </c>
      <c r="AD3362" s="1" t="s">
        <v>42</v>
      </c>
      <c r="AE3362" s="1" t="s">
        <v>66</v>
      </c>
    </row>
    <row r="3363" spans="1:31" x14ac:dyDescent="0.25">
      <c r="A3363" s="1" t="s">
        <v>6866</v>
      </c>
      <c r="B3363" s="1" t="str">
        <f>IF(COUNTIF($A$2:A3363,A3363)&gt;1,"Duplicate","Unique")</f>
        <v>Unique</v>
      </c>
      <c r="C3363" s="1" t="s">
        <v>6867</v>
      </c>
      <c r="D3363" s="1" t="s">
        <v>239</v>
      </c>
      <c r="E3363" s="1" t="str">
        <f t="shared" si="365"/>
        <v>Submitted</v>
      </c>
      <c r="F3363" s="1" t="s">
        <v>47</v>
      </c>
      <c r="G3363" s="1">
        <v>50</v>
      </c>
      <c r="H3363" s="1" t="s">
        <v>24</v>
      </c>
      <c r="I3363" s="1" t="s">
        <v>25</v>
      </c>
      <c r="J3363" s="1" t="s">
        <v>26</v>
      </c>
      <c r="K3363" s="4">
        <v>2432989</v>
      </c>
      <c r="L3363" s="4" t="str">
        <f t="shared" si="366"/>
        <v>Submitted</v>
      </c>
      <c r="M3363" s="1">
        <v>461</v>
      </c>
      <c r="N3363" s="1" t="str">
        <f t="shared" si="367"/>
        <v>High_risk</v>
      </c>
      <c r="O3363" s="1" t="str">
        <f t="shared" si="368"/>
        <v>Excellent</v>
      </c>
      <c r="P3363" s="1" t="str">
        <f t="shared" si="369"/>
        <v>Submitted</v>
      </c>
      <c r="Q3363" s="1" t="str">
        <f t="shared" si="370"/>
        <v>Valid</v>
      </c>
      <c r="R3363" s="1" t="s">
        <v>70</v>
      </c>
      <c r="S3363" s="4">
        <v>1800356</v>
      </c>
      <c r="T3363" s="1">
        <v>9.2200000000000006</v>
      </c>
      <c r="U3363" s="1">
        <v>120</v>
      </c>
      <c r="V3363" s="1">
        <v>15002.97</v>
      </c>
      <c r="W3363" s="4">
        <f t="shared" si="371"/>
        <v>1383273.5266666668</v>
      </c>
      <c r="X3363" s="1" t="s">
        <v>85</v>
      </c>
      <c r="Y3363" s="1" t="s">
        <v>86</v>
      </c>
      <c r="Z3363" s="8">
        <v>48825</v>
      </c>
      <c r="AA3363" s="8" t="str">
        <f>TEXT(Table2[[#This Row],[Application_Date]],"yyy")</f>
        <v>2033</v>
      </c>
      <c r="AB3363" s="8" t="str">
        <f>TEXT(Table2[[#This Row],[Application_Date]],"mmmm")</f>
        <v>September</v>
      </c>
      <c r="AC3363" s="1" t="s">
        <v>52</v>
      </c>
      <c r="AD3363" s="1" t="s">
        <v>42</v>
      </c>
      <c r="AE3363" s="1" t="s">
        <v>43</v>
      </c>
    </row>
    <row r="3364" spans="1:31" x14ac:dyDescent="0.25">
      <c r="A3364" s="1" t="s">
        <v>6868</v>
      </c>
      <c r="B3364" s="1" t="str">
        <f>IF(COUNTIF($A$2:A3364,A3364)&gt;1,"Duplicate","Unique")</f>
        <v>Unique</v>
      </c>
      <c r="C3364" s="1" t="s">
        <v>6869</v>
      </c>
      <c r="D3364" s="1" t="s">
        <v>262</v>
      </c>
      <c r="E3364" s="1" t="str">
        <f t="shared" si="365"/>
        <v>Submitted</v>
      </c>
      <c r="F3364" s="1" t="s">
        <v>35</v>
      </c>
      <c r="G3364" s="1">
        <v>30</v>
      </c>
      <c r="H3364" s="1" t="s">
        <v>24</v>
      </c>
      <c r="I3364" s="1" t="s">
        <v>25</v>
      </c>
      <c r="J3364" s="1" t="s">
        <v>70</v>
      </c>
      <c r="K3364" s="4">
        <v>810615</v>
      </c>
      <c r="L3364" s="4" t="str">
        <f t="shared" si="366"/>
        <v>Submitted</v>
      </c>
      <c r="M3364" s="1">
        <v>700</v>
      </c>
      <c r="N3364" s="1" t="str">
        <f t="shared" si="367"/>
        <v>low_risk</v>
      </c>
      <c r="O3364" s="1" t="str">
        <f t="shared" si="368"/>
        <v>Excellent</v>
      </c>
      <c r="P3364" s="1" t="str">
        <f t="shared" si="369"/>
        <v>Submitted</v>
      </c>
      <c r="Q3364" s="1" t="str">
        <f t="shared" si="370"/>
        <v>Valid</v>
      </c>
      <c r="R3364" s="1" t="s">
        <v>27</v>
      </c>
      <c r="S3364" s="4">
        <v>4199197</v>
      </c>
      <c r="T3364" s="1">
        <v>15.49</v>
      </c>
      <c r="U3364" s="1">
        <v>180</v>
      </c>
      <c r="V3364" s="1">
        <v>23328.87</v>
      </c>
      <c r="W3364" s="4">
        <f t="shared" si="371"/>
        <v>5420463.4608333334</v>
      </c>
      <c r="X3364" s="1" t="s">
        <v>28</v>
      </c>
      <c r="Y3364" s="1" t="s">
        <v>29</v>
      </c>
      <c r="Z3364" s="8">
        <v>48826</v>
      </c>
      <c r="AA3364" s="8" t="str">
        <f>TEXT(Table2[[#This Row],[Application_Date]],"yyy")</f>
        <v>2033</v>
      </c>
      <c r="AB3364" s="8" t="str">
        <f>TEXT(Table2[[#This Row],[Application_Date]],"mmmm")</f>
        <v>September</v>
      </c>
      <c r="AC3364" s="1" t="s">
        <v>52</v>
      </c>
      <c r="AD3364" s="1" t="s">
        <v>42</v>
      </c>
      <c r="AE3364" s="1" t="s">
        <v>43</v>
      </c>
    </row>
    <row r="3365" spans="1:31" x14ac:dyDescent="0.25">
      <c r="A3365" s="1" t="s">
        <v>6870</v>
      </c>
      <c r="B3365" s="1" t="str">
        <f>IF(COUNTIF($A$2:A3365,A3365)&gt;1,"Duplicate","Unique")</f>
        <v>Unique</v>
      </c>
      <c r="C3365" s="1" t="s">
        <v>6871</v>
      </c>
      <c r="D3365" s="1" t="s">
        <v>638</v>
      </c>
      <c r="E3365" s="1" t="str">
        <f t="shared" si="365"/>
        <v>Submitted</v>
      </c>
      <c r="F3365" s="1" t="s">
        <v>47</v>
      </c>
      <c r="G3365" s="1">
        <v>47</v>
      </c>
      <c r="H3365" s="1" t="s">
        <v>36</v>
      </c>
      <c r="I3365" s="1" t="s">
        <v>48</v>
      </c>
      <c r="J3365" s="1" t="s">
        <v>70</v>
      </c>
      <c r="K3365" s="4">
        <v>-50000</v>
      </c>
      <c r="L3365" s="4" t="str">
        <f t="shared" si="366"/>
        <v>Submitted</v>
      </c>
      <c r="M3365" s="1">
        <v>546</v>
      </c>
      <c r="N3365" s="1" t="str">
        <f t="shared" si="367"/>
        <v>High_risk</v>
      </c>
      <c r="O3365" s="1" t="str">
        <f t="shared" si="368"/>
        <v>Excellent</v>
      </c>
      <c r="P3365" s="1" t="str">
        <f t="shared" si="369"/>
        <v>Submitted</v>
      </c>
      <c r="Q3365" s="1" t="str">
        <f t="shared" si="370"/>
        <v>Valid</v>
      </c>
      <c r="R3365" s="1" t="s">
        <v>6</v>
      </c>
      <c r="S3365" s="4">
        <v>1031044</v>
      </c>
      <c r="T3365" s="1">
        <v>17.149999999999999</v>
      </c>
      <c r="U3365" s="1">
        <v>24</v>
      </c>
      <c r="V3365" s="1">
        <v>42960.17</v>
      </c>
      <c r="W3365" s="4">
        <f t="shared" si="371"/>
        <v>1473533.7174934363</v>
      </c>
      <c r="X3365" s="1" t="s">
        <v>95</v>
      </c>
      <c r="Y3365" s="1" t="s">
        <v>96</v>
      </c>
      <c r="Z3365" s="8">
        <v>48827</v>
      </c>
      <c r="AA3365" s="8" t="str">
        <f>TEXT(Table2[[#This Row],[Application_Date]],"yyy")</f>
        <v>2033</v>
      </c>
      <c r="AB3365" s="8" t="str">
        <f>TEXT(Table2[[#This Row],[Application_Date]],"mmmm")</f>
        <v>September</v>
      </c>
      <c r="AC3365" s="1" t="s">
        <v>61</v>
      </c>
      <c r="AD3365" s="1" t="s">
        <v>42</v>
      </c>
      <c r="AE3365" s="1" t="s">
        <v>62</v>
      </c>
    </row>
    <row r="3366" spans="1:31" x14ac:dyDescent="0.25">
      <c r="A3366" s="1" t="s">
        <v>6872</v>
      </c>
      <c r="B3366" s="1" t="str">
        <f>IF(COUNTIF($A$2:A3366,A3366)&gt;1,"Duplicate","Unique")</f>
        <v>Unique</v>
      </c>
      <c r="C3366" s="1" t="s">
        <v>6873</v>
      </c>
      <c r="D3366" s="1" t="s">
        <v>151</v>
      </c>
      <c r="E3366" s="1" t="str">
        <f t="shared" si="365"/>
        <v>Submitted</v>
      </c>
      <c r="F3366" s="1" t="s">
        <v>35</v>
      </c>
      <c r="G3366" s="1">
        <v>36</v>
      </c>
      <c r="H3366" s="1" t="s">
        <v>36</v>
      </c>
      <c r="I3366" s="1" t="s">
        <v>25</v>
      </c>
      <c r="J3366" s="1" t="s">
        <v>49</v>
      </c>
      <c r="K3366" s="4">
        <v>1564456</v>
      </c>
      <c r="L3366" s="4" t="str">
        <f t="shared" si="366"/>
        <v>Submitted</v>
      </c>
      <c r="M3366" s="1">
        <v>419</v>
      </c>
      <c r="N3366" s="1" t="str">
        <f t="shared" si="367"/>
        <v>High_risk</v>
      </c>
      <c r="O3366" s="1" t="str">
        <f t="shared" si="368"/>
        <v>Excellent</v>
      </c>
      <c r="P3366" s="1" t="str">
        <f t="shared" si="369"/>
        <v>Submitted</v>
      </c>
      <c r="Q3366" s="1" t="str">
        <f t="shared" si="370"/>
        <v>Valid</v>
      </c>
      <c r="R3366" s="1" t="s">
        <v>82</v>
      </c>
      <c r="S3366" s="4">
        <v>2370751</v>
      </c>
      <c r="T3366" s="1">
        <v>7.64</v>
      </c>
      <c r="U3366" s="1">
        <v>36</v>
      </c>
      <c r="V3366" s="1">
        <v>65854.19</v>
      </c>
      <c r="W3366" s="4">
        <f t="shared" si="371"/>
        <v>1509378.1666051308</v>
      </c>
      <c r="X3366" s="1" t="s">
        <v>28</v>
      </c>
      <c r="Y3366" s="1" t="s">
        <v>29</v>
      </c>
      <c r="Z3366" s="8">
        <v>48828</v>
      </c>
      <c r="AA3366" s="8" t="str">
        <f>TEXT(Table2[[#This Row],[Application_Date]],"yyy")</f>
        <v>2033</v>
      </c>
      <c r="AB3366" s="8" t="str">
        <f>TEXT(Table2[[#This Row],[Application_Date]],"mmmm")</f>
        <v>September</v>
      </c>
      <c r="AC3366" s="1" t="s">
        <v>61</v>
      </c>
      <c r="AD3366" s="1" t="s">
        <v>42</v>
      </c>
      <c r="AE3366" s="1" t="s">
        <v>62</v>
      </c>
    </row>
    <row r="3367" spans="1:31" x14ac:dyDescent="0.25">
      <c r="A3367" s="1" t="s">
        <v>6874</v>
      </c>
      <c r="B3367" s="1" t="str">
        <f>IF(COUNTIF($A$2:A3367,A3367)&gt;1,"Duplicate","Unique")</f>
        <v>Unique</v>
      </c>
      <c r="C3367" s="1" t="s">
        <v>6875</v>
      </c>
      <c r="D3367" s="1" t="s">
        <v>242</v>
      </c>
      <c r="E3367" s="1" t="str">
        <f t="shared" si="365"/>
        <v>Submitted</v>
      </c>
      <c r="F3367" s="1" t="s">
        <v>35</v>
      </c>
      <c r="G3367" s="1">
        <v>29</v>
      </c>
      <c r="H3367" s="1" t="s">
        <v>24</v>
      </c>
      <c r="I3367" s="1" t="s">
        <v>48</v>
      </c>
      <c r="J3367" s="1" t="s">
        <v>26</v>
      </c>
      <c r="K3367" s="4">
        <v>2487104</v>
      </c>
      <c r="L3367" s="4" t="str">
        <f t="shared" si="366"/>
        <v>Submitted</v>
      </c>
      <c r="M3367" s="1">
        <v>589</v>
      </c>
      <c r="N3367" s="1" t="str">
        <f t="shared" si="367"/>
        <v>High_risk</v>
      </c>
      <c r="O3367" s="1" t="str">
        <f t="shared" si="368"/>
        <v>Excellent</v>
      </c>
      <c r="P3367" s="1" t="str">
        <f t="shared" si="369"/>
        <v>Submitted</v>
      </c>
      <c r="Q3367" s="1" t="str">
        <f t="shared" si="370"/>
        <v>Valid</v>
      </c>
      <c r="R3367" s="1" t="s">
        <v>82</v>
      </c>
      <c r="S3367" s="4">
        <v>4236065</v>
      </c>
      <c r="T3367" s="1">
        <v>11.58</v>
      </c>
      <c r="U3367" s="1">
        <v>180</v>
      </c>
      <c r="V3367" s="1">
        <v>23533.69</v>
      </c>
      <c r="W3367" s="4">
        <f t="shared" si="371"/>
        <v>4087802.7250000001</v>
      </c>
      <c r="X3367" s="1" t="s">
        <v>28</v>
      </c>
      <c r="Y3367" s="1" t="s">
        <v>29</v>
      </c>
      <c r="Z3367" s="8">
        <v>48829</v>
      </c>
      <c r="AA3367" s="8" t="str">
        <f>TEXT(Table2[[#This Row],[Application_Date]],"yyy")</f>
        <v>2033</v>
      </c>
      <c r="AB3367" s="8" t="str">
        <f>TEXT(Table2[[#This Row],[Application_Date]],"mmmm")</f>
        <v>September</v>
      </c>
      <c r="AC3367" s="1" t="s">
        <v>61</v>
      </c>
      <c r="AD3367" s="1" t="s">
        <v>30</v>
      </c>
      <c r="AE3367" s="1" t="s">
        <v>66</v>
      </c>
    </row>
    <row r="3368" spans="1:31" x14ac:dyDescent="0.25">
      <c r="A3368" s="1" t="s">
        <v>6876</v>
      </c>
      <c r="B3368" s="1" t="str">
        <f>IF(COUNTIF($A$2:A3368,A3368)&gt;1,"Duplicate","Unique")</f>
        <v>Unique</v>
      </c>
      <c r="C3368" s="1" t="s">
        <v>6877</v>
      </c>
      <c r="D3368" s="1" t="s">
        <v>270</v>
      </c>
      <c r="E3368" s="1" t="str">
        <f t="shared" si="365"/>
        <v>Submitted</v>
      </c>
      <c r="F3368" s="1" t="s">
        <v>47</v>
      </c>
      <c r="G3368" s="1">
        <v>40</v>
      </c>
      <c r="H3368" s="1" t="s">
        <v>24</v>
      </c>
      <c r="I3368" s="1" t="s">
        <v>25</v>
      </c>
      <c r="J3368" s="1" t="s">
        <v>26</v>
      </c>
      <c r="K3368" s="4">
        <v>1773309</v>
      </c>
      <c r="L3368" s="4" t="str">
        <f t="shared" si="366"/>
        <v>Submitted</v>
      </c>
      <c r="M3368" s="1">
        <v>536</v>
      </c>
      <c r="N3368" s="1" t="str">
        <f t="shared" si="367"/>
        <v>High_risk</v>
      </c>
      <c r="O3368" s="1" t="str">
        <f t="shared" si="368"/>
        <v>Excellent</v>
      </c>
      <c r="P3368" s="1" t="str">
        <f t="shared" si="369"/>
        <v>Submitted</v>
      </c>
      <c r="Q3368" s="1" t="str">
        <f t="shared" si="370"/>
        <v>Valid</v>
      </c>
      <c r="R3368" s="1" t="s">
        <v>27</v>
      </c>
      <c r="S3368" s="4">
        <v>4480657</v>
      </c>
      <c r="T3368" s="1">
        <v>16.53</v>
      </c>
      <c r="U3368" s="1">
        <v>12</v>
      </c>
      <c r="V3368" s="1">
        <v>373388.08</v>
      </c>
      <c r="W3368" s="4">
        <f t="shared" si="371"/>
        <v>6172294.2519989926</v>
      </c>
      <c r="X3368" s="1" t="s">
        <v>50</v>
      </c>
      <c r="Y3368" s="1" t="s">
        <v>51</v>
      </c>
      <c r="Z3368" s="8">
        <v>48830</v>
      </c>
      <c r="AA3368" s="8" t="str">
        <f>TEXT(Table2[[#This Row],[Application_Date]],"yyy")</f>
        <v>2033</v>
      </c>
      <c r="AB3368" s="8" t="str">
        <f>TEXT(Table2[[#This Row],[Application_Date]],"mmmm")</f>
        <v>September</v>
      </c>
      <c r="AC3368" s="1" t="s">
        <v>52</v>
      </c>
      <c r="AD3368" s="1" t="s">
        <v>42</v>
      </c>
      <c r="AE3368" s="1" t="s">
        <v>66</v>
      </c>
    </row>
    <row r="3369" spans="1:31" x14ac:dyDescent="0.25">
      <c r="A3369" s="1" t="s">
        <v>6878</v>
      </c>
      <c r="B3369" s="1" t="str">
        <f>IF(COUNTIF($A$2:A3369,A3369)&gt;1,"Duplicate","Unique")</f>
        <v>Unique</v>
      </c>
      <c r="C3369" s="1" t="s">
        <v>6879</v>
      </c>
      <c r="D3369" s="1" t="s">
        <v>229</v>
      </c>
      <c r="E3369" s="1" t="str">
        <f t="shared" si="365"/>
        <v>Submitted</v>
      </c>
      <c r="F3369" s="1" t="s">
        <v>47</v>
      </c>
      <c r="G3369" s="1">
        <v>36</v>
      </c>
      <c r="H3369" s="1" t="s">
        <v>36</v>
      </c>
      <c r="I3369" s="1" t="s">
        <v>25</v>
      </c>
      <c r="J3369" s="1" t="s">
        <v>70</v>
      </c>
      <c r="K3369" s="4">
        <v>2000819</v>
      </c>
      <c r="L3369" s="4" t="str">
        <f t="shared" si="366"/>
        <v>Submitted</v>
      </c>
      <c r="M3369" s="1">
        <v>774</v>
      </c>
      <c r="N3369" s="1" t="str">
        <f t="shared" si="367"/>
        <v>medium_risk</v>
      </c>
      <c r="O3369" s="1" t="str">
        <f t="shared" si="368"/>
        <v>Excellent</v>
      </c>
      <c r="P3369" s="1" t="str">
        <f t="shared" si="369"/>
        <v>Submitted</v>
      </c>
      <c r="Q3369" s="1" t="str">
        <f t="shared" si="370"/>
        <v>Valid</v>
      </c>
      <c r="R3369" s="1" t="s">
        <v>38</v>
      </c>
      <c r="S3369" s="4">
        <v>3248689</v>
      </c>
      <c r="T3369" s="1">
        <v>9.6199999999999992</v>
      </c>
      <c r="U3369" s="1">
        <v>60</v>
      </c>
      <c r="V3369" s="1">
        <v>54144.82</v>
      </c>
      <c r="W3369" s="4">
        <f t="shared" si="371"/>
        <v>2604365.6816666676</v>
      </c>
      <c r="X3369" s="1" t="s">
        <v>779</v>
      </c>
      <c r="Y3369" s="1" t="s">
        <v>40</v>
      </c>
      <c r="Z3369" s="8">
        <v>48831</v>
      </c>
      <c r="AA3369" s="8" t="str">
        <f>TEXT(Table2[[#This Row],[Application_Date]],"yyy")</f>
        <v>2033</v>
      </c>
      <c r="AB3369" s="8" t="str">
        <f>TEXT(Table2[[#This Row],[Application_Date]],"mmmm")</f>
        <v>September</v>
      </c>
      <c r="AC3369" s="1" t="s">
        <v>41</v>
      </c>
      <c r="AD3369" s="1" t="s">
        <v>42</v>
      </c>
      <c r="AE3369" s="1" t="s">
        <v>66</v>
      </c>
    </row>
    <row r="3370" spans="1:31" x14ac:dyDescent="0.25">
      <c r="A3370" s="1" t="s">
        <v>6880</v>
      </c>
      <c r="B3370" s="1" t="str">
        <f>IF(COUNTIF($A$2:A3370,A3370)&gt;1,"Duplicate","Unique")</f>
        <v>Unique</v>
      </c>
      <c r="C3370" s="1" t="s">
        <v>6881</v>
      </c>
      <c r="D3370" s="1" t="s">
        <v>262</v>
      </c>
      <c r="E3370" s="1" t="str">
        <f t="shared" si="365"/>
        <v>Submitted</v>
      </c>
      <c r="F3370" s="1" t="s">
        <v>47</v>
      </c>
      <c r="G3370" s="1">
        <v>29</v>
      </c>
      <c r="H3370" s="1" t="s">
        <v>24</v>
      </c>
      <c r="I3370" s="1" t="s">
        <v>48</v>
      </c>
      <c r="J3370" s="1" t="s">
        <v>37</v>
      </c>
      <c r="K3370" s="4">
        <v>1805351</v>
      </c>
      <c r="L3370" s="4" t="str">
        <f t="shared" si="366"/>
        <v>Submitted</v>
      </c>
      <c r="M3370" s="1">
        <v>803</v>
      </c>
      <c r="N3370" s="1" t="str">
        <f t="shared" si="367"/>
        <v>medium_risk</v>
      </c>
      <c r="O3370" s="1" t="str">
        <f t="shared" si="368"/>
        <v>Excellent</v>
      </c>
      <c r="P3370" s="1" t="str">
        <f t="shared" si="369"/>
        <v>Submitted</v>
      </c>
      <c r="Q3370" s="1" t="str">
        <f t="shared" si="370"/>
        <v>Valid</v>
      </c>
      <c r="R3370" s="1" t="s">
        <v>27</v>
      </c>
      <c r="S3370" s="4">
        <v>948850</v>
      </c>
      <c r="T3370" s="1">
        <v>8.83</v>
      </c>
      <c r="U3370" s="1">
        <v>24</v>
      </c>
      <c r="V3370" s="1">
        <v>39535.42</v>
      </c>
      <c r="W3370" s="4">
        <f t="shared" si="371"/>
        <v>698196.70510011143</v>
      </c>
      <c r="X3370" s="1" t="s">
        <v>28</v>
      </c>
      <c r="Y3370" s="1" t="s">
        <v>29</v>
      </c>
      <c r="Z3370" s="8">
        <v>48832</v>
      </c>
      <c r="AA3370" s="8" t="str">
        <f>TEXT(Table2[[#This Row],[Application_Date]],"yyy")</f>
        <v>2033</v>
      </c>
      <c r="AB3370" s="8" t="str">
        <f>TEXT(Table2[[#This Row],[Application_Date]],"mmmm")</f>
        <v>September</v>
      </c>
      <c r="AC3370" s="1" t="s">
        <v>61</v>
      </c>
      <c r="AD3370" s="1" t="s">
        <v>42</v>
      </c>
      <c r="AE3370" s="1" t="s">
        <v>31</v>
      </c>
    </row>
    <row r="3371" spans="1:31" x14ac:dyDescent="0.25">
      <c r="A3371" s="1" t="s">
        <v>6882</v>
      </c>
      <c r="B3371" s="1" t="str">
        <f>IF(COUNTIF($A$2:A3371,A3371)&gt;1,"Duplicate","Unique")</f>
        <v>Unique</v>
      </c>
      <c r="C3371" s="1" t="s">
        <v>6883</v>
      </c>
      <c r="D3371" s="1" t="s">
        <v>115</v>
      </c>
      <c r="E3371" s="1" t="str">
        <f t="shared" si="365"/>
        <v>Submitted</v>
      </c>
      <c r="F3371" s="1" t="s">
        <v>35</v>
      </c>
      <c r="G3371" s="1">
        <v>43</v>
      </c>
      <c r="H3371" s="1" t="s">
        <v>24</v>
      </c>
      <c r="I3371" s="1" t="s">
        <v>25</v>
      </c>
      <c r="J3371" s="1" t="s">
        <v>70</v>
      </c>
      <c r="K3371" s="4">
        <v>849761</v>
      </c>
      <c r="L3371" s="4" t="str">
        <f t="shared" si="366"/>
        <v>Submitted</v>
      </c>
      <c r="M3371" s="1">
        <v>846</v>
      </c>
      <c r="N3371" s="1" t="str">
        <f t="shared" si="367"/>
        <v>medium_risk</v>
      </c>
      <c r="O3371" s="1" t="str">
        <f t="shared" si="368"/>
        <v>Excellent</v>
      </c>
      <c r="P3371" s="1" t="str">
        <f t="shared" si="369"/>
        <v>Submitted</v>
      </c>
      <c r="Q3371" s="1" t="str">
        <f t="shared" si="370"/>
        <v>Valid</v>
      </c>
      <c r="R3371" s="1" t="s">
        <v>70</v>
      </c>
      <c r="S3371" s="4">
        <v>1349696</v>
      </c>
      <c r="T3371" s="1">
        <v>18.77</v>
      </c>
      <c r="U3371" s="1">
        <v>24</v>
      </c>
      <c r="V3371" s="1">
        <v>56237.33</v>
      </c>
      <c r="W3371" s="4">
        <f t="shared" si="371"/>
        <v>2111149.4936567848</v>
      </c>
      <c r="X3371" s="1" t="s">
        <v>28</v>
      </c>
      <c r="Y3371" s="1" t="s">
        <v>29</v>
      </c>
      <c r="Z3371" s="8">
        <v>48833</v>
      </c>
      <c r="AA3371" s="8" t="str">
        <f>TEXT(Table2[[#This Row],[Application_Date]],"yyy")</f>
        <v>2033</v>
      </c>
      <c r="AB3371" s="8" t="str">
        <f>TEXT(Table2[[#This Row],[Application_Date]],"mmmm")</f>
        <v>September</v>
      </c>
      <c r="AC3371" s="1" t="s">
        <v>52</v>
      </c>
      <c r="AD3371" s="1" t="s">
        <v>42</v>
      </c>
      <c r="AE3371" s="1" t="s">
        <v>31</v>
      </c>
    </row>
    <row r="3372" spans="1:31" x14ac:dyDescent="0.25">
      <c r="A3372" s="1" t="s">
        <v>6884</v>
      </c>
      <c r="B3372" s="1" t="str">
        <f>IF(COUNTIF($A$2:A3372,A3372)&gt;1,"Duplicate","Unique")</f>
        <v>Unique</v>
      </c>
      <c r="C3372" s="1" t="s">
        <v>6885</v>
      </c>
      <c r="D3372" s="1" t="s">
        <v>293</v>
      </c>
      <c r="E3372" s="1" t="str">
        <f t="shared" si="365"/>
        <v>Submitted</v>
      </c>
      <c r="F3372" s="1" t="s">
        <v>35</v>
      </c>
      <c r="G3372" s="1">
        <v>34</v>
      </c>
      <c r="H3372" s="1" t="s">
        <v>24</v>
      </c>
      <c r="I3372" s="1" t="s">
        <v>25</v>
      </c>
      <c r="J3372" s="1" t="s">
        <v>37</v>
      </c>
      <c r="K3372" s="4">
        <v>1678166</v>
      </c>
      <c r="L3372" s="4" t="str">
        <f t="shared" si="366"/>
        <v>Submitted</v>
      </c>
      <c r="M3372" s="1">
        <v>753</v>
      </c>
      <c r="N3372" s="1" t="str">
        <f t="shared" si="367"/>
        <v>medium_risk</v>
      </c>
      <c r="O3372" s="1" t="str">
        <f t="shared" si="368"/>
        <v>Excellent</v>
      </c>
      <c r="P3372" s="1" t="str">
        <f t="shared" si="369"/>
        <v>Submitted</v>
      </c>
      <c r="Q3372" s="1" t="str">
        <f t="shared" si="370"/>
        <v>Valid</v>
      </c>
      <c r="R3372" s="1" t="s">
        <v>70</v>
      </c>
      <c r="S3372" s="4">
        <v>920550</v>
      </c>
      <c r="T3372" s="1">
        <v>11.78</v>
      </c>
      <c r="U3372" s="1">
        <v>12</v>
      </c>
      <c r="V3372" s="1">
        <v>76712.5</v>
      </c>
      <c r="W3372" s="4">
        <f t="shared" si="371"/>
        <v>903919.71917415177</v>
      </c>
      <c r="X3372" s="1" t="s">
        <v>105</v>
      </c>
      <c r="Y3372" s="1" t="s">
        <v>106</v>
      </c>
      <c r="Z3372" s="8">
        <v>48834</v>
      </c>
      <c r="AA3372" s="8" t="str">
        <f>TEXT(Table2[[#This Row],[Application_Date]],"yyy")</f>
        <v>2033</v>
      </c>
      <c r="AB3372" s="8" t="str">
        <f>TEXT(Table2[[#This Row],[Application_Date]],"mmmm")</f>
        <v>September</v>
      </c>
      <c r="AC3372" s="1" t="s">
        <v>41</v>
      </c>
      <c r="AD3372" s="1" t="s">
        <v>30</v>
      </c>
      <c r="AE3372" s="1" t="s">
        <v>62</v>
      </c>
    </row>
    <row r="3373" spans="1:31" x14ac:dyDescent="0.25">
      <c r="A3373" s="1" t="s">
        <v>6886</v>
      </c>
      <c r="B3373" s="1" t="str">
        <f>IF(COUNTIF($A$2:A3373,A3373)&gt;1,"Duplicate","Unique")</f>
        <v>Unique</v>
      </c>
      <c r="C3373" s="1" t="s">
        <v>6887</v>
      </c>
      <c r="D3373" s="1" t="s">
        <v>659</v>
      </c>
      <c r="E3373" s="1" t="str">
        <f t="shared" si="365"/>
        <v>Submitted</v>
      </c>
      <c r="F3373" s="1" t="s">
        <v>35</v>
      </c>
      <c r="G3373" s="1">
        <v>29</v>
      </c>
      <c r="H3373" s="1" t="s">
        <v>24</v>
      </c>
      <c r="I3373" s="1" t="s">
        <v>48</v>
      </c>
      <c r="J3373" s="1" t="s">
        <v>37</v>
      </c>
      <c r="K3373" s="4">
        <v>1049597</v>
      </c>
      <c r="L3373" s="4" t="str">
        <f t="shared" si="366"/>
        <v>Submitted</v>
      </c>
      <c r="M3373" s="1">
        <v>775</v>
      </c>
      <c r="N3373" s="1" t="str">
        <f t="shared" si="367"/>
        <v>medium_risk</v>
      </c>
      <c r="O3373" s="1" t="str">
        <f t="shared" si="368"/>
        <v>Excellent</v>
      </c>
      <c r="P3373" s="1" t="str">
        <f t="shared" si="369"/>
        <v>Submitted</v>
      </c>
      <c r="Q3373" s="1" t="str">
        <f t="shared" si="370"/>
        <v>Valid</v>
      </c>
      <c r="R3373" s="1" t="s">
        <v>6</v>
      </c>
      <c r="S3373" s="4">
        <v>4886154</v>
      </c>
      <c r="T3373" s="1">
        <v>17.809999999999999</v>
      </c>
      <c r="U3373" s="1">
        <v>12</v>
      </c>
      <c r="V3373" s="1">
        <v>407179.5</v>
      </c>
      <c r="W3373" s="4">
        <f t="shared" si="371"/>
        <v>7251998.2023171373</v>
      </c>
      <c r="X3373" s="1" t="s">
        <v>39</v>
      </c>
      <c r="Y3373" s="1" t="s">
        <v>40</v>
      </c>
      <c r="Z3373" s="8">
        <v>48835</v>
      </c>
      <c r="AA3373" s="8" t="str">
        <f>TEXT(Table2[[#This Row],[Application_Date]],"yyy")</f>
        <v>2033</v>
      </c>
      <c r="AB3373" s="8" t="str">
        <f>TEXT(Table2[[#This Row],[Application_Date]],"mmmm")</f>
        <v>September</v>
      </c>
      <c r="AC3373" s="1" t="s">
        <v>41</v>
      </c>
      <c r="AD3373" s="1" t="s">
        <v>42</v>
      </c>
      <c r="AE3373" s="1" t="s">
        <v>43</v>
      </c>
    </row>
    <row r="3374" spans="1:31" x14ac:dyDescent="0.25">
      <c r="A3374" s="1" t="s">
        <v>6888</v>
      </c>
      <c r="B3374" s="1" t="str">
        <f>IF(COUNTIF($A$2:A3374,A3374)&gt;1,"Duplicate","Unique")</f>
        <v>Unique</v>
      </c>
      <c r="C3374" s="1" t="s">
        <v>6889</v>
      </c>
      <c r="D3374" s="1" t="s">
        <v>575</v>
      </c>
      <c r="E3374" s="1" t="str">
        <f t="shared" si="365"/>
        <v>Submitted</v>
      </c>
      <c r="F3374" s="1" t="s">
        <v>35</v>
      </c>
      <c r="G3374" s="1">
        <v>34</v>
      </c>
      <c r="H3374" s="1" t="s">
        <v>36</v>
      </c>
      <c r="I3374" s="1" t="s">
        <v>48</v>
      </c>
      <c r="J3374" s="1" t="s">
        <v>70</v>
      </c>
      <c r="K3374" s="4">
        <v>2055727</v>
      </c>
      <c r="L3374" s="4" t="str">
        <f t="shared" si="366"/>
        <v>Submitted</v>
      </c>
      <c r="M3374" s="1">
        <v>498</v>
      </c>
      <c r="N3374" s="1" t="str">
        <f t="shared" si="367"/>
        <v>High_risk</v>
      </c>
      <c r="O3374" s="1" t="str">
        <f t="shared" si="368"/>
        <v>Excellent</v>
      </c>
      <c r="P3374" s="1" t="str">
        <f t="shared" si="369"/>
        <v>Submitted</v>
      </c>
      <c r="Q3374" s="1" t="str">
        <f t="shared" si="370"/>
        <v>Valid</v>
      </c>
      <c r="R3374" s="1" t="s">
        <v>70</v>
      </c>
      <c r="S3374" s="4">
        <v>256614</v>
      </c>
      <c r="T3374" s="1">
        <v>7.08</v>
      </c>
      <c r="U3374" s="1">
        <v>12</v>
      </c>
      <c r="V3374" s="1">
        <v>21384.5</v>
      </c>
      <c r="W3374" s="4">
        <f t="shared" si="371"/>
        <v>151984.4081810998</v>
      </c>
      <c r="X3374" s="1" t="s">
        <v>59</v>
      </c>
      <c r="Y3374" s="1" t="s">
        <v>60</v>
      </c>
      <c r="Z3374" s="8">
        <v>48836</v>
      </c>
      <c r="AA3374" s="8" t="str">
        <f>TEXT(Table2[[#This Row],[Application_Date]],"yyy")</f>
        <v>2033</v>
      </c>
      <c r="AB3374" s="8" t="str">
        <f>TEXT(Table2[[#This Row],[Application_Date]],"mmmm")</f>
        <v>September</v>
      </c>
      <c r="AC3374" s="1" t="s">
        <v>52</v>
      </c>
      <c r="AD3374" s="1" t="s">
        <v>30</v>
      </c>
      <c r="AE3374" s="1" t="s">
        <v>31</v>
      </c>
    </row>
    <row r="3375" spans="1:31" x14ac:dyDescent="0.25">
      <c r="A3375" s="1" t="s">
        <v>6890</v>
      </c>
      <c r="B3375" s="1" t="str">
        <f>IF(COUNTIF($A$2:A3375,A3375)&gt;1,"Duplicate","Unique")</f>
        <v>Unique</v>
      </c>
      <c r="C3375" s="1" t="s">
        <v>6891</v>
      </c>
      <c r="D3375" s="1" t="s">
        <v>172</v>
      </c>
      <c r="E3375" s="1" t="str">
        <f t="shared" si="365"/>
        <v>Submitted</v>
      </c>
      <c r="F3375" s="1" t="s">
        <v>35</v>
      </c>
      <c r="G3375" s="1">
        <v>41</v>
      </c>
      <c r="H3375" s="1" t="s">
        <v>24</v>
      </c>
      <c r="I3375" s="1" t="s">
        <v>25</v>
      </c>
      <c r="J3375" s="1" t="s">
        <v>37</v>
      </c>
      <c r="K3375" s="4">
        <v>844174</v>
      </c>
      <c r="L3375" s="4" t="str">
        <f t="shared" si="366"/>
        <v>Submitted</v>
      </c>
      <c r="M3375" s="1">
        <v>314</v>
      </c>
      <c r="N3375" s="1" t="str">
        <f t="shared" si="367"/>
        <v>High_risk</v>
      </c>
      <c r="O3375" s="1" t="str">
        <f t="shared" si="368"/>
        <v>Excellent</v>
      </c>
      <c r="P3375" s="1" t="str">
        <f t="shared" si="369"/>
        <v>Submitted</v>
      </c>
      <c r="Q3375" s="1" t="str">
        <f t="shared" si="370"/>
        <v>Valid</v>
      </c>
      <c r="R3375" s="1" t="s">
        <v>70</v>
      </c>
      <c r="S3375" s="4">
        <v>3110845</v>
      </c>
      <c r="T3375" s="1">
        <v>14.79</v>
      </c>
      <c r="U3375" s="1">
        <v>60</v>
      </c>
      <c r="V3375" s="1">
        <v>51847.42</v>
      </c>
      <c r="W3375" s="4">
        <f t="shared" si="371"/>
        <v>3834116.4624999999</v>
      </c>
      <c r="X3375" s="1" t="s">
        <v>85</v>
      </c>
      <c r="Y3375" s="1" t="s">
        <v>86</v>
      </c>
      <c r="Z3375" s="8">
        <v>48837</v>
      </c>
      <c r="AA3375" s="8" t="str">
        <f>TEXT(Table2[[#This Row],[Application_Date]],"yyy")</f>
        <v>2033</v>
      </c>
      <c r="AB3375" s="8" t="str">
        <f>TEXT(Table2[[#This Row],[Application_Date]],"mmmm")</f>
        <v>September</v>
      </c>
      <c r="AC3375" s="1" t="s">
        <v>61</v>
      </c>
      <c r="AD3375" s="1" t="s">
        <v>42</v>
      </c>
      <c r="AE3375" s="1" t="s">
        <v>43</v>
      </c>
    </row>
    <row r="3376" spans="1:31" x14ac:dyDescent="0.25">
      <c r="A3376" s="1" t="s">
        <v>6892</v>
      </c>
      <c r="B3376" s="1" t="str">
        <f>IF(COUNTIF($A$2:A3376,A3376)&gt;1,"Duplicate","Unique")</f>
        <v>Unique</v>
      </c>
      <c r="C3376" s="1" t="s">
        <v>6893</v>
      </c>
      <c r="D3376" s="1" t="s">
        <v>234</v>
      </c>
      <c r="E3376" s="1" t="str">
        <f t="shared" si="365"/>
        <v>Submitted</v>
      </c>
      <c r="F3376" s="1" t="s">
        <v>47</v>
      </c>
      <c r="G3376" s="1">
        <v>61</v>
      </c>
      <c r="H3376" s="1" t="s">
        <v>36</v>
      </c>
      <c r="I3376" s="1" t="s">
        <v>25</v>
      </c>
      <c r="J3376" s="1" t="s">
        <v>37</v>
      </c>
      <c r="K3376" s="4">
        <v>1713520</v>
      </c>
      <c r="L3376" s="4" t="str">
        <f t="shared" si="366"/>
        <v>Submitted</v>
      </c>
      <c r="M3376" s="1">
        <v>891</v>
      </c>
      <c r="N3376" s="1" t="str">
        <f t="shared" si="367"/>
        <v>medium_risk</v>
      </c>
      <c r="O3376" s="1" t="str">
        <f t="shared" si="368"/>
        <v>Excellent</v>
      </c>
      <c r="P3376" s="1" t="str">
        <f t="shared" si="369"/>
        <v>Submitted</v>
      </c>
      <c r="Q3376" s="1" t="str">
        <f t="shared" si="370"/>
        <v>Valid</v>
      </c>
      <c r="R3376" s="1" t="s">
        <v>6</v>
      </c>
      <c r="S3376" s="4">
        <v>1851132</v>
      </c>
      <c r="T3376" s="1">
        <v>16.45</v>
      </c>
      <c r="U3376" s="1">
        <v>12</v>
      </c>
      <c r="V3376" s="1">
        <v>154261</v>
      </c>
      <c r="W3376" s="4">
        <f t="shared" si="371"/>
        <v>2537673.9180579241</v>
      </c>
      <c r="X3376" s="1" t="s">
        <v>105</v>
      </c>
      <c r="Y3376" s="1" t="s">
        <v>106</v>
      </c>
      <c r="Z3376" s="8">
        <v>48838</v>
      </c>
      <c r="AA3376" s="8" t="str">
        <f>TEXT(Table2[[#This Row],[Application_Date]],"yyy")</f>
        <v>2033</v>
      </c>
      <c r="AB3376" s="8" t="str">
        <f>TEXT(Table2[[#This Row],[Application_Date]],"mmmm")</f>
        <v>September</v>
      </c>
      <c r="AC3376" s="1" t="s">
        <v>61</v>
      </c>
      <c r="AD3376" s="1" t="s">
        <v>42</v>
      </c>
      <c r="AE3376" s="1" t="s">
        <v>66</v>
      </c>
    </row>
    <row r="3377" spans="1:31" x14ac:dyDescent="0.25">
      <c r="A3377" s="1" t="s">
        <v>6894</v>
      </c>
      <c r="B3377" s="1" t="str">
        <f>IF(COUNTIF($A$2:A3377,A3377)&gt;1,"Duplicate","Unique")</f>
        <v>Unique</v>
      </c>
      <c r="C3377" s="1" t="s">
        <v>6895</v>
      </c>
      <c r="D3377" s="1" t="s">
        <v>392</v>
      </c>
      <c r="E3377" s="1" t="str">
        <f t="shared" si="365"/>
        <v>Submitted</v>
      </c>
      <c r="F3377" s="1" t="s">
        <v>35</v>
      </c>
      <c r="G3377" s="1">
        <v>33</v>
      </c>
      <c r="H3377" s="1" t="s">
        <v>36</v>
      </c>
      <c r="I3377" s="1" t="s">
        <v>48</v>
      </c>
      <c r="J3377" s="1" t="s">
        <v>26</v>
      </c>
      <c r="K3377" s="4">
        <v>2287144</v>
      </c>
      <c r="L3377" s="4" t="str">
        <f t="shared" si="366"/>
        <v>Submitted</v>
      </c>
      <c r="M3377" s="1">
        <v>523</v>
      </c>
      <c r="N3377" s="1" t="str">
        <f t="shared" si="367"/>
        <v>High_risk</v>
      </c>
      <c r="O3377" s="1" t="str">
        <f t="shared" si="368"/>
        <v>Excellent</v>
      </c>
      <c r="P3377" s="1" t="str">
        <f t="shared" si="369"/>
        <v>Submitted</v>
      </c>
      <c r="Q3377" s="1" t="str">
        <f t="shared" si="370"/>
        <v>Valid</v>
      </c>
      <c r="R3377" s="1" t="s">
        <v>27</v>
      </c>
      <c r="S3377" s="4">
        <v>1560855</v>
      </c>
      <c r="T3377" s="1">
        <v>7.33</v>
      </c>
      <c r="U3377" s="1">
        <v>12</v>
      </c>
      <c r="V3377" s="1">
        <v>130071.25</v>
      </c>
      <c r="W3377" s="4">
        <f t="shared" si="371"/>
        <v>956556.29313587793</v>
      </c>
      <c r="X3377" s="1" t="s">
        <v>59</v>
      </c>
      <c r="Y3377" s="1" t="s">
        <v>60</v>
      </c>
      <c r="Z3377" s="8">
        <v>48839</v>
      </c>
      <c r="AA3377" s="8" t="str">
        <f>TEXT(Table2[[#This Row],[Application_Date]],"yyy")</f>
        <v>2033</v>
      </c>
      <c r="AB3377" s="8" t="str">
        <f>TEXT(Table2[[#This Row],[Application_Date]],"mmmm")</f>
        <v>September</v>
      </c>
      <c r="AC3377" s="1" t="s">
        <v>61</v>
      </c>
      <c r="AD3377" s="1" t="s">
        <v>42</v>
      </c>
      <c r="AE3377" s="1" t="s">
        <v>31</v>
      </c>
    </row>
    <row r="3378" spans="1:31" x14ac:dyDescent="0.25">
      <c r="A3378" s="1" t="s">
        <v>6896</v>
      </c>
      <c r="B3378" s="1" t="str">
        <f>IF(COUNTIF($A$2:A3378,A3378)&gt;1,"Duplicate","Unique")</f>
        <v>Unique</v>
      </c>
      <c r="C3378" s="1" t="s">
        <v>6897</v>
      </c>
      <c r="D3378" s="1" t="s">
        <v>23</v>
      </c>
      <c r="E3378" s="1" t="str">
        <f t="shared" si="365"/>
        <v>Submitted</v>
      </c>
      <c r="F3378" s="1" t="s">
        <v>35</v>
      </c>
      <c r="G3378" s="1">
        <v>25</v>
      </c>
      <c r="H3378" s="1" t="s">
        <v>24</v>
      </c>
      <c r="I3378" s="1" t="s">
        <v>48</v>
      </c>
      <c r="J3378" s="1" t="s">
        <v>37</v>
      </c>
      <c r="K3378" s="4">
        <v>1883375</v>
      </c>
      <c r="L3378" s="4" t="str">
        <f t="shared" si="366"/>
        <v>Submitted</v>
      </c>
      <c r="M3378" s="1">
        <v>809</v>
      </c>
      <c r="N3378" s="1" t="str">
        <f t="shared" si="367"/>
        <v>medium_risk</v>
      </c>
      <c r="O3378" s="1" t="str">
        <f t="shared" si="368"/>
        <v>Excellent</v>
      </c>
      <c r="P3378" s="1" t="str">
        <f t="shared" si="369"/>
        <v>Submitted</v>
      </c>
      <c r="Q3378" s="1" t="str">
        <f t="shared" si="370"/>
        <v>Valid</v>
      </c>
      <c r="R3378" s="1" t="s">
        <v>6</v>
      </c>
      <c r="S3378" s="4">
        <v>3861402</v>
      </c>
      <c r="T3378" s="1">
        <v>14.41</v>
      </c>
      <c r="U3378" s="1">
        <v>60</v>
      </c>
      <c r="V3378" s="1">
        <v>64356.7</v>
      </c>
      <c r="W3378" s="4">
        <f t="shared" si="371"/>
        <v>4636900.2350000003</v>
      </c>
      <c r="X3378" s="1" t="s">
        <v>85</v>
      </c>
      <c r="Y3378" s="1" t="s">
        <v>86</v>
      </c>
      <c r="Z3378" s="8">
        <v>48840</v>
      </c>
      <c r="AA3378" s="8" t="str">
        <f>TEXT(Table2[[#This Row],[Application_Date]],"yyy")</f>
        <v>2033</v>
      </c>
      <c r="AB3378" s="8" t="str">
        <f>TEXT(Table2[[#This Row],[Application_Date]],"mmmm")</f>
        <v>September</v>
      </c>
      <c r="AC3378" s="1" t="s">
        <v>41</v>
      </c>
      <c r="AD3378" s="1" t="s">
        <v>42</v>
      </c>
      <c r="AE3378" s="1" t="s">
        <v>62</v>
      </c>
    </row>
    <row r="3379" spans="1:31" x14ac:dyDescent="0.25">
      <c r="A3379" s="1" t="s">
        <v>6898</v>
      </c>
      <c r="B3379" s="1" t="str">
        <f>IF(COUNTIF($A$2:A3379,A3379)&gt;1,"Duplicate","Unique")</f>
        <v>Unique</v>
      </c>
      <c r="C3379" s="1" t="s">
        <v>6899</v>
      </c>
      <c r="D3379" s="1" t="s">
        <v>99</v>
      </c>
      <c r="E3379" s="1" t="str">
        <f t="shared" si="365"/>
        <v>Submitted</v>
      </c>
      <c r="F3379" s="1" t="s">
        <v>47</v>
      </c>
      <c r="G3379" s="1">
        <v>55</v>
      </c>
      <c r="H3379" s="1" t="s">
        <v>24</v>
      </c>
      <c r="I3379" s="1" t="s">
        <v>25</v>
      </c>
      <c r="J3379" s="1" t="s">
        <v>26</v>
      </c>
      <c r="K3379" s="4">
        <v>1085145</v>
      </c>
      <c r="L3379" s="4" t="str">
        <f t="shared" si="366"/>
        <v>Submitted</v>
      </c>
      <c r="M3379" s="1">
        <v>764</v>
      </c>
      <c r="N3379" s="1" t="str">
        <f t="shared" si="367"/>
        <v>medium_risk</v>
      </c>
      <c r="O3379" s="1" t="str">
        <f t="shared" si="368"/>
        <v>Excellent</v>
      </c>
      <c r="P3379" s="1" t="str">
        <f t="shared" si="369"/>
        <v>Submitted</v>
      </c>
      <c r="Q3379" s="1" t="str">
        <f t="shared" si="370"/>
        <v>Valid</v>
      </c>
      <c r="R3379" s="1" t="s">
        <v>6</v>
      </c>
      <c r="S3379" s="4">
        <v>4914513</v>
      </c>
      <c r="T3379" s="1">
        <v>7</v>
      </c>
      <c r="U3379" s="1">
        <v>36</v>
      </c>
      <c r="V3379" s="1">
        <v>136514.25</v>
      </c>
      <c r="W3379" s="4">
        <f t="shared" si="371"/>
        <v>2866799.437409902</v>
      </c>
      <c r="X3379" s="1" t="s">
        <v>95</v>
      </c>
      <c r="Y3379" s="1" t="s">
        <v>96</v>
      </c>
      <c r="Z3379" s="8">
        <v>48841</v>
      </c>
      <c r="AA3379" s="8" t="str">
        <f>TEXT(Table2[[#This Row],[Application_Date]],"yyy")</f>
        <v>2033</v>
      </c>
      <c r="AB3379" s="8" t="str">
        <f>TEXT(Table2[[#This Row],[Application_Date]],"mmmm")</f>
        <v>September</v>
      </c>
      <c r="AC3379" s="1" t="s">
        <v>61</v>
      </c>
      <c r="AD3379" s="1" t="s">
        <v>42</v>
      </c>
      <c r="AE3379" s="1" t="s">
        <v>66</v>
      </c>
    </row>
    <row r="3380" spans="1:31" x14ac:dyDescent="0.25">
      <c r="A3380" s="1" t="s">
        <v>6900</v>
      </c>
      <c r="B3380" s="1" t="str">
        <f>IF(COUNTIF($A$2:A3380,A3380)&gt;1,"Duplicate","Unique")</f>
        <v>Unique</v>
      </c>
      <c r="C3380" s="1" t="s">
        <v>6901</v>
      </c>
      <c r="D3380" s="1" t="s">
        <v>121</v>
      </c>
      <c r="E3380" s="1" t="str">
        <f t="shared" si="365"/>
        <v>Submitted</v>
      </c>
      <c r="F3380" s="1" t="s">
        <v>35</v>
      </c>
      <c r="G3380" s="1">
        <v>52</v>
      </c>
      <c r="H3380" s="1" t="s">
        <v>24</v>
      </c>
      <c r="I3380" s="1" t="s">
        <v>48</v>
      </c>
      <c r="J3380" s="1" t="s">
        <v>70</v>
      </c>
      <c r="K3380" s="4">
        <v>1163306</v>
      </c>
      <c r="L3380" s="4" t="str">
        <f t="shared" si="366"/>
        <v>Submitted</v>
      </c>
      <c r="M3380" s="1">
        <v>380</v>
      </c>
      <c r="N3380" s="1" t="str">
        <f t="shared" si="367"/>
        <v>High_risk</v>
      </c>
      <c r="O3380" s="1" t="str">
        <f t="shared" si="368"/>
        <v>Excellent</v>
      </c>
      <c r="P3380" s="1" t="str">
        <f t="shared" si="369"/>
        <v>Submitted</v>
      </c>
      <c r="Q3380" s="1" t="str">
        <f t="shared" si="370"/>
        <v>Valid</v>
      </c>
      <c r="R3380" s="1" t="s">
        <v>38</v>
      </c>
      <c r="S3380" s="4">
        <v>2739547</v>
      </c>
      <c r="T3380" s="1">
        <v>8.48</v>
      </c>
      <c r="U3380" s="1">
        <v>60</v>
      </c>
      <c r="V3380" s="1">
        <v>45659.12</v>
      </c>
      <c r="W3380" s="4">
        <f t="shared" si="371"/>
        <v>1935946.5466666894</v>
      </c>
      <c r="X3380" s="1" t="s">
        <v>85</v>
      </c>
      <c r="Y3380" s="1" t="s">
        <v>86</v>
      </c>
      <c r="Z3380" s="8">
        <v>48842</v>
      </c>
      <c r="AA3380" s="8" t="str">
        <f>TEXT(Table2[[#This Row],[Application_Date]],"yyy")</f>
        <v>2033</v>
      </c>
      <c r="AB3380" s="8" t="str">
        <f>TEXT(Table2[[#This Row],[Application_Date]],"mmmm")</f>
        <v>September</v>
      </c>
      <c r="AC3380" s="1" t="s">
        <v>61</v>
      </c>
      <c r="AD3380" s="1" t="s">
        <v>30</v>
      </c>
      <c r="AE3380" s="1" t="s">
        <v>62</v>
      </c>
    </row>
    <row r="3381" spans="1:31" x14ac:dyDescent="0.25">
      <c r="A3381" s="1" t="s">
        <v>6902</v>
      </c>
      <c r="B3381" s="1" t="str">
        <f>IF(COUNTIF($A$2:A3381,A3381)&gt;1,"Duplicate","Unique")</f>
        <v>Unique</v>
      </c>
      <c r="C3381" s="1" t="s">
        <v>6903</v>
      </c>
      <c r="D3381" s="1" t="s">
        <v>23</v>
      </c>
      <c r="E3381" s="1" t="str">
        <f t="shared" si="365"/>
        <v>Submitted</v>
      </c>
      <c r="F3381" s="1" t="s">
        <v>35</v>
      </c>
      <c r="G3381" s="1">
        <v>36</v>
      </c>
      <c r="H3381" s="1" t="s">
        <v>24</v>
      </c>
      <c r="I3381" s="1" t="s">
        <v>48</v>
      </c>
      <c r="J3381" s="1" t="s">
        <v>49</v>
      </c>
      <c r="K3381" s="4">
        <v>507581</v>
      </c>
      <c r="L3381" s="4" t="str">
        <f t="shared" si="366"/>
        <v>Submitted</v>
      </c>
      <c r="M3381" s="1">
        <v>727</v>
      </c>
      <c r="N3381" s="1" t="str">
        <f t="shared" si="367"/>
        <v>low_risk</v>
      </c>
      <c r="O3381" s="1" t="str">
        <f t="shared" si="368"/>
        <v>Excellent</v>
      </c>
      <c r="P3381" s="1" t="str">
        <f t="shared" si="369"/>
        <v>Submitted</v>
      </c>
      <c r="Q3381" s="1" t="str">
        <f t="shared" si="370"/>
        <v>Valid</v>
      </c>
      <c r="R3381" s="1" t="s">
        <v>70</v>
      </c>
      <c r="S3381" s="4">
        <v>353041</v>
      </c>
      <c r="T3381" s="1">
        <v>7.11</v>
      </c>
      <c r="U3381" s="1">
        <v>120</v>
      </c>
      <c r="V3381" s="1">
        <v>2942.01</v>
      </c>
      <c r="W3381" s="4">
        <f t="shared" si="371"/>
        <v>209176.79250000001</v>
      </c>
      <c r="X3381" s="1" t="s">
        <v>59</v>
      </c>
      <c r="Y3381" s="1" t="s">
        <v>60</v>
      </c>
      <c r="Z3381" s="8">
        <v>48843</v>
      </c>
      <c r="AA3381" s="8" t="str">
        <f>TEXT(Table2[[#This Row],[Application_Date]],"yyy")</f>
        <v>2033</v>
      </c>
      <c r="AB3381" s="8" t="str">
        <f>TEXT(Table2[[#This Row],[Application_Date]],"mmmm")</f>
        <v>September</v>
      </c>
      <c r="AC3381" s="1" t="s">
        <v>61</v>
      </c>
      <c r="AD3381" s="1" t="s">
        <v>30</v>
      </c>
      <c r="AE3381" s="1" t="s">
        <v>43</v>
      </c>
    </row>
    <row r="3382" spans="1:31" x14ac:dyDescent="0.25">
      <c r="A3382" s="1" t="s">
        <v>6904</v>
      </c>
      <c r="B3382" s="1" t="str">
        <f>IF(COUNTIF($A$2:A3382,A3382)&gt;1,"Duplicate","Unique")</f>
        <v>Unique</v>
      </c>
      <c r="C3382" s="1" t="s">
        <v>6905</v>
      </c>
      <c r="D3382" s="1" t="s">
        <v>81</v>
      </c>
      <c r="E3382" s="1" t="str">
        <f t="shared" si="365"/>
        <v>Submitted</v>
      </c>
      <c r="F3382" s="1" t="s">
        <v>35</v>
      </c>
      <c r="G3382" s="1">
        <v>47</v>
      </c>
      <c r="H3382" s="1" t="s">
        <v>24</v>
      </c>
      <c r="I3382" s="1" t="s">
        <v>48</v>
      </c>
      <c r="J3382" s="1" t="s">
        <v>37</v>
      </c>
      <c r="K3382" s="4">
        <v>1178158</v>
      </c>
      <c r="L3382" s="4" t="str">
        <f t="shared" si="366"/>
        <v>Submitted</v>
      </c>
      <c r="M3382" s="1">
        <v>345</v>
      </c>
      <c r="N3382" s="1" t="str">
        <f t="shared" si="367"/>
        <v>High_risk</v>
      </c>
      <c r="O3382" s="1" t="str">
        <f t="shared" si="368"/>
        <v>Excellent</v>
      </c>
      <c r="P3382" s="1" t="str">
        <f t="shared" si="369"/>
        <v>Submitted</v>
      </c>
      <c r="Q3382" s="1" t="str">
        <f t="shared" si="370"/>
        <v>Valid</v>
      </c>
      <c r="R3382" s="1" t="s">
        <v>70</v>
      </c>
      <c r="S3382" s="4">
        <v>4887243</v>
      </c>
      <c r="T3382" s="1">
        <v>8.7100000000000009</v>
      </c>
      <c r="U3382" s="1">
        <v>120</v>
      </c>
      <c r="V3382" s="1">
        <v>40727.03</v>
      </c>
      <c r="W3382" s="4">
        <f t="shared" si="371"/>
        <v>3547323.8775000004</v>
      </c>
      <c r="X3382" s="1" t="s">
        <v>85</v>
      </c>
      <c r="Y3382" s="1" t="s">
        <v>86</v>
      </c>
      <c r="Z3382" s="8">
        <v>48844</v>
      </c>
      <c r="AA3382" s="8" t="str">
        <f>TEXT(Table2[[#This Row],[Application_Date]],"yyy")</f>
        <v>2033</v>
      </c>
      <c r="AB3382" s="8" t="str">
        <f>TEXT(Table2[[#This Row],[Application_Date]],"mmmm")</f>
        <v>September</v>
      </c>
      <c r="AC3382" s="1" t="s">
        <v>52</v>
      </c>
      <c r="AD3382" s="1" t="s">
        <v>42</v>
      </c>
      <c r="AE3382" s="1" t="s">
        <v>62</v>
      </c>
    </row>
    <row r="3383" spans="1:31" x14ac:dyDescent="0.25">
      <c r="A3383" s="1" t="s">
        <v>6906</v>
      </c>
      <c r="B3383" s="1" t="str">
        <f>IF(COUNTIF($A$2:A3383,A3383)&gt;1,"Duplicate","Unique")</f>
        <v>Unique</v>
      </c>
      <c r="C3383" s="1" t="s">
        <v>6907</v>
      </c>
      <c r="D3383" s="1" t="s">
        <v>262</v>
      </c>
      <c r="E3383" s="1" t="str">
        <f t="shared" si="365"/>
        <v>Submitted</v>
      </c>
      <c r="F3383" s="1" t="s">
        <v>35</v>
      </c>
      <c r="G3383" s="1">
        <v>37</v>
      </c>
      <c r="H3383" s="1" t="s">
        <v>36</v>
      </c>
      <c r="I3383" s="1" t="s">
        <v>48</v>
      </c>
      <c r="J3383" s="1" t="s">
        <v>49</v>
      </c>
      <c r="K3383" s="4">
        <v>452736</v>
      </c>
      <c r="L3383" s="4" t="str">
        <f t="shared" si="366"/>
        <v>Submitted</v>
      </c>
      <c r="M3383" s="1">
        <v>383</v>
      </c>
      <c r="N3383" s="1" t="str">
        <f t="shared" si="367"/>
        <v>High_risk</v>
      </c>
      <c r="O3383" s="1" t="str">
        <f t="shared" si="368"/>
        <v>Excellent</v>
      </c>
      <c r="P3383" s="1" t="str">
        <f t="shared" si="369"/>
        <v>Submitted</v>
      </c>
      <c r="Q3383" s="1" t="str">
        <f t="shared" si="370"/>
        <v>Valid</v>
      </c>
      <c r="R3383" s="1" t="s">
        <v>38</v>
      </c>
      <c r="S3383" s="4">
        <v>2957164</v>
      </c>
      <c r="T3383" s="1">
        <v>9.02</v>
      </c>
      <c r="U3383" s="1">
        <v>12</v>
      </c>
      <c r="V3383" s="1">
        <v>246430.33</v>
      </c>
      <c r="W3383" s="4">
        <f t="shared" si="371"/>
        <v>2225468.4890443743</v>
      </c>
      <c r="X3383" s="1" t="s">
        <v>85</v>
      </c>
      <c r="Y3383" s="1" t="s">
        <v>86</v>
      </c>
      <c r="Z3383" s="8">
        <v>48845</v>
      </c>
      <c r="AA3383" s="8" t="str">
        <f>TEXT(Table2[[#This Row],[Application_Date]],"yyy")</f>
        <v>2033</v>
      </c>
      <c r="AB3383" s="8" t="str">
        <f>TEXT(Table2[[#This Row],[Application_Date]],"mmmm")</f>
        <v>September</v>
      </c>
      <c r="AC3383" s="1" t="s">
        <v>41</v>
      </c>
      <c r="AD3383" s="1" t="s">
        <v>30</v>
      </c>
      <c r="AE3383" s="1" t="s">
        <v>66</v>
      </c>
    </row>
    <row r="3384" spans="1:31" x14ac:dyDescent="0.25">
      <c r="A3384" s="1" t="s">
        <v>6908</v>
      </c>
      <c r="B3384" s="1" t="str">
        <f>IF(COUNTIF($A$2:A3384,A3384)&gt;1,"Duplicate","Unique")</f>
        <v>Unique</v>
      </c>
      <c r="C3384" s="1" t="s">
        <v>6909</v>
      </c>
      <c r="D3384" s="1" t="s">
        <v>34</v>
      </c>
      <c r="E3384" s="1" t="str">
        <f t="shared" si="365"/>
        <v>Submitted</v>
      </c>
      <c r="F3384" s="1" t="s">
        <v>35</v>
      </c>
      <c r="G3384" s="1">
        <v>29</v>
      </c>
      <c r="H3384" s="1" t="s">
        <v>36</v>
      </c>
      <c r="I3384" s="1" t="s">
        <v>25</v>
      </c>
      <c r="J3384" s="1" t="s">
        <v>26</v>
      </c>
      <c r="K3384" s="4">
        <v>829004</v>
      </c>
      <c r="L3384" s="4" t="str">
        <f t="shared" si="366"/>
        <v>Submitted</v>
      </c>
      <c r="M3384" s="1">
        <v>855</v>
      </c>
      <c r="N3384" s="1" t="str">
        <f t="shared" si="367"/>
        <v>medium_risk</v>
      </c>
      <c r="O3384" s="1" t="str">
        <f t="shared" si="368"/>
        <v>Excellent</v>
      </c>
      <c r="P3384" s="1" t="str">
        <f t="shared" si="369"/>
        <v>Submitted</v>
      </c>
      <c r="Q3384" s="1" t="str">
        <f t="shared" si="370"/>
        <v>Valid</v>
      </c>
      <c r="R3384" s="1" t="s">
        <v>27</v>
      </c>
      <c r="S3384" s="4">
        <v>3648552</v>
      </c>
      <c r="T3384" s="1">
        <v>17.12</v>
      </c>
      <c r="U3384" s="1">
        <v>120</v>
      </c>
      <c r="V3384" s="1">
        <v>30404.6</v>
      </c>
      <c r="W3384" s="4">
        <f t="shared" si="371"/>
        <v>5205267.5200000005</v>
      </c>
      <c r="X3384" s="1" t="s">
        <v>59</v>
      </c>
      <c r="Y3384" s="1" t="s">
        <v>60</v>
      </c>
      <c r="Z3384" s="8">
        <v>48846</v>
      </c>
      <c r="AA3384" s="8" t="str">
        <f>TEXT(Table2[[#This Row],[Application_Date]],"yyy")</f>
        <v>2033</v>
      </c>
      <c r="AB3384" s="8" t="str">
        <f>TEXT(Table2[[#This Row],[Application_Date]],"mmmm")</f>
        <v>September</v>
      </c>
      <c r="AC3384" s="1" t="s">
        <v>61</v>
      </c>
      <c r="AD3384" s="1" t="s">
        <v>30</v>
      </c>
      <c r="AE3384" s="1" t="s">
        <v>66</v>
      </c>
    </row>
    <row r="3385" spans="1:31" x14ac:dyDescent="0.25">
      <c r="A3385" s="1" t="s">
        <v>6910</v>
      </c>
      <c r="B3385" s="1" t="str">
        <f>IF(COUNTIF($A$2:A3385,A3385)&gt;1,"Duplicate","Unique")</f>
        <v>Unique</v>
      </c>
      <c r="C3385" s="1" t="s">
        <v>6911</v>
      </c>
      <c r="D3385" s="1" t="s">
        <v>207</v>
      </c>
      <c r="E3385" s="1" t="str">
        <f t="shared" si="365"/>
        <v>Submitted</v>
      </c>
      <c r="F3385" s="1" t="s">
        <v>35</v>
      </c>
      <c r="G3385" s="1">
        <v>57</v>
      </c>
      <c r="H3385" s="1" t="s">
        <v>36</v>
      </c>
      <c r="I3385" s="1" t="s">
        <v>48</v>
      </c>
      <c r="J3385" s="1" t="s">
        <v>49</v>
      </c>
      <c r="K3385" s="4">
        <v>2136521</v>
      </c>
      <c r="L3385" s="4" t="str">
        <f t="shared" si="366"/>
        <v>Submitted</v>
      </c>
      <c r="M3385" s="1">
        <v>649</v>
      </c>
      <c r="N3385" s="1" t="str">
        <f t="shared" si="367"/>
        <v>low_risk</v>
      </c>
      <c r="O3385" s="1" t="str">
        <f t="shared" si="368"/>
        <v>Excellent</v>
      </c>
      <c r="P3385" s="1" t="str">
        <f t="shared" si="369"/>
        <v>Submitted</v>
      </c>
      <c r="Q3385" s="1" t="str">
        <f t="shared" si="370"/>
        <v>Valid</v>
      </c>
      <c r="R3385" s="1" t="s">
        <v>82</v>
      </c>
      <c r="S3385" s="4">
        <v>3539784</v>
      </c>
      <c r="T3385" s="1">
        <v>9.39</v>
      </c>
      <c r="U3385" s="1">
        <v>12</v>
      </c>
      <c r="V3385" s="1">
        <v>294982</v>
      </c>
      <c r="W3385" s="4">
        <f t="shared" si="371"/>
        <v>2772575.7950565196</v>
      </c>
      <c r="X3385" s="1" t="s">
        <v>95</v>
      </c>
      <c r="Y3385" s="1" t="s">
        <v>96</v>
      </c>
      <c r="Z3385" s="8">
        <v>48847</v>
      </c>
      <c r="AA3385" s="8" t="str">
        <f>TEXT(Table2[[#This Row],[Application_Date]],"yyy")</f>
        <v>2033</v>
      </c>
      <c r="AB3385" s="8" t="str">
        <f>TEXT(Table2[[#This Row],[Application_Date]],"mmmm")</f>
        <v>September</v>
      </c>
      <c r="AC3385" s="1" t="s">
        <v>61</v>
      </c>
      <c r="AD3385" s="1" t="s">
        <v>42</v>
      </c>
      <c r="AE3385" s="1" t="s">
        <v>66</v>
      </c>
    </row>
    <row r="3386" spans="1:31" x14ac:dyDescent="0.25">
      <c r="A3386" s="1" t="s">
        <v>6912</v>
      </c>
      <c r="B3386" s="1" t="str">
        <f>IF(COUNTIF($A$2:A3386,A3386)&gt;1,"Duplicate","Unique")</f>
        <v>Unique</v>
      </c>
      <c r="C3386" s="1" t="s">
        <v>6913</v>
      </c>
      <c r="D3386" s="1" t="s">
        <v>154</v>
      </c>
      <c r="E3386" s="1" t="str">
        <f t="shared" si="365"/>
        <v>Submitted</v>
      </c>
      <c r="F3386" s="1" t="s">
        <v>47</v>
      </c>
      <c r="G3386" s="1">
        <v>23</v>
      </c>
      <c r="H3386" s="1" t="s">
        <v>36</v>
      </c>
      <c r="I3386" s="1" t="s">
        <v>48</v>
      </c>
      <c r="J3386" s="1" t="s">
        <v>70</v>
      </c>
      <c r="K3386" s="4">
        <v>724336</v>
      </c>
      <c r="L3386" s="4" t="str">
        <f t="shared" si="366"/>
        <v>Submitted</v>
      </c>
      <c r="M3386" s="1">
        <v>619</v>
      </c>
      <c r="N3386" s="1" t="str">
        <f t="shared" si="367"/>
        <v>low_risk</v>
      </c>
      <c r="O3386" s="1" t="str">
        <f t="shared" si="368"/>
        <v>Excellent</v>
      </c>
      <c r="P3386" s="1" t="str">
        <f t="shared" si="369"/>
        <v>Submitted</v>
      </c>
      <c r="Q3386" s="1" t="str">
        <f t="shared" si="370"/>
        <v>Valid</v>
      </c>
      <c r="R3386" s="1" t="s">
        <v>82</v>
      </c>
      <c r="S3386" s="4">
        <v>3736447</v>
      </c>
      <c r="T3386" s="1">
        <v>7.26</v>
      </c>
      <c r="U3386" s="1">
        <v>180</v>
      </c>
      <c r="V3386" s="1">
        <v>20758.04</v>
      </c>
      <c r="W3386" s="4">
        <f t="shared" si="371"/>
        <v>2260550.4350000001</v>
      </c>
      <c r="X3386" s="1" t="s">
        <v>85</v>
      </c>
      <c r="Y3386" s="1" t="s">
        <v>86</v>
      </c>
      <c r="Z3386" s="8">
        <v>48848</v>
      </c>
      <c r="AA3386" s="8" t="str">
        <f>TEXT(Table2[[#This Row],[Application_Date]],"yyy")</f>
        <v>2033</v>
      </c>
      <c r="AB3386" s="8" t="str">
        <f>TEXT(Table2[[#This Row],[Application_Date]],"mmmm")</f>
        <v>September</v>
      </c>
      <c r="AC3386" s="1" t="s">
        <v>52</v>
      </c>
      <c r="AD3386" s="1" t="s">
        <v>30</v>
      </c>
      <c r="AE3386" s="1" t="s">
        <v>31</v>
      </c>
    </row>
    <row r="3387" spans="1:31" x14ac:dyDescent="0.25">
      <c r="A3387" s="1" t="s">
        <v>6914</v>
      </c>
      <c r="B3387" s="1" t="str">
        <f>IF(COUNTIF($A$2:A3387,A3387)&gt;1,"Duplicate","Unique")</f>
        <v>Unique</v>
      </c>
      <c r="C3387" s="1" t="s">
        <v>6915</v>
      </c>
      <c r="D3387" s="1" t="s">
        <v>314</v>
      </c>
      <c r="E3387" s="1" t="str">
        <f t="shared" si="365"/>
        <v>Submitted</v>
      </c>
      <c r="F3387" s="1" t="s">
        <v>47</v>
      </c>
      <c r="G3387" s="1">
        <v>56</v>
      </c>
      <c r="H3387" s="1" t="s">
        <v>24</v>
      </c>
      <c r="I3387" s="1" t="s">
        <v>48</v>
      </c>
      <c r="J3387" s="1" t="s">
        <v>26</v>
      </c>
      <c r="K3387" s="4">
        <v>1367883</v>
      </c>
      <c r="L3387" s="4" t="str">
        <f t="shared" si="366"/>
        <v>Submitted</v>
      </c>
      <c r="M3387" s="1">
        <v>862</v>
      </c>
      <c r="N3387" s="1" t="str">
        <f t="shared" si="367"/>
        <v>medium_risk</v>
      </c>
      <c r="O3387" s="1" t="str">
        <f t="shared" si="368"/>
        <v>Excellent</v>
      </c>
      <c r="P3387" s="1" t="str">
        <f t="shared" si="369"/>
        <v>Submitted</v>
      </c>
      <c r="Q3387" s="1" t="str">
        <f t="shared" si="370"/>
        <v>Valid</v>
      </c>
      <c r="R3387" s="1" t="s">
        <v>6</v>
      </c>
      <c r="S3387" s="4">
        <v>692344</v>
      </c>
      <c r="T3387" s="1">
        <v>18.09</v>
      </c>
      <c r="U3387" s="1">
        <v>180</v>
      </c>
      <c r="V3387" s="1">
        <v>3846.36</v>
      </c>
      <c r="W3387" s="4">
        <f t="shared" si="371"/>
        <v>1043708.5800000001</v>
      </c>
      <c r="X3387" s="1" t="s">
        <v>85</v>
      </c>
      <c r="Y3387" s="1" t="s">
        <v>86</v>
      </c>
      <c r="Z3387" s="8">
        <v>48849</v>
      </c>
      <c r="AA3387" s="8" t="str">
        <f>TEXT(Table2[[#This Row],[Application_Date]],"yyy")</f>
        <v>2033</v>
      </c>
      <c r="AB3387" s="8" t="str">
        <f>TEXT(Table2[[#This Row],[Application_Date]],"mmmm")</f>
        <v>September</v>
      </c>
      <c r="AC3387" s="1" t="s">
        <v>61</v>
      </c>
      <c r="AD3387" s="1" t="s">
        <v>30</v>
      </c>
      <c r="AE3387" s="1" t="s">
        <v>31</v>
      </c>
    </row>
    <row r="3388" spans="1:31" x14ac:dyDescent="0.25">
      <c r="A3388" s="1" t="s">
        <v>6916</v>
      </c>
      <c r="B3388" s="1" t="str">
        <f>IF(COUNTIF($A$2:A3388,A3388)&gt;1,"Duplicate","Unique")</f>
        <v>Unique</v>
      </c>
      <c r="C3388" s="1" t="s">
        <v>6917</v>
      </c>
      <c r="D3388" s="1" t="s">
        <v>204</v>
      </c>
      <c r="E3388" s="1" t="str">
        <f t="shared" si="365"/>
        <v>Submitted</v>
      </c>
      <c r="F3388" s="1" t="s">
        <v>35</v>
      </c>
      <c r="G3388" s="1">
        <v>38</v>
      </c>
      <c r="H3388" s="1" t="s">
        <v>36</v>
      </c>
      <c r="I3388" s="1" t="s">
        <v>48</v>
      </c>
      <c r="J3388" s="1" t="s">
        <v>26</v>
      </c>
      <c r="K3388" s="4">
        <v>714152</v>
      </c>
      <c r="L3388" s="4" t="str">
        <f t="shared" si="366"/>
        <v>Submitted</v>
      </c>
      <c r="M3388" s="1">
        <v>310</v>
      </c>
      <c r="N3388" s="1" t="str">
        <f t="shared" si="367"/>
        <v>High_risk</v>
      </c>
      <c r="O3388" s="1" t="str">
        <f t="shared" si="368"/>
        <v>Excellent</v>
      </c>
      <c r="P3388" s="1" t="str">
        <f t="shared" si="369"/>
        <v>Submitted</v>
      </c>
      <c r="Q3388" s="1" t="str">
        <f t="shared" si="370"/>
        <v>Valid</v>
      </c>
      <c r="R3388" s="1" t="s">
        <v>27</v>
      </c>
      <c r="S3388" s="4">
        <v>94489</v>
      </c>
      <c r="T3388" s="1">
        <v>10.01</v>
      </c>
      <c r="U3388" s="1">
        <v>120</v>
      </c>
      <c r="V3388" s="1">
        <v>787.41</v>
      </c>
      <c r="W3388" s="4">
        <f t="shared" si="371"/>
        <v>78819.574166666658</v>
      </c>
      <c r="X3388" s="1" t="s">
        <v>85</v>
      </c>
      <c r="Y3388" s="1" t="s">
        <v>86</v>
      </c>
      <c r="Z3388" s="8">
        <v>48850</v>
      </c>
      <c r="AA3388" s="8" t="str">
        <f>TEXT(Table2[[#This Row],[Application_Date]],"yyy")</f>
        <v>2033</v>
      </c>
      <c r="AB3388" s="8" t="str">
        <f>TEXT(Table2[[#This Row],[Application_Date]],"mmmm")</f>
        <v>September</v>
      </c>
      <c r="AC3388" s="1" t="s">
        <v>61</v>
      </c>
      <c r="AD3388" s="1" t="s">
        <v>30</v>
      </c>
      <c r="AE3388" s="1" t="s">
        <v>43</v>
      </c>
    </row>
    <row r="3389" spans="1:31" x14ac:dyDescent="0.25">
      <c r="A3389" s="1" t="s">
        <v>6918</v>
      </c>
      <c r="B3389" s="1" t="str">
        <f>IF(COUNTIF($A$2:A3389,A3389)&gt;1,"Duplicate","Unique")</f>
        <v>Unique</v>
      </c>
      <c r="C3389" s="1" t="s">
        <v>6919</v>
      </c>
      <c r="D3389" s="1" t="s">
        <v>145</v>
      </c>
      <c r="E3389" s="1" t="str">
        <f t="shared" si="365"/>
        <v>Submitted</v>
      </c>
      <c r="F3389" s="1" t="s">
        <v>35</v>
      </c>
      <c r="G3389" s="1">
        <v>53</v>
      </c>
      <c r="H3389" s="1" t="s">
        <v>24</v>
      </c>
      <c r="I3389" s="1" t="s">
        <v>48</v>
      </c>
      <c r="J3389" s="1" t="s">
        <v>49</v>
      </c>
      <c r="K3389" s="4">
        <v>690852</v>
      </c>
      <c r="L3389" s="4" t="str">
        <f t="shared" si="366"/>
        <v>Submitted</v>
      </c>
      <c r="M3389" s="1">
        <v>572</v>
      </c>
      <c r="N3389" s="1" t="str">
        <f t="shared" si="367"/>
        <v>High_risk</v>
      </c>
      <c r="O3389" s="1" t="str">
        <f t="shared" si="368"/>
        <v>Excellent</v>
      </c>
      <c r="P3389" s="1" t="str">
        <f t="shared" si="369"/>
        <v>Submitted</v>
      </c>
      <c r="Q3389" s="1" t="str">
        <f t="shared" si="370"/>
        <v>Valid</v>
      </c>
      <c r="R3389" s="1" t="s">
        <v>38</v>
      </c>
      <c r="S3389" s="4">
        <v>694957</v>
      </c>
      <c r="T3389" s="1">
        <v>18.43</v>
      </c>
      <c r="U3389" s="1">
        <v>12</v>
      </c>
      <c r="V3389" s="1">
        <v>57913.08</v>
      </c>
      <c r="W3389" s="4">
        <f t="shared" si="371"/>
        <v>1067353.2217569468</v>
      </c>
      <c r="X3389" s="1" t="s">
        <v>59</v>
      </c>
      <c r="Y3389" s="1" t="s">
        <v>60</v>
      </c>
      <c r="Z3389" s="8">
        <v>48851</v>
      </c>
      <c r="AA3389" s="8" t="str">
        <f>TEXT(Table2[[#This Row],[Application_Date]],"yyy")</f>
        <v>2033</v>
      </c>
      <c r="AB3389" s="8" t="str">
        <f>TEXT(Table2[[#This Row],[Application_Date]],"mmmm")</f>
        <v>September</v>
      </c>
      <c r="AC3389" s="1" t="s">
        <v>41</v>
      </c>
      <c r="AD3389" s="1" t="s">
        <v>30</v>
      </c>
      <c r="AE3389" s="1" t="s">
        <v>31</v>
      </c>
    </row>
    <row r="3390" spans="1:31" x14ac:dyDescent="0.25">
      <c r="A3390" s="1" t="s">
        <v>6920</v>
      </c>
      <c r="B3390" s="1" t="str">
        <f>IF(COUNTIF($A$2:A3390,A3390)&gt;1,"Duplicate","Unique")</f>
        <v>Unique</v>
      </c>
      <c r="C3390" s="1" t="s">
        <v>6921</v>
      </c>
      <c r="D3390" s="1" t="s">
        <v>489</v>
      </c>
      <c r="E3390" s="1" t="str">
        <f t="shared" si="365"/>
        <v>Submitted</v>
      </c>
      <c r="F3390" s="1" t="s">
        <v>47</v>
      </c>
      <c r="G3390" s="1">
        <v>41</v>
      </c>
      <c r="H3390" s="1" t="s">
        <v>36</v>
      </c>
      <c r="I3390" s="1" t="s">
        <v>25</v>
      </c>
      <c r="J3390" s="1" t="s">
        <v>49</v>
      </c>
      <c r="K3390" s="4">
        <v>1878555</v>
      </c>
      <c r="L3390" s="4" t="str">
        <f t="shared" si="366"/>
        <v>Submitted</v>
      </c>
      <c r="M3390" s="1">
        <v>400</v>
      </c>
      <c r="N3390" s="1" t="str">
        <f t="shared" si="367"/>
        <v>High_risk</v>
      </c>
      <c r="O3390" s="1" t="str">
        <f t="shared" si="368"/>
        <v>Excellent</v>
      </c>
      <c r="P3390" s="1" t="str">
        <f t="shared" si="369"/>
        <v>Submitted</v>
      </c>
      <c r="Q3390" s="1" t="str">
        <f t="shared" si="370"/>
        <v>Valid</v>
      </c>
      <c r="R3390" s="1" t="s">
        <v>38</v>
      </c>
      <c r="S3390" s="4">
        <v>3039890</v>
      </c>
      <c r="T3390" s="1">
        <v>10.72</v>
      </c>
      <c r="U3390" s="1">
        <v>12</v>
      </c>
      <c r="V3390" s="1">
        <v>253324.17</v>
      </c>
      <c r="W3390" s="4">
        <f t="shared" si="371"/>
        <v>2716915.4828564813</v>
      </c>
      <c r="X3390" s="1" t="s">
        <v>28</v>
      </c>
      <c r="Y3390" s="1" t="s">
        <v>29</v>
      </c>
      <c r="Z3390" s="8">
        <v>48852</v>
      </c>
      <c r="AA3390" s="8" t="str">
        <f>TEXT(Table2[[#This Row],[Application_Date]],"yyy")</f>
        <v>2033</v>
      </c>
      <c r="AB3390" s="8" t="str">
        <f>TEXT(Table2[[#This Row],[Application_Date]],"mmmm")</f>
        <v>September</v>
      </c>
      <c r="AC3390" s="1" t="s">
        <v>61</v>
      </c>
      <c r="AD3390" s="1" t="s">
        <v>42</v>
      </c>
      <c r="AE3390" s="1" t="s">
        <v>43</v>
      </c>
    </row>
    <row r="3391" spans="1:31" x14ac:dyDescent="0.25">
      <c r="A3391" s="1" t="s">
        <v>6922</v>
      </c>
      <c r="B3391" s="1" t="str">
        <f>IF(COUNTIF($A$2:A3391,A3391)&gt;1,"Duplicate","Unique")</f>
        <v>Unique</v>
      </c>
      <c r="C3391" s="1" t="s">
        <v>6923</v>
      </c>
      <c r="D3391" s="1" t="s">
        <v>314</v>
      </c>
      <c r="E3391" s="1" t="str">
        <f t="shared" si="365"/>
        <v>Submitted</v>
      </c>
      <c r="F3391" s="1" t="s">
        <v>35</v>
      </c>
      <c r="G3391" s="1">
        <v>44</v>
      </c>
      <c r="H3391" s="1" t="s">
        <v>24</v>
      </c>
      <c r="I3391" s="1" t="s">
        <v>25</v>
      </c>
      <c r="J3391" s="1" t="s">
        <v>49</v>
      </c>
      <c r="K3391" s="4">
        <v>1944221</v>
      </c>
      <c r="L3391" s="4" t="str">
        <f t="shared" si="366"/>
        <v>Submitted</v>
      </c>
      <c r="M3391" s="1">
        <v>849</v>
      </c>
      <c r="N3391" s="1" t="str">
        <f t="shared" si="367"/>
        <v>medium_risk</v>
      </c>
      <c r="O3391" s="1" t="str">
        <f t="shared" si="368"/>
        <v>Excellent</v>
      </c>
      <c r="P3391" s="1" t="str">
        <f t="shared" si="369"/>
        <v>Submitted</v>
      </c>
      <c r="Q3391" s="1" t="str">
        <f t="shared" si="370"/>
        <v>Valid</v>
      </c>
      <c r="R3391" s="1" t="s">
        <v>82</v>
      </c>
      <c r="S3391" s="4">
        <v>3441531</v>
      </c>
      <c r="T3391" s="1">
        <v>8.86</v>
      </c>
      <c r="U3391" s="1">
        <v>24</v>
      </c>
      <c r="V3391" s="1">
        <v>143397.12</v>
      </c>
      <c r="W3391" s="4">
        <f t="shared" si="371"/>
        <v>2541001.4384041843</v>
      </c>
      <c r="X3391" s="1" t="s">
        <v>28</v>
      </c>
      <c r="Y3391" s="1" t="s">
        <v>29</v>
      </c>
      <c r="Z3391" s="8">
        <v>48853</v>
      </c>
      <c r="AA3391" s="8" t="str">
        <f>TEXT(Table2[[#This Row],[Application_Date]],"yyy")</f>
        <v>2033</v>
      </c>
      <c r="AB3391" s="8" t="str">
        <f>TEXT(Table2[[#This Row],[Application_Date]],"mmmm")</f>
        <v>October</v>
      </c>
      <c r="AC3391" s="1" t="s">
        <v>61</v>
      </c>
      <c r="AD3391" s="1" t="s">
        <v>30</v>
      </c>
      <c r="AE3391" s="1" t="s">
        <v>62</v>
      </c>
    </row>
    <row r="3392" spans="1:31" x14ac:dyDescent="0.25">
      <c r="A3392" s="1" t="s">
        <v>6924</v>
      </c>
      <c r="B3392" s="1" t="str">
        <f>IF(COUNTIF($A$2:A3392,A3392)&gt;1,"Duplicate","Unique")</f>
        <v>Unique</v>
      </c>
      <c r="C3392" s="1" t="s">
        <v>6925</v>
      </c>
      <c r="D3392" s="1" t="s">
        <v>169</v>
      </c>
      <c r="E3392" s="1" t="str">
        <f t="shared" si="365"/>
        <v>Submitted</v>
      </c>
      <c r="F3392" s="1" t="s">
        <v>47</v>
      </c>
      <c r="G3392" s="1">
        <v>65</v>
      </c>
      <c r="H3392" s="1" t="s">
        <v>24</v>
      </c>
      <c r="I3392" s="1" t="s">
        <v>48</v>
      </c>
      <c r="J3392" s="1" t="s">
        <v>26</v>
      </c>
      <c r="K3392" s="4">
        <v>2444314</v>
      </c>
      <c r="L3392" s="4" t="str">
        <f t="shared" si="366"/>
        <v>Submitted</v>
      </c>
      <c r="M3392" s="1">
        <v>716</v>
      </c>
      <c r="N3392" s="1" t="str">
        <f t="shared" si="367"/>
        <v>low_risk</v>
      </c>
      <c r="O3392" s="1" t="str">
        <f t="shared" si="368"/>
        <v>Excellent</v>
      </c>
      <c r="P3392" s="1" t="str">
        <f t="shared" si="369"/>
        <v>Submitted</v>
      </c>
      <c r="Q3392" s="1" t="str">
        <f t="shared" si="370"/>
        <v>Valid</v>
      </c>
      <c r="R3392" s="1" t="s">
        <v>27</v>
      </c>
      <c r="S3392" s="4">
        <v>2538378</v>
      </c>
      <c r="T3392" s="1">
        <v>18.670000000000002</v>
      </c>
      <c r="U3392" s="1">
        <v>60</v>
      </c>
      <c r="V3392" s="1">
        <v>42306.3</v>
      </c>
      <c r="W3392" s="4">
        <f t="shared" si="371"/>
        <v>3949293.105</v>
      </c>
      <c r="X3392" s="1" t="s">
        <v>28</v>
      </c>
      <c r="Y3392" s="1" t="s">
        <v>29</v>
      </c>
      <c r="Z3392" s="8">
        <v>48854</v>
      </c>
      <c r="AA3392" s="8" t="str">
        <f>TEXT(Table2[[#This Row],[Application_Date]],"yyy")</f>
        <v>2033</v>
      </c>
      <c r="AB3392" s="8" t="str">
        <f>TEXT(Table2[[#This Row],[Application_Date]],"mmmm")</f>
        <v>October</v>
      </c>
      <c r="AC3392" s="1" t="s">
        <v>61</v>
      </c>
      <c r="AD3392" s="1" t="s">
        <v>30</v>
      </c>
      <c r="AE3392" s="1" t="s">
        <v>66</v>
      </c>
    </row>
    <row r="3393" spans="1:31" x14ac:dyDescent="0.25">
      <c r="A3393" s="1" t="s">
        <v>6926</v>
      </c>
      <c r="B3393" s="1" t="str">
        <f>IF(COUNTIF($A$2:A3393,A3393)&gt;1,"Duplicate","Unique")</f>
        <v>Unique</v>
      </c>
      <c r="C3393" s="1" t="s">
        <v>6927</v>
      </c>
      <c r="D3393" s="1" t="s">
        <v>102</v>
      </c>
      <c r="E3393" s="1" t="str">
        <f t="shared" si="365"/>
        <v>Submitted</v>
      </c>
      <c r="F3393" s="1" t="s">
        <v>47</v>
      </c>
      <c r="G3393" s="1">
        <v>50</v>
      </c>
      <c r="H3393" s="1" t="s">
        <v>24</v>
      </c>
      <c r="I3393" s="1" t="s">
        <v>48</v>
      </c>
      <c r="J3393" s="1" t="s">
        <v>37</v>
      </c>
      <c r="K3393" s="4">
        <v>0</v>
      </c>
      <c r="L3393" s="4" t="str">
        <f t="shared" si="366"/>
        <v>Submitted</v>
      </c>
      <c r="M3393" s="1">
        <v>684</v>
      </c>
      <c r="N3393" s="1" t="str">
        <f t="shared" si="367"/>
        <v>low_risk</v>
      </c>
      <c r="O3393" s="1" t="str">
        <f t="shared" si="368"/>
        <v>Excellent</v>
      </c>
      <c r="P3393" s="1" t="str">
        <f t="shared" si="369"/>
        <v>Submitted</v>
      </c>
      <c r="Q3393" s="1" t="str">
        <f t="shared" si="370"/>
        <v>Valid</v>
      </c>
      <c r="R3393" s="1" t="s">
        <v>70</v>
      </c>
      <c r="S3393" s="4">
        <v>4860963</v>
      </c>
      <c r="T3393" s="1">
        <v>9.4600000000000009</v>
      </c>
      <c r="U3393" s="1">
        <v>120</v>
      </c>
      <c r="V3393" s="1">
        <v>40508.03</v>
      </c>
      <c r="W3393" s="4">
        <f t="shared" si="371"/>
        <v>3832059.1650000005</v>
      </c>
      <c r="X3393" s="1" t="s">
        <v>28</v>
      </c>
      <c r="Y3393" s="1" t="s">
        <v>29</v>
      </c>
      <c r="Z3393" s="8">
        <v>48855</v>
      </c>
      <c r="AA3393" s="8" t="str">
        <f>TEXT(Table2[[#This Row],[Application_Date]],"yyy")</f>
        <v>2033</v>
      </c>
      <c r="AB3393" s="8" t="str">
        <f>TEXT(Table2[[#This Row],[Application_Date]],"mmmm")</f>
        <v>October</v>
      </c>
      <c r="AC3393" s="1" t="s">
        <v>61</v>
      </c>
      <c r="AD3393" s="1" t="s">
        <v>30</v>
      </c>
      <c r="AE3393" s="1" t="s">
        <v>66</v>
      </c>
    </row>
    <row r="3394" spans="1:31" x14ac:dyDescent="0.25">
      <c r="A3394" s="1" t="s">
        <v>6928</v>
      </c>
      <c r="B3394" s="1" t="str">
        <f>IF(COUNTIF($A$2:A3394,A3394)&gt;1,"Duplicate","Unique")</f>
        <v>Unique</v>
      </c>
      <c r="C3394" s="1" t="s">
        <v>6929</v>
      </c>
      <c r="D3394" s="1" t="s">
        <v>160</v>
      </c>
      <c r="E3394" s="1" t="str">
        <f t="shared" ref="E3394:E3457" si="372">IF(C3394="","Missing","Submitted")</f>
        <v>Submitted</v>
      </c>
      <c r="F3394" s="1" t="s">
        <v>35</v>
      </c>
      <c r="G3394" s="1">
        <v>28</v>
      </c>
      <c r="H3394" s="1" t="s">
        <v>36</v>
      </c>
      <c r="I3394" s="1" t="s">
        <v>48</v>
      </c>
      <c r="J3394" s="1" t="s">
        <v>70</v>
      </c>
      <c r="K3394" s="4">
        <v>1543887</v>
      </c>
      <c r="L3394" s="4" t="str">
        <f t="shared" ref="L3394:L3457" si="373">IF(K3394="","Missing","Submitted")</f>
        <v>Submitted</v>
      </c>
      <c r="M3394" s="1">
        <v>785</v>
      </c>
      <c r="N3394" s="1" t="str">
        <f t="shared" ref="N3394:N3457" si="374">IF(M3394&lt;600,"High_risk",IF(M3394&gt;=750,"medium_risk","low_risk"))</f>
        <v>medium_risk</v>
      </c>
      <c r="O3394" s="1" t="str">
        <f t="shared" ref="O3394:O3457" si="375">IF(J3395&lt;503,"Poor",IF(J3395&lt;=550,"Fair",IF(J3395&lt;=750,"Good","Excellent")))</f>
        <v>Excellent</v>
      </c>
      <c r="P3394" s="1" t="str">
        <f t="shared" ref="P3394:P3457" si="376">IF(S3394="","Missing","Submitted")</f>
        <v>Submitted</v>
      </c>
      <c r="Q3394" s="1" t="str">
        <f t="shared" ref="Q3394:Q3457" si="377">IF(AND(M3394&gt;=300,M3394&lt;=900),"Valid","Invalid")</f>
        <v>Valid</v>
      </c>
      <c r="R3394" s="1" t="s">
        <v>70</v>
      </c>
      <c r="S3394" s="4">
        <v>1292321</v>
      </c>
      <c r="T3394" s="1">
        <v>11.25</v>
      </c>
      <c r="U3394" s="1">
        <v>120</v>
      </c>
      <c r="V3394" s="1">
        <v>10769.34</v>
      </c>
      <c r="W3394" s="4">
        <f t="shared" ref="W3394:W3457" si="378">PMT(T3394/12,U3394,-S3394)</f>
        <v>1211550.9375</v>
      </c>
      <c r="X3394" s="1" t="s">
        <v>28</v>
      </c>
      <c r="Y3394" s="1" t="s">
        <v>29</v>
      </c>
      <c r="Z3394" s="8">
        <v>48856</v>
      </c>
      <c r="AA3394" s="8" t="str">
        <f>TEXT(Table2[[#This Row],[Application_Date]],"yyy")</f>
        <v>2033</v>
      </c>
      <c r="AB3394" s="8" t="str">
        <f>TEXT(Table2[[#This Row],[Application_Date]],"mmmm")</f>
        <v>October</v>
      </c>
      <c r="AC3394" s="1" t="s">
        <v>61</v>
      </c>
      <c r="AD3394" s="1" t="s">
        <v>42</v>
      </c>
      <c r="AE3394" s="1" t="s">
        <v>62</v>
      </c>
    </row>
    <row r="3395" spans="1:31" x14ac:dyDescent="0.25">
      <c r="A3395" s="1" t="s">
        <v>6930</v>
      </c>
      <c r="B3395" s="1" t="str">
        <f>IF(COUNTIF($A$2:A3395,A3395)&gt;1,"Duplicate","Unique")</f>
        <v>Unique</v>
      </c>
      <c r="C3395" s="1" t="s">
        <v>6931</v>
      </c>
      <c r="D3395" s="1">
        <v>0</v>
      </c>
      <c r="E3395" s="1" t="str">
        <f t="shared" si="372"/>
        <v>Submitted</v>
      </c>
      <c r="F3395" s="1" t="s">
        <v>35</v>
      </c>
      <c r="G3395" s="1">
        <v>24</v>
      </c>
      <c r="H3395" s="1" t="s">
        <v>24</v>
      </c>
      <c r="I3395" s="1" t="s">
        <v>48</v>
      </c>
      <c r="J3395" s="1" t="s">
        <v>37</v>
      </c>
      <c r="K3395" s="4">
        <v>1671295</v>
      </c>
      <c r="L3395" s="4" t="str">
        <f t="shared" si="373"/>
        <v>Submitted</v>
      </c>
      <c r="M3395" s="1">
        <v>412</v>
      </c>
      <c r="N3395" s="1" t="str">
        <f t="shared" si="374"/>
        <v>High_risk</v>
      </c>
      <c r="O3395" s="1" t="str">
        <f t="shared" si="375"/>
        <v>Excellent</v>
      </c>
      <c r="P3395" s="1" t="str">
        <f t="shared" si="376"/>
        <v>Submitted</v>
      </c>
      <c r="Q3395" s="1" t="str">
        <f t="shared" si="377"/>
        <v>Valid</v>
      </c>
      <c r="R3395" s="1" t="s">
        <v>82</v>
      </c>
      <c r="S3395" s="4">
        <v>3227684</v>
      </c>
      <c r="T3395" s="1">
        <v>13.15</v>
      </c>
      <c r="U3395" s="1">
        <v>120</v>
      </c>
      <c r="V3395" s="1">
        <v>26897.37</v>
      </c>
      <c r="W3395" s="4">
        <f t="shared" si="378"/>
        <v>3537003.7166666668</v>
      </c>
      <c r="X3395" s="1" t="s">
        <v>39</v>
      </c>
      <c r="Y3395" s="1" t="s">
        <v>40</v>
      </c>
      <c r="Z3395" s="8">
        <v>48857</v>
      </c>
      <c r="AA3395" s="8" t="str">
        <f>TEXT(Table2[[#This Row],[Application_Date]],"yyy")</f>
        <v>2033</v>
      </c>
      <c r="AB3395" s="8" t="str">
        <f>TEXT(Table2[[#This Row],[Application_Date]],"mmmm")</f>
        <v>October</v>
      </c>
      <c r="AC3395" s="1" t="s">
        <v>61</v>
      </c>
      <c r="AD3395" s="1" t="s">
        <v>42</v>
      </c>
      <c r="AE3395" s="1" t="s">
        <v>31</v>
      </c>
    </row>
    <row r="3396" spans="1:31" x14ac:dyDescent="0.25">
      <c r="A3396" s="1" t="s">
        <v>6932</v>
      </c>
      <c r="B3396" s="1" t="str">
        <f>IF(COUNTIF($A$2:A3396,A3396)&gt;1,"Duplicate","Unique")</f>
        <v>Unique</v>
      </c>
      <c r="C3396" s="1" t="s">
        <v>6933</v>
      </c>
      <c r="D3396" s="1" t="s">
        <v>199</v>
      </c>
      <c r="E3396" s="1" t="str">
        <f t="shared" si="372"/>
        <v>Submitted</v>
      </c>
      <c r="F3396" s="1" t="s">
        <v>47</v>
      </c>
      <c r="G3396" s="1">
        <v>24</v>
      </c>
      <c r="H3396" s="1" t="s">
        <v>36</v>
      </c>
      <c r="I3396" s="1" t="s">
        <v>25</v>
      </c>
      <c r="J3396" s="1" t="s">
        <v>37</v>
      </c>
      <c r="K3396" s="4">
        <v>1884830</v>
      </c>
      <c r="L3396" s="4" t="str">
        <f t="shared" si="373"/>
        <v>Submitted</v>
      </c>
      <c r="M3396" s="1">
        <v>461</v>
      </c>
      <c r="N3396" s="1" t="str">
        <f t="shared" si="374"/>
        <v>High_risk</v>
      </c>
      <c r="O3396" s="1" t="str">
        <f t="shared" si="375"/>
        <v>Excellent</v>
      </c>
      <c r="P3396" s="1" t="str">
        <f t="shared" si="376"/>
        <v>Submitted</v>
      </c>
      <c r="Q3396" s="1" t="str">
        <f t="shared" si="377"/>
        <v>Valid</v>
      </c>
      <c r="R3396" s="1" t="s">
        <v>38</v>
      </c>
      <c r="S3396" s="4">
        <v>1691370</v>
      </c>
      <c r="T3396" s="1">
        <v>7.41</v>
      </c>
      <c r="U3396" s="1">
        <v>120</v>
      </c>
      <c r="V3396" s="1">
        <v>14094.75</v>
      </c>
      <c r="W3396" s="4">
        <f t="shared" si="378"/>
        <v>1044420.9750000001</v>
      </c>
      <c r="X3396" s="1" t="s">
        <v>50</v>
      </c>
      <c r="Y3396" s="1" t="s">
        <v>51</v>
      </c>
      <c r="Z3396" s="8">
        <v>48858</v>
      </c>
      <c r="AA3396" s="8" t="str">
        <f>TEXT(Table2[[#This Row],[Application_Date]],"yyy")</f>
        <v>2033</v>
      </c>
      <c r="AB3396" s="8" t="str">
        <f>TEXT(Table2[[#This Row],[Application_Date]],"mmmm")</f>
        <v>October</v>
      </c>
      <c r="AC3396" s="1" t="s">
        <v>61</v>
      </c>
      <c r="AD3396" s="1" t="s">
        <v>30</v>
      </c>
      <c r="AE3396" s="1" t="s">
        <v>43</v>
      </c>
    </row>
    <row r="3397" spans="1:31" x14ac:dyDescent="0.25">
      <c r="A3397" s="1" t="s">
        <v>6934</v>
      </c>
      <c r="B3397" s="1" t="str">
        <f>IF(COUNTIF($A$2:A3397,A3397)&gt;1,"Duplicate","Unique")</f>
        <v>Unique</v>
      </c>
      <c r="C3397" s="1" t="s">
        <v>6935</v>
      </c>
      <c r="D3397" s="1" t="s">
        <v>575</v>
      </c>
      <c r="E3397" s="1" t="str">
        <f t="shared" si="372"/>
        <v>Submitted</v>
      </c>
      <c r="F3397" s="1" t="s">
        <v>47</v>
      </c>
      <c r="G3397" s="1">
        <v>60</v>
      </c>
      <c r="H3397" s="1" t="s">
        <v>36</v>
      </c>
      <c r="I3397" s="1" t="s">
        <v>48</v>
      </c>
      <c r="J3397" s="1" t="s">
        <v>26</v>
      </c>
      <c r="K3397" s="4">
        <v>346252</v>
      </c>
      <c r="L3397" s="4" t="str">
        <f t="shared" si="373"/>
        <v>Submitted</v>
      </c>
      <c r="M3397" s="1">
        <v>872</v>
      </c>
      <c r="N3397" s="1" t="str">
        <f t="shared" si="374"/>
        <v>medium_risk</v>
      </c>
      <c r="O3397" s="1" t="str">
        <f t="shared" si="375"/>
        <v>Excellent</v>
      </c>
      <c r="P3397" s="1" t="str">
        <f t="shared" si="376"/>
        <v>Submitted</v>
      </c>
      <c r="Q3397" s="1" t="str">
        <f t="shared" si="377"/>
        <v>Valid</v>
      </c>
      <c r="R3397" s="1" t="s">
        <v>27</v>
      </c>
      <c r="S3397" s="4">
        <v>3080247</v>
      </c>
      <c r="T3397" s="1">
        <v>14.95</v>
      </c>
      <c r="U3397" s="1">
        <v>12</v>
      </c>
      <c r="V3397" s="1">
        <v>256687.25</v>
      </c>
      <c r="W3397" s="4">
        <f t="shared" si="378"/>
        <v>3837707.4871319076</v>
      </c>
      <c r="X3397" s="1" t="s">
        <v>39</v>
      </c>
      <c r="Y3397" s="1" t="s">
        <v>40</v>
      </c>
      <c r="Z3397" s="8">
        <v>48859</v>
      </c>
      <c r="AA3397" s="8" t="str">
        <f>TEXT(Table2[[#This Row],[Application_Date]],"yyy")</f>
        <v>2033</v>
      </c>
      <c r="AB3397" s="8" t="str">
        <f>TEXT(Table2[[#This Row],[Application_Date]],"mmmm")</f>
        <v>October</v>
      </c>
      <c r="AC3397" s="1" t="s">
        <v>52</v>
      </c>
      <c r="AD3397" s="1" t="s">
        <v>30</v>
      </c>
      <c r="AE3397" s="1" t="s">
        <v>31</v>
      </c>
    </row>
    <row r="3398" spans="1:31" x14ac:dyDescent="0.25">
      <c r="A3398" s="1" t="s">
        <v>6936</v>
      </c>
      <c r="B3398" s="1" t="str">
        <f>IF(COUNTIF($A$2:A3398,A3398)&gt;1,"Duplicate","Unique")</f>
        <v>Unique</v>
      </c>
      <c r="C3398" s="1" t="s">
        <v>6937</v>
      </c>
      <c r="D3398" s="1" t="s">
        <v>115</v>
      </c>
      <c r="E3398" s="1" t="str">
        <f t="shared" si="372"/>
        <v>Submitted</v>
      </c>
      <c r="F3398" s="1" t="s">
        <v>35</v>
      </c>
      <c r="G3398" s="1">
        <v>48</v>
      </c>
      <c r="H3398" s="1" t="s">
        <v>24</v>
      </c>
      <c r="I3398" s="1" t="s">
        <v>48</v>
      </c>
      <c r="J3398" s="1" t="s">
        <v>70</v>
      </c>
      <c r="K3398" s="4">
        <v>1965974</v>
      </c>
      <c r="L3398" s="4" t="str">
        <f t="shared" si="373"/>
        <v>Submitted</v>
      </c>
      <c r="M3398" s="1">
        <v>613</v>
      </c>
      <c r="N3398" s="1" t="str">
        <f t="shared" si="374"/>
        <v>low_risk</v>
      </c>
      <c r="O3398" s="1" t="str">
        <f t="shared" si="375"/>
        <v>Excellent</v>
      </c>
      <c r="P3398" s="1" t="str">
        <f t="shared" si="376"/>
        <v>Submitted</v>
      </c>
      <c r="Q3398" s="1" t="str">
        <f t="shared" si="377"/>
        <v>Valid</v>
      </c>
      <c r="R3398" s="1" t="s">
        <v>6</v>
      </c>
      <c r="S3398" s="4">
        <v>2310866</v>
      </c>
      <c r="T3398" s="1">
        <v>11.61</v>
      </c>
      <c r="U3398" s="1">
        <v>60</v>
      </c>
      <c r="V3398" s="1">
        <v>38514.43</v>
      </c>
      <c r="W3398" s="4">
        <f t="shared" si="378"/>
        <v>2235762.855</v>
      </c>
      <c r="X3398" s="1" t="s">
        <v>95</v>
      </c>
      <c r="Y3398" s="1" t="s">
        <v>96</v>
      </c>
      <c r="Z3398" s="8">
        <v>48860</v>
      </c>
      <c r="AA3398" s="8" t="str">
        <f>TEXT(Table2[[#This Row],[Application_Date]],"yyy")</f>
        <v>2033</v>
      </c>
      <c r="AB3398" s="8" t="str">
        <f>TEXT(Table2[[#This Row],[Application_Date]],"mmmm")</f>
        <v>October</v>
      </c>
      <c r="AC3398" s="1" t="s">
        <v>61</v>
      </c>
      <c r="AD3398" s="1" t="s">
        <v>42</v>
      </c>
      <c r="AE3398" s="1" t="s">
        <v>62</v>
      </c>
    </row>
    <row r="3399" spans="1:31" x14ac:dyDescent="0.25">
      <c r="A3399" s="1" t="s">
        <v>6938</v>
      </c>
      <c r="B3399" s="1" t="str">
        <f>IF(COUNTIF($A$2:A3399,A3399)&gt;1,"Duplicate","Unique")</f>
        <v>Unique</v>
      </c>
      <c r="C3399" s="1" t="s">
        <v>6939</v>
      </c>
      <c r="D3399" s="1" t="s">
        <v>139</v>
      </c>
      <c r="E3399" s="1" t="str">
        <f t="shared" si="372"/>
        <v>Submitted</v>
      </c>
      <c r="F3399" s="1" t="s">
        <v>47</v>
      </c>
      <c r="G3399" s="1">
        <v>29</v>
      </c>
      <c r="H3399" s="1" t="s">
        <v>24</v>
      </c>
      <c r="I3399" s="1" t="s">
        <v>25</v>
      </c>
      <c r="J3399" s="1" t="s">
        <v>26</v>
      </c>
      <c r="K3399" s="4">
        <v>2149654</v>
      </c>
      <c r="L3399" s="4" t="str">
        <f t="shared" si="373"/>
        <v>Submitted</v>
      </c>
      <c r="M3399" s="1">
        <v>666</v>
      </c>
      <c r="N3399" s="1" t="str">
        <f t="shared" si="374"/>
        <v>low_risk</v>
      </c>
      <c r="O3399" s="1" t="str">
        <f t="shared" si="375"/>
        <v>Excellent</v>
      </c>
      <c r="P3399" s="1" t="str">
        <f t="shared" si="376"/>
        <v>Submitted</v>
      </c>
      <c r="Q3399" s="1" t="str">
        <f t="shared" si="377"/>
        <v>Valid</v>
      </c>
      <c r="R3399" s="1" t="s">
        <v>38</v>
      </c>
      <c r="S3399" s="4">
        <v>2100953</v>
      </c>
      <c r="T3399" s="1">
        <v>9.57</v>
      </c>
      <c r="U3399" s="1">
        <v>36</v>
      </c>
      <c r="V3399" s="1">
        <v>58359.81</v>
      </c>
      <c r="W3399" s="4">
        <f t="shared" si="378"/>
        <v>1675510.0186378018</v>
      </c>
      <c r="X3399" s="1" t="s">
        <v>39</v>
      </c>
      <c r="Y3399" s="1" t="s">
        <v>40</v>
      </c>
      <c r="Z3399" s="8">
        <v>48861</v>
      </c>
      <c r="AA3399" s="8" t="str">
        <f>TEXT(Table2[[#This Row],[Application_Date]],"yyy")</f>
        <v>2033</v>
      </c>
      <c r="AB3399" s="8" t="str">
        <f>TEXT(Table2[[#This Row],[Application_Date]],"mmmm")</f>
        <v>October</v>
      </c>
      <c r="AC3399" s="1" t="s">
        <v>41</v>
      </c>
      <c r="AD3399" s="1" t="s">
        <v>42</v>
      </c>
      <c r="AE3399" s="1" t="s">
        <v>31</v>
      </c>
    </row>
    <row r="3400" spans="1:31" x14ac:dyDescent="0.25">
      <c r="A3400" s="1" t="s">
        <v>6940</v>
      </c>
      <c r="B3400" s="1" t="str">
        <f>IF(COUNTIF($A$2:A3400,A3400)&gt;1,"Duplicate","Unique")</f>
        <v>Unique</v>
      </c>
      <c r="C3400" s="1" t="s">
        <v>6941</v>
      </c>
      <c r="D3400" s="1" t="s">
        <v>575</v>
      </c>
      <c r="E3400" s="1" t="str">
        <f t="shared" si="372"/>
        <v>Submitted</v>
      </c>
      <c r="F3400" s="1" t="s">
        <v>47</v>
      </c>
      <c r="G3400" s="1">
        <v>65</v>
      </c>
      <c r="H3400" s="1" t="s">
        <v>36</v>
      </c>
      <c r="I3400" s="1" t="s">
        <v>25</v>
      </c>
      <c r="J3400" s="1" t="s">
        <v>37</v>
      </c>
      <c r="K3400" s="4">
        <v>1747116</v>
      </c>
      <c r="L3400" s="4" t="str">
        <f t="shared" si="373"/>
        <v>Submitted</v>
      </c>
      <c r="M3400" s="1">
        <v>363</v>
      </c>
      <c r="N3400" s="1" t="str">
        <f t="shared" si="374"/>
        <v>High_risk</v>
      </c>
      <c r="O3400" s="1" t="str">
        <f t="shared" si="375"/>
        <v>Excellent</v>
      </c>
      <c r="P3400" s="1" t="str">
        <f t="shared" si="376"/>
        <v>Submitted</v>
      </c>
      <c r="Q3400" s="1" t="str">
        <f t="shared" si="377"/>
        <v>Valid</v>
      </c>
      <c r="R3400" s="1" t="s">
        <v>82</v>
      </c>
      <c r="S3400" s="4">
        <v>3278641</v>
      </c>
      <c r="T3400" s="1">
        <v>15.97</v>
      </c>
      <c r="U3400" s="1">
        <v>60</v>
      </c>
      <c r="V3400" s="1">
        <v>54644.02</v>
      </c>
      <c r="W3400" s="4">
        <f t="shared" si="378"/>
        <v>4363324.730833333</v>
      </c>
      <c r="X3400" s="1" t="s">
        <v>50</v>
      </c>
      <c r="Y3400" s="1" t="s">
        <v>51</v>
      </c>
      <c r="Z3400" s="8">
        <v>48862</v>
      </c>
      <c r="AA3400" s="8" t="str">
        <f>TEXT(Table2[[#This Row],[Application_Date]],"yyy")</f>
        <v>2033</v>
      </c>
      <c r="AB3400" s="8" t="str">
        <f>TEXT(Table2[[#This Row],[Application_Date]],"mmmm")</f>
        <v>October</v>
      </c>
      <c r="AC3400" s="1" t="s">
        <v>41</v>
      </c>
      <c r="AD3400" s="1" t="s">
        <v>30</v>
      </c>
      <c r="AE3400" s="1" t="s">
        <v>31</v>
      </c>
    </row>
    <row r="3401" spans="1:31" x14ac:dyDescent="0.25">
      <c r="A3401" s="1" t="s">
        <v>6942</v>
      </c>
      <c r="B3401" s="1" t="str">
        <f>IF(COUNTIF($A$2:A3401,A3401)&gt;1,"Duplicate","Unique")</f>
        <v>Unique</v>
      </c>
      <c r="C3401" s="1" t="s">
        <v>6943</v>
      </c>
      <c r="D3401" s="1" t="s">
        <v>638</v>
      </c>
      <c r="E3401" s="1" t="str">
        <f t="shared" si="372"/>
        <v>Submitted</v>
      </c>
      <c r="F3401" s="1" t="s">
        <v>47</v>
      </c>
      <c r="G3401" s="1">
        <v>56</v>
      </c>
      <c r="H3401" s="1" t="s">
        <v>36</v>
      </c>
      <c r="I3401" s="1" t="s">
        <v>48</v>
      </c>
      <c r="J3401" s="1" t="s">
        <v>49</v>
      </c>
      <c r="K3401" s="4">
        <v>2397915</v>
      </c>
      <c r="L3401" s="4" t="str">
        <f t="shared" si="373"/>
        <v>Submitted</v>
      </c>
      <c r="M3401" s="1">
        <v>826</v>
      </c>
      <c r="N3401" s="1" t="str">
        <f t="shared" si="374"/>
        <v>medium_risk</v>
      </c>
      <c r="O3401" s="1" t="str">
        <f t="shared" si="375"/>
        <v>Excellent</v>
      </c>
      <c r="P3401" s="1" t="str">
        <f t="shared" si="376"/>
        <v>Submitted</v>
      </c>
      <c r="Q3401" s="1" t="str">
        <f t="shared" si="377"/>
        <v>Valid</v>
      </c>
      <c r="R3401" s="1" t="s">
        <v>82</v>
      </c>
      <c r="S3401" s="4">
        <v>2008788</v>
      </c>
      <c r="T3401" s="1">
        <v>8.9700000000000006</v>
      </c>
      <c r="U3401" s="1">
        <v>120</v>
      </c>
      <c r="V3401" s="1">
        <v>16739.900000000001</v>
      </c>
      <c r="W3401" s="4">
        <f t="shared" si="378"/>
        <v>1501569.03</v>
      </c>
      <c r="X3401" s="1" t="s">
        <v>85</v>
      </c>
      <c r="Y3401" s="1" t="s">
        <v>86</v>
      </c>
      <c r="Z3401" s="8">
        <v>48863</v>
      </c>
      <c r="AA3401" s="8" t="str">
        <f>TEXT(Table2[[#This Row],[Application_Date]],"yyy")</f>
        <v>2033</v>
      </c>
      <c r="AB3401" s="8" t="str">
        <f>TEXT(Table2[[#This Row],[Application_Date]],"mmmm")</f>
        <v>October</v>
      </c>
      <c r="AC3401" s="1" t="s">
        <v>61</v>
      </c>
      <c r="AD3401" s="1" t="s">
        <v>42</v>
      </c>
      <c r="AE3401" s="1" t="s">
        <v>62</v>
      </c>
    </row>
    <row r="3402" spans="1:31" x14ac:dyDescent="0.25">
      <c r="A3402" s="1" t="s">
        <v>6944</v>
      </c>
      <c r="B3402" s="1" t="str">
        <f>IF(COUNTIF($A$2:A3402,A3402)&gt;1,"Duplicate","Unique")</f>
        <v>Unique</v>
      </c>
      <c r="C3402" s="1" t="s">
        <v>6945</v>
      </c>
      <c r="D3402" s="1" t="s">
        <v>58</v>
      </c>
      <c r="E3402" s="1" t="str">
        <f t="shared" si="372"/>
        <v>Submitted</v>
      </c>
      <c r="F3402" s="1" t="s">
        <v>35</v>
      </c>
      <c r="G3402" s="1">
        <v>47</v>
      </c>
      <c r="H3402" s="1" t="s">
        <v>24</v>
      </c>
      <c r="I3402" s="1" t="s">
        <v>25</v>
      </c>
      <c r="J3402" s="1" t="s">
        <v>37</v>
      </c>
      <c r="K3402" s="4">
        <v>1909000</v>
      </c>
      <c r="L3402" s="4" t="str">
        <f t="shared" si="373"/>
        <v>Submitted</v>
      </c>
      <c r="M3402" s="1">
        <v>429</v>
      </c>
      <c r="N3402" s="1" t="str">
        <f t="shared" si="374"/>
        <v>High_risk</v>
      </c>
      <c r="O3402" s="1" t="str">
        <f t="shared" si="375"/>
        <v>Excellent</v>
      </c>
      <c r="P3402" s="1" t="str">
        <f t="shared" si="376"/>
        <v>Submitted</v>
      </c>
      <c r="Q3402" s="1" t="str">
        <f t="shared" si="377"/>
        <v>Valid</v>
      </c>
      <c r="R3402" s="1" t="s">
        <v>27</v>
      </c>
      <c r="S3402" s="4">
        <v>3545042</v>
      </c>
      <c r="T3402" s="1">
        <v>8.36</v>
      </c>
      <c r="U3402" s="1">
        <v>36</v>
      </c>
      <c r="V3402" s="1">
        <v>98473.39</v>
      </c>
      <c r="W3402" s="4">
        <f t="shared" si="378"/>
        <v>2469712.6067353892</v>
      </c>
      <c r="X3402" s="1" t="s">
        <v>39</v>
      </c>
      <c r="Y3402" s="1" t="s">
        <v>40</v>
      </c>
      <c r="Z3402" s="8">
        <v>48864</v>
      </c>
      <c r="AA3402" s="8" t="str">
        <f>TEXT(Table2[[#This Row],[Application_Date]],"yyy")</f>
        <v>2033</v>
      </c>
      <c r="AB3402" s="8" t="str">
        <f>TEXT(Table2[[#This Row],[Application_Date]],"mmmm")</f>
        <v>October</v>
      </c>
      <c r="AC3402" s="1" t="s">
        <v>61</v>
      </c>
      <c r="AD3402" s="1" t="s">
        <v>30</v>
      </c>
      <c r="AE3402" s="1" t="s">
        <v>31</v>
      </c>
    </row>
    <row r="3403" spans="1:31" x14ac:dyDescent="0.25">
      <c r="A3403" s="1" t="s">
        <v>6946</v>
      </c>
      <c r="B3403" s="1" t="str">
        <f>IF(COUNTIF($A$2:A3403,A3403)&gt;1,"Duplicate","Unique")</f>
        <v>Unique</v>
      </c>
      <c r="C3403" s="1" t="s">
        <v>6947</v>
      </c>
      <c r="D3403" s="1">
        <v>0</v>
      </c>
      <c r="E3403" s="1" t="str">
        <f t="shared" si="372"/>
        <v>Submitted</v>
      </c>
      <c r="F3403" s="1" t="s">
        <v>35</v>
      </c>
      <c r="G3403" s="1">
        <v>38</v>
      </c>
      <c r="H3403" s="1" t="s">
        <v>36</v>
      </c>
      <c r="I3403" s="1" t="s">
        <v>48</v>
      </c>
      <c r="J3403" s="1" t="s">
        <v>26</v>
      </c>
      <c r="K3403" s="4">
        <v>2114478</v>
      </c>
      <c r="L3403" s="4" t="str">
        <f t="shared" si="373"/>
        <v>Submitted</v>
      </c>
      <c r="M3403" s="1">
        <v>826</v>
      </c>
      <c r="N3403" s="1" t="str">
        <f t="shared" si="374"/>
        <v>medium_risk</v>
      </c>
      <c r="O3403" s="1" t="str">
        <f t="shared" si="375"/>
        <v>Excellent</v>
      </c>
      <c r="P3403" s="1" t="str">
        <f t="shared" si="376"/>
        <v>Submitted</v>
      </c>
      <c r="Q3403" s="1" t="str">
        <f t="shared" si="377"/>
        <v>Valid</v>
      </c>
      <c r="R3403" s="1" t="s">
        <v>38</v>
      </c>
      <c r="S3403" s="4">
        <v>3449165</v>
      </c>
      <c r="T3403" s="1">
        <v>14.28</v>
      </c>
      <c r="U3403" s="1">
        <v>36</v>
      </c>
      <c r="V3403" s="1">
        <v>95810.14</v>
      </c>
      <c r="W3403" s="4">
        <f t="shared" si="378"/>
        <v>4104506.3500022762</v>
      </c>
      <c r="X3403" s="1" t="s">
        <v>95</v>
      </c>
      <c r="Y3403" s="1" t="s">
        <v>96</v>
      </c>
      <c r="Z3403" s="8">
        <v>48865</v>
      </c>
      <c r="AA3403" s="8" t="str">
        <f>TEXT(Table2[[#This Row],[Application_Date]],"yyy")</f>
        <v>2033</v>
      </c>
      <c r="AB3403" s="8" t="str">
        <f>TEXT(Table2[[#This Row],[Application_Date]],"mmmm")</f>
        <v>October</v>
      </c>
      <c r="AC3403" s="1" t="s">
        <v>61</v>
      </c>
      <c r="AD3403" s="1" t="s">
        <v>30</v>
      </c>
      <c r="AE3403" s="1" t="s">
        <v>43</v>
      </c>
    </row>
    <row r="3404" spans="1:31" x14ac:dyDescent="0.25">
      <c r="A3404" s="1" t="s">
        <v>6948</v>
      </c>
      <c r="B3404" s="1" t="str">
        <f>IF(COUNTIF($A$2:A3404,A3404)&gt;1,"Duplicate","Unique")</f>
        <v>Unique</v>
      </c>
      <c r="C3404" s="1" t="s">
        <v>6949</v>
      </c>
      <c r="D3404" s="1" t="s">
        <v>157</v>
      </c>
      <c r="E3404" s="1" t="str">
        <f t="shared" si="372"/>
        <v>Submitted</v>
      </c>
      <c r="F3404" s="1" t="s">
        <v>35</v>
      </c>
      <c r="G3404" s="1">
        <v>62</v>
      </c>
      <c r="H3404" s="1" t="s">
        <v>24</v>
      </c>
      <c r="I3404" s="1" t="s">
        <v>48</v>
      </c>
      <c r="J3404" s="1" t="s">
        <v>26</v>
      </c>
      <c r="K3404" s="4">
        <v>1308313</v>
      </c>
      <c r="L3404" s="4" t="str">
        <f t="shared" si="373"/>
        <v>Submitted</v>
      </c>
      <c r="M3404" s="1">
        <v>780</v>
      </c>
      <c r="N3404" s="1" t="str">
        <f t="shared" si="374"/>
        <v>medium_risk</v>
      </c>
      <c r="O3404" s="1" t="str">
        <f t="shared" si="375"/>
        <v>Excellent</v>
      </c>
      <c r="P3404" s="1" t="str">
        <f t="shared" si="376"/>
        <v>Submitted</v>
      </c>
      <c r="Q3404" s="1" t="str">
        <f t="shared" si="377"/>
        <v>Valid</v>
      </c>
      <c r="R3404" s="1" t="s">
        <v>6</v>
      </c>
      <c r="S3404" s="4">
        <v>2607553</v>
      </c>
      <c r="T3404" s="1">
        <v>10.44</v>
      </c>
      <c r="U3404" s="1">
        <v>24</v>
      </c>
      <c r="V3404" s="1">
        <v>108648.04</v>
      </c>
      <c r="W3404" s="4">
        <f t="shared" si="378"/>
        <v>2268571.7885064338</v>
      </c>
      <c r="X3404" s="1" t="s">
        <v>39</v>
      </c>
      <c r="Y3404" s="1" t="s">
        <v>40</v>
      </c>
      <c r="Z3404" s="8">
        <v>48866</v>
      </c>
      <c r="AA3404" s="8" t="str">
        <f>TEXT(Table2[[#This Row],[Application_Date]],"yyy")</f>
        <v>2033</v>
      </c>
      <c r="AB3404" s="8" t="str">
        <f>TEXT(Table2[[#This Row],[Application_Date]],"mmmm")</f>
        <v>October</v>
      </c>
      <c r="AC3404" s="1" t="s">
        <v>61</v>
      </c>
      <c r="AD3404" s="1" t="s">
        <v>42</v>
      </c>
      <c r="AE3404" s="1" t="s">
        <v>62</v>
      </c>
    </row>
    <row r="3405" spans="1:31" x14ac:dyDescent="0.25">
      <c r="A3405" s="1" t="s">
        <v>6950</v>
      </c>
      <c r="B3405" s="1" t="str">
        <f>IF(COUNTIF($A$2:A3405,A3405)&gt;1,"Duplicate","Unique")</f>
        <v>Unique</v>
      </c>
      <c r="C3405" s="1" t="s">
        <v>6951</v>
      </c>
      <c r="D3405" s="1">
        <v>0</v>
      </c>
      <c r="E3405" s="1" t="str">
        <f t="shared" si="372"/>
        <v>Submitted</v>
      </c>
      <c r="F3405" s="1" t="s">
        <v>47</v>
      </c>
      <c r="G3405" s="1">
        <v>24</v>
      </c>
      <c r="H3405" s="1" t="s">
        <v>24</v>
      </c>
      <c r="I3405" s="1" t="s">
        <v>25</v>
      </c>
      <c r="J3405" s="1" t="s">
        <v>70</v>
      </c>
      <c r="K3405" s="4">
        <v>253266</v>
      </c>
      <c r="L3405" s="4" t="str">
        <f t="shared" si="373"/>
        <v>Submitted</v>
      </c>
      <c r="M3405" s="1">
        <v>776</v>
      </c>
      <c r="N3405" s="1" t="str">
        <f t="shared" si="374"/>
        <v>medium_risk</v>
      </c>
      <c r="O3405" s="1" t="str">
        <f t="shared" si="375"/>
        <v>Excellent</v>
      </c>
      <c r="P3405" s="1" t="str">
        <f t="shared" si="376"/>
        <v>Submitted</v>
      </c>
      <c r="Q3405" s="1" t="str">
        <f t="shared" si="377"/>
        <v>Valid</v>
      </c>
      <c r="R3405" s="1" t="s">
        <v>70</v>
      </c>
      <c r="S3405" s="4">
        <v>1676023</v>
      </c>
      <c r="T3405" s="1">
        <v>16.22</v>
      </c>
      <c r="U3405" s="1">
        <v>60</v>
      </c>
      <c r="V3405" s="1">
        <v>27933.72</v>
      </c>
      <c r="W3405" s="4">
        <f t="shared" si="378"/>
        <v>2265424.4216666664</v>
      </c>
      <c r="X3405" s="1" t="s">
        <v>95</v>
      </c>
      <c r="Y3405" s="1" t="s">
        <v>96</v>
      </c>
      <c r="Z3405" s="8">
        <v>48867</v>
      </c>
      <c r="AA3405" s="8" t="str">
        <f>TEXT(Table2[[#This Row],[Application_Date]],"yyy")</f>
        <v>2033</v>
      </c>
      <c r="AB3405" s="8" t="str">
        <f>TEXT(Table2[[#This Row],[Application_Date]],"mmmm")</f>
        <v>October</v>
      </c>
      <c r="AC3405" s="1" t="s">
        <v>52</v>
      </c>
      <c r="AD3405" s="1" t="s">
        <v>30</v>
      </c>
      <c r="AE3405" s="1" t="s">
        <v>43</v>
      </c>
    </row>
    <row r="3406" spans="1:31" x14ac:dyDescent="0.25">
      <c r="A3406" s="1" t="s">
        <v>6952</v>
      </c>
      <c r="B3406" s="1" t="str">
        <f>IF(COUNTIF($A$2:A3406,A3406)&gt;1,"Duplicate","Unique")</f>
        <v>Unique</v>
      </c>
      <c r="C3406" s="1" t="s">
        <v>6953</v>
      </c>
      <c r="D3406" s="1" t="s">
        <v>69</v>
      </c>
      <c r="E3406" s="1" t="str">
        <f t="shared" si="372"/>
        <v>Submitted</v>
      </c>
      <c r="F3406" s="1" t="s">
        <v>47</v>
      </c>
      <c r="G3406" s="1">
        <v>58</v>
      </c>
      <c r="H3406" s="1" t="s">
        <v>24</v>
      </c>
      <c r="I3406" s="1" t="s">
        <v>48</v>
      </c>
      <c r="J3406" s="1" t="s">
        <v>37</v>
      </c>
      <c r="K3406" s="4">
        <v>1677716</v>
      </c>
      <c r="L3406" s="4" t="str">
        <f t="shared" si="373"/>
        <v>Submitted</v>
      </c>
      <c r="M3406" s="1">
        <v>817</v>
      </c>
      <c r="N3406" s="1" t="str">
        <f t="shared" si="374"/>
        <v>medium_risk</v>
      </c>
      <c r="O3406" s="1" t="str">
        <f t="shared" si="375"/>
        <v>Excellent</v>
      </c>
      <c r="P3406" s="1" t="str">
        <f t="shared" si="376"/>
        <v>Submitted</v>
      </c>
      <c r="Q3406" s="1" t="str">
        <f t="shared" si="377"/>
        <v>Valid</v>
      </c>
      <c r="R3406" s="1" t="s">
        <v>38</v>
      </c>
      <c r="S3406" s="4">
        <v>4563207</v>
      </c>
      <c r="T3406" s="1">
        <v>12.7</v>
      </c>
      <c r="U3406" s="1">
        <v>180</v>
      </c>
      <c r="V3406" s="1">
        <v>25351.15</v>
      </c>
      <c r="W3406" s="4">
        <f t="shared" si="378"/>
        <v>4829394.0750000002</v>
      </c>
      <c r="X3406" s="1" t="s">
        <v>85</v>
      </c>
      <c r="Y3406" s="1" t="s">
        <v>86</v>
      </c>
      <c r="Z3406" s="8">
        <v>48868</v>
      </c>
      <c r="AA3406" s="8" t="str">
        <f>TEXT(Table2[[#This Row],[Application_Date]],"yyy")</f>
        <v>2033</v>
      </c>
      <c r="AB3406" s="8" t="str">
        <f>TEXT(Table2[[#This Row],[Application_Date]],"mmmm")</f>
        <v>October</v>
      </c>
      <c r="AC3406" s="1" t="s">
        <v>41</v>
      </c>
      <c r="AD3406" s="1" t="s">
        <v>30</v>
      </c>
      <c r="AE3406" s="1" t="s">
        <v>43</v>
      </c>
    </row>
    <row r="3407" spans="1:31" x14ac:dyDescent="0.25">
      <c r="A3407" s="1" t="s">
        <v>6954</v>
      </c>
      <c r="B3407" s="1" t="str">
        <f>IF(COUNTIF($A$2:A3407,A3407)&gt;1,"Duplicate","Unique")</f>
        <v>Unique</v>
      </c>
      <c r="C3407" s="1" t="s">
        <v>6955</v>
      </c>
      <c r="D3407" s="1" t="s">
        <v>166</v>
      </c>
      <c r="E3407" s="1" t="str">
        <f t="shared" si="372"/>
        <v>Submitted</v>
      </c>
      <c r="F3407" s="1" t="s">
        <v>47</v>
      </c>
      <c r="G3407" s="1">
        <v>21</v>
      </c>
      <c r="H3407" s="1" t="s">
        <v>24</v>
      </c>
      <c r="I3407" s="1" t="s">
        <v>25</v>
      </c>
      <c r="J3407" s="1" t="s">
        <v>37</v>
      </c>
      <c r="K3407" s="4">
        <v>1884881</v>
      </c>
      <c r="L3407" s="4" t="str">
        <f t="shared" si="373"/>
        <v>Submitted</v>
      </c>
      <c r="M3407" s="1">
        <v>752</v>
      </c>
      <c r="N3407" s="1" t="str">
        <f t="shared" si="374"/>
        <v>medium_risk</v>
      </c>
      <c r="O3407" s="1" t="str">
        <f t="shared" si="375"/>
        <v>Excellent</v>
      </c>
      <c r="P3407" s="1" t="str">
        <f t="shared" si="376"/>
        <v>Submitted</v>
      </c>
      <c r="Q3407" s="1" t="str">
        <f t="shared" si="377"/>
        <v>Valid</v>
      </c>
      <c r="R3407" s="1" t="s">
        <v>6</v>
      </c>
      <c r="S3407" s="4">
        <v>2216794</v>
      </c>
      <c r="T3407" s="1">
        <v>10.42</v>
      </c>
      <c r="U3407" s="1">
        <v>12</v>
      </c>
      <c r="V3407" s="1">
        <v>184732.83</v>
      </c>
      <c r="W3407" s="4">
        <f t="shared" si="378"/>
        <v>1925980.7555319483</v>
      </c>
      <c r="X3407" s="1" t="s">
        <v>39</v>
      </c>
      <c r="Y3407" s="1" t="s">
        <v>40</v>
      </c>
      <c r="Z3407" s="8">
        <v>48869</v>
      </c>
      <c r="AA3407" s="8" t="str">
        <f>TEXT(Table2[[#This Row],[Application_Date]],"yyy")</f>
        <v>2033</v>
      </c>
      <c r="AB3407" s="8" t="str">
        <f>TEXT(Table2[[#This Row],[Application_Date]],"mmmm")</f>
        <v>October</v>
      </c>
      <c r="AC3407" s="1" t="s">
        <v>52</v>
      </c>
      <c r="AD3407" s="1" t="s">
        <v>30</v>
      </c>
      <c r="AE3407" s="1" t="s">
        <v>62</v>
      </c>
    </row>
    <row r="3408" spans="1:31" x14ac:dyDescent="0.25">
      <c r="A3408" s="1" t="s">
        <v>6956</v>
      </c>
      <c r="B3408" s="1" t="str">
        <f>IF(COUNTIF($A$2:A3408,A3408)&gt;1,"Duplicate","Unique")</f>
        <v>Unique</v>
      </c>
      <c r="C3408" s="1" t="s">
        <v>6957</v>
      </c>
      <c r="D3408" s="1" t="s">
        <v>392</v>
      </c>
      <c r="E3408" s="1" t="str">
        <f t="shared" si="372"/>
        <v>Submitted</v>
      </c>
      <c r="F3408" s="1" t="s">
        <v>47</v>
      </c>
      <c r="G3408" s="1">
        <v>20</v>
      </c>
      <c r="H3408" s="1" t="s">
        <v>36</v>
      </c>
      <c r="I3408" s="1" t="s">
        <v>48</v>
      </c>
      <c r="J3408" s="1" t="s">
        <v>70</v>
      </c>
      <c r="K3408" s="4">
        <v>908486</v>
      </c>
      <c r="L3408" s="4" t="str">
        <f t="shared" si="373"/>
        <v>Submitted</v>
      </c>
      <c r="M3408" s="1">
        <v>330</v>
      </c>
      <c r="N3408" s="1" t="str">
        <f t="shared" si="374"/>
        <v>High_risk</v>
      </c>
      <c r="O3408" s="1" t="str">
        <f t="shared" si="375"/>
        <v>Excellent</v>
      </c>
      <c r="P3408" s="1" t="str">
        <f t="shared" si="376"/>
        <v>Submitted</v>
      </c>
      <c r="Q3408" s="1" t="str">
        <f t="shared" si="377"/>
        <v>Valid</v>
      </c>
      <c r="R3408" s="1" t="s">
        <v>38</v>
      </c>
      <c r="S3408" s="4">
        <v>158189</v>
      </c>
      <c r="T3408" s="1">
        <v>16.97</v>
      </c>
      <c r="U3408" s="1">
        <v>24</v>
      </c>
      <c r="V3408" s="1">
        <v>6591.21</v>
      </c>
      <c r="W3408" s="4">
        <f t="shared" si="378"/>
        <v>223705.61097896736</v>
      </c>
      <c r="X3408" s="1" t="s">
        <v>50</v>
      </c>
      <c r="Y3408" s="1" t="s">
        <v>51</v>
      </c>
      <c r="Z3408" s="8">
        <v>48870</v>
      </c>
      <c r="AA3408" s="8" t="str">
        <f>TEXT(Table2[[#This Row],[Application_Date]],"yyy")</f>
        <v>2033</v>
      </c>
      <c r="AB3408" s="8" t="str">
        <f>TEXT(Table2[[#This Row],[Application_Date]],"mmmm")</f>
        <v>October</v>
      </c>
      <c r="AC3408" s="1" t="s">
        <v>61</v>
      </c>
      <c r="AD3408" s="1" t="s">
        <v>30</v>
      </c>
      <c r="AE3408" s="1" t="s">
        <v>66</v>
      </c>
    </row>
    <row r="3409" spans="1:31" x14ac:dyDescent="0.25">
      <c r="A3409" s="1" t="s">
        <v>6958</v>
      </c>
      <c r="B3409" s="1" t="str">
        <f>IF(COUNTIF($A$2:A3409,A3409)&gt;1,"Duplicate","Unique")</f>
        <v>Unique</v>
      </c>
      <c r="C3409" s="1" t="s">
        <v>6959</v>
      </c>
      <c r="D3409" s="1" t="s">
        <v>265</v>
      </c>
      <c r="E3409" s="1" t="str">
        <f t="shared" si="372"/>
        <v>Submitted</v>
      </c>
      <c r="F3409" s="1" t="s">
        <v>47</v>
      </c>
      <c r="G3409" s="1">
        <v>25</v>
      </c>
      <c r="H3409" s="1" t="s">
        <v>36</v>
      </c>
      <c r="I3409" s="1" t="s">
        <v>25</v>
      </c>
      <c r="J3409" s="1" t="s">
        <v>26</v>
      </c>
      <c r="K3409" s="4">
        <v>1586085</v>
      </c>
      <c r="L3409" s="4" t="str">
        <f t="shared" si="373"/>
        <v>Submitted</v>
      </c>
      <c r="M3409" s="1">
        <v>519</v>
      </c>
      <c r="N3409" s="1" t="str">
        <f t="shared" si="374"/>
        <v>High_risk</v>
      </c>
      <c r="O3409" s="1" t="str">
        <f t="shared" si="375"/>
        <v>Excellent</v>
      </c>
      <c r="P3409" s="1" t="str">
        <f t="shared" si="376"/>
        <v>Submitted</v>
      </c>
      <c r="Q3409" s="1" t="str">
        <f t="shared" si="377"/>
        <v>Valid</v>
      </c>
      <c r="R3409" s="1" t="s">
        <v>70</v>
      </c>
      <c r="S3409" s="4">
        <v>2691487</v>
      </c>
      <c r="T3409" s="1">
        <v>9.0299999999999994</v>
      </c>
      <c r="U3409" s="1">
        <v>24</v>
      </c>
      <c r="V3409" s="1">
        <v>112145.29</v>
      </c>
      <c r="W3409" s="4">
        <f t="shared" si="378"/>
        <v>2025346.8429562752</v>
      </c>
      <c r="X3409" s="1" t="s">
        <v>59</v>
      </c>
      <c r="Y3409" s="1" t="s">
        <v>60</v>
      </c>
      <c r="Z3409" s="8">
        <v>48871</v>
      </c>
      <c r="AA3409" s="8" t="str">
        <f>TEXT(Table2[[#This Row],[Application_Date]],"yyy")</f>
        <v>2033</v>
      </c>
      <c r="AB3409" s="8" t="str">
        <f>TEXT(Table2[[#This Row],[Application_Date]],"mmmm")</f>
        <v>October</v>
      </c>
      <c r="AC3409" s="1" t="s">
        <v>41</v>
      </c>
      <c r="AD3409" s="1" t="s">
        <v>30</v>
      </c>
      <c r="AE3409" s="1" t="s">
        <v>62</v>
      </c>
    </row>
    <row r="3410" spans="1:31" x14ac:dyDescent="0.25">
      <c r="A3410" s="1" t="s">
        <v>6960</v>
      </c>
      <c r="B3410" s="1" t="str">
        <f>IF(COUNTIF($A$2:A3410,A3410)&gt;1,"Duplicate","Unique")</f>
        <v>Unique</v>
      </c>
      <c r="C3410" s="1" t="s">
        <v>6961</v>
      </c>
      <c r="D3410" s="1" t="s">
        <v>489</v>
      </c>
      <c r="E3410" s="1" t="str">
        <f t="shared" si="372"/>
        <v>Submitted</v>
      </c>
      <c r="F3410" s="1" t="s">
        <v>35</v>
      </c>
      <c r="G3410" s="1">
        <v>35</v>
      </c>
      <c r="H3410" s="1" t="s">
        <v>24</v>
      </c>
      <c r="I3410" s="1" t="s">
        <v>48</v>
      </c>
      <c r="J3410" s="1" t="s">
        <v>70</v>
      </c>
      <c r="K3410" s="4">
        <v>1326333</v>
      </c>
      <c r="L3410" s="4" t="str">
        <f t="shared" si="373"/>
        <v>Submitted</v>
      </c>
      <c r="M3410" s="1">
        <v>881</v>
      </c>
      <c r="N3410" s="1" t="str">
        <f t="shared" si="374"/>
        <v>medium_risk</v>
      </c>
      <c r="O3410" s="1" t="str">
        <f t="shared" si="375"/>
        <v>Excellent</v>
      </c>
      <c r="P3410" s="1" t="str">
        <f t="shared" si="376"/>
        <v>Submitted</v>
      </c>
      <c r="Q3410" s="1" t="str">
        <f t="shared" si="377"/>
        <v>Valid</v>
      </c>
      <c r="R3410" s="1" t="s">
        <v>38</v>
      </c>
      <c r="S3410" s="4">
        <v>3492105</v>
      </c>
      <c r="T3410" s="1">
        <v>7.51</v>
      </c>
      <c r="U3410" s="1">
        <v>24</v>
      </c>
      <c r="V3410" s="1">
        <v>145504.38</v>
      </c>
      <c r="W3410" s="4">
        <f t="shared" si="378"/>
        <v>2185494.4937786562</v>
      </c>
      <c r="X3410" s="1" t="s">
        <v>50</v>
      </c>
      <c r="Y3410" s="1" t="s">
        <v>51</v>
      </c>
      <c r="Z3410" s="8">
        <v>48872</v>
      </c>
      <c r="AA3410" s="8" t="str">
        <f>TEXT(Table2[[#This Row],[Application_Date]],"yyy")</f>
        <v>2033</v>
      </c>
      <c r="AB3410" s="8" t="str">
        <f>TEXT(Table2[[#This Row],[Application_Date]],"mmmm")</f>
        <v>October</v>
      </c>
      <c r="AC3410" s="1" t="s">
        <v>61</v>
      </c>
      <c r="AD3410" s="1" t="s">
        <v>42</v>
      </c>
      <c r="AE3410" s="1" t="s">
        <v>43</v>
      </c>
    </row>
    <row r="3411" spans="1:31" x14ac:dyDescent="0.25">
      <c r="A3411" s="1" t="s">
        <v>6962</v>
      </c>
      <c r="B3411" s="1" t="str">
        <f>IF(COUNTIF($A$2:A3411,A3411)&gt;1,"Duplicate","Unique")</f>
        <v>Unique</v>
      </c>
      <c r="C3411" s="1" t="s">
        <v>6963</v>
      </c>
      <c r="D3411" s="1" t="s">
        <v>249</v>
      </c>
      <c r="E3411" s="1" t="str">
        <f t="shared" si="372"/>
        <v>Submitted</v>
      </c>
      <c r="F3411" s="1" t="s">
        <v>47</v>
      </c>
      <c r="G3411" s="1">
        <v>20</v>
      </c>
      <c r="H3411" s="1" t="s">
        <v>36</v>
      </c>
      <c r="I3411" s="1" t="s">
        <v>48</v>
      </c>
      <c r="J3411" s="1" t="s">
        <v>37</v>
      </c>
      <c r="K3411" s="4">
        <v>0</v>
      </c>
      <c r="L3411" s="4" t="str">
        <f t="shared" si="373"/>
        <v>Submitted</v>
      </c>
      <c r="M3411" s="1">
        <v>537</v>
      </c>
      <c r="N3411" s="1" t="str">
        <f t="shared" si="374"/>
        <v>High_risk</v>
      </c>
      <c r="O3411" s="1" t="str">
        <f t="shared" si="375"/>
        <v>Excellent</v>
      </c>
      <c r="P3411" s="1" t="str">
        <f t="shared" si="376"/>
        <v>Submitted</v>
      </c>
      <c r="Q3411" s="1" t="str">
        <f t="shared" si="377"/>
        <v>Valid</v>
      </c>
      <c r="R3411" s="1" t="s">
        <v>70</v>
      </c>
      <c r="S3411" s="4">
        <v>4801361</v>
      </c>
      <c r="T3411" s="1">
        <v>8.39</v>
      </c>
      <c r="U3411" s="1">
        <v>120</v>
      </c>
      <c r="V3411" s="1">
        <v>40011.339999999997</v>
      </c>
      <c r="W3411" s="4">
        <f t="shared" si="378"/>
        <v>3356951.5658333334</v>
      </c>
      <c r="X3411" s="1" t="s">
        <v>105</v>
      </c>
      <c r="Y3411" s="1" t="s">
        <v>106</v>
      </c>
      <c r="Z3411" s="8">
        <v>48873</v>
      </c>
      <c r="AA3411" s="8" t="str">
        <f>TEXT(Table2[[#This Row],[Application_Date]],"yyy")</f>
        <v>2033</v>
      </c>
      <c r="AB3411" s="8" t="str">
        <f>TEXT(Table2[[#This Row],[Application_Date]],"mmmm")</f>
        <v>October</v>
      </c>
      <c r="AC3411" s="1" t="s">
        <v>52</v>
      </c>
      <c r="AD3411" s="1" t="s">
        <v>30</v>
      </c>
      <c r="AE3411" s="1" t="s">
        <v>43</v>
      </c>
    </row>
    <row r="3412" spans="1:31" x14ac:dyDescent="0.25">
      <c r="A3412" s="1" t="s">
        <v>6964</v>
      </c>
      <c r="B3412" s="1" t="str">
        <f>IF(COUNTIF($A$2:A3412,A3412)&gt;1,"Duplicate","Unique")</f>
        <v>Unique</v>
      </c>
      <c r="C3412" s="1" t="s">
        <v>6965</v>
      </c>
      <c r="D3412" s="1" t="s">
        <v>262</v>
      </c>
      <c r="E3412" s="1" t="str">
        <f t="shared" si="372"/>
        <v>Submitted</v>
      </c>
      <c r="F3412" s="1" t="s">
        <v>47</v>
      </c>
      <c r="G3412" s="1">
        <v>62</v>
      </c>
      <c r="H3412" s="1" t="s">
        <v>36</v>
      </c>
      <c r="I3412" s="1" t="s">
        <v>48</v>
      </c>
      <c r="J3412" s="1" t="s">
        <v>26</v>
      </c>
      <c r="K3412" s="4">
        <v>1410258</v>
      </c>
      <c r="L3412" s="4" t="str">
        <f t="shared" si="373"/>
        <v>Submitted</v>
      </c>
      <c r="M3412" s="1">
        <v>351</v>
      </c>
      <c r="N3412" s="1" t="str">
        <f t="shared" si="374"/>
        <v>High_risk</v>
      </c>
      <c r="O3412" s="1" t="str">
        <f t="shared" si="375"/>
        <v>Excellent</v>
      </c>
      <c r="P3412" s="1" t="str">
        <f t="shared" si="376"/>
        <v>Submitted</v>
      </c>
      <c r="Q3412" s="1" t="str">
        <f t="shared" si="377"/>
        <v>Valid</v>
      </c>
      <c r="R3412" s="1" t="s">
        <v>38</v>
      </c>
      <c r="S3412" s="4">
        <v>3253706</v>
      </c>
      <c r="T3412" s="1">
        <v>17.3</v>
      </c>
      <c r="U3412" s="1">
        <v>12</v>
      </c>
      <c r="V3412" s="1">
        <v>271142.17</v>
      </c>
      <c r="W3412" s="4">
        <f t="shared" si="378"/>
        <v>4690863.9592875466</v>
      </c>
      <c r="X3412" s="1" t="s">
        <v>59</v>
      </c>
      <c r="Y3412" s="1" t="s">
        <v>60</v>
      </c>
      <c r="Z3412" s="8">
        <v>48874</v>
      </c>
      <c r="AA3412" s="8" t="str">
        <f>TEXT(Table2[[#This Row],[Application_Date]],"yyy")</f>
        <v>2033</v>
      </c>
      <c r="AB3412" s="8" t="str">
        <f>TEXT(Table2[[#This Row],[Application_Date]],"mmmm")</f>
        <v>October</v>
      </c>
      <c r="AC3412" s="1" t="s">
        <v>41</v>
      </c>
      <c r="AD3412" s="1" t="s">
        <v>30</v>
      </c>
      <c r="AE3412" s="1" t="s">
        <v>31</v>
      </c>
    </row>
    <row r="3413" spans="1:31" x14ac:dyDescent="0.25">
      <c r="A3413" s="1" t="s">
        <v>6966</v>
      </c>
      <c r="B3413" s="1" t="str">
        <f>IF(COUNTIF($A$2:A3413,A3413)&gt;1,"Duplicate","Unique")</f>
        <v>Unique</v>
      </c>
      <c r="C3413" s="1" t="s">
        <v>6967</v>
      </c>
      <c r="D3413" s="1" t="s">
        <v>99</v>
      </c>
      <c r="E3413" s="1" t="str">
        <f t="shared" si="372"/>
        <v>Submitted</v>
      </c>
      <c r="F3413" s="1" t="s">
        <v>35</v>
      </c>
      <c r="G3413" s="1">
        <v>27</v>
      </c>
      <c r="H3413" s="1" t="s">
        <v>24</v>
      </c>
      <c r="I3413" s="1" t="s">
        <v>25</v>
      </c>
      <c r="J3413" s="1" t="s">
        <v>70</v>
      </c>
      <c r="K3413" s="4">
        <v>1021419</v>
      </c>
      <c r="L3413" s="4" t="str">
        <f t="shared" si="373"/>
        <v>Submitted</v>
      </c>
      <c r="M3413" s="1">
        <v>306</v>
      </c>
      <c r="N3413" s="1" t="str">
        <f t="shared" si="374"/>
        <v>High_risk</v>
      </c>
      <c r="O3413" s="1" t="str">
        <f t="shared" si="375"/>
        <v>Excellent</v>
      </c>
      <c r="P3413" s="1" t="str">
        <f t="shared" si="376"/>
        <v>Submitted</v>
      </c>
      <c r="Q3413" s="1" t="str">
        <f t="shared" si="377"/>
        <v>Valid</v>
      </c>
      <c r="R3413" s="1" t="s">
        <v>38</v>
      </c>
      <c r="S3413" s="4">
        <v>2974637</v>
      </c>
      <c r="T3413" s="1">
        <v>8.68</v>
      </c>
      <c r="U3413" s="1">
        <v>60</v>
      </c>
      <c r="V3413" s="1">
        <v>49577.279999999999</v>
      </c>
      <c r="W3413" s="4">
        <f t="shared" si="378"/>
        <v>2151654.0966666806</v>
      </c>
      <c r="X3413" s="1" t="s">
        <v>95</v>
      </c>
      <c r="Y3413" s="1" t="s">
        <v>96</v>
      </c>
      <c r="Z3413" s="8">
        <v>48875</v>
      </c>
      <c r="AA3413" s="8" t="str">
        <f>TEXT(Table2[[#This Row],[Application_Date]],"yyy")</f>
        <v>2033</v>
      </c>
      <c r="AB3413" s="8" t="str">
        <f>TEXT(Table2[[#This Row],[Application_Date]],"mmmm")</f>
        <v>October</v>
      </c>
      <c r="AC3413" s="1" t="s">
        <v>41</v>
      </c>
      <c r="AD3413" s="1" t="s">
        <v>30</v>
      </c>
      <c r="AE3413" s="1" t="s">
        <v>62</v>
      </c>
    </row>
    <row r="3414" spans="1:31" x14ac:dyDescent="0.25">
      <c r="A3414" s="1" t="s">
        <v>6968</v>
      </c>
      <c r="B3414" s="1" t="str">
        <f>IF(COUNTIF($A$2:A3414,A3414)&gt;1,"Duplicate","Unique")</f>
        <v>Unique</v>
      </c>
      <c r="C3414" s="1" t="s">
        <v>6969</v>
      </c>
      <c r="D3414" s="1" t="s">
        <v>180</v>
      </c>
      <c r="E3414" s="1" t="str">
        <f t="shared" si="372"/>
        <v>Submitted</v>
      </c>
      <c r="F3414" s="1" t="s">
        <v>47</v>
      </c>
      <c r="G3414" s="1">
        <v>31</v>
      </c>
      <c r="H3414" s="1" t="s">
        <v>36</v>
      </c>
      <c r="I3414" s="1" t="s">
        <v>25</v>
      </c>
      <c r="J3414" s="1" t="s">
        <v>49</v>
      </c>
      <c r="K3414" s="4">
        <v>2312457</v>
      </c>
      <c r="L3414" s="4" t="str">
        <f t="shared" si="373"/>
        <v>Submitted</v>
      </c>
      <c r="M3414" s="1">
        <v>597</v>
      </c>
      <c r="N3414" s="1" t="str">
        <f t="shared" si="374"/>
        <v>High_risk</v>
      </c>
      <c r="O3414" s="1" t="str">
        <f t="shared" si="375"/>
        <v>Excellent</v>
      </c>
      <c r="P3414" s="1" t="str">
        <f t="shared" si="376"/>
        <v>Submitted</v>
      </c>
      <c r="Q3414" s="1" t="str">
        <f t="shared" si="377"/>
        <v>Valid</v>
      </c>
      <c r="R3414" s="1" t="s">
        <v>6</v>
      </c>
      <c r="S3414" s="4">
        <v>2194629</v>
      </c>
      <c r="T3414" s="1">
        <v>7.91</v>
      </c>
      <c r="U3414" s="1">
        <v>60</v>
      </c>
      <c r="V3414" s="1">
        <v>36577.15</v>
      </c>
      <c r="W3414" s="4">
        <f t="shared" si="378"/>
        <v>1446626.2825000926</v>
      </c>
      <c r="X3414" s="1" t="s">
        <v>95</v>
      </c>
      <c r="Y3414" s="1" t="s">
        <v>96</v>
      </c>
      <c r="Z3414" s="8">
        <v>48876</v>
      </c>
      <c r="AA3414" s="8" t="str">
        <f>TEXT(Table2[[#This Row],[Application_Date]],"yyy")</f>
        <v>2033</v>
      </c>
      <c r="AB3414" s="8" t="str">
        <f>TEXT(Table2[[#This Row],[Application_Date]],"mmmm")</f>
        <v>October</v>
      </c>
      <c r="AC3414" s="1" t="s">
        <v>41</v>
      </c>
      <c r="AD3414" s="1" t="s">
        <v>42</v>
      </c>
      <c r="AE3414" s="1" t="s">
        <v>66</v>
      </c>
    </row>
    <row r="3415" spans="1:31" x14ac:dyDescent="0.25">
      <c r="A3415" s="1" t="s">
        <v>6970</v>
      </c>
      <c r="B3415" s="1" t="str">
        <f>IF(COUNTIF($A$2:A3415,A3415)&gt;1,"Duplicate","Unique")</f>
        <v>Unique</v>
      </c>
      <c r="C3415" s="1" t="s">
        <v>6971</v>
      </c>
      <c r="D3415" s="1" t="s">
        <v>78</v>
      </c>
      <c r="E3415" s="1" t="str">
        <f t="shared" si="372"/>
        <v>Submitted</v>
      </c>
      <c r="F3415" s="1" t="s">
        <v>47</v>
      </c>
      <c r="G3415" s="1">
        <v>54</v>
      </c>
      <c r="H3415" s="1" t="s">
        <v>36</v>
      </c>
      <c r="I3415" s="1" t="s">
        <v>48</v>
      </c>
      <c r="J3415" s="1" t="s">
        <v>26</v>
      </c>
      <c r="K3415" s="4">
        <v>0</v>
      </c>
      <c r="L3415" s="4" t="str">
        <f t="shared" si="373"/>
        <v>Submitted</v>
      </c>
      <c r="M3415" s="1">
        <v>522</v>
      </c>
      <c r="N3415" s="1" t="str">
        <f t="shared" si="374"/>
        <v>High_risk</v>
      </c>
      <c r="O3415" s="1" t="str">
        <f t="shared" si="375"/>
        <v>Excellent</v>
      </c>
      <c r="P3415" s="1" t="str">
        <f t="shared" si="376"/>
        <v>Submitted</v>
      </c>
      <c r="Q3415" s="1" t="str">
        <f t="shared" si="377"/>
        <v>Valid</v>
      </c>
      <c r="R3415" s="1" t="s">
        <v>38</v>
      </c>
      <c r="S3415" s="4">
        <v>94858</v>
      </c>
      <c r="T3415" s="1">
        <v>10.31</v>
      </c>
      <c r="U3415" s="1">
        <v>36</v>
      </c>
      <c r="V3415" s="1">
        <v>2634.94</v>
      </c>
      <c r="W3415" s="4">
        <f t="shared" si="378"/>
        <v>81498.831683098731</v>
      </c>
      <c r="X3415" s="1" t="s">
        <v>50</v>
      </c>
      <c r="Y3415" s="1" t="s">
        <v>51</v>
      </c>
      <c r="Z3415" s="8">
        <v>48877</v>
      </c>
      <c r="AA3415" s="8" t="str">
        <f>TEXT(Table2[[#This Row],[Application_Date]],"yyy")</f>
        <v>2033</v>
      </c>
      <c r="AB3415" s="8" t="str">
        <f>TEXT(Table2[[#This Row],[Application_Date]],"mmmm")</f>
        <v>October</v>
      </c>
      <c r="AC3415" s="1" t="s">
        <v>52</v>
      </c>
      <c r="AD3415" s="1" t="s">
        <v>30</v>
      </c>
      <c r="AE3415" s="1" t="s">
        <v>43</v>
      </c>
    </row>
    <row r="3416" spans="1:31" x14ac:dyDescent="0.25">
      <c r="A3416" s="1" t="s">
        <v>6972</v>
      </c>
      <c r="B3416" s="1" t="str">
        <f>IF(COUNTIF($A$2:A3416,A3416)&gt;1,"Duplicate","Unique")</f>
        <v>Unique</v>
      </c>
      <c r="C3416" s="1" t="s">
        <v>6973</v>
      </c>
      <c r="D3416" s="1" t="s">
        <v>55</v>
      </c>
      <c r="E3416" s="1" t="str">
        <f t="shared" si="372"/>
        <v>Submitted</v>
      </c>
      <c r="F3416" s="1" t="s">
        <v>35</v>
      </c>
      <c r="G3416" s="1">
        <v>46</v>
      </c>
      <c r="H3416" s="1" t="s">
        <v>24</v>
      </c>
      <c r="I3416" s="1" t="s">
        <v>25</v>
      </c>
      <c r="J3416" s="1" t="s">
        <v>26</v>
      </c>
      <c r="K3416" s="4">
        <v>345066</v>
      </c>
      <c r="L3416" s="4" t="str">
        <f t="shared" si="373"/>
        <v>Submitted</v>
      </c>
      <c r="M3416" s="1">
        <v>609</v>
      </c>
      <c r="N3416" s="1" t="str">
        <f t="shared" si="374"/>
        <v>low_risk</v>
      </c>
      <c r="O3416" s="1" t="str">
        <f t="shared" si="375"/>
        <v>Excellent</v>
      </c>
      <c r="P3416" s="1" t="str">
        <f t="shared" si="376"/>
        <v>Submitted</v>
      </c>
      <c r="Q3416" s="1" t="str">
        <f t="shared" si="377"/>
        <v>Valid</v>
      </c>
      <c r="R3416" s="1" t="s">
        <v>38</v>
      </c>
      <c r="S3416" s="4">
        <v>2336696</v>
      </c>
      <c r="T3416" s="1">
        <v>9.61</v>
      </c>
      <c r="U3416" s="1">
        <v>180</v>
      </c>
      <c r="V3416" s="1">
        <v>12981.64</v>
      </c>
      <c r="W3416" s="4">
        <f t="shared" si="378"/>
        <v>1871304.0466666666</v>
      </c>
      <c r="X3416" s="1" t="s">
        <v>50</v>
      </c>
      <c r="Y3416" s="1" t="s">
        <v>51</v>
      </c>
      <c r="Z3416" s="8">
        <v>48878</v>
      </c>
      <c r="AA3416" s="8" t="str">
        <f>TEXT(Table2[[#This Row],[Application_Date]],"yyy")</f>
        <v>2033</v>
      </c>
      <c r="AB3416" s="8" t="str">
        <f>TEXT(Table2[[#This Row],[Application_Date]],"mmmm")</f>
        <v>October</v>
      </c>
      <c r="AC3416" s="1" t="s">
        <v>61</v>
      </c>
      <c r="AD3416" s="1" t="s">
        <v>30</v>
      </c>
      <c r="AE3416" s="1" t="s">
        <v>66</v>
      </c>
    </row>
    <row r="3417" spans="1:31" x14ac:dyDescent="0.25">
      <c r="A3417" s="1" t="s">
        <v>6974</v>
      </c>
      <c r="B3417" s="1" t="str">
        <f>IF(COUNTIF($A$2:A3417,A3417)&gt;1,"Duplicate","Unique")</f>
        <v>Unique</v>
      </c>
      <c r="C3417" s="1" t="s">
        <v>6975</v>
      </c>
      <c r="D3417" s="1" t="s">
        <v>112</v>
      </c>
      <c r="E3417" s="1" t="str">
        <f t="shared" si="372"/>
        <v>Submitted</v>
      </c>
      <c r="F3417" s="1" t="s">
        <v>47</v>
      </c>
      <c r="G3417" s="1">
        <v>61</v>
      </c>
      <c r="H3417" s="1" t="s">
        <v>36</v>
      </c>
      <c r="I3417" s="1" t="s">
        <v>25</v>
      </c>
      <c r="J3417" s="1" t="s">
        <v>26</v>
      </c>
      <c r="K3417" s="4">
        <v>1911267</v>
      </c>
      <c r="L3417" s="4" t="str">
        <f t="shared" si="373"/>
        <v>Submitted</v>
      </c>
      <c r="M3417" s="1">
        <v>335</v>
      </c>
      <c r="N3417" s="1" t="str">
        <f t="shared" si="374"/>
        <v>High_risk</v>
      </c>
      <c r="O3417" s="1" t="str">
        <f t="shared" si="375"/>
        <v>Excellent</v>
      </c>
      <c r="P3417" s="1" t="str">
        <f t="shared" si="376"/>
        <v>Submitted</v>
      </c>
      <c r="Q3417" s="1" t="str">
        <f t="shared" si="377"/>
        <v>Valid</v>
      </c>
      <c r="R3417" s="1" t="s">
        <v>82</v>
      </c>
      <c r="S3417" s="4">
        <v>994351</v>
      </c>
      <c r="T3417" s="1">
        <v>13.79</v>
      </c>
      <c r="U3417" s="1">
        <v>24</v>
      </c>
      <c r="V3417" s="1">
        <v>41431.29</v>
      </c>
      <c r="W3417" s="4">
        <f t="shared" si="378"/>
        <v>1142675.0362849312</v>
      </c>
      <c r="X3417" s="1" t="s">
        <v>85</v>
      </c>
      <c r="Y3417" s="1" t="s">
        <v>86</v>
      </c>
      <c r="Z3417" s="8">
        <v>48879</v>
      </c>
      <c r="AA3417" s="8" t="str">
        <f>TEXT(Table2[[#This Row],[Application_Date]],"yyy")</f>
        <v>2033</v>
      </c>
      <c r="AB3417" s="8" t="str">
        <f>TEXT(Table2[[#This Row],[Application_Date]],"mmmm")</f>
        <v>October</v>
      </c>
      <c r="AC3417" s="1" t="s">
        <v>61</v>
      </c>
      <c r="AD3417" s="1" t="s">
        <v>30</v>
      </c>
      <c r="AE3417" s="1" t="s">
        <v>62</v>
      </c>
    </row>
    <row r="3418" spans="1:31" x14ac:dyDescent="0.25">
      <c r="A3418" s="1" t="s">
        <v>6976</v>
      </c>
      <c r="B3418" s="1" t="str">
        <f>IF(COUNTIF($A$2:A3418,A3418)&gt;1,"Duplicate","Unique")</f>
        <v>Unique</v>
      </c>
      <c r="C3418" s="1" t="s">
        <v>6977</v>
      </c>
      <c r="D3418" s="1" t="s">
        <v>572</v>
      </c>
      <c r="E3418" s="1" t="str">
        <f t="shared" si="372"/>
        <v>Submitted</v>
      </c>
      <c r="F3418" s="1" t="s">
        <v>47</v>
      </c>
      <c r="G3418" s="1">
        <v>43</v>
      </c>
      <c r="H3418" s="1" t="s">
        <v>24</v>
      </c>
      <c r="I3418" s="1" t="s">
        <v>25</v>
      </c>
      <c r="J3418" s="1" t="s">
        <v>37</v>
      </c>
      <c r="K3418" s="4">
        <v>1081763</v>
      </c>
      <c r="L3418" s="4" t="str">
        <f t="shared" si="373"/>
        <v>Submitted</v>
      </c>
      <c r="M3418" s="1">
        <v>591</v>
      </c>
      <c r="N3418" s="1" t="str">
        <f t="shared" si="374"/>
        <v>High_risk</v>
      </c>
      <c r="O3418" s="1" t="str">
        <f t="shared" si="375"/>
        <v>Excellent</v>
      </c>
      <c r="P3418" s="1" t="str">
        <f t="shared" si="376"/>
        <v>Submitted</v>
      </c>
      <c r="Q3418" s="1" t="str">
        <f t="shared" si="377"/>
        <v>Valid</v>
      </c>
      <c r="R3418" s="1" t="s">
        <v>70</v>
      </c>
      <c r="S3418" s="4">
        <v>1808057</v>
      </c>
      <c r="T3418" s="1">
        <v>13.69</v>
      </c>
      <c r="U3418" s="1">
        <v>180</v>
      </c>
      <c r="V3418" s="1">
        <v>10044.76</v>
      </c>
      <c r="W3418" s="4">
        <f t="shared" si="378"/>
        <v>2062691.6941666668</v>
      </c>
      <c r="X3418" s="1" t="s">
        <v>50</v>
      </c>
      <c r="Y3418" s="1" t="s">
        <v>51</v>
      </c>
      <c r="Z3418" s="8">
        <v>48880</v>
      </c>
      <c r="AA3418" s="8" t="str">
        <f>TEXT(Table2[[#This Row],[Application_Date]],"yyy")</f>
        <v>2033</v>
      </c>
      <c r="AB3418" s="8" t="str">
        <f>TEXT(Table2[[#This Row],[Application_Date]],"mmmm")</f>
        <v>October</v>
      </c>
      <c r="AC3418" s="1" t="s">
        <v>61</v>
      </c>
      <c r="AD3418" s="1" t="s">
        <v>30</v>
      </c>
      <c r="AE3418" s="1" t="s">
        <v>43</v>
      </c>
    </row>
    <row r="3419" spans="1:31" x14ac:dyDescent="0.25">
      <c r="A3419" s="1" t="s">
        <v>6978</v>
      </c>
      <c r="B3419" s="1" t="str">
        <f>IF(COUNTIF($A$2:A3419,A3419)&gt;1,"Duplicate","Unique")</f>
        <v>Unique</v>
      </c>
      <c r="C3419" s="1" t="s">
        <v>6979</v>
      </c>
      <c r="D3419" s="1" t="s">
        <v>242</v>
      </c>
      <c r="E3419" s="1" t="str">
        <f t="shared" si="372"/>
        <v>Submitted</v>
      </c>
      <c r="F3419" s="1" t="s">
        <v>47</v>
      </c>
      <c r="G3419" s="1">
        <v>35</v>
      </c>
      <c r="H3419" s="1" t="s">
        <v>24</v>
      </c>
      <c r="I3419" s="1" t="s">
        <v>48</v>
      </c>
      <c r="J3419" s="1" t="s">
        <v>26</v>
      </c>
      <c r="K3419" s="4">
        <v>2276878</v>
      </c>
      <c r="L3419" s="4" t="str">
        <f t="shared" si="373"/>
        <v>Submitted</v>
      </c>
      <c r="M3419" s="1">
        <v>403</v>
      </c>
      <c r="N3419" s="1" t="str">
        <f t="shared" si="374"/>
        <v>High_risk</v>
      </c>
      <c r="O3419" s="1" t="str">
        <f t="shared" si="375"/>
        <v>Excellent</v>
      </c>
      <c r="P3419" s="1" t="str">
        <f t="shared" si="376"/>
        <v>Submitted</v>
      </c>
      <c r="Q3419" s="1" t="str">
        <f t="shared" si="377"/>
        <v>Valid</v>
      </c>
      <c r="R3419" s="1" t="s">
        <v>6</v>
      </c>
      <c r="S3419" s="4">
        <v>3154043</v>
      </c>
      <c r="T3419" s="1">
        <v>13.62</v>
      </c>
      <c r="U3419" s="1">
        <v>36</v>
      </c>
      <c r="V3419" s="1">
        <v>87612.31</v>
      </c>
      <c r="W3419" s="4">
        <f t="shared" si="378"/>
        <v>3579838.8050049604</v>
      </c>
      <c r="X3419" s="1" t="s">
        <v>105</v>
      </c>
      <c r="Y3419" s="1" t="s">
        <v>106</v>
      </c>
      <c r="Z3419" s="8">
        <v>48881</v>
      </c>
      <c r="AA3419" s="8" t="str">
        <f>TEXT(Table2[[#This Row],[Application_Date]],"yyy")</f>
        <v>2033</v>
      </c>
      <c r="AB3419" s="8" t="str">
        <f>TEXT(Table2[[#This Row],[Application_Date]],"mmmm")</f>
        <v>October</v>
      </c>
      <c r="AC3419" s="1" t="s">
        <v>61</v>
      </c>
      <c r="AD3419" s="1" t="s">
        <v>30</v>
      </c>
      <c r="AE3419" s="1" t="s">
        <v>62</v>
      </c>
    </row>
    <row r="3420" spans="1:31" x14ac:dyDescent="0.25">
      <c r="A3420" s="1" t="s">
        <v>6980</v>
      </c>
      <c r="B3420" s="1" t="str">
        <f>IF(COUNTIF($A$2:A3420,A3420)&gt;1,"Duplicate","Unique")</f>
        <v>Unique</v>
      </c>
      <c r="C3420" s="1" t="s">
        <v>6981</v>
      </c>
      <c r="D3420" s="1" t="s">
        <v>46</v>
      </c>
      <c r="E3420" s="1" t="str">
        <f t="shared" si="372"/>
        <v>Submitted</v>
      </c>
      <c r="F3420" s="1" t="s">
        <v>47</v>
      </c>
      <c r="G3420" s="1">
        <v>43</v>
      </c>
      <c r="H3420" s="1" t="s">
        <v>36</v>
      </c>
      <c r="I3420" s="1" t="s">
        <v>48</v>
      </c>
      <c r="J3420" s="1" t="s">
        <v>26</v>
      </c>
      <c r="K3420" s="4">
        <v>956166</v>
      </c>
      <c r="L3420" s="4" t="str">
        <f t="shared" si="373"/>
        <v>Submitted</v>
      </c>
      <c r="M3420" s="1">
        <v>536</v>
      </c>
      <c r="N3420" s="1" t="str">
        <f t="shared" si="374"/>
        <v>High_risk</v>
      </c>
      <c r="O3420" s="1" t="str">
        <f t="shared" si="375"/>
        <v>Excellent</v>
      </c>
      <c r="P3420" s="1" t="str">
        <f t="shared" si="376"/>
        <v>Submitted</v>
      </c>
      <c r="Q3420" s="1" t="str">
        <f t="shared" si="377"/>
        <v>Valid</v>
      </c>
      <c r="R3420" s="1" t="s">
        <v>6</v>
      </c>
      <c r="S3420" s="4">
        <v>4561478</v>
      </c>
      <c r="T3420" s="1">
        <v>10.89</v>
      </c>
      <c r="U3420" s="1">
        <v>180</v>
      </c>
      <c r="V3420" s="1">
        <v>25341.54</v>
      </c>
      <c r="W3420" s="4">
        <f t="shared" si="378"/>
        <v>4139541.2850000006</v>
      </c>
      <c r="X3420" s="1" t="s">
        <v>95</v>
      </c>
      <c r="Y3420" s="1" t="s">
        <v>96</v>
      </c>
      <c r="Z3420" s="8">
        <v>48882</v>
      </c>
      <c r="AA3420" s="8" t="str">
        <f>TEXT(Table2[[#This Row],[Application_Date]],"yyy")</f>
        <v>2033</v>
      </c>
      <c r="AB3420" s="8" t="str">
        <f>TEXT(Table2[[#This Row],[Application_Date]],"mmmm")</f>
        <v>October</v>
      </c>
      <c r="AC3420" s="1" t="s">
        <v>61</v>
      </c>
      <c r="AD3420" s="1" t="s">
        <v>30</v>
      </c>
      <c r="AE3420" s="1" t="s">
        <v>62</v>
      </c>
    </row>
    <row r="3421" spans="1:31" x14ac:dyDescent="0.25">
      <c r="A3421" s="1" t="s">
        <v>6982</v>
      </c>
      <c r="B3421" s="1" t="str">
        <f>IF(COUNTIF($A$2:A3421,A3421)&gt;1,"Duplicate","Unique")</f>
        <v>Unique</v>
      </c>
      <c r="C3421" s="1" t="s">
        <v>6983</v>
      </c>
      <c r="D3421" s="1" t="s">
        <v>177</v>
      </c>
      <c r="E3421" s="1" t="str">
        <f t="shared" si="372"/>
        <v>Submitted</v>
      </c>
      <c r="F3421" s="1" t="s">
        <v>47</v>
      </c>
      <c r="G3421" s="1">
        <v>42</v>
      </c>
      <c r="H3421" s="1" t="s">
        <v>36</v>
      </c>
      <c r="I3421" s="1" t="s">
        <v>25</v>
      </c>
      <c r="J3421" s="1" t="s">
        <v>70</v>
      </c>
      <c r="K3421" s="4">
        <v>461655</v>
      </c>
      <c r="L3421" s="4" t="str">
        <f t="shared" si="373"/>
        <v>Submitted</v>
      </c>
      <c r="M3421" s="1">
        <v>529</v>
      </c>
      <c r="N3421" s="1" t="str">
        <f t="shared" si="374"/>
        <v>High_risk</v>
      </c>
      <c r="O3421" s="1" t="str">
        <f t="shared" si="375"/>
        <v>Excellent</v>
      </c>
      <c r="P3421" s="1" t="str">
        <f t="shared" si="376"/>
        <v>Submitted</v>
      </c>
      <c r="Q3421" s="1" t="str">
        <f t="shared" si="377"/>
        <v>Valid</v>
      </c>
      <c r="R3421" s="1" t="s">
        <v>70</v>
      </c>
      <c r="S3421" s="4">
        <v>3286602</v>
      </c>
      <c r="T3421" s="1">
        <v>11.19</v>
      </c>
      <c r="U3421" s="1">
        <v>60</v>
      </c>
      <c r="V3421" s="1">
        <v>54776.7</v>
      </c>
      <c r="W3421" s="4">
        <f t="shared" si="378"/>
        <v>3064756.3649999998</v>
      </c>
      <c r="X3421" s="1" t="s">
        <v>39</v>
      </c>
      <c r="Y3421" s="1" t="s">
        <v>40</v>
      </c>
      <c r="Z3421" s="8">
        <v>48883</v>
      </c>
      <c r="AA3421" s="8" t="str">
        <f>TEXT(Table2[[#This Row],[Application_Date]],"yyy")</f>
        <v>2033</v>
      </c>
      <c r="AB3421" s="8" t="str">
        <f>TEXT(Table2[[#This Row],[Application_Date]],"mmmm")</f>
        <v>October</v>
      </c>
      <c r="AC3421" s="1" t="s">
        <v>52</v>
      </c>
      <c r="AD3421" s="1" t="s">
        <v>42</v>
      </c>
      <c r="AE3421" s="1" t="s">
        <v>66</v>
      </c>
    </row>
    <row r="3422" spans="1:31" x14ac:dyDescent="0.25">
      <c r="A3422" s="1" t="s">
        <v>6984</v>
      </c>
      <c r="B3422" s="1" t="str">
        <f>IF(COUNTIF($A$2:A3422,A3422)&gt;1,"Duplicate","Unique")</f>
        <v>Unique</v>
      </c>
      <c r="C3422" s="1" t="s">
        <v>6985</v>
      </c>
      <c r="D3422" s="1" t="s">
        <v>638</v>
      </c>
      <c r="E3422" s="1" t="str">
        <f t="shared" si="372"/>
        <v>Submitted</v>
      </c>
      <c r="F3422" s="1" t="s">
        <v>35</v>
      </c>
      <c r="G3422" s="1">
        <v>31</v>
      </c>
      <c r="H3422" s="1" t="s">
        <v>36</v>
      </c>
      <c r="I3422" s="1" t="s">
        <v>25</v>
      </c>
      <c r="J3422" s="1" t="s">
        <v>37</v>
      </c>
      <c r="K3422" s="4">
        <v>721644</v>
      </c>
      <c r="L3422" s="4" t="str">
        <f t="shared" si="373"/>
        <v>Submitted</v>
      </c>
      <c r="M3422" s="1">
        <v>705</v>
      </c>
      <c r="N3422" s="1" t="str">
        <f t="shared" si="374"/>
        <v>low_risk</v>
      </c>
      <c r="O3422" s="1" t="str">
        <f t="shared" si="375"/>
        <v>Excellent</v>
      </c>
      <c r="P3422" s="1" t="str">
        <f t="shared" si="376"/>
        <v>Submitted</v>
      </c>
      <c r="Q3422" s="1" t="str">
        <f t="shared" si="377"/>
        <v>Valid</v>
      </c>
      <c r="R3422" s="1" t="s">
        <v>38</v>
      </c>
      <c r="S3422" s="4">
        <v>3407901</v>
      </c>
      <c r="T3422" s="1">
        <v>12.87</v>
      </c>
      <c r="U3422" s="1">
        <v>12</v>
      </c>
      <c r="V3422" s="1">
        <v>283991.75</v>
      </c>
      <c r="W3422" s="4">
        <f t="shared" si="378"/>
        <v>3655555.9511377006</v>
      </c>
      <c r="X3422" s="1" t="s">
        <v>59</v>
      </c>
      <c r="Y3422" s="1" t="s">
        <v>60</v>
      </c>
      <c r="Z3422" s="8">
        <v>48884</v>
      </c>
      <c r="AA3422" s="8" t="str">
        <f>TEXT(Table2[[#This Row],[Application_Date]],"yyy")</f>
        <v>2033</v>
      </c>
      <c r="AB3422" s="8" t="str">
        <f>TEXT(Table2[[#This Row],[Application_Date]],"mmmm")</f>
        <v>November</v>
      </c>
      <c r="AC3422" s="1" t="s">
        <v>61</v>
      </c>
      <c r="AD3422" s="1" t="s">
        <v>30</v>
      </c>
      <c r="AE3422" s="1" t="s">
        <v>66</v>
      </c>
    </row>
    <row r="3423" spans="1:31" x14ac:dyDescent="0.25">
      <c r="A3423" s="1" t="s">
        <v>6986</v>
      </c>
      <c r="B3423" s="1" t="str">
        <f>IF(COUNTIF($A$2:A3423,A3423)&gt;1,"Duplicate","Unique")</f>
        <v>Unique</v>
      </c>
      <c r="C3423" s="1" t="s">
        <v>6987</v>
      </c>
      <c r="D3423" s="1" t="s">
        <v>46</v>
      </c>
      <c r="E3423" s="1" t="str">
        <f t="shared" si="372"/>
        <v>Submitted</v>
      </c>
      <c r="F3423" s="1" t="s">
        <v>35</v>
      </c>
      <c r="G3423" s="1">
        <v>52</v>
      </c>
      <c r="H3423" s="1" t="s">
        <v>24</v>
      </c>
      <c r="I3423" s="1" t="s">
        <v>25</v>
      </c>
      <c r="J3423" s="1" t="s">
        <v>26</v>
      </c>
      <c r="K3423" s="4">
        <v>1936869</v>
      </c>
      <c r="L3423" s="4" t="str">
        <f t="shared" si="373"/>
        <v>Submitted</v>
      </c>
      <c r="M3423" s="1">
        <v>548</v>
      </c>
      <c r="N3423" s="1" t="str">
        <f t="shared" si="374"/>
        <v>High_risk</v>
      </c>
      <c r="O3423" s="1" t="str">
        <f t="shared" si="375"/>
        <v>Excellent</v>
      </c>
      <c r="P3423" s="1" t="str">
        <f t="shared" si="376"/>
        <v>Submitted</v>
      </c>
      <c r="Q3423" s="1" t="str">
        <f t="shared" si="377"/>
        <v>Valid</v>
      </c>
      <c r="R3423" s="1" t="s">
        <v>27</v>
      </c>
      <c r="S3423" s="4">
        <v>1292969</v>
      </c>
      <c r="T3423" s="1">
        <v>11.98</v>
      </c>
      <c r="U3423" s="1">
        <v>120</v>
      </c>
      <c r="V3423" s="1">
        <v>10774.74</v>
      </c>
      <c r="W3423" s="4">
        <f t="shared" si="378"/>
        <v>1290814.0516666668</v>
      </c>
      <c r="X3423" s="1" t="s">
        <v>50</v>
      </c>
      <c r="Y3423" s="1" t="s">
        <v>51</v>
      </c>
      <c r="Z3423" s="8">
        <v>48885</v>
      </c>
      <c r="AA3423" s="8" t="str">
        <f>TEXT(Table2[[#This Row],[Application_Date]],"yyy")</f>
        <v>2033</v>
      </c>
      <c r="AB3423" s="8" t="str">
        <f>TEXT(Table2[[#This Row],[Application_Date]],"mmmm")</f>
        <v>November</v>
      </c>
      <c r="AC3423" s="1" t="s">
        <v>61</v>
      </c>
      <c r="AD3423" s="1" t="s">
        <v>42</v>
      </c>
      <c r="AE3423" s="1" t="s">
        <v>43</v>
      </c>
    </row>
    <row r="3424" spans="1:31" x14ac:dyDescent="0.25">
      <c r="A3424" s="1" t="s">
        <v>6988</v>
      </c>
      <c r="B3424" s="1" t="str">
        <f>IF(COUNTIF($A$2:A3424,A3424)&gt;1,"Duplicate","Unique")</f>
        <v>Unique</v>
      </c>
      <c r="C3424" s="1" t="s">
        <v>6989</v>
      </c>
      <c r="D3424" s="1" t="s">
        <v>154</v>
      </c>
      <c r="E3424" s="1" t="str">
        <f t="shared" si="372"/>
        <v>Submitted</v>
      </c>
      <c r="F3424" s="1" t="s">
        <v>35</v>
      </c>
      <c r="G3424" s="1">
        <v>19</v>
      </c>
      <c r="H3424" s="1" t="s">
        <v>24</v>
      </c>
      <c r="I3424" s="1" t="s">
        <v>25</v>
      </c>
      <c r="J3424" s="1" t="s">
        <v>26</v>
      </c>
      <c r="K3424" s="4">
        <v>1311414</v>
      </c>
      <c r="L3424" s="4" t="str">
        <f t="shared" si="373"/>
        <v>Submitted</v>
      </c>
      <c r="M3424" s="1">
        <v>403</v>
      </c>
      <c r="N3424" s="1" t="str">
        <f t="shared" si="374"/>
        <v>High_risk</v>
      </c>
      <c r="O3424" s="1" t="str">
        <f t="shared" si="375"/>
        <v>Excellent</v>
      </c>
      <c r="P3424" s="1" t="str">
        <f t="shared" si="376"/>
        <v>Submitted</v>
      </c>
      <c r="Q3424" s="1" t="str">
        <f t="shared" si="377"/>
        <v>Valid</v>
      </c>
      <c r="R3424" s="1" t="s">
        <v>27</v>
      </c>
      <c r="S3424" s="4">
        <v>2971067</v>
      </c>
      <c r="T3424" s="1">
        <v>18.63</v>
      </c>
      <c r="U3424" s="1">
        <v>36</v>
      </c>
      <c r="V3424" s="1">
        <v>82529.64</v>
      </c>
      <c r="W3424" s="4">
        <f t="shared" si="378"/>
        <v>4612581.5175000103</v>
      </c>
      <c r="X3424" s="1" t="s">
        <v>85</v>
      </c>
      <c r="Y3424" s="1" t="s">
        <v>86</v>
      </c>
      <c r="Z3424" s="8">
        <v>48886</v>
      </c>
      <c r="AA3424" s="8" t="str">
        <f>TEXT(Table2[[#This Row],[Application_Date]],"yyy")</f>
        <v>2033</v>
      </c>
      <c r="AB3424" s="8" t="str">
        <f>TEXT(Table2[[#This Row],[Application_Date]],"mmmm")</f>
        <v>November</v>
      </c>
      <c r="AC3424" s="1" t="s">
        <v>52</v>
      </c>
      <c r="AD3424" s="1" t="s">
        <v>42</v>
      </c>
      <c r="AE3424" s="1" t="s">
        <v>43</v>
      </c>
    </row>
    <row r="3425" spans="1:31" x14ac:dyDescent="0.25">
      <c r="A3425" s="1" t="s">
        <v>6990</v>
      </c>
      <c r="B3425" s="1" t="str">
        <f>IF(COUNTIF($A$2:A3425,A3425)&gt;1,"Duplicate","Unique")</f>
        <v>Unique</v>
      </c>
      <c r="C3425" s="1" t="s">
        <v>6991</v>
      </c>
      <c r="D3425" s="1" t="s">
        <v>406</v>
      </c>
      <c r="E3425" s="1" t="str">
        <f t="shared" si="372"/>
        <v>Submitted</v>
      </c>
      <c r="F3425" s="1" t="s">
        <v>35</v>
      </c>
      <c r="G3425" s="1">
        <v>28</v>
      </c>
      <c r="H3425" s="1" t="s">
        <v>24</v>
      </c>
      <c r="I3425" s="1" t="s">
        <v>25</v>
      </c>
      <c r="J3425" s="1" t="s">
        <v>70</v>
      </c>
      <c r="K3425" s="4">
        <v>2013576</v>
      </c>
      <c r="L3425" s="4" t="str">
        <f t="shared" si="373"/>
        <v>Submitted</v>
      </c>
      <c r="M3425" s="1">
        <v>872</v>
      </c>
      <c r="N3425" s="1" t="str">
        <f t="shared" si="374"/>
        <v>medium_risk</v>
      </c>
      <c r="O3425" s="1" t="str">
        <f t="shared" si="375"/>
        <v>Excellent</v>
      </c>
      <c r="P3425" s="1" t="str">
        <f t="shared" si="376"/>
        <v>Submitted</v>
      </c>
      <c r="Q3425" s="1" t="str">
        <f t="shared" si="377"/>
        <v>Valid</v>
      </c>
      <c r="R3425" s="1" t="s">
        <v>70</v>
      </c>
      <c r="S3425" s="4">
        <v>4309127</v>
      </c>
      <c r="T3425" s="1">
        <v>16.48</v>
      </c>
      <c r="U3425" s="1">
        <v>180</v>
      </c>
      <c r="V3425" s="1">
        <v>23939.59</v>
      </c>
      <c r="W3425" s="4">
        <f t="shared" si="378"/>
        <v>5917867.7466666661</v>
      </c>
      <c r="X3425" s="1" t="s">
        <v>50</v>
      </c>
      <c r="Y3425" s="1" t="s">
        <v>51</v>
      </c>
      <c r="Z3425" s="8">
        <v>48887</v>
      </c>
      <c r="AA3425" s="8" t="str">
        <f>TEXT(Table2[[#This Row],[Application_Date]],"yyy")</f>
        <v>2033</v>
      </c>
      <c r="AB3425" s="8" t="str">
        <f>TEXT(Table2[[#This Row],[Application_Date]],"mmmm")</f>
        <v>November</v>
      </c>
      <c r="AC3425" s="1" t="s">
        <v>61</v>
      </c>
      <c r="AD3425" s="1" t="s">
        <v>30</v>
      </c>
      <c r="AE3425" s="1" t="s">
        <v>66</v>
      </c>
    </row>
    <row r="3426" spans="1:31" x14ac:dyDescent="0.25">
      <c r="A3426" s="1" t="s">
        <v>6992</v>
      </c>
      <c r="B3426" s="1" t="str">
        <f>IF(COUNTIF($A$2:A3426,A3426)&gt;1,"Duplicate","Unique")</f>
        <v>Unique</v>
      </c>
      <c r="C3426" s="1" t="s">
        <v>6993</v>
      </c>
      <c r="D3426" s="1" t="s">
        <v>169</v>
      </c>
      <c r="E3426" s="1" t="str">
        <f t="shared" si="372"/>
        <v>Submitted</v>
      </c>
      <c r="F3426" s="1" t="s">
        <v>35</v>
      </c>
      <c r="G3426" s="1">
        <v>47</v>
      </c>
      <c r="H3426" s="1" t="s">
        <v>24</v>
      </c>
      <c r="I3426" s="1" t="s">
        <v>25</v>
      </c>
      <c r="J3426" s="1" t="s">
        <v>26</v>
      </c>
      <c r="K3426" s="4">
        <v>578652</v>
      </c>
      <c r="L3426" s="4" t="str">
        <f t="shared" si="373"/>
        <v>Submitted</v>
      </c>
      <c r="M3426" s="1">
        <v>649</v>
      </c>
      <c r="N3426" s="1" t="str">
        <f t="shared" si="374"/>
        <v>low_risk</v>
      </c>
      <c r="O3426" s="1" t="str">
        <f t="shared" si="375"/>
        <v>Excellent</v>
      </c>
      <c r="P3426" s="1" t="str">
        <f t="shared" si="376"/>
        <v>Submitted</v>
      </c>
      <c r="Q3426" s="1" t="str">
        <f t="shared" si="377"/>
        <v>Valid</v>
      </c>
      <c r="R3426" s="1" t="s">
        <v>70</v>
      </c>
      <c r="S3426" s="4">
        <v>1185066</v>
      </c>
      <c r="T3426" s="1">
        <v>16.600000000000001</v>
      </c>
      <c r="U3426" s="1">
        <v>36</v>
      </c>
      <c r="V3426" s="1">
        <v>32918.5</v>
      </c>
      <c r="W3426" s="4">
        <f t="shared" si="378"/>
        <v>1639341.3000000434</v>
      </c>
      <c r="X3426" s="1" t="s">
        <v>85</v>
      </c>
      <c r="Y3426" s="1" t="s">
        <v>86</v>
      </c>
      <c r="Z3426" s="8">
        <v>48888</v>
      </c>
      <c r="AA3426" s="8" t="str">
        <f>TEXT(Table2[[#This Row],[Application_Date]],"yyy")</f>
        <v>2033</v>
      </c>
      <c r="AB3426" s="8" t="str">
        <f>TEXT(Table2[[#This Row],[Application_Date]],"mmmm")</f>
        <v>November</v>
      </c>
      <c r="AC3426" s="1" t="s">
        <v>61</v>
      </c>
      <c r="AD3426" s="1" t="s">
        <v>30</v>
      </c>
      <c r="AE3426" s="1" t="s">
        <v>62</v>
      </c>
    </row>
    <row r="3427" spans="1:31" x14ac:dyDescent="0.25">
      <c r="A3427" s="1" t="s">
        <v>6994</v>
      </c>
      <c r="B3427" s="1" t="str">
        <f>IF(COUNTIF($A$2:A3427,A3427)&gt;1,"Duplicate","Unique")</f>
        <v>Unique</v>
      </c>
      <c r="C3427" s="1" t="s">
        <v>6995</v>
      </c>
      <c r="D3427" s="1" t="s">
        <v>23</v>
      </c>
      <c r="E3427" s="1" t="str">
        <f t="shared" si="372"/>
        <v>Submitted</v>
      </c>
      <c r="F3427" s="1" t="s">
        <v>47</v>
      </c>
      <c r="G3427" s="1">
        <v>47</v>
      </c>
      <c r="H3427" s="1" t="s">
        <v>36</v>
      </c>
      <c r="I3427" s="1" t="s">
        <v>25</v>
      </c>
      <c r="J3427" s="1" t="s">
        <v>49</v>
      </c>
      <c r="K3427" s="4">
        <v>1006012</v>
      </c>
      <c r="L3427" s="4" t="str">
        <f t="shared" si="373"/>
        <v>Submitted</v>
      </c>
      <c r="M3427" s="1">
        <v>347</v>
      </c>
      <c r="N3427" s="1" t="str">
        <f t="shared" si="374"/>
        <v>High_risk</v>
      </c>
      <c r="O3427" s="1" t="str">
        <f t="shared" si="375"/>
        <v>Excellent</v>
      </c>
      <c r="P3427" s="1" t="str">
        <f t="shared" si="376"/>
        <v>Submitted</v>
      </c>
      <c r="Q3427" s="1" t="str">
        <f t="shared" si="377"/>
        <v>Valid</v>
      </c>
      <c r="R3427" s="1" t="s">
        <v>38</v>
      </c>
      <c r="S3427" s="4">
        <v>2802359</v>
      </c>
      <c r="T3427" s="1">
        <v>10.17</v>
      </c>
      <c r="U3427" s="1">
        <v>180</v>
      </c>
      <c r="V3427" s="1">
        <v>15568.66</v>
      </c>
      <c r="W3427" s="4">
        <f t="shared" si="378"/>
        <v>2374999.2524999999</v>
      </c>
      <c r="X3427" s="1" t="s">
        <v>50</v>
      </c>
      <c r="Y3427" s="1" t="s">
        <v>51</v>
      </c>
      <c r="Z3427" s="8">
        <v>48889</v>
      </c>
      <c r="AA3427" s="8" t="str">
        <f>TEXT(Table2[[#This Row],[Application_Date]],"yyy")</f>
        <v>2033</v>
      </c>
      <c r="AB3427" s="8" t="str">
        <f>TEXT(Table2[[#This Row],[Application_Date]],"mmmm")</f>
        <v>November</v>
      </c>
      <c r="AC3427" s="1" t="s">
        <v>52</v>
      </c>
      <c r="AD3427" s="1" t="s">
        <v>42</v>
      </c>
      <c r="AE3427" s="1" t="s">
        <v>43</v>
      </c>
    </row>
    <row r="3428" spans="1:31" x14ac:dyDescent="0.25">
      <c r="A3428" s="1" t="s">
        <v>6996</v>
      </c>
      <c r="B3428" s="1" t="str">
        <f>IF(COUNTIF($A$2:A3428,A3428)&gt;1,"Duplicate","Unique")</f>
        <v>Unique</v>
      </c>
      <c r="C3428" s="1" t="s">
        <v>6997</v>
      </c>
      <c r="D3428" s="1" t="s">
        <v>142</v>
      </c>
      <c r="E3428" s="1" t="str">
        <f t="shared" si="372"/>
        <v>Submitted</v>
      </c>
      <c r="F3428" s="1" t="s">
        <v>47</v>
      </c>
      <c r="G3428" s="1">
        <v>36</v>
      </c>
      <c r="H3428" s="1" t="s">
        <v>36</v>
      </c>
      <c r="I3428" s="1" t="s">
        <v>25</v>
      </c>
      <c r="J3428" s="1" t="s">
        <v>49</v>
      </c>
      <c r="K3428" s="4">
        <v>678749</v>
      </c>
      <c r="L3428" s="4" t="str">
        <f t="shared" si="373"/>
        <v>Submitted</v>
      </c>
      <c r="M3428" s="1">
        <v>878</v>
      </c>
      <c r="N3428" s="1" t="str">
        <f t="shared" si="374"/>
        <v>medium_risk</v>
      </c>
      <c r="O3428" s="1" t="str">
        <f t="shared" si="375"/>
        <v>Excellent</v>
      </c>
      <c r="P3428" s="1" t="str">
        <f t="shared" si="376"/>
        <v>Submitted</v>
      </c>
      <c r="Q3428" s="1" t="str">
        <f t="shared" si="377"/>
        <v>Valid</v>
      </c>
      <c r="R3428" s="1" t="s">
        <v>82</v>
      </c>
      <c r="S3428" s="4">
        <v>987247</v>
      </c>
      <c r="T3428" s="1">
        <v>10.37</v>
      </c>
      <c r="U3428" s="1">
        <v>180</v>
      </c>
      <c r="V3428" s="1">
        <v>5484.71</v>
      </c>
      <c r="W3428" s="4">
        <f t="shared" si="378"/>
        <v>853145.9491666666</v>
      </c>
      <c r="X3428" s="1" t="s">
        <v>39</v>
      </c>
      <c r="Y3428" s="1" t="s">
        <v>40</v>
      </c>
      <c r="Z3428" s="8">
        <v>48890</v>
      </c>
      <c r="AA3428" s="8" t="str">
        <f>TEXT(Table2[[#This Row],[Application_Date]],"yyy")</f>
        <v>2033</v>
      </c>
      <c r="AB3428" s="8" t="str">
        <f>TEXT(Table2[[#This Row],[Application_Date]],"mmmm")</f>
        <v>November</v>
      </c>
      <c r="AC3428" s="1" t="s">
        <v>61</v>
      </c>
      <c r="AD3428" s="1" t="s">
        <v>42</v>
      </c>
      <c r="AE3428" s="1" t="s">
        <v>62</v>
      </c>
    </row>
    <row r="3429" spans="1:31" x14ac:dyDescent="0.25">
      <c r="A3429" s="1" t="s">
        <v>6998</v>
      </c>
      <c r="B3429" s="1" t="str">
        <f>IF(COUNTIF($A$2:A3429,A3429)&gt;1,"Duplicate","Unique")</f>
        <v>Unique</v>
      </c>
      <c r="C3429" s="1" t="s">
        <v>6999</v>
      </c>
      <c r="D3429" s="1" t="s">
        <v>638</v>
      </c>
      <c r="E3429" s="1" t="str">
        <f t="shared" si="372"/>
        <v>Submitted</v>
      </c>
      <c r="F3429" s="1" t="s">
        <v>35</v>
      </c>
      <c r="G3429" s="1">
        <v>58</v>
      </c>
      <c r="H3429" s="1" t="s">
        <v>24</v>
      </c>
      <c r="I3429" s="1" t="s">
        <v>25</v>
      </c>
      <c r="J3429" s="1" t="s">
        <v>26</v>
      </c>
      <c r="K3429" s="4">
        <v>0</v>
      </c>
      <c r="L3429" s="4" t="str">
        <f t="shared" si="373"/>
        <v>Submitted</v>
      </c>
      <c r="M3429" s="1">
        <v>674</v>
      </c>
      <c r="N3429" s="1" t="str">
        <f t="shared" si="374"/>
        <v>low_risk</v>
      </c>
      <c r="O3429" s="1" t="str">
        <f t="shared" si="375"/>
        <v>Excellent</v>
      </c>
      <c r="P3429" s="1" t="str">
        <f t="shared" si="376"/>
        <v>Submitted</v>
      </c>
      <c r="Q3429" s="1" t="str">
        <f t="shared" si="377"/>
        <v>Valid</v>
      </c>
      <c r="R3429" s="1" t="s">
        <v>27</v>
      </c>
      <c r="S3429" s="4">
        <v>1372013</v>
      </c>
      <c r="T3429" s="1">
        <v>12.02</v>
      </c>
      <c r="U3429" s="1">
        <v>180</v>
      </c>
      <c r="V3429" s="1">
        <v>7622.29</v>
      </c>
      <c r="W3429" s="4">
        <f t="shared" si="378"/>
        <v>1374299.6883333335</v>
      </c>
      <c r="X3429" s="1" t="s">
        <v>39</v>
      </c>
      <c r="Y3429" s="1" t="s">
        <v>40</v>
      </c>
      <c r="Z3429" s="8">
        <v>48891</v>
      </c>
      <c r="AA3429" s="8" t="str">
        <f>TEXT(Table2[[#This Row],[Application_Date]],"yyy")</f>
        <v>2033</v>
      </c>
      <c r="AB3429" s="8" t="str">
        <f>TEXT(Table2[[#This Row],[Application_Date]],"mmmm")</f>
        <v>November</v>
      </c>
      <c r="AC3429" s="1" t="s">
        <v>52</v>
      </c>
      <c r="AD3429" s="1" t="s">
        <v>42</v>
      </c>
      <c r="AE3429" s="1" t="s">
        <v>66</v>
      </c>
    </row>
    <row r="3430" spans="1:31" x14ac:dyDescent="0.25">
      <c r="A3430" s="1" t="s">
        <v>7000</v>
      </c>
      <c r="B3430" s="1" t="str">
        <f>IF(COUNTIF($A$2:A3430,A3430)&gt;1,"Duplicate","Unique")</f>
        <v>Unique</v>
      </c>
      <c r="C3430" s="1" t="s">
        <v>7001</v>
      </c>
      <c r="D3430" s="1" t="s">
        <v>239</v>
      </c>
      <c r="E3430" s="1" t="str">
        <f t="shared" si="372"/>
        <v>Submitted</v>
      </c>
      <c r="F3430" s="1" t="s">
        <v>47</v>
      </c>
      <c r="G3430" s="1">
        <v>20</v>
      </c>
      <c r="H3430" s="1" t="s">
        <v>36</v>
      </c>
      <c r="I3430" s="1" t="s">
        <v>25</v>
      </c>
      <c r="J3430" s="1" t="s">
        <v>49</v>
      </c>
      <c r="K3430" s="4">
        <v>1561200</v>
      </c>
      <c r="L3430" s="4" t="str">
        <f t="shared" si="373"/>
        <v>Submitted</v>
      </c>
      <c r="M3430" s="1">
        <v>531</v>
      </c>
      <c r="N3430" s="1" t="str">
        <f t="shared" si="374"/>
        <v>High_risk</v>
      </c>
      <c r="O3430" s="1" t="str">
        <f t="shared" si="375"/>
        <v>Excellent</v>
      </c>
      <c r="P3430" s="1" t="str">
        <f t="shared" si="376"/>
        <v>Submitted</v>
      </c>
      <c r="Q3430" s="1" t="str">
        <f t="shared" si="377"/>
        <v>Valid</v>
      </c>
      <c r="R3430" s="1" t="s">
        <v>82</v>
      </c>
      <c r="S3430" s="4">
        <v>3226125</v>
      </c>
      <c r="T3430" s="1">
        <v>13.18</v>
      </c>
      <c r="U3430" s="1">
        <v>180</v>
      </c>
      <c r="V3430" s="1">
        <v>17922.919999999998</v>
      </c>
      <c r="W3430" s="4">
        <f t="shared" si="378"/>
        <v>3543360.625</v>
      </c>
      <c r="X3430" s="1" t="s">
        <v>28</v>
      </c>
      <c r="Y3430" s="1" t="s">
        <v>29</v>
      </c>
      <c r="Z3430" s="8">
        <v>48892</v>
      </c>
      <c r="AA3430" s="8" t="str">
        <f>TEXT(Table2[[#This Row],[Application_Date]],"yyy")</f>
        <v>2033</v>
      </c>
      <c r="AB3430" s="8" t="str">
        <f>TEXT(Table2[[#This Row],[Application_Date]],"mmmm")</f>
        <v>November</v>
      </c>
      <c r="AC3430" s="1" t="s">
        <v>61</v>
      </c>
      <c r="AD3430" s="1" t="s">
        <v>30</v>
      </c>
      <c r="AE3430" s="1" t="s">
        <v>62</v>
      </c>
    </row>
    <row r="3431" spans="1:31" x14ac:dyDescent="0.25">
      <c r="A3431" s="1" t="s">
        <v>7002</v>
      </c>
      <c r="B3431" s="1" t="str">
        <f>IF(COUNTIF($A$2:A3431,A3431)&gt;1,"Duplicate","Unique")</f>
        <v>Unique</v>
      </c>
      <c r="C3431" s="1" t="s">
        <v>7003</v>
      </c>
      <c r="D3431" s="1" t="s">
        <v>489</v>
      </c>
      <c r="E3431" s="1" t="str">
        <f t="shared" si="372"/>
        <v>Submitted</v>
      </c>
      <c r="F3431" s="1" t="s">
        <v>35</v>
      </c>
      <c r="G3431" s="1">
        <v>57</v>
      </c>
      <c r="H3431" s="1" t="s">
        <v>36</v>
      </c>
      <c r="I3431" s="1" t="s">
        <v>48</v>
      </c>
      <c r="J3431" s="1" t="s">
        <v>26</v>
      </c>
      <c r="K3431" s="4">
        <v>678447</v>
      </c>
      <c r="L3431" s="4" t="str">
        <f t="shared" si="373"/>
        <v>Submitted</v>
      </c>
      <c r="M3431" s="1">
        <v>660</v>
      </c>
      <c r="N3431" s="1" t="str">
        <f t="shared" si="374"/>
        <v>low_risk</v>
      </c>
      <c r="O3431" s="1" t="str">
        <f t="shared" si="375"/>
        <v>Excellent</v>
      </c>
      <c r="P3431" s="1" t="str">
        <f t="shared" si="376"/>
        <v>Submitted</v>
      </c>
      <c r="Q3431" s="1" t="str">
        <f t="shared" si="377"/>
        <v>Valid</v>
      </c>
      <c r="R3431" s="1" t="s">
        <v>38</v>
      </c>
      <c r="S3431" s="4">
        <v>4853665</v>
      </c>
      <c r="T3431" s="1">
        <v>8.67</v>
      </c>
      <c r="U3431" s="1">
        <v>36</v>
      </c>
      <c r="V3431" s="1">
        <v>134824.03</v>
      </c>
      <c r="W3431" s="4">
        <f t="shared" si="378"/>
        <v>3506772.9735452449</v>
      </c>
      <c r="X3431" s="1" t="s">
        <v>105</v>
      </c>
      <c r="Y3431" s="1" t="s">
        <v>106</v>
      </c>
      <c r="Z3431" s="8">
        <v>48893</v>
      </c>
      <c r="AA3431" s="8" t="str">
        <f>TEXT(Table2[[#This Row],[Application_Date]],"yyy")</f>
        <v>2033</v>
      </c>
      <c r="AB3431" s="8" t="str">
        <f>TEXT(Table2[[#This Row],[Application_Date]],"mmmm")</f>
        <v>November</v>
      </c>
      <c r="AC3431" s="1" t="s">
        <v>52</v>
      </c>
      <c r="AD3431" s="1" t="s">
        <v>30</v>
      </c>
      <c r="AE3431" s="1" t="s">
        <v>43</v>
      </c>
    </row>
    <row r="3432" spans="1:31" x14ac:dyDescent="0.25">
      <c r="A3432" s="1" t="s">
        <v>7004</v>
      </c>
      <c r="B3432" s="1" t="str">
        <f>IF(COUNTIF($A$2:A3432,A3432)&gt;1,"Duplicate","Unique")</f>
        <v>Unique</v>
      </c>
      <c r="C3432" s="1" t="s">
        <v>7005</v>
      </c>
      <c r="D3432" s="1" t="s">
        <v>102</v>
      </c>
      <c r="E3432" s="1" t="str">
        <f t="shared" si="372"/>
        <v>Submitted</v>
      </c>
      <c r="F3432" s="1" t="s">
        <v>35</v>
      </c>
      <c r="G3432" s="1">
        <v>24</v>
      </c>
      <c r="H3432" s="1" t="s">
        <v>24</v>
      </c>
      <c r="I3432" s="1" t="s">
        <v>25</v>
      </c>
      <c r="J3432" s="1" t="s">
        <v>49</v>
      </c>
      <c r="K3432" s="4">
        <v>1441714</v>
      </c>
      <c r="L3432" s="4" t="str">
        <f t="shared" si="373"/>
        <v>Submitted</v>
      </c>
      <c r="M3432" s="1">
        <v>606</v>
      </c>
      <c r="N3432" s="1" t="str">
        <f t="shared" si="374"/>
        <v>low_risk</v>
      </c>
      <c r="O3432" s="1" t="str">
        <f t="shared" si="375"/>
        <v>Excellent</v>
      </c>
      <c r="P3432" s="1" t="str">
        <f t="shared" si="376"/>
        <v>Submitted</v>
      </c>
      <c r="Q3432" s="1" t="str">
        <f t="shared" si="377"/>
        <v>Valid</v>
      </c>
      <c r="R3432" s="1" t="s">
        <v>70</v>
      </c>
      <c r="S3432" s="4">
        <v>3706260</v>
      </c>
      <c r="T3432" s="1">
        <v>13.61</v>
      </c>
      <c r="U3432" s="1">
        <v>180</v>
      </c>
      <c r="V3432" s="1">
        <v>20590.330000000002</v>
      </c>
      <c r="W3432" s="4">
        <f t="shared" si="378"/>
        <v>4203516.55</v>
      </c>
      <c r="X3432" s="1" t="s">
        <v>2121</v>
      </c>
      <c r="Y3432" s="1" t="s">
        <v>29</v>
      </c>
      <c r="Z3432" s="8">
        <v>48894</v>
      </c>
      <c r="AA3432" s="8" t="str">
        <f>TEXT(Table2[[#This Row],[Application_Date]],"yyy")</f>
        <v>2033</v>
      </c>
      <c r="AB3432" s="8" t="str">
        <f>TEXT(Table2[[#This Row],[Application_Date]],"mmmm")</f>
        <v>November</v>
      </c>
      <c r="AC3432" s="1" t="s">
        <v>52</v>
      </c>
      <c r="AD3432" s="1" t="s">
        <v>30</v>
      </c>
      <c r="AE3432" s="1" t="s">
        <v>66</v>
      </c>
    </row>
    <row r="3433" spans="1:31" x14ac:dyDescent="0.25">
      <c r="A3433" s="1" t="s">
        <v>7006</v>
      </c>
      <c r="B3433" s="1" t="str">
        <f>IF(COUNTIF($A$2:A3433,A3433)&gt;1,"Duplicate","Unique")</f>
        <v>Unique</v>
      </c>
      <c r="C3433" s="1" t="s">
        <v>7007</v>
      </c>
      <c r="D3433" s="1" t="s">
        <v>333</v>
      </c>
      <c r="E3433" s="1" t="str">
        <f t="shared" si="372"/>
        <v>Submitted</v>
      </c>
      <c r="F3433" s="1" t="s">
        <v>47</v>
      </c>
      <c r="G3433" s="1">
        <v>23</v>
      </c>
      <c r="H3433" s="1" t="s">
        <v>24</v>
      </c>
      <c r="I3433" s="1" t="s">
        <v>25</v>
      </c>
      <c r="J3433" s="1" t="s">
        <v>26</v>
      </c>
      <c r="K3433" s="4">
        <v>-50000</v>
      </c>
      <c r="L3433" s="4" t="str">
        <f t="shared" si="373"/>
        <v>Submitted</v>
      </c>
      <c r="M3433" s="1">
        <v>950</v>
      </c>
      <c r="N3433" s="1" t="str">
        <f t="shared" si="374"/>
        <v>medium_risk</v>
      </c>
      <c r="O3433" s="1" t="str">
        <f t="shared" si="375"/>
        <v>Excellent</v>
      </c>
      <c r="P3433" s="1" t="str">
        <f t="shared" si="376"/>
        <v>Submitted</v>
      </c>
      <c r="Q3433" s="1" t="str">
        <f t="shared" si="377"/>
        <v>Invalid</v>
      </c>
      <c r="R3433" s="1" t="s">
        <v>38</v>
      </c>
      <c r="S3433" s="4">
        <v>2238686</v>
      </c>
      <c r="T3433" s="1">
        <v>7.47</v>
      </c>
      <c r="U3433" s="1">
        <v>12</v>
      </c>
      <c r="V3433" s="1">
        <v>186557.17</v>
      </c>
      <c r="W3433" s="4">
        <f t="shared" si="378"/>
        <v>1397781.7798815279</v>
      </c>
      <c r="X3433" s="1" t="s">
        <v>50</v>
      </c>
      <c r="Y3433" s="1" t="s">
        <v>51</v>
      </c>
      <c r="Z3433" s="8">
        <v>48895</v>
      </c>
      <c r="AA3433" s="8" t="str">
        <f>TEXT(Table2[[#This Row],[Application_Date]],"yyy")</f>
        <v>2033</v>
      </c>
      <c r="AB3433" s="8" t="str">
        <f>TEXT(Table2[[#This Row],[Application_Date]],"mmmm")</f>
        <v>November</v>
      </c>
      <c r="AC3433" s="1" t="s">
        <v>52</v>
      </c>
      <c r="AD3433" s="1" t="s">
        <v>30</v>
      </c>
      <c r="AE3433" s="1" t="s">
        <v>66</v>
      </c>
    </row>
    <row r="3434" spans="1:31" x14ac:dyDescent="0.25">
      <c r="A3434" s="1" t="s">
        <v>7008</v>
      </c>
      <c r="B3434" s="1" t="str">
        <f>IF(COUNTIF($A$2:A3434,A3434)&gt;1,"Duplicate","Unique")</f>
        <v>Unique</v>
      </c>
      <c r="C3434" s="1" t="s">
        <v>7009</v>
      </c>
      <c r="D3434" s="1" t="s">
        <v>296</v>
      </c>
      <c r="E3434" s="1" t="str">
        <f t="shared" si="372"/>
        <v>Submitted</v>
      </c>
      <c r="F3434" s="1" t="s">
        <v>35</v>
      </c>
      <c r="G3434" s="1">
        <v>51</v>
      </c>
      <c r="H3434" s="1" t="s">
        <v>24</v>
      </c>
      <c r="I3434" s="1" t="s">
        <v>48</v>
      </c>
      <c r="J3434" s="1" t="s">
        <v>49</v>
      </c>
      <c r="K3434" s="4">
        <v>993146</v>
      </c>
      <c r="L3434" s="4" t="str">
        <f t="shared" si="373"/>
        <v>Submitted</v>
      </c>
      <c r="M3434" s="1">
        <v>322</v>
      </c>
      <c r="N3434" s="1" t="str">
        <f t="shared" si="374"/>
        <v>High_risk</v>
      </c>
      <c r="O3434" s="1" t="str">
        <f t="shared" si="375"/>
        <v>Excellent</v>
      </c>
      <c r="P3434" s="1" t="str">
        <f t="shared" si="376"/>
        <v>Submitted</v>
      </c>
      <c r="Q3434" s="1" t="str">
        <f t="shared" si="377"/>
        <v>Valid</v>
      </c>
      <c r="R3434" s="1" t="s">
        <v>38</v>
      </c>
      <c r="S3434" s="4">
        <v>462510</v>
      </c>
      <c r="T3434" s="1">
        <v>7.36</v>
      </c>
      <c r="U3434" s="1">
        <v>12</v>
      </c>
      <c r="V3434" s="1">
        <v>38542.5</v>
      </c>
      <c r="W3434" s="4">
        <f t="shared" si="378"/>
        <v>284588.02386673307</v>
      </c>
      <c r="X3434" s="1" t="s">
        <v>105</v>
      </c>
      <c r="Y3434" s="1" t="s">
        <v>106</v>
      </c>
      <c r="Z3434" s="8">
        <v>48896</v>
      </c>
      <c r="AA3434" s="8" t="str">
        <f>TEXT(Table2[[#This Row],[Application_Date]],"yyy")</f>
        <v>2033</v>
      </c>
      <c r="AB3434" s="8" t="str">
        <f>TEXT(Table2[[#This Row],[Application_Date]],"mmmm")</f>
        <v>November</v>
      </c>
      <c r="AC3434" s="1" t="s">
        <v>52</v>
      </c>
      <c r="AD3434" s="1" t="s">
        <v>42</v>
      </c>
      <c r="AE3434" s="1" t="s">
        <v>31</v>
      </c>
    </row>
    <row r="3435" spans="1:31" x14ac:dyDescent="0.25">
      <c r="A3435" s="1" t="s">
        <v>7010</v>
      </c>
      <c r="B3435" s="1" t="str">
        <f>IF(COUNTIF($A$2:A3435,A3435)&gt;1,"Duplicate","Unique")</f>
        <v>Unique</v>
      </c>
      <c r="C3435" s="1" t="s">
        <v>7011</v>
      </c>
      <c r="D3435" s="1" t="s">
        <v>309</v>
      </c>
      <c r="E3435" s="1" t="str">
        <f t="shared" si="372"/>
        <v>Submitted</v>
      </c>
      <c r="F3435" s="1" t="s">
        <v>47</v>
      </c>
      <c r="G3435" s="1">
        <v>45</v>
      </c>
      <c r="H3435" s="1" t="s">
        <v>36</v>
      </c>
      <c r="I3435" s="1" t="s">
        <v>48</v>
      </c>
      <c r="J3435" s="1" t="s">
        <v>70</v>
      </c>
      <c r="K3435" s="4">
        <v>817498</v>
      </c>
      <c r="L3435" s="4" t="str">
        <f t="shared" si="373"/>
        <v>Submitted</v>
      </c>
      <c r="M3435" s="1">
        <v>848</v>
      </c>
      <c r="N3435" s="1" t="str">
        <f t="shared" si="374"/>
        <v>medium_risk</v>
      </c>
      <c r="O3435" s="1" t="str">
        <f t="shared" si="375"/>
        <v>Excellent</v>
      </c>
      <c r="P3435" s="1" t="str">
        <f t="shared" si="376"/>
        <v>Submitted</v>
      </c>
      <c r="Q3435" s="1" t="str">
        <f t="shared" si="377"/>
        <v>Valid</v>
      </c>
      <c r="R3435" s="1" t="s">
        <v>70</v>
      </c>
      <c r="S3435" s="4">
        <v>631373</v>
      </c>
      <c r="T3435" s="1">
        <v>8.9600000000000009</v>
      </c>
      <c r="U3435" s="1">
        <v>24</v>
      </c>
      <c r="V3435" s="1">
        <v>26307.21</v>
      </c>
      <c r="W3435" s="4">
        <f t="shared" si="378"/>
        <v>471425.89839119028</v>
      </c>
      <c r="X3435" s="1" t="s">
        <v>2121</v>
      </c>
      <c r="Y3435" s="1" t="s">
        <v>29</v>
      </c>
      <c r="Z3435" s="8">
        <v>48897</v>
      </c>
      <c r="AA3435" s="8" t="str">
        <f>TEXT(Table2[[#This Row],[Application_Date]],"yyy")</f>
        <v>2033</v>
      </c>
      <c r="AB3435" s="8" t="str">
        <f>TEXT(Table2[[#This Row],[Application_Date]],"mmmm")</f>
        <v>November</v>
      </c>
      <c r="AC3435" s="1" t="s">
        <v>41</v>
      </c>
      <c r="AD3435" s="1" t="s">
        <v>30</v>
      </c>
      <c r="AE3435" s="1" t="s">
        <v>43</v>
      </c>
    </row>
    <row r="3436" spans="1:31" x14ac:dyDescent="0.25">
      <c r="A3436" s="1" t="s">
        <v>7012</v>
      </c>
      <c r="B3436" s="1" t="str">
        <f>IF(COUNTIF($A$2:A3436,A3436)&gt;1,"Duplicate","Unique")</f>
        <v>Unique</v>
      </c>
      <c r="C3436" s="1" t="s">
        <v>7013</v>
      </c>
      <c r="D3436" s="1" t="s">
        <v>373</v>
      </c>
      <c r="E3436" s="1" t="str">
        <f t="shared" si="372"/>
        <v>Submitted</v>
      </c>
      <c r="F3436" s="1" t="s">
        <v>47</v>
      </c>
      <c r="G3436" s="1">
        <v>40</v>
      </c>
      <c r="H3436" s="1" t="s">
        <v>36</v>
      </c>
      <c r="I3436" s="1" t="s">
        <v>25</v>
      </c>
      <c r="J3436" s="1" t="s">
        <v>70</v>
      </c>
      <c r="K3436" s="4">
        <v>1914487</v>
      </c>
      <c r="L3436" s="4" t="str">
        <f t="shared" si="373"/>
        <v>Submitted</v>
      </c>
      <c r="M3436" s="1">
        <v>836</v>
      </c>
      <c r="N3436" s="1" t="str">
        <f t="shared" si="374"/>
        <v>medium_risk</v>
      </c>
      <c r="O3436" s="1" t="str">
        <f t="shared" si="375"/>
        <v>Excellent</v>
      </c>
      <c r="P3436" s="1" t="str">
        <f t="shared" si="376"/>
        <v>Submitted</v>
      </c>
      <c r="Q3436" s="1" t="str">
        <f t="shared" si="377"/>
        <v>Valid</v>
      </c>
      <c r="R3436" s="1" t="s">
        <v>38</v>
      </c>
      <c r="S3436" s="4">
        <v>3874802</v>
      </c>
      <c r="T3436" s="1">
        <v>18.850000000000001</v>
      </c>
      <c r="U3436" s="1">
        <v>180</v>
      </c>
      <c r="V3436" s="1">
        <v>21526.68</v>
      </c>
      <c r="W3436" s="4">
        <f t="shared" si="378"/>
        <v>6086668.1416666675</v>
      </c>
      <c r="X3436" s="1" t="s">
        <v>85</v>
      </c>
      <c r="Y3436" s="1" t="s">
        <v>86</v>
      </c>
      <c r="Z3436" s="8">
        <v>48898</v>
      </c>
      <c r="AA3436" s="8" t="str">
        <f>TEXT(Table2[[#This Row],[Application_Date]],"yyy")</f>
        <v>2033</v>
      </c>
      <c r="AB3436" s="8" t="str">
        <f>TEXT(Table2[[#This Row],[Application_Date]],"mmmm")</f>
        <v>November</v>
      </c>
      <c r="AC3436" s="1" t="s">
        <v>61</v>
      </c>
      <c r="AD3436" s="1" t="s">
        <v>30</v>
      </c>
      <c r="AE3436" s="1" t="s">
        <v>66</v>
      </c>
    </row>
    <row r="3437" spans="1:31" x14ac:dyDescent="0.25">
      <c r="A3437" s="1" t="s">
        <v>7014</v>
      </c>
      <c r="B3437" s="1" t="str">
        <f>IF(COUNTIF($A$2:A3437,A3437)&gt;1,"Duplicate","Unique")</f>
        <v>Unique</v>
      </c>
      <c r="C3437" s="1" t="s">
        <v>7015</v>
      </c>
      <c r="D3437" s="1" t="s">
        <v>81</v>
      </c>
      <c r="E3437" s="1" t="str">
        <f t="shared" si="372"/>
        <v>Submitted</v>
      </c>
      <c r="F3437" s="1" t="s">
        <v>47</v>
      </c>
      <c r="G3437" s="1">
        <v>31</v>
      </c>
      <c r="H3437" s="1" t="s">
        <v>24</v>
      </c>
      <c r="I3437" s="1" t="s">
        <v>48</v>
      </c>
      <c r="J3437" s="1" t="s">
        <v>49</v>
      </c>
      <c r="K3437" s="4">
        <v>1532332</v>
      </c>
      <c r="L3437" s="4" t="str">
        <f t="shared" si="373"/>
        <v>Submitted</v>
      </c>
      <c r="M3437" s="1">
        <v>451</v>
      </c>
      <c r="N3437" s="1" t="str">
        <f t="shared" si="374"/>
        <v>High_risk</v>
      </c>
      <c r="O3437" s="1" t="str">
        <f t="shared" si="375"/>
        <v>Excellent</v>
      </c>
      <c r="P3437" s="1" t="str">
        <f t="shared" si="376"/>
        <v>Submitted</v>
      </c>
      <c r="Q3437" s="1" t="str">
        <f t="shared" si="377"/>
        <v>Valid</v>
      </c>
      <c r="R3437" s="1" t="s">
        <v>38</v>
      </c>
      <c r="S3437" s="4">
        <v>1109915</v>
      </c>
      <c r="T3437" s="1">
        <v>14.82</v>
      </c>
      <c r="U3437" s="1">
        <v>24</v>
      </c>
      <c r="V3437" s="1">
        <v>46246.46</v>
      </c>
      <c r="W3437" s="4">
        <f t="shared" si="378"/>
        <v>1370745.030679316</v>
      </c>
      <c r="X3437" s="1" t="s">
        <v>105</v>
      </c>
      <c r="Y3437" s="1" t="s">
        <v>106</v>
      </c>
      <c r="Z3437" s="8">
        <v>48899</v>
      </c>
      <c r="AA3437" s="8" t="str">
        <f>TEXT(Table2[[#This Row],[Application_Date]],"yyy")</f>
        <v>2033</v>
      </c>
      <c r="AB3437" s="8" t="str">
        <f>TEXT(Table2[[#This Row],[Application_Date]],"mmmm")</f>
        <v>November</v>
      </c>
      <c r="AC3437" s="1" t="s">
        <v>61</v>
      </c>
      <c r="AD3437" s="1" t="s">
        <v>30</v>
      </c>
      <c r="AE3437" s="1" t="s">
        <v>31</v>
      </c>
    </row>
    <row r="3438" spans="1:31" x14ac:dyDescent="0.25">
      <c r="A3438" s="1" t="s">
        <v>7016</v>
      </c>
      <c r="B3438" s="1" t="str">
        <f>IF(COUNTIF($A$2:A3438,A3438)&gt;1,"Duplicate","Unique")</f>
        <v>Unique</v>
      </c>
      <c r="C3438" s="1" t="s">
        <v>7017</v>
      </c>
      <c r="D3438" s="1" t="s">
        <v>309</v>
      </c>
      <c r="E3438" s="1" t="str">
        <f t="shared" si="372"/>
        <v>Submitted</v>
      </c>
      <c r="F3438" s="1" t="s">
        <v>47</v>
      </c>
      <c r="G3438" s="1">
        <v>59</v>
      </c>
      <c r="H3438" s="1" t="s">
        <v>36</v>
      </c>
      <c r="I3438" s="1" t="s">
        <v>25</v>
      </c>
      <c r="J3438" s="1" t="s">
        <v>70</v>
      </c>
      <c r="K3438" s="4">
        <v>1771116</v>
      </c>
      <c r="L3438" s="4" t="str">
        <f t="shared" si="373"/>
        <v>Submitted</v>
      </c>
      <c r="M3438" s="1">
        <v>689</v>
      </c>
      <c r="N3438" s="1" t="str">
        <f t="shared" si="374"/>
        <v>low_risk</v>
      </c>
      <c r="O3438" s="1" t="str">
        <f t="shared" si="375"/>
        <v>Excellent</v>
      </c>
      <c r="P3438" s="1" t="str">
        <f t="shared" si="376"/>
        <v>Submitted</v>
      </c>
      <c r="Q3438" s="1" t="str">
        <f t="shared" si="377"/>
        <v>Valid</v>
      </c>
      <c r="R3438" s="1" t="s">
        <v>70</v>
      </c>
      <c r="S3438" s="4">
        <v>1593937</v>
      </c>
      <c r="T3438" s="1">
        <v>7.68</v>
      </c>
      <c r="U3438" s="1">
        <v>36</v>
      </c>
      <c r="V3438" s="1">
        <v>44276.03</v>
      </c>
      <c r="W3438" s="4">
        <f t="shared" si="378"/>
        <v>1020119.6988049683</v>
      </c>
      <c r="X3438" s="1" t="s">
        <v>50</v>
      </c>
      <c r="Y3438" s="1" t="s">
        <v>51</v>
      </c>
      <c r="Z3438" s="8">
        <v>48900</v>
      </c>
      <c r="AA3438" s="8" t="str">
        <f>TEXT(Table2[[#This Row],[Application_Date]],"yyy")</f>
        <v>2033</v>
      </c>
      <c r="AB3438" s="8" t="str">
        <f>TEXT(Table2[[#This Row],[Application_Date]],"mmmm")</f>
        <v>November</v>
      </c>
      <c r="AC3438" s="1" t="s">
        <v>52</v>
      </c>
      <c r="AD3438" s="1" t="s">
        <v>30</v>
      </c>
      <c r="AE3438" s="1" t="s">
        <v>66</v>
      </c>
    </row>
    <row r="3439" spans="1:31" x14ac:dyDescent="0.25">
      <c r="A3439" s="1" t="s">
        <v>7018</v>
      </c>
      <c r="B3439" s="1" t="str">
        <f>IF(COUNTIF($A$2:A3439,A3439)&gt;1,"Duplicate","Unique")</f>
        <v>Unique</v>
      </c>
      <c r="C3439" s="1" t="s">
        <v>7019</v>
      </c>
      <c r="D3439" s="1" t="s">
        <v>89</v>
      </c>
      <c r="E3439" s="1" t="str">
        <f t="shared" si="372"/>
        <v>Submitted</v>
      </c>
      <c r="F3439" s="1" t="s">
        <v>35</v>
      </c>
      <c r="G3439" s="1">
        <v>27</v>
      </c>
      <c r="H3439" s="1" t="s">
        <v>36</v>
      </c>
      <c r="I3439" s="1" t="s">
        <v>48</v>
      </c>
      <c r="J3439" s="1" t="s">
        <v>70</v>
      </c>
      <c r="K3439" s="4">
        <v>2021566</v>
      </c>
      <c r="L3439" s="4" t="str">
        <f t="shared" si="373"/>
        <v>Submitted</v>
      </c>
      <c r="M3439" s="1">
        <v>576</v>
      </c>
      <c r="N3439" s="1" t="str">
        <f t="shared" si="374"/>
        <v>High_risk</v>
      </c>
      <c r="O3439" s="1" t="str">
        <f t="shared" si="375"/>
        <v>Excellent</v>
      </c>
      <c r="P3439" s="1" t="str">
        <f t="shared" si="376"/>
        <v>Submitted</v>
      </c>
      <c r="Q3439" s="1" t="str">
        <f t="shared" si="377"/>
        <v>Valid</v>
      </c>
      <c r="R3439" s="1" t="s">
        <v>70</v>
      </c>
      <c r="S3439" s="4">
        <v>4092277</v>
      </c>
      <c r="T3439" s="1">
        <v>10.61</v>
      </c>
      <c r="U3439" s="1">
        <v>12</v>
      </c>
      <c r="V3439" s="1">
        <v>341023.08</v>
      </c>
      <c r="W3439" s="4">
        <f t="shared" si="378"/>
        <v>3620063.2719747494</v>
      </c>
      <c r="X3439" s="1" t="s">
        <v>39</v>
      </c>
      <c r="Y3439" s="1" t="s">
        <v>40</v>
      </c>
      <c r="Z3439" s="8">
        <v>48901</v>
      </c>
      <c r="AA3439" s="8" t="str">
        <f>TEXT(Table2[[#This Row],[Application_Date]],"yyy")</f>
        <v>2033</v>
      </c>
      <c r="AB3439" s="8" t="str">
        <f>TEXT(Table2[[#This Row],[Application_Date]],"mmmm")</f>
        <v>November</v>
      </c>
      <c r="AC3439" s="1" t="s">
        <v>52</v>
      </c>
      <c r="AD3439" s="1" t="s">
        <v>30</v>
      </c>
      <c r="AE3439" s="1" t="s">
        <v>31</v>
      </c>
    </row>
    <row r="3440" spans="1:31" x14ac:dyDescent="0.25">
      <c r="A3440" s="1" t="s">
        <v>7020</v>
      </c>
      <c r="B3440" s="1" t="str">
        <f>IF(COUNTIF($A$2:A3440,A3440)&gt;1,"Duplicate","Unique")</f>
        <v>Unique</v>
      </c>
      <c r="C3440" s="1" t="s">
        <v>7021</v>
      </c>
      <c r="D3440" s="1" t="s">
        <v>177</v>
      </c>
      <c r="E3440" s="1" t="str">
        <f t="shared" si="372"/>
        <v>Submitted</v>
      </c>
      <c r="F3440" s="1" t="s">
        <v>35</v>
      </c>
      <c r="G3440" s="1">
        <v>58</v>
      </c>
      <c r="H3440" s="1" t="s">
        <v>24</v>
      </c>
      <c r="I3440" s="1" t="s">
        <v>25</v>
      </c>
      <c r="J3440" s="1" t="s">
        <v>70</v>
      </c>
      <c r="K3440" s="4">
        <v>1486769</v>
      </c>
      <c r="L3440" s="4" t="str">
        <f t="shared" si="373"/>
        <v>Submitted</v>
      </c>
      <c r="M3440" s="1">
        <v>375</v>
      </c>
      <c r="N3440" s="1" t="str">
        <f t="shared" si="374"/>
        <v>High_risk</v>
      </c>
      <c r="O3440" s="1" t="str">
        <f t="shared" si="375"/>
        <v>Excellent</v>
      </c>
      <c r="P3440" s="1" t="str">
        <f t="shared" si="376"/>
        <v>Submitted</v>
      </c>
      <c r="Q3440" s="1" t="str">
        <f t="shared" si="377"/>
        <v>Valid</v>
      </c>
      <c r="R3440" s="1" t="s">
        <v>27</v>
      </c>
      <c r="S3440" s="4">
        <v>4336709</v>
      </c>
      <c r="T3440" s="1">
        <v>16.5</v>
      </c>
      <c r="U3440" s="1">
        <v>180</v>
      </c>
      <c r="V3440" s="1">
        <v>24092.83</v>
      </c>
      <c r="W3440" s="4">
        <f t="shared" si="378"/>
        <v>5962974.875</v>
      </c>
      <c r="X3440" s="1" t="s">
        <v>85</v>
      </c>
      <c r="Y3440" s="1" t="s">
        <v>86</v>
      </c>
      <c r="Z3440" s="8">
        <v>48902</v>
      </c>
      <c r="AA3440" s="8" t="str">
        <f>TEXT(Table2[[#This Row],[Application_Date]],"yyy")</f>
        <v>2033</v>
      </c>
      <c r="AB3440" s="8" t="str">
        <f>TEXT(Table2[[#This Row],[Application_Date]],"mmmm")</f>
        <v>November</v>
      </c>
      <c r="AC3440" s="1" t="s">
        <v>61</v>
      </c>
      <c r="AD3440" s="1" t="s">
        <v>30</v>
      </c>
      <c r="AE3440" s="1" t="s">
        <v>62</v>
      </c>
    </row>
    <row r="3441" spans="1:31" x14ac:dyDescent="0.25">
      <c r="A3441" s="1" t="s">
        <v>7022</v>
      </c>
      <c r="B3441" s="1" t="str">
        <f>IF(COUNTIF($A$2:A3441,A3441)&gt;1,"Duplicate","Unique")</f>
        <v>Unique</v>
      </c>
      <c r="C3441" s="1" t="s">
        <v>7023</v>
      </c>
      <c r="D3441" s="1" t="s">
        <v>148</v>
      </c>
      <c r="E3441" s="1" t="str">
        <f t="shared" si="372"/>
        <v>Submitted</v>
      </c>
      <c r="F3441" s="1" t="s">
        <v>47</v>
      </c>
      <c r="G3441" s="1">
        <v>37</v>
      </c>
      <c r="H3441" s="1" t="s">
        <v>36</v>
      </c>
      <c r="I3441" s="1" t="s">
        <v>48</v>
      </c>
      <c r="J3441" s="1" t="s">
        <v>49</v>
      </c>
      <c r="K3441" s="4">
        <v>1245237</v>
      </c>
      <c r="L3441" s="4" t="str">
        <f t="shared" si="373"/>
        <v>Submitted</v>
      </c>
      <c r="M3441" s="1">
        <v>330</v>
      </c>
      <c r="N3441" s="1" t="str">
        <f t="shared" si="374"/>
        <v>High_risk</v>
      </c>
      <c r="O3441" s="1" t="str">
        <f t="shared" si="375"/>
        <v>Excellent</v>
      </c>
      <c r="P3441" s="1" t="str">
        <f t="shared" si="376"/>
        <v>Submitted</v>
      </c>
      <c r="Q3441" s="1" t="str">
        <f t="shared" si="377"/>
        <v>Valid</v>
      </c>
      <c r="R3441" s="1" t="s">
        <v>70</v>
      </c>
      <c r="S3441" s="4">
        <v>3859612</v>
      </c>
      <c r="T3441" s="1">
        <v>7.83</v>
      </c>
      <c r="U3441" s="1">
        <v>12</v>
      </c>
      <c r="V3441" s="1">
        <v>321634.33</v>
      </c>
      <c r="W3441" s="4">
        <f t="shared" si="378"/>
        <v>2524484.8370772419</v>
      </c>
      <c r="X3441" s="1" t="s">
        <v>85</v>
      </c>
      <c r="Y3441" s="1" t="s">
        <v>86</v>
      </c>
      <c r="Z3441" s="8">
        <v>48903</v>
      </c>
      <c r="AA3441" s="8" t="str">
        <f>TEXT(Table2[[#This Row],[Application_Date]],"yyy")</f>
        <v>2033</v>
      </c>
      <c r="AB3441" s="8" t="str">
        <f>TEXT(Table2[[#This Row],[Application_Date]],"mmmm")</f>
        <v>November</v>
      </c>
      <c r="AC3441" s="1" t="s">
        <v>41</v>
      </c>
      <c r="AD3441" s="1" t="s">
        <v>30</v>
      </c>
      <c r="AE3441" s="1" t="s">
        <v>43</v>
      </c>
    </row>
    <row r="3442" spans="1:31" x14ac:dyDescent="0.25">
      <c r="A3442" s="1" t="s">
        <v>7024</v>
      </c>
      <c r="B3442" s="1" t="str">
        <f>IF(COUNTIF($A$2:A3442,A3442)&gt;1,"Duplicate","Unique")</f>
        <v>Unique</v>
      </c>
      <c r="C3442" s="1" t="s">
        <v>7025</v>
      </c>
      <c r="D3442" s="1" t="s">
        <v>136</v>
      </c>
      <c r="E3442" s="1" t="str">
        <f t="shared" si="372"/>
        <v>Submitted</v>
      </c>
      <c r="F3442" s="1" t="s">
        <v>35</v>
      </c>
      <c r="G3442" s="1">
        <v>23</v>
      </c>
      <c r="H3442" s="1" t="s">
        <v>36</v>
      </c>
      <c r="I3442" s="1" t="s">
        <v>48</v>
      </c>
      <c r="J3442" s="1" t="s">
        <v>37</v>
      </c>
      <c r="K3442" s="4">
        <v>891116</v>
      </c>
      <c r="L3442" s="4" t="str">
        <f t="shared" si="373"/>
        <v>Submitted</v>
      </c>
      <c r="M3442" s="1">
        <v>584</v>
      </c>
      <c r="N3442" s="1" t="str">
        <f t="shared" si="374"/>
        <v>High_risk</v>
      </c>
      <c r="O3442" s="1" t="str">
        <f t="shared" si="375"/>
        <v>Excellent</v>
      </c>
      <c r="P3442" s="1" t="str">
        <f t="shared" si="376"/>
        <v>Submitted</v>
      </c>
      <c r="Q3442" s="1" t="str">
        <f t="shared" si="377"/>
        <v>Valid</v>
      </c>
      <c r="R3442" s="1" t="s">
        <v>27</v>
      </c>
      <c r="S3442" s="4">
        <v>559286</v>
      </c>
      <c r="T3442" s="1">
        <v>8.76</v>
      </c>
      <c r="U3442" s="1">
        <v>36</v>
      </c>
      <c r="V3442" s="1">
        <v>15535.72</v>
      </c>
      <c r="W3442" s="4">
        <f t="shared" si="378"/>
        <v>408278.78109975788</v>
      </c>
      <c r="X3442" s="1" t="s">
        <v>95</v>
      </c>
      <c r="Y3442" s="1" t="s">
        <v>96</v>
      </c>
      <c r="Z3442" s="8">
        <v>48904</v>
      </c>
      <c r="AA3442" s="8" t="str">
        <f>TEXT(Table2[[#This Row],[Application_Date]],"yyy")</f>
        <v>2033</v>
      </c>
      <c r="AB3442" s="8" t="str">
        <f>TEXT(Table2[[#This Row],[Application_Date]],"mmmm")</f>
        <v>November</v>
      </c>
      <c r="AC3442" s="1" t="s">
        <v>52</v>
      </c>
      <c r="AD3442" s="1" t="s">
        <v>42</v>
      </c>
      <c r="AE3442" s="1" t="s">
        <v>62</v>
      </c>
    </row>
    <row r="3443" spans="1:31" x14ac:dyDescent="0.25">
      <c r="A3443" s="1" t="s">
        <v>7026</v>
      </c>
      <c r="B3443" s="1" t="str">
        <f>IF(COUNTIF($A$2:A3443,A3443)&gt;1,"Duplicate","Unique")</f>
        <v>Unique</v>
      </c>
      <c r="C3443" s="1" t="s">
        <v>7027</v>
      </c>
      <c r="D3443" s="1" t="s">
        <v>154</v>
      </c>
      <c r="E3443" s="1" t="str">
        <f t="shared" si="372"/>
        <v>Submitted</v>
      </c>
      <c r="F3443" s="1" t="s">
        <v>47</v>
      </c>
      <c r="G3443" s="1">
        <v>27</v>
      </c>
      <c r="H3443" s="1" t="s">
        <v>24</v>
      </c>
      <c r="I3443" s="1" t="s">
        <v>48</v>
      </c>
      <c r="J3443" s="1" t="s">
        <v>37</v>
      </c>
      <c r="K3443" s="4">
        <v>1710630</v>
      </c>
      <c r="L3443" s="4" t="str">
        <f t="shared" si="373"/>
        <v>Submitted</v>
      </c>
      <c r="M3443" s="1">
        <v>854</v>
      </c>
      <c r="N3443" s="1" t="str">
        <f t="shared" si="374"/>
        <v>medium_risk</v>
      </c>
      <c r="O3443" s="1" t="str">
        <f t="shared" si="375"/>
        <v>Excellent</v>
      </c>
      <c r="P3443" s="1" t="str">
        <f t="shared" si="376"/>
        <v>Submitted</v>
      </c>
      <c r="Q3443" s="1" t="str">
        <f t="shared" si="377"/>
        <v>Valid</v>
      </c>
      <c r="R3443" s="1" t="s">
        <v>70</v>
      </c>
      <c r="S3443" s="4">
        <v>1318510</v>
      </c>
      <c r="T3443" s="1">
        <v>9.31</v>
      </c>
      <c r="U3443" s="1">
        <v>180</v>
      </c>
      <c r="V3443" s="1">
        <v>7325.06</v>
      </c>
      <c r="W3443" s="4">
        <f t="shared" si="378"/>
        <v>1022944.0083333334</v>
      </c>
      <c r="X3443" s="1" t="s">
        <v>95</v>
      </c>
      <c r="Y3443" s="1" t="s">
        <v>96</v>
      </c>
      <c r="Z3443" s="8">
        <v>48905</v>
      </c>
      <c r="AA3443" s="8" t="str">
        <f>TEXT(Table2[[#This Row],[Application_Date]],"yyy")</f>
        <v>2033</v>
      </c>
      <c r="AB3443" s="8" t="str">
        <f>TEXT(Table2[[#This Row],[Application_Date]],"mmmm")</f>
        <v>November</v>
      </c>
      <c r="AC3443" s="1" t="s">
        <v>61</v>
      </c>
      <c r="AD3443" s="1" t="s">
        <v>30</v>
      </c>
      <c r="AE3443" s="1" t="s">
        <v>66</v>
      </c>
    </row>
    <row r="3444" spans="1:31" x14ac:dyDescent="0.25">
      <c r="A3444" s="1" t="s">
        <v>7028</v>
      </c>
      <c r="B3444" s="1" t="str">
        <f>IF(COUNTIF($A$2:A3444,A3444)&gt;1,"Duplicate","Unique")</f>
        <v>Unique</v>
      </c>
      <c r="C3444" s="1" t="s">
        <v>7029</v>
      </c>
      <c r="D3444" s="1" t="s">
        <v>217</v>
      </c>
      <c r="E3444" s="1" t="str">
        <f t="shared" si="372"/>
        <v>Submitted</v>
      </c>
      <c r="F3444" s="1" t="s">
        <v>35</v>
      </c>
      <c r="G3444" s="1">
        <v>45</v>
      </c>
      <c r="H3444" s="1" t="s">
        <v>24</v>
      </c>
      <c r="I3444" s="1" t="s">
        <v>25</v>
      </c>
      <c r="J3444" s="1" t="s">
        <v>26</v>
      </c>
      <c r="K3444" s="4">
        <v>2335659</v>
      </c>
      <c r="L3444" s="4" t="str">
        <f t="shared" si="373"/>
        <v>Submitted</v>
      </c>
      <c r="M3444" s="1">
        <v>621</v>
      </c>
      <c r="N3444" s="1" t="str">
        <f t="shared" si="374"/>
        <v>low_risk</v>
      </c>
      <c r="O3444" s="1" t="str">
        <f t="shared" si="375"/>
        <v>Excellent</v>
      </c>
      <c r="P3444" s="1" t="str">
        <f t="shared" si="376"/>
        <v>Submitted</v>
      </c>
      <c r="Q3444" s="1" t="str">
        <f t="shared" si="377"/>
        <v>Valid</v>
      </c>
      <c r="R3444" s="1" t="s">
        <v>6</v>
      </c>
      <c r="S3444" s="4">
        <v>609812</v>
      </c>
      <c r="T3444" s="1">
        <v>10.4</v>
      </c>
      <c r="U3444" s="1">
        <v>12</v>
      </c>
      <c r="V3444" s="1">
        <v>50817.67</v>
      </c>
      <c r="W3444" s="4">
        <f t="shared" si="378"/>
        <v>528799.18708662735</v>
      </c>
      <c r="X3444" s="1" t="s">
        <v>28</v>
      </c>
      <c r="Y3444" s="1" t="s">
        <v>29</v>
      </c>
      <c r="Z3444" s="8">
        <v>48906</v>
      </c>
      <c r="AA3444" s="8" t="str">
        <f>TEXT(Table2[[#This Row],[Application_Date]],"yyy")</f>
        <v>2033</v>
      </c>
      <c r="AB3444" s="8" t="str">
        <f>TEXT(Table2[[#This Row],[Application_Date]],"mmmm")</f>
        <v>November</v>
      </c>
      <c r="AC3444" s="1" t="s">
        <v>61</v>
      </c>
      <c r="AD3444" s="1" t="s">
        <v>30</v>
      </c>
      <c r="AE3444" s="1" t="s">
        <v>62</v>
      </c>
    </row>
    <row r="3445" spans="1:31" x14ac:dyDescent="0.25">
      <c r="A3445" s="1" t="s">
        <v>7030</v>
      </c>
      <c r="B3445" s="1" t="str">
        <f>IF(COUNTIF($A$2:A3445,A3445)&gt;1,"Duplicate","Unique")</f>
        <v>Unique</v>
      </c>
      <c r="C3445" s="1" t="s">
        <v>7031</v>
      </c>
      <c r="D3445" s="1" t="s">
        <v>34</v>
      </c>
      <c r="E3445" s="1" t="str">
        <f t="shared" si="372"/>
        <v>Submitted</v>
      </c>
      <c r="F3445" s="1" t="s">
        <v>47</v>
      </c>
      <c r="G3445" s="1">
        <v>42</v>
      </c>
      <c r="H3445" s="1" t="s">
        <v>36</v>
      </c>
      <c r="I3445" s="1" t="s">
        <v>25</v>
      </c>
      <c r="J3445" s="1" t="s">
        <v>37</v>
      </c>
      <c r="K3445" s="4">
        <v>-50000</v>
      </c>
      <c r="L3445" s="4" t="str">
        <f t="shared" si="373"/>
        <v>Submitted</v>
      </c>
      <c r="M3445" s="1">
        <v>392</v>
      </c>
      <c r="N3445" s="1" t="str">
        <f t="shared" si="374"/>
        <v>High_risk</v>
      </c>
      <c r="O3445" s="1" t="str">
        <f t="shared" si="375"/>
        <v>Excellent</v>
      </c>
      <c r="P3445" s="1" t="str">
        <f t="shared" si="376"/>
        <v>Submitted</v>
      </c>
      <c r="Q3445" s="1" t="str">
        <f t="shared" si="377"/>
        <v>Valid</v>
      </c>
      <c r="R3445" s="1" t="s">
        <v>82</v>
      </c>
      <c r="S3445" s="4">
        <v>3254145</v>
      </c>
      <c r="T3445" s="1">
        <v>13.95</v>
      </c>
      <c r="U3445" s="1">
        <v>180</v>
      </c>
      <c r="V3445" s="1">
        <v>18078.580000000002</v>
      </c>
      <c r="W3445" s="4">
        <f t="shared" si="378"/>
        <v>3782943.5624999995</v>
      </c>
      <c r="X3445" s="1" t="s">
        <v>85</v>
      </c>
      <c r="Y3445" s="1" t="s">
        <v>86</v>
      </c>
      <c r="Z3445" s="8">
        <v>48907</v>
      </c>
      <c r="AA3445" s="8" t="str">
        <f>TEXT(Table2[[#This Row],[Application_Date]],"yyy")</f>
        <v>2033</v>
      </c>
      <c r="AB3445" s="8" t="str">
        <f>TEXT(Table2[[#This Row],[Application_Date]],"mmmm")</f>
        <v>November</v>
      </c>
      <c r="AC3445" s="1" t="s">
        <v>41</v>
      </c>
      <c r="AD3445" s="1" t="s">
        <v>30</v>
      </c>
      <c r="AE3445" s="1" t="s">
        <v>62</v>
      </c>
    </row>
    <row r="3446" spans="1:31" x14ac:dyDescent="0.25">
      <c r="A3446" s="1" t="s">
        <v>7032</v>
      </c>
      <c r="B3446" s="1" t="str">
        <f>IF(COUNTIF($A$2:A3446,A3446)&gt;1,"Duplicate","Unique")</f>
        <v>Unique</v>
      </c>
      <c r="C3446" s="1" t="s">
        <v>7033</v>
      </c>
      <c r="D3446" s="1" t="s">
        <v>314</v>
      </c>
      <c r="E3446" s="1" t="str">
        <f t="shared" si="372"/>
        <v>Submitted</v>
      </c>
      <c r="F3446" s="1" t="s">
        <v>47</v>
      </c>
      <c r="G3446" s="1">
        <v>64</v>
      </c>
      <c r="H3446" s="1" t="s">
        <v>36</v>
      </c>
      <c r="I3446" s="1" t="s">
        <v>48</v>
      </c>
      <c r="J3446" s="1" t="s">
        <v>49</v>
      </c>
      <c r="K3446" s="4">
        <v>1199082</v>
      </c>
      <c r="L3446" s="4" t="str">
        <f t="shared" si="373"/>
        <v>Submitted</v>
      </c>
      <c r="M3446" s="1">
        <v>485</v>
      </c>
      <c r="N3446" s="1" t="str">
        <f t="shared" si="374"/>
        <v>High_risk</v>
      </c>
      <c r="O3446" s="1" t="str">
        <f t="shared" si="375"/>
        <v>Excellent</v>
      </c>
      <c r="P3446" s="1" t="str">
        <f t="shared" si="376"/>
        <v>Submitted</v>
      </c>
      <c r="Q3446" s="1" t="str">
        <f t="shared" si="377"/>
        <v>Valid</v>
      </c>
      <c r="R3446" s="1" t="s">
        <v>82</v>
      </c>
      <c r="S3446" s="4">
        <v>4131080</v>
      </c>
      <c r="T3446" s="1">
        <v>16.97</v>
      </c>
      <c r="U3446" s="1">
        <v>36</v>
      </c>
      <c r="V3446" s="1">
        <v>114752.22</v>
      </c>
      <c r="W3446" s="4">
        <f t="shared" si="378"/>
        <v>5842035.6333334306</v>
      </c>
      <c r="X3446" s="1" t="s">
        <v>59</v>
      </c>
      <c r="Y3446" s="1" t="s">
        <v>60</v>
      </c>
      <c r="Z3446" s="8">
        <v>48908</v>
      </c>
      <c r="AA3446" s="8" t="str">
        <f>TEXT(Table2[[#This Row],[Application_Date]],"yyy")</f>
        <v>2033</v>
      </c>
      <c r="AB3446" s="8" t="str">
        <f>TEXT(Table2[[#This Row],[Application_Date]],"mmmm")</f>
        <v>November</v>
      </c>
      <c r="AC3446" s="1" t="s">
        <v>41</v>
      </c>
      <c r="AD3446" s="1" t="s">
        <v>42</v>
      </c>
      <c r="AE3446" s="1" t="s">
        <v>43</v>
      </c>
    </row>
    <row r="3447" spans="1:31" x14ac:dyDescent="0.25">
      <c r="A3447" s="1" t="s">
        <v>7034</v>
      </c>
      <c r="B3447" s="1" t="str">
        <f>IF(COUNTIF($A$2:A3447,A3447)&gt;1,"Duplicate","Unique")</f>
        <v>Unique</v>
      </c>
      <c r="C3447" s="1" t="s">
        <v>7035</v>
      </c>
      <c r="D3447" s="1" t="s">
        <v>296</v>
      </c>
      <c r="E3447" s="1" t="str">
        <f t="shared" si="372"/>
        <v>Submitted</v>
      </c>
      <c r="F3447" s="1" t="s">
        <v>47</v>
      </c>
      <c r="G3447" s="1">
        <v>27</v>
      </c>
      <c r="H3447" s="1" t="s">
        <v>24</v>
      </c>
      <c r="I3447" s="1" t="s">
        <v>25</v>
      </c>
      <c r="J3447" s="1" t="s">
        <v>37</v>
      </c>
      <c r="K3447" s="4">
        <v>2142478</v>
      </c>
      <c r="L3447" s="4" t="str">
        <f t="shared" si="373"/>
        <v>Submitted</v>
      </c>
      <c r="M3447" s="1">
        <v>677</v>
      </c>
      <c r="N3447" s="1" t="str">
        <f t="shared" si="374"/>
        <v>low_risk</v>
      </c>
      <c r="O3447" s="1" t="str">
        <f t="shared" si="375"/>
        <v>Excellent</v>
      </c>
      <c r="P3447" s="1" t="str">
        <f t="shared" si="376"/>
        <v>Submitted</v>
      </c>
      <c r="Q3447" s="1" t="str">
        <f t="shared" si="377"/>
        <v>Valid</v>
      </c>
      <c r="R3447" s="1" t="s">
        <v>82</v>
      </c>
      <c r="S3447" s="4">
        <v>2268127</v>
      </c>
      <c r="T3447" s="1">
        <v>14.57</v>
      </c>
      <c r="U3447" s="1">
        <v>120</v>
      </c>
      <c r="V3447" s="1">
        <v>18901.060000000001</v>
      </c>
      <c r="W3447" s="4">
        <f t="shared" si="378"/>
        <v>2753884.1991666667</v>
      </c>
      <c r="X3447" s="1" t="s">
        <v>39</v>
      </c>
      <c r="Y3447" s="1" t="s">
        <v>40</v>
      </c>
      <c r="Z3447" s="8">
        <v>48909</v>
      </c>
      <c r="AA3447" s="8" t="str">
        <f>TEXT(Table2[[#This Row],[Application_Date]],"yyy")</f>
        <v>2033</v>
      </c>
      <c r="AB3447" s="8" t="str">
        <f>TEXT(Table2[[#This Row],[Application_Date]],"mmmm")</f>
        <v>November</v>
      </c>
      <c r="AC3447" s="1" t="s">
        <v>61</v>
      </c>
      <c r="AD3447" s="1" t="s">
        <v>42</v>
      </c>
      <c r="AE3447" s="1" t="s">
        <v>66</v>
      </c>
    </row>
    <row r="3448" spans="1:31" x14ac:dyDescent="0.25">
      <c r="A3448" s="1" t="s">
        <v>7036</v>
      </c>
      <c r="B3448" s="1" t="str">
        <f>IF(COUNTIF($A$2:A3448,A3448)&gt;1,"Duplicate","Unique")</f>
        <v>Unique</v>
      </c>
      <c r="C3448" s="1" t="s">
        <v>7037</v>
      </c>
      <c r="D3448" s="1" t="s">
        <v>234</v>
      </c>
      <c r="E3448" s="1" t="str">
        <f t="shared" si="372"/>
        <v>Submitted</v>
      </c>
      <c r="F3448" s="1" t="s">
        <v>47</v>
      </c>
      <c r="G3448" s="1">
        <v>50</v>
      </c>
      <c r="H3448" s="1" t="s">
        <v>36</v>
      </c>
      <c r="I3448" s="1" t="s">
        <v>48</v>
      </c>
      <c r="J3448" s="1" t="s">
        <v>26</v>
      </c>
      <c r="K3448" s="4">
        <v>608563</v>
      </c>
      <c r="L3448" s="4" t="str">
        <f t="shared" si="373"/>
        <v>Submitted</v>
      </c>
      <c r="M3448" s="1">
        <v>950</v>
      </c>
      <c r="N3448" s="1" t="str">
        <f t="shared" si="374"/>
        <v>medium_risk</v>
      </c>
      <c r="O3448" s="1" t="str">
        <f t="shared" si="375"/>
        <v>Excellent</v>
      </c>
      <c r="P3448" s="1" t="str">
        <f t="shared" si="376"/>
        <v>Submitted</v>
      </c>
      <c r="Q3448" s="1" t="str">
        <f t="shared" si="377"/>
        <v>Invalid</v>
      </c>
      <c r="R3448" s="1" t="s">
        <v>6</v>
      </c>
      <c r="S3448" s="4">
        <v>2936508</v>
      </c>
      <c r="T3448" s="1">
        <v>13.25</v>
      </c>
      <c r="U3448" s="1">
        <v>24</v>
      </c>
      <c r="V3448" s="1">
        <v>122354.5</v>
      </c>
      <c r="W3448" s="4">
        <f t="shared" si="378"/>
        <v>3242394.3071403056</v>
      </c>
      <c r="X3448" s="1" t="s">
        <v>39</v>
      </c>
      <c r="Y3448" s="1" t="s">
        <v>40</v>
      </c>
      <c r="Z3448" s="8">
        <v>48910</v>
      </c>
      <c r="AA3448" s="8" t="str">
        <f>TEXT(Table2[[#This Row],[Application_Date]],"yyy")</f>
        <v>2033</v>
      </c>
      <c r="AB3448" s="8" t="str">
        <f>TEXT(Table2[[#This Row],[Application_Date]],"mmmm")</f>
        <v>November</v>
      </c>
      <c r="AC3448" s="1" t="s">
        <v>41</v>
      </c>
      <c r="AD3448" s="1" t="s">
        <v>42</v>
      </c>
      <c r="AE3448" s="1" t="s">
        <v>43</v>
      </c>
    </row>
    <row r="3449" spans="1:31" x14ac:dyDescent="0.25">
      <c r="A3449" s="1" t="s">
        <v>7038</v>
      </c>
      <c r="B3449" s="1" t="str">
        <f>IF(COUNTIF($A$2:A3449,A3449)&gt;1,"Duplicate","Unique")</f>
        <v>Unique</v>
      </c>
      <c r="C3449" s="1" t="s">
        <v>7039</v>
      </c>
      <c r="D3449" s="1" t="s">
        <v>572</v>
      </c>
      <c r="E3449" s="1" t="str">
        <f t="shared" si="372"/>
        <v>Submitted</v>
      </c>
      <c r="F3449" s="1" t="s">
        <v>35</v>
      </c>
      <c r="G3449" s="1">
        <v>54</v>
      </c>
      <c r="H3449" s="1" t="s">
        <v>36</v>
      </c>
      <c r="I3449" s="1" t="s">
        <v>48</v>
      </c>
      <c r="J3449" s="1" t="s">
        <v>49</v>
      </c>
      <c r="K3449" s="4">
        <v>2342033</v>
      </c>
      <c r="L3449" s="4" t="str">
        <f t="shared" si="373"/>
        <v>Submitted</v>
      </c>
      <c r="M3449" s="1">
        <v>597</v>
      </c>
      <c r="N3449" s="1" t="str">
        <f t="shared" si="374"/>
        <v>High_risk</v>
      </c>
      <c r="O3449" s="1" t="str">
        <f t="shared" si="375"/>
        <v>Excellent</v>
      </c>
      <c r="P3449" s="1" t="str">
        <f t="shared" si="376"/>
        <v>Submitted</v>
      </c>
      <c r="Q3449" s="1" t="str">
        <f t="shared" si="377"/>
        <v>Valid</v>
      </c>
      <c r="R3449" s="1" t="s">
        <v>70</v>
      </c>
      <c r="S3449" s="4">
        <v>3167414</v>
      </c>
      <c r="T3449" s="1">
        <v>16.850000000000001</v>
      </c>
      <c r="U3449" s="1">
        <v>180</v>
      </c>
      <c r="V3449" s="1">
        <v>17596.740000000002</v>
      </c>
      <c r="W3449" s="4">
        <f t="shared" si="378"/>
        <v>4447577.1583333341</v>
      </c>
      <c r="X3449" s="1" t="s">
        <v>59</v>
      </c>
      <c r="Y3449" s="1" t="s">
        <v>60</v>
      </c>
      <c r="Z3449" s="8">
        <v>48911</v>
      </c>
      <c r="AA3449" s="8" t="str">
        <f>TEXT(Table2[[#This Row],[Application_Date]],"yyy")</f>
        <v>2033</v>
      </c>
      <c r="AB3449" s="8" t="str">
        <f>TEXT(Table2[[#This Row],[Application_Date]],"mmmm")</f>
        <v>November</v>
      </c>
      <c r="AC3449" s="1" t="s">
        <v>61</v>
      </c>
      <c r="AD3449" s="1" t="s">
        <v>30</v>
      </c>
      <c r="AE3449" s="1" t="s">
        <v>66</v>
      </c>
    </row>
    <row r="3450" spans="1:31" x14ac:dyDescent="0.25">
      <c r="A3450" s="1" t="s">
        <v>7040</v>
      </c>
      <c r="B3450" s="1" t="str">
        <f>IF(COUNTIF($A$2:A3450,A3450)&gt;1,"Duplicate","Unique")</f>
        <v>Unique</v>
      </c>
      <c r="C3450" s="1" t="s">
        <v>7041</v>
      </c>
      <c r="D3450" s="1" t="s">
        <v>112</v>
      </c>
      <c r="E3450" s="1" t="str">
        <f t="shared" si="372"/>
        <v>Submitted</v>
      </c>
      <c r="F3450" s="1" t="s">
        <v>35</v>
      </c>
      <c r="G3450" s="1">
        <v>44</v>
      </c>
      <c r="H3450" s="1" t="s">
        <v>24</v>
      </c>
      <c r="I3450" s="1" t="s">
        <v>25</v>
      </c>
      <c r="J3450" s="1" t="s">
        <v>37</v>
      </c>
      <c r="K3450" s="4">
        <v>400688</v>
      </c>
      <c r="L3450" s="4" t="str">
        <f t="shared" si="373"/>
        <v>Submitted</v>
      </c>
      <c r="M3450" s="1">
        <v>452</v>
      </c>
      <c r="N3450" s="1" t="str">
        <f t="shared" si="374"/>
        <v>High_risk</v>
      </c>
      <c r="O3450" s="1" t="str">
        <f t="shared" si="375"/>
        <v>Excellent</v>
      </c>
      <c r="P3450" s="1" t="str">
        <f t="shared" si="376"/>
        <v>Submitted</v>
      </c>
      <c r="Q3450" s="1" t="str">
        <f t="shared" si="377"/>
        <v>Valid</v>
      </c>
      <c r="R3450" s="1" t="s">
        <v>6</v>
      </c>
      <c r="S3450" s="4">
        <v>2694440</v>
      </c>
      <c r="T3450" s="1">
        <v>7.72</v>
      </c>
      <c r="U3450" s="1">
        <v>120</v>
      </c>
      <c r="V3450" s="1">
        <v>22453.67</v>
      </c>
      <c r="W3450" s="4">
        <f t="shared" si="378"/>
        <v>1733423.0666666667</v>
      </c>
      <c r="X3450" s="1" t="s">
        <v>59</v>
      </c>
      <c r="Y3450" s="1" t="s">
        <v>60</v>
      </c>
      <c r="Z3450" s="8">
        <v>48912</v>
      </c>
      <c r="AA3450" s="8" t="str">
        <f>TEXT(Table2[[#This Row],[Application_Date]],"yyy")</f>
        <v>2033</v>
      </c>
      <c r="AB3450" s="8" t="str">
        <f>TEXT(Table2[[#This Row],[Application_Date]],"mmmm")</f>
        <v>November</v>
      </c>
      <c r="AC3450" s="1" t="s">
        <v>61</v>
      </c>
      <c r="AD3450" s="1" t="s">
        <v>42</v>
      </c>
      <c r="AE3450" s="1" t="s">
        <v>62</v>
      </c>
    </row>
    <row r="3451" spans="1:31" x14ac:dyDescent="0.25">
      <c r="A3451" s="1" t="s">
        <v>7042</v>
      </c>
      <c r="B3451" s="1" t="str">
        <f>IF(COUNTIF($A$2:A3451,A3451)&gt;1,"Duplicate","Unique")</f>
        <v>Unique</v>
      </c>
      <c r="C3451" s="1" t="s">
        <v>7043</v>
      </c>
      <c r="D3451" s="1" t="s">
        <v>766</v>
      </c>
      <c r="E3451" s="1" t="str">
        <f t="shared" si="372"/>
        <v>Submitted</v>
      </c>
      <c r="F3451" s="1" t="s">
        <v>47</v>
      </c>
      <c r="G3451" s="1">
        <v>57</v>
      </c>
      <c r="H3451" s="1" t="s">
        <v>24</v>
      </c>
      <c r="I3451" s="1" t="s">
        <v>25</v>
      </c>
      <c r="J3451" s="1" t="s">
        <v>26</v>
      </c>
      <c r="K3451" s="4">
        <v>2187895</v>
      </c>
      <c r="L3451" s="4" t="str">
        <f t="shared" si="373"/>
        <v>Submitted</v>
      </c>
      <c r="M3451" s="1">
        <v>838</v>
      </c>
      <c r="N3451" s="1" t="str">
        <f t="shared" si="374"/>
        <v>medium_risk</v>
      </c>
      <c r="O3451" s="1" t="str">
        <f t="shared" si="375"/>
        <v>Excellent</v>
      </c>
      <c r="P3451" s="1" t="str">
        <f t="shared" si="376"/>
        <v>Submitted</v>
      </c>
      <c r="Q3451" s="1" t="str">
        <f t="shared" si="377"/>
        <v>Valid</v>
      </c>
      <c r="R3451" s="1" t="s">
        <v>27</v>
      </c>
      <c r="S3451" s="4">
        <v>2894674</v>
      </c>
      <c r="T3451" s="1">
        <v>17.61</v>
      </c>
      <c r="U3451" s="1">
        <v>24</v>
      </c>
      <c r="V3451" s="1">
        <v>120611.42</v>
      </c>
      <c r="W3451" s="4">
        <f t="shared" si="378"/>
        <v>4247934.0966368392</v>
      </c>
      <c r="X3451" s="1" t="s">
        <v>105</v>
      </c>
      <c r="Y3451" s="1" t="s">
        <v>106</v>
      </c>
      <c r="Z3451" s="8">
        <v>48913</v>
      </c>
      <c r="AA3451" s="8" t="str">
        <f>TEXT(Table2[[#This Row],[Application_Date]],"yyy")</f>
        <v>2033</v>
      </c>
      <c r="AB3451" s="8" t="str">
        <f>TEXT(Table2[[#This Row],[Application_Date]],"mmmm")</f>
        <v>November</v>
      </c>
      <c r="AC3451" s="1" t="s">
        <v>61</v>
      </c>
      <c r="AD3451" s="1" t="s">
        <v>30</v>
      </c>
      <c r="AE3451" s="1" t="s">
        <v>66</v>
      </c>
    </row>
    <row r="3452" spans="1:31" x14ac:dyDescent="0.25">
      <c r="A3452" s="1" t="s">
        <v>7044</v>
      </c>
      <c r="B3452" s="1" t="str">
        <f>IF(COUNTIF($A$2:A3452,A3452)&gt;1,"Duplicate","Unique")</f>
        <v>Unique</v>
      </c>
      <c r="C3452" s="1" t="s">
        <v>7045</v>
      </c>
      <c r="D3452" s="1" t="s">
        <v>309</v>
      </c>
      <c r="E3452" s="1" t="str">
        <f t="shared" si="372"/>
        <v>Submitted</v>
      </c>
      <c r="F3452" s="1" t="s">
        <v>35</v>
      </c>
      <c r="G3452" s="1">
        <v>35</v>
      </c>
      <c r="H3452" s="1" t="s">
        <v>36</v>
      </c>
      <c r="I3452" s="1" t="s">
        <v>25</v>
      </c>
      <c r="J3452" s="1" t="s">
        <v>26</v>
      </c>
      <c r="K3452" s="4">
        <v>2330541</v>
      </c>
      <c r="L3452" s="4" t="str">
        <f t="shared" si="373"/>
        <v>Submitted</v>
      </c>
      <c r="M3452" s="1">
        <v>714</v>
      </c>
      <c r="N3452" s="1" t="str">
        <f t="shared" si="374"/>
        <v>low_risk</v>
      </c>
      <c r="O3452" s="1" t="str">
        <f t="shared" si="375"/>
        <v>Excellent</v>
      </c>
      <c r="P3452" s="1" t="str">
        <f t="shared" si="376"/>
        <v>Submitted</v>
      </c>
      <c r="Q3452" s="1" t="str">
        <f t="shared" si="377"/>
        <v>Valid</v>
      </c>
      <c r="R3452" s="1" t="s">
        <v>6</v>
      </c>
      <c r="S3452" s="4">
        <v>3661277</v>
      </c>
      <c r="T3452" s="1">
        <v>8.93</v>
      </c>
      <c r="U3452" s="1">
        <v>36</v>
      </c>
      <c r="V3452" s="1">
        <v>101702.14</v>
      </c>
      <c r="W3452" s="4">
        <f t="shared" si="378"/>
        <v>2724600.3063051989</v>
      </c>
      <c r="X3452" s="1" t="s">
        <v>95</v>
      </c>
      <c r="Y3452" s="1" t="s">
        <v>96</v>
      </c>
      <c r="Z3452" s="8">
        <v>48914</v>
      </c>
      <c r="AA3452" s="8" t="str">
        <f>TEXT(Table2[[#This Row],[Application_Date]],"yyy")</f>
        <v>2033</v>
      </c>
      <c r="AB3452" s="8" t="str">
        <f>TEXT(Table2[[#This Row],[Application_Date]],"mmmm")</f>
        <v>December</v>
      </c>
      <c r="AC3452" s="1" t="s">
        <v>52</v>
      </c>
      <c r="AD3452" s="1" t="s">
        <v>30</v>
      </c>
      <c r="AE3452" s="1" t="s">
        <v>62</v>
      </c>
    </row>
    <row r="3453" spans="1:31" x14ac:dyDescent="0.25">
      <c r="A3453" s="1" t="s">
        <v>7046</v>
      </c>
      <c r="B3453" s="1" t="str">
        <f>IF(COUNTIF($A$2:A3453,A3453)&gt;1,"Duplicate","Unique")</f>
        <v>Unique</v>
      </c>
      <c r="C3453" s="1" t="s">
        <v>7047</v>
      </c>
      <c r="D3453" s="1" t="s">
        <v>23</v>
      </c>
      <c r="E3453" s="1" t="str">
        <f t="shared" si="372"/>
        <v>Submitted</v>
      </c>
      <c r="F3453" s="1" t="s">
        <v>47</v>
      </c>
      <c r="G3453" s="1">
        <v>33</v>
      </c>
      <c r="H3453" s="1" t="s">
        <v>36</v>
      </c>
      <c r="I3453" s="1" t="s">
        <v>25</v>
      </c>
      <c r="J3453" s="1" t="s">
        <v>49</v>
      </c>
      <c r="K3453" s="4">
        <v>1468473</v>
      </c>
      <c r="L3453" s="4" t="str">
        <f t="shared" si="373"/>
        <v>Submitted</v>
      </c>
      <c r="M3453" s="1">
        <v>487</v>
      </c>
      <c r="N3453" s="1" t="str">
        <f t="shared" si="374"/>
        <v>High_risk</v>
      </c>
      <c r="O3453" s="1" t="str">
        <f t="shared" si="375"/>
        <v>Excellent</v>
      </c>
      <c r="P3453" s="1" t="str">
        <f t="shared" si="376"/>
        <v>Submitted</v>
      </c>
      <c r="Q3453" s="1" t="str">
        <f t="shared" si="377"/>
        <v>Valid</v>
      </c>
      <c r="R3453" s="1" t="s">
        <v>82</v>
      </c>
      <c r="S3453" s="4">
        <v>2414573</v>
      </c>
      <c r="T3453" s="1">
        <v>18.13</v>
      </c>
      <c r="U3453" s="1">
        <v>12</v>
      </c>
      <c r="V3453" s="1">
        <v>201214.42</v>
      </c>
      <c r="W3453" s="4">
        <f t="shared" si="378"/>
        <v>3648075.483940938</v>
      </c>
      <c r="X3453" s="1" t="s">
        <v>39</v>
      </c>
      <c r="Y3453" s="1" t="s">
        <v>40</v>
      </c>
      <c r="Z3453" s="8">
        <v>48915</v>
      </c>
      <c r="AA3453" s="8" t="str">
        <f>TEXT(Table2[[#This Row],[Application_Date]],"yyy")</f>
        <v>2033</v>
      </c>
      <c r="AB3453" s="8" t="str">
        <f>TEXT(Table2[[#This Row],[Application_Date]],"mmmm")</f>
        <v>December</v>
      </c>
      <c r="AC3453" s="1" t="s">
        <v>52</v>
      </c>
      <c r="AD3453" s="1" t="s">
        <v>30</v>
      </c>
      <c r="AE3453" s="1" t="s">
        <v>31</v>
      </c>
    </row>
    <row r="3454" spans="1:31" x14ac:dyDescent="0.25">
      <c r="A3454" s="1" t="s">
        <v>7048</v>
      </c>
      <c r="B3454" s="1" t="str">
        <f>IF(COUNTIF($A$2:A3454,A3454)&gt;1,"Duplicate","Unique")</f>
        <v>Unique</v>
      </c>
      <c r="C3454" s="1" t="s">
        <v>7049</v>
      </c>
      <c r="D3454" s="1" t="s">
        <v>234</v>
      </c>
      <c r="E3454" s="1" t="str">
        <f t="shared" si="372"/>
        <v>Submitted</v>
      </c>
      <c r="F3454" s="1" t="s">
        <v>35</v>
      </c>
      <c r="G3454" s="1">
        <v>57</v>
      </c>
      <c r="H3454" s="1" t="s">
        <v>24</v>
      </c>
      <c r="I3454" s="1" t="s">
        <v>25</v>
      </c>
      <c r="J3454" s="1" t="s">
        <v>26</v>
      </c>
      <c r="K3454" s="4">
        <v>1369958</v>
      </c>
      <c r="L3454" s="4" t="str">
        <f t="shared" si="373"/>
        <v>Submitted</v>
      </c>
      <c r="M3454" s="1">
        <v>820</v>
      </c>
      <c r="N3454" s="1" t="str">
        <f t="shared" si="374"/>
        <v>medium_risk</v>
      </c>
      <c r="O3454" s="1" t="str">
        <f t="shared" si="375"/>
        <v>Excellent</v>
      </c>
      <c r="P3454" s="1" t="str">
        <f t="shared" si="376"/>
        <v>Submitted</v>
      </c>
      <c r="Q3454" s="1" t="str">
        <f t="shared" si="377"/>
        <v>Valid</v>
      </c>
      <c r="R3454" s="1" t="s">
        <v>82</v>
      </c>
      <c r="S3454" s="4">
        <v>2193551</v>
      </c>
      <c r="T3454" s="1">
        <v>8.7899999999999991</v>
      </c>
      <c r="U3454" s="1">
        <v>180</v>
      </c>
      <c r="V3454" s="1">
        <v>12186.39</v>
      </c>
      <c r="W3454" s="4">
        <f t="shared" si="378"/>
        <v>1606776.1074999999</v>
      </c>
      <c r="X3454" s="1" t="s">
        <v>85</v>
      </c>
      <c r="Y3454" s="1" t="s">
        <v>86</v>
      </c>
      <c r="Z3454" s="8">
        <v>48916</v>
      </c>
      <c r="AA3454" s="8" t="str">
        <f>TEXT(Table2[[#This Row],[Application_Date]],"yyy")</f>
        <v>2033</v>
      </c>
      <c r="AB3454" s="8" t="str">
        <f>TEXT(Table2[[#This Row],[Application_Date]],"mmmm")</f>
        <v>December</v>
      </c>
      <c r="AC3454" s="1" t="s">
        <v>61</v>
      </c>
      <c r="AD3454" s="1" t="s">
        <v>30</v>
      </c>
      <c r="AE3454" s="1" t="s">
        <v>62</v>
      </c>
    </row>
    <row r="3455" spans="1:31" x14ac:dyDescent="0.25">
      <c r="A3455" s="1" t="s">
        <v>7050</v>
      </c>
      <c r="B3455" s="1" t="str">
        <f>IF(COUNTIF($A$2:A3455,A3455)&gt;1,"Duplicate","Unique")</f>
        <v>Unique</v>
      </c>
      <c r="C3455" s="1" t="s">
        <v>7051</v>
      </c>
      <c r="D3455" s="1" t="s">
        <v>75</v>
      </c>
      <c r="E3455" s="1" t="str">
        <f t="shared" si="372"/>
        <v>Submitted</v>
      </c>
      <c r="F3455" s="1" t="s">
        <v>35</v>
      </c>
      <c r="G3455" s="1">
        <v>22</v>
      </c>
      <c r="H3455" s="1" t="s">
        <v>36</v>
      </c>
      <c r="I3455" s="1" t="s">
        <v>48</v>
      </c>
      <c r="J3455" s="1" t="s">
        <v>37</v>
      </c>
      <c r="K3455" s="4">
        <v>425503</v>
      </c>
      <c r="L3455" s="4" t="str">
        <f t="shared" si="373"/>
        <v>Submitted</v>
      </c>
      <c r="M3455" s="1">
        <v>862</v>
      </c>
      <c r="N3455" s="1" t="str">
        <f t="shared" si="374"/>
        <v>medium_risk</v>
      </c>
      <c r="O3455" s="1" t="str">
        <f t="shared" si="375"/>
        <v>Excellent</v>
      </c>
      <c r="P3455" s="1" t="str">
        <f t="shared" si="376"/>
        <v>Submitted</v>
      </c>
      <c r="Q3455" s="1" t="str">
        <f t="shared" si="377"/>
        <v>Valid</v>
      </c>
      <c r="R3455" s="1" t="s">
        <v>6</v>
      </c>
      <c r="S3455" s="4">
        <v>1704970</v>
      </c>
      <c r="T3455" s="1">
        <v>14.34</v>
      </c>
      <c r="U3455" s="1">
        <v>24</v>
      </c>
      <c r="V3455" s="1">
        <v>71040.42</v>
      </c>
      <c r="W3455" s="4">
        <f t="shared" si="378"/>
        <v>2037439.1630213514</v>
      </c>
      <c r="X3455" s="1" t="s">
        <v>39</v>
      </c>
      <c r="Y3455" s="1" t="s">
        <v>40</v>
      </c>
      <c r="Z3455" s="8">
        <v>48917</v>
      </c>
      <c r="AA3455" s="8" t="str">
        <f>TEXT(Table2[[#This Row],[Application_Date]],"yyy")</f>
        <v>2033</v>
      </c>
      <c r="AB3455" s="8" t="str">
        <f>TEXT(Table2[[#This Row],[Application_Date]],"mmmm")</f>
        <v>December</v>
      </c>
      <c r="AC3455" s="1" t="s">
        <v>61</v>
      </c>
      <c r="AD3455" s="1" t="s">
        <v>42</v>
      </c>
      <c r="AE3455" s="1" t="s">
        <v>62</v>
      </c>
    </row>
    <row r="3456" spans="1:31" x14ac:dyDescent="0.25">
      <c r="A3456" s="1" t="s">
        <v>7052</v>
      </c>
      <c r="B3456" s="1" t="str">
        <f>IF(COUNTIF($A$2:A3456,A3456)&gt;1,"Duplicate","Unique")</f>
        <v>Unique</v>
      </c>
      <c r="C3456" s="1" t="s">
        <v>7053</v>
      </c>
      <c r="D3456" s="1" t="s">
        <v>366</v>
      </c>
      <c r="E3456" s="1" t="str">
        <f t="shared" si="372"/>
        <v>Submitted</v>
      </c>
      <c r="F3456" s="1" t="s">
        <v>47</v>
      </c>
      <c r="G3456" s="1">
        <v>64</v>
      </c>
      <c r="H3456" s="1" t="s">
        <v>36</v>
      </c>
      <c r="I3456" s="1" t="s">
        <v>48</v>
      </c>
      <c r="J3456" s="1" t="s">
        <v>49</v>
      </c>
      <c r="K3456" s="4">
        <v>2354145</v>
      </c>
      <c r="L3456" s="4" t="str">
        <f t="shared" si="373"/>
        <v>Submitted</v>
      </c>
      <c r="M3456" s="1">
        <v>719</v>
      </c>
      <c r="N3456" s="1" t="str">
        <f t="shared" si="374"/>
        <v>low_risk</v>
      </c>
      <c r="O3456" s="1" t="str">
        <f t="shared" si="375"/>
        <v>Excellent</v>
      </c>
      <c r="P3456" s="1" t="str">
        <f t="shared" si="376"/>
        <v>Submitted</v>
      </c>
      <c r="Q3456" s="1" t="str">
        <f t="shared" si="377"/>
        <v>Valid</v>
      </c>
      <c r="R3456" s="1" t="s">
        <v>70</v>
      </c>
      <c r="S3456" s="4">
        <v>1479455</v>
      </c>
      <c r="T3456" s="1">
        <v>16.96</v>
      </c>
      <c r="U3456" s="1">
        <v>24</v>
      </c>
      <c r="V3456" s="1">
        <v>61643.96</v>
      </c>
      <c r="W3456" s="4">
        <f t="shared" si="378"/>
        <v>2090963.0680392252</v>
      </c>
      <c r="X3456" s="1" t="s">
        <v>105</v>
      </c>
      <c r="Y3456" s="1" t="s">
        <v>106</v>
      </c>
      <c r="Z3456" s="8">
        <v>48918</v>
      </c>
      <c r="AA3456" s="8" t="str">
        <f>TEXT(Table2[[#This Row],[Application_Date]],"yyy")</f>
        <v>2033</v>
      </c>
      <c r="AB3456" s="8" t="str">
        <f>TEXT(Table2[[#This Row],[Application_Date]],"mmmm")</f>
        <v>December</v>
      </c>
      <c r="AC3456" s="1" t="s">
        <v>52</v>
      </c>
      <c r="AD3456" s="1" t="s">
        <v>30</v>
      </c>
      <c r="AE3456" s="1" t="s">
        <v>66</v>
      </c>
    </row>
    <row r="3457" spans="1:31" x14ac:dyDescent="0.25">
      <c r="A3457" s="1" t="s">
        <v>7054</v>
      </c>
      <c r="B3457" s="1" t="str">
        <f>IF(COUNTIF($A$2:A3457,A3457)&gt;1,"Duplicate","Unique")</f>
        <v>Unique</v>
      </c>
      <c r="C3457" s="1" t="s">
        <v>7055</v>
      </c>
      <c r="D3457" s="1" t="s">
        <v>314</v>
      </c>
      <c r="E3457" s="1" t="str">
        <f t="shared" si="372"/>
        <v>Submitted</v>
      </c>
      <c r="F3457" s="1" t="s">
        <v>35</v>
      </c>
      <c r="G3457" s="1">
        <v>61</v>
      </c>
      <c r="H3457" s="1" t="s">
        <v>36</v>
      </c>
      <c r="I3457" s="1" t="s">
        <v>48</v>
      </c>
      <c r="J3457" s="1" t="s">
        <v>37</v>
      </c>
      <c r="K3457" s="4">
        <v>2093263</v>
      </c>
      <c r="L3457" s="4" t="str">
        <f t="shared" si="373"/>
        <v>Submitted</v>
      </c>
      <c r="M3457" s="1">
        <v>427</v>
      </c>
      <c r="N3457" s="1" t="str">
        <f t="shared" si="374"/>
        <v>High_risk</v>
      </c>
      <c r="O3457" s="1" t="str">
        <f t="shared" si="375"/>
        <v>Excellent</v>
      </c>
      <c r="P3457" s="1" t="str">
        <f t="shared" si="376"/>
        <v>Submitted</v>
      </c>
      <c r="Q3457" s="1" t="str">
        <f t="shared" si="377"/>
        <v>Valid</v>
      </c>
      <c r="R3457" s="1" t="s">
        <v>82</v>
      </c>
      <c r="S3457" s="4">
        <v>3454252</v>
      </c>
      <c r="T3457" s="1">
        <v>14.82</v>
      </c>
      <c r="U3457" s="1">
        <v>12</v>
      </c>
      <c r="V3457" s="1">
        <v>287854.33</v>
      </c>
      <c r="W3457" s="4">
        <f t="shared" si="378"/>
        <v>4266275.8314246684</v>
      </c>
      <c r="X3457" s="1" t="s">
        <v>85</v>
      </c>
      <c r="Y3457" s="1" t="s">
        <v>86</v>
      </c>
      <c r="Z3457" s="8">
        <v>48919</v>
      </c>
      <c r="AA3457" s="8" t="str">
        <f>TEXT(Table2[[#This Row],[Application_Date]],"yyy")</f>
        <v>2033</v>
      </c>
      <c r="AB3457" s="8" t="str">
        <f>TEXT(Table2[[#This Row],[Application_Date]],"mmmm")</f>
        <v>December</v>
      </c>
      <c r="AC3457" s="1" t="s">
        <v>52</v>
      </c>
      <c r="AD3457" s="1" t="s">
        <v>42</v>
      </c>
      <c r="AE3457" s="1" t="s">
        <v>43</v>
      </c>
    </row>
    <row r="3458" spans="1:31" x14ac:dyDescent="0.25">
      <c r="A3458" s="1" t="s">
        <v>7056</v>
      </c>
      <c r="B3458" s="1" t="str">
        <f>IF(COUNTIF($A$2:A3458,A3458)&gt;1,"Duplicate","Unique")</f>
        <v>Unique</v>
      </c>
      <c r="C3458" s="1" t="s">
        <v>7057</v>
      </c>
      <c r="D3458" s="1" t="s">
        <v>406</v>
      </c>
      <c r="E3458" s="1" t="str">
        <f t="shared" ref="E3458:E3521" si="379">IF(C3458="","Missing","Submitted")</f>
        <v>Submitted</v>
      </c>
      <c r="F3458" s="1" t="s">
        <v>47</v>
      </c>
      <c r="G3458" s="1">
        <v>19</v>
      </c>
      <c r="H3458" s="1" t="s">
        <v>24</v>
      </c>
      <c r="I3458" s="1" t="s">
        <v>25</v>
      </c>
      <c r="J3458" s="1" t="s">
        <v>26</v>
      </c>
      <c r="K3458" s="4">
        <v>2128774</v>
      </c>
      <c r="L3458" s="4" t="str">
        <f t="shared" ref="L3458:L3521" si="380">IF(K3458="","Missing","Submitted")</f>
        <v>Submitted</v>
      </c>
      <c r="M3458" s="1">
        <v>838</v>
      </c>
      <c r="N3458" s="1" t="str">
        <f t="shared" ref="N3458:N3521" si="381">IF(M3458&lt;600,"High_risk",IF(M3458&gt;=750,"medium_risk","low_risk"))</f>
        <v>medium_risk</v>
      </c>
      <c r="O3458" s="1" t="str">
        <f t="shared" ref="O3458:O3521" si="382">IF(J3459&lt;503,"Poor",IF(J3459&lt;=550,"Fair",IF(J3459&lt;=750,"Good","Excellent")))</f>
        <v>Excellent</v>
      </c>
      <c r="P3458" s="1" t="str">
        <f t="shared" ref="P3458:P3521" si="383">IF(S3458="","Missing","Submitted")</f>
        <v>Submitted</v>
      </c>
      <c r="Q3458" s="1" t="str">
        <f t="shared" ref="Q3458:Q3521" si="384">IF(AND(M3458&gt;=300,M3458&lt;=900),"Valid","Invalid")</f>
        <v>Valid</v>
      </c>
      <c r="R3458" s="1" t="s">
        <v>38</v>
      </c>
      <c r="S3458" s="4">
        <v>4756370</v>
      </c>
      <c r="T3458" s="1">
        <v>11.31</v>
      </c>
      <c r="U3458" s="1">
        <v>60</v>
      </c>
      <c r="V3458" s="1">
        <v>79272.83</v>
      </c>
      <c r="W3458" s="4">
        <f t="shared" ref="W3458:W3521" si="385">PMT(T3458/12,U3458,-S3458)</f>
        <v>4482878.7249999996</v>
      </c>
      <c r="X3458" s="1" t="s">
        <v>85</v>
      </c>
      <c r="Y3458" s="1" t="s">
        <v>86</v>
      </c>
      <c r="Z3458" s="8">
        <v>48920</v>
      </c>
      <c r="AA3458" s="8" t="str">
        <f>TEXT(Table2[[#This Row],[Application_Date]],"yyy")</f>
        <v>2033</v>
      </c>
      <c r="AB3458" s="8" t="str">
        <f>TEXT(Table2[[#This Row],[Application_Date]],"mmmm")</f>
        <v>December</v>
      </c>
      <c r="AC3458" s="1" t="s">
        <v>41</v>
      </c>
      <c r="AD3458" s="1" t="s">
        <v>30</v>
      </c>
      <c r="AE3458" s="1" t="s">
        <v>62</v>
      </c>
    </row>
    <row r="3459" spans="1:31" x14ac:dyDescent="0.25">
      <c r="A3459" s="1" t="s">
        <v>7058</v>
      </c>
      <c r="B3459" s="1" t="str">
        <f>IF(COUNTIF($A$2:A3459,A3459)&gt;1,"Duplicate","Unique")</f>
        <v>Unique</v>
      </c>
      <c r="C3459" s="1" t="s">
        <v>7059</v>
      </c>
      <c r="D3459" s="1" t="s">
        <v>249</v>
      </c>
      <c r="E3459" s="1" t="str">
        <f t="shared" si="379"/>
        <v>Submitted</v>
      </c>
      <c r="F3459" s="1" t="s">
        <v>35</v>
      </c>
      <c r="G3459" s="1">
        <v>27</v>
      </c>
      <c r="H3459" s="1" t="s">
        <v>36</v>
      </c>
      <c r="I3459" s="1" t="s">
        <v>48</v>
      </c>
      <c r="J3459" s="1" t="s">
        <v>49</v>
      </c>
      <c r="K3459" s="4">
        <v>952871</v>
      </c>
      <c r="L3459" s="4" t="str">
        <f t="shared" si="380"/>
        <v>Submitted</v>
      </c>
      <c r="M3459" s="1">
        <v>673</v>
      </c>
      <c r="N3459" s="1" t="str">
        <f t="shared" si="381"/>
        <v>low_risk</v>
      </c>
      <c r="O3459" s="1" t="str">
        <f t="shared" si="382"/>
        <v>Excellent</v>
      </c>
      <c r="P3459" s="1" t="str">
        <f t="shared" si="383"/>
        <v>Submitted</v>
      </c>
      <c r="Q3459" s="1" t="str">
        <f t="shared" si="384"/>
        <v>Valid</v>
      </c>
      <c r="R3459" s="1" t="s">
        <v>6</v>
      </c>
      <c r="S3459" s="4">
        <v>2864991</v>
      </c>
      <c r="T3459" s="1">
        <v>10.35</v>
      </c>
      <c r="U3459" s="1">
        <v>12</v>
      </c>
      <c r="V3459" s="1">
        <v>238749.25</v>
      </c>
      <c r="W3459" s="4">
        <f t="shared" si="385"/>
        <v>2472473.7176059256</v>
      </c>
      <c r="X3459" s="1" t="s">
        <v>95</v>
      </c>
      <c r="Y3459" s="1" t="s">
        <v>96</v>
      </c>
      <c r="Z3459" s="8">
        <v>48921</v>
      </c>
      <c r="AA3459" s="8" t="str">
        <f>TEXT(Table2[[#This Row],[Application_Date]],"yyy")</f>
        <v>2033</v>
      </c>
      <c r="AB3459" s="8" t="str">
        <f>TEXT(Table2[[#This Row],[Application_Date]],"mmmm")</f>
        <v>December</v>
      </c>
      <c r="AC3459" s="1" t="s">
        <v>41</v>
      </c>
      <c r="AD3459" s="1" t="s">
        <v>30</v>
      </c>
      <c r="AE3459" s="1" t="s">
        <v>31</v>
      </c>
    </row>
    <row r="3460" spans="1:31" x14ac:dyDescent="0.25">
      <c r="A3460" s="1" t="s">
        <v>7060</v>
      </c>
      <c r="B3460" s="1" t="str">
        <f>IF(COUNTIF($A$2:A3460,A3460)&gt;1,"Duplicate","Unique")</f>
        <v>Unique</v>
      </c>
      <c r="C3460" s="1" t="s">
        <v>7061</v>
      </c>
      <c r="D3460" s="1" t="s">
        <v>1280</v>
      </c>
      <c r="E3460" s="1" t="str">
        <f t="shared" si="379"/>
        <v>Submitted</v>
      </c>
      <c r="F3460" s="1" t="s">
        <v>47</v>
      </c>
      <c r="G3460" s="1">
        <v>64</v>
      </c>
      <c r="H3460" s="1" t="s">
        <v>36</v>
      </c>
      <c r="I3460" s="1" t="s">
        <v>48</v>
      </c>
      <c r="J3460" s="1" t="s">
        <v>26</v>
      </c>
      <c r="K3460" s="4">
        <v>2452801</v>
      </c>
      <c r="L3460" s="4" t="str">
        <f t="shared" si="380"/>
        <v>Submitted</v>
      </c>
      <c r="M3460" s="1">
        <v>852</v>
      </c>
      <c r="N3460" s="1" t="str">
        <f t="shared" si="381"/>
        <v>medium_risk</v>
      </c>
      <c r="O3460" s="1" t="str">
        <f t="shared" si="382"/>
        <v>Excellent</v>
      </c>
      <c r="P3460" s="1" t="str">
        <f t="shared" si="383"/>
        <v>Submitted</v>
      </c>
      <c r="Q3460" s="1" t="str">
        <f t="shared" si="384"/>
        <v>Valid</v>
      </c>
      <c r="R3460" s="1" t="s">
        <v>82</v>
      </c>
      <c r="S3460" s="4">
        <v>2024460</v>
      </c>
      <c r="T3460" s="1">
        <v>17.62</v>
      </c>
      <c r="U3460" s="1">
        <v>24</v>
      </c>
      <c r="V3460" s="1">
        <v>84352.5</v>
      </c>
      <c r="W3460" s="4">
        <f t="shared" si="385"/>
        <v>2972582.101136168</v>
      </c>
      <c r="X3460" s="1" t="s">
        <v>28</v>
      </c>
      <c r="Y3460" s="1" t="s">
        <v>29</v>
      </c>
      <c r="Z3460" s="8">
        <v>48922</v>
      </c>
      <c r="AA3460" s="8" t="str">
        <f>TEXT(Table2[[#This Row],[Application_Date]],"yyy")</f>
        <v>2033</v>
      </c>
      <c r="AB3460" s="8" t="str">
        <f>TEXT(Table2[[#This Row],[Application_Date]],"mmmm")</f>
        <v>December</v>
      </c>
      <c r="AC3460" s="1" t="s">
        <v>52</v>
      </c>
      <c r="AD3460" s="1" t="s">
        <v>42</v>
      </c>
      <c r="AE3460" s="1" t="s">
        <v>66</v>
      </c>
    </row>
    <row r="3461" spans="1:31" x14ac:dyDescent="0.25">
      <c r="A3461" s="1" t="s">
        <v>7062</v>
      </c>
      <c r="B3461" s="1" t="str">
        <f>IF(COUNTIF($A$2:A3461,A3461)&gt;1,"Duplicate","Unique")</f>
        <v>Unique</v>
      </c>
      <c r="C3461" s="1" t="s">
        <v>7063</v>
      </c>
      <c r="D3461" s="1" t="s">
        <v>75</v>
      </c>
      <c r="E3461" s="1" t="str">
        <f t="shared" si="379"/>
        <v>Submitted</v>
      </c>
      <c r="F3461" s="1" t="s">
        <v>35</v>
      </c>
      <c r="G3461" s="1">
        <v>61</v>
      </c>
      <c r="H3461" s="1" t="s">
        <v>24</v>
      </c>
      <c r="I3461" s="1" t="s">
        <v>48</v>
      </c>
      <c r="J3461" s="1" t="s">
        <v>49</v>
      </c>
      <c r="K3461" s="4">
        <v>2183958</v>
      </c>
      <c r="L3461" s="4" t="str">
        <f t="shared" si="380"/>
        <v>Submitted</v>
      </c>
      <c r="M3461" s="1">
        <v>891</v>
      </c>
      <c r="N3461" s="1" t="str">
        <f t="shared" si="381"/>
        <v>medium_risk</v>
      </c>
      <c r="O3461" s="1" t="str">
        <f t="shared" si="382"/>
        <v>Excellent</v>
      </c>
      <c r="P3461" s="1" t="str">
        <f t="shared" si="383"/>
        <v>Submitted</v>
      </c>
      <c r="Q3461" s="1" t="str">
        <f t="shared" si="384"/>
        <v>Valid</v>
      </c>
      <c r="R3461" s="1" t="s">
        <v>82</v>
      </c>
      <c r="S3461" s="4">
        <v>4790145</v>
      </c>
      <c r="T3461" s="1">
        <v>7.04</v>
      </c>
      <c r="U3461" s="1">
        <v>24</v>
      </c>
      <c r="V3461" s="1">
        <v>199589.38</v>
      </c>
      <c r="W3461" s="4">
        <f t="shared" si="385"/>
        <v>2810261.7600747133</v>
      </c>
      <c r="X3461" s="1" t="s">
        <v>105</v>
      </c>
      <c r="Y3461" s="1" t="s">
        <v>106</v>
      </c>
      <c r="Z3461" s="8">
        <v>48923</v>
      </c>
      <c r="AA3461" s="8" t="str">
        <f>TEXT(Table2[[#This Row],[Application_Date]],"yyy")</f>
        <v>2033</v>
      </c>
      <c r="AB3461" s="8" t="str">
        <f>TEXT(Table2[[#This Row],[Application_Date]],"mmmm")</f>
        <v>December</v>
      </c>
      <c r="AC3461" s="1" t="s">
        <v>52</v>
      </c>
      <c r="AD3461" s="1" t="s">
        <v>30</v>
      </c>
      <c r="AE3461" s="1" t="s">
        <v>43</v>
      </c>
    </row>
    <row r="3462" spans="1:31" x14ac:dyDescent="0.25">
      <c r="A3462" s="1" t="s">
        <v>7064</v>
      </c>
      <c r="B3462" s="1" t="str">
        <f>IF(COUNTIF($A$2:A3462,A3462)&gt;1,"Duplicate","Unique")</f>
        <v>Unique</v>
      </c>
      <c r="C3462" s="1" t="s">
        <v>7065</v>
      </c>
      <c r="D3462" s="1" t="s">
        <v>262</v>
      </c>
      <c r="E3462" s="1" t="str">
        <f t="shared" si="379"/>
        <v>Submitted</v>
      </c>
      <c r="F3462" s="1" t="s">
        <v>35</v>
      </c>
      <c r="G3462" s="1">
        <v>20</v>
      </c>
      <c r="H3462" s="1" t="s">
        <v>24</v>
      </c>
      <c r="I3462" s="1" t="s">
        <v>25</v>
      </c>
      <c r="J3462" s="1" t="s">
        <v>70</v>
      </c>
      <c r="K3462" s="4">
        <v>516048</v>
      </c>
      <c r="L3462" s="4" t="str">
        <f t="shared" si="380"/>
        <v>Submitted</v>
      </c>
      <c r="M3462" s="1">
        <v>523</v>
      </c>
      <c r="N3462" s="1" t="str">
        <f t="shared" si="381"/>
        <v>High_risk</v>
      </c>
      <c r="O3462" s="1" t="str">
        <f t="shared" si="382"/>
        <v>Excellent</v>
      </c>
      <c r="P3462" s="1" t="str">
        <f t="shared" si="383"/>
        <v>Submitted</v>
      </c>
      <c r="Q3462" s="1" t="str">
        <f t="shared" si="384"/>
        <v>Valid</v>
      </c>
      <c r="R3462" s="1" t="s">
        <v>70</v>
      </c>
      <c r="S3462" s="4">
        <v>4447925</v>
      </c>
      <c r="T3462" s="1">
        <v>16.55</v>
      </c>
      <c r="U3462" s="1">
        <v>12</v>
      </c>
      <c r="V3462" s="1">
        <v>370660.42</v>
      </c>
      <c r="W3462" s="4">
        <f t="shared" si="385"/>
        <v>6134616.4002036145</v>
      </c>
      <c r="X3462" s="1" t="s">
        <v>95</v>
      </c>
      <c r="Y3462" s="1" t="s">
        <v>96</v>
      </c>
      <c r="Z3462" s="8">
        <v>48924</v>
      </c>
      <c r="AA3462" s="8" t="str">
        <f>TEXT(Table2[[#This Row],[Application_Date]],"yyy")</f>
        <v>2033</v>
      </c>
      <c r="AB3462" s="8" t="str">
        <f>TEXT(Table2[[#This Row],[Application_Date]],"mmmm")</f>
        <v>December</v>
      </c>
      <c r="AC3462" s="1" t="s">
        <v>61</v>
      </c>
      <c r="AD3462" s="1" t="s">
        <v>30</v>
      </c>
      <c r="AE3462" s="1" t="s">
        <v>66</v>
      </c>
    </row>
    <row r="3463" spans="1:31" x14ac:dyDescent="0.25">
      <c r="A3463" s="1" t="s">
        <v>7066</v>
      </c>
      <c r="B3463" s="1" t="str">
        <f>IF(COUNTIF($A$2:A3463,A3463)&gt;1,"Duplicate","Unique")</f>
        <v>Unique</v>
      </c>
      <c r="C3463" s="1" t="s">
        <v>7067</v>
      </c>
      <c r="D3463" s="1" t="s">
        <v>23</v>
      </c>
      <c r="E3463" s="1" t="str">
        <f t="shared" si="379"/>
        <v>Submitted</v>
      </c>
      <c r="F3463" s="1" t="s">
        <v>35</v>
      </c>
      <c r="G3463" s="1">
        <v>42</v>
      </c>
      <c r="H3463" s="1" t="s">
        <v>24</v>
      </c>
      <c r="I3463" s="1" t="s">
        <v>25</v>
      </c>
      <c r="J3463" s="1" t="s">
        <v>49</v>
      </c>
      <c r="K3463" s="4">
        <v>1164071</v>
      </c>
      <c r="L3463" s="4" t="str">
        <f t="shared" si="380"/>
        <v>Submitted</v>
      </c>
      <c r="M3463" s="1">
        <v>885</v>
      </c>
      <c r="N3463" s="1" t="str">
        <f t="shared" si="381"/>
        <v>medium_risk</v>
      </c>
      <c r="O3463" s="1" t="str">
        <f t="shared" si="382"/>
        <v>Excellent</v>
      </c>
      <c r="P3463" s="1" t="str">
        <f t="shared" si="383"/>
        <v>Submitted</v>
      </c>
      <c r="Q3463" s="1" t="str">
        <f t="shared" si="384"/>
        <v>Valid</v>
      </c>
      <c r="R3463" s="1" t="s">
        <v>70</v>
      </c>
      <c r="S3463" s="4">
        <v>1840149</v>
      </c>
      <c r="T3463" s="1">
        <v>12.37</v>
      </c>
      <c r="U3463" s="1">
        <v>36</v>
      </c>
      <c r="V3463" s="1">
        <v>51115.25</v>
      </c>
      <c r="W3463" s="4">
        <f t="shared" si="385"/>
        <v>1896886.9275159135</v>
      </c>
      <c r="X3463" s="1" t="s">
        <v>105</v>
      </c>
      <c r="Y3463" s="1" t="s">
        <v>106</v>
      </c>
      <c r="Z3463" s="8">
        <v>48925</v>
      </c>
      <c r="AA3463" s="8" t="str">
        <f>TEXT(Table2[[#This Row],[Application_Date]],"yyy")</f>
        <v>2033</v>
      </c>
      <c r="AB3463" s="8" t="str">
        <f>TEXT(Table2[[#This Row],[Application_Date]],"mmmm")</f>
        <v>December</v>
      </c>
      <c r="AC3463" s="1" t="s">
        <v>52</v>
      </c>
      <c r="AD3463" s="1" t="s">
        <v>30</v>
      </c>
      <c r="AE3463" s="1" t="s">
        <v>43</v>
      </c>
    </row>
    <row r="3464" spans="1:31" x14ac:dyDescent="0.25">
      <c r="A3464" s="1" t="s">
        <v>7068</v>
      </c>
      <c r="B3464" s="1" t="str">
        <f>IF(COUNTIF($A$2:A3464,A3464)&gt;1,"Duplicate","Unique")</f>
        <v>Unique</v>
      </c>
      <c r="C3464" s="1" t="s">
        <v>7069</v>
      </c>
      <c r="D3464" s="1" t="s">
        <v>196</v>
      </c>
      <c r="E3464" s="1" t="str">
        <f t="shared" si="379"/>
        <v>Submitted</v>
      </c>
      <c r="F3464" s="1" t="s">
        <v>35</v>
      </c>
      <c r="G3464" s="1">
        <v>50</v>
      </c>
      <c r="H3464" s="1" t="s">
        <v>36</v>
      </c>
      <c r="I3464" s="1" t="s">
        <v>48</v>
      </c>
      <c r="J3464" s="1" t="s">
        <v>49</v>
      </c>
      <c r="K3464" s="4">
        <v>2104436</v>
      </c>
      <c r="L3464" s="4" t="str">
        <f t="shared" si="380"/>
        <v>Submitted</v>
      </c>
      <c r="M3464" s="1">
        <v>899</v>
      </c>
      <c r="N3464" s="1" t="str">
        <f t="shared" si="381"/>
        <v>medium_risk</v>
      </c>
      <c r="O3464" s="1" t="str">
        <f t="shared" si="382"/>
        <v>Excellent</v>
      </c>
      <c r="P3464" s="1" t="str">
        <f t="shared" si="383"/>
        <v>Submitted</v>
      </c>
      <c r="Q3464" s="1" t="str">
        <f t="shared" si="384"/>
        <v>Valid</v>
      </c>
      <c r="R3464" s="1" t="s">
        <v>38</v>
      </c>
      <c r="S3464" s="4">
        <v>694414</v>
      </c>
      <c r="T3464" s="1">
        <v>10.54</v>
      </c>
      <c r="U3464" s="1">
        <v>36</v>
      </c>
      <c r="V3464" s="1">
        <v>19289.28</v>
      </c>
      <c r="W3464" s="4">
        <f t="shared" si="385"/>
        <v>609926.96341834171</v>
      </c>
      <c r="X3464" s="1" t="s">
        <v>105</v>
      </c>
      <c r="Y3464" s="1" t="s">
        <v>106</v>
      </c>
      <c r="Z3464" s="8">
        <v>48926</v>
      </c>
      <c r="AA3464" s="8" t="str">
        <f>TEXT(Table2[[#This Row],[Application_Date]],"yyy")</f>
        <v>2033</v>
      </c>
      <c r="AB3464" s="8" t="str">
        <f>TEXT(Table2[[#This Row],[Application_Date]],"mmmm")</f>
        <v>December</v>
      </c>
      <c r="AC3464" s="1" t="s">
        <v>61</v>
      </c>
      <c r="AD3464" s="1" t="s">
        <v>42</v>
      </c>
      <c r="AE3464" s="1" t="s">
        <v>31</v>
      </c>
    </row>
    <row r="3465" spans="1:31" x14ac:dyDescent="0.25">
      <c r="A3465" s="1" t="s">
        <v>7070</v>
      </c>
      <c r="B3465" s="1" t="str">
        <f>IF(COUNTIF($A$2:A3465,A3465)&gt;1,"Duplicate","Unique")</f>
        <v>Unique</v>
      </c>
      <c r="C3465" s="1" t="s">
        <v>7071</v>
      </c>
      <c r="D3465" s="1" t="s">
        <v>136</v>
      </c>
      <c r="E3465" s="1" t="str">
        <f t="shared" si="379"/>
        <v>Submitted</v>
      </c>
      <c r="F3465" s="1" t="s">
        <v>47</v>
      </c>
      <c r="G3465" s="1">
        <v>18</v>
      </c>
      <c r="H3465" s="1" t="s">
        <v>24</v>
      </c>
      <c r="I3465" s="1" t="s">
        <v>48</v>
      </c>
      <c r="J3465" s="1" t="s">
        <v>26</v>
      </c>
      <c r="K3465" s="4">
        <v>2068476</v>
      </c>
      <c r="L3465" s="4" t="str">
        <f t="shared" si="380"/>
        <v>Submitted</v>
      </c>
      <c r="M3465" s="1">
        <v>517</v>
      </c>
      <c r="N3465" s="1" t="str">
        <f t="shared" si="381"/>
        <v>High_risk</v>
      </c>
      <c r="O3465" s="1" t="str">
        <f t="shared" si="382"/>
        <v>Excellent</v>
      </c>
      <c r="P3465" s="1" t="str">
        <f t="shared" si="383"/>
        <v>Submitted</v>
      </c>
      <c r="Q3465" s="1" t="str">
        <f t="shared" si="384"/>
        <v>Valid</v>
      </c>
      <c r="R3465" s="1" t="s">
        <v>6</v>
      </c>
      <c r="S3465" s="4">
        <v>1428863</v>
      </c>
      <c r="T3465" s="1">
        <v>8.49</v>
      </c>
      <c r="U3465" s="1">
        <v>24</v>
      </c>
      <c r="V3465" s="1">
        <v>59535.96</v>
      </c>
      <c r="W3465" s="4">
        <f t="shared" si="385"/>
        <v>1010923.252045212</v>
      </c>
      <c r="X3465" s="1" t="s">
        <v>28</v>
      </c>
      <c r="Y3465" s="1" t="s">
        <v>29</v>
      </c>
      <c r="Z3465" s="8">
        <v>48927</v>
      </c>
      <c r="AA3465" s="8" t="str">
        <f>TEXT(Table2[[#This Row],[Application_Date]],"yyy")</f>
        <v>2033</v>
      </c>
      <c r="AB3465" s="8" t="str">
        <f>TEXT(Table2[[#This Row],[Application_Date]],"mmmm")</f>
        <v>December</v>
      </c>
      <c r="AC3465" s="1" t="s">
        <v>61</v>
      </c>
      <c r="AD3465" s="1" t="s">
        <v>42</v>
      </c>
      <c r="AE3465" s="1" t="s">
        <v>43</v>
      </c>
    </row>
    <row r="3466" spans="1:31" x14ac:dyDescent="0.25">
      <c r="A3466" s="1" t="s">
        <v>7072</v>
      </c>
      <c r="B3466" s="1" t="str">
        <f>IF(COUNTIF($A$2:A3466,A3466)&gt;1,"Duplicate","Unique")</f>
        <v>Unique</v>
      </c>
      <c r="C3466" s="1" t="s">
        <v>7073</v>
      </c>
      <c r="D3466" s="1" t="s">
        <v>81</v>
      </c>
      <c r="E3466" s="1" t="str">
        <f t="shared" si="379"/>
        <v>Submitted</v>
      </c>
      <c r="F3466" s="1" t="s">
        <v>47</v>
      </c>
      <c r="G3466" s="1">
        <v>62</v>
      </c>
      <c r="H3466" s="1" t="s">
        <v>36</v>
      </c>
      <c r="I3466" s="1" t="s">
        <v>48</v>
      </c>
      <c r="J3466" s="1" t="s">
        <v>26</v>
      </c>
      <c r="K3466" s="4">
        <v>2141019</v>
      </c>
      <c r="L3466" s="4" t="str">
        <f t="shared" si="380"/>
        <v>Submitted</v>
      </c>
      <c r="M3466" s="1">
        <v>851</v>
      </c>
      <c r="N3466" s="1" t="str">
        <f t="shared" si="381"/>
        <v>medium_risk</v>
      </c>
      <c r="O3466" s="1" t="str">
        <f t="shared" si="382"/>
        <v>Excellent</v>
      </c>
      <c r="P3466" s="1" t="str">
        <f t="shared" si="383"/>
        <v>Submitted</v>
      </c>
      <c r="Q3466" s="1" t="str">
        <f t="shared" si="384"/>
        <v>Valid</v>
      </c>
      <c r="R3466" s="1" t="s">
        <v>27</v>
      </c>
      <c r="S3466" s="4">
        <v>3362313</v>
      </c>
      <c r="T3466" s="1">
        <v>10.210000000000001</v>
      </c>
      <c r="U3466" s="1">
        <v>180</v>
      </c>
      <c r="V3466" s="1">
        <v>18679.52</v>
      </c>
      <c r="W3466" s="4">
        <f t="shared" si="385"/>
        <v>2860767.9775000005</v>
      </c>
      <c r="X3466" s="1" t="s">
        <v>105</v>
      </c>
      <c r="Y3466" s="1" t="s">
        <v>106</v>
      </c>
      <c r="Z3466" s="8">
        <v>48928</v>
      </c>
      <c r="AA3466" s="8" t="str">
        <f>TEXT(Table2[[#This Row],[Application_Date]],"yyy")</f>
        <v>2033</v>
      </c>
      <c r="AB3466" s="8" t="str">
        <f>TEXT(Table2[[#This Row],[Application_Date]],"mmmm")</f>
        <v>December</v>
      </c>
      <c r="AC3466" s="1" t="s">
        <v>61</v>
      </c>
      <c r="AD3466" s="1" t="s">
        <v>42</v>
      </c>
      <c r="AE3466" s="1" t="s">
        <v>31</v>
      </c>
    </row>
    <row r="3467" spans="1:31" x14ac:dyDescent="0.25">
      <c r="A3467" s="1" t="s">
        <v>7074</v>
      </c>
      <c r="B3467" s="1" t="str">
        <f>IF(COUNTIF($A$2:A3467,A3467)&gt;1,"Duplicate","Unique")</f>
        <v>Unique</v>
      </c>
      <c r="C3467" s="1" t="s">
        <v>7075</v>
      </c>
      <c r="D3467" s="1" t="s">
        <v>766</v>
      </c>
      <c r="E3467" s="1" t="str">
        <f t="shared" si="379"/>
        <v>Submitted</v>
      </c>
      <c r="F3467" s="1" t="s">
        <v>35</v>
      </c>
      <c r="G3467" s="1">
        <v>63</v>
      </c>
      <c r="H3467" s="1" t="s">
        <v>24</v>
      </c>
      <c r="I3467" s="1" t="s">
        <v>48</v>
      </c>
      <c r="J3467" s="1" t="s">
        <v>70</v>
      </c>
      <c r="K3467" s="4">
        <v>1451900</v>
      </c>
      <c r="L3467" s="4" t="str">
        <f t="shared" si="380"/>
        <v>Submitted</v>
      </c>
      <c r="M3467" s="1">
        <v>830</v>
      </c>
      <c r="N3467" s="1" t="str">
        <f t="shared" si="381"/>
        <v>medium_risk</v>
      </c>
      <c r="O3467" s="1" t="str">
        <f t="shared" si="382"/>
        <v>Excellent</v>
      </c>
      <c r="P3467" s="1" t="str">
        <f t="shared" si="383"/>
        <v>Submitted</v>
      </c>
      <c r="Q3467" s="1" t="str">
        <f t="shared" si="384"/>
        <v>Valid</v>
      </c>
      <c r="R3467" s="1" t="s">
        <v>38</v>
      </c>
      <c r="S3467" s="4">
        <v>1888131</v>
      </c>
      <c r="T3467" s="1">
        <v>10.06</v>
      </c>
      <c r="U3467" s="1">
        <v>36</v>
      </c>
      <c r="V3467" s="1">
        <v>52448.08</v>
      </c>
      <c r="W3467" s="4">
        <f t="shared" si="385"/>
        <v>1582883.1554788235</v>
      </c>
      <c r="X3467" s="1" t="s">
        <v>105</v>
      </c>
      <c r="Y3467" s="1" t="s">
        <v>106</v>
      </c>
      <c r="Z3467" s="8">
        <v>48929</v>
      </c>
      <c r="AA3467" s="8" t="str">
        <f>TEXT(Table2[[#This Row],[Application_Date]],"yyy")</f>
        <v>2033</v>
      </c>
      <c r="AB3467" s="8" t="str">
        <f>TEXT(Table2[[#This Row],[Application_Date]],"mmmm")</f>
        <v>December</v>
      </c>
      <c r="AC3467" s="1" t="s">
        <v>61</v>
      </c>
      <c r="AD3467" s="1" t="s">
        <v>42</v>
      </c>
      <c r="AE3467" s="1" t="s">
        <v>66</v>
      </c>
    </row>
    <row r="3468" spans="1:31" x14ac:dyDescent="0.25">
      <c r="A3468" s="1" t="s">
        <v>7076</v>
      </c>
      <c r="B3468" s="1" t="str">
        <f>IF(COUNTIF($A$2:A3468,A3468)&gt;1,"Duplicate","Unique")</f>
        <v>Unique</v>
      </c>
      <c r="C3468" s="1" t="s">
        <v>7077</v>
      </c>
      <c r="D3468" s="1" t="s">
        <v>575</v>
      </c>
      <c r="E3468" s="1" t="str">
        <f t="shared" si="379"/>
        <v>Submitted</v>
      </c>
      <c r="F3468" s="1" t="s">
        <v>35</v>
      </c>
      <c r="G3468" s="1">
        <v>61</v>
      </c>
      <c r="H3468" s="1" t="s">
        <v>24</v>
      </c>
      <c r="I3468" s="1" t="s">
        <v>25</v>
      </c>
      <c r="J3468" s="1" t="s">
        <v>26</v>
      </c>
      <c r="K3468" s="4">
        <v>2191362</v>
      </c>
      <c r="L3468" s="4" t="str">
        <f t="shared" si="380"/>
        <v>Submitted</v>
      </c>
      <c r="M3468" s="1">
        <v>434</v>
      </c>
      <c r="N3468" s="1" t="str">
        <f t="shared" si="381"/>
        <v>High_risk</v>
      </c>
      <c r="O3468" s="1" t="str">
        <f t="shared" si="382"/>
        <v>Excellent</v>
      </c>
      <c r="P3468" s="1" t="str">
        <f t="shared" si="383"/>
        <v>Submitted</v>
      </c>
      <c r="Q3468" s="1" t="str">
        <f t="shared" si="384"/>
        <v>Valid</v>
      </c>
      <c r="R3468" s="1" t="s">
        <v>38</v>
      </c>
      <c r="S3468" s="4">
        <v>2223550</v>
      </c>
      <c r="T3468" s="1">
        <v>9.19</v>
      </c>
      <c r="U3468" s="1">
        <v>180</v>
      </c>
      <c r="V3468" s="1">
        <v>12353.06</v>
      </c>
      <c r="W3468" s="4">
        <f t="shared" si="385"/>
        <v>1702868.7083333333</v>
      </c>
      <c r="X3468" s="1" t="s">
        <v>39</v>
      </c>
      <c r="Y3468" s="1" t="s">
        <v>40</v>
      </c>
      <c r="Z3468" s="8">
        <v>48930</v>
      </c>
      <c r="AA3468" s="8" t="str">
        <f>TEXT(Table2[[#This Row],[Application_Date]],"yyy")</f>
        <v>2033</v>
      </c>
      <c r="AB3468" s="8" t="str">
        <f>TEXT(Table2[[#This Row],[Application_Date]],"mmmm")</f>
        <v>December</v>
      </c>
      <c r="AC3468" s="1" t="s">
        <v>61</v>
      </c>
      <c r="AD3468" s="1" t="s">
        <v>42</v>
      </c>
      <c r="AE3468" s="1" t="s">
        <v>62</v>
      </c>
    </row>
    <row r="3469" spans="1:31" x14ac:dyDescent="0.25">
      <c r="A3469" s="1" t="s">
        <v>7078</v>
      </c>
      <c r="B3469" s="1" t="str">
        <f>IF(COUNTIF($A$2:A3469,A3469)&gt;1,"Duplicate","Unique")</f>
        <v>Unique</v>
      </c>
      <c r="C3469" s="1" t="s">
        <v>7079</v>
      </c>
      <c r="D3469" s="1" t="s">
        <v>139</v>
      </c>
      <c r="E3469" s="1" t="str">
        <f t="shared" si="379"/>
        <v>Submitted</v>
      </c>
      <c r="F3469" s="1" t="s">
        <v>35</v>
      </c>
      <c r="G3469" s="1">
        <v>59</v>
      </c>
      <c r="H3469" s="1" t="s">
        <v>36</v>
      </c>
      <c r="I3469" s="1" t="s">
        <v>25</v>
      </c>
      <c r="J3469" s="1" t="s">
        <v>49</v>
      </c>
      <c r="K3469" s="4">
        <v>1703911</v>
      </c>
      <c r="L3469" s="4" t="str">
        <f t="shared" si="380"/>
        <v>Submitted</v>
      </c>
      <c r="M3469" s="1">
        <v>774</v>
      </c>
      <c r="N3469" s="1" t="str">
        <f t="shared" si="381"/>
        <v>medium_risk</v>
      </c>
      <c r="O3469" s="1" t="str">
        <f t="shared" si="382"/>
        <v>Excellent</v>
      </c>
      <c r="P3469" s="1" t="str">
        <f t="shared" si="383"/>
        <v>Submitted</v>
      </c>
      <c r="Q3469" s="1" t="str">
        <f t="shared" si="384"/>
        <v>Valid</v>
      </c>
      <c r="R3469" s="1" t="s">
        <v>27</v>
      </c>
      <c r="S3469" s="4">
        <v>750214</v>
      </c>
      <c r="T3469" s="1">
        <v>15.13</v>
      </c>
      <c r="U3469" s="1">
        <v>36</v>
      </c>
      <c r="V3469" s="1">
        <v>20839.28</v>
      </c>
      <c r="W3469" s="4">
        <f t="shared" si="385"/>
        <v>945894.81833350018</v>
      </c>
      <c r="X3469" s="1" t="s">
        <v>28</v>
      </c>
      <c r="Y3469" s="1" t="s">
        <v>29</v>
      </c>
      <c r="Z3469" s="8">
        <v>48931</v>
      </c>
      <c r="AA3469" s="8" t="str">
        <f>TEXT(Table2[[#This Row],[Application_Date]],"yyy")</f>
        <v>2033</v>
      </c>
      <c r="AB3469" s="8" t="str">
        <f>TEXT(Table2[[#This Row],[Application_Date]],"mmmm")</f>
        <v>December</v>
      </c>
      <c r="AC3469" s="1" t="s">
        <v>61</v>
      </c>
      <c r="AD3469" s="1" t="s">
        <v>42</v>
      </c>
      <c r="AE3469" s="1" t="s">
        <v>66</v>
      </c>
    </row>
    <row r="3470" spans="1:31" x14ac:dyDescent="0.25">
      <c r="A3470" s="1" t="s">
        <v>7080</v>
      </c>
      <c r="B3470" s="1" t="str">
        <f>IF(COUNTIF($A$2:A3470,A3470)&gt;1,"Duplicate","Unique")</f>
        <v>Unique</v>
      </c>
      <c r="C3470" s="1" t="s">
        <v>7081</v>
      </c>
      <c r="D3470" s="1" t="s">
        <v>58</v>
      </c>
      <c r="E3470" s="1" t="str">
        <f t="shared" si="379"/>
        <v>Submitted</v>
      </c>
      <c r="F3470" s="1" t="s">
        <v>35</v>
      </c>
      <c r="G3470" s="1">
        <v>48</v>
      </c>
      <c r="H3470" s="1" t="s">
        <v>36</v>
      </c>
      <c r="I3470" s="1" t="s">
        <v>25</v>
      </c>
      <c r="J3470" s="1" t="s">
        <v>49</v>
      </c>
      <c r="K3470" s="4">
        <v>685209</v>
      </c>
      <c r="L3470" s="4" t="str">
        <f t="shared" si="380"/>
        <v>Submitted</v>
      </c>
      <c r="M3470" s="1">
        <v>329</v>
      </c>
      <c r="N3470" s="1" t="str">
        <f t="shared" si="381"/>
        <v>High_risk</v>
      </c>
      <c r="O3470" s="1" t="str">
        <f t="shared" si="382"/>
        <v>Excellent</v>
      </c>
      <c r="P3470" s="1" t="str">
        <f t="shared" si="383"/>
        <v>Submitted</v>
      </c>
      <c r="Q3470" s="1" t="str">
        <f t="shared" si="384"/>
        <v>Valid</v>
      </c>
      <c r="R3470" s="1" t="s">
        <v>70</v>
      </c>
      <c r="S3470" s="4">
        <v>3733011</v>
      </c>
      <c r="T3470" s="1">
        <v>15.86</v>
      </c>
      <c r="U3470" s="1">
        <v>180</v>
      </c>
      <c r="V3470" s="1">
        <v>20738.95</v>
      </c>
      <c r="W3470" s="4">
        <f t="shared" si="385"/>
        <v>4933796.2049999991</v>
      </c>
      <c r="X3470" s="1" t="s">
        <v>50</v>
      </c>
      <c r="Y3470" s="1" t="s">
        <v>51</v>
      </c>
      <c r="Z3470" s="8">
        <v>48932</v>
      </c>
      <c r="AA3470" s="8" t="str">
        <f>TEXT(Table2[[#This Row],[Application_Date]],"yyy")</f>
        <v>2033</v>
      </c>
      <c r="AB3470" s="8" t="str">
        <f>TEXT(Table2[[#This Row],[Application_Date]],"mmmm")</f>
        <v>December</v>
      </c>
      <c r="AC3470" s="1" t="s">
        <v>41</v>
      </c>
      <c r="AD3470" s="1" t="s">
        <v>42</v>
      </c>
      <c r="AE3470" s="1" t="s">
        <v>62</v>
      </c>
    </row>
    <row r="3471" spans="1:31" x14ac:dyDescent="0.25">
      <c r="A3471" s="1" t="s">
        <v>7082</v>
      </c>
      <c r="B3471" s="1" t="str">
        <f>IF(COUNTIF($A$2:A3471,A3471)&gt;1,"Duplicate","Unique")</f>
        <v>Unique</v>
      </c>
      <c r="C3471" s="1" t="s">
        <v>7083</v>
      </c>
      <c r="D3471" s="1" t="s">
        <v>166</v>
      </c>
      <c r="E3471" s="1" t="str">
        <f t="shared" si="379"/>
        <v>Submitted</v>
      </c>
      <c r="F3471" s="1" t="s">
        <v>47</v>
      </c>
      <c r="G3471" s="1">
        <v>18</v>
      </c>
      <c r="H3471" s="1" t="s">
        <v>24</v>
      </c>
      <c r="I3471" s="1" t="s">
        <v>25</v>
      </c>
      <c r="J3471" s="1" t="s">
        <v>26</v>
      </c>
      <c r="K3471" s="4">
        <v>491780</v>
      </c>
      <c r="L3471" s="4" t="str">
        <f t="shared" si="380"/>
        <v>Submitted</v>
      </c>
      <c r="M3471" s="1">
        <v>606</v>
      </c>
      <c r="N3471" s="1" t="str">
        <f t="shared" si="381"/>
        <v>low_risk</v>
      </c>
      <c r="O3471" s="1" t="str">
        <f t="shared" si="382"/>
        <v>Excellent</v>
      </c>
      <c r="P3471" s="1" t="str">
        <f t="shared" si="383"/>
        <v>Submitted</v>
      </c>
      <c r="Q3471" s="1" t="str">
        <f t="shared" si="384"/>
        <v>Valid</v>
      </c>
      <c r="R3471" s="1" t="s">
        <v>82</v>
      </c>
      <c r="S3471" s="4">
        <v>3034419</v>
      </c>
      <c r="T3471" s="1">
        <v>13.44</v>
      </c>
      <c r="U3471" s="1">
        <v>36</v>
      </c>
      <c r="V3471" s="1">
        <v>84289.42</v>
      </c>
      <c r="W3471" s="4">
        <f t="shared" si="385"/>
        <v>3398549.2800060697</v>
      </c>
      <c r="X3471" s="1" t="s">
        <v>105</v>
      </c>
      <c r="Y3471" s="1" t="s">
        <v>106</v>
      </c>
      <c r="Z3471" s="8">
        <v>48933</v>
      </c>
      <c r="AA3471" s="8" t="str">
        <f>TEXT(Table2[[#This Row],[Application_Date]],"yyy")</f>
        <v>2033</v>
      </c>
      <c r="AB3471" s="8" t="str">
        <f>TEXT(Table2[[#This Row],[Application_Date]],"mmmm")</f>
        <v>December</v>
      </c>
      <c r="AC3471" s="1" t="s">
        <v>41</v>
      </c>
      <c r="AD3471" s="1" t="s">
        <v>30</v>
      </c>
      <c r="AE3471" s="1" t="s">
        <v>62</v>
      </c>
    </row>
    <row r="3472" spans="1:31" x14ac:dyDescent="0.25">
      <c r="A3472" s="1" t="s">
        <v>7084</v>
      </c>
      <c r="B3472" s="1" t="str">
        <f>IF(COUNTIF($A$2:A3472,A3472)&gt;1,"Duplicate","Unique")</f>
        <v>Unique</v>
      </c>
      <c r="C3472" s="1" t="s">
        <v>7085</v>
      </c>
      <c r="D3472" s="1">
        <v>0</v>
      </c>
      <c r="E3472" s="1" t="str">
        <f t="shared" si="379"/>
        <v>Submitted</v>
      </c>
      <c r="F3472" s="1" t="s">
        <v>47</v>
      </c>
      <c r="G3472" s="1">
        <v>44</v>
      </c>
      <c r="H3472" s="1" t="s">
        <v>24</v>
      </c>
      <c r="I3472" s="1" t="s">
        <v>25</v>
      </c>
      <c r="J3472" s="1" t="s">
        <v>26</v>
      </c>
      <c r="K3472" s="4">
        <v>619406</v>
      </c>
      <c r="L3472" s="4" t="str">
        <f t="shared" si="380"/>
        <v>Submitted</v>
      </c>
      <c r="M3472" s="1">
        <v>876</v>
      </c>
      <c r="N3472" s="1" t="str">
        <f t="shared" si="381"/>
        <v>medium_risk</v>
      </c>
      <c r="O3472" s="1" t="str">
        <f t="shared" si="382"/>
        <v>Excellent</v>
      </c>
      <c r="P3472" s="1" t="str">
        <f t="shared" si="383"/>
        <v>Submitted</v>
      </c>
      <c r="Q3472" s="1" t="str">
        <f t="shared" si="384"/>
        <v>Valid</v>
      </c>
      <c r="R3472" s="1" t="s">
        <v>70</v>
      </c>
      <c r="S3472" s="4">
        <v>4087063</v>
      </c>
      <c r="T3472" s="1">
        <v>12.24</v>
      </c>
      <c r="U3472" s="1">
        <v>36</v>
      </c>
      <c r="V3472" s="1">
        <v>113529.53</v>
      </c>
      <c r="W3472" s="4">
        <f t="shared" si="385"/>
        <v>4168804.2600423996</v>
      </c>
      <c r="X3472" s="1" t="s">
        <v>95</v>
      </c>
      <c r="Y3472" s="1" t="s">
        <v>96</v>
      </c>
      <c r="Z3472" s="8">
        <v>48934</v>
      </c>
      <c r="AA3472" s="8" t="str">
        <f>TEXT(Table2[[#This Row],[Application_Date]],"yyy")</f>
        <v>2033</v>
      </c>
      <c r="AB3472" s="8" t="str">
        <f>TEXT(Table2[[#This Row],[Application_Date]],"mmmm")</f>
        <v>December</v>
      </c>
      <c r="AC3472" s="1" t="s">
        <v>41</v>
      </c>
      <c r="AD3472" s="1" t="s">
        <v>42</v>
      </c>
      <c r="AE3472" s="1" t="s">
        <v>62</v>
      </c>
    </row>
    <row r="3473" spans="1:31" x14ac:dyDescent="0.25">
      <c r="A3473" s="1" t="s">
        <v>7086</v>
      </c>
      <c r="B3473" s="1" t="str">
        <f>IF(COUNTIF($A$2:A3473,A3473)&gt;1,"Duplicate","Unique")</f>
        <v>Unique</v>
      </c>
      <c r="C3473" s="1" t="s">
        <v>7087</v>
      </c>
      <c r="D3473" s="1">
        <v>0</v>
      </c>
      <c r="E3473" s="1" t="str">
        <f t="shared" si="379"/>
        <v>Submitted</v>
      </c>
      <c r="F3473" s="1" t="s">
        <v>47</v>
      </c>
      <c r="G3473" s="1">
        <v>41</v>
      </c>
      <c r="H3473" s="1" t="s">
        <v>24</v>
      </c>
      <c r="I3473" s="1" t="s">
        <v>48</v>
      </c>
      <c r="J3473" s="1" t="s">
        <v>37</v>
      </c>
      <c r="K3473" s="4">
        <v>858978</v>
      </c>
      <c r="L3473" s="4" t="str">
        <f t="shared" si="380"/>
        <v>Submitted</v>
      </c>
      <c r="M3473" s="1">
        <v>556</v>
      </c>
      <c r="N3473" s="1" t="str">
        <f t="shared" si="381"/>
        <v>High_risk</v>
      </c>
      <c r="O3473" s="1" t="str">
        <f t="shared" si="382"/>
        <v>Excellent</v>
      </c>
      <c r="P3473" s="1" t="str">
        <f t="shared" si="383"/>
        <v>Submitted</v>
      </c>
      <c r="Q3473" s="1" t="str">
        <f t="shared" si="384"/>
        <v>Valid</v>
      </c>
      <c r="R3473" s="1" t="s">
        <v>70</v>
      </c>
      <c r="S3473" s="4">
        <v>2837527</v>
      </c>
      <c r="T3473" s="1">
        <v>10.61</v>
      </c>
      <c r="U3473" s="1">
        <v>60</v>
      </c>
      <c r="V3473" s="1">
        <v>47292.12</v>
      </c>
      <c r="W3473" s="4">
        <f t="shared" si="385"/>
        <v>2508846.7891666666</v>
      </c>
      <c r="X3473" s="1" t="s">
        <v>85</v>
      </c>
      <c r="Y3473" s="1" t="s">
        <v>86</v>
      </c>
      <c r="Z3473" s="8">
        <v>48935</v>
      </c>
      <c r="AA3473" s="8" t="str">
        <f>TEXT(Table2[[#This Row],[Application_Date]],"yyy")</f>
        <v>2033</v>
      </c>
      <c r="AB3473" s="8" t="str">
        <f>TEXT(Table2[[#This Row],[Application_Date]],"mmmm")</f>
        <v>December</v>
      </c>
      <c r="AC3473" s="1" t="s">
        <v>61</v>
      </c>
      <c r="AD3473" s="1" t="s">
        <v>42</v>
      </c>
      <c r="AE3473" s="1" t="s">
        <v>43</v>
      </c>
    </row>
    <row r="3474" spans="1:31" x14ac:dyDescent="0.25">
      <c r="A3474" s="1" t="s">
        <v>7088</v>
      </c>
      <c r="B3474" s="1" t="str">
        <f>IF(COUNTIF($A$2:A3474,A3474)&gt;1,"Duplicate","Unique")</f>
        <v>Unique</v>
      </c>
      <c r="C3474" s="1" t="s">
        <v>7089</v>
      </c>
      <c r="D3474" s="1" t="s">
        <v>124</v>
      </c>
      <c r="E3474" s="1" t="str">
        <f t="shared" si="379"/>
        <v>Submitted</v>
      </c>
      <c r="F3474" s="1" t="s">
        <v>47</v>
      </c>
      <c r="G3474" s="1">
        <v>42</v>
      </c>
      <c r="H3474" s="1" t="s">
        <v>24</v>
      </c>
      <c r="I3474" s="1" t="s">
        <v>25</v>
      </c>
      <c r="J3474" s="1" t="s">
        <v>70</v>
      </c>
      <c r="K3474" s="4">
        <v>0</v>
      </c>
      <c r="L3474" s="4" t="str">
        <f t="shared" si="380"/>
        <v>Submitted</v>
      </c>
      <c r="M3474" s="1">
        <v>659</v>
      </c>
      <c r="N3474" s="1" t="str">
        <f t="shared" si="381"/>
        <v>low_risk</v>
      </c>
      <c r="O3474" s="1" t="str">
        <f t="shared" si="382"/>
        <v>Excellent</v>
      </c>
      <c r="P3474" s="1" t="str">
        <f t="shared" si="383"/>
        <v>Submitted</v>
      </c>
      <c r="Q3474" s="1" t="str">
        <f t="shared" si="384"/>
        <v>Valid</v>
      </c>
      <c r="R3474" s="1" t="s">
        <v>82</v>
      </c>
      <c r="S3474" s="4">
        <v>4218662</v>
      </c>
      <c r="T3474" s="1">
        <v>14.99</v>
      </c>
      <c r="U3474" s="1">
        <v>12</v>
      </c>
      <c r="V3474" s="1">
        <v>351555.17</v>
      </c>
      <c r="W3474" s="4">
        <f t="shared" si="385"/>
        <v>5270126.405407967</v>
      </c>
      <c r="X3474" s="1" t="s">
        <v>95</v>
      </c>
      <c r="Y3474" s="1" t="s">
        <v>96</v>
      </c>
      <c r="Z3474" s="8">
        <v>48936</v>
      </c>
      <c r="AA3474" s="8" t="str">
        <f>TEXT(Table2[[#This Row],[Application_Date]],"yyy")</f>
        <v>2033</v>
      </c>
      <c r="AB3474" s="8" t="str">
        <f>TEXT(Table2[[#This Row],[Application_Date]],"mmmm")</f>
        <v>December</v>
      </c>
      <c r="AC3474" s="1" t="s">
        <v>52</v>
      </c>
      <c r="AD3474" s="1" t="s">
        <v>30</v>
      </c>
      <c r="AE3474" s="1" t="s">
        <v>31</v>
      </c>
    </row>
    <row r="3475" spans="1:31" x14ac:dyDescent="0.25">
      <c r="A3475" s="1" t="s">
        <v>7090</v>
      </c>
      <c r="B3475" s="1" t="str">
        <f>IF(COUNTIF($A$2:A3475,A3475)&gt;1,"Duplicate","Unique")</f>
        <v>Unique</v>
      </c>
      <c r="C3475" s="1" t="s">
        <v>7091</v>
      </c>
      <c r="D3475" s="1" t="s">
        <v>638</v>
      </c>
      <c r="E3475" s="1" t="str">
        <f t="shared" si="379"/>
        <v>Submitted</v>
      </c>
      <c r="F3475" s="1" t="s">
        <v>35</v>
      </c>
      <c r="G3475" s="1">
        <v>57</v>
      </c>
      <c r="H3475" s="1" t="s">
        <v>36</v>
      </c>
      <c r="I3475" s="1" t="s">
        <v>25</v>
      </c>
      <c r="J3475" s="1" t="s">
        <v>70</v>
      </c>
      <c r="K3475" s="4">
        <v>1139859</v>
      </c>
      <c r="L3475" s="4" t="str">
        <f t="shared" si="380"/>
        <v>Submitted</v>
      </c>
      <c r="M3475" s="1">
        <v>301</v>
      </c>
      <c r="N3475" s="1" t="str">
        <f t="shared" si="381"/>
        <v>High_risk</v>
      </c>
      <c r="O3475" s="1" t="str">
        <f t="shared" si="382"/>
        <v>Excellent</v>
      </c>
      <c r="P3475" s="1" t="str">
        <f t="shared" si="383"/>
        <v>Submitted</v>
      </c>
      <c r="Q3475" s="1" t="str">
        <f t="shared" si="384"/>
        <v>Valid</v>
      </c>
      <c r="R3475" s="1" t="s">
        <v>82</v>
      </c>
      <c r="S3475" s="4">
        <v>2407731</v>
      </c>
      <c r="T3475" s="1">
        <v>15.29</v>
      </c>
      <c r="U3475" s="1">
        <v>12</v>
      </c>
      <c r="V3475" s="1">
        <v>200644.25</v>
      </c>
      <c r="W3475" s="4">
        <f t="shared" si="385"/>
        <v>3068010.9031345807</v>
      </c>
      <c r="X3475" s="1" t="s">
        <v>95</v>
      </c>
      <c r="Y3475" s="1" t="s">
        <v>96</v>
      </c>
      <c r="Z3475" s="8">
        <v>48937</v>
      </c>
      <c r="AA3475" s="8" t="str">
        <f>TEXT(Table2[[#This Row],[Application_Date]],"yyy")</f>
        <v>2033</v>
      </c>
      <c r="AB3475" s="8" t="str">
        <f>TEXT(Table2[[#This Row],[Application_Date]],"mmmm")</f>
        <v>December</v>
      </c>
      <c r="AC3475" s="1" t="s">
        <v>52</v>
      </c>
      <c r="AD3475" s="1" t="s">
        <v>42</v>
      </c>
      <c r="AE3475" s="1" t="s">
        <v>43</v>
      </c>
    </row>
    <row r="3476" spans="1:31" x14ac:dyDescent="0.25">
      <c r="A3476" s="1" t="s">
        <v>7092</v>
      </c>
      <c r="B3476" s="1" t="str">
        <f>IF(COUNTIF($A$2:A3476,A3476)&gt;1,"Duplicate","Unique")</f>
        <v>Unique</v>
      </c>
      <c r="C3476" s="1" t="s">
        <v>7093</v>
      </c>
      <c r="D3476" s="1" t="s">
        <v>172</v>
      </c>
      <c r="E3476" s="1" t="str">
        <f t="shared" si="379"/>
        <v>Submitted</v>
      </c>
      <c r="F3476" s="1" t="s">
        <v>47</v>
      </c>
      <c r="G3476" s="1">
        <v>44</v>
      </c>
      <c r="H3476" s="1" t="s">
        <v>36</v>
      </c>
      <c r="I3476" s="1" t="s">
        <v>25</v>
      </c>
      <c r="J3476" s="1" t="s">
        <v>37</v>
      </c>
      <c r="K3476" s="4">
        <v>649625</v>
      </c>
      <c r="L3476" s="4" t="str">
        <f t="shared" si="380"/>
        <v>Submitted</v>
      </c>
      <c r="M3476" s="1">
        <v>421</v>
      </c>
      <c r="N3476" s="1" t="str">
        <f t="shared" si="381"/>
        <v>High_risk</v>
      </c>
      <c r="O3476" s="1" t="str">
        <f t="shared" si="382"/>
        <v>Excellent</v>
      </c>
      <c r="P3476" s="1" t="str">
        <f t="shared" si="383"/>
        <v>Submitted</v>
      </c>
      <c r="Q3476" s="1" t="str">
        <f t="shared" si="384"/>
        <v>Valid</v>
      </c>
      <c r="R3476" s="1" t="s">
        <v>70</v>
      </c>
      <c r="S3476" s="4">
        <v>4963841</v>
      </c>
      <c r="T3476" s="1">
        <v>10.01</v>
      </c>
      <c r="U3476" s="1">
        <v>120</v>
      </c>
      <c r="V3476" s="1">
        <v>41365.339999999997</v>
      </c>
      <c r="W3476" s="4">
        <f t="shared" si="385"/>
        <v>4140670.7008333332</v>
      </c>
      <c r="X3476" s="1" t="s">
        <v>95</v>
      </c>
      <c r="Y3476" s="1" t="s">
        <v>96</v>
      </c>
      <c r="Z3476" s="8">
        <v>48938</v>
      </c>
      <c r="AA3476" s="8" t="str">
        <f>TEXT(Table2[[#This Row],[Application_Date]],"yyy")</f>
        <v>2033</v>
      </c>
      <c r="AB3476" s="8" t="str">
        <f>TEXT(Table2[[#This Row],[Application_Date]],"mmmm")</f>
        <v>December</v>
      </c>
      <c r="AC3476" s="1" t="s">
        <v>61</v>
      </c>
      <c r="AD3476" s="1" t="s">
        <v>42</v>
      </c>
      <c r="AE3476" s="1" t="s">
        <v>62</v>
      </c>
    </row>
    <row r="3477" spans="1:31" x14ac:dyDescent="0.25">
      <c r="A3477" s="1" t="s">
        <v>7094</v>
      </c>
      <c r="B3477" s="1" t="str">
        <f>IF(COUNTIF($A$2:A3477,A3477)&gt;1,"Duplicate","Unique")</f>
        <v>Unique</v>
      </c>
      <c r="C3477" s="1" t="s">
        <v>7095</v>
      </c>
      <c r="D3477" s="1" t="s">
        <v>145</v>
      </c>
      <c r="E3477" s="1" t="str">
        <f t="shared" si="379"/>
        <v>Submitted</v>
      </c>
      <c r="F3477" s="1" t="s">
        <v>47</v>
      </c>
      <c r="G3477" s="1">
        <v>44</v>
      </c>
      <c r="H3477" s="1" t="s">
        <v>36</v>
      </c>
      <c r="I3477" s="1" t="s">
        <v>48</v>
      </c>
      <c r="J3477" s="1" t="s">
        <v>49</v>
      </c>
      <c r="K3477" s="4">
        <v>1685757</v>
      </c>
      <c r="L3477" s="4" t="str">
        <f t="shared" si="380"/>
        <v>Submitted</v>
      </c>
      <c r="M3477" s="1">
        <v>879</v>
      </c>
      <c r="N3477" s="1" t="str">
        <f t="shared" si="381"/>
        <v>medium_risk</v>
      </c>
      <c r="O3477" s="1" t="str">
        <f t="shared" si="382"/>
        <v>Excellent</v>
      </c>
      <c r="P3477" s="1" t="str">
        <f t="shared" si="383"/>
        <v>Submitted</v>
      </c>
      <c r="Q3477" s="1" t="str">
        <f t="shared" si="384"/>
        <v>Valid</v>
      </c>
      <c r="R3477" s="1" t="s">
        <v>27</v>
      </c>
      <c r="S3477" s="4">
        <v>457663</v>
      </c>
      <c r="T3477" s="1">
        <v>12.51</v>
      </c>
      <c r="U3477" s="1">
        <v>60</v>
      </c>
      <c r="V3477" s="1">
        <v>7627.72</v>
      </c>
      <c r="W3477" s="4">
        <f t="shared" si="385"/>
        <v>477113.67749999999</v>
      </c>
      <c r="X3477" s="1" t="s">
        <v>105</v>
      </c>
      <c r="Y3477" s="1" t="s">
        <v>106</v>
      </c>
      <c r="Z3477" s="8">
        <v>48939</v>
      </c>
      <c r="AA3477" s="8" t="str">
        <f>TEXT(Table2[[#This Row],[Application_Date]],"yyy")</f>
        <v>2033</v>
      </c>
      <c r="AB3477" s="8" t="str">
        <f>TEXT(Table2[[#This Row],[Application_Date]],"mmmm")</f>
        <v>December</v>
      </c>
      <c r="AC3477" s="1" t="s">
        <v>52</v>
      </c>
      <c r="AD3477" s="1" t="s">
        <v>42</v>
      </c>
      <c r="AE3477" s="1" t="s">
        <v>31</v>
      </c>
    </row>
    <row r="3478" spans="1:31" x14ac:dyDescent="0.25">
      <c r="A3478" s="1" t="s">
        <v>7096</v>
      </c>
      <c r="B3478" s="1" t="str">
        <f>IF(COUNTIF($A$2:A3478,A3478)&gt;1,"Duplicate","Unique")</f>
        <v>Unique</v>
      </c>
      <c r="C3478" s="1" t="s">
        <v>7097</v>
      </c>
      <c r="D3478" s="1" t="s">
        <v>217</v>
      </c>
      <c r="E3478" s="1" t="str">
        <f t="shared" si="379"/>
        <v>Submitted</v>
      </c>
      <c r="F3478" s="1" t="s">
        <v>35</v>
      </c>
      <c r="G3478" s="1">
        <v>30</v>
      </c>
      <c r="H3478" s="1" t="s">
        <v>36</v>
      </c>
      <c r="I3478" s="1" t="s">
        <v>25</v>
      </c>
      <c r="J3478" s="1" t="s">
        <v>37</v>
      </c>
      <c r="K3478" s="4">
        <v>625005</v>
      </c>
      <c r="L3478" s="4" t="str">
        <f t="shared" si="380"/>
        <v>Submitted</v>
      </c>
      <c r="M3478" s="1">
        <v>683</v>
      </c>
      <c r="N3478" s="1" t="str">
        <f t="shared" si="381"/>
        <v>low_risk</v>
      </c>
      <c r="O3478" s="1" t="str">
        <f t="shared" si="382"/>
        <v>Excellent</v>
      </c>
      <c r="P3478" s="1" t="str">
        <f t="shared" si="383"/>
        <v>Submitted</v>
      </c>
      <c r="Q3478" s="1" t="str">
        <f t="shared" si="384"/>
        <v>Valid</v>
      </c>
      <c r="R3478" s="1" t="s">
        <v>70</v>
      </c>
      <c r="S3478" s="4">
        <v>4721594</v>
      </c>
      <c r="T3478" s="1">
        <v>11.91</v>
      </c>
      <c r="U3478" s="1">
        <v>24</v>
      </c>
      <c r="V3478" s="1">
        <v>196733.08</v>
      </c>
      <c r="W3478" s="4">
        <f t="shared" si="385"/>
        <v>4686182.3506745361</v>
      </c>
      <c r="X3478" s="1" t="s">
        <v>95</v>
      </c>
      <c r="Y3478" s="1" t="s">
        <v>96</v>
      </c>
      <c r="Z3478" s="8">
        <v>48940</v>
      </c>
      <c r="AA3478" s="8" t="str">
        <f>TEXT(Table2[[#This Row],[Application_Date]],"yyy")</f>
        <v>2033</v>
      </c>
      <c r="AB3478" s="8" t="str">
        <f>TEXT(Table2[[#This Row],[Application_Date]],"mmmm")</f>
        <v>December</v>
      </c>
      <c r="AC3478" s="1" t="s">
        <v>61</v>
      </c>
      <c r="AD3478" s="1" t="s">
        <v>42</v>
      </c>
      <c r="AE3478" s="1" t="s">
        <v>62</v>
      </c>
    </row>
    <row r="3479" spans="1:31" x14ac:dyDescent="0.25">
      <c r="A3479" s="1" t="s">
        <v>7098</v>
      </c>
      <c r="B3479" s="1" t="str">
        <f>IF(COUNTIF($A$2:A3479,A3479)&gt;1,"Duplicate","Unique")</f>
        <v>Unique</v>
      </c>
      <c r="C3479" s="1" t="s">
        <v>7099</v>
      </c>
      <c r="D3479" s="1" t="s">
        <v>69</v>
      </c>
      <c r="E3479" s="1" t="str">
        <f t="shared" si="379"/>
        <v>Submitted</v>
      </c>
      <c r="F3479" s="1" t="s">
        <v>35</v>
      </c>
      <c r="G3479" s="1">
        <v>45</v>
      </c>
      <c r="H3479" s="1" t="s">
        <v>24</v>
      </c>
      <c r="I3479" s="1" t="s">
        <v>25</v>
      </c>
      <c r="J3479" s="1" t="s">
        <v>49</v>
      </c>
      <c r="K3479" s="4">
        <v>257472</v>
      </c>
      <c r="L3479" s="4" t="str">
        <f t="shared" si="380"/>
        <v>Submitted</v>
      </c>
      <c r="M3479" s="1">
        <v>859</v>
      </c>
      <c r="N3479" s="1" t="str">
        <f t="shared" si="381"/>
        <v>medium_risk</v>
      </c>
      <c r="O3479" s="1" t="str">
        <f t="shared" si="382"/>
        <v>Excellent</v>
      </c>
      <c r="P3479" s="1" t="str">
        <f t="shared" si="383"/>
        <v>Submitted</v>
      </c>
      <c r="Q3479" s="1" t="str">
        <f t="shared" si="384"/>
        <v>Valid</v>
      </c>
      <c r="R3479" s="1" t="s">
        <v>27</v>
      </c>
      <c r="S3479" s="4">
        <v>78371</v>
      </c>
      <c r="T3479" s="1">
        <v>15.17</v>
      </c>
      <c r="U3479" s="1">
        <v>180</v>
      </c>
      <c r="V3479" s="1">
        <v>435.39</v>
      </c>
      <c r="W3479" s="4">
        <f t="shared" si="385"/>
        <v>99074.005833333329</v>
      </c>
      <c r="X3479" s="1" t="s">
        <v>50</v>
      </c>
      <c r="Y3479" s="1" t="s">
        <v>51</v>
      </c>
      <c r="Z3479" s="8">
        <v>48941</v>
      </c>
      <c r="AA3479" s="8" t="str">
        <f>TEXT(Table2[[#This Row],[Application_Date]],"yyy")</f>
        <v>2033</v>
      </c>
      <c r="AB3479" s="8" t="str">
        <f>TEXT(Table2[[#This Row],[Application_Date]],"mmmm")</f>
        <v>December</v>
      </c>
      <c r="AC3479" s="1" t="s">
        <v>61</v>
      </c>
      <c r="AD3479" s="1" t="s">
        <v>42</v>
      </c>
      <c r="AE3479" s="1" t="s">
        <v>43</v>
      </c>
    </row>
    <row r="3480" spans="1:31" x14ac:dyDescent="0.25">
      <c r="A3480" s="1" t="s">
        <v>7100</v>
      </c>
      <c r="B3480" s="1" t="str">
        <f>IF(COUNTIF($A$2:A3480,A3480)&gt;1,"Duplicate","Unique")</f>
        <v>Unique</v>
      </c>
      <c r="C3480" s="1" t="s">
        <v>7101</v>
      </c>
      <c r="D3480" s="1" t="s">
        <v>145</v>
      </c>
      <c r="E3480" s="1" t="str">
        <f t="shared" si="379"/>
        <v>Submitted</v>
      </c>
      <c r="F3480" s="1" t="s">
        <v>35</v>
      </c>
      <c r="G3480" s="1">
        <v>28</v>
      </c>
      <c r="H3480" s="1" t="s">
        <v>24</v>
      </c>
      <c r="I3480" s="1" t="s">
        <v>48</v>
      </c>
      <c r="J3480" s="1" t="s">
        <v>37</v>
      </c>
      <c r="K3480" s="4">
        <v>2037600</v>
      </c>
      <c r="L3480" s="4" t="str">
        <f t="shared" si="380"/>
        <v>Submitted</v>
      </c>
      <c r="M3480" s="1">
        <v>411</v>
      </c>
      <c r="N3480" s="1" t="str">
        <f t="shared" si="381"/>
        <v>High_risk</v>
      </c>
      <c r="O3480" s="1" t="str">
        <f t="shared" si="382"/>
        <v>Excellent</v>
      </c>
      <c r="P3480" s="1" t="str">
        <f t="shared" si="383"/>
        <v>Submitted</v>
      </c>
      <c r="Q3480" s="1" t="str">
        <f t="shared" si="384"/>
        <v>Valid</v>
      </c>
      <c r="R3480" s="1" t="s">
        <v>82</v>
      </c>
      <c r="S3480" s="4">
        <v>3507001</v>
      </c>
      <c r="T3480" s="1">
        <v>10.53</v>
      </c>
      <c r="U3480" s="1">
        <v>24</v>
      </c>
      <c r="V3480" s="1">
        <v>146125.04</v>
      </c>
      <c r="W3480" s="4">
        <f t="shared" si="385"/>
        <v>3077394.2136119613</v>
      </c>
      <c r="X3480" s="1" t="s">
        <v>105</v>
      </c>
      <c r="Y3480" s="1" t="s">
        <v>106</v>
      </c>
      <c r="Z3480" s="8">
        <v>48942</v>
      </c>
      <c r="AA3480" s="8" t="str">
        <f>TEXT(Table2[[#This Row],[Application_Date]],"yyy")</f>
        <v>2033</v>
      </c>
      <c r="AB3480" s="8" t="str">
        <f>TEXT(Table2[[#This Row],[Application_Date]],"mmmm")</f>
        <v>December</v>
      </c>
      <c r="AC3480" s="1" t="s">
        <v>61</v>
      </c>
      <c r="AD3480" s="1" t="s">
        <v>42</v>
      </c>
      <c r="AE3480" s="1" t="s">
        <v>31</v>
      </c>
    </row>
    <row r="3481" spans="1:31" x14ac:dyDescent="0.25">
      <c r="A3481" s="1" t="s">
        <v>7102</v>
      </c>
      <c r="B3481" s="1" t="str">
        <f>IF(COUNTIF($A$2:A3481,A3481)&gt;1,"Duplicate","Unique")</f>
        <v>Unique</v>
      </c>
      <c r="C3481" s="1" t="s">
        <v>7103</v>
      </c>
      <c r="D3481" s="1" t="s">
        <v>314</v>
      </c>
      <c r="E3481" s="1" t="str">
        <f t="shared" si="379"/>
        <v>Submitted</v>
      </c>
      <c r="F3481" s="1" t="s">
        <v>47</v>
      </c>
      <c r="G3481" s="1">
        <v>36</v>
      </c>
      <c r="H3481" s="1" t="s">
        <v>24</v>
      </c>
      <c r="I3481" s="1" t="s">
        <v>25</v>
      </c>
      <c r="J3481" s="1" t="s">
        <v>37</v>
      </c>
      <c r="K3481" s="4">
        <v>1506415</v>
      </c>
      <c r="L3481" s="4" t="str">
        <f t="shared" si="380"/>
        <v>Submitted</v>
      </c>
      <c r="M3481" s="1">
        <v>471</v>
      </c>
      <c r="N3481" s="1" t="str">
        <f t="shared" si="381"/>
        <v>High_risk</v>
      </c>
      <c r="O3481" s="1" t="str">
        <f t="shared" si="382"/>
        <v>Excellent</v>
      </c>
      <c r="P3481" s="1" t="str">
        <f t="shared" si="383"/>
        <v>Submitted</v>
      </c>
      <c r="Q3481" s="1" t="str">
        <f t="shared" si="384"/>
        <v>Valid</v>
      </c>
      <c r="R3481" s="1" t="s">
        <v>38</v>
      </c>
      <c r="S3481" s="4">
        <v>1396850</v>
      </c>
      <c r="T3481" s="1">
        <v>11.81</v>
      </c>
      <c r="U3481" s="1">
        <v>180</v>
      </c>
      <c r="V3481" s="1">
        <v>7760.28</v>
      </c>
      <c r="W3481" s="4">
        <f t="shared" si="385"/>
        <v>1374733.2083333335</v>
      </c>
      <c r="X3481" s="1" t="s">
        <v>28</v>
      </c>
      <c r="Y3481" s="1" t="s">
        <v>29</v>
      </c>
      <c r="Z3481" s="8">
        <v>48943</v>
      </c>
      <c r="AA3481" s="8" t="str">
        <f>TEXT(Table2[[#This Row],[Application_Date]],"yyy")</f>
        <v>2033</v>
      </c>
      <c r="AB3481" s="8" t="str">
        <f>TEXT(Table2[[#This Row],[Application_Date]],"mmmm")</f>
        <v>December</v>
      </c>
      <c r="AC3481" s="1" t="s">
        <v>52</v>
      </c>
      <c r="AD3481" s="1" t="s">
        <v>42</v>
      </c>
      <c r="AE3481" s="1" t="s">
        <v>43</v>
      </c>
    </row>
    <row r="3482" spans="1:31" x14ac:dyDescent="0.25">
      <c r="A3482" s="1" t="s">
        <v>7104</v>
      </c>
      <c r="B3482" s="1" t="str">
        <f>IF(COUNTIF($A$2:A3482,A3482)&gt;1,"Duplicate","Unique")</f>
        <v>Unique</v>
      </c>
      <c r="C3482" s="1" t="s">
        <v>7105</v>
      </c>
      <c r="D3482" s="1" t="s">
        <v>392</v>
      </c>
      <c r="E3482" s="1" t="str">
        <f t="shared" si="379"/>
        <v>Submitted</v>
      </c>
      <c r="F3482" s="1" t="s">
        <v>47</v>
      </c>
      <c r="G3482" s="1">
        <v>41</v>
      </c>
      <c r="H3482" s="1" t="s">
        <v>36</v>
      </c>
      <c r="I3482" s="1" t="s">
        <v>25</v>
      </c>
      <c r="J3482" s="1" t="s">
        <v>49</v>
      </c>
      <c r="K3482" s="4">
        <v>1757839</v>
      </c>
      <c r="L3482" s="4" t="str">
        <f t="shared" si="380"/>
        <v>Submitted</v>
      </c>
      <c r="M3482" s="1">
        <v>455</v>
      </c>
      <c r="N3482" s="1" t="str">
        <f t="shared" si="381"/>
        <v>High_risk</v>
      </c>
      <c r="O3482" s="1" t="str">
        <f t="shared" si="382"/>
        <v>Excellent</v>
      </c>
      <c r="P3482" s="1" t="str">
        <f t="shared" si="383"/>
        <v>Submitted</v>
      </c>
      <c r="Q3482" s="1" t="str">
        <f t="shared" si="384"/>
        <v>Valid</v>
      </c>
      <c r="R3482" s="1" t="s">
        <v>38</v>
      </c>
      <c r="S3482" s="4">
        <v>1834106</v>
      </c>
      <c r="T3482" s="1">
        <v>13.34</v>
      </c>
      <c r="U3482" s="1">
        <v>12</v>
      </c>
      <c r="V3482" s="1">
        <v>152842.17000000001</v>
      </c>
      <c r="W3482" s="4">
        <f t="shared" si="385"/>
        <v>2039173.8913377705</v>
      </c>
      <c r="X3482" s="1" t="s">
        <v>28</v>
      </c>
      <c r="Y3482" s="1" t="s">
        <v>29</v>
      </c>
      <c r="Z3482" s="8">
        <v>48944</v>
      </c>
      <c r="AA3482" s="8" t="str">
        <f>TEXT(Table2[[#This Row],[Application_Date]],"yyy")</f>
        <v>2033</v>
      </c>
      <c r="AB3482" s="8" t="str">
        <f>TEXT(Table2[[#This Row],[Application_Date]],"mmmm")</f>
        <v>December</v>
      </c>
      <c r="AC3482" s="1" t="s">
        <v>61</v>
      </c>
      <c r="AD3482" s="1" t="s">
        <v>42</v>
      </c>
      <c r="AE3482" s="1" t="s">
        <v>62</v>
      </c>
    </row>
    <row r="3483" spans="1:31" x14ac:dyDescent="0.25">
      <c r="A3483" s="1" t="s">
        <v>7106</v>
      </c>
      <c r="B3483" s="1" t="str">
        <f>IF(COUNTIF($A$2:A3483,A3483)&gt;1,"Duplicate","Unique")</f>
        <v>Unique</v>
      </c>
      <c r="C3483" s="1" t="s">
        <v>7107</v>
      </c>
      <c r="D3483" s="1" t="s">
        <v>199</v>
      </c>
      <c r="E3483" s="1" t="str">
        <f t="shared" si="379"/>
        <v>Submitted</v>
      </c>
      <c r="F3483" s="1" t="s">
        <v>47</v>
      </c>
      <c r="G3483" s="1">
        <v>62</v>
      </c>
      <c r="H3483" s="1" t="s">
        <v>24</v>
      </c>
      <c r="I3483" s="1" t="s">
        <v>25</v>
      </c>
      <c r="J3483" s="1" t="s">
        <v>37</v>
      </c>
      <c r="K3483" s="4">
        <v>490761</v>
      </c>
      <c r="L3483" s="4" t="str">
        <f t="shared" si="380"/>
        <v>Submitted</v>
      </c>
      <c r="M3483" s="1">
        <v>557</v>
      </c>
      <c r="N3483" s="1" t="str">
        <f t="shared" si="381"/>
        <v>High_risk</v>
      </c>
      <c r="O3483" s="1" t="str">
        <f t="shared" si="382"/>
        <v>Excellent</v>
      </c>
      <c r="P3483" s="1" t="str">
        <f t="shared" si="383"/>
        <v>Submitted</v>
      </c>
      <c r="Q3483" s="1" t="str">
        <f t="shared" si="384"/>
        <v>Valid</v>
      </c>
      <c r="R3483" s="1" t="s">
        <v>6</v>
      </c>
      <c r="S3483" s="4">
        <v>4266782</v>
      </c>
      <c r="T3483" s="1">
        <v>10.63</v>
      </c>
      <c r="U3483" s="1">
        <v>12</v>
      </c>
      <c r="V3483" s="1">
        <v>355565.17</v>
      </c>
      <c r="W3483" s="4">
        <f t="shared" si="385"/>
        <v>3781526.7999338494</v>
      </c>
      <c r="X3483" s="1" t="s">
        <v>105</v>
      </c>
      <c r="Y3483" s="1" t="s">
        <v>106</v>
      </c>
      <c r="Z3483" s="8">
        <v>48945</v>
      </c>
      <c r="AA3483" s="8" t="str">
        <f>TEXT(Table2[[#This Row],[Application_Date]],"yyy")</f>
        <v>2034</v>
      </c>
      <c r="AB3483" s="8" t="str">
        <f>TEXT(Table2[[#This Row],[Application_Date]],"mmmm")</f>
        <v>January</v>
      </c>
      <c r="AC3483" s="1" t="s">
        <v>61</v>
      </c>
      <c r="AD3483" s="1" t="s">
        <v>30</v>
      </c>
      <c r="AE3483" s="1" t="s">
        <v>66</v>
      </c>
    </row>
    <row r="3484" spans="1:31" x14ac:dyDescent="0.25">
      <c r="A3484" s="1" t="s">
        <v>7108</v>
      </c>
      <c r="B3484" s="1" t="str">
        <f>IF(COUNTIF($A$2:A3484,A3484)&gt;1,"Duplicate","Unique")</f>
        <v>Unique</v>
      </c>
      <c r="C3484" s="1" t="s">
        <v>7109</v>
      </c>
      <c r="D3484" s="1" t="s">
        <v>145</v>
      </c>
      <c r="E3484" s="1" t="str">
        <f t="shared" si="379"/>
        <v>Submitted</v>
      </c>
      <c r="F3484" s="1" t="s">
        <v>47</v>
      </c>
      <c r="G3484" s="1">
        <v>38</v>
      </c>
      <c r="H3484" s="1" t="s">
        <v>36</v>
      </c>
      <c r="I3484" s="1" t="s">
        <v>48</v>
      </c>
      <c r="J3484" s="1" t="s">
        <v>37</v>
      </c>
      <c r="K3484" s="4">
        <v>933165</v>
      </c>
      <c r="L3484" s="4" t="str">
        <f t="shared" si="380"/>
        <v>Submitted</v>
      </c>
      <c r="M3484" s="1">
        <v>584</v>
      </c>
      <c r="N3484" s="1" t="str">
        <f t="shared" si="381"/>
        <v>High_risk</v>
      </c>
      <c r="O3484" s="1" t="str">
        <f t="shared" si="382"/>
        <v>Excellent</v>
      </c>
      <c r="P3484" s="1" t="str">
        <f t="shared" si="383"/>
        <v>Submitted</v>
      </c>
      <c r="Q3484" s="1" t="str">
        <f t="shared" si="384"/>
        <v>Valid</v>
      </c>
      <c r="R3484" s="1" t="s">
        <v>70</v>
      </c>
      <c r="S3484" s="4">
        <v>3241916</v>
      </c>
      <c r="T3484" s="1">
        <v>8.68</v>
      </c>
      <c r="U3484" s="1">
        <v>24</v>
      </c>
      <c r="V3484" s="1">
        <v>135079.82999999999</v>
      </c>
      <c r="W3484" s="4">
        <f t="shared" si="385"/>
        <v>2344990.8872273779</v>
      </c>
      <c r="X3484" s="1" t="s">
        <v>85</v>
      </c>
      <c r="Y3484" s="1" t="s">
        <v>86</v>
      </c>
      <c r="Z3484" s="8">
        <v>48946</v>
      </c>
      <c r="AA3484" s="8" t="str">
        <f>TEXT(Table2[[#This Row],[Application_Date]],"yyy")</f>
        <v>2034</v>
      </c>
      <c r="AB3484" s="8" t="str">
        <f>TEXT(Table2[[#This Row],[Application_Date]],"mmmm")</f>
        <v>January</v>
      </c>
      <c r="AC3484" s="1" t="s">
        <v>61</v>
      </c>
      <c r="AD3484" s="1" t="s">
        <v>42</v>
      </c>
      <c r="AE3484" s="1" t="s">
        <v>31</v>
      </c>
    </row>
    <row r="3485" spans="1:31" x14ac:dyDescent="0.25">
      <c r="A3485" s="1" t="s">
        <v>7110</v>
      </c>
      <c r="B3485" s="1" t="str">
        <f>IF(COUNTIF($A$2:A3485,A3485)&gt;1,"Duplicate","Unique")</f>
        <v>Unique</v>
      </c>
      <c r="C3485" s="1" t="s">
        <v>7111</v>
      </c>
      <c r="D3485" s="1" t="s">
        <v>242</v>
      </c>
      <c r="E3485" s="1" t="str">
        <f t="shared" si="379"/>
        <v>Submitted</v>
      </c>
      <c r="F3485" s="1" t="s">
        <v>47</v>
      </c>
      <c r="G3485" s="1">
        <v>18</v>
      </c>
      <c r="H3485" s="1" t="s">
        <v>24</v>
      </c>
      <c r="I3485" s="1" t="s">
        <v>48</v>
      </c>
      <c r="J3485" s="1" t="s">
        <v>26</v>
      </c>
      <c r="K3485" s="4">
        <v>282640</v>
      </c>
      <c r="L3485" s="4" t="str">
        <f t="shared" si="380"/>
        <v>Submitted</v>
      </c>
      <c r="M3485" s="1">
        <v>364</v>
      </c>
      <c r="N3485" s="1" t="str">
        <f t="shared" si="381"/>
        <v>High_risk</v>
      </c>
      <c r="O3485" s="1" t="str">
        <f t="shared" si="382"/>
        <v>Excellent</v>
      </c>
      <c r="P3485" s="1" t="str">
        <f t="shared" si="383"/>
        <v>Submitted</v>
      </c>
      <c r="Q3485" s="1" t="str">
        <f t="shared" si="384"/>
        <v>Valid</v>
      </c>
      <c r="R3485" s="1" t="s">
        <v>70</v>
      </c>
      <c r="S3485" s="4">
        <v>4477401</v>
      </c>
      <c r="T3485" s="1">
        <v>18.809999999999999</v>
      </c>
      <c r="U3485" s="1">
        <v>180</v>
      </c>
      <c r="V3485" s="1">
        <v>24874.45</v>
      </c>
      <c r="W3485" s="4">
        <f t="shared" si="385"/>
        <v>7018326.0674999999</v>
      </c>
      <c r="X3485" s="1" t="s">
        <v>50</v>
      </c>
      <c r="Y3485" s="1" t="s">
        <v>51</v>
      </c>
      <c r="Z3485" s="8">
        <v>48947</v>
      </c>
      <c r="AA3485" s="8" t="str">
        <f>TEXT(Table2[[#This Row],[Application_Date]],"yyy")</f>
        <v>2034</v>
      </c>
      <c r="AB3485" s="8" t="str">
        <f>TEXT(Table2[[#This Row],[Application_Date]],"mmmm")</f>
        <v>January</v>
      </c>
      <c r="AC3485" s="1" t="s">
        <v>61</v>
      </c>
      <c r="AD3485" s="1" t="s">
        <v>30</v>
      </c>
      <c r="AE3485" s="1" t="s">
        <v>43</v>
      </c>
    </row>
    <row r="3486" spans="1:31" x14ac:dyDescent="0.25">
      <c r="A3486" s="1" t="s">
        <v>7112</v>
      </c>
      <c r="B3486" s="1" t="str">
        <f>IF(COUNTIF($A$2:A3486,A3486)&gt;1,"Duplicate","Unique")</f>
        <v>Unique</v>
      </c>
      <c r="C3486" s="1" t="s">
        <v>7113</v>
      </c>
      <c r="D3486" s="1" t="s">
        <v>229</v>
      </c>
      <c r="E3486" s="1" t="str">
        <f t="shared" si="379"/>
        <v>Submitted</v>
      </c>
      <c r="F3486" s="1" t="s">
        <v>35</v>
      </c>
      <c r="G3486" s="1">
        <v>65</v>
      </c>
      <c r="H3486" s="1" t="s">
        <v>36</v>
      </c>
      <c r="I3486" s="1" t="s">
        <v>25</v>
      </c>
      <c r="J3486" s="1" t="s">
        <v>26</v>
      </c>
      <c r="K3486" s="4">
        <v>353822</v>
      </c>
      <c r="L3486" s="4" t="str">
        <f t="shared" si="380"/>
        <v>Submitted</v>
      </c>
      <c r="M3486" s="1">
        <v>312</v>
      </c>
      <c r="N3486" s="1" t="str">
        <f t="shared" si="381"/>
        <v>High_risk</v>
      </c>
      <c r="O3486" s="1" t="str">
        <f t="shared" si="382"/>
        <v>Excellent</v>
      </c>
      <c r="P3486" s="1" t="str">
        <f t="shared" si="383"/>
        <v>Submitted</v>
      </c>
      <c r="Q3486" s="1" t="str">
        <f t="shared" si="384"/>
        <v>Valid</v>
      </c>
      <c r="R3486" s="1" t="s">
        <v>27</v>
      </c>
      <c r="S3486" s="4">
        <v>2041176</v>
      </c>
      <c r="T3486" s="1">
        <v>7.93</v>
      </c>
      <c r="U3486" s="1">
        <v>36</v>
      </c>
      <c r="V3486" s="1">
        <v>56699.33</v>
      </c>
      <c r="W3486" s="4">
        <f t="shared" si="385"/>
        <v>1348877.1557846335</v>
      </c>
      <c r="X3486" s="1" t="s">
        <v>95</v>
      </c>
      <c r="Y3486" s="1" t="s">
        <v>96</v>
      </c>
      <c r="Z3486" s="8">
        <v>48948</v>
      </c>
      <c r="AA3486" s="8" t="str">
        <f>TEXT(Table2[[#This Row],[Application_Date]],"yyy")</f>
        <v>2034</v>
      </c>
      <c r="AB3486" s="8" t="str">
        <f>TEXT(Table2[[#This Row],[Application_Date]],"mmmm")</f>
        <v>January</v>
      </c>
      <c r="AC3486" s="1" t="s">
        <v>52</v>
      </c>
      <c r="AD3486" s="1" t="s">
        <v>30</v>
      </c>
      <c r="AE3486" s="1" t="s">
        <v>43</v>
      </c>
    </row>
    <row r="3487" spans="1:31" x14ac:dyDescent="0.25">
      <c r="A3487" s="1" t="s">
        <v>7114</v>
      </c>
      <c r="B3487" s="1" t="str">
        <f>IF(COUNTIF($A$2:A3487,A3487)&gt;1,"Duplicate","Unique")</f>
        <v>Unique</v>
      </c>
      <c r="C3487" s="1" t="s">
        <v>7115</v>
      </c>
      <c r="D3487" s="1" t="s">
        <v>89</v>
      </c>
      <c r="E3487" s="1" t="str">
        <f t="shared" si="379"/>
        <v>Submitted</v>
      </c>
      <c r="F3487" s="1" t="s">
        <v>35</v>
      </c>
      <c r="G3487" s="1">
        <v>38</v>
      </c>
      <c r="H3487" s="1" t="s">
        <v>36</v>
      </c>
      <c r="I3487" s="1" t="s">
        <v>48</v>
      </c>
      <c r="J3487" s="1" t="s">
        <v>70</v>
      </c>
      <c r="K3487" s="4">
        <v>863050</v>
      </c>
      <c r="L3487" s="4" t="str">
        <f t="shared" si="380"/>
        <v>Submitted</v>
      </c>
      <c r="M3487" s="1">
        <v>768</v>
      </c>
      <c r="N3487" s="1" t="str">
        <f t="shared" si="381"/>
        <v>medium_risk</v>
      </c>
      <c r="O3487" s="1" t="str">
        <f t="shared" si="382"/>
        <v>Excellent</v>
      </c>
      <c r="P3487" s="1" t="str">
        <f t="shared" si="383"/>
        <v>Submitted</v>
      </c>
      <c r="Q3487" s="1" t="str">
        <f t="shared" si="384"/>
        <v>Valid</v>
      </c>
      <c r="R3487" s="1" t="s">
        <v>70</v>
      </c>
      <c r="S3487" s="4">
        <v>3485986</v>
      </c>
      <c r="T3487" s="1">
        <v>7.53</v>
      </c>
      <c r="U3487" s="1">
        <v>24</v>
      </c>
      <c r="V3487" s="1">
        <v>145249.42000000001</v>
      </c>
      <c r="W3487" s="4">
        <f t="shared" si="385"/>
        <v>2187474.5566784926</v>
      </c>
      <c r="X3487" s="1" t="s">
        <v>105</v>
      </c>
      <c r="Y3487" s="1" t="s">
        <v>106</v>
      </c>
      <c r="Z3487" s="8">
        <v>48949</v>
      </c>
      <c r="AA3487" s="8" t="str">
        <f>TEXT(Table2[[#This Row],[Application_Date]],"yyy")</f>
        <v>2034</v>
      </c>
      <c r="AB3487" s="8" t="str">
        <f>TEXT(Table2[[#This Row],[Application_Date]],"mmmm")</f>
        <v>January</v>
      </c>
      <c r="AC3487" s="1" t="s">
        <v>52</v>
      </c>
      <c r="AD3487" s="1" t="s">
        <v>42</v>
      </c>
      <c r="AE3487" s="1" t="s">
        <v>66</v>
      </c>
    </row>
    <row r="3488" spans="1:31" x14ac:dyDescent="0.25">
      <c r="A3488" s="1" t="s">
        <v>7116</v>
      </c>
      <c r="B3488" s="1" t="str">
        <f>IF(COUNTIF($A$2:A3488,A3488)&gt;1,"Duplicate","Unique")</f>
        <v>Unique</v>
      </c>
      <c r="C3488" s="1" t="s">
        <v>7117</v>
      </c>
      <c r="D3488" s="1" t="s">
        <v>204</v>
      </c>
      <c r="E3488" s="1" t="str">
        <f t="shared" si="379"/>
        <v>Submitted</v>
      </c>
      <c r="F3488" s="1" t="s">
        <v>35</v>
      </c>
      <c r="G3488" s="1">
        <v>47</v>
      </c>
      <c r="H3488" s="1" t="s">
        <v>36</v>
      </c>
      <c r="I3488" s="1" t="s">
        <v>25</v>
      </c>
      <c r="J3488" s="1" t="s">
        <v>26</v>
      </c>
      <c r="K3488" s="4">
        <v>2376839</v>
      </c>
      <c r="L3488" s="4" t="str">
        <f t="shared" si="380"/>
        <v>Submitted</v>
      </c>
      <c r="M3488" s="1">
        <v>415</v>
      </c>
      <c r="N3488" s="1" t="str">
        <f t="shared" si="381"/>
        <v>High_risk</v>
      </c>
      <c r="O3488" s="1" t="str">
        <f t="shared" si="382"/>
        <v>Excellent</v>
      </c>
      <c r="P3488" s="1" t="str">
        <f t="shared" si="383"/>
        <v>Submitted</v>
      </c>
      <c r="Q3488" s="1" t="str">
        <f t="shared" si="384"/>
        <v>Valid</v>
      </c>
      <c r="R3488" s="1" t="s">
        <v>82</v>
      </c>
      <c r="S3488" s="4">
        <v>564703</v>
      </c>
      <c r="T3488" s="1">
        <v>15.88</v>
      </c>
      <c r="U3488" s="1">
        <v>12</v>
      </c>
      <c r="V3488" s="1">
        <v>47058.58</v>
      </c>
      <c r="W3488" s="4">
        <f t="shared" si="385"/>
        <v>747320.51457838842</v>
      </c>
      <c r="X3488" s="1" t="s">
        <v>59</v>
      </c>
      <c r="Y3488" s="1" t="s">
        <v>60</v>
      </c>
      <c r="Z3488" s="8">
        <v>48950</v>
      </c>
      <c r="AA3488" s="8" t="str">
        <f>TEXT(Table2[[#This Row],[Application_Date]],"yyy")</f>
        <v>2034</v>
      </c>
      <c r="AB3488" s="8" t="str">
        <f>TEXT(Table2[[#This Row],[Application_Date]],"mmmm")</f>
        <v>January</v>
      </c>
      <c r="AC3488" s="1" t="s">
        <v>61</v>
      </c>
      <c r="AD3488" s="1" t="s">
        <v>30</v>
      </c>
      <c r="AE3488" s="1" t="s">
        <v>31</v>
      </c>
    </row>
    <row r="3489" spans="1:31" x14ac:dyDescent="0.25">
      <c r="A3489" s="1" t="s">
        <v>7118</v>
      </c>
      <c r="B3489" s="1" t="str">
        <f>IF(COUNTIF($A$2:A3489,A3489)&gt;1,"Duplicate","Unique")</f>
        <v>Unique</v>
      </c>
      <c r="C3489" s="1" t="s">
        <v>7119</v>
      </c>
      <c r="D3489" s="1" t="s">
        <v>133</v>
      </c>
      <c r="E3489" s="1" t="str">
        <f t="shared" si="379"/>
        <v>Submitted</v>
      </c>
      <c r="F3489" s="1" t="s">
        <v>35</v>
      </c>
      <c r="G3489" s="1">
        <v>63</v>
      </c>
      <c r="H3489" s="1" t="s">
        <v>36</v>
      </c>
      <c r="I3489" s="1" t="s">
        <v>48</v>
      </c>
      <c r="J3489" s="1" t="s">
        <v>26</v>
      </c>
      <c r="K3489" s="4">
        <v>1345383</v>
      </c>
      <c r="L3489" s="4" t="str">
        <f t="shared" si="380"/>
        <v>Submitted</v>
      </c>
      <c r="M3489" s="1">
        <v>761</v>
      </c>
      <c r="N3489" s="1" t="str">
        <f t="shared" si="381"/>
        <v>medium_risk</v>
      </c>
      <c r="O3489" s="1" t="str">
        <f t="shared" si="382"/>
        <v>Excellent</v>
      </c>
      <c r="P3489" s="1" t="str">
        <f t="shared" si="383"/>
        <v>Submitted</v>
      </c>
      <c r="Q3489" s="1" t="str">
        <f t="shared" si="384"/>
        <v>Valid</v>
      </c>
      <c r="R3489" s="1" t="s">
        <v>6</v>
      </c>
      <c r="S3489" s="4">
        <v>4774491</v>
      </c>
      <c r="T3489" s="1">
        <v>18.170000000000002</v>
      </c>
      <c r="U3489" s="1">
        <v>36</v>
      </c>
      <c r="V3489" s="1">
        <v>132624.75</v>
      </c>
      <c r="W3489" s="4">
        <f t="shared" si="385"/>
        <v>7229375.1225000294</v>
      </c>
      <c r="X3489" s="1" t="s">
        <v>28</v>
      </c>
      <c r="Y3489" s="1" t="s">
        <v>29</v>
      </c>
      <c r="Z3489" s="8">
        <v>48951</v>
      </c>
      <c r="AA3489" s="8" t="str">
        <f>TEXT(Table2[[#This Row],[Application_Date]],"yyy")</f>
        <v>2034</v>
      </c>
      <c r="AB3489" s="8" t="str">
        <f>TEXT(Table2[[#This Row],[Application_Date]],"mmmm")</f>
        <v>January</v>
      </c>
      <c r="AC3489" s="1" t="s">
        <v>52</v>
      </c>
      <c r="AD3489" s="1" t="s">
        <v>30</v>
      </c>
      <c r="AE3489" s="1" t="s">
        <v>62</v>
      </c>
    </row>
    <row r="3490" spans="1:31" x14ac:dyDescent="0.25">
      <c r="A3490" s="1" t="s">
        <v>7120</v>
      </c>
      <c r="B3490" s="1" t="str">
        <f>IF(COUNTIF($A$2:A3490,A3490)&gt;1,"Duplicate","Unique")</f>
        <v>Unique</v>
      </c>
      <c r="C3490" s="1" t="s">
        <v>7121</v>
      </c>
      <c r="D3490" s="1" t="s">
        <v>229</v>
      </c>
      <c r="E3490" s="1" t="str">
        <f t="shared" si="379"/>
        <v>Submitted</v>
      </c>
      <c r="F3490" s="1" t="s">
        <v>35</v>
      </c>
      <c r="G3490" s="1">
        <v>21</v>
      </c>
      <c r="H3490" s="1" t="s">
        <v>24</v>
      </c>
      <c r="I3490" s="1" t="s">
        <v>48</v>
      </c>
      <c r="J3490" s="1" t="s">
        <v>49</v>
      </c>
      <c r="K3490" s="4">
        <v>1691932</v>
      </c>
      <c r="L3490" s="4" t="str">
        <f t="shared" si="380"/>
        <v>Submitted</v>
      </c>
      <c r="M3490" s="1">
        <v>386</v>
      </c>
      <c r="N3490" s="1" t="str">
        <f t="shared" si="381"/>
        <v>High_risk</v>
      </c>
      <c r="O3490" s="1" t="str">
        <f t="shared" si="382"/>
        <v>Excellent</v>
      </c>
      <c r="P3490" s="1" t="str">
        <f t="shared" si="383"/>
        <v>Submitted</v>
      </c>
      <c r="Q3490" s="1" t="str">
        <f t="shared" si="384"/>
        <v>Valid</v>
      </c>
      <c r="R3490" s="1" t="s">
        <v>38</v>
      </c>
      <c r="S3490" s="4">
        <v>3361510</v>
      </c>
      <c r="T3490" s="1">
        <v>13.12</v>
      </c>
      <c r="U3490" s="1">
        <v>24</v>
      </c>
      <c r="V3490" s="1">
        <v>140062.92000000001</v>
      </c>
      <c r="W3490" s="4">
        <f t="shared" si="385"/>
        <v>3675251.0066437465</v>
      </c>
      <c r="X3490" s="1" t="s">
        <v>39</v>
      </c>
      <c r="Y3490" s="1" t="s">
        <v>40</v>
      </c>
      <c r="Z3490" s="8">
        <v>48952</v>
      </c>
      <c r="AA3490" s="8" t="str">
        <f>TEXT(Table2[[#This Row],[Application_Date]],"yyy")</f>
        <v>2034</v>
      </c>
      <c r="AB3490" s="8" t="str">
        <f>TEXT(Table2[[#This Row],[Application_Date]],"mmmm")</f>
        <v>January</v>
      </c>
      <c r="AC3490" s="1" t="s">
        <v>61</v>
      </c>
      <c r="AD3490" s="1" t="s">
        <v>30</v>
      </c>
      <c r="AE3490" s="1" t="s">
        <v>66</v>
      </c>
    </row>
    <row r="3491" spans="1:31" x14ac:dyDescent="0.25">
      <c r="A3491" s="1" t="s">
        <v>7122</v>
      </c>
      <c r="B3491" s="1" t="str">
        <f>IF(COUNTIF($A$2:A3491,A3491)&gt;1,"Duplicate","Unique")</f>
        <v>Unique</v>
      </c>
      <c r="C3491" s="1" t="s">
        <v>7123</v>
      </c>
      <c r="D3491" s="1" t="s">
        <v>406</v>
      </c>
      <c r="E3491" s="1" t="str">
        <f t="shared" si="379"/>
        <v>Submitted</v>
      </c>
      <c r="F3491" s="1" t="s">
        <v>35</v>
      </c>
      <c r="G3491" s="1">
        <v>38</v>
      </c>
      <c r="H3491" s="1" t="s">
        <v>36</v>
      </c>
      <c r="I3491" s="1" t="s">
        <v>48</v>
      </c>
      <c r="J3491" s="1" t="s">
        <v>49</v>
      </c>
      <c r="K3491" s="4">
        <v>312471</v>
      </c>
      <c r="L3491" s="4" t="str">
        <f t="shared" si="380"/>
        <v>Submitted</v>
      </c>
      <c r="M3491" s="1">
        <v>336</v>
      </c>
      <c r="N3491" s="1" t="str">
        <f t="shared" si="381"/>
        <v>High_risk</v>
      </c>
      <c r="O3491" s="1" t="str">
        <f t="shared" si="382"/>
        <v>Excellent</v>
      </c>
      <c r="P3491" s="1" t="str">
        <f t="shared" si="383"/>
        <v>Submitted</v>
      </c>
      <c r="Q3491" s="1" t="str">
        <f t="shared" si="384"/>
        <v>Valid</v>
      </c>
      <c r="R3491" s="1" t="s">
        <v>6</v>
      </c>
      <c r="S3491" s="4">
        <v>1263170</v>
      </c>
      <c r="T3491" s="1">
        <v>17.72</v>
      </c>
      <c r="U3491" s="1">
        <v>36</v>
      </c>
      <c r="V3491" s="1">
        <v>35088.06</v>
      </c>
      <c r="W3491" s="4">
        <f t="shared" si="385"/>
        <v>1865281.0333333455</v>
      </c>
      <c r="X3491" s="1" t="s">
        <v>50</v>
      </c>
      <c r="Y3491" s="1" t="s">
        <v>51</v>
      </c>
      <c r="Z3491" s="8">
        <v>48953</v>
      </c>
      <c r="AA3491" s="8" t="str">
        <f>TEXT(Table2[[#This Row],[Application_Date]],"yyy")</f>
        <v>2034</v>
      </c>
      <c r="AB3491" s="8" t="str">
        <f>TEXT(Table2[[#This Row],[Application_Date]],"mmmm")</f>
        <v>January</v>
      </c>
      <c r="AC3491" s="1" t="s">
        <v>61</v>
      </c>
      <c r="AD3491" s="1" t="s">
        <v>42</v>
      </c>
      <c r="AE3491" s="1" t="s">
        <v>43</v>
      </c>
    </row>
    <row r="3492" spans="1:31" x14ac:dyDescent="0.25">
      <c r="A3492" s="1" t="s">
        <v>7124</v>
      </c>
      <c r="B3492" s="1" t="str">
        <f>IF(COUNTIF($A$2:A3492,A3492)&gt;1,"Duplicate","Unique")</f>
        <v>Unique</v>
      </c>
      <c r="C3492" s="1" t="s">
        <v>7125</v>
      </c>
      <c r="D3492" s="1" t="s">
        <v>242</v>
      </c>
      <c r="E3492" s="1" t="str">
        <f t="shared" si="379"/>
        <v>Submitted</v>
      </c>
      <c r="F3492" s="1" t="s">
        <v>47</v>
      </c>
      <c r="G3492" s="1">
        <v>23</v>
      </c>
      <c r="H3492" s="1" t="s">
        <v>24</v>
      </c>
      <c r="I3492" s="1" t="s">
        <v>48</v>
      </c>
      <c r="J3492" s="1" t="s">
        <v>26</v>
      </c>
      <c r="K3492" s="4">
        <v>2358357</v>
      </c>
      <c r="L3492" s="4" t="str">
        <f t="shared" si="380"/>
        <v>Submitted</v>
      </c>
      <c r="M3492" s="1">
        <v>316</v>
      </c>
      <c r="N3492" s="1" t="str">
        <f t="shared" si="381"/>
        <v>High_risk</v>
      </c>
      <c r="O3492" s="1" t="str">
        <f t="shared" si="382"/>
        <v>Excellent</v>
      </c>
      <c r="P3492" s="1" t="str">
        <f t="shared" si="383"/>
        <v>Submitted</v>
      </c>
      <c r="Q3492" s="1" t="str">
        <f t="shared" si="384"/>
        <v>Valid</v>
      </c>
      <c r="R3492" s="1" t="s">
        <v>82</v>
      </c>
      <c r="S3492" s="4">
        <v>3268531</v>
      </c>
      <c r="T3492" s="1">
        <v>13.22</v>
      </c>
      <c r="U3492" s="1">
        <v>180</v>
      </c>
      <c r="V3492" s="1">
        <v>18158.509999999998</v>
      </c>
      <c r="W3492" s="4">
        <f t="shared" si="385"/>
        <v>3600831.6516666673</v>
      </c>
      <c r="X3492" s="1" t="s">
        <v>95</v>
      </c>
      <c r="Y3492" s="1" t="s">
        <v>96</v>
      </c>
      <c r="Z3492" s="8">
        <v>48954</v>
      </c>
      <c r="AA3492" s="8" t="str">
        <f>TEXT(Table2[[#This Row],[Application_Date]],"yyy")</f>
        <v>2034</v>
      </c>
      <c r="AB3492" s="8" t="str">
        <f>TEXT(Table2[[#This Row],[Application_Date]],"mmmm")</f>
        <v>January</v>
      </c>
      <c r="AC3492" s="1" t="s">
        <v>41</v>
      </c>
      <c r="AD3492" s="1" t="s">
        <v>42</v>
      </c>
      <c r="AE3492" s="1" t="s">
        <v>43</v>
      </c>
    </row>
    <row r="3493" spans="1:31" x14ac:dyDescent="0.25">
      <c r="A3493" s="1" t="s">
        <v>7126</v>
      </c>
      <c r="B3493" s="1" t="str">
        <f>IF(COUNTIF($A$2:A3493,A3493)&gt;1,"Duplicate","Unique")</f>
        <v>Unique</v>
      </c>
      <c r="C3493" s="1" t="s">
        <v>7127</v>
      </c>
      <c r="D3493" s="1" t="s">
        <v>242</v>
      </c>
      <c r="E3493" s="1" t="str">
        <f t="shared" si="379"/>
        <v>Submitted</v>
      </c>
      <c r="F3493" s="1" t="s">
        <v>35</v>
      </c>
      <c r="G3493" s="1">
        <v>26</v>
      </c>
      <c r="H3493" s="1" t="s">
        <v>36</v>
      </c>
      <c r="I3493" s="1" t="s">
        <v>48</v>
      </c>
      <c r="J3493" s="1" t="s">
        <v>37</v>
      </c>
      <c r="K3493" s="4">
        <v>1725202</v>
      </c>
      <c r="L3493" s="4" t="str">
        <f t="shared" si="380"/>
        <v>Submitted</v>
      </c>
      <c r="M3493" s="1">
        <v>748</v>
      </c>
      <c r="N3493" s="1" t="str">
        <f t="shared" si="381"/>
        <v>low_risk</v>
      </c>
      <c r="O3493" s="1" t="str">
        <f t="shared" si="382"/>
        <v>Excellent</v>
      </c>
      <c r="P3493" s="1" t="str">
        <f t="shared" si="383"/>
        <v>Submitted</v>
      </c>
      <c r="Q3493" s="1" t="str">
        <f t="shared" si="384"/>
        <v>Valid</v>
      </c>
      <c r="R3493" s="1" t="s">
        <v>82</v>
      </c>
      <c r="S3493" s="4">
        <v>2425929</v>
      </c>
      <c r="T3493" s="1">
        <v>17.440000000000001</v>
      </c>
      <c r="U3493" s="1">
        <v>180</v>
      </c>
      <c r="V3493" s="1">
        <v>13477.38</v>
      </c>
      <c r="W3493" s="4">
        <f t="shared" si="385"/>
        <v>3525683.48</v>
      </c>
      <c r="X3493" s="1" t="s">
        <v>59</v>
      </c>
      <c r="Y3493" s="1" t="s">
        <v>60</v>
      </c>
      <c r="Z3493" s="8">
        <v>48955</v>
      </c>
      <c r="AA3493" s="8" t="str">
        <f>TEXT(Table2[[#This Row],[Application_Date]],"yyy")</f>
        <v>2034</v>
      </c>
      <c r="AB3493" s="8" t="str">
        <f>TEXT(Table2[[#This Row],[Application_Date]],"mmmm")</f>
        <v>January</v>
      </c>
      <c r="AC3493" s="1" t="s">
        <v>61</v>
      </c>
      <c r="AD3493" s="1" t="s">
        <v>30</v>
      </c>
      <c r="AE3493" s="1" t="s">
        <v>62</v>
      </c>
    </row>
    <row r="3494" spans="1:31" x14ac:dyDescent="0.25">
      <c r="A3494" s="1" t="s">
        <v>7128</v>
      </c>
      <c r="B3494" s="1" t="str">
        <f>IF(COUNTIF($A$2:A3494,A3494)&gt;1,"Duplicate","Unique")</f>
        <v>Unique</v>
      </c>
      <c r="C3494" s="1" t="s">
        <v>7129</v>
      </c>
      <c r="D3494" s="1" t="s">
        <v>124</v>
      </c>
      <c r="E3494" s="1" t="str">
        <f t="shared" si="379"/>
        <v>Submitted</v>
      </c>
      <c r="F3494" s="1" t="s">
        <v>35</v>
      </c>
      <c r="G3494" s="1">
        <v>63</v>
      </c>
      <c r="H3494" s="1" t="s">
        <v>24</v>
      </c>
      <c r="I3494" s="1" t="s">
        <v>48</v>
      </c>
      <c r="J3494" s="1" t="s">
        <v>26</v>
      </c>
      <c r="K3494" s="4">
        <v>1391870</v>
      </c>
      <c r="L3494" s="4" t="str">
        <f t="shared" si="380"/>
        <v>Submitted</v>
      </c>
      <c r="M3494" s="1">
        <v>762</v>
      </c>
      <c r="N3494" s="1" t="str">
        <f t="shared" si="381"/>
        <v>medium_risk</v>
      </c>
      <c r="O3494" s="1" t="str">
        <f t="shared" si="382"/>
        <v>Excellent</v>
      </c>
      <c r="P3494" s="1" t="str">
        <f t="shared" si="383"/>
        <v>Submitted</v>
      </c>
      <c r="Q3494" s="1" t="str">
        <f t="shared" si="384"/>
        <v>Valid</v>
      </c>
      <c r="R3494" s="1" t="s">
        <v>70</v>
      </c>
      <c r="S3494" s="4">
        <v>4462423</v>
      </c>
      <c r="T3494" s="1">
        <v>12.27</v>
      </c>
      <c r="U3494" s="1">
        <v>180</v>
      </c>
      <c r="V3494" s="1">
        <v>24791.24</v>
      </c>
      <c r="W3494" s="4">
        <f t="shared" si="385"/>
        <v>4562827.5175000001</v>
      </c>
      <c r="X3494" s="1" t="s">
        <v>39</v>
      </c>
      <c r="Y3494" s="1" t="s">
        <v>40</v>
      </c>
      <c r="Z3494" s="8">
        <v>48956</v>
      </c>
      <c r="AA3494" s="8" t="str">
        <f>TEXT(Table2[[#This Row],[Application_Date]],"yyy")</f>
        <v>2034</v>
      </c>
      <c r="AB3494" s="8" t="str">
        <f>TEXT(Table2[[#This Row],[Application_Date]],"mmmm")</f>
        <v>January</v>
      </c>
      <c r="AC3494" s="1" t="s">
        <v>61</v>
      </c>
      <c r="AD3494" s="1" t="s">
        <v>42</v>
      </c>
      <c r="AE3494" s="1" t="s">
        <v>66</v>
      </c>
    </row>
    <row r="3495" spans="1:31" x14ac:dyDescent="0.25">
      <c r="A3495" s="1" t="s">
        <v>7130</v>
      </c>
      <c r="B3495" s="1" t="str">
        <f>IF(COUNTIF($A$2:A3495,A3495)&gt;1,"Duplicate","Unique")</f>
        <v>Unique</v>
      </c>
      <c r="C3495" s="1" t="s">
        <v>7131</v>
      </c>
      <c r="D3495" s="1" t="s">
        <v>572</v>
      </c>
      <c r="E3495" s="1" t="str">
        <f t="shared" si="379"/>
        <v>Submitted</v>
      </c>
      <c r="F3495" s="1" t="s">
        <v>47</v>
      </c>
      <c r="G3495" s="1">
        <v>26</v>
      </c>
      <c r="H3495" s="1" t="s">
        <v>24</v>
      </c>
      <c r="I3495" s="1" t="s">
        <v>48</v>
      </c>
      <c r="J3495" s="1" t="s">
        <v>70</v>
      </c>
      <c r="K3495" s="4">
        <v>1954233</v>
      </c>
      <c r="L3495" s="4" t="str">
        <f t="shared" si="380"/>
        <v>Submitted</v>
      </c>
      <c r="M3495" s="1">
        <v>779</v>
      </c>
      <c r="N3495" s="1" t="str">
        <f t="shared" si="381"/>
        <v>medium_risk</v>
      </c>
      <c r="O3495" s="1" t="str">
        <f t="shared" si="382"/>
        <v>Excellent</v>
      </c>
      <c r="P3495" s="1" t="str">
        <f t="shared" si="383"/>
        <v>Submitted</v>
      </c>
      <c r="Q3495" s="1" t="str">
        <f t="shared" si="384"/>
        <v>Valid</v>
      </c>
      <c r="R3495" s="1" t="s">
        <v>38</v>
      </c>
      <c r="S3495" s="4">
        <v>4781838</v>
      </c>
      <c r="T3495" s="1">
        <v>8.02</v>
      </c>
      <c r="U3495" s="1">
        <v>36</v>
      </c>
      <c r="V3495" s="1">
        <v>132828.82999999999</v>
      </c>
      <c r="W3495" s="4">
        <f t="shared" si="385"/>
        <v>3195861.7617984689</v>
      </c>
      <c r="X3495" s="1" t="s">
        <v>105</v>
      </c>
      <c r="Y3495" s="1" t="s">
        <v>106</v>
      </c>
      <c r="Z3495" s="8">
        <v>48957</v>
      </c>
      <c r="AA3495" s="8" t="str">
        <f>TEXT(Table2[[#This Row],[Application_Date]],"yyy")</f>
        <v>2034</v>
      </c>
      <c r="AB3495" s="8" t="str">
        <f>TEXT(Table2[[#This Row],[Application_Date]],"mmmm")</f>
        <v>January</v>
      </c>
      <c r="AC3495" s="1" t="s">
        <v>52</v>
      </c>
      <c r="AD3495" s="1" t="s">
        <v>30</v>
      </c>
      <c r="AE3495" s="1" t="s">
        <v>66</v>
      </c>
    </row>
    <row r="3496" spans="1:31" x14ac:dyDescent="0.25">
      <c r="A3496" s="1" t="s">
        <v>7132</v>
      </c>
      <c r="B3496" s="1" t="str">
        <f>IF(COUNTIF($A$2:A3496,A3496)&gt;1,"Duplicate","Unique")</f>
        <v>Unique</v>
      </c>
      <c r="C3496" s="1" t="s">
        <v>7133</v>
      </c>
      <c r="D3496" s="1" t="s">
        <v>333</v>
      </c>
      <c r="E3496" s="1" t="str">
        <f t="shared" si="379"/>
        <v>Submitted</v>
      </c>
      <c r="F3496" s="1" t="s">
        <v>35</v>
      </c>
      <c r="G3496" s="1">
        <v>19</v>
      </c>
      <c r="H3496" s="1" t="s">
        <v>36</v>
      </c>
      <c r="I3496" s="1" t="s">
        <v>48</v>
      </c>
      <c r="J3496" s="1" t="s">
        <v>70</v>
      </c>
      <c r="K3496" s="4">
        <v>-50000</v>
      </c>
      <c r="L3496" s="4" t="str">
        <f t="shared" si="380"/>
        <v>Submitted</v>
      </c>
      <c r="M3496" s="1">
        <v>446</v>
      </c>
      <c r="N3496" s="1" t="str">
        <f t="shared" si="381"/>
        <v>High_risk</v>
      </c>
      <c r="O3496" s="1" t="str">
        <f t="shared" si="382"/>
        <v>Excellent</v>
      </c>
      <c r="P3496" s="1" t="str">
        <f t="shared" si="383"/>
        <v>Submitted</v>
      </c>
      <c r="Q3496" s="1" t="str">
        <f t="shared" si="384"/>
        <v>Valid</v>
      </c>
      <c r="R3496" s="1" t="s">
        <v>70</v>
      </c>
      <c r="S3496" s="4">
        <v>2938717</v>
      </c>
      <c r="T3496" s="1">
        <v>10.36</v>
      </c>
      <c r="U3496" s="1">
        <v>60</v>
      </c>
      <c r="V3496" s="1">
        <v>48978.62</v>
      </c>
      <c r="W3496" s="4">
        <f t="shared" si="385"/>
        <v>2537092.3433333337</v>
      </c>
      <c r="X3496" s="1" t="s">
        <v>59</v>
      </c>
      <c r="Y3496" s="1" t="s">
        <v>60</v>
      </c>
      <c r="Z3496" s="8">
        <v>48958</v>
      </c>
      <c r="AA3496" s="8" t="str">
        <f>TEXT(Table2[[#This Row],[Application_Date]],"yyy")</f>
        <v>2034</v>
      </c>
      <c r="AB3496" s="8" t="str">
        <f>TEXT(Table2[[#This Row],[Application_Date]],"mmmm")</f>
        <v>January</v>
      </c>
      <c r="AC3496" s="1" t="s">
        <v>41</v>
      </c>
      <c r="AD3496" s="1" t="s">
        <v>30</v>
      </c>
      <c r="AE3496" s="1" t="s">
        <v>43</v>
      </c>
    </row>
    <row r="3497" spans="1:31" x14ac:dyDescent="0.25">
      <c r="A3497" s="1" t="s">
        <v>7134</v>
      </c>
      <c r="B3497" s="1" t="str">
        <f>IF(COUNTIF($A$2:A3497,A3497)&gt;1,"Duplicate","Unique")</f>
        <v>Unique</v>
      </c>
      <c r="C3497" s="1" t="s">
        <v>7135</v>
      </c>
      <c r="D3497" s="1" t="s">
        <v>309</v>
      </c>
      <c r="E3497" s="1" t="str">
        <f t="shared" si="379"/>
        <v>Submitted</v>
      </c>
      <c r="F3497" s="1" t="s">
        <v>47</v>
      </c>
      <c r="G3497" s="1">
        <v>38</v>
      </c>
      <c r="H3497" s="1" t="s">
        <v>36</v>
      </c>
      <c r="I3497" s="1" t="s">
        <v>25</v>
      </c>
      <c r="J3497" s="1" t="s">
        <v>49</v>
      </c>
      <c r="K3497" s="4">
        <v>1273602</v>
      </c>
      <c r="L3497" s="4" t="str">
        <f t="shared" si="380"/>
        <v>Submitted</v>
      </c>
      <c r="M3497" s="1">
        <v>416</v>
      </c>
      <c r="N3497" s="1" t="str">
        <f t="shared" si="381"/>
        <v>High_risk</v>
      </c>
      <c r="O3497" s="1" t="str">
        <f t="shared" si="382"/>
        <v>Excellent</v>
      </c>
      <c r="P3497" s="1" t="str">
        <f t="shared" si="383"/>
        <v>Submitted</v>
      </c>
      <c r="Q3497" s="1" t="str">
        <f t="shared" si="384"/>
        <v>Valid</v>
      </c>
      <c r="R3497" s="1" t="s">
        <v>6</v>
      </c>
      <c r="S3497" s="4">
        <v>223696</v>
      </c>
      <c r="T3497" s="1">
        <v>16.18</v>
      </c>
      <c r="U3497" s="1">
        <v>36</v>
      </c>
      <c r="V3497" s="1">
        <v>6213.78</v>
      </c>
      <c r="W3497" s="4">
        <f t="shared" si="385"/>
        <v>301616.77333334694</v>
      </c>
      <c r="X3497" s="1" t="s">
        <v>105</v>
      </c>
      <c r="Y3497" s="1" t="s">
        <v>106</v>
      </c>
      <c r="Z3497" s="8">
        <v>48959</v>
      </c>
      <c r="AA3497" s="8" t="str">
        <f>TEXT(Table2[[#This Row],[Application_Date]],"yyy")</f>
        <v>2034</v>
      </c>
      <c r="AB3497" s="8" t="str">
        <f>TEXT(Table2[[#This Row],[Application_Date]],"mmmm")</f>
        <v>January</v>
      </c>
      <c r="AC3497" s="1" t="s">
        <v>41</v>
      </c>
      <c r="AD3497" s="1" t="s">
        <v>30</v>
      </c>
      <c r="AE3497" s="1" t="s">
        <v>62</v>
      </c>
    </row>
    <row r="3498" spans="1:31" x14ac:dyDescent="0.25">
      <c r="A3498" s="1" t="s">
        <v>7136</v>
      </c>
      <c r="B3498" s="1" t="str">
        <f>IF(COUNTIF($A$2:A3498,A3498)&gt;1,"Duplicate","Unique")</f>
        <v>Unique</v>
      </c>
      <c r="C3498" s="1" t="s">
        <v>7137</v>
      </c>
      <c r="D3498" s="1" t="s">
        <v>196</v>
      </c>
      <c r="E3498" s="1" t="str">
        <f t="shared" si="379"/>
        <v>Submitted</v>
      </c>
      <c r="F3498" s="1" t="s">
        <v>47</v>
      </c>
      <c r="G3498" s="1">
        <v>50</v>
      </c>
      <c r="H3498" s="1" t="s">
        <v>24</v>
      </c>
      <c r="I3498" s="1" t="s">
        <v>25</v>
      </c>
      <c r="J3498" s="1" t="s">
        <v>26</v>
      </c>
      <c r="K3498" s="4">
        <v>464512</v>
      </c>
      <c r="L3498" s="4" t="str">
        <f t="shared" si="380"/>
        <v>Submitted</v>
      </c>
      <c r="M3498" s="1">
        <v>458</v>
      </c>
      <c r="N3498" s="1" t="str">
        <f t="shared" si="381"/>
        <v>High_risk</v>
      </c>
      <c r="O3498" s="1" t="str">
        <f t="shared" si="382"/>
        <v>Excellent</v>
      </c>
      <c r="P3498" s="1" t="str">
        <f t="shared" si="383"/>
        <v>Submitted</v>
      </c>
      <c r="Q3498" s="1" t="str">
        <f t="shared" si="384"/>
        <v>Valid</v>
      </c>
      <c r="R3498" s="1" t="s">
        <v>70</v>
      </c>
      <c r="S3498" s="4">
        <v>3573096</v>
      </c>
      <c r="T3498" s="1">
        <v>7.19</v>
      </c>
      <c r="U3498" s="1">
        <v>24</v>
      </c>
      <c r="V3498" s="1">
        <v>148879</v>
      </c>
      <c r="W3498" s="4">
        <f t="shared" si="385"/>
        <v>2140907.3820348149</v>
      </c>
      <c r="X3498" s="1" t="s">
        <v>779</v>
      </c>
      <c r="Y3498" s="1" t="s">
        <v>40</v>
      </c>
      <c r="Z3498" s="8">
        <v>48960</v>
      </c>
      <c r="AA3498" s="8" t="str">
        <f>TEXT(Table2[[#This Row],[Application_Date]],"yyy")</f>
        <v>2034</v>
      </c>
      <c r="AB3498" s="8" t="str">
        <f>TEXT(Table2[[#This Row],[Application_Date]],"mmmm")</f>
        <v>January</v>
      </c>
      <c r="AC3498" s="1" t="s">
        <v>61</v>
      </c>
      <c r="AD3498" s="1" t="s">
        <v>30</v>
      </c>
      <c r="AE3498" s="1" t="s">
        <v>66</v>
      </c>
    </row>
    <row r="3499" spans="1:31" x14ac:dyDescent="0.25">
      <c r="A3499" s="1" t="s">
        <v>7138</v>
      </c>
      <c r="B3499" s="1" t="str">
        <f>IF(COUNTIF($A$2:A3499,A3499)&gt;1,"Duplicate","Unique")</f>
        <v>Unique</v>
      </c>
      <c r="C3499" s="1" t="s">
        <v>7139</v>
      </c>
      <c r="D3499" s="1" t="s">
        <v>199</v>
      </c>
      <c r="E3499" s="1" t="str">
        <f t="shared" si="379"/>
        <v>Submitted</v>
      </c>
      <c r="F3499" s="1" t="s">
        <v>47</v>
      </c>
      <c r="G3499" s="1">
        <v>22</v>
      </c>
      <c r="H3499" s="1" t="s">
        <v>36</v>
      </c>
      <c r="I3499" s="1" t="s">
        <v>25</v>
      </c>
      <c r="J3499" s="1" t="s">
        <v>70</v>
      </c>
      <c r="K3499" s="4">
        <v>308477</v>
      </c>
      <c r="L3499" s="4" t="str">
        <f t="shared" si="380"/>
        <v>Submitted</v>
      </c>
      <c r="M3499" s="1">
        <v>427</v>
      </c>
      <c r="N3499" s="1" t="str">
        <f t="shared" si="381"/>
        <v>High_risk</v>
      </c>
      <c r="O3499" s="1" t="str">
        <f t="shared" si="382"/>
        <v>Excellent</v>
      </c>
      <c r="P3499" s="1" t="str">
        <f t="shared" si="383"/>
        <v>Submitted</v>
      </c>
      <c r="Q3499" s="1" t="str">
        <f t="shared" si="384"/>
        <v>Valid</v>
      </c>
      <c r="R3499" s="1" t="s">
        <v>82</v>
      </c>
      <c r="S3499" s="4">
        <v>329304</v>
      </c>
      <c r="T3499" s="1">
        <v>12.72</v>
      </c>
      <c r="U3499" s="1">
        <v>60</v>
      </c>
      <c r="V3499" s="1">
        <v>5488.4</v>
      </c>
      <c r="W3499" s="4">
        <f t="shared" si="385"/>
        <v>349062.24</v>
      </c>
      <c r="X3499" s="1" t="s">
        <v>95</v>
      </c>
      <c r="Y3499" s="1" t="s">
        <v>96</v>
      </c>
      <c r="Z3499" s="8">
        <v>48961</v>
      </c>
      <c r="AA3499" s="8" t="str">
        <f>TEXT(Table2[[#This Row],[Application_Date]],"yyy")</f>
        <v>2034</v>
      </c>
      <c r="AB3499" s="8" t="str">
        <f>TEXT(Table2[[#This Row],[Application_Date]],"mmmm")</f>
        <v>January</v>
      </c>
      <c r="AC3499" s="1" t="s">
        <v>61</v>
      </c>
      <c r="AD3499" s="1" t="s">
        <v>42</v>
      </c>
      <c r="AE3499" s="1" t="s">
        <v>43</v>
      </c>
    </row>
    <row r="3500" spans="1:31" x14ac:dyDescent="0.25">
      <c r="A3500" s="1" t="s">
        <v>7140</v>
      </c>
      <c r="B3500" s="1" t="str">
        <f>IF(COUNTIF($A$2:A3500,A3500)&gt;1,"Duplicate","Unique")</f>
        <v>Unique</v>
      </c>
      <c r="C3500" s="1" t="s">
        <v>7141</v>
      </c>
      <c r="D3500" s="1" t="s">
        <v>89</v>
      </c>
      <c r="E3500" s="1" t="str">
        <f t="shared" si="379"/>
        <v>Submitted</v>
      </c>
      <c r="F3500" s="1" t="s">
        <v>47</v>
      </c>
      <c r="G3500" s="1">
        <v>52</v>
      </c>
      <c r="H3500" s="1" t="s">
        <v>24</v>
      </c>
      <c r="I3500" s="1" t="s">
        <v>25</v>
      </c>
      <c r="J3500" s="1" t="s">
        <v>49</v>
      </c>
      <c r="K3500" s="4">
        <v>312346</v>
      </c>
      <c r="L3500" s="4" t="str">
        <f t="shared" si="380"/>
        <v>Submitted</v>
      </c>
      <c r="M3500" s="1">
        <v>619</v>
      </c>
      <c r="N3500" s="1" t="str">
        <f t="shared" si="381"/>
        <v>low_risk</v>
      </c>
      <c r="O3500" s="1" t="str">
        <f t="shared" si="382"/>
        <v>Excellent</v>
      </c>
      <c r="P3500" s="1" t="str">
        <f t="shared" si="383"/>
        <v>Submitted</v>
      </c>
      <c r="Q3500" s="1" t="str">
        <f t="shared" si="384"/>
        <v>Valid</v>
      </c>
      <c r="R3500" s="1" t="s">
        <v>38</v>
      </c>
      <c r="S3500" s="4">
        <v>1519203</v>
      </c>
      <c r="T3500" s="1">
        <v>18.72</v>
      </c>
      <c r="U3500" s="1">
        <v>12</v>
      </c>
      <c r="V3500" s="1">
        <v>126600.25</v>
      </c>
      <c r="W3500" s="4">
        <f t="shared" si="385"/>
        <v>2369986.5934363115</v>
      </c>
      <c r="X3500" s="1" t="s">
        <v>85</v>
      </c>
      <c r="Y3500" s="1" t="s">
        <v>86</v>
      </c>
      <c r="Z3500" s="8">
        <v>48962</v>
      </c>
      <c r="AA3500" s="8" t="str">
        <f>TEXT(Table2[[#This Row],[Application_Date]],"yyy")</f>
        <v>2034</v>
      </c>
      <c r="AB3500" s="8" t="str">
        <f>TEXT(Table2[[#This Row],[Application_Date]],"mmmm")</f>
        <v>January</v>
      </c>
      <c r="AC3500" s="1" t="s">
        <v>61</v>
      </c>
      <c r="AD3500" s="1" t="s">
        <v>30</v>
      </c>
      <c r="AE3500" s="1" t="s">
        <v>31</v>
      </c>
    </row>
    <row r="3501" spans="1:31" x14ac:dyDescent="0.25">
      <c r="A3501" s="1" t="s">
        <v>7142</v>
      </c>
      <c r="B3501" s="1" t="str">
        <f>IF(COUNTIF($A$2:A3501,A3501)&gt;1,"Duplicate","Unique")</f>
        <v>Unique</v>
      </c>
      <c r="C3501" s="1" t="s">
        <v>7143</v>
      </c>
      <c r="D3501" s="1" t="s">
        <v>296</v>
      </c>
      <c r="E3501" s="1" t="str">
        <f t="shared" si="379"/>
        <v>Submitted</v>
      </c>
      <c r="F3501" s="1" t="s">
        <v>35</v>
      </c>
      <c r="G3501" s="1">
        <v>43</v>
      </c>
      <c r="H3501" s="1" t="s">
        <v>24</v>
      </c>
      <c r="I3501" s="1" t="s">
        <v>25</v>
      </c>
      <c r="J3501" s="1" t="s">
        <v>49</v>
      </c>
      <c r="K3501" s="4">
        <v>1956067</v>
      </c>
      <c r="L3501" s="4" t="str">
        <f t="shared" si="380"/>
        <v>Submitted</v>
      </c>
      <c r="M3501" s="1">
        <v>750</v>
      </c>
      <c r="N3501" s="1" t="str">
        <f t="shared" si="381"/>
        <v>medium_risk</v>
      </c>
      <c r="O3501" s="1" t="str">
        <f t="shared" si="382"/>
        <v>Excellent</v>
      </c>
      <c r="P3501" s="1" t="str">
        <f t="shared" si="383"/>
        <v>Submitted</v>
      </c>
      <c r="Q3501" s="1" t="str">
        <f t="shared" si="384"/>
        <v>Valid</v>
      </c>
      <c r="R3501" s="1" t="s">
        <v>82</v>
      </c>
      <c r="S3501" s="4">
        <v>786524</v>
      </c>
      <c r="T3501" s="1">
        <v>7.76</v>
      </c>
      <c r="U3501" s="1">
        <v>120</v>
      </c>
      <c r="V3501" s="1">
        <v>6554.37</v>
      </c>
      <c r="W3501" s="4">
        <f t="shared" si="385"/>
        <v>508618.85333333327</v>
      </c>
      <c r="X3501" s="1" t="s">
        <v>28</v>
      </c>
      <c r="Y3501" s="1" t="s">
        <v>29</v>
      </c>
      <c r="Z3501" s="8">
        <v>48963</v>
      </c>
      <c r="AA3501" s="8" t="str">
        <f>TEXT(Table2[[#This Row],[Application_Date]],"yyy")</f>
        <v>2034</v>
      </c>
      <c r="AB3501" s="8" t="str">
        <f>TEXT(Table2[[#This Row],[Application_Date]],"mmmm")</f>
        <v>January</v>
      </c>
      <c r="AC3501" s="1" t="s">
        <v>52</v>
      </c>
      <c r="AD3501" s="1" t="s">
        <v>30</v>
      </c>
      <c r="AE3501" s="1" t="s">
        <v>31</v>
      </c>
    </row>
    <row r="3502" spans="1:31" x14ac:dyDescent="0.25">
      <c r="A3502" s="1" t="s">
        <v>7144</v>
      </c>
      <c r="B3502" s="1" t="str">
        <f>IF(COUNTIF($A$2:A3502,A3502)&gt;1,"Duplicate","Unique")</f>
        <v>Unique</v>
      </c>
      <c r="C3502" s="1" t="s">
        <v>7145</v>
      </c>
      <c r="D3502" s="1" t="s">
        <v>454</v>
      </c>
      <c r="E3502" s="1" t="str">
        <f t="shared" si="379"/>
        <v>Submitted</v>
      </c>
      <c r="F3502" s="1" t="s">
        <v>47</v>
      </c>
      <c r="G3502" s="1">
        <v>54</v>
      </c>
      <c r="H3502" s="1" t="s">
        <v>36</v>
      </c>
      <c r="I3502" s="1" t="s">
        <v>48</v>
      </c>
      <c r="J3502" s="1" t="s">
        <v>26</v>
      </c>
      <c r="K3502" s="4">
        <v>659455</v>
      </c>
      <c r="L3502" s="4" t="str">
        <f t="shared" si="380"/>
        <v>Submitted</v>
      </c>
      <c r="M3502" s="1">
        <v>727</v>
      </c>
      <c r="N3502" s="1" t="str">
        <f t="shared" si="381"/>
        <v>low_risk</v>
      </c>
      <c r="O3502" s="1" t="str">
        <f t="shared" si="382"/>
        <v>Excellent</v>
      </c>
      <c r="P3502" s="1" t="str">
        <f t="shared" si="383"/>
        <v>Submitted</v>
      </c>
      <c r="Q3502" s="1" t="str">
        <f t="shared" si="384"/>
        <v>Valid</v>
      </c>
      <c r="R3502" s="1" t="s">
        <v>6</v>
      </c>
      <c r="S3502" s="4">
        <v>1739474</v>
      </c>
      <c r="T3502" s="1">
        <v>16.170000000000002</v>
      </c>
      <c r="U3502" s="1">
        <v>180</v>
      </c>
      <c r="V3502" s="1">
        <v>9663.74</v>
      </c>
      <c r="W3502" s="4">
        <f t="shared" si="385"/>
        <v>2343941.2150000003</v>
      </c>
      <c r="X3502" s="1" t="s">
        <v>105</v>
      </c>
      <c r="Y3502" s="1" t="s">
        <v>106</v>
      </c>
      <c r="Z3502" s="8">
        <v>48964</v>
      </c>
      <c r="AA3502" s="8" t="str">
        <f>TEXT(Table2[[#This Row],[Application_Date]],"yyy")</f>
        <v>2034</v>
      </c>
      <c r="AB3502" s="8" t="str">
        <f>TEXT(Table2[[#This Row],[Application_Date]],"mmmm")</f>
        <v>January</v>
      </c>
      <c r="AC3502" s="1" t="s">
        <v>61</v>
      </c>
      <c r="AD3502" s="1" t="s">
        <v>30</v>
      </c>
      <c r="AE3502" s="1" t="s">
        <v>62</v>
      </c>
    </row>
    <row r="3503" spans="1:31" x14ac:dyDescent="0.25">
      <c r="A3503" s="1" t="s">
        <v>7146</v>
      </c>
      <c r="B3503" s="1" t="str">
        <f>IF(COUNTIF($A$2:A3503,A3503)&gt;1,"Duplicate","Unique")</f>
        <v>Unique</v>
      </c>
      <c r="C3503" s="1" t="s">
        <v>7147</v>
      </c>
      <c r="D3503" s="1" t="s">
        <v>366</v>
      </c>
      <c r="E3503" s="1" t="str">
        <f t="shared" si="379"/>
        <v>Submitted</v>
      </c>
      <c r="F3503" s="1" t="s">
        <v>35</v>
      </c>
      <c r="G3503" s="1">
        <v>27</v>
      </c>
      <c r="H3503" s="1" t="s">
        <v>24</v>
      </c>
      <c r="I3503" s="1" t="s">
        <v>25</v>
      </c>
      <c r="J3503" s="1" t="s">
        <v>70</v>
      </c>
      <c r="K3503" s="4">
        <v>2119395</v>
      </c>
      <c r="L3503" s="4" t="str">
        <f t="shared" si="380"/>
        <v>Submitted</v>
      </c>
      <c r="M3503" s="1">
        <v>375</v>
      </c>
      <c r="N3503" s="1" t="str">
        <f t="shared" si="381"/>
        <v>High_risk</v>
      </c>
      <c r="O3503" s="1" t="str">
        <f t="shared" si="382"/>
        <v>Excellent</v>
      </c>
      <c r="P3503" s="1" t="str">
        <f t="shared" si="383"/>
        <v>Submitted</v>
      </c>
      <c r="Q3503" s="1" t="str">
        <f t="shared" si="384"/>
        <v>Valid</v>
      </c>
      <c r="R3503" s="1" t="s">
        <v>6</v>
      </c>
      <c r="S3503" s="4">
        <v>2998953</v>
      </c>
      <c r="T3503" s="1">
        <v>7.88</v>
      </c>
      <c r="U3503" s="1">
        <v>60</v>
      </c>
      <c r="V3503" s="1">
        <v>49982.55</v>
      </c>
      <c r="W3503" s="4">
        <f t="shared" si="385"/>
        <v>1969312.470000138</v>
      </c>
      <c r="X3503" s="1" t="s">
        <v>85</v>
      </c>
      <c r="Y3503" s="1" t="s">
        <v>86</v>
      </c>
      <c r="Z3503" s="8">
        <v>48965</v>
      </c>
      <c r="AA3503" s="8" t="str">
        <f>TEXT(Table2[[#This Row],[Application_Date]],"yyy")</f>
        <v>2034</v>
      </c>
      <c r="AB3503" s="8" t="str">
        <f>TEXT(Table2[[#This Row],[Application_Date]],"mmmm")</f>
        <v>January</v>
      </c>
      <c r="AC3503" s="1" t="s">
        <v>61</v>
      </c>
      <c r="AD3503" s="1" t="s">
        <v>30</v>
      </c>
      <c r="AE3503" s="1" t="s">
        <v>66</v>
      </c>
    </row>
    <row r="3504" spans="1:31" x14ac:dyDescent="0.25">
      <c r="A3504" s="1" t="s">
        <v>7148</v>
      </c>
      <c r="B3504" s="1" t="str">
        <f>IF(COUNTIF($A$2:A3504,A3504)&gt;1,"Duplicate","Unique")</f>
        <v>Unique</v>
      </c>
      <c r="C3504" s="1" t="s">
        <v>7149</v>
      </c>
      <c r="D3504" s="1" t="s">
        <v>160</v>
      </c>
      <c r="E3504" s="1" t="str">
        <f t="shared" si="379"/>
        <v>Submitted</v>
      </c>
      <c r="F3504" s="1" t="s">
        <v>47</v>
      </c>
      <c r="G3504" s="1">
        <v>48</v>
      </c>
      <c r="H3504" s="1" t="s">
        <v>36</v>
      </c>
      <c r="I3504" s="1" t="s">
        <v>48</v>
      </c>
      <c r="J3504" s="1" t="s">
        <v>49</v>
      </c>
      <c r="K3504" s="4">
        <v>497514</v>
      </c>
      <c r="L3504" s="4" t="str">
        <f t="shared" si="380"/>
        <v>Submitted</v>
      </c>
      <c r="M3504" s="1">
        <v>475</v>
      </c>
      <c r="N3504" s="1" t="str">
        <f t="shared" si="381"/>
        <v>High_risk</v>
      </c>
      <c r="O3504" s="1" t="str">
        <f t="shared" si="382"/>
        <v>Excellent</v>
      </c>
      <c r="P3504" s="1" t="str">
        <f t="shared" si="383"/>
        <v>Submitted</v>
      </c>
      <c r="Q3504" s="1" t="str">
        <f t="shared" si="384"/>
        <v>Valid</v>
      </c>
      <c r="R3504" s="1" t="s">
        <v>6</v>
      </c>
      <c r="S3504" s="4">
        <v>4195291</v>
      </c>
      <c r="T3504" s="1">
        <v>17.79</v>
      </c>
      <c r="U3504" s="1">
        <v>12</v>
      </c>
      <c r="V3504" s="1">
        <v>349607.58</v>
      </c>
      <c r="W3504" s="4">
        <f t="shared" si="385"/>
        <v>6219632.4330549529</v>
      </c>
      <c r="X3504" s="1" t="s">
        <v>59</v>
      </c>
      <c r="Y3504" s="1" t="s">
        <v>60</v>
      </c>
      <c r="Z3504" s="8">
        <v>48966</v>
      </c>
      <c r="AA3504" s="8" t="str">
        <f>TEXT(Table2[[#This Row],[Application_Date]],"yyy")</f>
        <v>2034</v>
      </c>
      <c r="AB3504" s="8" t="str">
        <f>TEXT(Table2[[#This Row],[Application_Date]],"mmmm")</f>
        <v>January</v>
      </c>
      <c r="AC3504" s="1" t="s">
        <v>61</v>
      </c>
      <c r="AD3504" s="1" t="s">
        <v>30</v>
      </c>
      <c r="AE3504" s="1" t="s">
        <v>31</v>
      </c>
    </row>
    <row r="3505" spans="1:31" x14ac:dyDescent="0.25">
      <c r="A3505" s="1" t="s">
        <v>7150</v>
      </c>
      <c r="B3505" s="1" t="str">
        <f>IF(COUNTIF($A$2:A3505,A3505)&gt;1,"Duplicate","Unique")</f>
        <v>Unique</v>
      </c>
      <c r="C3505" s="1" t="s">
        <v>7151</v>
      </c>
      <c r="D3505" s="1" t="s">
        <v>160</v>
      </c>
      <c r="E3505" s="1" t="str">
        <f t="shared" si="379"/>
        <v>Submitted</v>
      </c>
      <c r="F3505" s="1" t="s">
        <v>35</v>
      </c>
      <c r="G3505" s="1">
        <v>61</v>
      </c>
      <c r="H3505" s="1" t="s">
        <v>24</v>
      </c>
      <c r="I3505" s="1" t="s">
        <v>25</v>
      </c>
      <c r="J3505" s="1" t="s">
        <v>37</v>
      </c>
      <c r="K3505" s="4">
        <v>1151112</v>
      </c>
      <c r="L3505" s="4" t="str">
        <f t="shared" si="380"/>
        <v>Submitted</v>
      </c>
      <c r="M3505" s="1">
        <v>469</v>
      </c>
      <c r="N3505" s="1" t="str">
        <f t="shared" si="381"/>
        <v>High_risk</v>
      </c>
      <c r="O3505" s="1" t="str">
        <f t="shared" si="382"/>
        <v>Excellent</v>
      </c>
      <c r="P3505" s="1" t="str">
        <f t="shared" si="383"/>
        <v>Submitted</v>
      </c>
      <c r="Q3505" s="1" t="str">
        <f t="shared" si="384"/>
        <v>Valid</v>
      </c>
      <c r="R3505" s="1" t="s">
        <v>6</v>
      </c>
      <c r="S3505" s="4">
        <v>4049968</v>
      </c>
      <c r="T3505" s="1">
        <v>15.86</v>
      </c>
      <c r="U3505" s="1">
        <v>120</v>
      </c>
      <c r="V3505" s="1">
        <v>33749.730000000003</v>
      </c>
      <c r="W3505" s="4">
        <f t="shared" si="385"/>
        <v>5352707.7066666661</v>
      </c>
      <c r="X3505" s="1" t="s">
        <v>39</v>
      </c>
      <c r="Y3505" s="1" t="s">
        <v>40</v>
      </c>
      <c r="Z3505" s="8">
        <v>48967</v>
      </c>
      <c r="AA3505" s="8" t="str">
        <f>TEXT(Table2[[#This Row],[Application_Date]],"yyy")</f>
        <v>2034</v>
      </c>
      <c r="AB3505" s="8" t="str">
        <f>TEXT(Table2[[#This Row],[Application_Date]],"mmmm")</f>
        <v>January</v>
      </c>
      <c r="AC3505" s="1" t="s">
        <v>61</v>
      </c>
      <c r="AD3505" s="1" t="s">
        <v>42</v>
      </c>
      <c r="AE3505" s="1" t="s">
        <v>31</v>
      </c>
    </row>
    <row r="3506" spans="1:31" x14ac:dyDescent="0.25">
      <c r="A3506" s="1" t="s">
        <v>7152</v>
      </c>
      <c r="B3506" s="1" t="str">
        <f>IF(COUNTIF($A$2:A3506,A3506)&gt;1,"Duplicate","Unique")</f>
        <v>Unique</v>
      </c>
      <c r="C3506" s="1" t="s">
        <v>7153</v>
      </c>
      <c r="D3506" s="1" t="s">
        <v>154</v>
      </c>
      <c r="E3506" s="1" t="str">
        <f t="shared" si="379"/>
        <v>Submitted</v>
      </c>
      <c r="F3506" s="1" t="s">
        <v>35</v>
      </c>
      <c r="G3506" s="1">
        <v>24</v>
      </c>
      <c r="H3506" s="1" t="s">
        <v>24</v>
      </c>
      <c r="I3506" s="1" t="s">
        <v>48</v>
      </c>
      <c r="J3506" s="1" t="s">
        <v>37</v>
      </c>
      <c r="K3506" s="4">
        <v>437545</v>
      </c>
      <c r="L3506" s="4" t="str">
        <f t="shared" si="380"/>
        <v>Submitted</v>
      </c>
      <c r="M3506" s="1">
        <v>319</v>
      </c>
      <c r="N3506" s="1" t="str">
        <f t="shared" si="381"/>
        <v>High_risk</v>
      </c>
      <c r="O3506" s="1" t="str">
        <f t="shared" si="382"/>
        <v>Excellent</v>
      </c>
      <c r="P3506" s="1" t="str">
        <f t="shared" si="383"/>
        <v>Submitted</v>
      </c>
      <c r="Q3506" s="1" t="str">
        <f t="shared" si="384"/>
        <v>Valid</v>
      </c>
      <c r="R3506" s="1" t="s">
        <v>6</v>
      </c>
      <c r="S3506" s="4">
        <v>2941571</v>
      </c>
      <c r="T3506" s="1">
        <v>16.59</v>
      </c>
      <c r="U3506" s="1">
        <v>60</v>
      </c>
      <c r="V3506" s="1">
        <v>49026.18</v>
      </c>
      <c r="W3506" s="4">
        <f t="shared" si="385"/>
        <v>4066721.9075000002</v>
      </c>
      <c r="X3506" s="1" t="s">
        <v>50</v>
      </c>
      <c r="Y3506" s="1" t="s">
        <v>51</v>
      </c>
      <c r="Z3506" s="8">
        <v>48968</v>
      </c>
      <c r="AA3506" s="8" t="str">
        <f>TEXT(Table2[[#This Row],[Application_Date]],"yyy")</f>
        <v>2034</v>
      </c>
      <c r="AB3506" s="8" t="str">
        <f>TEXT(Table2[[#This Row],[Application_Date]],"mmmm")</f>
        <v>January</v>
      </c>
      <c r="AC3506" s="1" t="s">
        <v>61</v>
      </c>
      <c r="AD3506" s="1" t="s">
        <v>42</v>
      </c>
      <c r="AE3506" s="1" t="s">
        <v>31</v>
      </c>
    </row>
    <row r="3507" spans="1:31" x14ac:dyDescent="0.25">
      <c r="A3507" s="1" t="s">
        <v>7154</v>
      </c>
      <c r="B3507" s="1" t="str">
        <f>IF(COUNTIF($A$2:A3507,A3507)&gt;1,"Duplicate","Unique")</f>
        <v>Unique</v>
      </c>
      <c r="C3507" s="1" t="s">
        <v>7155</v>
      </c>
      <c r="D3507" s="1" t="s">
        <v>207</v>
      </c>
      <c r="E3507" s="1" t="str">
        <f t="shared" si="379"/>
        <v>Submitted</v>
      </c>
      <c r="F3507" s="1" t="s">
        <v>47</v>
      </c>
      <c r="G3507" s="1">
        <v>44</v>
      </c>
      <c r="H3507" s="1" t="s">
        <v>24</v>
      </c>
      <c r="I3507" s="1" t="s">
        <v>48</v>
      </c>
      <c r="J3507" s="1" t="s">
        <v>49</v>
      </c>
      <c r="K3507" s="4">
        <v>1636249</v>
      </c>
      <c r="L3507" s="4" t="str">
        <f t="shared" si="380"/>
        <v>Submitted</v>
      </c>
      <c r="M3507" s="1">
        <v>360</v>
      </c>
      <c r="N3507" s="1" t="str">
        <f t="shared" si="381"/>
        <v>High_risk</v>
      </c>
      <c r="O3507" s="1" t="str">
        <f t="shared" si="382"/>
        <v>Excellent</v>
      </c>
      <c r="P3507" s="1" t="str">
        <f t="shared" si="383"/>
        <v>Submitted</v>
      </c>
      <c r="Q3507" s="1" t="str">
        <f t="shared" si="384"/>
        <v>Valid</v>
      </c>
      <c r="R3507" s="1" t="s">
        <v>27</v>
      </c>
      <c r="S3507" s="4">
        <v>4384992</v>
      </c>
      <c r="T3507" s="1">
        <v>18.25</v>
      </c>
      <c r="U3507" s="1">
        <v>120</v>
      </c>
      <c r="V3507" s="1">
        <v>36541.599999999999</v>
      </c>
      <c r="W3507" s="4">
        <f t="shared" si="385"/>
        <v>6668842</v>
      </c>
      <c r="X3507" s="1" t="s">
        <v>95</v>
      </c>
      <c r="Y3507" s="1" t="s">
        <v>96</v>
      </c>
      <c r="Z3507" s="8">
        <v>48969</v>
      </c>
      <c r="AA3507" s="8" t="str">
        <f>TEXT(Table2[[#This Row],[Application_Date]],"yyy")</f>
        <v>2034</v>
      </c>
      <c r="AB3507" s="8" t="str">
        <f>TEXT(Table2[[#This Row],[Application_Date]],"mmmm")</f>
        <v>January</v>
      </c>
      <c r="AC3507" s="1" t="s">
        <v>41</v>
      </c>
      <c r="AD3507" s="1" t="s">
        <v>30</v>
      </c>
      <c r="AE3507" s="1" t="s">
        <v>66</v>
      </c>
    </row>
    <row r="3508" spans="1:31" x14ac:dyDescent="0.25">
      <c r="A3508" s="1" t="s">
        <v>7156</v>
      </c>
      <c r="B3508" s="1" t="str">
        <f>IF(COUNTIF($A$2:A3508,A3508)&gt;1,"Duplicate","Unique")</f>
        <v>Unique</v>
      </c>
      <c r="C3508" s="1" t="s">
        <v>7157</v>
      </c>
      <c r="D3508" s="1" t="s">
        <v>229</v>
      </c>
      <c r="E3508" s="1" t="str">
        <f t="shared" si="379"/>
        <v>Submitted</v>
      </c>
      <c r="F3508" s="1" t="s">
        <v>47</v>
      </c>
      <c r="G3508" s="1">
        <v>63</v>
      </c>
      <c r="H3508" s="1" t="s">
        <v>36</v>
      </c>
      <c r="I3508" s="1" t="s">
        <v>48</v>
      </c>
      <c r="J3508" s="1" t="s">
        <v>70</v>
      </c>
      <c r="K3508" s="4">
        <v>1861847</v>
      </c>
      <c r="L3508" s="4" t="str">
        <f t="shared" si="380"/>
        <v>Submitted</v>
      </c>
      <c r="M3508" s="1">
        <v>580</v>
      </c>
      <c r="N3508" s="1" t="str">
        <f t="shared" si="381"/>
        <v>High_risk</v>
      </c>
      <c r="O3508" s="1" t="str">
        <f t="shared" si="382"/>
        <v>Excellent</v>
      </c>
      <c r="P3508" s="1" t="str">
        <f t="shared" si="383"/>
        <v>Submitted</v>
      </c>
      <c r="Q3508" s="1" t="str">
        <f t="shared" si="384"/>
        <v>Valid</v>
      </c>
      <c r="R3508" s="1" t="s">
        <v>27</v>
      </c>
      <c r="S3508" s="4">
        <v>385741</v>
      </c>
      <c r="T3508" s="1">
        <v>17.07</v>
      </c>
      <c r="U3508" s="1">
        <v>24</v>
      </c>
      <c r="V3508" s="1">
        <v>16072.54</v>
      </c>
      <c r="W3508" s="4">
        <f t="shared" si="385"/>
        <v>548716.5728288648</v>
      </c>
      <c r="X3508" s="1" t="s">
        <v>39</v>
      </c>
      <c r="Y3508" s="1" t="s">
        <v>40</v>
      </c>
      <c r="Z3508" s="8">
        <v>48970</v>
      </c>
      <c r="AA3508" s="8" t="str">
        <f>TEXT(Table2[[#This Row],[Application_Date]],"yyy")</f>
        <v>2034</v>
      </c>
      <c r="AB3508" s="8" t="str">
        <f>TEXT(Table2[[#This Row],[Application_Date]],"mmmm")</f>
        <v>January</v>
      </c>
      <c r="AC3508" s="1" t="s">
        <v>41</v>
      </c>
      <c r="AD3508" s="1" t="s">
        <v>30</v>
      </c>
      <c r="AE3508" s="1" t="s">
        <v>62</v>
      </c>
    </row>
    <row r="3509" spans="1:31" x14ac:dyDescent="0.25">
      <c r="A3509" s="1" t="s">
        <v>7158</v>
      </c>
      <c r="B3509" s="1" t="str">
        <f>IF(COUNTIF($A$2:A3509,A3509)&gt;1,"Duplicate","Unique")</f>
        <v>Unique</v>
      </c>
      <c r="C3509" s="1" t="s">
        <v>7159</v>
      </c>
      <c r="D3509" s="1" t="s">
        <v>65</v>
      </c>
      <c r="E3509" s="1" t="str">
        <f t="shared" si="379"/>
        <v>Submitted</v>
      </c>
      <c r="F3509" s="1" t="s">
        <v>47</v>
      </c>
      <c r="G3509" s="1">
        <v>30</v>
      </c>
      <c r="H3509" s="1" t="s">
        <v>36</v>
      </c>
      <c r="I3509" s="1" t="s">
        <v>48</v>
      </c>
      <c r="J3509" s="1" t="s">
        <v>70</v>
      </c>
      <c r="K3509" s="4">
        <v>416829</v>
      </c>
      <c r="L3509" s="4" t="str">
        <f t="shared" si="380"/>
        <v>Submitted</v>
      </c>
      <c r="M3509" s="1">
        <v>794</v>
      </c>
      <c r="N3509" s="1" t="str">
        <f t="shared" si="381"/>
        <v>medium_risk</v>
      </c>
      <c r="O3509" s="1" t="str">
        <f t="shared" si="382"/>
        <v>Excellent</v>
      </c>
      <c r="P3509" s="1" t="str">
        <f t="shared" si="383"/>
        <v>Submitted</v>
      </c>
      <c r="Q3509" s="1" t="str">
        <f t="shared" si="384"/>
        <v>Valid</v>
      </c>
      <c r="R3509" s="1" t="s">
        <v>82</v>
      </c>
      <c r="S3509" s="4">
        <v>402862</v>
      </c>
      <c r="T3509" s="1">
        <v>18.04</v>
      </c>
      <c r="U3509" s="1">
        <v>120</v>
      </c>
      <c r="V3509" s="1">
        <v>3357.18</v>
      </c>
      <c r="W3509" s="4">
        <f t="shared" si="385"/>
        <v>605635.87333333329</v>
      </c>
      <c r="X3509" s="1" t="s">
        <v>85</v>
      </c>
      <c r="Y3509" s="1" t="s">
        <v>86</v>
      </c>
      <c r="Z3509" s="8">
        <v>48971</v>
      </c>
      <c r="AA3509" s="8" t="str">
        <f>TEXT(Table2[[#This Row],[Application_Date]],"yyy")</f>
        <v>2034</v>
      </c>
      <c r="AB3509" s="8" t="str">
        <f>TEXT(Table2[[#This Row],[Application_Date]],"mmmm")</f>
        <v>January</v>
      </c>
      <c r="AC3509" s="1" t="s">
        <v>61</v>
      </c>
      <c r="AD3509" s="1" t="s">
        <v>42</v>
      </c>
      <c r="AE3509" s="1" t="s">
        <v>43</v>
      </c>
    </row>
    <row r="3510" spans="1:31" x14ac:dyDescent="0.25">
      <c r="A3510" s="1" t="s">
        <v>7160</v>
      </c>
      <c r="B3510" s="1" t="str">
        <f>IF(COUNTIF($A$2:A3510,A3510)&gt;1,"Duplicate","Unique")</f>
        <v>Unique</v>
      </c>
      <c r="C3510" s="1" t="s">
        <v>7161</v>
      </c>
      <c r="D3510" s="1" t="s">
        <v>177</v>
      </c>
      <c r="E3510" s="1" t="str">
        <f t="shared" si="379"/>
        <v>Submitted</v>
      </c>
      <c r="F3510" s="1" t="s">
        <v>35</v>
      </c>
      <c r="G3510" s="1">
        <v>33</v>
      </c>
      <c r="H3510" s="1" t="s">
        <v>36</v>
      </c>
      <c r="I3510" s="1" t="s">
        <v>25</v>
      </c>
      <c r="J3510" s="1" t="s">
        <v>26</v>
      </c>
      <c r="K3510" s="4">
        <v>1727302</v>
      </c>
      <c r="L3510" s="4" t="str">
        <f t="shared" si="380"/>
        <v>Submitted</v>
      </c>
      <c r="M3510" s="1">
        <v>493</v>
      </c>
      <c r="N3510" s="1" t="str">
        <f t="shared" si="381"/>
        <v>High_risk</v>
      </c>
      <c r="O3510" s="1" t="str">
        <f t="shared" si="382"/>
        <v>Excellent</v>
      </c>
      <c r="P3510" s="1" t="str">
        <f t="shared" si="383"/>
        <v>Submitted</v>
      </c>
      <c r="Q3510" s="1" t="str">
        <f t="shared" si="384"/>
        <v>Valid</v>
      </c>
      <c r="R3510" s="1" t="s">
        <v>6</v>
      </c>
      <c r="S3510" s="4">
        <v>1987598</v>
      </c>
      <c r="T3510" s="1">
        <v>10.130000000000001</v>
      </c>
      <c r="U3510" s="1">
        <v>12</v>
      </c>
      <c r="V3510" s="1">
        <v>165633.17000000001</v>
      </c>
      <c r="W3510" s="4">
        <f t="shared" si="385"/>
        <v>1678948.9926974738</v>
      </c>
      <c r="X3510" s="1" t="s">
        <v>105</v>
      </c>
      <c r="Y3510" s="1" t="s">
        <v>106</v>
      </c>
      <c r="Z3510" s="8">
        <v>48972</v>
      </c>
      <c r="AA3510" s="8" t="str">
        <f>TEXT(Table2[[#This Row],[Application_Date]],"yyy")</f>
        <v>2034</v>
      </c>
      <c r="AB3510" s="8" t="str">
        <f>TEXT(Table2[[#This Row],[Application_Date]],"mmmm")</f>
        <v>January</v>
      </c>
      <c r="AC3510" s="1" t="s">
        <v>52</v>
      </c>
      <c r="AD3510" s="1" t="s">
        <v>30</v>
      </c>
      <c r="AE3510" s="1" t="s">
        <v>31</v>
      </c>
    </row>
    <row r="3511" spans="1:31" x14ac:dyDescent="0.25">
      <c r="A3511" s="1" t="s">
        <v>7162</v>
      </c>
      <c r="B3511" s="1" t="str">
        <f>IF(COUNTIF($A$2:A3511,A3511)&gt;1,"Duplicate","Unique")</f>
        <v>Unique</v>
      </c>
      <c r="C3511" s="1" t="s">
        <v>7163</v>
      </c>
      <c r="D3511" s="1" t="s">
        <v>403</v>
      </c>
      <c r="E3511" s="1" t="str">
        <f t="shared" si="379"/>
        <v>Submitted</v>
      </c>
      <c r="F3511" s="1" t="s">
        <v>47</v>
      </c>
      <c r="G3511" s="1">
        <v>45</v>
      </c>
      <c r="H3511" s="1" t="s">
        <v>24</v>
      </c>
      <c r="I3511" s="1" t="s">
        <v>48</v>
      </c>
      <c r="J3511" s="1" t="s">
        <v>70</v>
      </c>
      <c r="K3511" s="4">
        <v>1382593</v>
      </c>
      <c r="L3511" s="4" t="str">
        <f t="shared" si="380"/>
        <v>Submitted</v>
      </c>
      <c r="M3511" s="1">
        <v>892</v>
      </c>
      <c r="N3511" s="1" t="str">
        <f t="shared" si="381"/>
        <v>medium_risk</v>
      </c>
      <c r="O3511" s="1" t="str">
        <f t="shared" si="382"/>
        <v>Excellent</v>
      </c>
      <c r="P3511" s="1" t="str">
        <f t="shared" si="383"/>
        <v>Submitted</v>
      </c>
      <c r="Q3511" s="1" t="str">
        <f t="shared" si="384"/>
        <v>Valid</v>
      </c>
      <c r="R3511" s="1" t="s">
        <v>82</v>
      </c>
      <c r="S3511" s="4">
        <v>74907</v>
      </c>
      <c r="T3511" s="1">
        <v>18.850000000000001</v>
      </c>
      <c r="U3511" s="1">
        <v>12</v>
      </c>
      <c r="V3511" s="1">
        <v>6242.25</v>
      </c>
      <c r="W3511" s="4">
        <f t="shared" si="385"/>
        <v>117667.8242918012</v>
      </c>
      <c r="X3511" s="1" t="s">
        <v>85</v>
      </c>
      <c r="Y3511" s="1" t="s">
        <v>86</v>
      </c>
      <c r="Z3511" s="8">
        <v>48973</v>
      </c>
      <c r="AA3511" s="8" t="str">
        <f>TEXT(Table2[[#This Row],[Application_Date]],"yyy")</f>
        <v>2034</v>
      </c>
      <c r="AB3511" s="8" t="str">
        <f>TEXT(Table2[[#This Row],[Application_Date]],"mmmm")</f>
        <v>January</v>
      </c>
      <c r="AC3511" s="1" t="s">
        <v>61</v>
      </c>
      <c r="AD3511" s="1" t="s">
        <v>42</v>
      </c>
      <c r="AE3511" s="1" t="s">
        <v>66</v>
      </c>
    </row>
    <row r="3512" spans="1:31" x14ac:dyDescent="0.25">
      <c r="A3512" s="1" t="s">
        <v>7164</v>
      </c>
      <c r="B3512" s="1" t="str">
        <f>IF(COUNTIF($A$2:A3512,A3512)&gt;1,"Duplicate","Unique")</f>
        <v>Unique</v>
      </c>
      <c r="C3512" s="1" t="s">
        <v>7165</v>
      </c>
      <c r="D3512" s="1" t="s">
        <v>262</v>
      </c>
      <c r="E3512" s="1" t="str">
        <f t="shared" si="379"/>
        <v>Submitted</v>
      </c>
      <c r="F3512" s="1" t="s">
        <v>47</v>
      </c>
      <c r="G3512" s="1">
        <v>62</v>
      </c>
      <c r="H3512" s="1" t="s">
        <v>24</v>
      </c>
      <c r="I3512" s="1" t="s">
        <v>25</v>
      </c>
      <c r="J3512" s="1" t="s">
        <v>26</v>
      </c>
      <c r="K3512" s="4">
        <v>1378342</v>
      </c>
      <c r="L3512" s="4" t="str">
        <f t="shared" si="380"/>
        <v>Submitted</v>
      </c>
      <c r="M3512" s="1">
        <v>840</v>
      </c>
      <c r="N3512" s="1" t="str">
        <f t="shared" si="381"/>
        <v>medium_risk</v>
      </c>
      <c r="O3512" s="1" t="str">
        <f t="shared" si="382"/>
        <v>Excellent</v>
      </c>
      <c r="P3512" s="1" t="str">
        <f t="shared" si="383"/>
        <v>Submitted</v>
      </c>
      <c r="Q3512" s="1" t="str">
        <f t="shared" si="384"/>
        <v>Valid</v>
      </c>
      <c r="R3512" s="1" t="s">
        <v>70</v>
      </c>
      <c r="S3512" s="4">
        <v>2367578</v>
      </c>
      <c r="T3512" s="1">
        <v>9.6199999999999992</v>
      </c>
      <c r="U3512" s="1">
        <v>60</v>
      </c>
      <c r="V3512" s="1">
        <v>39459.629999999997</v>
      </c>
      <c r="W3512" s="4">
        <f t="shared" si="385"/>
        <v>1898008.363333334</v>
      </c>
      <c r="X3512" s="1" t="s">
        <v>95</v>
      </c>
      <c r="Y3512" s="1" t="s">
        <v>96</v>
      </c>
      <c r="Z3512" s="8">
        <v>48974</v>
      </c>
      <c r="AA3512" s="8" t="str">
        <f>TEXT(Table2[[#This Row],[Application_Date]],"yyy")</f>
        <v>2034</v>
      </c>
      <c r="AB3512" s="8" t="str">
        <f>TEXT(Table2[[#This Row],[Application_Date]],"mmmm")</f>
        <v>January</v>
      </c>
      <c r="AC3512" s="1" t="s">
        <v>52</v>
      </c>
      <c r="AD3512" s="1" t="s">
        <v>42</v>
      </c>
      <c r="AE3512" s="1" t="s">
        <v>43</v>
      </c>
    </row>
    <row r="3513" spans="1:31" x14ac:dyDescent="0.25">
      <c r="A3513" s="1" t="s">
        <v>7166</v>
      </c>
      <c r="B3513" s="1" t="str">
        <f>IF(COUNTIF($A$2:A3513,A3513)&gt;1,"Duplicate","Unique")</f>
        <v>Unique</v>
      </c>
      <c r="C3513" s="1" t="s">
        <v>7167</v>
      </c>
      <c r="D3513" s="1" t="s">
        <v>183</v>
      </c>
      <c r="E3513" s="1" t="str">
        <f t="shared" si="379"/>
        <v>Submitted</v>
      </c>
      <c r="F3513" s="1" t="s">
        <v>47</v>
      </c>
      <c r="G3513" s="1">
        <v>38</v>
      </c>
      <c r="H3513" s="1" t="s">
        <v>36</v>
      </c>
      <c r="I3513" s="1" t="s">
        <v>48</v>
      </c>
      <c r="J3513" s="1" t="s">
        <v>70</v>
      </c>
      <c r="K3513" s="4">
        <v>856202</v>
      </c>
      <c r="L3513" s="4" t="str">
        <f t="shared" si="380"/>
        <v>Submitted</v>
      </c>
      <c r="M3513" s="1">
        <v>402</v>
      </c>
      <c r="N3513" s="1" t="str">
        <f t="shared" si="381"/>
        <v>High_risk</v>
      </c>
      <c r="O3513" s="1" t="str">
        <f t="shared" si="382"/>
        <v>Excellent</v>
      </c>
      <c r="P3513" s="1" t="str">
        <f t="shared" si="383"/>
        <v>Submitted</v>
      </c>
      <c r="Q3513" s="1" t="str">
        <f t="shared" si="384"/>
        <v>Valid</v>
      </c>
      <c r="R3513" s="1" t="s">
        <v>38</v>
      </c>
      <c r="S3513" s="4">
        <v>2287926</v>
      </c>
      <c r="T3513" s="1">
        <v>17.84</v>
      </c>
      <c r="U3513" s="1">
        <v>24</v>
      </c>
      <c r="V3513" s="1">
        <v>95330.25</v>
      </c>
      <c r="W3513" s="4">
        <f t="shared" si="385"/>
        <v>3401383.3210885134</v>
      </c>
      <c r="X3513" s="1" t="s">
        <v>39</v>
      </c>
      <c r="Y3513" s="1" t="s">
        <v>40</v>
      </c>
      <c r="Z3513" s="8">
        <v>48975</v>
      </c>
      <c r="AA3513" s="8" t="str">
        <f>TEXT(Table2[[#This Row],[Application_Date]],"yyy")</f>
        <v>2034</v>
      </c>
      <c r="AB3513" s="8" t="str">
        <f>TEXT(Table2[[#This Row],[Application_Date]],"mmmm")</f>
        <v>January</v>
      </c>
      <c r="AC3513" s="1" t="s">
        <v>61</v>
      </c>
      <c r="AD3513" s="1" t="s">
        <v>42</v>
      </c>
      <c r="AE3513" s="1" t="s">
        <v>43</v>
      </c>
    </row>
    <row r="3514" spans="1:31" x14ac:dyDescent="0.25">
      <c r="A3514" s="1" t="s">
        <v>7168</v>
      </c>
      <c r="B3514" s="1" t="str">
        <f>IF(COUNTIF($A$2:A3514,A3514)&gt;1,"Duplicate","Unique")</f>
        <v>Unique</v>
      </c>
      <c r="C3514" s="1" t="s">
        <v>7169</v>
      </c>
      <c r="D3514" s="1" t="s">
        <v>154</v>
      </c>
      <c r="E3514" s="1" t="str">
        <f t="shared" si="379"/>
        <v>Submitted</v>
      </c>
      <c r="F3514" s="1" t="s">
        <v>35</v>
      </c>
      <c r="G3514" s="1">
        <v>51</v>
      </c>
      <c r="H3514" s="1" t="s">
        <v>24</v>
      </c>
      <c r="I3514" s="1" t="s">
        <v>25</v>
      </c>
      <c r="J3514" s="1" t="s">
        <v>70</v>
      </c>
      <c r="K3514" s="4">
        <v>651735</v>
      </c>
      <c r="L3514" s="4" t="str">
        <f t="shared" si="380"/>
        <v>Submitted</v>
      </c>
      <c r="M3514" s="1">
        <v>305</v>
      </c>
      <c r="N3514" s="1" t="str">
        <f t="shared" si="381"/>
        <v>High_risk</v>
      </c>
      <c r="O3514" s="1" t="str">
        <f t="shared" si="382"/>
        <v>Excellent</v>
      </c>
      <c r="P3514" s="1" t="str">
        <f t="shared" si="383"/>
        <v>Submitted</v>
      </c>
      <c r="Q3514" s="1" t="str">
        <f t="shared" si="384"/>
        <v>Valid</v>
      </c>
      <c r="R3514" s="1" t="s">
        <v>38</v>
      </c>
      <c r="S3514" s="4">
        <v>1598420</v>
      </c>
      <c r="T3514" s="1">
        <v>18.52</v>
      </c>
      <c r="U3514" s="1">
        <v>36</v>
      </c>
      <c r="V3514" s="1">
        <v>44400.56</v>
      </c>
      <c r="W3514" s="4">
        <f t="shared" si="385"/>
        <v>2466894.8666666728</v>
      </c>
      <c r="X3514" s="1" t="s">
        <v>342</v>
      </c>
      <c r="Y3514" s="1" t="s">
        <v>86</v>
      </c>
      <c r="Z3514" s="8">
        <v>48976</v>
      </c>
      <c r="AA3514" s="8" t="str">
        <f>TEXT(Table2[[#This Row],[Application_Date]],"yyy")</f>
        <v>2034</v>
      </c>
      <c r="AB3514" s="8" t="str">
        <f>TEXT(Table2[[#This Row],[Application_Date]],"mmmm")</f>
        <v>February</v>
      </c>
      <c r="AC3514" s="1" t="s">
        <v>41</v>
      </c>
      <c r="AD3514" s="1" t="s">
        <v>30</v>
      </c>
      <c r="AE3514" s="1" t="s">
        <v>66</v>
      </c>
    </row>
    <row r="3515" spans="1:31" x14ac:dyDescent="0.25">
      <c r="A3515" s="1" t="s">
        <v>7170</v>
      </c>
      <c r="B3515" s="1" t="str">
        <f>IF(COUNTIF($A$2:A3515,A3515)&gt;1,"Duplicate","Unique")</f>
        <v>Unique</v>
      </c>
      <c r="C3515" s="1" t="s">
        <v>7171</v>
      </c>
      <c r="D3515" s="1" t="s">
        <v>115</v>
      </c>
      <c r="E3515" s="1" t="str">
        <f t="shared" si="379"/>
        <v>Submitted</v>
      </c>
      <c r="F3515" s="1" t="s">
        <v>47</v>
      </c>
      <c r="G3515" s="1">
        <v>32</v>
      </c>
      <c r="H3515" s="1" t="s">
        <v>24</v>
      </c>
      <c r="I3515" s="1" t="s">
        <v>25</v>
      </c>
      <c r="J3515" s="1" t="s">
        <v>49</v>
      </c>
      <c r="K3515" s="4">
        <v>1869978</v>
      </c>
      <c r="L3515" s="4" t="str">
        <f t="shared" si="380"/>
        <v>Submitted</v>
      </c>
      <c r="M3515" s="1">
        <v>306</v>
      </c>
      <c r="N3515" s="1" t="str">
        <f t="shared" si="381"/>
        <v>High_risk</v>
      </c>
      <c r="O3515" s="1" t="str">
        <f t="shared" si="382"/>
        <v>Excellent</v>
      </c>
      <c r="P3515" s="1" t="str">
        <f t="shared" si="383"/>
        <v>Submitted</v>
      </c>
      <c r="Q3515" s="1" t="str">
        <f t="shared" si="384"/>
        <v>Valid</v>
      </c>
      <c r="R3515" s="1" t="s">
        <v>38</v>
      </c>
      <c r="S3515" s="4">
        <v>2858247</v>
      </c>
      <c r="T3515" s="1">
        <v>18.239999999999998</v>
      </c>
      <c r="U3515" s="1">
        <v>60</v>
      </c>
      <c r="V3515" s="1">
        <v>47637.45</v>
      </c>
      <c r="W3515" s="4">
        <f t="shared" si="385"/>
        <v>4344535.4399999995</v>
      </c>
      <c r="X3515" s="1" t="s">
        <v>28</v>
      </c>
      <c r="Y3515" s="1" t="s">
        <v>29</v>
      </c>
      <c r="Z3515" s="8">
        <v>48977</v>
      </c>
      <c r="AA3515" s="8" t="str">
        <f>TEXT(Table2[[#This Row],[Application_Date]],"yyy")</f>
        <v>2034</v>
      </c>
      <c r="AB3515" s="8" t="str">
        <f>TEXT(Table2[[#This Row],[Application_Date]],"mmmm")</f>
        <v>February</v>
      </c>
      <c r="AC3515" s="1" t="s">
        <v>61</v>
      </c>
      <c r="AD3515" s="1" t="s">
        <v>42</v>
      </c>
      <c r="AE3515" s="1" t="s">
        <v>31</v>
      </c>
    </row>
    <row r="3516" spans="1:31" x14ac:dyDescent="0.25">
      <c r="A3516" s="1" t="s">
        <v>7172</v>
      </c>
      <c r="B3516" s="1" t="str">
        <f>IF(COUNTIF($A$2:A3516,A3516)&gt;1,"Duplicate","Unique")</f>
        <v>Unique</v>
      </c>
      <c r="C3516" s="1" t="s">
        <v>7173</v>
      </c>
      <c r="D3516" s="1" t="s">
        <v>659</v>
      </c>
      <c r="E3516" s="1" t="str">
        <f t="shared" si="379"/>
        <v>Submitted</v>
      </c>
      <c r="F3516" s="1" t="s">
        <v>47</v>
      </c>
      <c r="G3516" s="1">
        <v>65</v>
      </c>
      <c r="H3516" s="1" t="s">
        <v>24</v>
      </c>
      <c r="I3516" s="1" t="s">
        <v>25</v>
      </c>
      <c r="J3516" s="1" t="s">
        <v>26</v>
      </c>
      <c r="K3516" s="4">
        <v>2279796</v>
      </c>
      <c r="L3516" s="4" t="str">
        <f t="shared" si="380"/>
        <v>Submitted</v>
      </c>
      <c r="M3516" s="1">
        <v>332</v>
      </c>
      <c r="N3516" s="1" t="str">
        <f t="shared" si="381"/>
        <v>High_risk</v>
      </c>
      <c r="O3516" s="1" t="str">
        <f t="shared" si="382"/>
        <v>Excellent</v>
      </c>
      <c r="P3516" s="1" t="str">
        <f t="shared" si="383"/>
        <v>Submitted</v>
      </c>
      <c r="Q3516" s="1" t="str">
        <f t="shared" si="384"/>
        <v>Valid</v>
      </c>
      <c r="R3516" s="1" t="s">
        <v>82</v>
      </c>
      <c r="S3516" s="4">
        <v>2274237</v>
      </c>
      <c r="T3516" s="1">
        <v>13.39</v>
      </c>
      <c r="U3516" s="1">
        <v>24</v>
      </c>
      <c r="V3516" s="1">
        <v>94759.88</v>
      </c>
      <c r="W3516" s="4">
        <f t="shared" si="385"/>
        <v>2537669.4916633782</v>
      </c>
      <c r="X3516" s="1" t="s">
        <v>28</v>
      </c>
      <c r="Y3516" s="1" t="s">
        <v>29</v>
      </c>
      <c r="Z3516" s="8">
        <v>48978</v>
      </c>
      <c r="AA3516" s="8" t="str">
        <f>TEXT(Table2[[#This Row],[Application_Date]],"yyy")</f>
        <v>2034</v>
      </c>
      <c r="AB3516" s="8" t="str">
        <f>TEXT(Table2[[#This Row],[Application_Date]],"mmmm")</f>
        <v>February</v>
      </c>
      <c r="AC3516" s="1" t="s">
        <v>52</v>
      </c>
      <c r="AD3516" s="1" t="s">
        <v>42</v>
      </c>
      <c r="AE3516" s="1" t="s">
        <v>62</v>
      </c>
    </row>
    <row r="3517" spans="1:31" x14ac:dyDescent="0.25">
      <c r="A3517" s="1" t="s">
        <v>7174</v>
      </c>
      <c r="B3517" s="1" t="str">
        <f>IF(COUNTIF($A$2:A3517,A3517)&gt;1,"Duplicate","Unique")</f>
        <v>Unique</v>
      </c>
      <c r="C3517" s="1" t="s">
        <v>7175</v>
      </c>
      <c r="D3517" s="1" t="s">
        <v>265</v>
      </c>
      <c r="E3517" s="1" t="str">
        <f t="shared" si="379"/>
        <v>Submitted</v>
      </c>
      <c r="F3517" s="1" t="s">
        <v>35</v>
      </c>
      <c r="G3517" s="1">
        <v>59</v>
      </c>
      <c r="H3517" s="1" t="s">
        <v>24</v>
      </c>
      <c r="I3517" s="1" t="s">
        <v>48</v>
      </c>
      <c r="J3517" s="1" t="s">
        <v>49</v>
      </c>
      <c r="K3517" s="4">
        <v>847007</v>
      </c>
      <c r="L3517" s="4" t="str">
        <f t="shared" si="380"/>
        <v>Submitted</v>
      </c>
      <c r="M3517" s="1">
        <v>774</v>
      </c>
      <c r="N3517" s="1" t="str">
        <f t="shared" si="381"/>
        <v>medium_risk</v>
      </c>
      <c r="O3517" s="1" t="str">
        <f t="shared" si="382"/>
        <v>Excellent</v>
      </c>
      <c r="P3517" s="1" t="str">
        <f t="shared" si="383"/>
        <v>Submitted</v>
      </c>
      <c r="Q3517" s="1" t="str">
        <f t="shared" si="384"/>
        <v>Valid</v>
      </c>
      <c r="R3517" s="1" t="s">
        <v>82</v>
      </c>
      <c r="S3517" s="4">
        <v>4213707</v>
      </c>
      <c r="T3517" s="1">
        <v>13.01</v>
      </c>
      <c r="U3517" s="1">
        <v>120</v>
      </c>
      <c r="V3517" s="1">
        <v>35114.22</v>
      </c>
      <c r="W3517" s="4">
        <f t="shared" si="385"/>
        <v>4568360.6725000003</v>
      </c>
      <c r="X3517" s="1" t="s">
        <v>95</v>
      </c>
      <c r="Y3517" s="1" t="s">
        <v>96</v>
      </c>
      <c r="Z3517" s="8">
        <v>48979</v>
      </c>
      <c r="AA3517" s="8" t="str">
        <f>TEXT(Table2[[#This Row],[Application_Date]],"yyy")</f>
        <v>2034</v>
      </c>
      <c r="AB3517" s="8" t="str">
        <f>TEXT(Table2[[#This Row],[Application_Date]],"mmmm")</f>
        <v>February</v>
      </c>
      <c r="AC3517" s="1" t="s">
        <v>61</v>
      </c>
      <c r="AD3517" s="1" t="s">
        <v>30</v>
      </c>
      <c r="AE3517" s="1" t="s">
        <v>31</v>
      </c>
    </row>
    <row r="3518" spans="1:31" x14ac:dyDescent="0.25">
      <c r="A3518" s="1" t="s">
        <v>7176</v>
      </c>
      <c r="B3518" s="1" t="str">
        <f>IF(COUNTIF($A$2:A3518,A3518)&gt;1,"Duplicate","Unique")</f>
        <v>Unique</v>
      </c>
      <c r="C3518" s="1" t="s">
        <v>7177</v>
      </c>
      <c r="D3518" s="1" t="s">
        <v>587</v>
      </c>
      <c r="E3518" s="1" t="str">
        <f t="shared" si="379"/>
        <v>Submitted</v>
      </c>
      <c r="F3518" s="1" t="s">
        <v>35</v>
      </c>
      <c r="G3518" s="1">
        <v>22</v>
      </c>
      <c r="H3518" s="1" t="s">
        <v>24</v>
      </c>
      <c r="I3518" s="1" t="s">
        <v>48</v>
      </c>
      <c r="J3518" s="1" t="s">
        <v>49</v>
      </c>
      <c r="K3518" s="4">
        <v>2478128</v>
      </c>
      <c r="L3518" s="4" t="str">
        <f t="shared" si="380"/>
        <v>Submitted</v>
      </c>
      <c r="M3518" s="1">
        <v>320</v>
      </c>
      <c r="N3518" s="1" t="str">
        <f t="shared" si="381"/>
        <v>High_risk</v>
      </c>
      <c r="O3518" s="1" t="str">
        <f t="shared" si="382"/>
        <v>Excellent</v>
      </c>
      <c r="P3518" s="1" t="str">
        <f t="shared" si="383"/>
        <v>Submitted</v>
      </c>
      <c r="Q3518" s="1" t="str">
        <f t="shared" si="384"/>
        <v>Valid</v>
      </c>
      <c r="R3518" s="1" t="s">
        <v>82</v>
      </c>
      <c r="S3518" s="4">
        <v>860676</v>
      </c>
      <c r="T3518" s="1">
        <v>10.68</v>
      </c>
      <c r="U3518" s="1">
        <v>12</v>
      </c>
      <c r="V3518" s="1">
        <v>71723</v>
      </c>
      <c r="W3518" s="4">
        <f t="shared" si="385"/>
        <v>766370.5302239937</v>
      </c>
      <c r="X3518" s="1" t="s">
        <v>59</v>
      </c>
      <c r="Y3518" s="1" t="s">
        <v>60</v>
      </c>
      <c r="Z3518" s="8">
        <v>48980</v>
      </c>
      <c r="AA3518" s="8" t="str">
        <f>TEXT(Table2[[#This Row],[Application_Date]],"yyy")</f>
        <v>2034</v>
      </c>
      <c r="AB3518" s="8" t="str">
        <f>TEXT(Table2[[#This Row],[Application_Date]],"mmmm")</f>
        <v>February</v>
      </c>
      <c r="AC3518" s="1" t="s">
        <v>61</v>
      </c>
      <c r="AD3518" s="1" t="s">
        <v>42</v>
      </c>
      <c r="AE3518" s="1" t="s">
        <v>43</v>
      </c>
    </row>
    <row r="3519" spans="1:31" x14ac:dyDescent="0.25">
      <c r="A3519" s="1" t="s">
        <v>7178</v>
      </c>
      <c r="B3519" s="1" t="str">
        <f>IF(COUNTIF($A$2:A3519,A3519)&gt;1,"Duplicate","Unique")</f>
        <v>Unique</v>
      </c>
      <c r="C3519" s="1" t="s">
        <v>7179</v>
      </c>
      <c r="D3519" s="1" t="s">
        <v>118</v>
      </c>
      <c r="E3519" s="1" t="str">
        <f t="shared" si="379"/>
        <v>Submitted</v>
      </c>
      <c r="F3519" s="1" t="s">
        <v>47</v>
      </c>
      <c r="G3519" s="1">
        <v>45</v>
      </c>
      <c r="H3519" s="1" t="s">
        <v>24</v>
      </c>
      <c r="I3519" s="1" t="s">
        <v>25</v>
      </c>
      <c r="J3519" s="1" t="s">
        <v>26</v>
      </c>
      <c r="K3519" s="4">
        <v>408138</v>
      </c>
      <c r="L3519" s="4" t="str">
        <f t="shared" si="380"/>
        <v>Submitted</v>
      </c>
      <c r="M3519" s="1">
        <v>532</v>
      </c>
      <c r="N3519" s="1" t="str">
        <f t="shared" si="381"/>
        <v>High_risk</v>
      </c>
      <c r="O3519" s="1" t="str">
        <f t="shared" si="382"/>
        <v>Excellent</v>
      </c>
      <c r="P3519" s="1" t="str">
        <f t="shared" si="383"/>
        <v>Submitted</v>
      </c>
      <c r="Q3519" s="1" t="str">
        <f t="shared" si="384"/>
        <v>Valid</v>
      </c>
      <c r="R3519" s="1" t="s">
        <v>70</v>
      </c>
      <c r="S3519" s="4">
        <v>1244592</v>
      </c>
      <c r="T3519" s="1">
        <v>11.92</v>
      </c>
      <c r="U3519" s="1">
        <v>12</v>
      </c>
      <c r="V3519" s="1">
        <v>103716</v>
      </c>
      <c r="W3519" s="4">
        <f t="shared" si="385"/>
        <v>1236608.9685197729</v>
      </c>
      <c r="X3519" s="1" t="s">
        <v>85</v>
      </c>
      <c r="Y3519" s="1" t="s">
        <v>86</v>
      </c>
      <c r="Z3519" s="8">
        <v>48981</v>
      </c>
      <c r="AA3519" s="8" t="str">
        <f>TEXT(Table2[[#This Row],[Application_Date]],"yyy")</f>
        <v>2034</v>
      </c>
      <c r="AB3519" s="8" t="str">
        <f>TEXT(Table2[[#This Row],[Application_Date]],"mmmm")</f>
        <v>February</v>
      </c>
      <c r="AC3519" s="1" t="s">
        <v>61</v>
      </c>
      <c r="AD3519" s="1" t="s">
        <v>42</v>
      </c>
      <c r="AE3519" s="1" t="s">
        <v>66</v>
      </c>
    </row>
    <row r="3520" spans="1:31" x14ac:dyDescent="0.25">
      <c r="A3520" s="1" t="s">
        <v>7180</v>
      </c>
      <c r="B3520" s="1" t="str">
        <f>IF(COUNTIF($A$2:A3520,A3520)&gt;1,"Duplicate","Unique")</f>
        <v>Unique</v>
      </c>
      <c r="C3520" s="1" t="s">
        <v>7181</v>
      </c>
      <c r="D3520" s="1" t="s">
        <v>89</v>
      </c>
      <c r="E3520" s="1" t="str">
        <f t="shared" si="379"/>
        <v>Submitted</v>
      </c>
      <c r="F3520" s="1" t="s">
        <v>47</v>
      </c>
      <c r="G3520" s="1">
        <v>22</v>
      </c>
      <c r="H3520" s="1" t="s">
        <v>24</v>
      </c>
      <c r="I3520" s="1" t="s">
        <v>25</v>
      </c>
      <c r="J3520" s="1" t="s">
        <v>37</v>
      </c>
      <c r="K3520" s="4">
        <v>1599742</v>
      </c>
      <c r="L3520" s="4" t="str">
        <f t="shared" si="380"/>
        <v>Submitted</v>
      </c>
      <c r="M3520" s="1">
        <v>451</v>
      </c>
      <c r="N3520" s="1" t="str">
        <f t="shared" si="381"/>
        <v>High_risk</v>
      </c>
      <c r="O3520" s="1" t="str">
        <f t="shared" si="382"/>
        <v>Excellent</v>
      </c>
      <c r="P3520" s="1" t="str">
        <f t="shared" si="383"/>
        <v>Submitted</v>
      </c>
      <c r="Q3520" s="1" t="str">
        <f t="shared" si="384"/>
        <v>Valid</v>
      </c>
      <c r="R3520" s="1" t="s">
        <v>70</v>
      </c>
      <c r="S3520" s="4">
        <v>4132941</v>
      </c>
      <c r="T3520" s="1">
        <v>11.89</v>
      </c>
      <c r="U3520" s="1">
        <v>180</v>
      </c>
      <c r="V3520" s="1">
        <v>22960.78</v>
      </c>
      <c r="W3520" s="4">
        <f t="shared" si="385"/>
        <v>4095055.7075</v>
      </c>
      <c r="X3520" s="1" t="s">
        <v>50</v>
      </c>
      <c r="Y3520" s="1" t="s">
        <v>51</v>
      </c>
      <c r="Z3520" s="8">
        <v>48982</v>
      </c>
      <c r="AA3520" s="8" t="str">
        <f>TEXT(Table2[[#This Row],[Application_Date]],"yyy")</f>
        <v>2034</v>
      </c>
      <c r="AB3520" s="8" t="str">
        <f>TEXT(Table2[[#This Row],[Application_Date]],"mmmm")</f>
        <v>February</v>
      </c>
      <c r="AC3520" s="1" t="s">
        <v>52</v>
      </c>
      <c r="AD3520" s="1" t="s">
        <v>42</v>
      </c>
      <c r="AE3520" s="1" t="s">
        <v>31</v>
      </c>
    </row>
    <row r="3521" spans="1:31" x14ac:dyDescent="0.25">
      <c r="A3521" s="1" t="s">
        <v>7182</v>
      </c>
      <c r="B3521" s="1" t="str">
        <f>IF(COUNTIF($A$2:A3521,A3521)&gt;1,"Duplicate","Unique")</f>
        <v>Unique</v>
      </c>
      <c r="C3521" s="1" t="s">
        <v>7183</v>
      </c>
      <c r="D3521" s="1" t="s">
        <v>109</v>
      </c>
      <c r="E3521" s="1" t="str">
        <f t="shared" si="379"/>
        <v>Submitted</v>
      </c>
      <c r="F3521" s="1" t="s">
        <v>35</v>
      </c>
      <c r="G3521" s="1">
        <v>63</v>
      </c>
      <c r="H3521" s="1" t="s">
        <v>36</v>
      </c>
      <c r="I3521" s="1" t="s">
        <v>25</v>
      </c>
      <c r="J3521" s="1" t="s">
        <v>70</v>
      </c>
      <c r="K3521" s="4">
        <v>862488</v>
      </c>
      <c r="L3521" s="4" t="str">
        <f t="shared" si="380"/>
        <v>Submitted</v>
      </c>
      <c r="M3521" s="1">
        <v>470</v>
      </c>
      <c r="N3521" s="1" t="str">
        <f t="shared" si="381"/>
        <v>High_risk</v>
      </c>
      <c r="O3521" s="1" t="str">
        <f t="shared" si="382"/>
        <v>Excellent</v>
      </c>
      <c r="P3521" s="1" t="str">
        <f t="shared" si="383"/>
        <v>Submitted</v>
      </c>
      <c r="Q3521" s="1" t="str">
        <f t="shared" si="384"/>
        <v>Valid</v>
      </c>
      <c r="R3521" s="1" t="s">
        <v>6</v>
      </c>
      <c r="S3521" s="4">
        <v>3676045</v>
      </c>
      <c r="T3521" s="1">
        <v>14.16</v>
      </c>
      <c r="U3521" s="1">
        <v>36</v>
      </c>
      <c r="V3521" s="1">
        <v>102112.36</v>
      </c>
      <c r="W3521" s="4">
        <f t="shared" si="385"/>
        <v>4337733.1000028364</v>
      </c>
      <c r="X3521" s="1" t="s">
        <v>95</v>
      </c>
      <c r="Y3521" s="1" t="s">
        <v>96</v>
      </c>
      <c r="Z3521" s="8">
        <v>48983</v>
      </c>
      <c r="AA3521" s="8" t="str">
        <f>TEXT(Table2[[#This Row],[Application_Date]],"yyy")</f>
        <v>2034</v>
      </c>
      <c r="AB3521" s="8" t="str">
        <f>TEXT(Table2[[#This Row],[Application_Date]],"mmmm")</f>
        <v>February</v>
      </c>
      <c r="AC3521" s="1" t="s">
        <v>41</v>
      </c>
      <c r="AD3521" s="1" t="s">
        <v>42</v>
      </c>
      <c r="AE3521" s="1" t="s">
        <v>66</v>
      </c>
    </row>
    <row r="3522" spans="1:31" x14ac:dyDescent="0.25">
      <c r="A3522" s="1" t="s">
        <v>7184</v>
      </c>
      <c r="B3522" s="1" t="str">
        <f>IF(COUNTIF($A$2:A3522,A3522)&gt;1,"Duplicate","Unique")</f>
        <v>Unique</v>
      </c>
      <c r="C3522" s="1" t="s">
        <v>7185</v>
      </c>
      <c r="D3522" s="1" t="s">
        <v>157</v>
      </c>
      <c r="E3522" s="1" t="str">
        <f t="shared" ref="E3522:E3585" si="386">IF(C3522="","Missing","Submitted")</f>
        <v>Submitted</v>
      </c>
      <c r="F3522" s="1" t="s">
        <v>47</v>
      </c>
      <c r="G3522" s="1">
        <v>62</v>
      </c>
      <c r="H3522" s="1" t="s">
        <v>36</v>
      </c>
      <c r="I3522" s="1" t="s">
        <v>48</v>
      </c>
      <c r="J3522" s="1" t="s">
        <v>37</v>
      </c>
      <c r="K3522" s="4">
        <v>588216</v>
      </c>
      <c r="L3522" s="4" t="str">
        <f t="shared" ref="L3522:L3585" si="387">IF(K3522="","Missing","Submitted")</f>
        <v>Submitted</v>
      </c>
      <c r="M3522" s="1">
        <v>684</v>
      </c>
      <c r="N3522" s="1" t="str">
        <f t="shared" ref="N3522:N3585" si="388">IF(M3522&lt;600,"High_risk",IF(M3522&gt;=750,"medium_risk","low_risk"))</f>
        <v>low_risk</v>
      </c>
      <c r="O3522" s="1" t="str">
        <f t="shared" ref="O3522:O3585" si="389">IF(J3523&lt;503,"Poor",IF(J3523&lt;=550,"Fair",IF(J3523&lt;=750,"Good","Excellent")))</f>
        <v>Excellent</v>
      </c>
      <c r="P3522" s="1" t="str">
        <f t="shared" ref="P3522:P3585" si="390">IF(S3522="","Missing","Submitted")</f>
        <v>Submitted</v>
      </c>
      <c r="Q3522" s="1" t="str">
        <f t="shared" ref="Q3522:Q3585" si="391">IF(AND(M3522&gt;=300,M3522&lt;=900),"Valid","Invalid")</f>
        <v>Valid</v>
      </c>
      <c r="R3522" s="1" t="s">
        <v>38</v>
      </c>
      <c r="S3522" s="4">
        <v>3576788</v>
      </c>
      <c r="T3522" s="1">
        <v>12.06</v>
      </c>
      <c r="U3522" s="1">
        <v>60</v>
      </c>
      <c r="V3522" s="1">
        <v>59613.13</v>
      </c>
      <c r="W3522" s="4">
        <f t="shared" ref="W3522:W3585" si="392">PMT(T3522/12,U3522,-S3522)</f>
        <v>3594671.9400000004</v>
      </c>
      <c r="X3522" s="1" t="s">
        <v>105</v>
      </c>
      <c r="Y3522" s="1" t="s">
        <v>106</v>
      </c>
      <c r="Z3522" s="8">
        <v>48984</v>
      </c>
      <c r="AA3522" s="8" t="str">
        <f>TEXT(Table2[[#This Row],[Application_Date]],"yyy")</f>
        <v>2034</v>
      </c>
      <c r="AB3522" s="8" t="str">
        <f>TEXT(Table2[[#This Row],[Application_Date]],"mmmm")</f>
        <v>February</v>
      </c>
      <c r="AC3522" s="1" t="s">
        <v>52</v>
      </c>
      <c r="AD3522" s="1" t="s">
        <v>42</v>
      </c>
      <c r="AE3522" s="1" t="s">
        <v>43</v>
      </c>
    </row>
    <row r="3523" spans="1:31" x14ac:dyDescent="0.25">
      <c r="A3523" s="1" t="s">
        <v>7186</v>
      </c>
      <c r="B3523" s="1" t="str">
        <f>IF(COUNTIF($A$2:A3523,A3523)&gt;1,"Duplicate","Unique")</f>
        <v>Unique</v>
      </c>
      <c r="C3523" s="1" t="s">
        <v>7187</v>
      </c>
      <c r="D3523" s="1">
        <v>0</v>
      </c>
      <c r="E3523" s="1" t="str">
        <f t="shared" si="386"/>
        <v>Submitted</v>
      </c>
      <c r="F3523" s="1" t="s">
        <v>47</v>
      </c>
      <c r="G3523" s="1">
        <v>63</v>
      </c>
      <c r="H3523" s="1" t="s">
        <v>24</v>
      </c>
      <c r="I3523" s="1" t="s">
        <v>48</v>
      </c>
      <c r="J3523" s="1" t="s">
        <v>26</v>
      </c>
      <c r="K3523" s="4">
        <v>2497540</v>
      </c>
      <c r="L3523" s="4" t="str">
        <f t="shared" si="387"/>
        <v>Submitted</v>
      </c>
      <c r="M3523" s="1">
        <v>612</v>
      </c>
      <c r="N3523" s="1" t="str">
        <f t="shared" si="388"/>
        <v>low_risk</v>
      </c>
      <c r="O3523" s="1" t="str">
        <f t="shared" si="389"/>
        <v>Excellent</v>
      </c>
      <c r="P3523" s="1" t="str">
        <f t="shared" si="390"/>
        <v>Submitted</v>
      </c>
      <c r="Q3523" s="1" t="str">
        <f t="shared" si="391"/>
        <v>Valid</v>
      </c>
      <c r="R3523" s="1" t="s">
        <v>70</v>
      </c>
      <c r="S3523" s="4">
        <v>267907</v>
      </c>
      <c r="T3523" s="1">
        <v>16.13</v>
      </c>
      <c r="U3523" s="1">
        <v>120</v>
      </c>
      <c r="V3523" s="1">
        <v>2232.56</v>
      </c>
      <c r="W3523" s="4">
        <f t="shared" si="392"/>
        <v>360111.65916666662</v>
      </c>
      <c r="X3523" s="1" t="s">
        <v>95</v>
      </c>
      <c r="Y3523" s="1" t="s">
        <v>96</v>
      </c>
      <c r="Z3523" s="8">
        <v>48985</v>
      </c>
      <c r="AA3523" s="8" t="str">
        <f>TEXT(Table2[[#This Row],[Application_Date]],"yyy")</f>
        <v>2034</v>
      </c>
      <c r="AB3523" s="8" t="str">
        <f>TEXT(Table2[[#This Row],[Application_Date]],"mmmm")</f>
        <v>February</v>
      </c>
      <c r="AC3523" s="1" t="s">
        <v>52</v>
      </c>
      <c r="AD3523" s="1" t="s">
        <v>42</v>
      </c>
      <c r="AE3523" s="1" t="s">
        <v>31</v>
      </c>
    </row>
    <row r="3524" spans="1:31" x14ac:dyDescent="0.25">
      <c r="A3524" s="1" t="s">
        <v>7188</v>
      </c>
      <c r="B3524" s="1" t="str">
        <f>IF(COUNTIF($A$2:A3524,A3524)&gt;1,"Duplicate","Unique")</f>
        <v>Unique</v>
      </c>
      <c r="C3524" s="1" t="s">
        <v>7189</v>
      </c>
      <c r="D3524" s="1" t="s">
        <v>239</v>
      </c>
      <c r="E3524" s="1" t="str">
        <f t="shared" si="386"/>
        <v>Submitted</v>
      </c>
      <c r="F3524" s="1" t="s">
        <v>35</v>
      </c>
      <c r="G3524" s="1">
        <v>20</v>
      </c>
      <c r="H3524" s="1" t="s">
        <v>24</v>
      </c>
      <c r="I3524" s="1" t="s">
        <v>25</v>
      </c>
      <c r="J3524" s="1" t="s">
        <v>26</v>
      </c>
      <c r="K3524" s="4">
        <v>852191</v>
      </c>
      <c r="L3524" s="4" t="str">
        <f t="shared" si="387"/>
        <v>Submitted</v>
      </c>
      <c r="M3524" s="1">
        <v>358</v>
      </c>
      <c r="N3524" s="1" t="str">
        <f t="shared" si="388"/>
        <v>High_risk</v>
      </c>
      <c r="O3524" s="1" t="str">
        <f t="shared" si="389"/>
        <v>Excellent</v>
      </c>
      <c r="P3524" s="1" t="str">
        <f t="shared" si="390"/>
        <v>Submitted</v>
      </c>
      <c r="Q3524" s="1" t="str">
        <f t="shared" si="391"/>
        <v>Valid</v>
      </c>
      <c r="R3524" s="1" t="s">
        <v>38</v>
      </c>
      <c r="S3524" s="4">
        <v>4234015</v>
      </c>
      <c r="T3524" s="1">
        <v>8.14</v>
      </c>
      <c r="U3524" s="1">
        <v>12</v>
      </c>
      <c r="V3524" s="1">
        <v>352834.58</v>
      </c>
      <c r="W3524" s="4">
        <f t="shared" si="392"/>
        <v>2877834.8977787131</v>
      </c>
      <c r="X3524" s="1" t="s">
        <v>50</v>
      </c>
      <c r="Y3524" s="1" t="s">
        <v>51</v>
      </c>
      <c r="Z3524" s="8">
        <v>48986</v>
      </c>
      <c r="AA3524" s="8" t="str">
        <f>TEXT(Table2[[#This Row],[Application_Date]],"yyy")</f>
        <v>2034</v>
      </c>
      <c r="AB3524" s="8" t="str">
        <f>TEXT(Table2[[#This Row],[Application_Date]],"mmmm")</f>
        <v>February</v>
      </c>
      <c r="AC3524" s="1" t="s">
        <v>41</v>
      </c>
      <c r="AD3524" s="1" t="s">
        <v>30</v>
      </c>
      <c r="AE3524" s="1" t="s">
        <v>62</v>
      </c>
    </row>
    <row r="3525" spans="1:31" x14ac:dyDescent="0.25">
      <c r="A3525" s="1" t="s">
        <v>7190</v>
      </c>
      <c r="B3525" s="1" t="str">
        <f>IF(COUNTIF($A$2:A3525,A3525)&gt;1,"Duplicate","Unique")</f>
        <v>Unique</v>
      </c>
      <c r="C3525" s="1" t="s">
        <v>7191</v>
      </c>
      <c r="D3525" s="1" t="s">
        <v>239</v>
      </c>
      <c r="E3525" s="1" t="str">
        <f t="shared" si="386"/>
        <v>Submitted</v>
      </c>
      <c r="F3525" s="1" t="s">
        <v>35</v>
      </c>
      <c r="G3525" s="1">
        <v>57</v>
      </c>
      <c r="H3525" s="1" t="s">
        <v>24</v>
      </c>
      <c r="I3525" s="1" t="s">
        <v>25</v>
      </c>
      <c r="J3525" s="1" t="s">
        <v>26</v>
      </c>
      <c r="K3525" s="4">
        <v>566915</v>
      </c>
      <c r="L3525" s="4" t="str">
        <f t="shared" si="387"/>
        <v>Submitted</v>
      </c>
      <c r="M3525" s="1">
        <v>333</v>
      </c>
      <c r="N3525" s="1" t="str">
        <f t="shared" si="388"/>
        <v>High_risk</v>
      </c>
      <c r="O3525" s="1" t="str">
        <f t="shared" si="389"/>
        <v>Excellent</v>
      </c>
      <c r="P3525" s="1" t="str">
        <f t="shared" si="390"/>
        <v>Submitted</v>
      </c>
      <c r="Q3525" s="1" t="str">
        <f t="shared" si="391"/>
        <v>Valid</v>
      </c>
      <c r="R3525" s="1" t="s">
        <v>70</v>
      </c>
      <c r="S3525" s="4">
        <v>2636901</v>
      </c>
      <c r="T3525" s="1">
        <v>16.100000000000001</v>
      </c>
      <c r="U3525" s="1">
        <v>12</v>
      </c>
      <c r="V3525" s="1">
        <v>219741.75</v>
      </c>
      <c r="W3525" s="4">
        <f t="shared" si="392"/>
        <v>3537972.327808952</v>
      </c>
      <c r="X3525" s="1" t="s">
        <v>59</v>
      </c>
      <c r="Y3525" s="1" t="s">
        <v>60</v>
      </c>
      <c r="Z3525" s="8">
        <v>48987</v>
      </c>
      <c r="AA3525" s="8" t="str">
        <f>TEXT(Table2[[#This Row],[Application_Date]],"yyy")</f>
        <v>2034</v>
      </c>
      <c r="AB3525" s="8" t="str">
        <f>TEXT(Table2[[#This Row],[Application_Date]],"mmmm")</f>
        <v>February</v>
      </c>
      <c r="AC3525" s="1" t="s">
        <v>52</v>
      </c>
      <c r="AD3525" s="1" t="s">
        <v>42</v>
      </c>
      <c r="AE3525" s="1" t="s">
        <v>66</v>
      </c>
    </row>
    <row r="3526" spans="1:31" x14ac:dyDescent="0.25">
      <c r="A3526" s="1" t="s">
        <v>7192</v>
      </c>
      <c r="B3526" s="1" t="str">
        <f>IF(COUNTIF($A$2:A3526,A3526)&gt;1,"Duplicate","Unique")</f>
        <v>Unique</v>
      </c>
      <c r="C3526" s="1" t="s">
        <v>7193</v>
      </c>
      <c r="D3526" s="1" t="s">
        <v>55</v>
      </c>
      <c r="E3526" s="1" t="str">
        <f t="shared" si="386"/>
        <v>Submitted</v>
      </c>
      <c r="F3526" s="1" t="s">
        <v>35</v>
      </c>
      <c r="G3526" s="1">
        <v>45</v>
      </c>
      <c r="H3526" s="1" t="s">
        <v>24</v>
      </c>
      <c r="I3526" s="1" t="s">
        <v>48</v>
      </c>
      <c r="J3526" s="1" t="s">
        <v>70</v>
      </c>
      <c r="K3526" s="4">
        <v>2121817</v>
      </c>
      <c r="L3526" s="4" t="str">
        <f t="shared" si="387"/>
        <v>Submitted</v>
      </c>
      <c r="M3526" s="1">
        <v>349</v>
      </c>
      <c r="N3526" s="1" t="str">
        <f t="shared" si="388"/>
        <v>High_risk</v>
      </c>
      <c r="O3526" s="1" t="str">
        <f t="shared" si="389"/>
        <v>Excellent</v>
      </c>
      <c r="P3526" s="1" t="str">
        <f t="shared" si="390"/>
        <v>Submitted</v>
      </c>
      <c r="Q3526" s="1" t="str">
        <f t="shared" si="391"/>
        <v>Valid</v>
      </c>
      <c r="R3526" s="1" t="s">
        <v>38</v>
      </c>
      <c r="S3526" s="4">
        <v>2357924</v>
      </c>
      <c r="T3526" s="1">
        <v>8.84</v>
      </c>
      <c r="U3526" s="1">
        <v>24</v>
      </c>
      <c r="V3526" s="1">
        <v>98246.83</v>
      </c>
      <c r="W3526" s="4">
        <f t="shared" si="392"/>
        <v>1737007.0795747298</v>
      </c>
      <c r="X3526" s="1" t="s">
        <v>95</v>
      </c>
      <c r="Y3526" s="1" t="s">
        <v>96</v>
      </c>
      <c r="Z3526" s="8">
        <v>48988</v>
      </c>
      <c r="AA3526" s="8" t="str">
        <f>TEXT(Table2[[#This Row],[Application_Date]],"yyy")</f>
        <v>2034</v>
      </c>
      <c r="AB3526" s="8" t="str">
        <f>TEXT(Table2[[#This Row],[Application_Date]],"mmmm")</f>
        <v>February</v>
      </c>
      <c r="AC3526" s="1" t="s">
        <v>41</v>
      </c>
      <c r="AD3526" s="1" t="s">
        <v>30</v>
      </c>
      <c r="AE3526" s="1" t="s">
        <v>43</v>
      </c>
    </row>
    <row r="3527" spans="1:31" x14ac:dyDescent="0.25">
      <c r="A3527" s="1" t="s">
        <v>7194</v>
      </c>
      <c r="B3527" s="1" t="str">
        <f>IF(COUNTIF($A$2:A3527,A3527)&gt;1,"Duplicate","Unique")</f>
        <v>Unique</v>
      </c>
      <c r="C3527" s="1" t="s">
        <v>7195</v>
      </c>
      <c r="D3527" s="1" t="s">
        <v>69</v>
      </c>
      <c r="E3527" s="1" t="str">
        <f t="shared" si="386"/>
        <v>Submitted</v>
      </c>
      <c r="F3527" s="1" t="s">
        <v>47</v>
      </c>
      <c r="G3527" s="1">
        <v>37</v>
      </c>
      <c r="H3527" s="1" t="s">
        <v>24</v>
      </c>
      <c r="I3527" s="1" t="s">
        <v>25</v>
      </c>
      <c r="J3527" s="1" t="s">
        <v>70</v>
      </c>
      <c r="K3527" s="4">
        <v>1947627</v>
      </c>
      <c r="L3527" s="4" t="str">
        <f t="shared" si="387"/>
        <v>Submitted</v>
      </c>
      <c r="M3527" s="1">
        <v>353</v>
      </c>
      <c r="N3527" s="1" t="str">
        <f t="shared" si="388"/>
        <v>High_risk</v>
      </c>
      <c r="O3527" s="1" t="str">
        <f t="shared" si="389"/>
        <v>Excellent</v>
      </c>
      <c r="P3527" s="1" t="str">
        <f t="shared" si="390"/>
        <v>Submitted</v>
      </c>
      <c r="Q3527" s="1" t="str">
        <f t="shared" si="391"/>
        <v>Valid</v>
      </c>
      <c r="R3527" s="1" t="s">
        <v>6</v>
      </c>
      <c r="S3527" s="4">
        <v>2240722</v>
      </c>
      <c r="T3527" s="1">
        <v>15.84</v>
      </c>
      <c r="U3527" s="1">
        <v>36</v>
      </c>
      <c r="V3527" s="1">
        <v>62242.28</v>
      </c>
      <c r="W3527" s="4">
        <f t="shared" si="392"/>
        <v>2957753.0400002059</v>
      </c>
      <c r="X3527" s="1" t="s">
        <v>28</v>
      </c>
      <c r="Y3527" s="1" t="s">
        <v>29</v>
      </c>
      <c r="Z3527" s="8">
        <v>48989</v>
      </c>
      <c r="AA3527" s="8" t="str">
        <f>TEXT(Table2[[#This Row],[Application_Date]],"yyy")</f>
        <v>2034</v>
      </c>
      <c r="AB3527" s="8" t="str">
        <f>TEXT(Table2[[#This Row],[Application_Date]],"mmmm")</f>
        <v>February</v>
      </c>
      <c r="AC3527" s="1" t="s">
        <v>52</v>
      </c>
      <c r="AD3527" s="1" t="s">
        <v>30</v>
      </c>
      <c r="AE3527" s="1" t="s">
        <v>31</v>
      </c>
    </row>
    <row r="3528" spans="1:31" x14ac:dyDescent="0.25">
      <c r="A3528" s="1" t="s">
        <v>7196</v>
      </c>
      <c r="B3528" s="1" t="str">
        <f>IF(COUNTIF($A$2:A3528,A3528)&gt;1,"Duplicate","Unique")</f>
        <v>Unique</v>
      </c>
      <c r="C3528" s="1" t="s">
        <v>7197</v>
      </c>
      <c r="D3528" s="1" t="s">
        <v>166</v>
      </c>
      <c r="E3528" s="1" t="str">
        <f t="shared" si="386"/>
        <v>Submitted</v>
      </c>
      <c r="F3528" s="1" t="s">
        <v>35</v>
      </c>
      <c r="G3528" s="1">
        <v>36</v>
      </c>
      <c r="H3528" s="1" t="s">
        <v>36</v>
      </c>
      <c r="I3528" s="1" t="s">
        <v>48</v>
      </c>
      <c r="J3528" s="1" t="s">
        <v>26</v>
      </c>
      <c r="K3528" s="4">
        <v>1726773</v>
      </c>
      <c r="L3528" s="4" t="str">
        <f t="shared" si="387"/>
        <v>Submitted</v>
      </c>
      <c r="M3528" s="1">
        <v>731</v>
      </c>
      <c r="N3528" s="1" t="str">
        <f t="shared" si="388"/>
        <v>low_risk</v>
      </c>
      <c r="O3528" s="1" t="str">
        <f t="shared" si="389"/>
        <v>Excellent</v>
      </c>
      <c r="P3528" s="1" t="str">
        <f t="shared" si="390"/>
        <v>Submitted</v>
      </c>
      <c r="Q3528" s="1" t="str">
        <f t="shared" si="391"/>
        <v>Valid</v>
      </c>
      <c r="R3528" s="1" t="s">
        <v>38</v>
      </c>
      <c r="S3528" s="4">
        <v>3963817</v>
      </c>
      <c r="T3528" s="1">
        <v>17.98</v>
      </c>
      <c r="U3528" s="1">
        <v>180</v>
      </c>
      <c r="V3528" s="1">
        <v>22021.21</v>
      </c>
      <c r="W3528" s="4">
        <f t="shared" si="392"/>
        <v>5939119.1383333327</v>
      </c>
      <c r="X3528" s="1" t="s">
        <v>28</v>
      </c>
      <c r="Y3528" s="1" t="s">
        <v>29</v>
      </c>
      <c r="Z3528" s="8">
        <v>48990</v>
      </c>
      <c r="AA3528" s="8" t="str">
        <f>TEXT(Table2[[#This Row],[Application_Date]],"yyy")</f>
        <v>2034</v>
      </c>
      <c r="AB3528" s="8" t="str">
        <f>TEXT(Table2[[#This Row],[Application_Date]],"mmmm")</f>
        <v>February</v>
      </c>
      <c r="AC3528" s="1" t="s">
        <v>61</v>
      </c>
      <c r="AD3528" s="1" t="s">
        <v>42</v>
      </c>
      <c r="AE3528" s="1" t="s">
        <v>66</v>
      </c>
    </row>
    <row r="3529" spans="1:31" x14ac:dyDescent="0.25">
      <c r="A3529" s="1" t="s">
        <v>7198</v>
      </c>
      <c r="B3529" s="1" t="str">
        <f>IF(COUNTIF($A$2:A3529,A3529)&gt;1,"Duplicate","Unique")</f>
        <v>Unique</v>
      </c>
      <c r="C3529" s="1" t="s">
        <v>7199</v>
      </c>
      <c r="D3529" s="1" t="s">
        <v>69</v>
      </c>
      <c r="E3529" s="1" t="str">
        <f t="shared" si="386"/>
        <v>Submitted</v>
      </c>
      <c r="F3529" s="1" t="s">
        <v>35</v>
      </c>
      <c r="G3529" s="1">
        <v>45</v>
      </c>
      <c r="H3529" s="1" t="s">
        <v>24</v>
      </c>
      <c r="I3529" s="1" t="s">
        <v>48</v>
      </c>
      <c r="J3529" s="1" t="s">
        <v>26</v>
      </c>
      <c r="K3529" s="4">
        <v>1812206</v>
      </c>
      <c r="L3529" s="4" t="str">
        <f t="shared" si="387"/>
        <v>Submitted</v>
      </c>
      <c r="M3529" s="1">
        <v>875</v>
      </c>
      <c r="N3529" s="1" t="str">
        <f t="shared" si="388"/>
        <v>medium_risk</v>
      </c>
      <c r="O3529" s="1" t="str">
        <f t="shared" si="389"/>
        <v>Excellent</v>
      </c>
      <c r="P3529" s="1" t="str">
        <f t="shared" si="390"/>
        <v>Submitted</v>
      </c>
      <c r="Q3529" s="1" t="str">
        <f t="shared" si="391"/>
        <v>Valid</v>
      </c>
      <c r="R3529" s="1" t="s">
        <v>38</v>
      </c>
      <c r="S3529" s="4">
        <v>1931204</v>
      </c>
      <c r="T3529" s="1">
        <v>13.27</v>
      </c>
      <c r="U3529" s="1">
        <v>24</v>
      </c>
      <c r="V3529" s="1">
        <v>80466.83</v>
      </c>
      <c r="W3529" s="4">
        <f t="shared" si="392"/>
        <v>2135589.7935934891</v>
      </c>
      <c r="X3529" s="1" t="s">
        <v>50</v>
      </c>
      <c r="Y3529" s="1" t="s">
        <v>51</v>
      </c>
      <c r="Z3529" s="8">
        <v>48991</v>
      </c>
      <c r="AA3529" s="8" t="str">
        <f>TEXT(Table2[[#This Row],[Application_Date]],"yyy")</f>
        <v>2034</v>
      </c>
      <c r="AB3529" s="8" t="str">
        <f>TEXT(Table2[[#This Row],[Application_Date]],"mmmm")</f>
        <v>February</v>
      </c>
      <c r="AC3529" s="1" t="s">
        <v>61</v>
      </c>
      <c r="AD3529" s="1" t="s">
        <v>30</v>
      </c>
      <c r="AE3529" s="1" t="s">
        <v>43</v>
      </c>
    </row>
    <row r="3530" spans="1:31" x14ac:dyDescent="0.25">
      <c r="A3530" s="1" t="s">
        <v>7200</v>
      </c>
      <c r="B3530" s="1" t="str">
        <f>IF(COUNTIF($A$2:A3530,A3530)&gt;1,"Duplicate","Unique")</f>
        <v>Unique</v>
      </c>
      <c r="C3530" s="1" t="s">
        <v>7201</v>
      </c>
      <c r="D3530" s="1" t="s">
        <v>196</v>
      </c>
      <c r="E3530" s="1" t="str">
        <f t="shared" si="386"/>
        <v>Submitted</v>
      </c>
      <c r="F3530" s="1" t="s">
        <v>35</v>
      </c>
      <c r="G3530" s="1">
        <v>39</v>
      </c>
      <c r="H3530" s="1" t="s">
        <v>24</v>
      </c>
      <c r="I3530" s="1" t="s">
        <v>48</v>
      </c>
      <c r="J3530" s="1" t="s">
        <v>70</v>
      </c>
      <c r="K3530" s="4">
        <v>1506366</v>
      </c>
      <c r="L3530" s="4" t="str">
        <f t="shared" si="387"/>
        <v>Submitted</v>
      </c>
      <c r="M3530" s="1">
        <v>533</v>
      </c>
      <c r="N3530" s="1" t="str">
        <f t="shared" si="388"/>
        <v>High_risk</v>
      </c>
      <c r="O3530" s="1" t="str">
        <f t="shared" si="389"/>
        <v>Excellent</v>
      </c>
      <c r="P3530" s="1" t="str">
        <f t="shared" si="390"/>
        <v>Submitted</v>
      </c>
      <c r="Q3530" s="1" t="str">
        <f t="shared" si="391"/>
        <v>Valid</v>
      </c>
      <c r="R3530" s="1" t="s">
        <v>70</v>
      </c>
      <c r="S3530" s="4">
        <v>695736</v>
      </c>
      <c r="T3530" s="1">
        <v>17.13</v>
      </c>
      <c r="U3530" s="1">
        <v>60</v>
      </c>
      <c r="V3530" s="1">
        <v>11595.6</v>
      </c>
      <c r="W3530" s="4">
        <f t="shared" si="392"/>
        <v>993163.14</v>
      </c>
      <c r="X3530" s="1" t="s">
        <v>2121</v>
      </c>
      <c r="Y3530" s="1" t="s">
        <v>29</v>
      </c>
      <c r="Z3530" s="8">
        <v>48992</v>
      </c>
      <c r="AA3530" s="8" t="str">
        <f>TEXT(Table2[[#This Row],[Application_Date]],"yyy")</f>
        <v>2034</v>
      </c>
      <c r="AB3530" s="8" t="str">
        <f>TEXT(Table2[[#This Row],[Application_Date]],"mmmm")</f>
        <v>February</v>
      </c>
      <c r="AC3530" s="1" t="s">
        <v>41</v>
      </c>
      <c r="AD3530" s="1" t="s">
        <v>30</v>
      </c>
      <c r="AE3530" s="1" t="s">
        <v>43</v>
      </c>
    </row>
    <row r="3531" spans="1:31" x14ac:dyDescent="0.25">
      <c r="A3531" s="1" t="s">
        <v>7202</v>
      </c>
      <c r="B3531" s="1" t="str">
        <f>IF(COUNTIF($A$2:A3531,A3531)&gt;1,"Duplicate","Unique")</f>
        <v>Unique</v>
      </c>
      <c r="C3531" s="1" t="s">
        <v>7203</v>
      </c>
      <c r="D3531" s="1" t="s">
        <v>207</v>
      </c>
      <c r="E3531" s="1" t="str">
        <f t="shared" si="386"/>
        <v>Submitted</v>
      </c>
      <c r="F3531" s="1" t="s">
        <v>47</v>
      </c>
      <c r="G3531" s="1">
        <v>26</v>
      </c>
      <c r="H3531" s="1" t="s">
        <v>36</v>
      </c>
      <c r="I3531" s="1" t="s">
        <v>25</v>
      </c>
      <c r="J3531" s="1" t="s">
        <v>49</v>
      </c>
      <c r="K3531" s="4">
        <v>2129115</v>
      </c>
      <c r="L3531" s="4" t="str">
        <f t="shared" si="387"/>
        <v>Submitted</v>
      </c>
      <c r="M3531" s="1">
        <v>434</v>
      </c>
      <c r="N3531" s="1" t="str">
        <f t="shared" si="388"/>
        <v>High_risk</v>
      </c>
      <c r="O3531" s="1" t="str">
        <f t="shared" si="389"/>
        <v>Excellent</v>
      </c>
      <c r="P3531" s="1" t="str">
        <f t="shared" si="390"/>
        <v>Submitted</v>
      </c>
      <c r="Q3531" s="1" t="str">
        <f t="shared" si="391"/>
        <v>Valid</v>
      </c>
      <c r="R3531" s="1" t="s">
        <v>82</v>
      </c>
      <c r="S3531" s="4">
        <v>3647624</v>
      </c>
      <c r="T3531" s="1">
        <v>9.4</v>
      </c>
      <c r="U3531" s="1">
        <v>180</v>
      </c>
      <c r="V3531" s="1">
        <v>20264.580000000002</v>
      </c>
      <c r="W3531" s="4">
        <f t="shared" si="392"/>
        <v>2857305.4666666668</v>
      </c>
      <c r="X3531" s="1" t="s">
        <v>85</v>
      </c>
      <c r="Y3531" s="1" t="s">
        <v>86</v>
      </c>
      <c r="Z3531" s="8">
        <v>48993</v>
      </c>
      <c r="AA3531" s="8" t="str">
        <f>TEXT(Table2[[#This Row],[Application_Date]],"yyy")</f>
        <v>2034</v>
      </c>
      <c r="AB3531" s="8" t="str">
        <f>TEXT(Table2[[#This Row],[Application_Date]],"mmmm")</f>
        <v>February</v>
      </c>
      <c r="AC3531" s="1" t="s">
        <v>52</v>
      </c>
      <c r="AD3531" s="1" t="s">
        <v>42</v>
      </c>
      <c r="AE3531" s="1" t="s">
        <v>66</v>
      </c>
    </row>
    <row r="3532" spans="1:31" x14ac:dyDescent="0.25">
      <c r="A3532" s="1" t="s">
        <v>7204</v>
      </c>
      <c r="B3532" s="1" t="str">
        <f>IF(COUNTIF($A$2:A3532,A3532)&gt;1,"Duplicate","Unique")</f>
        <v>Unique</v>
      </c>
      <c r="C3532" s="1" t="s">
        <v>7205</v>
      </c>
      <c r="D3532" s="1" t="s">
        <v>154</v>
      </c>
      <c r="E3532" s="1" t="str">
        <f t="shared" si="386"/>
        <v>Submitted</v>
      </c>
      <c r="F3532" s="1" t="s">
        <v>47</v>
      </c>
      <c r="G3532" s="1">
        <v>24</v>
      </c>
      <c r="H3532" s="1" t="s">
        <v>24</v>
      </c>
      <c r="I3532" s="1" t="s">
        <v>48</v>
      </c>
      <c r="J3532" s="1" t="s">
        <v>37</v>
      </c>
      <c r="K3532" s="4">
        <v>1326233</v>
      </c>
      <c r="L3532" s="4" t="str">
        <f t="shared" si="387"/>
        <v>Submitted</v>
      </c>
      <c r="M3532" s="1">
        <v>323</v>
      </c>
      <c r="N3532" s="1" t="str">
        <f t="shared" si="388"/>
        <v>High_risk</v>
      </c>
      <c r="O3532" s="1" t="str">
        <f t="shared" si="389"/>
        <v>Excellent</v>
      </c>
      <c r="P3532" s="1" t="str">
        <f t="shared" si="390"/>
        <v>Submitted</v>
      </c>
      <c r="Q3532" s="1" t="str">
        <f t="shared" si="391"/>
        <v>Valid</v>
      </c>
      <c r="R3532" s="1" t="s">
        <v>6</v>
      </c>
      <c r="S3532" s="4">
        <v>1921573</v>
      </c>
      <c r="T3532" s="1">
        <v>11.37</v>
      </c>
      <c r="U3532" s="1">
        <v>180</v>
      </c>
      <c r="V3532" s="1">
        <v>10675.41</v>
      </c>
      <c r="W3532" s="4">
        <f t="shared" si="392"/>
        <v>1820690.4174999997</v>
      </c>
      <c r="X3532" s="1" t="s">
        <v>50</v>
      </c>
      <c r="Y3532" s="1" t="s">
        <v>51</v>
      </c>
      <c r="Z3532" s="8">
        <v>48994</v>
      </c>
      <c r="AA3532" s="8" t="str">
        <f>TEXT(Table2[[#This Row],[Application_Date]],"yyy")</f>
        <v>2034</v>
      </c>
      <c r="AB3532" s="8" t="str">
        <f>TEXT(Table2[[#This Row],[Application_Date]],"mmmm")</f>
        <v>February</v>
      </c>
      <c r="AC3532" s="1" t="s">
        <v>61</v>
      </c>
      <c r="AD3532" s="1" t="s">
        <v>30</v>
      </c>
      <c r="AE3532" s="1" t="s">
        <v>43</v>
      </c>
    </row>
    <row r="3533" spans="1:31" x14ac:dyDescent="0.25">
      <c r="A3533" s="1" t="s">
        <v>7206</v>
      </c>
      <c r="B3533" s="1" t="str">
        <f>IF(COUNTIF($A$2:A3533,A3533)&gt;1,"Duplicate","Unique")</f>
        <v>Unique</v>
      </c>
      <c r="C3533" s="1" t="s">
        <v>7207</v>
      </c>
      <c r="D3533" s="1" t="s">
        <v>112</v>
      </c>
      <c r="E3533" s="1" t="str">
        <f t="shared" si="386"/>
        <v>Submitted</v>
      </c>
      <c r="F3533" s="1" t="s">
        <v>35</v>
      </c>
      <c r="G3533" s="1">
        <v>50</v>
      </c>
      <c r="H3533" s="1" t="s">
        <v>24</v>
      </c>
      <c r="I3533" s="1" t="s">
        <v>48</v>
      </c>
      <c r="J3533" s="1" t="s">
        <v>49</v>
      </c>
      <c r="K3533" s="4">
        <v>2256645</v>
      </c>
      <c r="L3533" s="4" t="str">
        <f t="shared" si="387"/>
        <v>Submitted</v>
      </c>
      <c r="M3533" s="1">
        <v>375</v>
      </c>
      <c r="N3533" s="1" t="str">
        <f t="shared" si="388"/>
        <v>High_risk</v>
      </c>
      <c r="O3533" s="1" t="str">
        <f t="shared" si="389"/>
        <v>Excellent</v>
      </c>
      <c r="P3533" s="1" t="str">
        <f t="shared" si="390"/>
        <v>Submitted</v>
      </c>
      <c r="Q3533" s="1" t="str">
        <f t="shared" si="391"/>
        <v>Valid</v>
      </c>
      <c r="R3533" s="1" t="s">
        <v>82</v>
      </c>
      <c r="S3533" s="4">
        <v>3685400</v>
      </c>
      <c r="T3533" s="1">
        <v>9.43</v>
      </c>
      <c r="U3533" s="1">
        <v>180</v>
      </c>
      <c r="V3533" s="1">
        <v>20474.439999999999</v>
      </c>
      <c r="W3533" s="4">
        <f t="shared" si="392"/>
        <v>2896110.1666666665</v>
      </c>
      <c r="X3533" s="1" t="s">
        <v>85</v>
      </c>
      <c r="Y3533" s="1" t="s">
        <v>86</v>
      </c>
      <c r="Z3533" s="8">
        <v>48995</v>
      </c>
      <c r="AA3533" s="8" t="str">
        <f>TEXT(Table2[[#This Row],[Application_Date]],"yyy")</f>
        <v>2034</v>
      </c>
      <c r="AB3533" s="8" t="str">
        <f>TEXT(Table2[[#This Row],[Application_Date]],"mmmm")</f>
        <v>February</v>
      </c>
      <c r="AC3533" s="1" t="s">
        <v>61</v>
      </c>
      <c r="AD3533" s="1" t="s">
        <v>42</v>
      </c>
      <c r="AE3533" s="1" t="s">
        <v>43</v>
      </c>
    </row>
    <row r="3534" spans="1:31" x14ac:dyDescent="0.25">
      <c r="A3534" s="1" t="s">
        <v>7208</v>
      </c>
      <c r="B3534" s="1" t="str">
        <f>IF(COUNTIF($A$2:A3534,A3534)&gt;1,"Duplicate","Unique")</f>
        <v>Unique</v>
      </c>
      <c r="C3534" s="1" t="s">
        <v>7209</v>
      </c>
      <c r="D3534" s="1" t="s">
        <v>55</v>
      </c>
      <c r="E3534" s="1" t="str">
        <f t="shared" si="386"/>
        <v>Submitted</v>
      </c>
      <c r="F3534" s="1" t="s">
        <v>47</v>
      </c>
      <c r="G3534" s="1">
        <v>25</v>
      </c>
      <c r="H3534" s="1" t="s">
        <v>24</v>
      </c>
      <c r="I3534" s="1" t="s">
        <v>25</v>
      </c>
      <c r="J3534" s="1" t="s">
        <v>26</v>
      </c>
      <c r="K3534" s="4">
        <v>2495075</v>
      </c>
      <c r="L3534" s="4" t="str">
        <f t="shared" si="387"/>
        <v>Submitted</v>
      </c>
      <c r="M3534" s="1">
        <v>725</v>
      </c>
      <c r="N3534" s="1" t="str">
        <f t="shared" si="388"/>
        <v>low_risk</v>
      </c>
      <c r="O3534" s="1" t="str">
        <f t="shared" si="389"/>
        <v>Excellent</v>
      </c>
      <c r="P3534" s="1" t="str">
        <f t="shared" si="390"/>
        <v>Submitted</v>
      </c>
      <c r="Q3534" s="1" t="str">
        <f t="shared" si="391"/>
        <v>Valid</v>
      </c>
      <c r="R3534" s="1" t="s">
        <v>82</v>
      </c>
      <c r="S3534" s="4">
        <v>635212</v>
      </c>
      <c r="T3534" s="1">
        <v>17.29</v>
      </c>
      <c r="U3534" s="1">
        <v>60</v>
      </c>
      <c r="V3534" s="1">
        <v>10586.87</v>
      </c>
      <c r="W3534" s="4">
        <f t="shared" si="392"/>
        <v>915234.62333333329</v>
      </c>
      <c r="X3534" s="1" t="s">
        <v>50</v>
      </c>
      <c r="Y3534" s="1" t="s">
        <v>51</v>
      </c>
      <c r="Z3534" s="8">
        <v>48996</v>
      </c>
      <c r="AA3534" s="8" t="str">
        <f>TEXT(Table2[[#This Row],[Application_Date]],"yyy")</f>
        <v>2034</v>
      </c>
      <c r="AB3534" s="8" t="str">
        <f>TEXT(Table2[[#This Row],[Application_Date]],"mmmm")</f>
        <v>February</v>
      </c>
      <c r="AC3534" s="1" t="s">
        <v>61</v>
      </c>
      <c r="AD3534" s="1" t="s">
        <v>30</v>
      </c>
      <c r="AE3534" s="1" t="s">
        <v>66</v>
      </c>
    </row>
    <row r="3535" spans="1:31" x14ac:dyDescent="0.25">
      <c r="A3535" s="1" t="s">
        <v>7210</v>
      </c>
      <c r="B3535" s="1" t="str">
        <f>IF(COUNTIF($A$2:A3535,A3535)&gt;1,"Duplicate","Unique")</f>
        <v>Unique</v>
      </c>
      <c r="C3535" s="1" t="s">
        <v>7211</v>
      </c>
      <c r="D3535" s="1" t="s">
        <v>65</v>
      </c>
      <c r="E3535" s="1" t="str">
        <f t="shared" si="386"/>
        <v>Submitted</v>
      </c>
      <c r="F3535" s="1" t="s">
        <v>47</v>
      </c>
      <c r="G3535" s="1">
        <v>39</v>
      </c>
      <c r="H3535" s="1" t="s">
        <v>36</v>
      </c>
      <c r="I3535" s="1" t="s">
        <v>25</v>
      </c>
      <c r="J3535" s="1" t="s">
        <v>26</v>
      </c>
      <c r="K3535" s="4">
        <v>1371052</v>
      </c>
      <c r="L3535" s="4" t="str">
        <f t="shared" si="387"/>
        <v>Submitted</v>
      </c>
      <c r="M3535" s="1">
        <v>512</v>
      </c>
      <c r="N3535" s="1" t="str">
        <f t="shared" si="388"/>
        <v>High_risk</v>
      </c>
      <c r="O3535" s="1" t="str">
        <f t="shared" si="389"/>
        <v>Excellent</v>
      </c>
      <c r="P3535" s="1" t="str">
        <f t="shared" si="390"/>
        <v>Submitted</v>
      </c>
      <c r="Q3535" s="1" t="str">
        <f t="shared" si="391"/>
        <v>Valid</v>
      </c>
      <c r="R3535" s="1" t="s">
        <v>82</v>
      </c>
      <c r="S3535" s="4">
        <v>960440</v>
      </c>
      <c r="T3535" s="1">
        <v>13.41</v>
      </c>
      <c r="U3535" s="1">
        <v>24</v>
      </c>
      <c r="V3535" s="1">
        <v>40018.33</v>
      </c>
      <c r="W3535" s="4">
        <f t="shared" si="392"/>
        <v>1073291.7162538304</v>
      </c>
      <c r="X3535" s="1" t="s">
        <v>59</v>
      </c>
      <c r="Y3535" s="1" t="s">
        <v>60</v>
      </c>
      <c r="Z3535" s="8">
        <v>48997</v>
      </c>
      <c r="AA3535" s="8" t="str">
        <f>TEXT(Table2[[#This Row],[Application_Date]],"yyy")</f>
        <v>2034</v>
      </c>
      <c r="AB3535" s="8" t="str">
        <f>TEXT(Table2[[#This Row],[Application_Date]],"mmmm")</f>
        <v>February</v>
      </c>
      <c r="AC3535" s="1" t="s">
        <v>61</v>
      </c>
      <c r="AD3535" s="1" t="s">
        <v>30</v>
      </c>
      <c r="AE3535" s="1" t="s">
        <v>31</v>
      </c>
    </row>
    <row r="3536" spans="1:31" x14ac:dyDescent="0.25">
      <c r="A3536" s="1" t="s">
        <v>7212</v>
      </c>
      <c r="B3536" s="1" t="str">
        <f>IF(COUNTIF($A$2:A3536,A3536)&gt;1,"Duplicate","Unique")</f>
        <v>Unique</v>
      </c>
      <c r="C3536" s="1" t="s">
        <v>7213</v>
      </c>
      <c r="D3536" s="1" t="s">
        <v>265</v>
      </c>
      <c r="E3536" s="1" t="str">
        <f t="shared" si="386"/>
        <v>Submitted</v>
      </c>
      <c r="F3536" s="1" t="s">
        <v>47</v>
      </c>
      <c r="G3536" s="1">
        <v>50</v>
      </c>
      <c r="H3536" s="1" t="s">
        <v>36</v>
      </c>
      <c r="I3536" s="1" t="s">
        <v>25</v>
      </c>
      <c r="J3536" s="1" t="s">
        <v>26</v>
      </c>
      <c r="K3536" s="4">
        <v>1870454</v>
      </c>
      <c r="L3536" s="4" t="str">
        <f t="shared" si="387"/>
        <v>Submitted</v>
      </c>
      <c r="M3536" s="1">
        <v>401</v>
      </c>
      <c r="N3536" s="1" t="str">
        <f t="shared" si="388"/>
        <v>High_risk</v>
      </c>
      <c r="O3536" s="1" t="str">
        <f t="shared" si="389"/>
        <v>Excellent</v>
      </c>
      <c r="P3536" s="1" t="str">
        <f t="shared" si="390"/>
        <v>Submitted</v>
      </c>
      <c r="Q3536" s="1" t="str">
        <f t="shared" si="391"/>
        <v>Valid</v>
      </c>
      <c r="R3536" s="1" t="s">
        <v>82</v>
      </c>
      <c r="S3536" s="4">
        <v>1509518</v>
      </c>
      <c r="T3536" s="1">
        <v>18.829999999999998</v>
      </c>
      <c r="U3536" s="1">
        <v>180</v>
      </c>
      <c r="V3536" s="1">
        <v>8386.2099999999991</v>
      </c>
      <c r="W3536" s="4">
        <f t="shared" si="392"/>
        <v>2368685.3283333331</v>
      </c>
      <c r="X3536" s="1" t="s">
        <v>28</v>
      </c>
      <c r="Y3536" s="1" t="s">
        <v>29</v>
      </c>
      <c r="Z3536" s="8">
        <v>48998</v>
      </c>
      <c r="AA3536" s="8" t="str">
        <f>TEXT(Table2[[#This Row],[Application_Date]],"yyy")</f>
        <v>2034</v>
      </c>
      <c r="AB3536" s="8" t="str">
        <f>TEXT(Table2[[#This Row],[Application_Date]],"mmmm")</f>
        <v>February</v>
      </c>
      <c r="AC3536" s="1" t="s">
        <v>61</v>
      </c>
      <c r="AD3536" s="1" t="s">
        <v>30</v>
      </c>
      <c r="AE3536" s="1" t="s">
        <v>66</v>
      </c>
    </row>
    <row r="3537" spans="1:31" x14ac:dyDescent="0.25">
      <c r="A3537" s="1" t="s">
        <v>7214</v>
      </c>
      <c r="B3537" s="1" t="str">
        <f>IF(COUNTIF($A$2:A3537,A3537)&gt;1,"Duplicate","Unique")</f>
        <v>Unique</v>
      </c>
      <c r="C3537" s="1" t="s">
        <v>7215</v>
      </c>
      <c r="D3537" s="1" t="s">
        <v>172</v>
      </c>
      <c r="E3537" s="1" t="str">
        <f t="shared" si="386"/>
        <v>Submitted</v>
      </c>
      <c r="F3537" s="1" t="s">
        <v>35</v>
      </c>
      <c r="G3537" s="1">
        <v>57</v>
      </c>
      <c r="H3537" s="1" t="s">
        <v>24</v>
      </c>
      <c r="I3537" s="1" t="s">
        <v>48</v>
      </c>
      <c r="J3537" s="1" t="s">
        <v>37</v>
      </c>
      <c r="K3537" s="4">
        <v>2385706</v>
      </c>
      <c r="L3537" s="4" t="str">
        <f t="shared" si="387"/>
        <v>Submitted</v>
      </c>
      <c r="M3537" s="1">
        <v>699</v>
      </c>
      <c r="N3537" s="1" t="str">
        <f t="shared" si="388"/>
        <v>low_risk</v>
      </c>
      <c r="O3537" s="1" t="str">
        <f t="shared" si="389"/>
        <v>Excellent</v>
      </c>
      <c r="P3537" s="1" t="str">
        <f t="shared" si="390"/>
        <v>Submitted</v>
      </c>
      <c r="Q3537" s="1" t="str">
        <f t="shared" si="391"/>
        <v>Valid</v>
      </c>
      <c r="R3537" s="1" t="s">
        <v>70</v>
      </c>
      <c r="S3537" s="4">
        <v>212649</v>
      </c>
      <c r="T3537" s="1">
        <v>7.14</v>
      </c>
      <c r="U3537" s="1">
        <v>120</v>
      </c>
      <c r="V3537" s="1">
        <v>1772.08</v>
      </c>
      <c r="W3537" s="4">
        <f t="shared" si="392"/>
        <v>126526.155</v>
      </c>
      <c r="X3537" s="1" t="s">
        <v>105</v>
      </c>
      <c r="Y3537" s="1" t="s">
        <v>106</v>
      </c>
      <c r="Z3537" s="8">
        <v>48999</v>
      </c>
      <c r="AA3537" s="8" t="str">
        <f>TEXT(Table2[[#This Row],[Application_Date]],"yyy")</f>
        <v>2034</v>
      </c>
      <c r="AB3537" s="8" t="str">
        <f>TEXT(Table2[[#This Row],[Application_Date]],"mmmm")</f>
        <v>February</v>
      </c>
      <c r="AC3537" s="1" t="s">
        <v>61</v>
      </c>
      <c r="AD3537" s="1" t="s">
        <v>42</v>
      </c>
      <c r="AE3537" s="1" t="s">
        <v>62</v>
      </c>
    </row>
    <row r="3538" spans="1:31" x14ac:dyDescent="0.25">
      <c r="A3538" s="1" t="s">
        <v>7216</v>
      </c>
      <c r="B3538" s="1" t="str">
        <f>IF(COUNTIF($A$2:A3538,A3538)&gt;1,"Duplicate","Unique")</f>
        <v>Unique</v>
      </c>
      <c r="C3538" s="1" t="s">
        <v>7217</v>
      </c>
      <c r="D3538" s="1" t="s">
        <v>333</v>
      </c>
      <c r="E3538" s="1" t="str">
        <f t="shared" si="386"/>
        <v>Submitted</v>
      </c>
      <c r="F3538" s="1" t="s">
        <v>47</v>
      </c>
      <c r="G3538" s="1">
        <v>43</v>
      </c>
      <c r="H3538" s="1" t="s">
        <v>36</v>
      </c>
      <c r="I3538" s="1" t="s">
        <v>48</v>
      </c>
      <c r="J3538" s="1" t="s">
        <v>37</v>
      </c>
      <c r="K3538" s="4">
        <v>2409578</v>
      </c>
      <c r="L3538" s="4" t="str">
        <f t="shared" si="387"/>
        <v>Submitted</v>
      </c>
      <c r="M3538" s="1">
        <v>684</v>
      </c>
      <c r="N3538" s="1" t="str">
        <f t="shared" si="388"/>
        <v>low_risk</v>
      </c>
      <c r="O3538" s="1" t="str">
        <f t="shared" si="389"/>
        <v>Excellent</v>
      </c>
      <c r="P3538" s="1" t="str">
        <f t="shared" si="390"/>
        <v>Submitted</v>
      </c>
      <c r="Q3538" s="1" t="str">
        <f t="shared" si="391"/>
        <v>Valid</v>
      </c>
      <c r="R3538" s="1" t="s">
        <v>82</v>
      </c>
      <c r="S3538" s="4">
        <v>1585222</v>
      </c>
      <c r="T3538" s="1">
        <v>17.45</v>
      </c>
      <c r="U3538" s="1">
        <v>180</v>
      </c>
      <c r="V3538" s="1">
        <v>8806.7900000000009</v>
      </c>
      <c r="W3538" s="4">
        <f t="shared" si="392"/>
        <v>2305176.9916666667</v>
      </c>
      <c r="X3538" s="1" t="s">
        <v>39</v>
      </c>
      <c r="Y3538" s="1" t="s">
        <v>40</v>
      </c>
      <c r="Z3538" s="8">
        <v>49000</v>
      </c>
      <c r="AA3538" s="8" t="str">
        <f>TEXT(Table2[[#This Row],[Application_Date]],"yyy")</f>
        <v>2034</v>
      </c>
      <c r="AB3538" s="8" t="str">
        <f>TEXT(Table2[[#This Row],[Application_Date]],"mmmm")</f>
        <v>February</v>
      </c>
      <c r="AC3538" s="1" t="s">
        <v>61</v>
      </c>
      <c r="AD3538" s="1" t="s">
        <v>42</v>
      </c>
      <c r="AE3538" s="1" t="s">
        <v>62</v>
      </c>
    </row>
    <row r="3539" spans="1:31" x14ac:dyDescent="0.25">
      <c r="A3539" s="1" t="s">
        <v>7218</v>
      </c>
      <c r="B3539" s="1" t="str">
        <f>IF(COUNTIF($A$2:A3539,A3539)&gt;1,"Duplicate","Unique")</f>
        <v>Unique</v>
      </c>
      <c r="C3539" s="1" t="s">
        <v>7219</v>
      </c>
      <c r="D3539" s="1" t="s">
        <v>94</v>
      </c>
      <c r="E3539" s="1" t="str">
        <f t="shared" si="386"/>
        <v>Submitted</v>
      </c>
      <c r="F3539" s="1" t="s">
        <v>47</v>
      </c>
      <c r="G3539" s="1">
        <v>42</v>
      </c>
      <c r="H3539" s="1" t="s">
        <v>36</v>
      </c>
      <c r="I3539" s="1" t="s">
        <v>48</v>
      </c>
      <c r="J3539" s="1" t="s">
        <v>49</v>
      </c>
      <c r="K3539" s="4">
        <v>2240709</v>
      </c>
      <c r="L3539" s="4" t="str">
        <f t="shared" si="387"/>
        <v>Submitted</v>
      </c>
      <c r="M3539" s="1">
        <v>410</v>
      </c>
      <c r="N3539" s="1" t="str">
        <f t="shared" si="388"/>
        <v>High_risk</v>
      </c>
      <c r="O3539" s="1" t="str">
        <f t="shared" si="389"/>
        <v>Excellent</v>
      </c>
      <c r="P3539" s="1" t="str">
        <f t="shared" si="390"/>
        <v>Submitted</v>
      </c>
      <c r="Q3539" s="1" t="str">
        <f t="shared" si="391"/>
        <v>Valid</v>
      </c>
      <c r="R3539" s="1" t="s">
        <v>82</v>
      </c>
      <c r="S3539" s="4">
        <v>4329437</v>
      </c>
      <c r="T3539" s="1">
        <v>15.77</v>
      </c>
      <c r="U3539" s="1">
        <v>120</v>
      </c>
      <c r="V3539" s="1">
        <v>36078.639999999999</v>
      </c>
      <c r="W3539" s="4">
        <f t="shared" si="392"/>
        <v>5689601.7908333335</v>
      </c>
      <c r="X3539" s="1" t="s">
        <v>85</v>
      </c>
      <c r="Y3539" s="1" t="s">
        <v>86</v>
      </c>
      <c r="Z3539" s="8">
        <v>49001</v>
      </c>
      <c r="AA3539" s="8" t="str">
        <f>TEXT(Table2[[#This Row],[Application_Date]],"yyy")</f>
        <v>2034</v>
      </c>
      <c r="AB3539" s="8" t="str">
        <f>TEXT(Table2[[#This Row],[Application_Date]],"mmmm")</f>
        <v>February</v>
      </c>
      <c r="AC3539" s="1" t="s">
        <v>61</v>
      </c>
      <c r="AD3539" s="1" t="s">
        <v>30</v>
      </c>
      <c r="AE3539" s="1" t="s">
        <v>31</v>
      </c>
    </row>
    <row r="3540" spans="1:31" x14ac:dyDescent="0.25">
      <c r="A3540" s="1" t="s">
        <v>7220</v>
      </c>
      <c r="B3540" s="1" t="str">
        <f>IF(COUNTIF($A$2:A3540,A3540)&gt;1,"Duplicate","Unique")</f>
        <v>Unique</v>
      </c>
      <c r="C3540" s="1" t="s">
        <v>7221</v>
      </c>
      <c r="D3540" s="1" t="s">
        <v>166</v>
      </c>
      <c r="E3540" s="1" t="str">
        <f t="shared" si="386"/>
        <v>Submitted</v>
      </c>
      <c r="F3540" s="1" t="s">
        <v>47</v>
      </c>
      <c r="G3540" s="1">
        <v>54</v>
      </c>
      <c r="H3540" s="1" t="s">
        <v>36</v>
      </c>
      <c r="I3540" s="1" t="s">
        <v>25</v>
      </c>
      <c r="J3540" s="1" t="s">
        <v>26</v>
      </c>
      <c r="K3540" s="4">
        <v>1176034</v>
      </c>
      <c r="L3540" s="4" t="str">
        <f t="shared" si="387"/>
        <v>Submitted</v>
      </c>
      <c r="M3540" s="1">
        <v>303</v>
      </c>
      <c r="N3540" s="1" t="str">
        <f t="shared" si="388"/>
        <v>High_risk</v>
      </c>
      <c r="O3540" s="1" t="str">
        <f t="shared" si="389"/>
        <v>Excellent</v>
      </c>
      <c r="P3540" s="1" t="str">
        <f t="shared" si="390"/>
        <v>Submitted</v>
      </c>
      <c r="Q3540" s="1" t="str">
        <f t="shared" si="391"/>
        <v>Valid</v>
      </c>
      <c r="R3540" s="1" t="s">
        <v>82</v>
      </c>
      <c r="S3540" s="4">
        <v>388248</v>
      </c>
      <c r="T3540" s="1">
        <v>7.76</v>
      </c>
      <c r="U3540" s="1">
        <v>12</v>
      </c>
      <c r="V3540" s="1">
        <v>32354</v>
      </c>
      <c r="W3540" s="4">
        <f t="shared" si="392"/>
        <v>251700.34874769923</v>
      </c>
      <c r="X3540" s="1" t="s">
        <v>28</v>
      </c>
      <c r="Y3540" s="1" t="s">
        <v>29</v>
      </c>
      <c r="Z3540" s="8">
        <v>49002</v>
      </c>
      <c r="AA3540" s="8" t="str">
        <f>TEXT(Table2[[#This Row],[Application_Date]],"yyy")</f>
        <v>2034</v>
      </c>
      <c r="AB3540" s="8" t="str">
        <f>TEXT(Table2[[#This Row],[Application_Date]],"mmmm")</f>
        <v>February</v>
      </c>
      <c r="AC3540" s="1" t="s">
        <v>61</v>
      </c>
      <c r="AD3540" s="1" t="s">
        <v>42</v>
      </c>
      <c r="AE3540" s="1" t="s">
        <v>62</v>
      </c>
    </row>
    <row r="3541" spans="1:31" x14ac:dyDescent="0.25">
      <c r="A3541" s="1" t="s">
        <v>7222</v>
      </c>
      <c r="B3541" s="1" t="str">
        <f>IF(COUNTIF($A$2:A3541,A3541)&gt;1,"Duplicate","Unique")</f>
        <v>Unique</v>
      </c>
      <c r="C3541" s="1" t="s">
        <v>7223</v>
      </c>
      <c r="D3541" s="1" t="s">
        <v>109</v>
      </c>
      <c r="E3541" s="1" t="str">
        <f t="shared" si="386"/>
        <v>Submitted</v>
      </c>
      <c r="F3541" s="1" t="s">
        <v>47</v>
      </c>
      <c r="G3541" s="1">
        <v>56</v>
      </c>
      <c r="H3541" s="1" t="s">
        <v>24</v>
      </c>
      <c r="I3541" s="1" t="s">
        <v>48</v>
      </c>
      <c r="J3541" s="1" t="s">
        <v>70</v>
      </c>
      <c r="K3541" s="4">
        <v>1561217</v>
      </c>
      <c r="L3541" s="4" t="str">
        <f t="shared" si="387"/>
        <v>Submitted</v>
      </c>
      <c r="M3541" s="1">
        <v>660</v>
      </c>
      <c r="N3541" s="1" t="str">
        <f t="shared" si="388"/>
        <v>low_risk</v>
      </c>
      <c r="O3541" s="1" t="str">
        <f t="shared" si="389"/>
        <v>Excellent</v>
      </c>
      <c r="P3541" s="1" t="str">
        <f t="shared" si="390"/>
        <v>Submitted</v>
      </c>
      <c r="Q3541" s="1" t="str">
        <f t="shared" si="391"/>
        <v>Valid</v>
      </c>
      <c r="R3541" s="1" t="s">
        <v>6</v>
      </c>
      <c r="S3541" s="4">
        <v>1481760</v>
      </c>
      <c r="T3541" s="1">
        <v>9.84</v>
      </c>
      <c r="U3541" s="1">
        <v>24</v>
      </c>
      <c r="V3541" s="1">
        <v>61740</v>
      </c>
      <c r="W3541" s="4">
        <f t="shared" si="392"/>
        <v>1215043.8964319013</v>
      </c>
      <c r="X3541" s="1" t="s">
        <v>95</v>
      </c>
      <c r="Y3541" s="1" t="s">
        <v>96</v>
      </c>
      <c r="Z3541" s="8">
        <v>49003</v>
      </c>
      <c r="AA3541" s="8" t="str">
        <f>TEXT(Table2[[#This Row],[Application_Date]],"yyy")</f>
        <v>2034</v>
      </c>
      <c r="AB3541" s="8" t="str">
        <f>TEXT(Table2[[#This Row],[Application_Date]],"mmmm")</f>
        <v>February</v>
      </c>
      <c r="AC3541" s="1" t="s">
        <v>61</v>
      </c>
      <c r="AD3541" s="1" t="s">
        <v>30</v>
      </c>
      <c r="AE3541" s="1" t="s">
        <v>31</v>
      </c>
    </row>
    <row r="3542" spans="1:31" x14ac:dyDescent="0.25">
      <c r="A3542" s="1" t="s">
        <v>7224</v>
      </c>
      <c r="B3542" s="1" t="str">
        <f>IF(COUNTIF($A$2:A3542,A3542)&gt;1,"Duplicate","Unique")</f>
        <v>Unique</v>
      </c>
      <c r="C3542" s="1" t="s">
        <v>7225</v>
      </c>
      <c r="D3542" s="1" t="s">
        <v>180</v>
      </c>
      <c r="E3542" s="1" t="str">
        <f t="shared" si="386"/>
        <v>Submitted</v>
      </c>
      <c r="F3542" s="1" t="s">
        <v>47</v>
      </c>
      <c r="G3542" s="1">
        <v>60</v>
      </c>
      <c r="H3542" s="1" t="s">
        <v>24</v>
      </c>
      <c r="I3542" s="1" t="s">
        <v>48</v>
      </c>
      <c r="J3542" s="1" t="s">
        <v>49</v>
      </c>
      <c r="K3542" s="4">
        <v>1967319</v>
      </c>
      <c r="L3542" s="4" t="str">
        <f t="shared" si="387"/>
        <v>Submitted</v>
      </c>
      <c r="M3542" s="1">
        <v>336</v>
      </c>
      <c r="N3542" s="1" t="str">
        <f t="shared" si="388"/>
        <v>High_risk</v>
      </c>
      <c r="O3542" s="1" t="str">
        <f t="shared" si="389"/>
        <v>Excellent</v>
      </c>
      <c r="P3542" s="1" t="str">
        <f t="shared" si="390"/>
        <v>Submitted</v>
      </c>
      <c r="Q3542" s="1" t="str">
        <f t="shared" si="391"/>
        <v>Valid</v>
      </c>
      <c r="R3542" s="1" t="s">
        <v>70</v>
      </c>
      <c r="S3542" s="4">
        <v>1690752</v>
      </c>
      <c r="T3542" s="1">
        <v>16.420000000000002</v>
      </c>
      <c r="U3542" s="1">
        <v>12</v>
      </c>
      <c r="V3542" s="1">
        <v>140896</v>
      </c>
      <c r="W3542" s="4">
        <f t="shared" si="392"/>
        <v>2313586.6170949405</v>
      </c>
      <c r="X3542" s="1" t="s">
        <v>105</v>
      </c>
      <c r="Y3542" s="1" t="s">
        <v>106</v>
      </c>
      <c r="Z3542" s="8">
        <v>49004</v>
      </c>
      <c r="AA3542" s="8" t="str">
        <f>TEXT(Table2[[#This Row],[Application_Date]],"yyy")</f>
        <v>2034</v>
      </c>
      <c r="AB3542" s="8" t="str">
        <f>TEXT(Table2[[#This Row],[Application_Date]],"mmmm")</f>
        <v>March</v>
      </c>
      <c r="AC3542" s="1" t="s">
        <v>41</v>
      </c>
      <c r="AD3542" s="1" t="s">
        <v>42</v>
      </c>
      <c r="AE3542" s="1" t="s">
        <v>62</v>
      </c>
    </row>
    <row r="3543" spans="1:31" x14ac:dyDescent="0.25">
      <c r="A3543" s="1" t="s">
        <v>7226</v>
      </c>
      <c r="B3543" s="1" t="str">
        <f>IF(COUNTIF($A$2:A3543,A3543)&gt;1,"Duplicate","Unique")</f>
        <v>Unique</v>
      </c>
      <c r="C3543" s="1" t="s">
        <v>7227</v>
      </c>
      <c r="D3543" s="1" t="s">
        <v>293</v>
      </c>
      <c r="E3543" s="1" t="str">
        <f t="shared" si="386"/>
        <v>Submitted</v>
      </c>
      <c r="F3543" s="1" t="s">
        <v>47</v>
      </c>
      <c r="G3543" s="1">
        <v>35</v>
      </c>
      <c r="H3543" s="1" t="s">
        <v>24</v>
      </c>
      <c r="I3543" s="1" t="s">
        <v>25</v>
      </c>
      <c r="J3543" s="1" t="s">
        <v>70</v>
      </c>
      <c r="K3543" s="4">
        <v>2047242</v>
      </c>
      <c r="L3543" s="4" t="str">
        <f t="shared" si="387"/>
        <v>Submitted</v>
      </c>
      <c r="M3543" s="1">
        <v>890</v>
      </c>
      <c r="N3543" s="1" t="str">
        <f t="shared" si="388"/>
        <v>medium_risk</v>
      </c>
      <c r="O3543" s="1" t="str">
        <f t="shared" si="389"/>
        <v>Excellent</v>
      </c>
      <c r="P3543" s="1" t="str">
        <f t="shared" si="390"/>
        <v>Submitted</v>
      </c>
      <c r="Q3543" s="1" t="str">
        <f t="shared" si="391"/>
        <v>Valid</v>
      </c>
      <c r="R3543" s="1" t="s">
        <v>38</v>
      </c>
      <c r="S3543" s="4">
        <v>2277563</v>
      </c>
      <c r="T3543" s="1">
        <v>8.76</v>
      </c>
      <c r="U3543" s="1">
        <v>120</v>
      </c>
      <c r="V3543" s="1">
        <v>18979.689999999999</v>
      </c>
      <c r="W3543" s="4">
        <f t="shared" si="392"/>
        <v>1662620.99</v>
      </c>
      <c r="X3543" s="1" t="s">
        <v>105</v>
      </c>
      <c r="Y3543" s="1" t="s">
        <v>106</v>
      </c>
      <c r="Z3543" s="8">
        <v>49005</v>
      </c>
      <c r="AA3543" s="8" t="str">
        <f>TEXT(Table2[[#This Row],[Application_Date]],"yyy")</f>
        <v>2034</v>
      </c>
      <c r="AB3543" s="8" t="str">
        <f>TEXT(Table2[[#This Row],[Application_Date]],"mmmm")</f>
        <v>March</v>
      </c>
      <c r="AC3543" s="1" t="s">
        <v>61</v>
      </c>
      <c r="AD3543" s="1" t="s">
        <v>30</v>
      </c>
      <c r="AE3543" s="1" t="s">
        <v>66</v>
      </c>
    </row>
    <row r="3544" spans="1:31" x14ac:dyDescent="0.25">
      <c r="A3544" s="1" t="s">
        <v>7228</v>
      </c>
      <c r="B3544" s="1" t="str">
        <f>IF(COUNTIF($A$2:A3544,A3544)&gt;1,"Duplicate","Unique")</f>
        <v>Unique</v>
      </c>
      <c r="C3544" s="1" t="s">
        <v>7229</v>
      </c>
      <c r="D3544" s="1" t="s">
        <v>279</v>
      </c>
      <c r="E3544" s="1" t="str">
        <f t="shared" si="386"/>
        <v>Submitted</v>
      </c>
      <c r="F3544" s="1" t="s">
        <v>35</v>
      </c>
      <c r="G3544" s="1">
        <v>41</v>
      </c>
      <c r="H3544" s="1" t="s">
        <v>36</v>
      </c>
      <c r="I3544" s="1" t="s">
        <v>48</v>
      </c>
      <c r="J3544" s="1" t="s">
        <v>26</v>
      </c>
      <c r="K3544" s="4">
        <v>2168069</v>
      </c>
      <c r="L3544" s="4" t="str">
        <f t="shared" si="387"/>
        <v>Submitted</v>
      </c>
      <c r="M3544" s="1">
        <v>317</v>
      </c>
      <c r="N3544" s="1" t="str">
        <f t="shared" si="388"/>
        <v>High_risk</v>
      </c>
      <c r="O3544" s="1" t="str">
        <f t="shared" si="389"/>
        <v>Excellent</v>
      </c>
      <c r="P3544" s="1" t="str">
        <f t="shared" si="390"/>
        <v>Submitted</v>
      </c>
      <c r="Q3544" s="1" t="str">
        <f t="shared" si="391"/>
        <v>Valid</v>
      </c>
      <c r="R3544" s="1" t="s">
        <v>82</v>
      </c>
      <c r="S3544" s="4">
        <v>2353107</v>
      </c>
      <c r="T3544" s="1">
        <v>11.67</v>
      </c>
      <c r="U3544" s="1">
        <v>180</v>
      </c>
      <c r="V3544" s="1">
        <v>13072.82</v>
      </c>
      <c r="W3544" s="4">
        <f t="shared" si="392"/>
        <v>2288396.5575000001</v>
      </c>
      <c r="X3544" s="1" t="s">
        <v>50</v>
      </c>
      <c r="Y3544" s="1" t="s">
        <v>51</v>
      </c>
      <c r="Z3544" s="8">
        <v>49006</v>
      </c>
      <c r="AA3544" s="8" t="str">
        <f>TEXT(Table2[[#This Row],[Application_Date]],"yyy")</f>
        <v>2034</v>
      </c>
      <c r="AB3544" s="8" t="str">
        <f>TEXT(Table2[[#This Row],[Application_Date]],"mmmm")</f>
        <v>March</v>
      </c>
      <c r="AC3544" s="1" t="s">
        <v>61</v>
      </c>
      <c r="AD3544" s="1" t="s">
        <v>30</v>
      </c>
      <c r="AE3544" s="1" t="s">
        <v>31</v>
      </c>
    </row>
    <row r="3545" spans="1:31" x14ac:dyDescent="0.25">
      <c r="A3545" s="1" t="s">
        <v>7230</v>
      </c>
      <c r="B3545" s="1" t="str">
        <f>IF(COUNTIF($A$2:A3545,A3545)&gt;1,"Duplicate","Unique")</f>
        <v>Unique</v>
      </c>
      <c r="C3545" s="1" t="s">
        <v>7231</v>
      </c>
      <c r="D3545" s="1" t="s">
        <v>169</v>
      </c>
      <c r="E3545" s="1" t="str">
        <f t="shared" si="386"/>
        <v>Submitted</v>
      </c>
      <c r="F3545" s="1" t="s">
        <v>35</v>
      </c>
      <c r="G3545" s="1">
        <v>19</v>
      </c>
      <c r="H3545" s="1" t="s">
        <v>24</v>
      </c>
      <c r="I3545" s="1" t="s">
        <v>25</v>
      </c>
      <c r="J3545" s="1" t="s">
        <v>26</v>
      </c>
      <c r="K3545" s="4">
        <v>2396141</v>
      </c>
      <c r="L3545" s="4" t="str">
        <f t="shared" si="387"/>
        <v>Submitted</v>
      </c>
      <c r="M3545" s="1">
        <v>491</v>
      </c>
      <c r="N3545" s="1" t="str">
        <f t="shared" si="388"/>
        <v>High_risk</v>
      </c>
      <c r="O3545" s="1" t="str">
        <f t="shared" si="389"/>
        <v>Excellent</v>
      </c>
      <c r="P3545" s="1" t="str">
        <f t="shared" si="390"/>
        <v>Submitted</v>
      </c>
      <c r="Q3545" s="1" t="str">
        <f t="shared" si="391"/>
        <v>Valid</v>
      </c>
      <c r="R3545" s="1" t="s">
        <v>82</v>
      </c>
      <c r="S3545" s="4">
        <v>3853115</v>
      </c>
      <c r="T3545" s="1">
        <v>7.25</v>
      </c>
      <c r="U3545" s="1">
        <v>36</v>
      </c>
      <c r="V3545" s="1">
        <v>107030.97</v>
      </c>
      <c r="W3545" s="4">
        <f t="shared" si="392"/>
        <v>2327923.7408910086</v>
      </c>
      <c r="X3545" s="1" t="s">
        <v>28</v>
      </c>
      <c r="Y3545" s="1" t="s">
        <v>29</v>
      </c>
      <c r="Z3545" s="8">
        <v>49007</v>
      </c>
      <c r="AA3545" s="8" t="str">
        <f>TEXT(Table2[[#This Row],[Application_Date]],"yyy")</f>
        <v>2034</v>
      </c>
      <c r="AB3545" s="8" t="str">
        <f>TEXT(Table2[[#This Row],[Application_Date]],"mmmm")</f>
        <v>March</v>
      </c>
      <c r="AC3545" s="1" t="s">
        <v>61</v>
      </c>
      <c r="AD3545" s="1" t="s">
        <v>30</v>
      </c>
      <c r="AE3545" s="1" t="s">
        <v>31</v>
      </c>
    </row>
    <row r="3546" spans="1:31" x14ac:dyDescent="0.25">
      <c r="A3546" s="1" t="s">
        <v>7232</v>
      </c>
      <c r="B3546" s="1" t="str">
        <f>IF(COUNTIF($A$2:A3546,A3546)&gt;1,"Duplicate","Unique")</f>
        <v>Unique</v>
      </c>
      <c r="C3546" s="1" t="s">
        <v>7233</v>
      </c>
      <c r="D3546" s="1" t="s">
        <v>81</v>
      </c>
      <c r="E3546" s="1" t="str">
        <f t="shared" si="386"/>
        <v>Submitted</v>
      </c>
      <c r="F3546" s="1" t="s">
        <v>35</v>
      </c>
      <c r="G3546" s="1">
        <v>58</v>
      </c>
      <c r="H3546" s="1" t="s">
        <v>36</v>
      </c>
      <c r="I3546" s="1" t="s">
        <v>48</v>
      </c>
      <c r="J3546" s="1" t="s">
        <v>49</v>
      </c>
      <c r="K3546" s="4">
        <v>1503020</v>
      </c>
      <c r="L3546" s="4" t="str">
        <f t="shared" si="387"/>
        <v>Submitted</v>
      </c>
      <c r="M3546" s="1">
        <v>758</v>
      </c>
      <c r="N3546" s="1" t="str">
        <f t="shared" si="388"/>
        <v>medium_risk</v>
      </c>
      <c r="O3546" s="1" t="str">
        <f t="shared" si="389"/>
        <v>Excellent</v>
      </c>
      <c r="P3546" s="1" t="str">
        <f t="shared" si="390"/>
        <v>Submitted</v>
      </c>
      <c r="Q3546" s="1" t="str">
        <f t="shared" si="391"/>
        <v>Valid</v>
      </c>
      <c r="R3546" s="1" t="s">
        <v>82</v>
      </c>
      <c r="S3546" s="4">
        <v>2518635</v>
      </c>
      <c r="T3546" s="1">
        <v>17.04</v>
      </c>
      <c r="U3546" s="1">
        <v>120</v>
      </c>
      <c r="V3546" s="1">
        <v>20988.62</v>
      </c>
      <c r="W3546" s="4">
        <f t="shared" si="392"/>
        <v>3576461.6999999997</v>
      </c>
      <c r="X3546" s="1" t="s">
        <v>59</v>
      </c>
      <c r="Y3546" s="1" t="s">
        <v>60</v>
      </c>
      <c r="Z3546" s="8">
        <v>49008</v>
      </c>
      <c r="AA3546" s="8" t="str">
        <f>TEXT(Table2[[#This Row],[Application_Date]],"yyy")</f>
        <v>2034</v>
      </c>
      <c r="AB3546" s="8" t="str">
        <f>TEXT(Table2[[#This Row],[Application_Date]],"mmmm")</f>
        <v>March</v>
      </c>
      <c r="AC3546" s="1" t="s">
        <v>61</v>
      </c>
      <c r="AD3546" s="1" t="s">
        <v>42</v>
      </c>
      <c r="AE3546" s="1" t="s">
        <v>62</v>
      </c>
    </row>
    <row r="3547" spans="1:31" x14ac:dyDescent="0.25">
      <c r="A3547" s="1" t="s">
        <v>7234</v>
      </c>
      <c r="B3547" s="1" t="str">
        <f>IF(COUNTIF($A$2:A3547,A3547)&gt;1,"Duplicate","Unique")</f>
        <v>Unique</v>
      </c>
      <c r="C3547" s="1" t="s">
        <v>7235</v>
      </c>
      <c r="D3547" s="1" t="s">
        <v>118</v>
      </c>
      <c r="E3547" s="1" t="str">
        <f t="shared" si="386"/>
        <v>Submitted</v>
      </c>
      <c r="F3547" s="1" t="s">
        <v>47</v>
      </c>
      <c r="G3547" s="1">
        <v>59</v>
      </c>
      <c r="H3547" s="1" t="s">
        <v>36</v>
      </c>
      <c r="I3547" s="1" t="s">
        <v>48</v>
      </c>
      <c r="J3547" s="1" t="s">
        <v>70</v>
      </c>
      <c r="K3547" s="4">
        <v>936005</v>
      </c>
      <c r="L3547" s="4" t="str">
        <f t="shared" si="387"/>
        <v>Submitted</v>
      </c>
      <c r="M3547" s="1">
        <v>702</v>
      </c>
      <c r="N3547" s="1" t="str">
        <f t="shared" si="388"/>
        <v>low_risk</v>
      </c>
      <c r="O3547" s="1" t="str">
        <f t="shared" si="389"/>
        <v>Excellent</v>
      </c>
      <c r="P3547" s="1" t="str">
        <f t="shared" si="390"/>
        <v>Submitted</v>
      </c>
      <c r="Q3547" s="1" t="str">
        <f t="shared" si="391"/>
        <v>Valid</v>
      </c>
      <c r="R3547" s="1" t="s">
        <v>6</v>
      </c>
      <c r="S3547" s="4">
        <v>1085635</v>
      </c>
      <c r="T3547" s="1">
        <v>15.32</v>
      </c>
      <c r="U3547" s="1">
        <v>180</v>
      </c>
      <c r="V3547" s="1">
        <v>6031.31</v>
      </c>
      <c r="W3547" s="4">
        <f t="shared" si="392"/>
        <v>1385994.0166666666</v>
      </c>
      <c r="X3547" s="1" t="s">
        <v>105</v>
      </c>
      <c r="Y3547" s="1" t="s">
        <v>106</v>
      </c>
      <c r="Z3547" s="8">
        <v>49009</v>
      </c>
      <c r="AA3547" s="8" t="str">
        <f>TEXT(Table2[[#This Row],[Application_Date]],"yyy")</f>
        <v>2034</v>
      </c>
      <c r="AB3547" s="8" t="str">
        <f>TEXT(Table2[[#This Row],[Application_Date]],"mmmm")</f>
        <v>March</v>
      </c>
      <c r="AC3547" s="1" t="s">
        <v>52</v>
      </c>
      <c r="AD3547" s="1" t="s">
        <v>42</v>
      </c>
      <c r="AE3547" s="1" t="s">
        <v>43</v>
      </c>
    </row>
    <row r="3548" spans="1:31" x14ac:dyDescent="0.25">
      <c r="A3548" s="1" t="s">
        <v>7236</v>
      </c>
      <c r="B3548" s="1" t="str">
        <f>IF(COUNTIF($A$2:A3548,A3548)&gt;1,"Duplicate","Unique")</f>
        <v>Unique</v>
      </c>
      <c r="C3548" s="1" t="s">
        <v>7237</v>
      </c>
      <c r="D3548" s="1" t="s">
        <v>163</v>
      </c>
      <c r="E3548" s="1" t="str">
        <f t="shared" si="386"/>
        <v>Submitted</v>
      </c>
      <c r="F3548" s="1" t="s">
        <v>47</v>
      </c>
      <c r="G3548" s="1">
        <v>36</v>
      </c>
      <c r="H3548" s="1" t="s">
        <v>36</v>
      </c>
      <c r="I3548" s="1" t="s">
        <v>25</v>
      </c>
      <c r="J3548" s="1" t="s">
        <v>49</v>
      </c>
      <c r="K3548" s="4">
        <v>288423</v>
      </c>
      <c r="L3548" s="4" t="str">
        <f t="shared" si="387"/>
        <v>Submitted</v>
      </c>
      <c r="M3548" s="1">
        <v>320</v>
      </c>
      <c r="N3548" s="1" t="str">
        <f t="shared" si="388"/>
        <v>High_risk</v>
      </c>
      <c r="O3548" s="1" t="str">
        <f t="shared" si="389"/>
        <v>Excellent</v>
      </c>
      <c r="P3548" s="1" t="str">
        <f t="shared" si="390"/>
        <v>Submitted</v>
      </c>
      <c r="Q3548" s="1" t="str">
        <f t="shared" si="391"/>
        <v>Valid</v>
      </c>
      <c r="R3548" s="1" t="s">
        <v>6</v>
      </c>
      <c r="S3548" s="4">
        <v>323119</v>
      </c>
      <c r="T3548" s="1">
        <v>14.71</v>
      </c>
      <c r="U3548" s="1">
        <v>120</v>
      </c>
      <c r="V3548" s="1">
        <v>2692.66</v>
      </c>
      <c r="W3548" s="4">
        <f t="shared" si="392"/>
        <v>396090.04083333333</v>
      </c>
      <c r="X3548" s="1" t="s">
        <v>59</v>
      </c>
      <c r="Y3548" s="1" t="s">
        <v>60</v>
      </c>
      <c r="Z3548" s="8">
        <v>49010</v>
      </c>
      <c r="AA3548" s="8" t="str">
        <f>TEXT(Table2[[#This Row],[Application_Date]],"yyy")</f>
        <v>2034</v>
      </c>
      <c r="AB3548" s="8" t="str">
        <f>TEXT(Table2[[#This Row],[Application_Date]],"mmmm")</f>
        <v>March</v>
      </c>
      <c r="AC3548" s="1" t="s">
        <v>61</v>
      </c>
      <c r="AD3548" s="1" t="s">
        <v>42</v>
      </c>
      <c r="AE3548" s="1" t="s">
        <v>43</v>
      </c>
    </row>
    <row r="3549" spans="1:31" x14ac:dyDescent="0.25">
      <c r="A3549" s="1" t="s">
        <v>7238</v>
      </c>
      <c r="B3549" s="1" t="str">
        <f>IF(COUNTIF($A$2:A3549,A3549)&gt;1,"Duplicate","Unique")</f>
        <v>Unique</v>
      </c>
      <c r="C3549" s="1" t="s">
        <v>7239</v>
      </c>
      <c r="D3549" s="1" t="s">
        <v>65</v>
      </c>
      <c r="E3549" s="1" t="str">
        <f t="shared" si="386"/>
        <v>Submitted</v>
      </c>
      <c r="F3549" s="1" t="s">
        <v>47</v>
      </c>
      <c r="G3549" s="1">
        <v>61</v>
      </c>
      <c r="H3549" s="1" t="s">
        <v>36</v>
      </c>
      <c r="I3549" s="1" t="s">
        <v>48</v>
      </c>
      <c r="J3549" s="1" t="s">
        <v>37</v>
      </c>
      <c r="K3549" s="4">
        <v>-50000</v>
      </c>
      <c r="L3549" s="4" t="str">
        <f t="shared" si="387"/>
        <v>Submitted</v>
      </c>
      <c r="M3549" s="1">
        <v>539</v>
      </c>
      <c r="N3549" s="1" t="str">
        <f t="shared" si="388"/>
        <v>High_risk</v>
      </c>
      <c r="O3549" s="1" t="str">
        <f t="shared" si="389"/>
        <v>Excellent</v>
      </c>
      <c r="P3549" s="1" t="str">
        <f t="shared" si="390"/>
        <v>Submitted</v>
      </c>
      <c r="Q3549" s="1" t="str">
        <f t="shared" si="391"/>
        <v>Valid</v>
      </c>
      <c r="R3549" s="1" t="s">
        <v>70</v>
      </c>
      <c r="S3549" s="4">
        <v>4051598</v>
      </c>
      <c r="T3549" s="1">
        <v>11.89</v>
      </c>
      <c r="U3549" s="1">
        <v>180</v>
      </c>
      <c r="V3549" s="1">
        <v>22508.880000000001</v>
      </c>
      <c r="W3549" s="4">
        <f t="shared" si="392"/>
        <v>4014458.3516666666</v>
      </c>
      <c r="X3549" s="1" t="s">
        <v>39</v>
      </c>
      <c r="Y3549" s="1" t="s">
        <v>40</v>
      </c>
      <c r="Z3549" s="8">
        <v>49011</v>
      </c>
      <c r="AA3549" s="8" t="str">
        <f>TEXT(Table2[[#This Row],[Application_Date]],"yyy")</f>
        <v>2034</v>
      </c>
      <c r="AB3549" s="8" t="str">
        <f>TEXT(Table2[[#This Row],[Application_Date]],"mmmm")</f>
        <v>March</v>
      </c>
      <c r="AC3549" s="1" t="s">
        <v>61</v>
      </c>
      <c r="AD3549" s="1" t="s">
        <v>30</v>
      </c>
      <c r="AE3549" s="1" t="s">
        <v>62</v>
      </c>
    </row>
    <row r="3550" spans="1:31" x14ac:dyDescent="0.25">
      <c r="A3550" s="1" t="s">
        <v>7240</v>
      </c>
      <c r="B3550" s="1" t="str">
        <f>IF(COUNTIF($A$2:A3550,A3550)&gt;1,"Duplicate","Unique")</f>
        <v>Unique</v>
      </c>
      <c r="C3550" s="1" t="s">
        <v>7241</v>
      </c>
      <c r="D3550" s="1" t="s">
        <v>217</v>
      </c>
      <c r="E3550" s="1" t="str">
        <f t="shared" si="386"/>
        <v>Submitted</v>
      </c>
      <c r="F3550" s="1" t="s">
        <v>35</v>
      </c>
      <c r="G3550" s="1">
        <v>61</v>
      </c>
      <c r="H3550" s="1" t="s">
        <v>24</v>
      </c>
      <c r="I3550" s="1" t="s">
        <v>48</v>
      </c>
      <c r="J3550" s="1" t="s">
        <v>26</v>
      </c>
      <c r="K3550" s="4">
        <v>2419109</v>
      </c>
      <c r="L3550" s="4" t="str">
        <f t="shared" si="387"/>
        <v>Submitted</v>
      </c>
      <c r="M3550" s="1">
        <v>621</v>
      </c>
      <c r="N3550" s="1" t="str">
        <f t="shared" si="388"/>
        <v>low_risk</v>
      </c>
      <c r="O3550" s="1" t="str">
        <f t="shared" si="389"/>
        <v>Excellent</v>
      </c>
      <c r="P3550" s="1" t="str">
        <f t="shared" si="390"/>
        <v>Submitted</v>
      </c>
      <c r="Q3550" s="1" t="str">
        <f t="shared" si="391"/>
        <v>Valid</v>
      </c>
      <c r="R3550" s="1" t="s">
        <v>82</v>
      </c>
      <c r="S3550" s="4">
        <v>2464213</v>
      </c>
      <c r="T3550" s="1">
        <v>13.12</v>
      </c>
      <c r="U3550" s="1">
        <v>36</v>
      </c>
      <c r="V3550" s="1">
        <v>68450.36</v>
      </c>
      <c r="W3550" s="4">
        <f t="shared" si="392"/>
        <v>2694206.2133409232</v>
      </c>
      <c r="X3550" s="1" t="s">
        <v>59</v>
      </c>
      <c r="Y3550" s="1" t="s">
        <v>60</v>
      </c>
      <c r="Z3550" s="8">
        <v>49012</v>
      </c>
      <c r="AA3550" s="8" t="str">
        <f>TEXT(Table2[[#This Row],[Application_Date]],"yyy")</f>
        <v>2034</v>
      </c>
      <c r="AB3550" s="8" t="str">
        <f>TEXT(Table2[[#This Row],[Application_Date]],"mmmm")</f>
        <v>March</v>
      </c>
      <c r="AC3550" s="1" t="s">
        <v>52</v>
      </c>
      <c r="AD3550" s="1" t="s">
        <v>42</v>
      </c>
      <c r="AE3550" s="1" t="s">
        <v>43</v>
      </c>
    </row>
    <row r="3551" spans="1:31" x14ac:dyDescent="0.25">
      <c r="A3551" s="1" t="s">
        <v>7242</v>
      </c>
      <c r="B3551" s="1" t="str">
        <f>IF(COUNTIF($A$2:A3551,A3551)&gt;1,"Duplicate","Unique")</f>
        <v>Unique</v>
      </c>
      <c r="C3551" s="1" t="s">
        <v>7243</v>
      </c>
      <c r="D3551" s="1" t="s">
        <v>766</v>
      </c>
      <c r="E3551" s="1" t="str">
        <f t="shared" si="386"/>
        <v>Submitted</v>
      </c>
      <c r="F3551" s="1" t="s">
        <v>47</v>
      </c>
      <c r="G3551" s="1">
        <v>40</v>
      </c>
      <c r="H3551" s="1" t="s">
        <v>24</v>
      </c>
      <c r="I3551" s="1" t="s">
        <v>25</v>
      </c>
      <c r="J3551" s="1" t="s">
        <v>70</v>
      </c>
      <c r="K3551" s="4">
        <v>1095399</v>
      </c>
      <c r="L3551" s="4" t="str">
        <f t="shared" si="387"/>
        <v>Submitted</v>
      </c>
      <c r="M3551" s="1">
        <v>579</v>
      </c>
      <c r="N3551" s="1" t="str">
        <f t="shared" si="388"/>
        <v>High_risk</v>
      </c>
      <c r="O3551" s="1" t="str">
        <f t="shared" si="389"/>
        <v>Excellent</v>
      </c>
      <c r="P3551" s="1" t="str">
        <f t="shared" si="390"/>
        <v>Submitted</v>
      </c>
      <c r="Q3551" s="1" t="str">
        <f t="shared" si="391"/>
        <v>Valid</v>
      </c>
      <c r="R3551" s="1" t="s">
        <v>27</v>
      </c>
      <c r="S3551" s="4">
        <v>4598183</v>
      </c>
      <c r="T3551" s="1">
        <v>9.0299999999999994</v>
      </c>
      <c r="U3551" s="1">
        <v>24</v>
      </c>
      <c r="V3551" s="1">
        <v>191590.96</v>
      </c>
      <c r="W3551" s="4">
        <f t="shared" si="392"/>
        <v>3460137.6199792954</v>
      </c>
      <c r="X3551" s="1" t="s">
        <v>50</v>
      </c>
      <c r="Y3551" s="1" t="s">
        <v>51</v>
      </c>
      <c r="Z3551" s="8">
        <v>49013</v>
      </c>
      <c r="AA3551" s="8" t="str">
        <f>TEXT(Table2[[#This Row],[Application_Date]],"yyy")</f>
        <v>2034</v>
      </c>
      <c r="AB3551" s="8" t="str">
        <f>TEXT(Table2[[#This Row],[Application_Date]],"mmmm")</f>
        <v>March</v>
      </c>
      <c r="AC3551" s="1" t="s">
        <v>52</v>
      </c>
      <c r="AD3551" s="1" t="s">
        <v>42</v>
      </c>
      <c r="AE3551" s="1" t="s">
        <v>31</v>
      </c>
    </row>
    <row r="3552" spans="1:31" x14ac:dyDescent="0.25">
      <c r="A3552" s="1" t="s">
        <v>7244</v>
      </c>
      <c r="B3552" s="1" t="str">
        <f>IF(COUNTIF($A$2:A3552,A3552)&gt;1,"Duplicate","Unique")</f>
        <v>Unique</v>
      </c>
      <c r="C3552" s="1" t="s">
        <v>7245</v>
      </c>
      <c r="D3552" s="1" t="s">
        <v>284</v>
      </c>
      <c r="E3552" s="1" t="str">
        <f t="shared" si="386"/>
        <v>Submitted</v>
      </c>
      <c r="F3552" s="1" t="s">
        <v>47</v>
      </c>
      <c r="G3552" s="1">
        <v>40</v>
      </c>
      <c r="H3552" s="1" t="s">
        <v>36</v>
      </c>
      <c r="I3552" s="1" t="s">
        <v>48</v>
      </c>
      <c r="J3552" s="1" t="s">
        <v>70</v>
      </c>
      <c r="K3552" s="4">
        <v>1517835</v>
      </c>
      <c r="L3552" s="4" t="str">
        <f t="shared" si="387"/>
        <v>Submitted</v>
      </c>
      <c r="M3552" s="1">
        <v>492</v>
      </c>
      <c r="N3552" s="1" t="str">
        <f t="shared" si="388"/>
        <v>High_risk</v>
      </c>
      <c r="O3552" s="1" t="str">
        <f t="shared" si="389"/>
        <v>Excellent</v>
      </c>
      <c r="P3552" s="1" t="str">
        <f t="shared" si="390"/>
        <v>Submitted</v>
      </c>
      <c r="Q3552" s="1" t="str">
        <f t="shared" si="391"/>
        <v>Valid</v>
      </c>
      <c r="R3552" s="1" t="s">
        <v>6</v>
      </c>
      <c r="S3552" s="4">
        <v>1217293</v>
      </c>
      <c r="T3552" s="1">
        <v>10.01</v>
      </c>
      <c r="U3552" s="1">
        <v>120</v>
      </c>
      <c r="V3552" s="1">
        <v>10144.11</v>
      </c>
      <c r="W3552" s="4">
        <f t="shared" si="392"/>
        <v>1015425.2441666666</v>
      </c>
      <c r="X3552" s="1" t="s">
        <v>59</v>
      </c>
      <c r="Y3552" s="1" t="s">
        <v>60</v>
      </c>
      <c r="Z3552" s="8">
        <v>49014</v>
      </c>
      <c r="AA3552" s="8" t="str">
        <f>TEXT(Table2[[#This Row],[Application_Date]],"yyy")</f>
        <v>2034</v>
      </c>
      <c r="AB3552" s="8" t="str">
        <f>TEXT(Table2[[#This Row],[Application_Date]],"mmmm")</f>
        <v>March</v>
      </c>
      <c r="AC3552" s="1" t="s">
        <v>61</v>
      </c>
      <c r="AD3552" s="1" t="s">
        <v>42</v>
      </c>
      <c r="AE3552" s="1" t="s">
        <v>66</v>
      </c>
    </row>
    <row r="3553" spans="1:31" x14ac:dyDescent="0.25">
      <c r="A3553" s="1" t="s">
        <v>7246</v>
      </c>
      <c r="B3553" s="1" t="str">
        <f>IF(COUNTIF($A$2:A3553,A3553)&gt;1,"Duplicate","Unique")</f>
        <v>Unique</v>
      </c>
      <c r="C3553" s="1" t="s">
        <v>7247</v>
      </c>
      <c r="D3553" s="1" t="s">
        <v>196</v>
      </c>
      <c r="E3553" s="1" t="str">
        <f t="shared" si="386"/>
        <v>Submitted</v>
      </c>
      <c r="F3553" s="1" t="s">
        <v>35</v>
      </c>
      <c r="G3553" s="1">
        <v>33</v>
      </c>
      <c r="H3553" s="1" t="s">
        <v>24</v>
      </c>
      <c r="I3553" s="1" t="s">
        <v>25</v>
      </c>
      <c r="J3553" s="1" t="s">
        <v>70</v>
      </c>
      <c r="K3553" s="4">
        <v>726131</v>
      </c>
      <c r="L3553" s="4" t="str">
        <f t="shared" si="387"/>
        <v>Submitted</v>
      </c>
      <c r="M3553" s="1">
        <v>414</v>
      </c>
      <c r="N3553" s="1" t="str">
        <f t="shared" si="388"/>
        <v>High_risk</v>
      </c>
      <c r="O3553" s="1" t="str">
        <f t="shared" si="389"/>
        <v>Excellent</v>
      </c>
      <c r="P3553" s="1" t="str">
        <f t="shared" si="390"/>
        <v>Submitted</v>
      </c>
      <c r="Q3553" s="1" t="str">
        <f t="shared" si="391"/>
        <v>Valid</v>
      </c>
      <c r="R3553" s="1" t="s">
        <v>27</v>
      </c>
      <c r="S3553" s="4">
        <v>2198013</v>
      </c>
      <c r="T3553" s="1">
        <v>15.34</v>
      </c>
      <c r="U3553" s="1">
        <v>120</v>
      </c>
      <c r="V3553" s="1">
        <v>18316.78</v>
      </c>
      <c r="W3553" s="4">
        <f t="shared" si="392"/>
        <v>2809793.2850000001</v>
      </c>
      <c r="X3553" s="1" t="s">
        <v>95</v>
      </c>
      <c r="Y3553" s="1" t="s">
        <v>96</v>
      </c>
      <c r="Z3553" s="8">
        <v>49015</v>
      </c>
      <c r="AA3553" s="8" t="str">
        <f>TEXT(Table2[[#This Row],[Application_Date]],"yyy")</f>
        <v>2034</v>
      </c>
      <c r="AB3553" s="8" t="str">
        <f>TEXT(Table2[[#This Row],[Application_Date]],"mmmm")</f>
        <v>March</v>
      </c>
      <c r="AC3553" s="1" t="s">
        <v>61</v>
      </c>
      <c r="AD3553" s="1" t="s">
        <v>42</v>
      </c>
      <c r="AE3553" s="1" t="s">
        <v>66</v>
      </c>
    </row>
    <row r="3554" spans="1:31" x14ac:dyDescent="0.25">
      <c r="A3554" s="1" t="s">
        <v>7248</v>
      </c>
      <c r="B3554" s="1" t="str">
        <f>IF(COUNTIF($A$2:A3554,A3554)&gt;1,"Duplicate","Unique")</f>
        <v>Unique</v>
      </c>
      <c r="C3554" s="1" t="s">
        <v>7249</v>
      </c>
      <c r="D3554" s="1" t="s">
        <v>142</v>
      </c>
      <c r="E3554" s="1" t="str">
        <f t="shared" si="386"/>
        <v>Submitted</v>
      </c>
      <c r="F3554" s="1" t="s">
        <v>35</v>
      </c>
      <c r="G3554" s="1">
        <v>45</v>
      </c>
      <c r="H3554" s="1" t="s">
        <v>36</v>
      </c>
      <c r="I3554" s="1" t="s">
        <v>48</v>
      </c>
      <c r="J3554" s="1" t="s">
        <v>70</v>
      </c>
      <c r="K3554" s="4">
        <v>273562</v>
      </c>
      <c r="L3554" s="4" t="str">
        <f t="shared" si="387"/>
        <v>Submitted</v>
      </c>
      <c r="M3554" s="1">
        <v>451</v>
      </c>
      <c r="N3554" s="1" t="str">
        <f t="shared" si="388"/>
        <v>High_risk</v>
      </c>
      <c r="O3554" s="1" t="str">
        <f t="shared" si="389"/>
        <v>Excellent</v>
      </c>
      <c r="P3554" s="1" t="str">
        <f t="shared" si="390"/>
        <v>Submitted</v>
      </c>
      <c r="Q3554" s="1" t="str">
        <f t="shared" si="391"/>
        <v>Valid</v>
      </c>
      <c r="R3554" s="1" t="s">
        <v>70</v>
      </c>
      <c r="S3554" s="4">
        <v>4617595</v>
      </c>
      <c r="T3554" s="1">
        <v>7.46</v>
      </c>
      <c r="U3554" s="1">
        <v>12</v>
      </c>
      <c r="V3554" s="1">
        <v>384799.58</v>
      </c>
      <c r="W3554" s="4">
        <f t="shared" si="392"/>
        <v>2879309.5007411917</v>
      </c>
      <c r="X3554" s="1" t="s">
        <v>39</v>
      </c>
      <c r="Y3554" s="1" t="s">
        <v>40</v>
      </c>
      <c r="Z3554" s="8">
        <v>49016</v>
      </c>
      <c r="AA3554" s="8" t="str">
        <f>TEXT(Table2[[#This Row],[Application_Date]],"yyy")</f>
        <v>2034</v>
      </c>
      <c r="AB3554" s="8" t="str">
        <f>TEXT(Table2[[#This Row],[Application_Date]],"mmmm")</f>
        <v>March</v>
      </c>
      <c r="AC3554" s="1" t="s">
        <v>61</v>
      </c>
      <c r="AD3554" s="1" t="s">
        <v>30</v>
      </c>
      <c r="AE3554" s="1" t="s">
        <v>66</v>
      </c>
    </row>
    <row r="3555" spans="1:31" x14ac:dyDescent="0.25">
      <c r="A3555" s="1" t="s">
        <v>7250</v>
      </c>
      <c r="B3555" s="1" t="str">
        <f>IF(COUNTIF($A$2:A3555,A3555)&gt;1,"Duplicate","Unique")</f>
        <v>Unique</v>
      </c>
      <c r="C3555" s="1" t="s">
        <v>7251</v>
      </c>
      <c r="D3555" s="1" t="s">
        <v>81</v>
      </c>
      <c r="E3555" s="1" t="str">
        <f t="shared" si="386"/>
        <v>Submitted</v>
      </c>
      <c r="F3555" s="1" t="s">
        <v>35</v>
      </c>
      <c r="G3555" s="1">
        <v>20</v>
      </c>
      <c r="H3555" s="1" t="s">
        <v>24</v>
      </c>
      <c r="I3555" s="1" t="s">
        <v>48</v>
      </c>
      <c r="J3555" s="1" t="s">
        <v>49</v>
      </c>
      <c r="K3555" s="4">
        <v>300750</v>
      </c>
      <c r="L3555" s="4" t="str">
        <f t="shared" si="387"/>
        <v>Submitted</v>
      </c>
      <c r="M3555" s="1">
        <v>648</v>
      </c>
      <c r="N3555" s="1" t="str">
        <f t="shared" si="388"/>
        <v>low_risk</v>
      </c>
      <c r="O3555" s="1" t="str">
        <f t="shared" si="389"/>
        <v>Excellent</v>
      </c>
      <c r="P3555" s="1" t="str">
        <f t="shared" si="390"/>
        <v>Submitted</v>
      </c>
      <c r="Q3555" s="1" t="str">
        <f t="shared" si="391"/>
        <v>Valid</v>
      </c>
      <c r="R3555" s="1" t="s">
        <v>70</v>
      </c>
      <c r="S3555" s="4">
        <v>3129072</v>
      </c>
      <c r="T3555" s="1">
        <v>16.71</v>
      </c>
      <c r="U3555" s="1">
        <v>12</v>
      </c>
      <c r="V3555" s="1">
        <v>260756</v>
      </c>
      <c r="W3555" s="4">
        <f t="shared" si="392"/>
        <v>4357356.6395873437</v>
      </c>
      <c r="X3555" s="1" t="s">
        <v>39</v>
      </c>
      <c r="Y3555" s="1" t="s">
        <v>40</v>
      </c>
      <c r="Z3555" s="8">
        <v>49017</v>
      </c>
      <c r="AA3555" s="8" t="str">
        <f>TEXT(Table2[[#This Row],[Application_Date]],"yyy")</f>
        <v>2034</v>
      </c>
      <c r="AB3555" s="8" t="str">
        <f>TEXT(Table2[[#This Row],[Application_Date]],"mmmm")</f>
        <v>March</v>
      </c>
      <c r="AC3555" s="1" t="s">
        <v>61</v>
      </c>
      <c r="AD3555" s="1" t="s">
        <v>30</v>
      </c>
      <c r="AE3555" s="1" t="s">
        <v>62</v>
      </c>
    </row>
    <row r="3556" spans="1:31" x14ac:dyDescent="0.25">
      <c r="A3556" s="1" t="s">
        <v>7252</v>
      </c>
      <c r="B3556" s="1" t="str">
        <f>IF(COUNTIF($A$2:A3556,A3556)&gt;1,"Duplicate","Unique")</f>
        <v>Unique</v>
      </c>
      <c r="C3556" s="1" t="s">
        <v>7253</v>
      </c>
      <c r="D3556" s="1" t="s">
        <v>659</v>
      </c>
      <c r="E3556" s="1" t="str">
        <f t="shared" si="386"/>
        <v>Submitted</v>
      </c>
      <c r="F3556" s="1" t="s">
        <v>47</v>
      </c>
      <c r="G3556" s="1">
        <v>43</v>
      </c>
      <c r="H3556" s="1" t="s">
        <v>36</v>
      </c>
      <c r="I3556" s="1" t="s">
        <v>25</v>
      </c>
      <c r="J3556" s="1" t="s">
        <v>26</v>
      </c>
      <c r="K3556" s="4">
        <v>525147</v>
      </c>
      <c r="L3556" s="4" t="str">
        <f t="shared" si="387"/>
        <v>Submitted</v>
      </c>
      <c r="M3556" s="1">
        <v>378</v>
      </c>
      <c r="N3556" s="1" t="str">
        <f t="shared" si="388"/>
        <v>High_risk</v>
      </c>
      <c r="O3556" s="1" t="str">
        <f t="shared" si="389"/>
        <v>Excellent</v>
      </c>
      <c r="P3556" s="1" t="str">
        <f t="shared" si="390"/>
        <v>Submitted</v>
      </c>
      <c r="Q3556" s="1" t="str">
        <f t="shared" si="391"/>
        <v>Valid</v>
      </c>
      <c r="R3556" s="1" t="s">
        <v>82</v>
      </c>
      <c r="S3556" s="4">
        <v>2870504</v>
      </c>
      <c r="T3556" s="1">
        <v>15</v>
      </c>
      <c r="U3556" s="1">
        <v>24</v>
      </c>
      <c r="V3556" s="1">
        <v>119604.33</v>
      </c>
      <c r="W3556" s="4">
        <f t="shared" si="392"/>
        <v>3588130.0126615749</v>
      </c>
      <c r="X3556" s="1" t="s">
        <v>95</v>
      </c>
      <c r="Y3556" s="1" t="s">
        <v>96</v>
      </c>
      <c r="Z3556" s="8">
        <v>49018</v>
      </c>
      <c r="AA3556" s="8" t="str">
        <f>TEXT(Table2[[#This Row],[Application_Date]],"yyy")</f>
        <v>2034</v>
      </c>
      <c r="AB3556" s="8" t="str">
        <f>TEXT(Table2[[#This Row],[Application_Date]],"mmmm")</f>
        <v>March</v>
      </c>
      <c r="AC3556" s="1" t="s">
        <v>61</v>
      </c>
      <c r="AD3556" s="1" t="s">
        <v>42</v>
      </c>
      <c r="AE3556" s="1" t="s">
        <v>62</v>
      </c>
    </row>
    <row r="3557" spans="1:31" x14ac:dyDescent="0.25">
      <c r="A3557" s="1" t="s">
        <v>7254</v>
      </c>
      <c r="B3557" s="1" t="str">
        <f>IF(COUNTIF($A$2:A3557,A3557)&gt;1,"Duplicate","Unique")</f>
        <v>Unique</v>
      </c>
      <c r="C3557" s="1" t="s">
        <v>7255</v>
      </c>
      <c r="D3557" s="1" t="s">
        <v>109</v>
      </c>
      <c r="E3557" s="1" t="str">
        <f t="shared" si="386"/>
        <v>Submitted</v>
      </c>
      <c r="F3557" s="1" t="s">
        <v>35</v>
      </c>
      <c r="G3557" s="1">
        <v>19</v>
      </c>
      <c r="H3557" s="1" t="s">
        <v>36</v>
      </c>
      <c r="I3557" s="1" t="s">
        <v>48</v>
      </c>
      <c r="J3557" s="1" t="s">
        <v>49</v>
      </c>
      <c r="K3557" s="4">
        <v>1684456</v>
      </c>
      <c r="L3557" s="4" t="str">
        <f t="shared" si="387"/>
        <v>Submitted</v>
      </c>
      <c r="M3557" s="1">
        <v>375</v>
      </c>
      <c r="N3557" s="1" t="str">
        <f t="shared" si="388"/>
        <v>High_risk</v>
      </c>
      <c r="O3557" s="1" t="str">
        <f t="shared" si="389"/>
        <v>Excellent</v>
      </c>
      <c r="P3557" s="1" t="str">
        <f t="shared" si="390"/>
        <v>Submitted</v>
      </c>
      <c r="Q3557" s="1" t="str">
        <f t="shared" si="391"/>
        <v>Valid</v>
      </c>
      <c r="R3557" s="1" t="s">
        <v>38</v>
      </c>
      <c r="S3557" s="4">
        <v>3477075</v>
      </c>
      <c r="T3557" s="1">
        <v>14.15</v>
      </c>
      <c r="U3557" s="1">
        <v>24</v>
      </c>
      <c r="V3557" s="1">
        <v>144878.12</v>
      </c>
      <c r="W3557" s="4">
        <f t="shared" si="392"/>
        <v>4100050.9686758658</v>
      </c>
      <c r="X3557" s="1" t="s">
        <v>50</v>
      </c>
      <c r="Y3557" s="1" t="s">
        <v>51</v>
      </c>
      <c r="Z3557" s="8">
        <v>49019</v>
      </c>
      <c r="AA3557" s="8" t="str">
        <f>TEXT(Table2[[#This Row],[Application_Date]],"yyy")</f>
        <v>2034</v>
      </c>
      <c r="AB3557" s="8" t="str">
        <f>TEXT(Table2[[#This Row],[Application_Date]],"mmmm")</f>
        <v>March</v>
      </c>
      <c r="AC3557" s="1" t="s">
        <v>41</v>
      </c>
      <c r="AD3557" s="1" t="s">
        <v>30</v>
      </c>
      <c r="AE3557" s="1" t="s">
        <v>66</v>
      </c>
    </row>
    <row r="3558" spans="1:31" x14ac:dyDescent="0.25">
      <c r="A3558" s="1" t="s">
        <v>7256</v>
      </c>
      <c r="B3558" s="1" t="str">
        <f>IF(COUNTIF($A$2:A3558,A3558)&gt;1,"Duplicate","Unique")</f>
        <v>Unique</v>
      </c>
      <c r="C3558" s="1" t="s">
        <v>7257</v>
      </c>
      <c r="D3558" s="1" t="s">
        <v>454</v>
      </c>
      <c r="E3558" s="1" t="str">
        <f t="shared" si="386"/>
        <v>Submitted</v>
      </c>
      <c r="F3558" s="1" t="s">
        <v>35</v>
      </c>
      <c r="G3558" s="1">
        <v>60</v>
      </c>
      <c r="H3558" s="1" t="s">
        <v>36</v>
      </c>
      <c r="I3558" s="1" t="s">
        <v>25</v>
      </c>
      <c r="J3558" s="1" t="s">
        <v>70</v>
      </c>
      <c r="K3558" s="4">
        <v>2066944</v>
      </c>
      <c r="L3558" s="4" t="str">
        <f t="shared" si="387"/>
        <v>Submitted</v>
      </c>
      <c r="M3558" s="1">
        <v>697</v>
      </c>
      <c r="N3558" s="1" t="str">
        <f t="shared" si="388"/>
        <v>low_risk</v>
      </c>
      <c r="O3558" s="1" t="str">
        <f t="shared" si="389"/>
        <v>Excellent</v>
      </c>
      <c r="P3558" s="1" t="str">
        <f t="shared" si="390"/>
        <v>Submitted</v>
      </c>
      <c r="Q3558" s="1" t="str">
        <f t="shared" si="391"/>
        <v>Valid</v>
      </c>
      <c r="R3558" s="1" t="s">
        <v>70</v>
      </c>
      <c r="S3558" s="4">
        <v>1740275</v>
      </c>
      <c r="T3558" s="1">
        <v>12.8</v>
      </c>
      <c r="U3558" s="1">
        <v>180</v>
      </c>
      <c r="V3558" s="1">
        <v>9668.19</v>
      </c>
      <c r="W3558" s="4">
        <f t="shared" si="392"/>
        <v>1856293.3333333333</v>
      </c>
      <c r="X3558" s="1" t="s">
        <v>95</v>
      </c>
      <c r="Y3558" s="1" t="s">
        <v>96</v>
      </c>
      <c r="Z3558" s="8">
        <v>49020</v>
      </c>
      <c r="AA3558" s="8" t="str">
        <f>TEXT(Table2[[#This Row],[Application_Date]],"yyy")</f>
        <v>2034</v>
      </c>
      <c r="AB3558" s="8" t="str">
        <f>TEXT(Table2[[#This Row],[Application_Date]],"mmmm")</f>
        <v>March</v>
      </c>
      <c r="AC3558" s="1" t="s">
        <v>61</v>
      </c>
      <c r="AD3558" s="1" t="s">
        <v>42</v>
      </c>
      <c r="AE3558" s="1" t="s">
        <v>31</v>
      </c>
    </row>
    <row r="3559" spans="1:31" x14ac:dyDescent="0.25">
      <c r="A3559" s="1" t="s">
        <v>7258</v>
      </c>
      <c r="B3559" s="1" t="str">
        <f>IF(COUNTIF($A$2:A3559,A3559)&gt;1,"Duplicate","Unique")</f>
        <v>Unique</v>
      </c>
      <c r="C3559" s="1" t="s">
        <v>7259</v>
      </c>
      <c r="D3559" s="1" t="s">
        <v>69</v>
      </c>
      <c r="E3559" s="1" t="str">
        <f t="shared" si="386"/>
        <v>Submitted</v>
      </c>
      <c r="F3559" s="1" t="s">
        <v>47</v>
      </c>
      <c r="G3559" s="1">
        <v>47</v>
      </c>
      <c r="H3559" s="1" t="s">
        <v>24</v>
      </c>
      <c r="I3559" s="1" t="s">
        <v>25</v>
      </c>
      <c r="J3559" s="1" t="s">
        <v>70</v>
      </c>
      <c r="K3559" s="4">
        <v>2315726</v>
      </c>
      <c r="L3559" s="4" t="str">
        <f t="shared" si="387"/>
        <v>Submitted</v>
      </c>
      <c r="M3559" s="1">
        <v>739</v>
      </c>
      <c r="N3559" s="1" t="str">
        <f t="shared" si="388"/>
        <v>low_risk</v>
      </c>
      <c r="O3559" s="1" t="str">
        <f t="shared" si="389"/>
        <v>Excellent</v>
      </c>
      <c r="P3559" s="1" t="str">
        <f t="shared" si="390"/>
        <v>Submitted</v>
      </c>
      <c r="Q3559" s="1" t="str">
        <f t="shared" si="391"/>
        <v>Valid</v>
      </c>
      <c r="R3559" s="1" t="s">
        <v>82</v>
      </c>
      <c r="S3559" s="4">
        <v>3697183</v>
      </c>
      <c r="T3559" s="1">
        <v>17.649999999999999</v>
      </c>
      <c r="U3559" s="1">
        <v>60</v>
      </c>
      <c r="V3559" s="1">
        <v>61619.72</v>
      </c>
      <c r="W3559" s="4">
        <f t="shared" si="392"/>
        <v>5437939.9958333327</v>
      </c>
      <c r="X3559" s="1" t="s">
        <v>39</v>
      </c>
      <c r="Y3559" s="1" t="s">
        <v>40</v>
      </c>
      <c r="Z3559" s="8">
        <v>49021</v>
      </c>
      <c r="AA3559" s="8" t="str">
        <f>TEXT(Table2[[#This Row],[Application_Date]],"yyy")</f>
        <v>2034</v>
      </c>
      <c r="AB3559" s="8" t="str">
        <f>TEXT(Table2[[#This Row],[Application_Date]],"mmmm")</f>
        <v>March</v>
      </c>
      <c r="AC3559" s="1" t="s">
        <v>41</v>
      </c>
      <c r="AD3559" s="1" t="s">
        <v>42</v>
      </c>
      <c r="AE3559" s="1" t="s">
        <v>43</v>
      </c>
    </row>
    <row r="3560" spans="1:31" x14ac:dyDescent="0.25">
      <c r="A3560" s="1" t="s">
        <v>7260</v>
      </c>
      <c r="B3560" s="1" t="str">
        <f>IF(COUNTIF($A$2:A3560,A3560)&gt;1,"Duplicate","Unique")</f>
        <v>Unique</v>
      </c>
      <c r="C3560" s="1" t="s">
        <v>7261</v>
      </c>
      <c r="D3560" s="1" t="s">
        <v>461</v>
      </c>
      <c r="E3560" s="1" t="str">
        <f t="shared" si="386"/>
        <v>Submitted</v>
      </c>
      <c r="F3560" s="1" t="s">
        <v>47</v>
      </c>
      <c r="G3560" s="1">
        <v>24</v>
      </c>
      <c r="H3560" s="1" t="s">
        <v>36</v>
      </c>
      <c r="I3560" s="1" t="s">
        <v>25</v>
      </c>
      <c r="J3560" s="1" t="s">
        <v>26</v>
      </c>
      <c r="K3560" s="4">
        <v>608049</v>
      </c>
      <c r="L3560" s="4" t="str">
        <f t="shared" si="387"/>
        <v>Submitted</v>
      </c>
      <c r="M3560" s="1">
        <v>749</v>
      </c>
      <c r="N3560" s="1" t="str">
        <f t="shared" si="388"/>
        <v>low_risk</v>
      </c>
      <c r="O3560" s="1" t="str">
        <f t="shared" si="389"/>
        <v>Excellent</v>
      </c>
      <c r="P3560" s="1" t="str">
        <f t="shared" si="390"/>
        <v>Submitted</v>
      </c>
      <c r="Q3560" s="1" t="str">
        <f t="shared" si="391"/>
        <v>Valid</v>
      </c>
      <c r="R3560" s="1" t="s">
        <v>27</v>
      </c>
      <c r="S3560" s="4">
        <v>2777566</v>
      </c>
      <c r="T3560" s="1">
        <v>8.17</v>
      </c>
      <c r="U3560" s="1">
        <v>180</v>
      </c>
      <c r="V3560" s="1">
        <v>15430.92</v>
      </c>
      <c r="W3560" s="4">
        <f t="shared" si="392"/>
        <v>1891059.5183333333</v>
      </c>
      <c r="X3560" s="1" t="s">
        <v>95</v>
      </c>
      <c r="Y3560" s="1" t="s">
        <v>96</v>
      </c>
      <c r="Z3560" s="8">
        <v>49022</v>
      </c>
      <c r="AA3560" s="8" t="str">
        <f>TEXT(Table2[[#This Row],[Application_Date]],"yyy")</f>
        <v>2034</v>
      </c>
      <c r="AB3560" s="8" t="str">
        <f>TEXT(Table2[[#This Row],[Application_Date]],"mmmm")</f>
        <v>March</v>
      </c>
      <c r="AC3560" s="1" t="s">
        <v>52</v>
      </c>
      <c r="AD3560" s="1" t="s">
        <v>42</v>
      </c>
      <c r="AE3560" s="1" t="s">
        <v>31</v>
      </c>
    </row>
    <row r="3561" spans="1:31" x14ac:dyDescent="0.25">
      <c r="A3561" s="1" t="s">
        <v>7262</v>
      </c>
      <c r="B3561" s="1" t="str">
        <f>IF(COUNTIF($A$2:A3561,A3561)&gt;1,"Duplicate","Unique")</f>
        <v>Unique</v>
      </c>
      <c r="C3561" s="1" t="s">
        <v>7263</v>
      </c>
      <c r="D3561" s="1" t="s">
        <v>284</v>
      </c>
      <c r="E3561" s="1" t="str">
        <f t="shared" si="386"/>
        <v>Submitted</v>
      </c>
      <c r="F3561" s="1" t="s">
        <v>47</v>
      </c>
      <c r="G3561" s="1">
        <v>26</v>
      </c>
      <c r="H3561" s="1" t="s">
        <v>36</v>
      </c>
      <c r="I3561" s="1" t="s">
        <v>48</v>
      </c>
      <c r="J3561" s="1" t="s">
        <v>70</v>
      </c>
      <c r="K3561" s="4">
        <v>2152700</v>
      </c>
      <c r="L3561" s="4" t="str">
        <f t="shared" si="387"/>
        <v>Submitted</v>
      </c>
      <c r="M3561" s="1">
        <v>781</v>
      </c>
      <c r="N3561" s="1" t="str">
        <f t="shared" si="388"/>
        <v>medium_risk</v>
      </c>
      <c r="O3561" s="1" t="str">
        <f t="shared" si="389"/>
        <v>Excellent</v>
      </c>
      <c r="P3561" s="1" t="str">
        <f t="shared" si="390"/>
        <v>Submitted</v>
      </c>
      <c r="Q3561" s="1" t="str">
        <f t="shared" si="391"/>
        <v>Valid</v>
      </c>
      <c r="R3561" s="1" t="s">
        <v>70</v>
      </c>
      <c r="S3561" s="4">
        <v>3072365</v>
      </c>
      <c r="T3561" s="1">
        <v>14.43</v>
      </c>
      <c r="U3561" s="1">
        <v>12</v>
      </c>
      <c r="V3561" s="1">
        <v>256030.42</v>
      </c>
      <c r="W3561" s="4">
        <f t="shared" si="392"/>
        <v>3694802.4432829302</v>
      </c>
      <c r="X3561" s="1" t="s">
        <v>39</v>
      </c>
      <c r="Y3561" s="1" t="s">
        <v>40</v>
      </c>
      <c r="Z3561" s="8">
        <v>49023</v>
      </c>
      <c r="AA3561" s="8" t="str">
        <f>TEXT(Table2[[#This Row],[Application_Date]],"yyy")</f>
        <v>2034</v>
      </c>
      <c r="AB3561" s="8" t="str">
        <f>TEXT(Table2[[#This Row],[Application_Date]],"mmmm")</f>
        <v>March</v>
      </c>
      <c r="AC3561" s="1" t="s">
        <v>52</v>
      </c>
      <c r="AD3561" s="1" t="s">
        <v>30</v>
      </c>
      <c r="AE3561" s="1" t="s">
        <v>62</v>
      </c>
    </row>
    <row r="3562" spans="1:31" x14ac:dyDescent="0.25">
      <c r="A3562" s="1" t="s">
        <v>7264</v>
      </c>
      <c r="B3562" s="1" t="str">
        <f>IF(COUNTIF($A$2:A3562,A3562)&gt;1,"Duplicate","Unique")</f>
        <v>Unique</v>
      </c>
      <c r="C3562" s="1" t="s">
        <v>7265</v>
      </c>
      <c r="D3562" s="1" t="s">
        <v>139</v>
      </c>
      <c r="E3562" s="1" t="str">
        <f t="shared" si="386"/>
        <v>Submitted</v>
      </c>
      <c r="F3562" s="1" t="s">
        <v>35</v>
      </c>
      <c r="G3562" s="1">
        <v>20</v>
      </c>
      <c r="H3562" s="1" t="s">
        <v>36</v>
      </c>
      <c r="I3562" s="1" t="s">
        <v>25</v>
      </c>
      <c r="J3562" s="1" t="s">
        <v>70</v>
      </c>
      <c r="K3562" s="4">
        <v>2412623</v>
      </c>
      <c r="L3562" s="4" t="str">
        <f t="shared" si="387"/>
        <v>Submitted</v>
      </c>
      <c r="M3562" s="1">
        <v>576</v>
      </c>
      <c r="N3562" s="1" t="str">
        <f t="shared" si="388"/>
        <v>High_risk</v>
      </c>
      <c r="O3562" s="1" t="str">
        <f t="shared" si="389"/>
        <v>Excellent</v>
      </c>
      <c r="P3562" s="1" t="str">
        <f t="shared" si="390"/>
        <v>Submitted</v>
      </c>
      <c r="Q3562" s="1" t="str">
        <f t="shared" si="391"/>
        <v>Valid</v>
      </c>
      <c r="R3562" s="1" t="s">
        <v>6</v>
      </c>
      <c r="S3562" s="4">
        <v>2085799</v>
      </c>
      <c r="T3562" s="1">
        <v>8.6300000000000008</v>
      </c>
      <c r="U3562" s="1">
        <v>180</v>
      </c>
      <c r="V3562" s="1">
        <v>11587.77</v>
      </c>
      <c r="W3562" s="4">
        <f t="shared" si="392"/>
        <v>1500037.1141666668</v>
      </c>
      <c r="X3562" s="1" t="s">
        <v>39</v>
      </c>
      <c r="Y3562" s="1" t="s">
        <v>40</v>
      </c>
      <c r="Z3562" s="8">
        <v>49024</v>
      </c>
      <c r="AA3562" s="8" t="str">
        <f>TEXT(Table2[[#This Row],[Application_Date]],"yyy")</f>
        <v>2034</v>
      </c>
      <c r="AB3562" s="8" t="str">
        <f>TEXT(Table2[[#This Row],[Application_Date]],"mmmm")</f>
        <v>March</v>
      </c>
      <c r="AC3562" s="1" t="s">
        <v>52</v>
      </c>
      <c r="AD3562" s="1" t="s">
        <v>30</v>
      </c>
      <c r="AE3562" s="1" t="s">
        <v>43</v>
      </c>
    </row>
    <row r="3563" spans="1:31" x14ac:dyDescent="0.25">
      <c r="A3563" s="1" t="s">
        <v>7266</v>
      </c>
      <c r="B3563" s="1" t="str">
        <f>IF(COUNTIF($A$2:A3563,A3563)&gt;1,"Duplicate","Unique")</f>
        <v>Unique</v>
      </c>
      <c r="C3563" s="1" t="s">
        <v>7267</v>
      </c>
      <c r="D3563" s="1" t="s">
        <v>177</v>
      </c>
      <c r="E3563" s="1" t="str">
        <f t="shared" si="386"/>
        <v>Submitted</v>
      </c>
      <c r="F3563" s="1" t="s">
        <v>47</v>
      </c>
      <c r="G3563" s="1">
        <v>61</v>
      </c>
      <c r="H3563" s="1" t="s">
        <v>24</v>
      </c>
      <c r="I3563" s="1" t="s">
        <v>48</v>
      </c>
      <c r="J3563" s="1" t="s">
        <v>26</v>
      </c>
      <c r="K3563" s="4">
        <v>1584474</v>
      </c>
      <c r="L3563" s="4" t="str">
        <f t="shared" si="387"/>
        <v>Submitted</v>
      </c>
      <c r="M3563" s="1">
        <v>820</v>
      </c>
      <c r="N3563" s="1" t="str">
        <f t="shared" si="388"/>
        <v>medium_risk</v>
      </c>
      <c r="O3563" s="1" t="str">
        <f t="shared" si="389"/>
        <v>Excellent</v>
      </c>
      <c r="P3563" s="1" t="str">
        <f t="shared" si="390"/>
        <v>Submitted</v>
      </c>
      <c r="Q3563" s="1" t="str">
        <f t="shared" si="391"/>
        <v>Valid</v>
      </c>
      <c r="R3563" s="1" t="s">
        <v>27</v>
      </c>
      <c r="S3563" s="4">
        <v>658166</v>
      </c>
      <c r="T3563" s="1">
        <v>8.81</v>
      </c>
      <c r="U3563" s="1">
        <v>120</v>
      </c>
      <c r="V3563" s="1">
        <v>5484.72</v>
      </c>
      <c r="W3563" s="4">
        <f t="shared" si="392"/>
        <v>483203.53833333339</v>
      </c>
      <c r="X3563" s="1" t="s">
        <v>28</v>
      </c>
      <c r="Y3563" s="1" t="s">
        <v>29</v>
      </c>
      <c r="Z3563" s="8">
        <v>49025</v>
      </c>
      <c r="AA3563" s="8" t="str">
        <f>TEXT(Table2[[#This Row],[Application_Date]],"yyy")</f>
        <v>2034</v>
      </c>
      <c r="AB3563" s="8" t="str">
        <f>TEXT(Table2[[#This Row],[Application_Date]],"mmmm")</f>
        <v>March</v>
      </c>
      <c r="AC3563" s="1" t="s">
        <v>61</v>
      </c>
      <c r="AD3563" s="1" t="s">
        <v>42</v>
      </c>
      <c r="AE3563" s="1" t="s">
        <v>62</v>
      </c>
    </row>
    <row r="3564" spans="1:31" x14ac:dyDescent="0.25">
      <c r="A3564" s="1" t="s">
        <v>7268</v>
      </c>
      <c r="B3564" s="1" t="str">
        <f>IF(COUNTIF($A$2:A3564,A3564)&gt;1,"Duplicate","Unique")</f>
        <v>Unique</v>
      </c>
      <c r="C3564" s="1" t="s">
        <v>7269</v>
      </c>
      <c r="D3564" s="1" t="s">
        <v>373</v>
      </c>
      <c r="E3564" s="1" t="str">
        <f t="shared" si="386"/>
        <v>Submitted</v>
      </c>
      <c r="F3564" s="1" t="s">
        <v>35</v>
      </c>
      <c r="G3564" s="1">
        <v>23</v>
      </c>
      <c r="H3564" s="1" t="s">
        <v>24</v>
      </c>
      <c r="I3564" s="1" t="s">
        <v>25</v>
      </c>
      <c r="J3564" s="1" t="s">
        <v>26</v>
      </c>
      <c r="K3564" s="4">
        <v>1449793</v>
      </c>
      <c r="L3564" s="4" t="str">
        <f t="shared" si="387"/>
        <v>Submitted</v>
      </c>
      <c r="M3564" s="1">
        <v>438</v>
      </c>
      <c r="N3564" s="1" t="str">
        <f t="shared" si="388"/>
        <v>High_risk</v>
      </c>
      <c r="O3564" s="1" t="str">
        <f t="shared" si="389"/>
        <v>Excellent</v>
      </c>
      <c r="P3564" s="1" t="str">
        <f t="shared" si="390"/>
        <v>Submitted</v>
      </c>
      <c r="Q3564" s="1" t="str">
        <f t="shared" si="391"/>
        <v>Valid</v>
      </c>
      <c r="R3564" s="1" t="s">
        <v>70</v>
      </c>
      <c r="S3564" s="4">
        <v>1331401</v>
      </c>
      <c r="T3564" s="1">
        <v>13.36</v>
      </c>
      <c r="U3564" s="1">
        <v>12</v>
      </c>
      <c r="V3564" s="1">
        <v>110950.08</v>
      </c>
      <c r="W3564" s="4">
        <f t="shared" si="392"/>
        <v>1482479.91157298</v>
      </c>
      <c r="X3564" s="1" t="s">
        <v>95</v>
      </c>
      <c r="Y3564" s="1" t="s">
        <v>96</v>
      </c>
      <c r="Z3564" s="8">
        <v>49026</v>
      </c>
      <c r="AA3564" s="8" t="str">
        <f>TEXT(Table2[[#This Row],[Application_Date]],"yyy")</f>
        <v>2034</v>
      </c>
      <c r="AB3564" s="8" t="str">
        <f>TEXT(Table2[[#This Row],[Application_Date]],"mmmm")</f>
        <v>March</v>
      </c>
      <c r="AC3564" s="1" t="s">
        <v>52</v>
      </c>
      <c r="AD3564" s="1" t="s">
        <v>30</v>
      </c>
      <c r="AE3564" s="1" t="s">
        <v>66</v>
      </c>
    </row>
    <row r="3565" spans="1:31" x14ac:dyDescent="0.25">
      <c r="A3565" s="1" t="s">
        <v>7270</v>
      </c>
      <c r="B3565" s="1" t="str">
        <f>IF(COUNTIF($A$2:A3565,A3565)&gt;1,"Duplicate","Unique")</f>
        <v>Unique</v>
      </c>
      <c r="C3565" s="1" t="s">
        <v>7271</v>
      </c>
      <c r="D3565" s="1" t="s">
        <v>46</v>
      </c>
      <c r="E3565" s="1" t="str">
        <f t="shared" si="386"/>
        <v>Submitted</v>
      </c>
      <c r="F3565" s="1" t="s">
        <v>35</v>
      </c>
      <c r="G3565" s="1">
        <v>57</v>
      </c>
      <c r="H3565" s="1" t="s">
        <v>36</v>
      </c>
      <c r="I3565" s="1" t="s">
        <v>25</v>
      </c>
      <c r="J3565" s="1" t="s">
        <v>37</v>
      </c>
      <c r="K3565" s="4">
        <v>1606855</v>
      </c>
      <c r="L3565" s="4" t="str">
        <f t="shared" si="387"/>
        <v>Submitted</v>
      </c>
      <c r="M3565" s="1">
        <v>722</v>
      </c>
      <c r="N3565" s="1" t="str">
        <f t="shared" si="388"/>
        <v>low_risk</v>
      </c>
      <c r="O3565" s="1" t="str">
        <f t="shared" si="389"/>
        <v>Excellent</v>
      </c>
      <c r="P3565" s="1" t="str">
        <f t="shared" si="390"/>
        <v>Submitted</v>
      </c>
      <c r="Q3565" s="1" t="str">
        <f t="shared" si="391"/>
        <v>Valid</v>
      </c>
      <c r="R3565" s="1" t="s">
        <v>82</v>
      </c>
      <c r="S3565" s="4">
        <v>3370080</v>
      </c>
      <c r="T3565" s="1">
        <v>10.76</v>
      </c>
      <c r="U3565" s="1">
        <v>120</v>
      </c>
      <c r="V3565" s="1">
        <v>28084</v>
      </c>
      <c r="W3565" s="4">
        <f t="shared" si="392"/>
        <v>3021838.4</v>
      </c>
      <c r="X3565" s="1" t="s">
        <v>50</v>
      </c>
      <c r="Y3565" s="1" t="s">
        <v>51</v>
      </c>
      <c r="Z3565" s="8">
        <v>49027</v>
      </c>
      <c r="AA3565" s="8" t="str">
        <f>TEXT(Table2[[#This Row],[Application_Date]],"yyy")</f>
        <v>2034</v>
      </c>
      <c r="AB3565" s="8" t="str">
        <f>TEXT(Table2[[#This Row],[Application_Date]],"mmmm")</f>
        <v>March</v>
      </c>
      <c r="AC3565" s="1" t="s">
        <v>61</v>
      </c>
      <c r="AD3565" s="1" t="s">
        <v>30</v>
      </c>
      <c r="AE3565" s="1" t="s">
        <v>31</v>
      </c>
    </row>
    <row r="3566" spans="1:31" x14ac:dyDescent="0.25">
      <c r="A3566" s="1" t="s">
        <v>7272</v>
      </c>
      <c r="B3566" s="1" t="str">
        <f>IF(COUNTIF($A$2:A3566,A3566)&gt;1,"Duplicate","Unique")</f>
        <v>Unique</v>
      </c>
      <c r="C3566" s="1" t="s">
        <v>7273</v>
      </c>
      <c r="D3566" s="1" t="s">
        <v>78</v>
      </c>
      <c r="E3566" s="1" t="str">
        <f t="shared" si="386"/>
        <v>Submitted</v>
      </c>
      <c r="F3566" s="1" t="s">
        <v>35</v>
      </c>
      <c r="G3566" s="1">
        <v>63</v>
      </c>
      <c r="H3566" s="1" t="s">
        <v>36</v>
      </c>
      <c r="I3566" s="1" t="s">
        <v>48</v>
      </c>
      <c r="J3566" s="1" t="s">
        <v>37</v>
      </c>
      <c r="K3566" s="4">
        <v>654931</v>
      </c>
      <c r="L3566" s="4" t="str">
        <f t="shared" si="387"/>
        <v>Submitted</v>
      </c>
      <c r="M3566" s="1">
        <v>360</v>
      </c>
      <c r="N3566" s="1" t="str">
        <f t="shared" si="388"/>
        <v>High_risk</v>
      </c>
      <c r="O3566" s="1" t="str">
        <f t="shared" si="389"/>
        <v>Excellent</v>
      </c>
      <c r="P3566" s="1" t="str">
        <f t="shared" si="390"/>
        <v>Submitted</v>
      </c>
      <c r="Q3566" s="1" t="str">
        <f t="shared" si="391"/>
        <v>Valid</v>
      </c>
      <c r="R3566" s="1" t="s">
        <v>38</v>
      </c>
      <c r="S3566" s="4">
        <v>3080316</v>
      </c>
      <c r="T3566" s="1">
        <v>10.119999999999999</v>
      </c>
      <c r="U3566" s="1">
        <v>36</v>
      </c>
      <c r="V3566" s="1">
        <v>85564.33</v>
      </c>
      <c r="W3566" s="4">
        <f t="shared" si="392"/>
        <v>2597733.1607126151</v>
      </c>
      <c r="X3566" s="1" t="s">
        <v>85</v>
      </c>
      <c r="Y3566" s="1" t="s">
        <v>86</v>
      </c>
      <c r="Z3566" s="8">
        <v>49028</v>
      </c>
      <c r="AA3566" s="8" t="str">
        <f>TEXT(Table2[[#This Row],[Application_Date]],"yyy")</f>
        <v>2034</v>
      </c>
      <c r="AB3566" s="8" t="str">
        <f>TEXT(Table2[[#This Row],[Application_Date]],"mmmm")</f>
        <v>March</v>
      </c>
      <c r="AC3566" s="1" t="s">
        <v>41</v>
      </c>
      <c r="AD3566" s="1" t="s">
        <v>30</v>
      </c>
      <c r="AE3566" s="1" t="s">
        <v>31</v>
      </c>
    </row>
    <row r="3567" spans="1:31" x14ac:dyDescent="0.25">
      <c r="A3567" s="1" t="s">
        <v>7274</v>
      </c>
      <c r="B3567" s="1" t="str">
        <f>IF(COUNTIF($A$2:A3567,A3567)&gt;1,"Duplicate","Unique")</f>
        <v>Unique</v>
      </c>
      <c r="C3567" s="1" t="s">
        <v>7275</v>
      </c>
      <c r="D3567" s="1" t="s">
        <v>489</v>
      </c>
      <c r="E3567" s="1" t="str">
        <f t="shared" si="386"/>
        <v>Submitted</v>
      </c>
      <c r="F3567" s="1" t="s">
        <v>47</v>
      </c>
      <c r="G3567" s="1">
        <v>41</v>
      </c>
      <c r="H3567" s="1" t="s">
        <v>24</v>
      </c>
      <c r="I3567" s="1" t="s">
        <v>48</v>
      </c>
      <c r="J3567" s="1" t="s">
        <v>37</v>
      </c>
      <c r="K3567" s="4">
        <v>1989246</v>
      </c>
      <c r="L3567" s="4" t="str">
        <f t="shared" si="387"/>
        <v>Submitted</v>
      </c>
      <c r="M3567" s="1">
        <v>559</v>
      </c>
      <c r="N3567" s="1" t="str">
        <f t="shared" si="388"/>
        <v>High_risk</v>
      </c>
      <c r="O3567" s="1" t="str">
        <f t="shared" si="389"/>
        <v>Excellent</v>
      </c>
      <c r="P3567" s="1" t="str">
        <f t="shared" si="390"/>
        <v>Submitted</v>
      </c>
      <c r="Q3567" s="1" t="str">
        <f t="shared" si="391"/>
        <v>Valid</v>
      </c>
      <c r="R3567" s="1" t="s">
        <v>82</v>
      </c>
      <c r="S3567" s="4">
        <v>840290</v>
      </c>
      <c r="T3567" s="1">
        <v>17.39</v>
      </c>
      <c r="U3567" s="1">
        <v>60</v>
      </c>
      <c r="V3567" s="1">
        <v>14004.83</v>
      </c>
      <c r="W3567" s="4">
        <f t="shared" si="392"/>
        <v>1217720.2583333333</v>
      </c>
      <c r="X3567" s="1" t="s">
        <v>59</v>
      </c>
      <c r="Y3567" s="1" t="s">
        <v>60</v>
      </c>
      <c r="Z3567" s="8">
        <v>49029</v>
      </c>
      <c r="AA3567" s="8" t="str">
        <f>TEXT(Table2[[#This Row],[Application_Date]],"yyy")</f>
        <v>2034</v>
      </c>
      <c r="AB3567" s="8" t="str">
        <f>TEXT(Table2[[#This Row],[Application_Date]],"mmmm")</f>
        <v>March</v>
      </c>
      <c r="AC3567" s="1" t="s">
        <v>61</v>
      </c>
      <c r="AD3567" s="1" t="s">
        <v>30</v>
      </c>
      <c r="AE3567" s="1" t="s">
        <v>62</v>
      </c>
    </row>
    <row r="3568" spans="1:31" x14ac:dyDescent="0.25">
      <c r="A3568" s="1" t="s">
        <v>7276</v>
      </c>
      <c r="B3568" s="1" t="str">
        <f>IF(COUNTIF($A$2:A3568,A3568)&gt;1,"Duplicate","Unique")</f>
        <v>Unique</v>
      </c>
      <c r="C3568" s="1" t="s">
        <v>7277</v>
      </c>
      <c r="D3568" s="1" t="s">
        <v>139</v>
      </c>
      <c r="E3568" s="1" t="str">
        <f t="shared" si="386"/>
        <v>Submitted</v>
      </c>
      <c r="F3568" s="1" t="s">
        <v>35</v>
      </c>
      <c r="G3568" s="1">
        <v>55</v>
      </c>
      <c r="H3568" s="1" t="s">
        <v>24</v>
      </c>
      <c r="I3568" s="1" t="s">
        <v>25</v>
      </c>
      <c r="J3568" s="1" t="s">
        <v>70</v>
      </c>
      <c r="K3568" s="4">
        <v>590590</v>
      </c>
      <c r="L3568" s="4" t="str">
        <f t="shared" si="387"/>
        <v>Submitted</v>
      </c>
      <c r="M3568" s="1">
        <v>679</v>
      </c>
      <c r="N3568" s="1" t="str">
        <f t="shared" si="388"/>
        <v>low_risk</v>
      </c>
      <c r="O3568" s="1" t="str">
        <f t="shared" si="389"/>
        <v>Excellent</v>
      </c>
      <c r="P3568" s="1" t="str">
        <f t="shared" si="390"/>
        <v>Submitted</v>
      </c>
      <c r="Q3568" s="1" t="str">
        <f t="shared" si="391"/>
        <v>Valid</v>
      </c>
      <c r="R3568" s="1" t="s">
        <v>6</v>
      </c>
      <c r="S3568" s="4">
        <v>4040941</v>
      </c>
      <c r="T3568" s="1">
        <v>8.7200000000000006</v>
      </c>
      <c r="U3568" s="1">
        <v>120</v>
      </c>
      <c r="V3568" s="1">
        <v>33674.51</v>
      </c>
      <c r="W3568" s="4">
        <f t="shared" si="392"/>
        <v>2936417.1266666669</v>
      </c>
      <c r="X3568" s="1" t="s">
        <v>39</v>
      </c>
      <c r="Y3568" s="1" t="s">
        <v>40</v>
      </c>
      <c r="Z3568" s="8">
        <v>49030</v>
      </c>
      <c r="AA3568" s="8" t="str">
        <f>TEXT(Table2[[#This Row],[Application_Date]],"yyy")</f>
        <v>2034</v>
      </c>
      <c r="AB3568" s="8" t="str">
        <f>TEXT(Table2[[#This Row],[Application_Date]],"mmmm")</f>
        <v>March</v>
      </c>
      <c r="AC3568" s="1" t="s">
        <v>61</v>
      </c>
      <c r="AD3568" s="1" t="s">
        <v>42</v>
      </c>
      <c r="AE3568" s="1" t="s">
        <v>43</v>
      </c>
    </row>
    <row r="3569" spans="1:31" x14ac:dyDescent="0.25">
      <c r="A3569" s="1" t="s">
        <v>7278</v>
      </c>
      <c r="B3569" s="1" t="str">
        <f>IF(COUNTIF($A$2:A3569,A3569)&gt;1,"Duplicate","Unique")</f>
        <v>Unique</v>
      </c>
      <c r="C3569" s="1" t="s">
        <v>7279</v>
      </c>
      <c r="D3569" s="1" t="s">
        <v>172</v>
      </c>
      <c r="E3569" s="1" t="str">
        <f t="shared" si="386"/>
        <v>Submitted</v>
      </c>
      <c r="F3569" s="1" t="s">
        <v>35</v>
      </c>
      <c r="G3569" s="1">
        <v>63</v>
      </c>
      <c r="H3569" s="1" t="s">
        <v>24</v>
      </c>
      <c r="I3569" s="1" t="s">
        <v>25</v>
      </c>
      <c r="J3569" s="1" t="s">
        <v>70</v>
      </c>
      <c r="K3569" s="4">
        <v>1882850</v>
      </c>
      <c r="L3569" s="4" t="str">
        <f t="shared" si="387"/>
        <v>Submitted</v>
      </c>
      <c r="M3569" s="1">
        <v>704</v>
      </c>
      <c r="N3569" s="1" t="str">
        <f t="shared" si="388"/>
        <v>low_risk</v>
      </c>
      <c r="O3569" s="1" t="str">
        <f t="shared" si="389"/>
        <v>Excellent</v>
      </c>
      <c r="P3569" s="1" t="str">
        <f t="shared" si="390"/>
        <v>Submitted</v>
      </c>
      <c r="Q3569" s="1" t="str">
        <f t="shared" si="391"/>
        <v>Valid</v>
      </c>
      <c r="R3569" s="1" t="s">
        <v>70</v>
      </c>
      <c r="S3569" s="4">
        <v>1213585</v>
      </c>
      <c r="T3569" s="1">
        <v>18.809999999999999</v>
      </c>
      <c r="U3569" s="1">
        <v>36</v>
      </c>
      <c r="V3569" s="1">
        <v>33710.69</v>
      </c>
      <c r="W3569" s="4">
        <f t="shared" si="392"/>
        <v>1902294.4875000031</v>
      </c>
      <c r="X3569" s="1" t="s">
        <v>28</v>
      </c>
      <c r="Y3569" s="1" t="s">
        <v>29</v>
      </c>
      <c r="Z3569" s="8">
        <v>49031</v>
      </c>
      <c r="AA3569" s="8" t="str">
        <f>TEXT(Table2[[#This Row],[Application_Date]],"yyy")</f>
        <v>2034</v>
      </c>
      <c r="AB3569" s="8" t="str">
        <f>TEXT(Table2[[#This Row],[Application_Date]],"mmmm")</f>
        <v>March</v>
      </c>
      <c r="AC3569" s="1" t="s">
        <v>52</v>
      </c>
      <c r="AD3569" s="1" t="s">
        <v>42</v>
      </c>
      <c r="AE3569" s="1" t="s">
        <v>66</v>
      </c>
    </row>
    <row r="3570" spans="1:31" x14ac:dyDescent="0.25">
      <c r="A3570" s="1" t="s">
        <v>7280</v>
      </c>
      <c r="B3570" s="1" t="str">
        <f>IF(COUNTIF($A$2:A3570,A3570)&gt;1,"Duplicate","Unique")</f>
        <v>Unique</v>
      </c>
      <c r="C3570" s="1" t="s">
        <v>7281</v>
      </c>
      <c r="D3570" s="1" t="s">
        <v>109</v>
      </c>
      <c r="E3570" s="1" t="str">
        <f t="shared" si="386"/>
        <v>Submitted</v>
      </c>
      <c r="F3570" s="1" t="s">
        <v>35</v>
      </c>
      <c r="G3570" s="1">
        <v>56</v>
      </c>
      <c r="H3570" s="1" t="s">
        <v>24</v>
      </c>
      <c r="I3570" s="1" t="s">
        <v>25</v>
      </c>
      <c r="J3570" s="1" t="s">
        <v>70</v>
      </c>
      <c r="K3570" s="4">
        <v>1499140</v>
      </c>
      <c r="L3570" s="4" t="str">
        <f t="shared" si="387"/>
        <v>Submitted</v>
      </c>
      <c r="M3570" s="1">
        <v>554</v>
      </c>
      <c r="N3570" s="1" t="str">
        <f t="shared" si="388"/>
        <v>High_risk</v>
      </c>
      <c r="O3570" s="1" t="str">
        <f t="shared" si="389"/>
        <v>Excellent</v>
      </c>
      <c r="P3570" s="1" t="str">
        <f t="shared" si="390"/>
        <v>Submitted</v>
      </c>
      <c r="Q3570" s="1" t="str">
        <f t="shared" si="391"/>
        <v>Valid</v>
      </c>
      <c r="R3570" s="1" t="s">
        <v>6</v>
      </c>
      <c r="S3570" s="4">
        <v>1474804</v>
      </c>
      <c r="T3570" s="1">
        <v>7.02</v>
      </c>
      <c r="U3570" s="1">
        <v>24</v>
      </c>
      <c r="V3570" s="1">
        <v>61450.17</v>
      </c>
      <c r="W3570" s="4">
        <f t="shared" si="392"/>
        <v>862773.99194870016</v>
      </c>
      <c r="X3570" s="1" t="s">
        <v>50</v>
      </c>
      <c r="Y3570" s="1" t="s">
        <v>51</v>
      </c>
      <c r="Z3570" s="8">
        <v>49032</v>
      </c>
      <c r="AA3570" s="8" t="str">
        <f>TEXT(Table2[[#This Row],[Application_Date]],"yyy")</f>
        <v>2034</v>
      </c>
      <c r="AB3570" s="8" t="str">
        <f>TEXT(Table2[[#This Row],[Application_Date]],"mmmm")</f>
        <v>March</v>
      </c>
      <c r="AC3570" s="1" t="s">
        <v>61</v>
      </c>
      <c r="AD3570" s="1" t="s">
        <v>30</v>
      </c>
      <c r="AE3570" s="1" t="s">
        <v>43</v>
      </c>
    </row>
    <row r="3571" spans="1:31" x14ac:dyDescent="0.25">
      <c r="A3571" s="1" t="s">
        <v>7282</v>
      </c>
      <c r="B3571" s="1" t="str">
        <f>IF(COUNTIF($A$2:A3571,A3571)&gt;1,"Duplicate","Unique")</f>
        <v>Unique</v>
      </c>
      <c r="C3571" s="1" t="s">
        <v>7283</v>
      </c>
      <c r="D3571" s="1" t="s">
        <v>403</v>
      </c>
      <c r="E3571" s="1" t="str">
        <f t="shared" si="386"/>
        <v>Submitted</v>
      </c>
      <c r="F3571" s="1" t="s">
        <v>35</v>
      </c>
      <c r="G3571" s="1">
        <v>39</v>
      </c>
      <c r="H3571" s="1" t="s">
        <v>36</v>
      </c>
      <c r="I3571" s="1" t="s">
        <v>48</v>
      </c>
      <c r="J3571" s="1" t="s">
        <v>37</v>
      </c>
      <c r="K3571" s="4">
        <v>709265</v>
      </c>
      <c r="L3571" s="4" t="str">
        <f t="shared" si="387"/>
        <v>Submitted</v>
      </c>
      <c r="M3571" s="1">
        <v>689</v>
      </c>
      <c r="N3571" s="1" t="str">
        <f t="shared" si="388"/>
        <v>low_risk</v>
      </c>
      <c r="O3571" s="1" t="str">
        <f t="shared" si="389"/>
        <v>Excellent</v>
      </c>
      <c r="P3571" s="1" t="str">
        <f t="shared" si="390"/>
        <v>Submitted</v>
      </c>
      <c r="Q3571" s="1" t="str">
        <f t="shared" si="391"/>
        <v>Valid</v>
      </c>
      <c r="R3571" s="1" t="s">
        <v>27</v>
      </c>
      <c r="S3571" s="4">
        <v>3558532</v>
      </c>
      <c r="T3571" s="1">
        <v>17.68</v>
      </c>
      <c r="U3571" s="1">
        <v>24</v>
      </c>
      <c r="V3571" s="1">
        <v>148272.17000000001</v>
      </c>
      <c r="W3571" s="4">
        <f t="shared" si="392"/>
        <v>5242903.815242256</v>
      </c>
      <c r="X3571" s="1" t="s">
        <v>28</v>
      </c>
      <c r="Y3571" s="1" t="s">
        <v>29</v>
      </c>
      <c r="Z3571" s="8">
        <v>49033</v>
      </c>
      <c r="AA3571" s="8" t="str">
        <f>TEXT(Table2[[#This Row],[Application_Date]],"yyy")</f>
        <v>2034</v>
      </c>
      <c r="AB3571" s="8" t="str">
        <f>TEXT(Table2[[#This Row],[Application_Date]],"mmmm")</f>
        <v>March</v>
      </c>
      <c r="AC3571" s="1" t="s">
        <v>61</v>
      </c>
      <c r="AD3571" s="1" t="s">
        <v>30</v>
      </c>
      <c r="AE3571" s="1" t="s">
        <v>66</v>
      </c>
    </row>
    <row r="3572" spans="1:31" x14ac:dyDescent="0.25">
      <c r="A3572" s="1" t="s">
        <v>7284</v>
      </c>
      <c r="B3572" s="1" t="str">
        <f>IF(COUNTIF($A$2:A3572,A3572)&gt;1,"Duplicate","Unique")</f>
        <v>Unique</v>
      </c>
      <c r="C3572" s="1" t="s">
        <v>7285</v>
      </c>
      <c r="D3572" s="1" t="s">
        <v>81</v>
      </c>
      <c r="E3572" s="1" t="str">
        <f t="shared" si="386"/>
        <v>Submitted</v>
      </c>
      <c r="F3572" s="1" t="s">
        <v>47</v>
      </c>
      <c r="G3572" s="1">
        <v>26</v>
      </c>
      <c r="H3572" s="1" t="s">
        <v>36</v>
      </c>
      <c r="I3572" s="1" t="s">
        <v>48</v>
      </c>
      <c r="J3572" s="1" t="s">
        <v>49</v>
      </c>
      <c r="K3572" s="4">
        <v>1039220</v>
      </c>
      <c r="L3572" s="4" t="str">
        <f t="shared" si="387"/>
        <v>Submitted</v>
      </c>
      <c r="M3572" s="1">
        <v>648</v>
      </c>
      <c r="N3572" s="1" t="str">
        <f t="shared" si="388"/>
        <v>low_risk</v>
      </c>
      <c r="O3572" s="1" t="str">
        <f t="shared" si="389"/>
        <v>Excellent</v>
      </c>
      <c r="P3572" s="1" t="str">
        <f t="shared" si="390"/>
        <v>Submitted</v>
      </c>
      <c r="Q3572" s="1" t="str">
        <f t="shared" si="391"/>
        <v>Valid</v>
      </c>
      <c r="R3572" s="1" t="s">
        <v>70</v>
      </c>
      <c r="S3572" s="4">
        <v>4992857</v>
      </c>
      <c r="T3572" s="1">
        <v>16.760000000000002</v>
      </c>
      <c r="U3572" s="1">
        <v>12</v>
      </c>
      <c r="V3572" s="1">
        <v>416071.42</v>
      </c>
      <c r="W3572" s="4">
        <f t="shared" si="392"/>
        <v>6973551.1044942085</v>
      </c>
      <c r="X3572" s="1" t="s">
        <v>95</v>
      </c>
      <c r="Y3572" s="1" t="s">
        <v>96</v>
      </c>
      <c r="Z3572" s="8">
        <v>49034</v>
      </c>
      <c r="AA3572" s="8" t="str">
        <f>TEXT(Table2[[#This Row],[Application_Date]],"yyy")</f>
        <v>2034</v>
      </c>
      <c r="AB3572" s="8" t="str">
        <f>TEXT(Table2[[#This Row],[Application_Date]],"mmmm")</f>
        <v>March</v>
      </c>
      <c r="AC3572" s="1" t="s">
        <v>61</v>
      </c>
      <c r="AD3572" s="1" t="s">
        <v>30</v>
      </c>
      <c r="AE3572" s="1" t="s">
        <v>66</v>
      </c>
    </row>
    <row r="3573" spans="1:31" x14ac:dyDescent="0.25">
      <c r="A3573" s="1" t="s">
        <v>7286</v>
      </c>
      <c r="B3573" s="1" t="str">
        <f>IF(COUNTIF($A$2:A3573,A3573)&gt;1,"Duplicate","Unique")</f>
        <v>Unique</v>
      </c>
      <c r="C3573" s="1" t="s">
        <v>7287</v>
      </c>
      <c r="D3573" s="1" t="s">
        <v>163</v>
      </c>
      <c r="E3573" s="1" t="str">
        <f t="shared" si="386"/>
        <v>Submitted</v>
      </c>
      <c r="F3573" s="1" t="s">
        <v>35</v>
      </c>
      <c r="G3573" s="1">
        <v>60</v>
      </c>
      <c r="H3573" s="1" t="s">
        <v>36</v>
      </c>
      <c r="I3573" s="1" t="s">
        <v>25</v>
      </c>
      <c r="J3573" s="1" t="s">
        <v>70</v>
      </c>
      <c r="K3573" s="4">
        <v>582234</v>
      </c>
      <c r="L3573" s="4" t="str">
        <f t="shared" si="387"/>
        <v>Submitted</v>
      </c>
      <c r="M3573" s="1">
        <v>620</v>
      </c>
      <c r="N3573" s="1" t="str">
        <f t="shared" si="388"/>
        <v>low_risk</v>
      </c>
      <c r="O3573" s="1" t="str">
        <f t="shared" si="389"/>
        <v>Excellent</v>
      </c>
      <c r="P3573" s="1" t="str">
        <f t="shared" si="390"/>
        <v>Submitted</v>
      </c>
      <c r="Q3573" s="1" t="str">
        <f t="shared" si="391"/>
        <v>Valid</v>
      </c>
      <c r="R3573" s="1" t="s">
        <v>6</v>
      </c>
      <c r="S3573" s="4">
        <v>726800</v>
      </c>
      <c r="T3573" s="1">
        <v>7.53</v>
      </c>
      <c r="U3573" s="1">
        <v>24</v>
      </c>
      <c r="V3573" s="1">
        <v>30283.33</v>
      </c>
      <c r="W3573" s="4">
        <f t="shared" si="392"/>
        <v>456070.82409221621</v>
      </c>
      <c r="X3573" s="1" t="s">
        <v>50</v>
      </c>
      <c r="Y3573" s="1" t="s">
        <v>51</v>
      </c>
      <c r="Z3573" s="8">
        <v>49035</v>
      </c>
      <c r="AA3573" s="8" t="str">
        <f>TEXT(Table2[[#This Row],[Application_Date]],"yyy")</f>
        <v>2034</v>
      </c>
      <c r="AB3573" s="8" t="str">
        <f>TEXT(Table2[[#This Row],[Application_Date]],"mmmm")</f>
        <v>April</v>
      </c>
      <c r="AC3573" s="1" t="s">
        <v>61</v>
      </c>
      <c r="AD3573" s="1" t="s">
        <v>30</v>
      </c>
      <c r="AE3573" s="1" t="s">
        <v>66</v>
      </c>
    </row>
    <row r="3574" spans="1:31" x14ac:dyDescent="0.25">
      <c r="A3574" s="1" t="s">
        <v>7288</v>
      </c>
      <c r="B3574" s="1" t="str">
        <f>IF(COUNTIF($A$2:A3574,A3574)&gt;1,"Duplicate","Unique")</f>
        <v>Unique</v>
      </c>
      <c r="C3574" s="1" t="s">
        <v>7289</v>
      </c>
      <c r="D3574" s="1" t="s">
        <v>766</v>
      </c>
      <c r="E3574" s="1" t="str">
        <f t="shared" si="386"/>
        <v>Submitted</v>
      </c>
      <c r="F3574" s="1" t="s">
        <v>35</v>
      </c>
      <c r="G3574" s="1">
        <v>55</v>
      </c>
      <c r="H3574" s="1" t="s">
        <v>36</v>
      </c>
      <c r="I3574" s="1" t="s">
        <v>48</v>
      </c>
      <c r="J3574" s="1" t="s">
        <v>37</v>
      </c>
      <c r="K3574" s="4">
        <v>2206875</v>
      </c>
      <c r="L3574" s="4" t="str">
        <f t="shared" si="387"/>
        <v>Submitted</v>
      </c>
      <c r="M3574" s="1">
        <v>447</v>
      </c>
      <c r="N3574" s="1" t="str">
        <f t="shared" si="388"/>
        <v>High_risk</v>
      </c>
      <c r="O3574" s="1" t="str">
        <f t="shared" si="389"/>
        <v>Excellent</v>
      </c>
      <c r="P3574" s="1" t="str">
        <f t="shared" si="390"/>
        <v>Submitted</v>
      </c>
      <c r="Q3574" s="1" t="str">
        <f t="shared" si="391"/>
        <v>Valid</v>
      </c>
      <c r="R3574" s="1" t="s">
        <v>38</v>
      </c>
      <c r="S3574" s="4">
        <v>2202236</v>
      </c>
      <c r="T3574" s="1">
        <v>14.28</v>
      </c>
      <c r="U3574" s="1">
        <v>180</v>
      </c>
      <c r="V3574" s="1">
        <v>12234.64</v>
      </c>
      <c r="W3574" s="4">
        <f t="shared" si="392"/>
        <v>2620660.84</v>
      </c>
      <c r="X3574" s="1" t="s">
        <v>105</v>
      </c>
      <c r="Y3574" s="1" t="s">
        <v>106</v>
      </c>
      <c r="Z3574" s="8">
        <v>49036</v>
      </c>
      <c r="AA3574" s="8" t="str">
        <f>TEXT(Table2[[#This Row],[Application_Date]],"yyy")</f>
        <v>2034</v>
      </c>
      <c r="AB3574" s="8" t="str">
        <f>TEXT(Table2[[#This Row],[Application_Date]],"mmmm")</f>
        <v>April</v>
      </c>
      <c r="AC3574" s="1" t="s">
        <v>61</v>
      </c>
      <c r="AD3574" s="1" t="s">
        <v>30</v>
      </c>
      <c r="AE3574" s="1" t="s">
        <v>43</v>
      </c>
    </row>
    <row r="3575" spans="1:31" x14ac:dyDescent="0.25">
      <c r="A3575" s="1" t="s">
        <v>7290</v>
      </c>
      <c r="B3575" s="1" t="str">
        <f>IF(COUNTIF($A$2:A3575,A3575)&gt;1,"Duplicate","Unique")</f>
        <v>Unique</v>
      </c>
      <c r="C3575" s="1" t="s">
        <v>7291</v>
      </c>
      <c r="D3575" s="1">
        <v>0</v>
      </c>
      <c r="E3575" s="1" t="str">
        <f t="shared" si="386"/>
        <v>Submitted</v>
      </c>
      <c r="F3575" s="1" t="s">
        <v>47</v>
      </c>
      <c r="G3575" s="1">
        <v>24</v>
      </c>
      <c r="H3575" s="1" t="s">
        <v>24</v>
      </c>
      <c r="I3575" s="1" t="s">
        <v>25</v>
      </c>
      <c r="J3575" s="1" t="s">
        <v>37</v>
      </c>
      <c r="K3575" s="4">
        <v>2368302</v>
      </c>
      <c r="L3575" s="4" t="str">
        <f t="shared" si="387"/>
        <v>Submitted</v>
      </c>
      <c r="M3575" s="1">
        <v>564</v>
      </c>
      <c r="N3575" s="1" t="str">
        <f t="shared" si="388"/>
        <v>High_risk</v>
      </c>
      <c r="O3575" s="1" t="str">
        <f t="shared" si="389"/>
        <v>Excellent</v>
      </c>
      <c r="P3575" s="1" t="str">
        <f t="shared" si="390"/>
        <v>Submitted</v>
      </c>
      <c r="Q3575" s="1" t="str">
        <f t="shared" si="391"/>
        <v>Valid</v>
      </c>
      <c r="R3575" s="1" t="s">
        <v>27</v>
      </c>
      <c r="S3575" s="4">
        <v>3374499</v>
      </c>
      <c r="T3575" s="1">
        <v>8.2799999999999994</v>
      </c>
      <c r="U3575" s="1">
        <v>12</v>
      </c>
      <c r="V3575" s="1">
        <v>281208.25</v>
      </c>
      <c r="W3575" s="4">
        <f t="shared" si="392"/>
        <v>2332701.8386070393</v>
      </c>
      <c r="X3575" s="1" t="s">
        <v>39</v>
      </c>
      <c r="Y3575" s="1" t="s">
        <v>40</v>
      </c>
      <c r="Z3575" s="8">
        <v>49037</v>
      </c>
      <c r="AA3575" s="8" t="str">
        <f>TEXT(Table2[[#This Row],[Application_Date]],"yyy")</f>
        <v>2034</v>
      </c>
      <c r="AB3575" s="8" t="str">
        <f>TEXT(Table2[[#This Row],[Application_Date]],"mmmm")</f>
        <v>April</v>
      </c>
      <c r="AC3575" s="1" t="s">
        <v>61</v>
      </c>
      <c r="AD3575" s="1" t="s">
        <v>42</v>
      </c>
      <c r="AE3575" s="1" t="s">
        <v>62</v>
      </c>
    </row>
    <row r="3576" spans="1:31" x14ac:dyDescent="0.25">
      <c r="A3576" s="1" t="s">
        <v>7292</v>
      </c>
      <c r="B3576" s="1" t="str">
        <f>IF(COUNTIF($A$2:A3576,A3576)&gt;1,"Duplicate","Unique")</f>
        <v>Unique</v>
      </c>
      <c r="C3576" s="1" t="s">
        <v>7293</v>
      </c>
      <c r="D3576" s="1" t="s">
        <v>265</v>
      </c>
      <c r="E3576" s="1" t="str">
        <f t="shared" si="386"/>
        <v>Submitted</v>
      </c>
      <c r="F3576" s="1" t="s">
        <v>35</v>
      </c>
      <c r="G3576" s="1">
        <v>53</v>
      </c>
      <c r="H3576" s="1" t="s">
        <v>24</v>
      </c>
      <c r="I3576" s="1" t="s">
        <v>25</v>
      </c>
      <c r="J3576" s="1" t="s">
        <v>37</v>
      </c>
      <c r="K3576" s="4">
        <v>1147746</v>
      </c>
      <c r="L3576" s="4" t="str">
        <f t="shared" si="387"/>
        <v>Submitted</v>
      </c>
      <c r="M3576" s="1">
        <v>790</v>
      </c>
      <c r="N3576" s="1" t="str">
        <f t="shared" si="388"/>
        <v>medium_risk</v>
      </c>
      <c r="O3576" s="1" t="str">
        <f t="shared" si="389"/>
        <v>Excellent</v>
      </c>
      <c r="P3576" s="1" t="str">
        <f t="shared" si="390"/>
        <v>Submitted</v>
      </c>
      <c r="Q3576" s="1" t="str">
        <f t="shared" si="391"/>
        <v>Valid</v>
      </c>
      <c r="R3576" s="1" t="s">
        <v>27</v>
      </c>
      <c r="S3576" s="4">
        <v>1933790</v>
      </c>
      <c r="T3576" s="1">
        <v>8.41</v>
      </c>
      <c r="U3576" s="1">
        <v>120</v>
      </c>
      <c r="V3576" s="1">
        <v>16114.92</v>
      </c>
      <c r="W3576" s="4">
        <f t="shared" si="392"/>
        <v>1355264.4916666667</v>
      </c>
      <c r="X3576" s="1" t="s">
        <v>59</v>
      </c>
      <c r="Y3576" s="1" t="s">
        <v>60</v>
      </c>
      <c r="Z3576" s="8">
        <v>49038</v>
      </c>
      <c r="AA3576" s="8" t="str">
        <f>TEXT(Table2[[#This Row],[Application_Date]],"yyy")</f>
        <v>2034</v>
      </c>
      <c r="AB3576" s="8" t="str">
        <f>TEXT(Table2[[#This Row],[Application_Date]],"mmmm")</f>
        <v>April</v>
      </c>
      <c r="AC3576" s="1" t="s">
        <v>61</v>
      </c>
      <c r="AD3576" s="1" t="s">
        <v>30</v>
      </c>
      <c r="AE3576" s="1" t="s">
        <v>66</v>
      </c>
    </row>
    <row r="3577" spans="1:31" x14ac:dyDescent="0.25">
      <c r="A3577" s="1" t="s">
        <v>7294</v>
      </c>
      <c r="B3577" s="1" t="str">
        <f>IF(COUNTIF($A$2:A3577,A3577)&gt;1,"Duplicate","Unique")</f>
        <v>Unique</v>
      </c>
      <c r="C3577" s="1" t="s">
        <v>7295</v>
      </c>
      <c r="D3577" s="1" t="s">
        <v>115</v>
      </c>
      <c r="E3577" s="1" t="str">
        <f t="shared" si="386"/>
        <v>Submitted</v>
      </c>
      <c r="F3577" s="1" t="s">
        <v>47</v>
      </c>
      <c r="G3577" s="1">
        <v>29</v>
      </c>
      <c r="H3577" s="1" t="s">
        <v>24</v>
      </c>
      <c r="I3577" s="1" t="s">
        <v>25</v>
      </c>
      <c r="J3577" s="1" t="s">
        <v>26</v>
      </c>
      <c r="K3577" s="4">
        <v>827310</v>
      </c>
      <c r="L3577" s="4" t="str">
        <f t="shared" si="387"/>
        <v>Submitted</v>
      </c>
      <c r="M3577" s="1">
        <v>858</v>
      </c>
      <c r="N3577" s="1" t="str">
        <f t="shared" si="388"/>
        <v>medium_risk</v>
      </c>
      <c r="O3577" s="1" t="str">
        <f t="shared" si="389"/>
        <v>Excellent</v>
      </c>
      <c r="P3577" s="1" t="str">
        <f t="shared" si="390"/>
        <v>Submitted</v>
      </c>
      <c r="Q3577" s="1" t="str">
        <f t="shared" si="391"/>
        <v>Valid</v>
      </c>
      <c r="R3577" s="1" t="s">
        <v>82</v>
      </c>
      <c r="S3577" s="4">
        <v>3154377</v>
      </c>
      <c r="T3577" s="1">
        <v>14.57</v>
      </c>
      <c r="U3577" s="1">
        <v>36</v>
      </c>
      <c r="V3577" s="1">
        <v>87621.58</v>
      </c>
      <c r="W3577" s="4">
        <f t="shared" si="392"/>
        <v>3829939.4075014307</v>
      </c>
      <c r="X3577" s="1" t="s">
        <v>1287</v>
      </c>
      <c r="Y3577" s="1" t="s">
        <v>106</v>
      </c>
      <c r="Z3577" s="8">
        <v>49039</v>
      </c>
      <c r="AA3577" s="8" t="str">
        <f>TEXT(Table2[[#This Row],[Application_Date]],"yyy")</f>
        <v>2034</v>
      </c>
      <c r="AB3577" s="8" t="str">
        <f>TEXT(Table2[[#This Row],[Application_Date]],"mmmm")</f>
        <v>April</v>
      </c>
      <c r="AC3577" s="1" t="s">
        <v>52</v>
      </c>
      <c r="AD3577" s="1" t="s">
        <v>30</v>
      </c>
      <c r="AE3577" s="1" t="s">
        <v>62</v>
      </c>
    </row>
    <row r="3578" spans="1:31" x14ac:dyDescent="0.25">
      <c r="A3578" s="1" t="s">
        <v>7296</v>
      </c>
      <c r="B3578" s="1" t="str">
        <f>IF(COUNTIF($A$2:A3578,A3578)&gt;1,"Duplicate","Unique")</f>
        <v>Unique</v>
      </c>
      <c r="C3578" s="1" t="s">
        <v>7297</v>
      </c>
      <c r="D3578" s="1" t="s">
        <v>572</v>
      </c>
      <c r="E3578" s="1" t="str">
        <f t="shared" si="386"/>
        <v>Submitted</v>
      </c>
      <c r="F3578" s="1" t="s">
        <v>47</v>
      </c>
      <c r="G3578" s="1">
        <v>46</v>
      </c>
      <c r="H3578" s="1" t="s">
        <v>24</v>
      </c>
      <c r="I3578" s="1" t="s">
        <v>48</v>
      </c>
      <c r="J3578" s="1" t="s">
        <v>37</v>
      </c>
      <c r="K3578" s="4">
        <v>685201</v>
      </c>
      <c r="L3578" s="4" t="str">
        <f t="shared" si="387"/>
        <v>Submitted</v>
      </c>
      <c r="M3578" s="1">
        <v>859</v>
      </c>
      <c r="N3578" s="1" t="str">
        <f t="shared" si="388"/>
        <v>medium_risk</v>
      </c>
      <c r="O3578" s="1" t="str">
        <f t="shared" si="389"/>
        <v>Excellent</v>
      </c>
      <c r="P3578" s="1" t="str">
        <f t="shared" si="390"/>
        <v>Submitted</v>
      </c>
      <c r="Q3578" s="1" t="str">
        <f t="shared" si="391"/>
        <v>Valid</v>
      </c>
      <c r="R3578" s="1" t="s">
        <v>6</v>
      </c>
      <c r="S3578" s="4">
        <v>2181230</v>
      </c>
      <c r="T3578" s="1">
        <v>10.61</v>
      </c>
      <c r="U3578" s="1">
        <v>36</v>
      </c>
      <c r="V3578" s="1">
        <v>60589.72</v>
      </c>
      <c r="W3578" s="4">
        <f t="shared" si="392"/>
        <v>1928570.8585737362</v>
      </c>
      <c r="X3578" s="1" t="s">
        <v>50</v>
      </c>
      <c r="Y3578" s="1" t="s">
        <v>51</v>
      </c>
      <c r="Z3578" s="8">
        <v>49040</v>
      </c>
      <c r="AA3578" s="8" t="str">
        <f>TEXT(Table2[[#This Row],[Application_Date]],"yyy")</f>
        <v>2034</v>
      </c>
      <c r="AB3578" s="8" t="str">
        <f>TEXT(Table2[[#This Row],[Application_Date]],"mmmm")</f>
        <v>April</v>
      </c>
      <c r="AC3578" s="1" t="s">
        <v>41</v>
      </c>
      <c r="AD3578" s="1" t="s">
        <v>30</v>
      </c>
      <c r="AE3578" s="1" t="s">
        <v>31</v>
      </c>
    </row>
    <row r="3579" spans="1:31" x14ac:dyDescent="0.25">
      <c r="A3579" s="1" t="s">
        <v>7298</v>
      </c>
      <c r="B3579" s="1" t="str">
        <f>IF(COUNTIF($A$2:A3579,A3579)&gt;1,"Duplicate","Unique")</f>
        <v>Unique</v>
      </c>
      <c r="C3579" s="1" t="s">
        <v>7299</v>
      </c>
      <c r="D3579" s="1" t="s">
        <v>136</v>
      </c>
      <c r="E3579" s="1" t="str">
        <f t="shared" si="386"/>
        <v>Submitted</v>
      </c>
      <c r="F3579" s="1" t="s">
        <v>47</v>
      </c>
      <c r="G3579" s="1">
        <v>49</v>
      </c>
      <c r="H3579" s="1" t="s">
        <v>36</v>
      </c>
      <c r="I3579" s="1" t="s">
        <v>25</v>
      </c>
      <c r="J3579" s="1" t="s">
        <v>26</v>
      </c>
      <c r="K3579" s="4">
        <v>734455</v>
      </c>
      <c r="L3579" s="4" t="str">
        <f t="shared" si="387"/>
        <v>Submitted</v>
      </c>
      <c r="M3579" s="1">
        <v>437</v>
      </c>
      <c r="N3579" s="1" t="str">
        <f t="shared" si="388"/>
        <v>High_risk</v>
      </c>
      <c r="O3579" s="1" t="str">
        <f t="shared" si="389"/>
        <v>Excellent</v>
      </c>
      <c r="P3579" s="1" t="str">
        <f t="shared" si="390"/>
        <v>Submitted</v>
      </c>
      <c r="Q3579" s="1" t="str">
        <f t="shared" si="391"/>
        <v>Valid</v>
      </c>
      <c r="R3579" s="1" t="s">
        <v>82</v>
      </c>
      <c r="S3579" s="4">
        <v>2904111</v>
      </c>
      <c r="T3579" s="1">
        <v>7.91</v>
      </c>
      <c r="U3579" s="1">
        <v>60</v>
      </c>
      <c r="V3579" s="1">
        <v>48401.85</v>
      </c>
      <c r="W3579" s="4">
        <f t="shared" si="392"/>
        <v>1914293.1675001229</v>
      </c>
      <c r="X3579" s="1" t="s">
        <v>50</v>
      </c>
      <c r="Y3579" s="1" t="s">
        <v>51</v>
      </c>
      <c r="Z3579" s="8">
        <v>49041</v>
      </c>
      <c r="AA3579" s="8" t="str">
        <f>TEXT(Table2[[#This Row],[Application_Date]],"yyy")</f>
        <v>2034</v>
      </c>
      <c r="AB3579" s="8" t="str">
        <f>TEXT(Table2[[#This Row],[Application_Date]],"mmmm")</f>
        <v>April</v>
      </c>
      <c r="AC3579" s="1" t="s">
        <v>61</v>
      </c>
      <c r="AD3579" s="1" t="s">
        <v>42</v>
      </c>
      <c r="AE3579" s="1" t="s">
        <v>66</v>
      </c>
    </row>
    <row r="3580" spans="1:31" x14ac:dyDescent="0.25">
      <c r="A3580" s="1" t="s">
        <v>7300</v>
      </c>
      <c r="B3580" s="1" t="str">
        <f>IF(COUNTIF($A$2:A3580,A3580)&gt;1,"Duplicate","Unique")</f>
        <v>Unique</v>
      </c>
      <c r="C3580" s="1" t="s">
        <v>7301</v>
      </c>
      <c r="D3580" s="1" t="s">
        <v>136</v>
      </c>
      <c r="E3580" s="1" t="str">
        <f t="shared" si="386"/>
        <v>Submitted</v>
      </c>
      <c r="F3580" s="1" t="s">
        <v>47</v>
      </c>
      <c r="G3580" s="1">
        <v>48</v>
      </c>
      <c r="H3580" s="1" t="s">
        <v>36</v>
      </c>
      <c r="I3580" s="1" t="s">
        <v>25</v>
      </c>
      <c r="J3580" s="1" t="s">
        <v>49</v>
      </c>
      <c r="K3580" s="4">
        <v>2419723</v>
      </c>
      <c r="L3580" s="4" t="str">
        <f t="shared" si="387"/>
        <v>Submitted</v>
      </c>
      <c r="M3580" s="1">
        <v>394</v>
      </c>
      <c r="N3580" s="1" t="str">
        <f t="shared" si="388"/>
        <v>High_risk</v>
      </c>
      <c r="O3580" s="1" t="str">
        <f t="shared" si="389"/>
        <v>Excellent</v>
      </c>
      <c r="P3580" s="1" t="str">
        <f t="shared" si="390"/>
        <v>Submitted</v>
      </c>
      <c r="Q3580" s="1" t="str">
        <f t="shared" si="391"/>
        <v>Valid</v>
      </c>
      <c r="R3580" s="1" t="s">
        <v>82</v>
      </c>
      <c r="S3580" s="4">
        <v>2341895</v>
      </c>
      <c r="T3580" s="1">
        <v>12.23</v>
      </c>
      <c r="U3580" s="1">
        <v>24</v>
      </c>
      <c r="V3580" s="1">
        <v>97578.96</v>
      </c>
      <c r="W3580" s="4">
        <f t="shared" si="392"/>
        <v>2386781.4339901228</v>
      </c>
      <c r="X3580" s="1" t="s">
        <v>50</v>
      </c>
      <c r="Y3580" s="1" t="s">
        <v>51</v>
      </c>
      <c r="Z3580" s="8">
        <v>49042</v>
      </c>
      <c r="AA3580" s="8" t="str">
        <f>TEXT(Table2[[#This Row],[Application_Date]],"yyy")</f>
        <v>2034</v>
      </c>
      <c r="AB3580" s="8" t="str">
        <f>TEXT(Table2[[#This Row],[Application_Date]],"mmmm")</f>
        <v>April</v>
      </c>
      <c r="AC3580" s="1" t="s">
        <v>61</v>
      </c>
      <c r="AD3580" s="1" t="s">
        <v>42</v>
      </c>
      <c r="AE3580" s="1" t="s">
        <v>43</v>
      </c>
    </row>
    <row r="3581" spans="1:31" x14ac:dyDescent="0.25">
      <c r="A3581" s="1" t="s">
        <v>7302</v>
      </c>
      <c r="B3581" s="1" t="str">
        <f>IF(COUNTIF($A$2:A3581,A3581)&gt;1,"Duplicate","Unique")</f>
        <v>Unique</v>
      </c>
      <c r="C3581" s="1" t="s">
        <v>7303</v>
      </c>
      <c r="D3581" s="1" t="s">
        <v>214</v>
      </c>
      <c r="E3581" s="1" t="str">
        <f t="shared" si="386"/>
        <v>Submitted</v>
      </c>
      <c r="F3581" s="1" t="s">
        <v>35</v>
      </c>
      <c r="G3581" s="1">
        <v>47</v>
      </c>
      <c r="H3581" s="1" t="s">
        <v>24</v>
      </c>
      <c r="I3581" s="1" t="s">
        <v>25</v>
      </c>
      <c r="J3581" s="1" t="s">
        <v>49</v>
      </c>
      <c r="K3581" s="4">
        <v>1256430</v>
      </c>
      <c r="L3581" s="4" t="str">
        <f t="shared" si="387"/>
        <v>Submitted</v>
      </c>
      <c r="M3581" s="1">
        <v>316</v>
      </c>
      <c r="N3581" s="1" t="str">
        <f t="shared" si="388"/>
        <v>High_risk</v>
      </c>
      <c r="O3581" s="1" t="str">
        <f t="shared" si="389"/>
        <v>Excellent</v>
      </c>
      <c r="P3581" s="1" t="str">
        <f t="shared" si="390"/>
        <v>Submitted</v>
      </c>
      <c r="Q3581" s="1" t="str">
        <f t="shared" si="391"/>
        <v>Valid</v>
      </c>
      <c r="R3581" s="1" t="s">
        <v>6</v>
      </c>
      <c r="S3581" s="4">
        <v>2800112</v>
      </c>
      <c r="T3581" s="1">
        <v>7.36</v>
      </c>
      <c r="U3581" s="1">
        <v>24</v>
      </c>
      <c r="V3581" s="1">
        <v>116671.33</v>
      </c>
      <c r="W3581" s="4">
        <f t="shared" si="392"/>
        <v>1717419.7889133198</v>
      </c>
      <c r="X3581" s="1" t="s">
        <v>85</v>
      </c>
      <c r="Y3581" s="1" t="s">
        <v>86</v>
      </c>
      <c r="Z3581" s="8">
        <v>49043</v>
      </c>
      <c r="AA3581" s="8" t="str">
        <f>TEXT(Table2[[#This Row],[Application_Date]],"yyy")</f>
        <v>2034</v>
      </c>
      <c r="AB3581" s="8" t="str">
        <f>TEXT(Table2[[#This Row],[Application_Date]],"mmmm")</f>
        <v>April</v>
      </c>
      <c r="AC3581" s="1" t="s">
        <v>61</v>
      </c>
      <c r="AD3581" s="1" t="s">
        <v>42</v>
      </c>
      <c r="AE3581" s="1" t="s">
        <v>62</v>
      </c>
    </row>
    <row r="3582" spans="1:31" x14ac:dyDescent="0.25">
      <c r="A3582" s="1" t="s">
        <v>7304</v>
      </c>
      <c r="B3582" s="1" t="str">
        <f>IF(COUNTIF($A$2:A3582,A3582)&gt;1,"Duplicate","Unique")</f>
        <v>Unique</v>
      </c>
      <c r="C3582" s="1" t="s">
        <v>7305</v>
      </c>
      <c r="D3582" s="1" t="s">
        <v>172</v>
      </c>
      <c r="E3582" s="1" t="str">
        <f t="shared" si="386"/>
        <v>Submitted</v>
      </c>
      <c r="F3582" s="1" t="s">
        <v>47</v>
      </c>
      <c r="G3582" s="1">
        <v>28</v>
      </c>
      <c r="H3582" s="1" t="s">
        <v>36</v>
      </c>
      <c r="I3582" s="1" t="s">
        <v>25</v>
      </c>
      <c r="J3582" s="1" t="s">
        <v>37</v>
      </c>
      <c r="K3582" s="4">
        <v>633247</v>
      </c>
      <c r="L3582" s="4" t="str">
        <f t="shared" si="387"/>
        <v>Submitted</v>
      </c>
      <c r="M3582" s="1">
        <v>579</v>
      </c>
      <c r="N3582" s="1" t="str">
        <f t="shared" si="388"/>
        <v>High_risk</v>
      </c>
      <c r="O3582" s="1" t="str">
        <f t="shared" si="389"/>
        <v>Excellent</v>
      </c>
      <c r="P3582" s="1" t="str">
        <f t="shared" si="390"/>
        <v>Submitted</v>
      </c>
      <c r="Q3582" s="1" t="str">
        <f t="shared" si="391"/>
        <v>Valid</v>
      </c>
      <c r="R3582" s="1" t="s">
        <v>6</v>
      </c>
      <c r="S3582" s="4">
        <v>4246861</v>
      </c>
      <c r="T3582" s="1">
        <v>16.84</v>
      </c>
      <c r="U3582" s="1">
        <v>180</v>
      </c>
      <c r="V3582" s="1">
        <v>23593.67</v>
      </c>
      <c r="W3582" s="4">
        <f t="shared" si="392"/>
        <v>5959761.6033333335</v>
      </c>
      <c r="X3582" s="1" t="s">
        <v>59</v>
      </c>
      <c r="Y3582" s="1" t="s">
        <v>60</v>
      </c>
      <c r="Z3582" s="8">
        <v>49044</v>
      </c>
      <c r="AA3582" s="8" t="str">
        <f>TEXT(Table2[[#This Row],[Application_Date]],"yyy")</f>
        <v>2034</v>
      </c>
      <c r="AB3582" s="8" t="str">
        <f>TEXT(Table2[[#This Row],[Application_Date]],"mmmm")</f>
        <v>April</v>
      </c>
      <c r="AC3582" s="1" t="s">
        <v>61</v>
      </c>
      <c r="AD3582" s="1" t="s">
        <v>42</v>
      </c>
      <c r="AE3582" s="1" t="s">
        <v>31</v>
      </c>
    </row>
    <row r="3583" spans="1:31" x14ac:dyDescent="0.25">
      <c r="A3583" s="1" t="s">
        <v>7306</v>
      </c>
      <c r="B3583" s="1" t="str">
        <f>IF(COUNTIF($A$2:A3583,A3583)&gt;1,"Duplicate","Unique")</f>
        <v>Unique</v>
      </c>
      <c r="C3583" s="1" t="s">
        <v>7307</v>
      </c>
      <c r="D3583" s="1" t="s">
        <v>234</v>
      </c>
      <c r="E3583" s="1" t="str">
        <f t="shared" si="386"/>
        <v>Submitted</v>
      </c>
      <c r="F3583" s="1" t="s">
        <v>35</v>
      </c>
      <c r="G3583" s="1">
        <v>43</v>
      </c>
      <c r="H3583" s="1" t="s">
        <v>24</v>
      </c>
      <c r="I3583" s="1" t="s">
        <v>25</v>
      </c>
      <c r="J3583" s="1" t="s">
        <v>26</v>
      </c>
      <c r="K3583" s="4">
        <v>324298</v>
      </c>
      <c r="L3583" s="4" t="str">
        <f t="shared" si="387"/>
        <v>Submitted</v>
      </c>
      <c r="M3583" s="1">
        <v>950</v>
      </c>
      <c r="N3583" s="1" t="str">
        <f t="shared" si="388"/>
        <v>medium_risk</v>
      </c>
      <c r="O3583" s="1" t="str">
        <f t="shared" si="389"/>
        <v>Excellent</v>
      </c>
      <c r="P3583" s="1" t="str">
        <f t="shared" si="390"/>
        <v>Submitted</v>
      </c>
      <c r="Q3583" s="1" t="str">
        <f t="shared" si="391"/>
        <v>Invalid</v>
      </c>
      <c r="R3583" s="1" t="s">
        <v>38</v>
      </c>
      <c r="S3583" s="4">
        <v>3935099</v>
      </c>
      <c r="T3583" s="1">
        <v>16.91</v>
      </c>
      <c r="U3583" s="1">
        <v>180</v>
      </c>
      <c r="V3583" s="1">
        <v>21861.66</v>
      </c>
      <c r="W3583" s="4">
        <f t="shared" si="392"/>
        <v>5545210.3408333333</v>
      </c>
      <c r="X3583" s="1" t="s">
        <v>39</v>
      </c>
      <c r="Y3583" s="1" t="s">
        <v>40</v>
      </c>
      <c r="Z3583" s="8">
        <v>49045</v>
      </c>
      <c r="AA3583" s="8" t="str">
        <f>TEXT(Table2[[#This Row],[Application_Date]],"yyy")</f>
        <v>2034</v>
      </c>
      <c r="AB3583" s="8" t="str">
        <f>TEXT(Table2[[#This Row],[Application_Date]],"mmmm")</f>
        <v>April</v>
      </c>
      <c r="AC3583" s="1" t="s">
        <v>41</v>
      </c>
      <c r="AD3583" s="1" t="s">
        <v>42</v>
      </c>
      <c r="AE3583" s="1" t="s">
        <v>31</v>
      </c>
    </row>
    <row r="3584" spans="1:31" x14ac:dyDescent="0.25">
      <c r="A3584" s="1" t="s">
        <v>7308</v>
      </c>
      <c r="B3584" s="1" t="str">
        <f>IF(COUNTIF($A$2:A3584,A3584)&gt;1,"Duplicate","Unique")</f>
        <v>Unique</v>
      </c>
      <c r="C3584" s="1" t="s">
        <v>7309</v>
      </c>
      <c r="D3584" s="1" t="s">
        <v>180</v>
      </c>
      <c r="E3584" s="1" t="str">
        <f t="shared" si="386"/>
        <v>Submitted</v>
      </c>
      <c r="F3584" s="1" t="s">
        <v>47</v>
      </c>
      <c r="G3584" s="1">
        <v>45</v>
      </c>
      <c r="H3584" s="1" t="s">
        <v>36</v>
      </c>
      <c r="I3584" s="1" t="s">
        <v>25</v>
      </c>
      <c r="J3584" s="1" t="s">
        <v>26</v>
      </c>
      <c r="K3584" s="4">
        <v>605035</v>
      </c>
      <c r="L3584" s="4" t="str">
        <f t="shared" si="387"/>
        <v>Submitted</v>
      </c>
      <c r="M3584" s="1">
        <v>668</v>
      </c>
      <c r="N3584" s="1" t="str">
        <f t="shared" si="388"/>
        <v>low_risk</v>
      </c>
      <c r="O3584" s="1" t="str">
        <f t="shared" si="389"/>
        <v>Excellent</v>
      </c>
      <c r="P3584" s="1" t="str">
        <f t="shared" si="390"/>
        <v>Submitted</v>
      </c>
      <c r="Q3584" s="1" t="str">
        <f t="shared" si="391"/>
        <v>Valid</v>
      </c>
      <c r="R3584" s="1" t="s">
        <v>82</v>
      </c>
      <c r="S3584" s="4">
        <v>3364802</v>
      </c>
      <c r="T3584" s="1">
        <v>7.96</v>
      </c>
      <c r="U3584" s="1">
        <v>120</v>
      </c>
      <c r="V3584" s="1">
        <v>28040.02</v>
      </c>
      <c r="W3584" s="4">
        <f t="shared" si="392"/>
        <v>2231985.3266666667</v>
      </c>
      <c r="X3584" s="1" t="s">
        <v>105</v>
      </c>
      <c r="Y3584" s="1" t="s">
        <v>106</v>
      </c>
      <c r="Z3584" s="8">
        <v>49046</v>
      </c>
      <c r="AA3584" s="8" t="str">
        <f>TEXT(Table2[[#This Row],[Application_Date]],"yyy")</f>
        <v>2034</v>
      </c>
      <c r="AB3584" s="8" t="str">
        <f>TEXT(Table2[[#This Row],[Application_Date]],"mmmm")</f>
        <v>April</v>
      </c>
      <c r="AC3584" s="1" t="s">
        <v>41</v>
      </c>
      <c r="AD3584" s="1" t="s">
        <v>30</v>
      </c>
      <c r="AE3584" s="1" t="s">
        <v>62</v>
      </c>
    </row>
    <row r="3585" spans="1:31" x14ac:dyDescent="0.25">
      <c r="A3585" s="1" t="s">
        <v>7310</v>
      </c>
      <c r="B3585" s="1" t="str">
        <f>IF(COUNTIF($A$2:A3585,A3585)&gt;1,"Duplicate","Unique")</f>
        <v>Unique</v>
      </c>
      <c r="C3585" s="1" t="s">
        <v>7311</v>
      </c>
      <c r="D3585" s="1" t="s">
        <v>145</v>
      </c>
      <c r="E3585" s="1" t="str">
        <f t="shared" si="386"/>
        <v>Submitted</v>
      </c>
      <c r="F3585" s="1" t="s">
        <v>47</v>
      </c>
      <c r="G3585" s="1">
        <v>39</v>
      </c>
      <c r="H3585" s="1" t="s">
        <v>36</v>
      </c>
      <c r="I3585" s="1" t="s">
        <v>25</v>
      </c>
      <c r="J3585" s="1" t="s">
        <v>49</v>
      </c>
      <c r="K3585" s="4">
        <v>1470362</v>
      </c>
      <c r="L3585" s="4" t="str">
        <f t="shared" si="387"/>
        <v>Submitted</v>
      </c>
      <c r="M3585" s="1">
        <v>879</v>
      </c>
      <c r="N3585" s="1" t="str">
        <f t="shared" si="388"/>
        <v>medium_risk</v>
      </c>
      <c r="O3585" s="1" t="str">
        <f t="shared" si="389"/>
        <v>Excellent</v>
      </c>
      <c r="P3585" s="1" t="str">
        <f t="shared" si="390"/>
        <v>Submitted</v>
      </c>
      <c r="Q3585" s="1" t="str">
        <f t="shared" si="391"/>
        <v>Valid</v>
      </c>
      <c r="R3585" s="1" t="s">
        <v>70</v>
      </c>
      <c r="S3585" s="4">
        <v>1061145</v>
      </c>
      <c r="T3585" s="1">
        <v>16.53</v>
      </c>
      <c r="U3585" s="1">
        <v>36</v>
      </c>
      <c r="V3585" s="1">
        <v>29476.25</v>
      </c>
      <c r="W3585" s="4">
        <f t="shared" si="392"/>
        <v>1461727.2375000424</v>
      </c>
      <c r="X3585" s="1" t="s">
        <v>50</v>
      </c>
      <c r="Y3585" s="1" t="s">
        <v>51</v>
      </c>
      <c r="Z3585" s="8">
        <v>49047</v>
      </c>
      <c r="AA3585" s="8" t="str">
        <f>TEXT(Table2[[#This Row],[Application_Date]],"yyy")</f>
        <v>2034</v>
      </c>
      <c r="AB3585" s="8" t="str">
        <f>TEXT(Table2[[#This Row],[Application_Date]],"mmmm")</f>
        <v>April</v>
      </c>
      <c r="AC3585" s="1" t="s">
        <v>61</v>
      </c>
      <c r="AD3585" s="1" t="s">
        <v>30</v>
      </c>
      <c r="AE3585" s="1" t="s">
        <v>31</v>
      </c>
    </row>
    <row r="3586" spans="1:31" x14ac:dyDescent="0.25">
      <c r="A3586" s="1" t="s">
        <v>7312</v>
      </c>
      <c r="B3586" s="1" t="str">
        <f>IF(COUNTIF($A$2:A3586,A3586)&gt;1,"Duplicate","Unique")</f>
        <v>Unique</v>
      </c>
      <c r="C3586" s="1" t="s">
        <v>7313</v>
      </c>
      <c r="D3586" s="1" t="s">
        <v>55</v>
      </c>
      <c r="E3586" s="1" t="str">
        <f t="shared" ref="E3586:E3649" si="393">IF(C3586="","Missing","Submitted")</f>
        <v>Submitted</v>
      </c>
      <c r="F3586" s="1" t="s">
        <v>47</v>
      </c>
      <c r="G3586" s="1">
        <v>44</v>
      </c>
      <c r="H3586" s="1" t="s">
        <v>36</v>
      </c>
      <c r="I3586" s="1" t="s">
        <v>48</v>
      </c>
      <c r="J3586" s="1" t="s">
        <v>70</v>
      </c>
      <c r="K3586" s="4">
        <v>997286</v>
      </c>
      <c r="L3586" s="4" t="str">
        <f t="shared" ref="L3586:L3649" si="394">IF(K3586="","Missing","Submitted")</f>
        <v>Submitted</v>
      </c>
      <c r="M3586" s="1">
        <v>445</v>
      </c>
      <c r="N3586" s="1" t="str">
        <f t="shared" ref="N3586:N3649" si="395">IF(M3586&lt;600,"High_risk",IF(M3586&gt;=750,"medium_risk","low_risk"))</f>
        <v>High_risk</v>
      </c>
      <c r="O3586" s="1" t="str">
        <f t="shared" ref="O3586:O3649" si="396">IF(J3587&lt;503,"Poor",IF(J3587&lt;=550,"Fair",IF(J3587&lt;=750,"Good","Excellent")))</f>
        <v>Excellent</v>
      </c>
      <c r="P3586" s="1" t="str">
        <f t="shared" ref="P3586:P3649" si="397">IF(S3586="","Missing","Submitted")</f>
        <v>Submitted</v>
      </c>
      <c r="Q3586" s="1" t="str">
        <f t="shared" ref="Q3586:Q3649" si="398">IF(AND(M3586&gt;=300,M3586&lt;=900),"Valid","Invalid")</f>
        <v>Valid</v>
      </c>
      <c r="R3586" s="1" t="s">
        <v>6</v>
      </c>
      <c r="S3586" s="4">
        <v>4663650</v>
      </c>
      <c r="T3586" s="1">
        <v>18.71</v>
      </c>
      <c r="U3586" s="1">
        <v>12</v>
      </c>
      <c r="V3586" s="1">
        <v>388637.5</v>
      </c>
      <c r="W3586" s="4">
        <f t="shared" ref="W3586:W3649" si="399">PMT(T3586/12,U3586,-S3586)</f>
        <v>7271499.7635025168</v>
      </c>
      <c r="X3586" s="1" t="s">
        <v>28</v>
      </c>
      <c r="Y3586" s="1" t="s">
        <v>29</v>
      </c>
      <c r="Z3586" s="8">
        <v>49048</v>
      </c>
      <c r="AA3586" s="8" t="str">
        <f>TEXT(Table2[[#This Row],[Application_Date]],"yyy")</f>
        <v>2034</v>
      </c>
      <c r="AB3586" s="8" t="str">
        <f>TEXT(Table2[[#This Row],[Application_Date]],"mmmm")</f>
        <v>April</v>
      </c>
      <c r="AC3586" s="1" t="s">
        <v>61</v>
      </c>
      <c r="AD3586" s="1" t="s">
        <v>30</v>
      </c>
      <c r="AE3586" s="1" t="s">
        <v>31</v>
      </c>
    </row>
    <row r="3587" spans="1:31" x14ac:dyDescent="0.25">
      <c r="A3587" s="1" t="s">
        <v>7314</v>
      </c>
      <c r="B3587" s="1" t="str">
        <f>IF(COUNTIF($A$2:A3587,A3587)&gt;1,"Duplicate","Unique")</f>
        <v>Unique</v>
      </c>
      <c r="C3587" s="1" t="s">
        <v>7315</v>
      </c>
      <c r="D3587" s="1" t="s">
        <v>766</v>
      </c>
      <c r="E3587" s="1" t="str">
        <f t="shared" si="393"/>
        <v>Submitted</v>
      </c>
      <c r="F3587" s="1" t="s">
        <v>47</v>
      </c>
      <c r="G3587" s="1">
        <v>18</v>
      </c>
      <c r="H3587" s="1" t="s">
        <v>36</v>
      </c>
      <c r="I3587" s="1" t="s">
        <v>48</v>
      </c>
      <c r="J3587" s="1" t="s">
        <v>26</v>
      </c>
      <c r="K3587" s="4">
        <v>646865</v>
      </c>
      <c r="L3587" s="4" t="str">
        <f t="shared" si="394"/>
        <v>Submitted</v>
      </c>
      <c r="M3587" s="1">
        <v>372</v>
      </c>
      <c r="N3587" s="1" t="str">
        <f t="shared" si="395"/>
        <v>High_risk</v>
      </c>
      <c r="O3587" s="1" t="str">
        <f t="shared" si="396"/>
        <v>Excellent</v>
      </c>
      <c r="P3587" s="1" t="str">
        <f t="shared" si="397"/>
        <v>Submitted</v>
      </c>
      <c r="Q3587" s="1" t="str">
        <f t="shared" si="398"/>
        <v>Valid</v>
      </c>
      <c r="R3587" s="1" t="s">
        <v>6</v>
      </c>
      <c r="S3587" s="4">
        <v>2095214</v>
      </c>
      <c r="T3587" s="1">
        <v>12.06</v>
      </c>
      <c r="U3587" s="1">
        <v>180</v>
      </c>
      <c r="V3587" s="1">
        <v>11640.08</v>
      </c>
      <c r="W3587" s="4">
        <f t="shared" si="399"/>
        <v>2105690.0700000003</v>
      </c>
      <c r="X3587" s="1" t="s">
        <v>39</v>
      </c>
      <c r="Y3587" s="1" t="s">
        <v>40</v>
      </c>
      <c r="Z3587" s="8">
        <v>49049</v>
      </c>
      <c r="AA3587" s="8" t="str">
        <f>TEXT(Table2[[#This Row],[Application_Date]],"yyy")</f>
        <v>2034</v>
      </c>
      <c r="AB3587" s="8" t="str">
        <f>TEXT(Table2[[#This Row],[Application_Date]],"mmmm")</f>
        <v>April</v>
      </c>
      <c r="AC3587" s="1" t="s">
        <v>61</v>
      </c>
      <c r="AD3587" s="1" t="s">
        <v>30</v>
      </c>
      <c r="AE3587" s="1" t="s">
        <v>43</v>
      </c>
    </row>
    <row r="3588" spans="1:31" x14ac:dyDescent="0.25">
      <c r="A3588" s="1" t="s">
        <v>7316</v>
      </c>
      <c r="B3588" s="1" t="str">
        <f>IF(COUNTIF($A$2:A3588,A3588)&gt;1,"Duplicate","Unique")</f>
        <v>Unique</v>
      </c>
      <c r="C3588" s="1" t="s">
        <v>7317</v>
      </c>
      <c r="D3588" s="1" t="s">
        <v>183</v>
      </c>
      <c r="E3588" s="1" t="str">
        <f t="shared" si="393"/>
        <v>Submitted</v>
      </c>
      <c r="F3588" s="1" t="s">
        <v>47</v>
      </c>
      <c r="G3588" s="1">
        <v>47</v>
      </c>
      <c r="H3588" s="1" t="s">
        <v>24</v>
      </c>
      <c r="I3588" s="1" t="s">
        <v>48</v>
      </c>
      <c r="J3588" s="1" t="s">
        <v>37</v>
      </c>
      <c r="K3588" s="4">
        <v>1637749</v>
      </c>
      <c r="L3588" s="4" t="str">
        <f t="shared" si="394"/>
        <v>Submitted</v>
      </c>
      <c r="M3588" s="1">
        <v>498</v>
      </c>
      <c r="N3588" s="1" t="str">
        <f t="shared" si="395"/>
        <v>High_risk</v>
      </c>
      <c r="O3588" s="1" t="str">
        <f t="shared" si="396"/>
        <v>Excellent</v>
      </c>
      <c r="P3588" s="1" t="str">
        <f t="shared" si="397"/>
        <v>Submitted</v>
      </c>
      <c r="Q3588" s="1" t="str">
        <f t="shared" si="398"/>
        <v>Valid</v>
      </c>
      <c r="R3588" s="1" t="s">
        <v>38</v>
      </c>
      <c r="S3588" s="4">
        <v>4653535</v>
      </c>
      <c r="T3588" s="1">
        <v>8.26</v>
      </c>
      <c r="U3588" s="1">
        <v>180</v>
      </c>
      <c r="V3588" s="1">
        <v>25852.97</v>
      </c>
      <c r="W3588" s="4">
        <f t="shared" si="399"/>
        <v>3203183.2583333333</v>
      </c>
      <c r="X3588" s="1" t="s">
        <v>39</v>
      </c>
      <c r="Y3588" s="1" t="s">
        <v>40</v>
      </c>
      <c r="Z3588" s="8">
        <v>49050</v>
      </c>
      <c r="AA3588" s="8" t="str">
        <f>TEXT(Table2[[#This Row],[Application_Date]],"yyy")</f>
        <v>2034</v>
      </c>
      <c r="AB3588" s="8" t="str">
        <f>TEXT(Table2[[#This Row],[Application_Date]],"mmmm")</f>
        <v>April</v>
      </c>
      <c r="AC3588" s="1" t="s">
        <v>61</v>
      </c>
      <c r="AD3588" s="1" t="s">
        <v>42</v>
      </c>
      <c r="AE3588" s="1" t="s">
        <v>66</v>
      </c>
    </row>
    <row r="3589" spans="1:31" x14ac:dyDescent="0.25">
      <c r="A3589" s="1" t="s">
        <v>7318</v>
      </c>
      <c r="B3589" s="1" t="str">
        <f>IF(COUNTIF($A$2:A3589,A3589)&gt;1,"Duplicate","Unique")</f>
        <v>Unique</v>
      </c>
      <c r="C3589" s="1" t="s">
        <v>7319</v>
      </c>
      <c r="D3589" s="1" t="s">
        <v>207</v>
      </c>
      <c r="E3589" s="1" t="str">
        <f t="shared" si="393"/>
        <v>Submitted</v>
      </c>
      <c r="F3589" s="1" t="s">
        <v>47</v>
      </c>
      <c r="G3589" s="1">
        <v>42</v>
      </c>
      <c r="H3589" s="1" t="s">
        <v>36</v>
      </c>
      <c r="I3589" s="1" t="s">
        <v>48</v>
      </c>
      <c r="J3589" s="1" t="s">
        <v>26</v>
      </c>
      <c r="K3589" s="4">
        <v>1054677</v>
      </c>
      <c r="L3589" s="4" t="str">
        <f t="shared" si="394"/>
        <v>Submitted</v>
      </c>
      <c r="M3589" s="1">
        <v>739</v>
      </c>
      <c r="N3589" s="1" t="str">
        <f t="shared" si="395"/>
        <v>low_risk</v>
      </c>
      <c r="O3589" s="1" t="str">
        <f t="shared" si="396"/>
        <v>Excellent</v>
      </c>
      <c r="P3589" s="1" t="str">
        <f t="shared" si="397"/>
        <v>Submitted</v>
      </c>
      <c r="Q3589" s="1" t="str">
        <f t="shared" si="398"/>
        <v>Valid</v>
      </c>
      <c r="R3589" s="1" t="s">
        <v>70</v>
      </c>
      <c r="S3589" s="4">
        <v>4264947</v>
      </c>
      <c r="T3589" s="1">
        <v>12.25</v>
      </c>
      <c r="U3589" s="1">
        <v>60</v>
      </c>
      <c r="V3589" s="1">
        <v>71082.45</v>
      </c>
      <c r="W3589" s="4">
        <f t="shared" si="399"/>
        <v>4353800.0625</v>
      </c>
      <c r="X3589" s="1" t="s">
        <v>59</v>
      </c>
      <c r="Y3589" s="1" t="s">
        <v>60</v>
      </c>
      <c r="Z3589" s="8">
        <v>49051</v>
      </c>
      <c r="AA3589" s="8" t="str">
        <f>TEXT(Table2[[#This Row],[Application_Date]],"yyy")</f>
        <v>2034</v>
      </c>
      <c r="AB3589" s="8" t="str">
        <f>TEXT(Table2[[#This Row],[Application_Date]],"mmmm")</f>
        <v>April</v>
      </c>
      <c r="AC3589" s="1" t="s">
        <v>61</v>
      </c>
      <c r="AD3589" s="1" t="s">
        <v>30</v>
      </c>
      <c r="AE3589" s="1" t="s">
        <v>31</v>
      </c>
    </row>
    <row r="3590" spans="1:31" x14ac:dyDescent="0.25">
      <c r="A3590" s="1" t="s">
        <v>7320</v>
      </c>
      <c r="B3590" s="1" t="str">
        <f>IF(COUNTIF($A$2:A3590,A3590)&gt;1,"Duplicate","Unique")</f>
        <v>Unique</v>
      </c>
      <c r="C3590" s="1" t="s">
        <v>7321</v>
      </c>
      <c r="D3590" s="1" t="s">
        <v>196</v>
      </c>
      <c r="E3590" s="1" t="str">
        <f t="shared" si="393"/>
        <v>Submitted</v>
      </c>
      <c r="F3590" s="1" t="s">
        <v>35</v>
      </c>
      <c r="G3590" s="1">
        <v>61</v>
      </c>
      <c r="H3590" s="1" t="s">
        <v>36</v>
      </c>
      <c r="I3590" s="1" t="s">
        <v>25</v>
      </c>
      <c r="J3590" s="1" t="s">
        <v>49</v>
      </c>
      <c r="K3590" s="4">
        <v>2335281</v>
      </c>
      <c r="L3590" s="4" t="str">
        <f t="shared" si="394"/>
        <v>Submitted</v>
      </c>
      <c r="M3590" s="1">
        <v>397</v>
      </c>
      <c r="N3590" s="1" t="str">
        <f t="shared" si="395"/>
        <v>High_risk</v>
      </c>
      <c r="O3590" s="1" t="str">
        <f t="shared" si="396"/>
        <v>Excellent</v>
      </c>
      <c r="P3590" s="1" t="str">
        <f t="shared" si="397"/>
        <v>Submitted</v>
      </c>
      <c r="Q3590" s="1" t="str">
        <f t="shared" si="398"/>
        <v>Valid</v>
      </c>
      <c r="R3590" s="1" t="s">
        <v>27</v>
      </c>
      <c r="S3590" s="4">
        <v>1909481</v>
      </c>
      <c r="T3590" s="1">
        <v>8.2899999999999991</v>
      </c>
      <c r="U3590" s="1">
        <v>180</v>
      </c>
      <c r="V3590" s="1">
        <v>10608.23</v>
      </c>
      <c r="W3590" s="4">
        <f t="shared" si="399"/>
        <v>1319133.1241666665</v>
      </c>
      <c r="X3590" s="1" t="s">
        <v>39</v>
      </c>
      <c r="Y3590" s="1" t="s">
        <v>40</v>
      </c>
      <c r="Z3590" s="8">
        <v>49052</v>
      </c>
      <c r="AA3590" s="8" t="str">
        <f>TEXT(Table2[[#This Row],[Application_Date]],"yyy")</f>
        <v>2034</v>
      </c>
      <c r="AB3590" s="8" t="str">
        <f>TEXT(Table2[[#This Row],[Application_Date]],"mmmm")</f>
        <v>April</v>
      </c>
      <c r="AC3590" s="1" t="s">
        <v>52</v>
      </c>
      <c r="AD3590" s="1" t="s">
        <v>30</v>
      </c>
      <c r="AE3590" s="1" t="s">
        <v>31</v>
      </c>
    </row>
    <row r="3591" spans="1:31" x14ac:dyDescent="0.25">
      <c r="A3591" s="1" t="s">
        <v>7322</v>
      </c>
      <c r="B3591" s="1" t="str">
        <f>IF(COUNTIF($A$2:A3591,A3591)&gt;1,"Duplicate","Unique")</f>
        <v>Unique</v>
      </c>
      <c r="C3591" s="1" t="s">
        <v>7323</v>
      </c>
      <c r="D3591" s="1" t="s">
        <v>392</v>
      </c>
      <c r="E3591" s="1" t="str">
        <f t="shared" si="393"/>
        <v>Submitted</v>
      </c>
      <c r="F3591" s="1" t="s">
        <v>35</v>
      </c>
      <c r="G3591" s="1">
        <v>39</v>
      </c>
      <c r="H3591" s="1" t="s">
        <v>24</v>
      </c>
      <c r="I3591" s="1" t="s">
        <v>48</v>
      </c>
      <c r="J3591" s="1" t="s">
        <v>37</v>
      </c>
      <c r="K3591" s="4">
        <v>2388905</v>
      </c>
      <c r="L3591" s="4" t="str">
        <f t="shared" si="394"/>
        <v>Submitted</v>
      </c>
      <c r="M3591" s="1">
        <v>423</v>
      </c>
      <c r="N3591" s="1" t="str">
        <f t="shared" si="395"/>
        <v>High_risk</v>
      </c>
      <c r="O3591" s="1" t="str">
        <f t="shared" si="396"/>
        <v>Excellent</v>
      </c>
      <c r="P3591" s="1" t="str">
        <f t="shared" si="397"/>
        <v>Submitted</v>
      </c>
      <c r="Q3591" s="1" t="str">
        <f t="shared" si="398"/>
        <v>Valid</v>
      </c>
      <c r="R3591" s="1" t="s">
        <v>70</v>
      </c>
      <c r="S3591" s="4">
        <v>3782044</v>
      </c>
      <c r="T3591" s="1">
        <v>9.69</v>
      </c>
      <c r="U3591" s="1">
        <v>60</v>
      </c>
      <c r="V3591" s="1">
        <v>63034.07</v>
      </c>
      <c r="W3591" s="4">
        <f t="shared" si="399"/>
        <v>3054000.5300000012</v>
      </c>
      <c r="X3591" s="1" t="s">
        <v>28</v>
      </c>
      <c r="Y3591" s="1" t="s">
        <v>29</v>
      </c>
      <c r="Z3591" s="8">
        <v>49053</v>
      </c>
      <c r="AA3591" s="8" t="str">
        <f>TEXT(Table2[[#This Row],[Application_Date]],"yyy")</f>
        <v>2034</v>
      </c>
      <c r="AB3591" s="8" t="str">
        <f>TEXT(Table2[[#This Row],[Application_Date]],"mmmm")</f>
        <v>April</v>
      </c>
      <c r="AC3591" s="1" t="s">
        <v>52</v>
      </c>
      <c r="AD3591" s="1" t="s">
        <v>42</v>
      </c>
      <c r="AE3591" s="1" t="s">
        <v>66</v>
      </c>
    </row>
    <row r="3592" spans="1:31" x14ac:dyDescent="0.25">
      <c r="A3592" s="1" t="s">
        <v>7324</v>
      </c>
      <c r="B3592" s="1" t="str">
        <f>IF(COUNTIF($A$2:A3592,A3592)&gt;1,"Duplicate","Unique")</f>
        <v>Unique</v>
      </c>
      <c r="C3592" s="1" t="s">
        <v>7325</v>
      </c>
      <c r="D3592" s="1" t="s">
        <v>239</v>
      </c>
      <c r="E3592" s="1" t="str">
        <f t="shared" si="393"/>
        <v>Submitted</v>
      </c>
      <c r="F3592" s="1" t="s">
        <v>35</v>
      </c>
      <c r="G3592" s="1">
        <v>61</v>
      </c>
      <c r="H3592" s="1" t="s">
        <v>24</v>
      </c>
      <c r="I3592" s="1" t="s">
        <v>25</v>
      </c>
      <c r="J3592" s="1" t="s">
        <v>37</v>
      </c>
      <c r="K3592" s="4">
        <v>349255</v>
      </c>
      <c r="L3592" s="4" t="str">
        <f t="shared" si="394"/>
        <v>Submitted</v>
      </c>
      <c r="M3592" s="1">
        <v>806</v>
      </c>
      <c r="N3592" s="1" t="str">
        <f t="shared" si="395"/>
        <v>medium_risk</v>
      </c>
      <c r="O3592" s="1" t="str">
        <f t="shared" si="396"/>
        <v>Excellent</v>
      </c>
      <c r="P3592" s="1" t="str">
        <f t="shared" si="397"/>
        <v>Submitted</v>
      </c>
      <c r="Q3592" s="1" t="str">
        <f t="shared" si="398"/>
        <v>Valid</v>
      </c>
      <c r="R3592" s="1" t="s">
        <v>82</v>
      </c>
      <c r="S3592" s="4">
        <v>480301</v>
      </c>
      <c r="T3592" s="1">
        <v>9.1300000000000008</v>
      </c>
      <c r="U3592" s="1">
        <v>12</v>
      </c>
      <c r="V3592" s="1">
        <v>40025.08</v>
      </c>
      <c r="W3592" s="4">
        <f t="shared" si="399"/>
        <v>365840.79829987942</v>
      </c>
      <c r="X3592" s="1" t="s">
        <v>95</v>
      </c>
      <c r="Y3592" s="1" t="s">
        <v>96</v>
      </c>
      <c r="Z3592" s="8">
        <v>49054</v>
      </c>
      <c r="AA3592" s="8" t="str">
        <f>TEXT(Table2[[#This Row],[Application_Date]],"yyy")</f>
        <v>2034</v>
      </c>
      <c r="AB3592" s="8" t="str">
        <f>TEXT(Table2[[#This Row],[Application_Date]],"mmmm")</f>
        <v>April</v>
      </c>
      <c r="AC3592" s="1" t="s">
        <v>52</v>
      </c>
      <c r="AD3592" s="1" t="s">
        <v>30</v>
      </c>
      <c r="AE3592" s="1" t="s">
        <v>43</v>
      </c>
    </row>
    <row r="3593" spans="1:31" x14ac:dyDescent="0.25">
      <c r="A3593" s="1" t="s">
        <v>7326</v>
      </c>
      <c r="B3593" s="1" t="str">
        <f>IF(COUNTIF($A$2:A3593,A3593)&gt;1,"Duplicate","Unique")</f>
        <v>Unique</v>
      </c>
      <c r="C3593" s="1" t="s">
        <v>7327</v>
      </c>
      <c r="D3593" s="1" t="s">
        <v>659</v>
      </c>
      <c r="E3593" s="1" t="str">
        <f t="shared" si="393"/>
        <v>Submitted</v>
      </c>
      <c r="F3593" s="1" t="s">
        <v>47</v>
      </c>
      <c r="G3593" s="1">
        <v>52</v>
      </c>
      <c r="H3593" s="1" t="s">
        <v>24</v>
      </c>
      <c r="I3593" s="1" t="s">
        <v>48</v>
      </c>
      <c r="J3593" s="1" t="s">
        <v>26</v>
      </c>
      <c r="K3593" s="4">
        <v>1599501</v>
      </c>
      <c r="L3593" s="4" t="str">
        <f t="shared" si="394"/>
        <v>Submitted</v>
      </c>
      <c r="M3593" s="1">
        <v>621</v>
      </c>
      <c r="N3593" s="1" t="str">
        <f t="shared" si="395"/>
        <v>low_risk</v>
      </c>
      <c r="O3593" s="1" t="str">
        <f t="shared" si="396"/>
        <v>Excellent</v>
      </c>
      <c r="P3593" s="1" t="str">
        <f t="shared" si="397"/>
        <v>Submitted</v>
      </c>
      <c r="Q3593" s="1" t="str">
        <f t="shared" si="398"/>
        <v>Valid</v>
      </c>
      <c r="R3593" s="1" t="s">
        <v>6</v>
      </c>
      <c r="S3593" s="4">
        <v>391400</v>
      </c>
      <c r="T3593" s="1">
        <v>12.2</v>
      </c>
      <c r="U3593" s="1">
        <v>60</v>
      </c>
      <c r="V3593" s="1">
        <v>6523.33</v>
      </c>
      <c r="W3593" s="4">
        <f t="shared" si="399"/>
        <v>397923.33333333331</v>
      </c>
      <c r="X3593" s="1" t="s">
        <v>28</v>
      </c>
      <c r="Y3593" s="1" t="s">
        <v>29</v>
      </c>
      <c r="Z3593" s="8">
        <v>49055</v>
      </c>
      <c r="AA3593" s="8" t="str">
        <f>TEXT(Table2[[#This Row],[Application_Date]],"yyy")</f>
        <v>2034</v>
      </c>
      <c r="AB3593" s="8" t="str">
        <f>TEXT(Table2[[#This Row],[Application_Date]],"mmmm")</f>
        <v>April</v>
      </c>
      <c r="AC3593" s="1" t="s">
        <v>61</v>
      </c>
      <c r="AD3593" s="1" t="s">
        <v>42</v>
      </c>
      <c r="AE3593" s="1" t="s">
        <v>43</v>
      </c>
    </row>
    <row r="3594" spans="1:31" x14ac:dyDescent="0.25">
      <c r="A3594" s="1" t="s">
        <v>7328</v>
      </c>
      <c r="B3594" s="1" t="str">
        <f>IF(COUNTIF($A$2:A3594,A3594)&gt;1,"Duplicate","Unique")</f>
        <v>Unique</v>
      </c>
      <c r="C3594" s="1" t="s">
        <v>7329</v>
      </c>
      <c r="D3594" s="1" t="s">
        <v>75</v>
      </c>
      <c r="E3594" s="1" t="str">
        <f t="shared" si="393"/>
        <v>Submitted</v>
      </c>
      <c r="F3594" s="1" t="s">
        <v>47</v>
      </c>
      <c r="G3594" s="1">
        <v>65</v>
      </c>
      <c r="H3594" s="1" t="s">
        <v>36</v>
      </c>
      <c r="I3594" s="1" t="s">
        <v>48</v>
      </c>
      <c r="J3594" s="1" t="s">
        <v>70</v>
      </c>
      <c r="K3594" s="4">
        <v>2080927</v>
      </c>
      <c r="L3594" s="4" t="str">
        <f t="shared" si="394"/>
        <v>Submitted</v>
      </c>
      <c r="M3594" s="1">
        <v>440</v>
      </c>
      <c r="N3594" s="1" t="str">
        <f t="shared" si="395"/>
        <v>High_risk</v>
      </c>
      <c r="O3594" s="1" t="str">
        <f t="shared" si="396"/>
        <v>Excellent</v>
      </c>
      <c r="P3594" s="1" t="str">
        <f t="shared" si="397"/>
        <v>Submitted</v>
      </c>
      <c r="Q3594" s="1" t="str">
        <f t="shared" si="398"/>
        <v>Valid</v>
      </c>
      <c r="R3594" s="1" t="s">
        <v>27</v>
      </c>
      <c r="S3594" s="4">
        <v>2469078</v>
      </c>
      <c r="T3594" s="1">
        <v>8.56</v>
      </c>
      <c r="U3594" s="1">
        <v>60</v>
      </c>
      <c r="V3594" s="1">
        <v>41151.300000000003</v>
      </c>
      <c r="W3594" s="4">
        <f t="shared" si="399"/>
        <v>1761275.6400000164</v>
      </c>
      <c r="X3594" s="1" t="s">
        <v>105</v>
      </c>
      <c r="Y3594" s="1" t="s">
        <v>106</v>
      </c>
      <c r="Z3594" s="8">
        <v>49056</v>
      </c>
      <c r="AA3594" s="8" t="str">
        <f>TEXT(Table2[[#This Row],[Application_Date]],"yyy")</f>
        <v>2034</v>
      </c>
      <c r="AB3594" s="8" t="str">
        <f>TEXT(Table2[[#This Row],[Application_Date]],"mmmm")</f>
        <v>April</v>
      </c>
      <c r="AC3594" s="1" t="s">
        <v>61</v>
      </c>
      <c r="AD3594" s="1" t="s">
        <v>30</v>
      </c>
      <c r="AE3594" s="1" t="s">
        <v>66</v>
      </c>
    </row>
    <row r="3595" spans="1:31" x14ac:dyDescent="0.25">
      <c r="A3595" s="1" t="s">
        <v>7330</v>
      </c>
      <c r="B3595" s="1" t="str">
        <f>IF(COUNTIF($A$2:A3595,A3595)&gt;1,"Duplicate","Unique")</f>
        <v>Unique</v>
      </c>
      <c r="C3595" s="1" t="s">
        <v>7331</v>
      </c>
      <c r="D3595" s="1" t="s">
        <v>366</v>
      </c>
      <c r="E3595" s="1" t="str">
        <f t="shared" si="393"/>
        <v>Submitted</v>
      </c>
      <c r="F3595" s="1" t="s">
        <v>47</v>
      </c>
      <c r="G3595" s="1">
        <v>34</v>
      </c>
      <c r="H3595" s="1" t="s">
        <v>36</v>
      </c>
      <c r="I3595" s="1" t="s">
        <v>25</v>
      </c>
      <c r="J3595" s="1" t="s">
        <v>49</v>
      </c>
      <c r="K3595" s="4">
        <v>1886784</v>
      </c>
      <c r="L3595" s="4" t="str">
        <f t="shared" si="394"/>
        <v>Submitted</v>
      </c>
      <c r="M3595" s="1">
        <v>512</v>
      </c>
      <c r="N3595" s="1" t="str">
        <f t="shared" si="395"/>
        <v>High_risk</v>
      </c>
      <c r="O3595" s="1" t="str">
        <f t="shared" si="396"/>
        <v>Excellent</v>
      </c>
      <c r="P3595" s="1" t="str">
        <f t="shared" si="397"/>
        <v>Submitted</v>
      </c>
      <c r="Q3595" s="1" t="str">
        <f t="shared" si="398"/>
        <v>Valid</v>
      </c>
      <c r="R3595" s="1" t="s">
        <v>6</v>
      </c>
      <c r="S3595" s="4">
        <v>1591697</v>
      </c>
      <c r="T3595" s="1">
        <v>10.050000000000001</v>
      </c>
      <c r="U3595" s="1">
        <v>180</v>
      </c>
      <c r="V3595" s="1">
        <v>8842.76</v>
      </c>
      <c r="W3595" s="4">
        <f t="shared" si="399"/>
        <v>1333046.2375</v>
      </c>
      <c r="X3595" s="1" t="s">
        <v>95</v>
      </c>
      <c r="Y3595" s="1" t="s">
        <v>96</v>
      </c>
      <c r="Z3595" s="8">
        <v>49057</v>
      </c>
      <c r="AA3595" s="8" t="str">
        <f>TEXT(Table2[[#This Row],[Application_Date]],"yyy")</f>
        <v>2034</v>
      </c>
      <c r="AB3595" s="8" t="str">
        <f>TEXT(Table2[[#This Row],[Application_Date]],"mmmm")</f>
        <v>April</v>
      </c>
      <c r="AC3595" s="1" t="s">
        <v>61</v>
      </c>
      <c r="AD3595" s="1" t="s">
        <v>30</v>
      </c>
      <c r="AE3595" s="1" t="s">
        <v>43</v>
      </c>
    </row>
    <row r="3596" spans="1:31" x14ac:dyDescent="0.25">
      <c r="A3596" s="1" t="s">
        <v>7332</v>
      </c>
      <c r="B3596" s="1" t="str">
        <f>IF(COUNTIF($A$2:A3596,A3596)&gt;1,"Duplicate","Unique")</f>
        <v>Unique</v>
      </c>
      <c r="C3596" s="1" t="s">
        <v>7333</v>
      </c>
      <c r="D3596" s="1" t="s">
        <v>204</v>
      </c>
      <c r="E3596" s="1" t="str">
        <f t="shared" si="393"/>
        <v>Submitted</v>
      </c>
      <c r="F3596" s="1" t="s">
        <v>35</v>
      </c>
      <c r="G3596" s="1">
        <v>60</v>
      </c>
      <c r="H3596" s="1" t="s">
        <v>24</v>
      </c>
      <c r="I3596" s="1" t="s">
        <v>48</v>
      </c>
      <c r="J3596" s="1" t="s">
        <v>26</v>
      </c>
      <c r="K3596" s="4">
        <v>1433558</v>
      </c>
      <c r="L3596" s="4" t="str">
        <f t="shared" si="394"/>
        <v>Submitted</v>
      </c>
      <c r="M3596" s="1">
        <v>662</v>
      </c>
      <c r="N3596" s="1" t="str">
        <f t="shared" si="395"/>
        <v>low_risk</v>
      </c>
      <c r="O3596" s="1" t="str">
        <f t="shared" si="396"/>
        <v>Excellent</v>
      </c>
      <c r="P3596" s="1" t="str">
        <f t="shared" si="397"/>
        <v>Submitted</v>
      </c>
      <c r="Q3596" s="1" t="str">
        <f t="shared" si="398"/>
        <v>Valid</v>
      </c>
      <c r="R3596" s="1" t="s">
        <v>6</v>
      </c>
      <c r="S3596" s="4">
        <v>682669</v>
      </c>
      <c r="T3596" s="1">
        <v>13.93</v>
      </c>
      <c r="U3596" s="1">
        <v>120</v>
      </c>
      <c r="V3596" s="1">
        <v>5688.91</v>
      </c>
      <c r="W3596" s="4">
        <f t="shared" si="399"/>
        <v>792464.9308333334</v>
      </c>
      <c r="X3596" s="1" t="s">
        <v>50</v>
      </c>
      <c r="Y3596" s="1" t="s">
        <v>51</v>
      </c>
      <c r="Z3596" s="8">
        <v>49058</v>
      </c>
      <c r="AA3596" s="8" t="str">
        <f>TEXT(Table2[[#This Row],[Application_Date]],"yyy")</f>
        <v>2034</v>
      </c>
      <c r="AB3596" s="8" t="str">
        <f>TEXT(Table2[[#This Row],[Application_Date]],"mmmm")</f>
        <v>April</v>
      </c>
      <c r="AC3596" s="1" t="s">
        <v>41</v>
      </c>
      <c r="AD3596" s="1" t="s">
        <v>30</v>
      </c>
      <c r="AE3596" s="1" t="s">
        <v>66</v>
      </c>
    </row>
    <row r="3597" spans="1:31" x14ac:dyDescent="0.25">
      <c r="A3597" s="1" t="s">
        <v>7334</v>
      </c>
      <c r="B3597" s="1" t="str">
        <f>IF(COUNTIF($A$2:A3597,A3597)&gt;1,"Duplicate","Unique")</f>
        <v>Unique</v>
      </c>
      <c r="C3597" s="1" t="s">
        <v>7335</v>
      </c>
      <c r="D3597" s="1" t="s">
        <v>151</v>
      </c>
      <c r="E3597" s="1" t="str">
        <f t="shared" si="393"/>
        <v>Submitted</v>
      </c>
      <c r="F3597" s="1" t="s">
        <v>47</v>
      </c>
      <c r="G3597" s="1">
        <v>41</v>
      </c>
      <c r="H3597" s="1" t="s">
        <v>36</v>
      </c>
      <c r="I3597" s="1" t="s">
        <v>48</v>
      </c>
      <c r="J3597" s="1" t="s">
        <v>49</v>
      </c>
      <c r="K3597" s="4">
        <v>851466</v>
      </c>
      <c r="L3597" s="4" t="str">
        <f t="shared" si="394"/>
        <v>Submitted</v>
      </c>
      <c r="M3597" s="1">
        <v>413</v>
      </c>
      <c r="N3597" s="1" t="str">
        <f t="shared" si="395"/>
        <v>High_risk</v>
      </c>
      <c r="O3597" s="1" t="str">
        <f t="shared" si="396"/>
        <v>Excellent</v>
      </c>
      <c r="P3597" s="1" t="str">
        <f t="shared" si="397"/>
        <v>Submitted</v>
      </c>
      <c r="Q3597" s="1" t="str">
        <f t="shared" si="398"/>
        <v>Valid</v>
      </c>
      <c r="R3597" s="1" t="s">
        <v>70</v>
      </c>
      <c r="S3597" s="4">
        <v>2300824</v>
      </c>
      <c r="T3597" s="1">
        <v>15.06</v>
      </c>
      <c r="U3597" s="1">
        <v>180</v>
      </c>
      <c r="V3597" s="1">
        <v>12782.36</v>
      </c>
      <c r="W3597" s="4">
        <f t="shared" si="399"/>
        <v>2887534.12</v>
      </c>
      <c r="X3597" s="1" t="s">
        <v>59</v>
      </c>
      <c r="Y3597" s="1" t="s">
        <v>60</v>
      </c>
      <c r="Z3597" s="8">
        <v>49059</v>
      </c>
      <c r="AA3597" s="8" t="str">
        <f>TEXT(Table2[[#This Row],[Application_Date]],"yyy")</f>
        <v>2034</v>
      </c>
      <c r="AB3597" s="8" t="str">
        <f>TEXT(Table2[[#This Row],[Application_Date]],"mmmm")</f>
        <v>April</v>
      </c>
      <c r="AC3597" s="1" t="s">
        <v>41</v>
      </c>
      <c r="AD3597" s="1" t="s">
        <v>42</v>
      </c>
      <c r="AE3597" s="1" t="s">
        <v>62</v>
      </c>
    </row>
    <row r="3598" spans="1:31" x14ac:dyDescent="0.25">
      <c r="A3598" s="1" t="s">
        <v>7336</v>
      </c>
      <c r="B3598" s="1" t="str">
        <f>IF(COUNTIF($A$2:A3598,A3598)&gt;1,"Duplicate","Unique")</f>
        <v>Unique</v>
      </c>
      <c r="C3598" s="1" t="s">
        <v>7337</v>
      </c>
      <c r="D3598" s="1" t="s">
        <v>177</v>
      </c>
      <c r="E3598" s="1" t="str">
        <f t="shared" si="393"/>
        <v>Submitted</v>
      </c>
      <c r="F3598" s="1" t="s">
        <v>47</v>
      </c>
      <c r="G3598" s="1">
        <v>54</v>
      </c>
      <c r="H3598" s="1" t="s">
        <v>24</v>
      </c>
      <c r="I3598" s="1" t="s">
        <v>25</v>
      </c>
      <c r="J3598" s="1" t="s">
        <v>26</v>
      </c>
      <c r="K3598" s="4">
        <v>1995048</v>
      </c>
      <c r="L3598" s="4" t="str">
        <f t="shared" si="394"/>
        <v>Submitted</v>
      </c>
      <c r="M3598" s="1">
        <v>637</v>
      </c>
      <c r="N3598" s="1" t="str">
        <f t="shared" si="395"/>
        <v>low_risk</v>
      </c>
      <c r="O3598" s="1" t="str">
        <f t="shared" si="396"/>
        <v>Excellent</v>
      </c>
      <c r="P3598" s="1" t="str">
        <f t="shared" si="397"/>
        <v>Submitted</v>
      </c>
      <c r="Q3598" s="1" t="str">
        <f t="shared" si="398"/>
        <v>Valid</v>
      </c>
      <c r="R3598" s="1" t="s">
        <v>27</v>
      </c>
      <c r="S3598" s="4">
        <v>3175715</v>
      </c>
      <c r="T3598" s="1">
        <v>11.84</v>
      </c>
      <c r="U3598" s="1">
        <v>36</v>
      </c>
      <c r="V3598" s="1">
        <v>88214.31</v>
      </c>
      <c r="W3598" s="4">
        <f t="shared" si="399"/>
        <v>3133372.1333913445</v>
      </c>
      <c r="X3598" s="1" t="s">
        <v>50</v>
      </c>
      <c r="Y3598" s="1" t="s">
        <v>51</v>
      </c>
      <c r="Z3598" s="8">
        <v>49060</v>
      </c>
      <c r="AA3598" s="8" t="str">
        <f>TEXT(Table2[[#This Row],[Application_Date]],"yyy")</f>
        <v>2034</v>
      </c>
      <c r="AB3598" s="8" t="str">
        <f>TEXT(Table2[[#This Row],[Application_Date]],"mmmm")</f>
        <v>April</v>
      </c>
      <c r="AC3598" s="1" t="s">
        <v>61</v>
      </c>
      <c r="AD3598" s="1" t="s">
        <v>30</v>
      </c>
      <c r="AE3598" s="1" t="s">
        <v>66</v>
      </c>
    </row>
    <row r="3599" spans="1:31" x14ac:dyDescent="0.25">
      <c r="A3599" s="1" t="s">
        <v>7338</v>
      </c>
      <c r="B3599" s="1" t="str">
        <f>IF(COUNTIF($A$2:A3599,A3599)&gt;1,"Duplicate","Unique")</f>
        <v>Unique</v>
      </c>
      <c r="C3599" s="1" t="s">
        <v>7339</v>
      </c>
      <c r="D3599" s="1" t="s">
        <v>468</v>
      </c>
      <c r="E3599" s="1" t="str">
        <f t="shared" si="393"/>
        <v>Submitted</v>
      </c>
      <c r="F3599" s="1" t="s">
        <v>47</v>
      </c>
      <c r="G3599" s="1">
        <v>28</v>
      </c>
      <c r="H3599" s="1" t="s">
        <v>24</v>
      </c>
      <c r="I3599" s="1" t="s">
        <v>25</v>
      </c>
      <c r="J3599" s="1" t="s">
        <v>70</v>
      </c>
      <c r="K3599" s="4">
        <v>1805250</v>
      </c>
      <c r="L3599" s="4" t="str">
        <f t="shared" si="394"/>
        <v>Submitted</v>
      </c>
      <c r="M3599" s="1">
        <v>716</v>
      </c>
      <c r="N3599" s="1" t="str">
        <f t="shared" si="395"/>
        <v>low_risk</v>
      </c>
      <c r="O3599" s="1" t="str">
        <f t="shared" si="396"/>
        <v>Excellent</v>
      </c>
      <c r="P3599" s="1" t="str">
        <f t="shared" si="397"/>
        <v>Submitted</v>
      </c>
      <c r="Q3599" s="1" t="str">
        <f t="shared" si="398"/>
        <v>Valid</v>
      </c>
      <c r="R3599" s="1" t="s">
        <v>27</v>
      </c>
      <c r="S3599" s="4">
        <v>3452882</v>
      </c>
      <c r="T3599" s="1">
        <v>7.52</v>
      </c>
      <c r="U3599" s="1">
        <v>12</v>
      </c>
      <c r="V3599" s="1">
        <v>287740.17</v>
      </c>
      <c r="W3599" s="4">
        <f t="shared" si="399"/>
        <v>2170128.7550557619</v>
      </c>
      <c r="X3599" s="1" t="s">
        <v>28</v>
      </c>
      <c r="Y3599" s="1" t="s">
        <v>29</v>
      </c>
      <c r="Z3599" s="8">
        <v>49061</v>
      </c>
      <c r="AA3599" s="8" t="str">
        <f>TEXT(Table2[[#This Row],[Application_Date]],"yyy")</f>
        <v>2034</v>
      </c>
      <c r="AB3599" s="8" t="str">
        <f>TEXT(Table2[[#This Row],[Application_Date]],"mmmm")</f>
        <v>April</v>
      </c>
      <c r="AC3599" s="1" t="s">
        <v>61</v>
      </c>
      <c r="AD3599" s="1" t="s">
        <v>42</v>
      </c>
      <c r="AE3599" s="1" t="s">
        <v>62</v>
      </c>
    </row>
    <row r="3600" spans="1:31" x14ac:dyDescent="0.25">
      <c r="A3600" s="1" t="s">
        <v>7340</v>
      </c>
      <c r="B3600" s="1" t="str">
        <f>IF(COUNTIF($A$2:A3600,A3600)&gt;1,"Duplicate","Unique")</f>
        <v>Unique</v>
      </c>
      <c r="C3600" s="1" t="s">
        <v>7341</v>
      </c>
      <c r="D3600" s="1" t="s">
        <v>133</v>
      </c>
      <c r="E3600" s="1" t="str">
        <f t="shared" si="393"/>
        <v>Submitted</v>
      </c>
      <c r="F3600" s="1" t="s">
        <v>35</v>
      </c>
      <c r="G3600" s="1">
        <v>31</v>
      </c>
      <c r="H3600" s="1" t="s">
        <v>24</v>
      </c>
      <c r="I3600" s="1" t="s">
        <v>25</v>
      </c>
      <c r="J3600" s="1" t="s">
        <v>37</v>
      </c>
      <c r="K3600" s="4">
        <v>1721855</v>
      </c>
      <c r="L3600" s="4" t="str">
        <f t="shared" si="394"/>
        <v>Submitted</v>
      </c>
      <c r="M3600" s="1">
        <v>490</v>
      </c>
      <c r="N3600" s="1" t="str">
        <f t="shared" si="395"/>
        <v>High_risk</v>
      </c>
      <c r="O3600" s="1" t="str">
        <f t="shared" si="396"/>
        <v>Excellent</v>
      </c>
      <c r="P3600" s="1" t="str">
        <f t="shared" si="397"/>
        <v>Submitted</v>
      </c>
      <c r="Q3600" s="1" t="str">
        <f t="shared" si="398"/>
        <v>Valid</v>
      </c>
      <c r="R3600" s="1" t="s">
        <v>27</v>
      </c>
      <c r="S3600" s="4">
        <v>3264208</v>
      </c>
      <c r="T3600" s="1">
        <v>18.350000000000001</v>
      </c>
      <c r="U3600" s="1">
        <v>180</v>
      </c>
      <c r="V3600" s="1">
        <v>18134.490000000002</v>
      </c>
      <c r="W3600" s="4">
        <f t="shared" si="399"/>
        <v>4991518.0666666673</v>
      </c>
      <c r="X3600" s="1" t="s">
        <v>59</v>
      </c>
      <c r="Y3600" s="1" t="s">
        <v>60</v>
      </c>
      <c r="Z3600" s="8">
        <v>49062</v>
      </c>
      <c r="AA3600" s="8" t="str">
        <f>TEXT(Table2[[#This Row],[Application_Date]],"yyy")</f>
        <v>2034</v>
      </c>
      <c r="AB3600" s="8" t="str">
        <f>TEXT(Table2[[#This Row],[Application_Date]],"mmmm")</f>
        <v>April</v>
      </c>
      <c r="AC3600" s="1" t="s">
        <v>61</v>
      </c>
      <c r="AD3600" s="1" t="s">
        <v>42</v>
      </c>
      <c r="AE3600" s="1" t="s">
        <v>66</v>
      </c>
    </row>
    <row r="3601" spans="1:31" x14ac:dyDescent="0.25">
      <c r="A3601" s="1" t="s">
        <v>7342</v>
      </c>
      <c r="B3601" s="1" t="str">
        <f>IF(COUNTIF($A$2:A3601,A3601)&gt;1,"Duplicate","Unique")</f>
        <v>Unique</v>
      </c>
      <c r="C3601" s="1" t="s">
        <v>7343</v>
      </c>
      <c r="D3601" s="1" t="s">
        <v>157</v>
      </c>
      <c r="E3601" s="1" t="str">
        <f t="shared" si="393"/>
        <v>Submitted</v>
      </c>
      <c r="F3601" s="1" t="s">
        <v>35</v>
      </c>
      <c r="G3601" s="1">
        <v>28</v>
      </c>
      <c r="H3601" s="1" t="s">
        <v>24</v>
      </c>
      <c r="I3601" s="1" t="s">
        <v>48</v>
      </c>
      <c r="J3601" s="1" t="s">
        <v>70</v>
      </c>
      <c r="K3601" s="4">
        <v>2132090</v>
      </c>
      <c r="L3601" s="4" t="str">
        <f t="shared" si="394"/>
        <v>Submitted</v>
      </c>
      <c r="M3601" s="1">
        <v>843</v>
      </c>
      <c r="N3601" s="1" t="str">
        <f t="shared" si="395"/>
        <v>medium_risk</v>
      </c>
      <c r="O3601" s="1" t="str">
        <f t="shared" si="396"/>
        <v>Excellent</v>
      </c>
      <c r="P3601" s="1" t="str">
        <f t="shared" si="397"/>
        <v>Submitted</v>
      </c>
      <c r="Q3601" s="1" t="str">
        <f t="shared" si="398"/>
        <v>Valid</v>
      </c>
      <c r="R3601" s="1" t="s">
        <v>6</v>
      </c>
      <c r="S3601" s="4">
        <v>3111111</v>
      </c>
      <c r="T3601" s="1">
        <v>11.85</v>
      </c>
      <c r="U3601" s="1">
        <v>180</v>
      </c>
      <c r="V3601" s="1">
        <v>17283.95</v>
      </c>
      <c r="W3601" s="4">
        <f t="shared" si="399"/>
        <v>3072222.1124999998</v>
      </c>
      <c r="X3601" s="1" t="s">
        <v>95</v>
      </c>
      <c r="Y3601" s="1" t="s">
        <v>96</v>
      </c>
      <c r="Z3601" s="8">
        <v>49063</v>
      </c>
      <c r="AA3601" s="8" t="str">
        <f>TEXT(Table2[[#This Row],[Application_Date]],"yyy")</f>
        <v>2034</v>
      </c>
      <c r="AB3601" s="8" t="str">
        <f>TEXT(Table2[[#This Row],[Application_Date]],"mmmm")</f>
        <v>April</v>
      </c>
      <c r="AC3601" s="1" t="s">
        <v>41</v>
      </c>
      <c r="AD3601" s="1" t="s">
        <v>30</v>
      </c>
      <c r="AE3601" s="1" t="s">
        <v>62</v>
      </c>
    </row>
    <row r="3602" spans="1:31" x14ac:dyDescent="0.25">
      <c r="A3602" s="1" t="s">
        <v>7344</v>
      </c>
      <c r="B3602" s="1" t="str">
        <f>IF(COUNTIF($A$2:A3602,A3602)&gt;1,"Duplicate","Unique")</f>
        <v>Unique</v>
      </c>
      <c r="C3602" s="1" t="s">
        <v>7345</v>
      </c>
      <c r="D3602" s="1">
        <v>0</v>
      </c>
      <c r="E3602" s="1" t="str">
        <f t="shared" si="393"/>
        <v>Submitted</v>
      </c>
      <c r="F3602" s="1" t="s">
        <v>35</v>
      </c>
      <c r="G3602" s="1">
        <v>48</v>
      </c>
      <c r="H3602" s="1" t="s">
        <v>36</v>
      </c>
      <c r="I3602" s="1" t="s">
        <v>48</v>
      </c>
      <c r="J3602" s="1" t="s">
        <v>70</v>
      </c>
      <c r="K3602" s="4">
        <v>1812654</v>
      </c>
      <c r="L3602" s="4" t="str">
        <f t="shared" si="394"/>
        <v>Submitted</v>
      </c>
      <c r="M3602" s="1">
        <v>858</v>
      </c>
      <c r="N3602" s="1" t="str">
        <f t="shared" si="395"/>
        <v>medium_risk</v>
      </c>
      <c r="O3602" s="1" t="str">
        <f t="shared" si="396"/>
        <v>Excellent</v>
      </c>
      <c r="P3602" s="1" t="str">
        <f t="shared" si="397"/>
        <v>Submitted</v>
      </c>
      <c r="Q3602" s="1" t="str">
        <f t="shared" si="398"/>
        <v>Valid</v>
      </c>
      <c r="R3602" s="1" t="s">
        <v>70</v>
      </c>
      <c r="S3602" s="4">
        <v>3795437</v>
      </c>
      <c r="T3602" s="1">
        <v>11.78</v>
      </c>
      <c r="U3602" s="1">
        <v>180</v>
      </c>
      <c r="V3602" s="1">
        <v>21085.759999999998</v>
      </c>
      <c r="W3602" s="4">
        <f t="shared" si="399"/>
        <v>3725853.9883333328</v>
      </c>
      <c r="X3602" s="1" t="s">
        <v>59</v>
      </c>
      <c r="Y3602" s="1" t="s">
        <v>60</v>
      </c>
      <c r="Z3602" s="8">
        <v>49064</v>
      </c>
      <c r="AA3602" s="8" t="str">
        <f>TEXT(Table2[[#This Row],[Application_Date]],"yyy")</f>
        <v>2034</v>
      </c>
      <c r="AB3602" s="8" t="str">
        <f>TEXT(Table2[[#This Row],[Application_Date]],"mmmm")</f>
        <v>April</v>
      </c>
      <c r="AC3602" s="1" t="s">
        <v>61</v>
      </c>
      <c r="AD3602" s="1" t="s">
        <v>30</v>
      </c>
      <c r="AE3602" s="1" t="s">
        <v>66</v>
      </c>
    </row>
    <row r="3603" spans="1:31" x14ac:dyDescent="0.25">
      <c r="A3603" s="1" t="s">
        <v>7346</v>
      </c>
      <c r="B3603" s="1" t="str">
        <f>IF(COUNTIF($A$2:A3603,A3603)&gt;1,"Duplicate","Unique")</f>
        <v>Unique</v>
      </c>
      <c r="C3603" s="1" t="s">
        <v>7347</v>
      </c>
      <c r="D3603" s="1" t="s">
        <v>69</v>
      </c>
      <c r="E3603" s="1" t="str">
        <f t="shared" si="393"/>
        <v>Submitted</v>
      </c>
      <c r="F3603" s="1" t="s">
        <v>47</v>
      </c>
      <c r="G3603" s="1">
        <v>53</v>
      </c>
      <c r="H3603" s="1" t="s">
        <v>36</v>
      </c>
      <c r="I3603" s="1" t="s">
        <v>48</v>
      </c>
      <c r="J3603" s="1" t="s">
        <v>70</v>
      </c>
      <c r="K3603" s="4">
        <v>617376</v>
      </c>
      <c r="L3603" s="4" t="str">
        <f t="shared" si="394"/>
        <v>Submitted</v>
      </c>
      <c r="M3603" s="1">
        <v>557</v>
      </c>
      <c r="N3603" s="1" t="str">
        <f t="shared" si="395"/>
        <v>High_risk</v>
      </c>
      <c r="O3603" s="1" t="str">
        <f t="shared" si="396"/>
        <v>Excellent</v>
      </c>
      <c r="P3603" s="1" t="str">
        <f t="shared" si="397"/>
        <v>Submitted</v>
      </c>
      <c r="Q3603" s="1" t="str">
        <f t="shared" si="398"/>
        <v>Valid</v>
      </c>
      <c r="R3603" s="1" t="s">
        <v>82</v>
      </c>
      <c r="S3603" s="4">
        <v>2142435</v>
      </c>
      <c r="T3603" s="1">
        <v>10.49</v>
      </c>
      <c r="U3603" s="1">
        <v>36</v>
      </c>
      <c r="V3603" s="1">
        <v>59512.08</v>
      </c>
      <c r="W3603" s="4">
        <f t="shared" si="399"/>
        <v>1872845.2627827523</v>
      </c>
      <c r="X3603" s="1" t="s">
        <v>95</v>
      </c>
      <c r="Y3603" s="1" t="s">
        <v>96</v>
      </c>
      <c r="Z3603" s="8">
        <v>49065</v>
      </c>
      <c r="AA3603" s="8" t="str">
        <f>TEXT(Table2[[#This Row],[Application_Date]],"yyy")</f>
        <v>2034</v>
      </c>
      <c r="AB3603" s="8" t="str">
        <f>TEXT(Table2[[#This Row],[Application_Date]],"mmmm")</f>
        <v>May</v>
      </c>
      <c r="AC3603" s="1" t="s">
        <v>61</v>
      </c>
      <c r="AD3603" s="1" t="s">
        <v>42</v>
      </c>
      <c r="AE3603" s="1" t="s">
        <v>66</v>
      </c>
    </row>
    <row r="3604" spans="1:31" x14ac:dyDescent="0.25">
      <c r="A3604" s="1" t="s">
        <v>7348</v>
      </c>
      <c r="B3604" s="1" t="str">
        <f>IF(COUNTIF($A$2:A3604,A3604)&gt;1,"Duplicate","Unique")</f>
        <v>Unique</v>
      </c>
      <c r="C3604" s="1" t="s">
        <v>7349</v>
      </c>
      <c r="D3604" s="1" t="s">
        <v>293</v>
      </c>
      <c r="E3604" s="1" t="str">
        <f t="shared" si="393"/>
        <v>Submitted</v>
      </c>
      <c r="F3604" s="1" t="s">
        <v>47</v>
      </c>
      <c r="G3604" s="1">
        <v>53</v>
      </c>
      <c r="H3604" s="1" t="s">
        <v>36</v>
      </c>
      <c r="I3604" s="1" t="s">
        <v>48</v>
      </c>
      <c r="J3604" s="1" t="s">
        <v>26</v>
      </c>
      <c r="K3604" s="4">
        <v>369758</v>
      </c>
      <c r="L3604" s="4" t="str">
        <f t="shared" si="394"/>
        <v>Submitted</v>
      </c>
      <c r="M3604" s="1">
        <v>442</v>
      </c>
      <c r="N3604" s="1" t="str">
        <f t="shared" si="395"/>
        <v>High_risk</v>
      </c>
      <c r="O3604" s="1" t="str">
        <f t="shared" si="396"/>
        <v>Excellent</v>
      </c>
      <c r="P3604" s="1" t="str">
        <f t="shared" si="397"/>
        <v>Submitted</v>
      </c>
      <c r="Q3604" s="1" t="str">
        <f t="shared" si="398"/>
        <v>Valid</v>
      </c>
      <c r="R3604" s="1" t="s">
        <v>27</v>
      </c>
      <c r="S3604" s="4">
        <v>798396</v>
      </c>
      <c r="T3604" s="1">
        <v>18.100000000000001</v>
      </c>
      <c r="U3604" s="1">
        <v>12</v>
      </c>
      <c r="V3604" s="1">
        <v>66533</v>
      </c>
      <c r="W3604" s="4">
        <f t="shared" si="399"/>
        <v>1204266.7133143896</v>
      </c>
      <c r="X3604" s="1" t="s">
        <v>59</v>
      </c>
      <c r="Y3604" s="1" t="s">
        <v>60</v>
      </c>
      <c r="Z3604" s="8">
        <v>49066</v>
      </c>
      <c r="AA3604" s="8" t="str">
        <f>TEXT(Table2[[#This Row],[Application_Date]],"yyy")</f>
        <v>2034</v>
      </c>
      <c r="AB3604" s="8" t="str">
        <f>TEXT(Table2[[#This Row],[Application_Date]],"mmmm")</f>
        <v>May</v>
      </c>
      <c r="AC3604" s="1" t="s">
        <v>52</v>
      </c>
      <c r="AD3604" s="1" t="s">
        <v>30</v>
      </c>
      <c r="AE3604" s="1" t="s">
        <v>43</v>
      </c>
    </row>
    <row r="3605" spans="1:31" x14ac:dyDescent="0.25">
      <c r="A3605" s="1" t="s">
        <v>7350</v>
      </c>
      <c r="B3605" s="1" t="str">
        <f>IF(COUNTIF($A$2:A3605,A3605)&gt;1,"Duplicate","Unique")</f>
        <v>Unique</v>
      </c>
      <c r="C3605" s="1" t="s">
        <v>7351</v>
      </c>
      <c r="D3605" s="1" t="s">
        <v>468</v>
      </c>
      <c r="E3605" s="1" t="str">
        <f t="shared" si="393"/>
        <v>Submitted</v>
      </c>
      <c r="F3605" s="1" t="s">
        <v>35</v>
      </c>
      <c r="G3605" s="1">
        <v>60</v>
      </c>
      <c r="H3605" s="1" t="s">
        <v>36</v>
      </c>
      <c r="I3605" s="1" t="s">
        <v>48</v>
      </c>
      <c r="J3605" s="1" t="s">
        <v>70</v>
      </c>
      <c r="K3605" s="4">
        <v>2152419</v>
      </c>
      <c r="L3605" s="4" t="str">
        <f t="shared" si="394"/>
        <v>Submitted</v>
      </c>
      <c r="M3605" s="1">
        <v>574</v>
      </c>
      <c r="N3605" s="1" t="str">
        <f t="shared" si="395"/>
        <v>High_risk</v>
      </c>
      <c r="O3605" s="1" t="str">
        <f t="shared" si="396"/>
        <v>Excellent</v>
      </c>
      <c r="P3605" s="1" t="str">
        <f t="shared" si="397"/>
        <v>Submitted</v>
      </c>
      <c r="Q3605" s="1" t="str">
        <f t="shared" si="398"/>
        <v>Valid</v>
      </c>
      <c r="R3605" s="1" t="s">
        <v>27</v>
      </c>
      <c r="S3605" s="4">
        <v>4751069</v>
      </c>
      <c r="T3605" s="1">
        <v>12.83</v>
      </c>
      <c r="U3605" s="1">
        <v>120</v>
      </c>
      <c r="V3605" s="1">
        <v>39592.239999999998</v>
      </c>
      <c r="W3605" s="4">
        <f t="shared" si="399"/>
        <v>5079684.605833333</v>
      </c>
      <c r="X3605" s="1" t="s">
        <v>39</v>
      </c>
      <c r="Y3605" s="1" t="s">
        <v>40</v>
      </c>
      <c r="Z3605" s="8">
        <v>49067</v>
      </c>
      <c r="AA3605" s="8" t="str">
        <f>TEXT(Table2[[#This Row],[Application_Date]],"yyy")</f>
        <v>2034</v>
      </c>
      <c r="AB3605" s="8" t="str">
        <f>TEXT(Table2[[#This Row],[Application_Date]],"mmmm")</f>
        <v>May</v>
      </c>
      <c r="AC3605" s="1" t="s">
        <v>61</v>
      </c>
      <c r="AD3605" s="1" t="s">
        <v>30</v>
      </c>
      <c r="AE3605" s="1" t="s">
        <v>62</v>
      </c>
    </row>
    <row r="3606" spans="1:31" x14ac:dyDescent="0.25">
      <c r="A3606" s="1" t="s">
        <v>7352</v>
      </c>
      <c r="B3606" s="1" t="str">
        <f>IF(COUNTIF($A$2:A3606,A3606)&gt;1,"Duplicate","Unique")</f>
        <v>Unique</v>
      </c>
      <c r="C3606" s="1" t="s">
        <v>7353</v>
      </c>
      <c r="D3606" s="1" t="s">
        <v>373</v>
      </c>
      <c r="E3606" s="1" t="str">
        <f t="shared" si="393"/>
        <v>Submitted</v>
      </c>
      <c r="F3606" s="1" t="s">
        <v>35</v>
      </c>
      <c r="G3606" s="1">
        <v>45</v>
      </c>
      <c r="H3606" s="1" t="s">
        <v>36</v>
      </c>
      <c r="I3606" s="1" t="s">
        <v>25</v>
      </c>
      <c r="J3606" s="1" t="s">
        <v>26</v>
      </c>
      <c r="K3606" s="4">
        <v>1729910</v>
      </c>
      <c r="L3606" s="4" t="str">
        <f t="shared" si="394"/>
        <v>Submitted</v>
      </c>
      <c r="M3606" s="1">
        <v>612</v>
      </c>
      <c r="N3606" s="1" t="str">
        <f t="shared" si="395"/>
        <v>low_risk</v>
      </c>
      <c r="O3606" s="1" t="str">
        <f t="shared" si="396"/>
        <v>Excellent</v>
      </c>
      <c r="P3606" s="1" t="str">
        <f t="shared" si="397"/>
        <v>Submitted</v>
      </c>
      <c r="Q3606" s="1" t="str">
        <f t="shared" si="398"/>
        <v>Valid</v>
      </c>
      <c r="R3606" s="1" t="s">
        <v>6</v>
      </c>
      <c r="S3606" s="4">
        <v>2679669</v>
      </c>
      <c r="T3606" s="1">
        <v>14.32</v>
      </c>
      <c r="U3606" s="1">
        <v>24</v>
      </c>
      <c r="V3606" s="1">
        <v>111652.88</v>
      </c>
      <c r="W3606" s="4">
        <f t="shared" si="399"/>
        <v>3197738.3608128517</v>
      </c>
      <c r="X3606" s="1" t="s">
        <v>59</v>
      </c>
      <c r="Y3606" s="1" t="s">
        <v>60</v>
      </c>
      <c r="Z3606" s="8">
        <v>49068</v>
      </c>
      <c r="AA3606" s="8" t="str">
        <f>TEXT(Table2[[#This Row],[Application_Date]],"yyy")</f>
        <v>2034</v>
      </c>
      <c r="AB3606" s="8" t="str">
        <f>TEXT(Table2[[#This Row],[Application_Date]],"mmmm")</f>
        <v>May</v>
      </c>
      <c r="AC3606" s="1" t="s">
        <v>61</v>
      </c>
      <c r="AD3606" s="1" t="s">
        <v>30</v>
      </c>
      <c r="AE3606" s="1" t="s">
        <v>62</v>
      </c>
    </row>
    <row r="3607" spans="1:31" x14ac:dyDescent="0.25">
      <c r="A3607" s="1" t="s">
        <v>7354</v>
      </c>
      <c r="B3607" s="1" t="str">
        <f>IF(COUNTIF($A$2:A3607,A3607)&gt;1,"Duplicate","Unique")</f>
        <v>Unique</v>
      </c>
      <c r="C3607" s="1" t="s">
        <v>7355</v>
      </c>
      <c r="D3607" s="1" t="s">
        <v>183</v>
      </c>
      <c r="E3607" s="1" t="str">
        <f t="shared" si="393"/>
        <v>Submitted</v>
      </c>
      <c r="F3607" s="1" t="s">
        <v>35</v>
      </c>
      <c r="G3607" s="1">
        <v>24</v>
      </c>
      <c r="H3607" s="1" t="s">
        <v>36</v>
      </c>
      <c r="I3607" s="1" t="s">
        <v>48</v>
      </c>
      <c r="J3607" s="1" t="s">
        <v>49</v>
      </c>
      <c r="K3607" s="4">
        <v>1585507</v>
      </c>
      <c r="L3607" s="4" t="str">
        <f t="shared" si="394"/>
        <v>Submitted</v>
      </c>
      <c r="M3607" s="1">
        <v>888</v>
      </c>
      <c r="N3607" s="1" t="str">
        <f t="shared" si="395"/>
        <v>medium_risk</v>
      </c>
      <c r="O3607" s="1" t="str">
        <f t="shared" si="396"/>
        <v>Excellent</v>
      </c>
      <c r="P3607" s="1" t="str">
        <f t="shared" si="397"/>
        <v>Submitted</v>
      </c>
      <c r="Q3607" s="1" t="str">
        <f t="shared" si="398"/>
        <v>Valid</v>
      </c>
      <c r="R3607" s="1" t="s">
        <v>27</v>
      </c>
      <c r="S3607" s="4">
        <v>1903401</v>
      </c>
      <c r="T3607" s="1">
        <v>8.0500000000000007</v>
      </c>
      <c r="U3607" s="1">
        <v>36</v>
      </c>
      <c r="V3607" s="1">
        <v>52872.25</v>
      </c>
      <c r="W3607" s="4">
        <f t="shared" si="399"/>
        <v>1276864.8495379414</v>
      </c>
      <c r="X3607" s="1" t="s">
        <v>50</v>
      </c>
      <c r="Y3607" s="1" t="s">
        <v>51</v>
      </c>
      <c r="Z3607" s="8">
        <v>49069</v>
      </c>
      <c r="AA3607" s="8" t="str">
        <f>TEXT(Table2[[#This Row],[Application_Date]],"yyy")</f>
        <v>2034</v>
      </c>
      <c r="AB3607" s="8" t="str">
        <f>TEXT(Table2[[#This Row],[Application_Date]],"mmmm")</f>
        <v>May</v>
      </c>
      <c r="AC3607" s="1" t="s">
        <v>61</v>
      </c>
      <c r="AD3607" s="1" t="s">
        <v>30</v>
      </c>
      <c r="AE3607" s="1" t="s">
        <v>31</v>
      </c>
    </row>
    <row r="3608" spans="1:31" x14ac:dyDescent="0.25">
      <c r="A3608" s="1" t="s">
        <v>7356</v>
      </c>
      <c r="B3608" s="1" t="str">
        <f>IF(COUNTIF($A$2:A3608,A3608)&gt;1,"Duplicate","Unique")</f>
        <v>Unique</v>
      </c>
      <c r="C3608" s="1" t="s">
        <v>7357</v>
      </c>
      <c r="D3608" s="1" t="s">
        <v>234</v>
      </c>
      <c r="E3608" s="1" t="str">
        <f t="shared" si="393"/>
        <v>Submitted</v>
      </c>
      <c r="F3608" s="1" t="s">
        <v>35</v>
      </c>
      <c r="G3608" s="1">
        <v>49</v>
      </c>
      <c r="H3608" s="1" t="s">
        <v>24</v>
      </c>
      <c r="I3608" s="1" t="s">
        <v>25</v>
      </c>
      <c r="J3608" s="1" t="s">
        <v>37</v>
      </c>
      <c r="K3608" s="4">
        <v>790993</v>
      </c>
      <c r="L3608" s="4" t="str">
        <f t="shared" si="394"/>
        <v>Submitted</v>
      </c>
      <c r="M3608" s="1">
        <v>314</v>
      </c>
      <c r="N3608" s="1" t="str">
        <f t="shared" si="395"/>
        <v>High_risk</v>
      </c>
      <c r="O3608" s="1" t="str">
        <f t="shared" si="396"/>
        <v>Excellent</v>
      </c>
      <c r="P3608" s="1" t="str">
        <f t="shared" si="397"/>
        <v>Submitted</v>
      </c>
      <c r="Q3608" s="1" t="str">
        <f t="shared" si="398"/>
        <v>Valid</v>
      </c>
      <c r="R3608" s="1" t="s">
        <v>6</v>
      </c>
      <c r="S3608" s="4">
        <v>3579365</v>
      </c>
      <c r="T3608" s="1">
        <v>17.98</v>
      </c>
      <c r="U3608" s="1">
        <v>12</v>
      </c>
      <c r="V3608" s="1">
        <v>298280.42</v>
      </c>
      <c r="W3608" s="4">
        <f t="shared" si="399"/>
        <v>5363172.5937335622</v>
      </c>
      <c r="X3608" s="1" t="s">
        <v>59</v>
      </c>
      <c r="Y3608" s="1" t="s">
        <v>60</v>
      </c>
      <c r="Z3608" s="8">
        <v>49070</v>
      </c>
      <c r="AA3608" s="8" t="str">
        <f>TEXT(Table2[[#This Row],[Application_Date]],"yyy")</f>
        <v>2034</v>
      </c>
      <c r="AB3608" s="8" t="str">
        <f>TEXT(Table2[[#This Row],[Application_Date]],"mmmm")</f>
        <v>May</v>
      </c>
      <c r="AC3608" s="1" t="s">
        <v>61</v>
      </c>
      <c r="AD3608" s="1" t="s">
        <v>30</v>
      </c>
      <c r="AE3608" s="1" t="s">
        <v>31</v>
      </c>
    </row>
    <row r="3609" spans="1:31" x14ac:dyDescent="0.25">
      <c r="A3609" s="1" t="s">
        <v>7358</v>
      </c>
      <c r="B3609" s="1" t="str">
        <f>IF(COUNTIF($A$2:A3609,A3609)&gt;1,"Duplicate","Unique")</f>
        <v>Unique</v>
      </c>
      <c r="C3609" s="1" t="s">
        <v>7359</v>
      </c>
      <c r="D3609" s="1" t="s">
        <v>403</v>
      </c>
      <c r="E3609" s="1" t="str">
        <f t="shared" si="393"/>
        <v>Submitted</v>
      </c>
      <c r="F3609" s="1" t="s">
        <v>35</v>
      </c>
      <c r="G3609" s="1">
        <v>40</v>
      </c>
      <c r="H3609" s="1" t="s">
        <v>24</v>
      </c>
      <c r="I3609" s="1" t="s">
        <v>48</v>
      </c>
      <c r="J3609" s="1" t="s">
        <v>37</v>
      </c>
      <c r="K3609" s="4">
        <v>1510093</v>
      </c>
      <c r="L3609" s="4" t="str">
        <f t="shared" si="394"/>
        <v>Submitted</v>
      </c>
      <c r="M3609" s="1">
        <v>339</v>
      </c>
      <c r="N3609" s="1" t="str">
        <f t="shared" si="395"/>
        <v>High_risk</v>
      </c>
      <c r="O3609" s="1" t="str">
        <f t="shared" si="396"/>
        <v>Excellent</v>
      </c>
      <c r="P3609" s="1" t="str">
        <f t="shared" si="397"/>
        <v>Submitted</v>
      </c>
      <c r="Q3609" s="1" t="str">
        <f t="shared" si="398"/>
        <v>Valid</v>
      </c>
      <c r="R3609" s="1" t="s">
        <v>82</v>
      </c>
      <c r="S3609" s="4">
        <v>2524652</v>
      </c>
      <c r="T3609" s="1">
        <v>8.7899999999999991</v>
      </c>
      <c r="U3609" s="1">
        <v>120</v>
      </c>
      <c r="V3609" s="1">
        <v>21038.77</v>
      </c>
      <c r="W3609" s="4">
        <f t="shared" si="399"/>
        <v>1849307.5899999999</v>
      </c>
      <c r="X3609" s="1" t="s">
        <v>28</v>
      </c>
      <c r="Y3609" s="1" t="s">
        <v>29</v>
      </c>
      <c r="Z3609" s="8">
        <v>49071</v>
      </c>
      <c r="AA3609" s="8" t="str">
        <f>TEXT(Table2[[#This Row],[Application_Date]],"yyy")</f>
        <v>2034</v>
      </c>
      <c r="AB3609" s="8" t="str">
        <f>TEXT(Table2[[#This Row],[Application_Date]],"mmmm")</f>
        <v>May</v>
      </c>
      <c r="AC3609" s="1" t="s">
        <v>61</v>
      </c>
      <c r="AD3609" s="1" t="s">
        <v>30</v>
      </c>
      <c r="AE3609" s="1" t="s">
        <v>43</v>
      </c>
    </row>
    <row r="3610" spans="1:31" x14ac:dyDescent="0.25">
      <c r="A3610" s="1" t="s">
        <v>7360</v>
      </c>
      <c r="B3610" s="1" t="str">
        <f>IF(COUNTIF($A$2:A3610,A3610)&gt;1,"Duplicate","Unique")</f>
        <v>Unique</v>
      </c>
      <c r="C3610" s="1" t="s">
        <v>7361</v>
      </c>
      <c r="D3610" s="1" t="s">
        <v>169</v>
      </c>
      <c r="E3610" s="1" t="str">
        <f t="shared" si="393"/>
        <v>Submitted</v>
      </c>
      <c r="F3610" s="1" t="s">
        <v>47</v>
      </c>
      <c r="G3610" s="1">
        <v>41</v>
      </c>
      <c r="H3610" s="1" t="s">
        <v>24</v>
      </c>
      <c r="I3610" s="1" t="s">
        <v>25</v>
      </c>
      <c r="J3610" s="1" t="s">
        <v>37</v>
      </c>
      <c r="K3610" s="4">
        <v>1715776</v>
      </c>
      <c r="L3610" s="4" t="str">
        <f t="shared" si="394"/>
        <v>Submitted</v>
      </c>
      <c r="M3610" s="1">
        <v>831</v>
      </c>
      <c r="N3610" s="1" t="str">
        <f t="shared" si="395"/>
        <v>medium_risk</v>
      </c>
      <c r="O3610" s="1" t="str">
        <f t="shared" si="396"/>
        <v>Excellent</v>
      </c>
      <c r="P3610" s="1" t="str">
        <f t="shared" si="397"/>
        <v>Submitted</v>
      </c>
      <c r="Q3610" s="1" t="str">
        <f t="shared" si="398"/>
        <v>Valid</v>
      </c>
      <c r="R3610" s="1" t="s">
        <v>6</v>
      </c>
      <c r="S3610" s="4">
        <v>1599817</v>
      </c>
      <c r="T3610" s="1">
        <v>14.5</v>
      </c>
      <c r="U3610" s="1">
        <v>60</v>
      </c>
      <c r="V3610" s="1">
        <v>26663.62</v>
      </c>
      <c r="W3610" s="4">
        <f t="shared" si="399"/>
        <v>1933112.2083333333</v>
      </c>
      <c r="X3610" s="1" t="s">
        <v>105</v>
      </c>
      <c r="Y3610" s="1" t="s">
        <v>106</v>
      </c>
      <c r="Z3610" s="8">
        <v>49072</v>
      </c>
      <c r="AA3610" s="8" t="str">
        <f>TEXT(Table2[[#This Row],[Application_Date]],"yyy")</f>
        <v>2034</v>
      </c>
      <c r="AB3610" s="8" t="str">
        <f>TEXT(Table2[[#This Row],[Application_Date]],"mmmm")</f>
        <v>May</v>
      </c>
      <c r="AC3610" s="1" t="s">
        <v>41</v>
      </c>
      <c r="AD3610" s="1" t="s">
        <v>30</v>
      </c>
      <c r="AE3610" s="1" t="s">
        <v>62</v>
      </c>
    </row>
    <row r="3611" spans="1:31" x14ac:dyDescent="0.25">
      <c r="A3611" s="1" t="s">
        <v>7362</v>
      </c>
      <c r="B3611" s="1" t="str">
        <f>IF(COUNTIF($A$2:A3611,A3611)&gt;1,"Duplicate","Unique")</f>
        <v>Unique</v>
      </c>
      <c r="C3611" s="1" t="s">
        <v>7363</v>
      </c>
      <c r="D3611" s="1" t="s">
        <v>489</v>
      </c>
      <c r="E3611" s="1" t="str">
        <f t="shared" si="393"/>
        <v>Submitted</v>
      </c>
      <c r="F3611" s="1" t="s">
        <v>47</v>
      </c>
      <c r="G3611" s="1">
        <v>50</v>
      </c>
      <c r="H3611" s="1" t="s">
        <v>24</v>
      </c>
      <c r="I3611" s="1" t="s">
        <v>25</v>
      </c>
      <c r="J3611" s="1" t="s">
        <v>37</v>
      </c>
      <c r="K3611" s="4">
        <v>409162</v>
      </c>
      <c r="L3611" s="4" t="str">
        <f t="shared" si="394"/>
        <v>Submitted</v>
      </c>
      <c r="M3611" s="1">
        <v>482</v>
      </c>
      <c r="N3611" s="1" t="str">
        <f t="shared" si="395"/>
        <v>High_risk</v>
      </c>
      <c r="O3611" s="1" t="str">
        <f t="shared" si="396"/>
        <v>Excellent</v>
      </c>
      <c r="P3611" s="1" t="str">
        <f t="shared" si="397"/>
        <v>Submitted</v>
      </c>
      <c r="Q3611" s="1" t="str">
        <f t="shared" si="398"/>
        <v>Valid</v>
      </c>
      <c r="R3611" s="1" t="s">
        <v>6</v>
      </c>
      <c r="S3611" s="4">
        <v>1778087</v>
      </c>
      <c r="T3611" s="1">
        <v>7.33</v>
      </c>
      <c r="U3611" s="1">
        <v>180</v>
      </c>
      <c r="V3611" s="1">
        <v>9878.26</v>
      </c>
      <c r="W3611" s="4">
        <f t="shared" si="399"/>
        <v>1086114.8091666666</v>
      </c>
      <c r="X3611" s="1" t="s">
        <v>59</v>
      </c>
      <c r="Y3611" s="1" t="s">
        <v>60</v>
      </c>
      <c r="Z3611" s="8">
        <v>49073</v>
      </c>
      <c r="AA3611" s="8" t="str">
        <f>TEXT(Table2[[#This Row],[Application_Date]],"yyy")</f>
        <v>2034</v>
      </c>
      <c r="AB3611" s="8" t="str">
        <f>TEXT(Table2[[#This Row],[Application_Date]],"mmmm")</f>
        <v>May</v>
      </c>
      <c r="AC3611" s="1" t="s">
        <v>41</v>
      </c>
      <c r="AD3611" s="1" t="s">
        <v>42</v>
      </c>
      <c r="AE3611" s="1" t="s">
        <v>43</v>
      </c>
    </row>
    <row r="3612" spans="1:31" x14ac:dyDescent="0.25">
      <c r="A3612" s="1" t="s">
        <v>7364</v>
      </c>
      <c r="B3612" s="1" t="str">
        <f>IF(COUNTIF($A$2:A3612,A3612)&gt;1,"Duplicate","Unique")</f>
        <v>Unique</v>
      </c>
      <c r="C3612" s="1" t="s">
        <v>7365</v>
      </c>
      <c r="D3612" s="1" t="s">
        <v>572</v>
      </c>
      <c r="E3612" s="1" t="str">
        <f t="shared" si="393"/>
        <v>Submitted</v>
      </c>
      <c r="F3612" s="1" t="s">
        <v>47</v>
      </c>
      <c r="G3612" s="1">
        <v>51</v>
      </c>
      <c r="H3612" s="1" t="s">
        <v>36</v>
      </c>
      <c r="I3612" s="1" t="s">
        <v>25</v>
      </c>
      <c r="J3612" s="1" t="s">
        <v>49</v>
      </c>
      <c r="K3612" s="4">
        <v>778192</v>
      </c>
      <c r="L3612" s="4" t="str">
        <f t="shared" si="394"/>
        <v>Submitted</v>
      </c>
      <c r="M3612" s="1">
        <v>510</v>
      </c>
      <c r="N3612" s="1" t="str">
        <f t="shared" si="395"/>
        <v>High_risk</v>
      </c>
      <c r="O3612" s="1" t="str">
        <f t="shared" si="396"/>
        <v>Excellent</v>
      </c>
      <c r="P3612" s="1" t="str">
        <f t="shared" si="397"/>
        <v>Submitted</v>
      </c>
      <c r="Q3612" s="1" t="str">
        <f t="shared" si="398"/>
        <v>Valid</v>
      </c>
      <c r="R3612" s="1" t="s">
        <v>27</v>
      </c>
      <c r="S3612" s="4">
        <v>2643318</v>
      </c>
      <c r="T3612" s="1">
        <v>7.61</v>
      </c>
      <c r="U3612" s="1">
        <v>12</v>
      </c>
      <c r="V3612" s="1">
        <v>220276.5</v>
      </c>
      <c r="W3612" s="4">
        <f t="shared" si="399"/>
        <v>1680938.5880511566</v>
      </c>
      <c r="X3612" s="1" t="s">
        <v>95</v>
      </c>
      <c r="Y3612" s="1" t="s">
        <v>96</v>
      </c>
      <c r="Z3612" s="8">
        <v>49074</v>
      </c>
      <c r="AA3612" s="8" t="str">
        <f>TEXT(Table2[[#This Row],[Application_Date]],"yyy")</f>
        <v>2034</v>
      </c>
      <c r="AB3612" s="8" t="str">
        <f>TEXT(Table2[[#This Row],[Application_Date]],"mmmm")</f>
        <v>May</v>
      </c>
      <c r="AC3612" s="1" t="s">
        <v>52</v>
      </c>
      <c r="AD3612" s="1" t="s">
        <v>30</v>
      </c>
      <c r="AE3612" s="1" t="s">
        <v>31</v>
      </c>
    </row>
    <row r="3613" spans="1:31" x14ac:dyDescent="0.25">
      <c r="A3613" s="1" t="s">
        <v>7366</v>
      </c>
      <c r="B3613" s="1" t="str">
        <f>IF(COUNTIF($A$2:A3613,A3613)&gt;1,"Duplicate","Unique")</f>
        <v>Unique</v>
      </c>
      <c r="C3613" s="1" t="s">
        <v>7367</v>
      </c>
      <c r="D3613" s="1" t="s">
        <v>575</v>
      </c>
      <c r="E3613" s="1" t="str">
        <f t="shared" si="393"/>
        <v>Submitted</v>
      </c>
      <c r="F3613" s="1" t="s">
        <v>47</v>
      </c>
      <c r="G3613" s="1">
        <v>58</v>
      </c>
      <c r="H3613" s="1" t="s">
        <v>24</v>
      </c>
      <c r="I3613" s="1" t="s">
        <v>48</v>
      </c>
      <c r="J3613" s="1" t="s">
        <v>49</v>
      </c>
      <c r="K3613" s="4">
        <v>2058845</v>
      </c>
      <c r="L3613" s="4" t="str">
        <f t="shared" si="394"/>
        <v>Submitted</v>
      </c>
      <c r="M3613" s="1">
        <v>563</v>
      </c>
      <c r="N3613" s="1" t="str">
        <f t="shared" si="395"/>
        <v>High_risk</v>
      </c>
      <c r="O3613" s="1" t="str">
        <f t="shared" si="396"/>
        <v>Excellent</v>
      </c>
      <c r="P3613" s="1" t="str">
        <f t="shared" si="397"/>
        <v>Submitted</v>
      </c>
      <c r="Q3613" s="1" t="str">
        <f t="shared" si="398"/>
        <v>Valid</v>
      </c>
      <c r="R3613" s="1" t="s">
        <v>82</v>
      </c>
      <c r="S3613" s="4">
        <v>201054</v>
      </c>
      <c r="T3613" s="1">
        <v>15.69</v>
      </c>
      <c r="U3613" s="1">
        <v>60</v>
      </c>
      <c r="V3613" s="1">
        <v>3350.9</v>
      </c>
      <c r="W3613" s="4">
        <f t="shared" si="399"/>
        <v>262878.10499999998</v>
      </c>
      <c r="X3613" s="1" t="s">
        <v>50</v>
      </c>
      <c r="Y3613" s="1" t="s">
        <v>51</v>
      </c>
      <c r="Z3613" s="8">
        <v>49075</v>
      </c>
      <c r="AA3613" s="8" t="str">
        <f>TEXT(Table2[[#This Row],[Application_Date]],"yyy")</f>
        <v>2034</v>
      </c>
      <c r="AB3613" s="8" t="str">
        <f>TEXT(Table2[[#This Row],[Application_Date]],"mmmm")</f>
        <v>May</v>
      </c>
      <c r="AC3613" s="1" t="s">
        <v>61</v>
      </c>
      <c r="AD3613" s="1" t="s">
        <v>42</v>
      </c>
      <c r="AE3613" s="1" t="s">
        <v>66</v>
      </c>
    </row>
    <row r="3614" spans="1:31" x14ac:dyDescent="0.25">
      <c r="A3614" s="1" t="s">
        <v>7368</v>
      </c>
      <c r="B3614" s="1" t="str">
        <f>IF(COUNTIF($A$2:A3614,A3614)&gt;1,"Duplicate","Unique")</f>
        <v>Unique</v>
      </c>
      <c r="C3614" s="1" t="s">
        <v>7369</v>
      </c>
      <c r="D3614" s="1" t="s">
        <v>766</v>
      </c>
      <c r="E3614" s="1" t="str">
        <f t="shared" si="393"/>
        <v>Submitted</v>
      </c>
      <c r="F3614" s="1" t="s">
        <v>47</v>
      </c>
      <c r="G3614" s="1">
        <v>59</v>
      </c>
      <c r="H3614" s="1" t="s">
        <v>24</v>
      </c>
      <c r="I3614" s="1" t="s">
        <v>48</v>
      </c>
      <c r="J3614" s="1" t="s">
        <v>70</v>
      </c>
      <c r="K3614" s="4">
        <v>2049056</v>
      </c>
      <c r="L3614" s="4" t="str">
        <f t="shared" si="394"/>
        <v>Submitted</v>
      </c>
      <c r="M3614" s="1">
        <v>699</v>
      </c>
      <c r="N3614" s="1" t="str">
        <f t="shared" si="395"/>
        <v>low_risk</v>
      </c>
      <c r="O3614" s="1" t="str">
        <f t="shared" si="396"/>
        <v>Excellent</v>
      </c>
      <c r="P3614" s="1" t="str">
        <f t="shared" si="397"/>
        <v>Submitted</v>
      </c>
      <c r="Q3614" s="1" t="str">
        <f t="shared" si="398"/>
        <v>Valid</v>
      </c>
      <c r="R3614" s="1" t="s">
        <v>70</v>
      </c>
      <c r="S3614" s="4">
        <v>4539476</v>
      </c>
      <c r="T3614" s="1">
        <v>15.95</v>
      </c>
      <c r="U3614" s="1">
        <v>60</v>
      </c>
      <c r="V3614" s="1">
        <v>75657.929999999993</v>
      </c>
      <c r="W3614" s="4">
        <f t="shared" si="399"/>
        <v>6033720.1833333327</v>
      </c>
      <c r="X3614" s="1" t="s">
        <v>59</v>
      </c>
      <c r="Y3614" s="1" t="s">
        <v>60</v>
      </c>
      <c r="Z3614" s="8">
        <v>49076</v>
      </c>
      <c r="AA3614" s="8" t="str">
        <f>TEXT(Table2[[#This Row],[Application_Date]],"yyy")</f>
        <v>2034</v>
      </c>
      <c r="AB3614" s="8" t="str">
        <f>TEXT(Table2[[#This Row],[Application_Date]],"mmmm")</f>
        <v>May</v>
      </c>
      <c r="AC3614" s="1" t="s">
        <v>61</v>
      </c>
      <c r="AD3614" s="1" t="s">
        <v>30</v>
      </c>
      <c r="AE3614" s="1" t="s">
        <v>66</v>
      </c>
    </row>
    <row r="3615" spans="1:31" x14ac:dyDescent="0.25">
      <c r="A3615" s="1" t="s">
        <v>7370</v>
      </c>
      <c r="B3615" s="1" t="str">
        <f>IF(COUNTIF($A$2:A3615,A3615)&gt;1,"Duplicate","Unique")</f>
        <v>Unique</v>
      </c>
      <c r="C3615" s="1" t="s">
        <v>7371</v>
      </c>
      <c r="D3615" s="1" t="s">
        <v>207</v>
      </c>
      <c r="E3615" s="1" t="str">
        <f t="shared" si="393"/>
        <v>Submitted</v>
      </c>
      <c r="F3615" s="1" t="s">
        <v>47</v>
      </c>
      <c r="G3615" s="1">
        <v>25</v>
      </c>
      <c r="H3615" s="1" t="s">
        <v>24</v>
      </c>
      <c r="I3615" s="1" t="s">
        <v>48</v>
      </c>
      <c r="J3615" s="1" t="s">
        <v>26</v>
      </c>
      <c r="K3615" s="4">
        <v>0</v>
      </c>
      <c r="L3615" s="4" t="str">
        <f t="shared" si="394"/>
        <v>Submitted</v>
      </c>
      <c r="M3615" s="1">
        <v>870</v>
      </c>
      <c r="N3615" s="1" t="str">
        <f t="shared" si="395"/>
        <v>medium_risk</v>
      </c>
      <c r="O3615" s="1" t="str">
        <f t="shared" si="396"/>
        <v>Excellent</v>
      </c>
      <c r="P3615" s="1" t="str">
        <f t="shared" si="397"/>
        <v>Submitted</v>
      </c>
      <c r="Q3615" s="1" t="str">
        <f t="shared" si="398"/>
        <v>Valid</v>
      </c>
      <c r="R3615" s="1" t="s">
        <v>82</v>
      </c>
      <c r="S3615" s="4">
        <v>2103551</v>
      </c>
      <c r="T3615" s="1">
        <v>18.71</v>
      </c>
      <c r="U3615" s="1">
        <v>60</v>
      </c>
      <c r="V3615" s="1">
        <v>35059.18</v>
      </c>
      <c r="W3615" s="4">
        <f t="shared" si="399"/>
        <v>3279786.6008333336</v>
      </c>
      <c r="X3615" s="1" t="s">
        <v>95</v>
      </c>
      <c r="Y3615" s="1" t="s">
        <v>96</v>
      </c>
      <c r="Z3615" s="8">
        <v>49077</v>
      </c>
      <c r="AA3615" s="8" t="str">
        <f>TEXT(Table2[[#This Row],[Application_Date]],"yyy")</f>
        <v>2034</v>
      </c>
      <c r="AB3615" s="8" t="str">
        <f>TEXT(Table2[[#This Row],[Application_Date]],"mmmm")</f>
        <v>May</v>
      </c>
      <c r="AC3615" s="1" t="s">
        <v>41</v>
      </c>
      <c r="AD3615" s="1" t="s">
        <v>30</v>
      </c>
      <c r="AE3615" s="1" t="s">
        <v>43</v>
      </c>
    </row>
    <row r="3616" spans="1:31" x14ac:dyDescent="0.25">
      <c r="A3616" s="1" t="s">
        <v>7372</v>
      </c>
      <c r="B3616" s="1" t="str">
        <f>IF(COUNTIF($A$2:A3616,A3616)&gt;1,"Duplicate","Unique")</f>
        <v>Unique</v>
      </c>
      <c r="C3616" s="1" t="s">
        <v>7373</v>
      </c>
      <c r="D3616" s="1" t="s">
        <v>172</v>
      </c>
      <c r="E3616" s="1" t="str">
        <f t="shared" si="393"/>
        <v>Submitted</v>
      </c>
      <c r="F3616" s="1" t="s">
        <v>35</v>
      </c>
      <c r="G3616" s="1">
        <v>44</v>
      </c>
      <c r="H3616" s="1" t="s">
        <v>24</v>
      </c>
      <c r="I3616" s="1" t="s">
        <v>25</v>
      </c>
      <c r="J3616" s="1" t="s">
        <v>37</v>
      </c>
      <c r="K3616" s="4">
        <v>1813051</v>
      </c>
      <c r="L3616" s="4" t="str">
        <f t="shared" si="394"/>
        <v>Submitted</v>
      </c>
      <c r="M3616" s="1">
        <v>720</v>
      </c>
      <c r="N3616" s="1" t="str">
        <f t="shared" si="395"/>
        <v>low_risk</v>
      </c>
      <c r="O3616" s="1" t="str">
        <f t="shared" si="396"/>
        <v>Excellent</v>
      </c>
      <c r="P3616" s="1" t="str">
        <f t="shared" si="397"/>
        <v>Submitted</v>
      </c>
      <c r="Q3616" s="1" t="str">
        <f t="shared" si="398"/>
        <v>Valid</v>
      </c>
      <c r="R3616" s="1" t="s">
        <v>82</v>
      </c>
      <c r="S3616" s="4">
        <v>2122648</v>
      </c>
      <c r="T3616" s="1">
        <v>15.02</v>
      </c>
      <c r="U3616" s="1">
        <v>180</v>
      </c>
      <c r="V3616" s="1">
        <v>11792.49</v>
      </c>
      <c r="W3616" s="4">
        <f t="shared" si="399"/>
        <v>2656847.7466666666</v>
      </c>
      <c r="X3616" s="1" t="s">
        <v>85</v>
      </c>
      <c r="Y3616" s="1" t="s">
        <v>86</v>
      </c>
      <c r="Z3616" s="8">
        <v>49078</v>
      </c>
      <c r="AA3616" s="8" t="str">
        <f>TEXT(Table2[[#This Row],[Application_Date]],"yyy")</f>
        <v>2034</v>
      </c>
      <c r="AB3616" s="8" t="str">
        <f>TEXT(Table2[[#This Row],[Application_Date]],"mmmm")</f>
        <v>May</v>
      </c>
      <c r="AC3616" s="1" t="s">
        <v>52</v>
      </c>
      <c r="AD3616" s="1" t="s">
        <v>30</v>
      </c>
      <c r="AE3616" s="1" t="s">
        <v>62</v>
      </c>
    </row>
    <row r="3617" spans="1:31" x14ac:dyDescent="0.25">
      <c r="A3617" s="1" t="s">
        <v>7374</v>
      </c>
      <c r="B3617" s="1" t="str">
        <f>IF(COUNTIF($A$2:A3617,A3617)&gt;1,"Duplicate","Unique")</f>
        <v>Unique</v>
      </c>
      <c r="C3617" s="1" t="s">
        <v>7375</v>
      </c>
      <c r="D3617" s="1" t="s">
        <v>293</v>
      </c>
      <c r="E3617" s="1" t="str">
        <f t="shared" si="393"/>
        <v>Submitted</v>
      </c>
      <c r="F3617" s="1" t="s">
        <v>47</v>
      </c>
      <c r="G3617" s="1">
        <v>28</v>
      </c>
      <c r="H3617" s="1" t="s">
        <v>36</v>
      </c>
      <c r="I3617" s="1" t="s">
        <v>48</v>
      </c>
      <c r="J3617" s="1" t="s">
        <v>26</v>
      </c>
      <c r="K3617" s="4">
        <v>1495536</v>
      </c>
      <c r="L3617" s="4" t="str">
        <f t="shared" si="394"/>
        <v>Submitted</v>
      </c>
      <c r="M3617" s="1">
        <v>536</v>
      </c>
      <c r="N3617" s="1" t="str">
        <f t="shared" si="395"/>
        <v>High_risk</v>
      </c>
      <c r="O3617" s="1" t="str">
        <f t="shared" si="396"/>
        <v>Excellent</v>
      </c>
      <c r="P3617" s="1" t="str">
        <f t="shared" si="397"/>
        <v>Submitted</v>
      </c>
      <c r="Q3617" s="1" t="str">
        <f t="shared" si="398"/>
        <v>Valid</v>
      </c>
      <c r="R3617" s="1" t="s">
        <v>27</v>
      </c>
      <c r="S3617" s="4">
        <v>922908</v>
      </c>
      <c r="T3617" s="1">
        <v>7.32</v>
      </c>
      <c r="U3617" s="1">
        <v>24</v>
      </c>
      <c r="V3617" s="1">
        <v>38454.5</v>
      </c>
      <c r="W3617" s="4">
        <f t="shared" si="399"/>
        <v>562979.99888006959</v>
      </c>
      <c r="X3617" s="1" t="s">
        <v>95</v>
      </c>
      <c r="Y3617" s="1" t="s">
        <v>96</v>
      </c>
      <c r="Z3617" s="8">
        <v>49079</v>
      </c>
      <c r="AA3617" s="8" t="str">
        <f>TEXT(Table2[[#This Row],[Application_Date]],"yyy")</f>
        <v>2034</v>
      </c>
      <c r="AB3617" s="8" t="str">
        <f>TEXT(Table2[[#This Row],[Application_Date]],"mmmm")</f>
        <v>May</v>
      </c>
      <c r="AC3617" s="1" t="s">
        <v>61</v>
      </c>
      <c r="AD3617" s="1" t="s">
        <v>42</v>
      </c>
      <c r="AE3617" s="1" t="s">
        <v>66</v>
      </c>
    </row>
    <row r="3618" spans="1:31" x14ac:dyDescent="0.25">
      <c r="A3618" s="1" t="s">
        <v>7376</v>
      </c>
      <c r="B3618" s="1" t="str">
        <f>IF(COUNTIF($A$2:A3618,A3618)&gt;1,"Duplicate","Unique")</f>
        <v>Unique</v>
      </c>
      <c r="C3618" s="1" t="s">
        <v>7377</v>
      </c>
      <c r="D3618" s="1" t="s">
        <v>109</v>
      </c>
      <c r="E3618" s="1" t="str">
        <f t="shared" si="393"/>
        <v>Submitted</v>
      </c>
      <c r="F3618" s="1" t="s">
        <v>47</v>
      </c>
      <c r="G3618" s="1">
        <v>27</v>
      </c>
      <c r="H3618" s="1" t="s">
        <v>36</v>
      </c>
      <c r="I3618" s="1" t="s">
        <v>48</v>
      </c>
      <c r="J3618" s="1" t="s">
        <v>26</v>
      </c>
      <c r="K3618" s="4">
        <v>0</v>
      </c>
      <c r="L3618" s="4" t="str">
        <f t="shared" si="394"/>
        <v>Submitted</v>
      </c>
      <c r="M3618" s="1">
        <v>644</v>
      </c>
      <c r="N3618" s="1" t="str">
        <f t="shared" si="395"/>
        <v>low_risk</v>
      </c>
      <c r="O3618" s="1" t="str">
        <f t="shared" si="396"/>
        <v>Excellent</v>
      </c>
      <c r="P3618" s="1" t="str">
        <f t="shared" si="397"/>
        <v>Submitted</v>
      </c>
      <c r="Q3618" s="1" t="str">
        <f t="shared" si="398"/>
        <v>Valid</v>
      </c>
      <c r="R3618" s="1" t="s">
        <v>70</v>
      </c>
      <c r="S3618" s="4">
        <v>2404680</v>
      </c>
      <c r="T3618" s="1">
        <v>10.88</v>
      </c>
      <c r="U3618" s="1">
        <v>120</v>
      </c>
      <c r="V3618" s="1">
        <v>20039</v>
      </c>
      <c r="W3618" s="4">
        <f t="shared" si="399"/>
        <v>2180243.2000000002</v>
      </c>
      <c r="X3618" s="1" t="s">
        <v>50</v>
      </c>
      <c r="Y3618" s="1" t="s">
        <v>51</v>
      </c>
      <c r="Z3618" s="8">
        <v>49080</v>
      </c>
      <c r="AA3618" s="8" t="str">
        <f>TEXT(Table2[[#This Row],[Application_Date]],"yyy")</f>
        <v>2034</v>
      </c>
      <c r="AB3618" s="8" t="str">
        <f>TEXT(Table2[[#This Row],[Application_Date]],"mmmm")</f>
        <v>May</v>
      </c>
      <c r="AC3618" s="1" t="s">
        <v>41</v>
      </c>
      <c r="AD3618" s="1" t="s">
        <v>42</v>
      </c>
      <c r="AE3618" s="1" t="s">
        <v>66</v>
      </c>
    </row>
    <row r="3619" spans="1:31" x14ac:dyDescent="0.25">
      <c r="A3619" s="1" t="s">
        <v>7378</v>
      </c>
      <c r="B3619" s="1" t="str">
        <f>IF(COUNTIF($A$2:A3619,A3619)&gt;1,"Duplicate","Unique")</f>
        <v>Unique</v>
      </c>
      <c r="C3619" s="1" t="s">
        <v>7379</v>
      </c>
      <c r="D3619" s="1" t="s">
        <v>234</v>
      </c>
      <c r="E3619" s="1" t="str">
        <f t="shared" si="393"/>
        <v>Submitted</v>
      </c>
      <c r="F3619" s="1" t="s">
        <v>35</v>
      </c>
      <c r="G3619" s="1">
        <v>54</v>
      </c>
      <c r="H3619" s="1" t="s">
        <v>24</v>
      </c>
      <c r="I3619" s="1" t="s">
        <v>25</v>
      </c>
      <c r="J3619" s="1" t="s">
        <v>26</v>
      </c>
      <c r="K3619" s="4">
        <v>1565115</v>
      </c>
      <c r="L3619" s="4" t="str">
        <f t="shared" si="394"/>
        <v>Submitted</v>
      </c>
      <c r="M3619" s="1">
        <v>335</v>
      </c>
      <c r="N3619" s="1" t="str">
        <f t="shared" si="395"/>
        <v>High_risk</v>
      </c>
      <c r="O3619" s="1" t="str">
        <f t="shared" si="396"/>
        <v>Excellent</v>
      </c>
      <c r="P3619" s="1" t="str">
        <f t="shared" si="397"/>
        <v>Submitted</v>
      </c>
      <c r="Q3619" s="1" t="str">
        <f t="shared" si="398"/>
        <v>Valid</v>
      </c>
      <c r="R3619" s="1" t="s">
        <v>82</v>
      </c>
      <c r="S3619" s="4">
        <v>3314318</v>
      </c>
      <c r="T3619" s="1">
        <v>7.81</v>
      </c>
      <c r="U3619" s="1">
        <v>12</v>
      </c>
      <c r="V3619" s="1">
        <v>276193.17</v>
      </c>
      <c r="W3619" s="4">
        <f t="shared" si="399"/>
        <v>2162346.8409019802</v>
      </c>
      <c r="X3619" s="1" t="s">
        <v>28</v>
      </c>
      <c r="Y3619" s="1" t="s">
        <v>29</v>
      </c>
      <c r="Z3619" s="8">
        <v>49081</v>
      </c>
      <c r="AA3619" s="8" t="str">
        <f>TEXT(Table2[[#This Row],[Application_Date]],"yyy")</f>
        <v>2034</v>
      </c>
      <c r="AB3619" s="8" t="str">
        <f>TEXT(Table2[[#This Row],[Application_Date]],"mmmm")</f>
        <v>May</v>
      </c>
      <c r="AC3619" s="1" t="s">
        <v>61</v>
      </c>
      <c r="AD3619" s="1" t="s">
        <v>30</v>
      </c>
      <c r="AE3619" s="1" t="s">
        <v>62</v>
      </c>
    </row>
    <row r="3620" spans="1:31" x14ac:dyDescent="0.25">
      <c r="A3620" s="1" t="s">
        <v>7380</v>
      </c>
      <c r="B3620" s="1" t="str">
        <f>IF(COUNTIF($A$2:A3620,A3620)&gt;1,"Duplicate","Unique")</f>
        <v>Unique</v>
      </c>
      <c r="C3620" s="1" t="s">
        <v>7381</v>
      </c>
      <c r="D3620" s="1" t="s">
        <v>406</v>
      </c>
      <c r="E3620" s="1" t="str">
        <f t="shared" si="393"/>
        <v>Submitted</v>
      </c>
      <c r="F3620" s="1" t="s">
        <v>35</v>
      </c>
      <c r="G3620" s="1">
        <v>40</v>
      </c>
      <c r="H3620" s="1" t="s">
        <v>24</v>
      </c>
      <c r="I3620" s="1" t="s">
        <v>48</v>
      </c>
      <c r="J3620" s="1" t="s">
        <v>70</v>
      </c>
      <c r="K3620" s="4">
        <v>284028</v>
      </c>
      <c r="L3620" s="4" t="str">
        <f t="shared" si="394"/>
        <v>Submitted</v>
      </c>
      <c r="M3620" s="1">
        <v>603</v>
      </c>
      <c r="N3620" s="1" t="str">
        <f t="shared" si="395"/>
        <v>low_risk</v>
      </c>
      <c r="O3620" s="1" t="str">
        <f t="shared" si="396"/>
        <v>Excellent</v>
      </c>
      <c r="P3620" s="1" t="str">
        <f t="shared" si="397"/>
        <v>Submitted</v>
      </c>
      <c r="Q3620" s="1" t="str">
        <f t="shared" si="398"/>
        <v>Valid</v>
      </c>
      <c r="R3620" s="1" t="s">
        <v>6</v>
      </c>
      <c r="S3620" s="4">
        <v>1784403</v>
      </c>
      <c r="T3620" s="1">
        <v>16.45</v>
      </c>
      <c r="U3620" s="1">
        <v>36</v>
      </c>
      <c r="V3620" s="1">
        <v>49566.75</v>
      </c>
      <c r="W3620" s="4">
        <f t="shared" si="399"/>
        <v>2446119.112500078</v>
      </c>
      <c r="X3620" s="1" t="s">
        <v>28</v>
      </c>
      <c r="Y3620" s="1" t="s">
        <v>29</v>
      </c>
      <c r="Z3620" s="8">
        <v>49082</v>
      </c>
      <c r="AA3620" s="8" t="str">
        <f>TEXT(Table2[[#This Row],[Application_Date]],"yyy")</f>
        <v>2034</v>
      </c>
      <c r="AB3620" s="8" t="str">
        <f>TEXT(Table2[[#This Row],[Application_Date]],"mmmm")</f>
        <v>May</v>
      </c>
      <c r="AC3620" s="1" t="s">
        <v>52</v>
      </c>
      <c r="AD3620" s="1" t="s">
        <v>30</v>
      </c>
      <c r="AE3620" s="1" t="s">
        <v>43</v>
      </c>
    </row>
    <row r="3621" spans="1:31" x14ac:dyDescent="0.25">
      <c r="A3621" s="1" t="s">
        <v>7382</v>
      </c>
      <c r="B3621" s="1" t="str">
        <f>IF(COUNTIF($A$2:A3621,A3621)&gt;1,"Duplicate","Unique")</f>
        <v>Unique</v>
      </c>
      <c r="C3621" s="1" t="s">
        <v>7383</v>
      </c>
      <c r="D3621" s="1" t="s">
        <v>78</v>
      </c>
      <c r="E3621" s="1" t="str">
        <f t="shared" si="393"/>
        <v>Submitted</v>
      </c>
      <c r="F3621" s="1" t="s">
        <v>35</v>
      </c>
      <c r="G3621" s="1">
        <v>38</v>
      </c>
      <c r="H3621" s="1" t="s">
        <v>24</v>
      </c>
      <c r="I3621" s="1" t="s">
        <v>25</v>
      </c>
      <c r="J3621" s="1" t="s">
        <v>49</v>
      </c>
      <c r="K3621" s="4">
        <v>2022226</v>
      </c>
      <c r="L3621" s="4" t="str">
        <f t="shared" si="394"/>
        <v>Submitted</v>
      </c>
      <c r="M3621" s="1">
        <v>384</v>
      </c>
      <c r="N3621" s="1" t="str">
        <f t="shared" si="395"/>
        <v>High_risk</v>
      </c>
      <c r="O3621" s="1" t="str">
        <f t="shared" si="396"/>
        <v>Excellent</v>
      </c>
      <c r="P3621" s="1" t="str">
        <f t="shared" si="397"/>
        <v>Submitted</v>
      </c>
      <c r="Q3621" s="1" t="str">
        <f t="shared" si="398"/>
        <v>Valid</v>
      </c>
      <c r="R3621" s="1" t="s">
        <v>70</v>
      </c>
      <c r="S3621" s="4">
        <v>4758141</v>
      </c>
      <c r="T3621" s="1">
        <v>16.07</v>
      </c>
      <c r="U3621" s="1">
        <v>36</v>
      </c>
      <c r="V3621" s="1">
        <v>132170.57999999999</v>
      </c>
      <c r="W3621" s="4">
        <f t="shared" si="399"/>
        <v>6371943.8225003295</v>
      </c>
      <c r="X3621" s="1" t="s">
        <v>59</v>
      </c>
      <c r="Y3621" s="1" t="s">
        <v>60</v>
      </c>
      <c r="Z3621" s="8">
        <v>49083</v>
      </c>
      <c r="AA3621" s="8" t="str">
        <f>TEXT(Table2[[#This Row],[Application_Date]],"yyy")</f>
        <v>2034</v>
      </c>
      <c r="AB3621" s="8" t="str">
        <f>TEXT(Table2[[#This Row],[Application_Date]],"mmmm")</f>
        <v>May</v>
      </c>
      <c r="AC3621" s="1" t="s">
        <v>61</v>
      </c>
      <c r="AD3621" s="1" t="s">
        <v>42</v>
      </c>
      <c r="AE3621" s="1" t="s">
        <v>31</v>
      </c>
    </row>
    <row r="3622" spans="1:31" x14ac:dyDescent="0.25">
      <c r="A3622" s="1" t="s">
        <v>7384</v>
      </c>
      <c r="B3622" s="1" t="str">
        <f>IF(COUNTIF($A$2:A3622,A3622)&gt;1,"Duplicate","Unique")</f>
        <v>Unique</v>
      </c>
      <c r="C3622" s="1" t="s">
        <v>7385</v>
      </c>
      <c r="D3622" s="1" t="s">
        <v>102</v>
      </c>
      <c r="E3622" s="1" t="str">
        <f t="shared" si="393"/>
        <v>Submitted</v>
      </c>
      <c r="F3622" s="1" t="s">
        <v>35</v>
      </c>
      <c r="G3622" s="1">
        <v>36</v>
      </c>
      <c r="H3622" s="1" t="s">
        <v>36</v>
      </c>
      <c r="I3622" s="1" t="s">
        <v>25</v>
      </c>
      <c r="J3622" s="1" t="s">
        <v>49</v>
      </c>
      <c r="K3622" s="4">
        <v>2460333</v>
      </c>
      <c r="L3622" s="4" t="str">
        <f t="shared" si="394"/>
        <v>Submitted</v>
      </c>
      <c r="M3622" s="1">
        <v>655</v>
      </c>
      <c r="N3622" s="1" t="str">
        <f t="shared" si="395"/>
        <v>low_risk</v>
      </c>
      <c r="O3622" s="1" t="str">
        <f t="shared" si="396"/>
        <v>Excellent</v>
      </c>
      <c r="P3622" s="1" t="str">
        <f t="shared" si="397"/>
        <v>Submitted</v>
      </c>
      <c r="Q3622" s="1" t="str">
        <f t="shared" si="398"/>
        <v>Valid</v>
      </c>
      <c r="R3622" s="1" t="s">
        <v>27</v>
      </c>
      <c r="S3622" s="4">
        <v>270315</v>
      </c>
      <c r="T3622" s="1">
        <v>17.02</v>
      </c>
      <c r="U3622" s="1">
        <v>60</v>
      </c>
      <c r="V3622" s="1">
        <v>4505.25</v>
      </c>
      <c r="W3622" s="4">
        <f t="shared" si="399"/>
        <v>383396.77499999997</v>
      </c>
      <c r="X3622" s="1" t="s">
        <v>28</v>
      </c>
      <c r="Y3622" s="1" t="s">
        <v>29</v>
      </c>
      <c r="Z3622" s="8">
        <v>49084</v>
      </c>
      <c r="AA3622" s="8" t="str">
        <f>TEXT(Table2[[#This Row],[Application_Date]],"yyy")</f>
        <v>2034</v>
      </c>
      <c r="AB3622" s="8" t="str">
        <f>TEXT(Table2[[#This Row],[Application_Date]],"mmmm")</f>
        <v>May</v>
      </c>
      <c r="AC3622" s="1" t="s">
        <v>52</v>
      </c>
      <c r="AD3622" s="1" t="s">
        <v>30</v>
      </c>
      <c r="AE3622" s="1" t="s">
        <v>62</v>
      </c>
    </row>
    <row r="3623" spans="1:31" x14ac:dyDescent="0.25">
      <c r="A3623" s="1" t="s">
        <v>7386</v>
      </c>
      <c r="B3623" s="1" t="str">
        <f>IF(COUNTIF($A$2:A3623,A3623)&gt;1,"Duplicate","Unique")</f>
        <v>Unique</v>
      </c>
      <c r="C3623" s="1" t="s">
        <v>7387</v>
      </c>
      <c r="D3623" s="1" t="s">
        <v>454</v>
      </c>
      <c r="E3623" s="1" t="str">
        <f t="shared" si="393"/>
        <v>Submitted</v>
      </c>
      <c r="F3623" s="1" t="s">
        <v>35</v>
      </c>
      <c r="G3623" s="1">
        <v>63</v>
      </c>
      <c r="H3623" s="1" t="s">
        <v>36</v>
      </c>
      <c r="I3623" s="1" t="s">
        <v>48</v>
      </c>
      <c r="J3623" s="1" t="s">
        <v>37</v>
      </c>
      <c r="K3623" s="4">
        <v>2068490</v>
      </c>
      <c r="L3623" s="4" t="str">
        <f t="shared" si="394"/>
        <v>Submitted</v>
      </c>
      <c r="M3623" s="1">
        <v>810</v>
      </c>
      <c r="N3623" s="1" t="str">
        <f t="shared" si="395"/>
        <v>medium_risk</v>
      </c>
      <c r="O3623" s="1" t="str">
        <f t="shared" si="396"/>
        <v>Excellent</v>
      </c>
      <c r="P3623" s="1" t="str">
        <f t="shared" si="397"/>
        <v>Submitted</v>
      </c>
      <c r="Q3623" s="1" t="str">
        <f t="shared" si="398"/>
        <v>Valid</v>
      </c>
      <c r="R3623" s="1" t="s">
        <v>27</v>
      </c>
      <c r="S3623" s="4">
        <v>1040857</v>
      </c>
      <c r="T3623" s="1">
        <v>7.36</v>
      </c>
      <c r="U3623" s="1">
        <v>12</v>
      </c>
      <c r="V3623" s="1">
        <v>86738.08</v>
      </c>
      <c r="W3623" s="4">
        <f t="shared" si="399"/>
        <v>640451.961596195</v>
      </c>
      <c r="X3623" s="1" t="s">
        <v>28</v>
      </c>
      <c r="Y3623" s="1" t="s">
        <v>29</v>
      </c>
      <c r="Z3623" s="8">
        <v>49085</v>
      </c>
      <c r="AA3623" s="8" t="str">
        <f>TEXT(Table2[[#This Row],[Application_Date]],"yyy")</f>
        <v>2034</v>
      </c>
      <c r="AB3623" s="8" t="str">
        <f>TEXT(Table2[[#This Row],[Application_Date]],"mmmm")</f>
        <v>May</v>
      </c>
      <c r="AC3623" s="1" t="s">
        <v>61</v>
      </c>
      <c r="AD3623" s="1" t="s">
        <v>42</v>
      </c>
      <c r="AE3623" s="1" t="s">
        <v>31</v>
      </c>
    </row>
    <row r="3624" spans="1:31" x14ac:dyDescent="0.25">
      <c r="A3624" s="1" t="s">
        <v>7388</v>
      </c>
      <c r="B3624" s="1" t="str">
        <f>IF(COUNTIF($A$2:A3624,A3624)&gt;1,"Duplicate","Unique")</f>
        <v>Unique</v>
      </c>
      <c r="C3624" s="1" t="s">
        <v>7389</v>
      </c>
      <c r="D3624" s="1" t="s">
        <v>99</v>
      </c>
      <c r="E3624" s="1" t="str">
        <f t="shared" si="393"/>
        <v>Submitted</v>
      </c>
      <c r="F3624" s="1" t="s">
        <v>35</v>
      </c>
      <c r="G3624" s="1">
        <v>42</v>
      </c>
      <c r="H3624" s="1" t="s">
        <v>24</v>
      </c>
      <c r="I3624" s="1" t="s">
        <v>25</v>
      </c>
      <c r="J3624" s="1" t="s">
        <v>49</v>
      </c>
      <c r="K3624" s="4">
        <v>1703790</v>
      </c>
      <c r="L3624" s="4" t="str">
        <f t="shared" si="394"/>
        <v>Submitted</v>
      </c>
      <c r="M3624" s="1">
        <v>758</v>
      </c>
      <c r="N3624" s="1" t="str">
        <f t="shared" si="395"/>
        <v>medium_risk</v>
      </c>
      <c r="O3624" s="1" t="str">
        <f t="shared" si="396"/>
        <v>Excellent</v>
      </c>
      <c r="P3624" s="1" t="str">
        <f t="shared" si="397"/>
        <v>Submitted</v>
      </c>
      <c r="Q3624" s="1" t="str">
        <f t="shared" si="398"/>
        <v>Valid</v>
      </c>
      <c r="R3624" s="1" t="s">
        <v>38</v>
      </c>
      <c r="S3624" s="4">
        <v>1162641</v>
      </c>
      <c r="T3624" s="1">
        <v>13.72</v>
      </c>
      <c r="U3624" s="1">
        <v>24</v>
      </c>
      <c r="V3624" s="1">
        <v>48443.38</v>
      </c>
      <c r="W3624" s="4">
        <f t="shared" si="399"/>
        <v>1329286.2250475318</v>
      </c>
      <c r="X3624" s="1" t="s">
        <v>59</v>
      </c>
      <c r="Y3624" s="1" t="s">
        <v>60</v>
      </c>
      <c r="Z3624" s="8">
        <v>49086</v>
      </c>
      <c r="AA3624" s="8" t="str">
        <f>TEXT(Table2[[#This Row],[Application_Date]],"yyy")</f>
        <v>2034</v>
      </c>
      <c r="AB3624" s="8" t="str">
        <f>TEXT(Table2[[#This Row],[Application_Date]],"mmmm")</f>
        <v>May</v>
      </c>
      <c r="AC3624" s="1" t="s">
        <v>52</v>
      </c>
      <c r="AD3624" s="1" t="s">
        <v>30</v>
      </c>
      <c r="AE3624" s="1" t="s">
        <v>66</v>
      </c>
    </row>
    <row r="3625" spans="1:31" x14ac:dyDescent="0.25">
      <c r="A3625" s="1" t="s">
        <v>7390</v>
      </c>
      <c r="B3625" s="1" t="str">
        <f>IF(COUNTIF($A$2:A3625,A3625)&gt;1,"Duplicate","Unique")</f>
        <v>Unique</v>
      </c>
      <c r="C3625" s="1" t="s">
        <v>7391</v>
      </c>
      <c r="D3625" s="1" t="s">
        <v>154</v>
      </c>
      <c r="E3625" s="1" t="str">
        <f t="shared" si="393"/>
        <v>Submitted</v>
      </c>
      <c r="F3625" s="1" t="s">
        <v>35</v>
      </c>
      <c r="G3625" s="1">
        <v>32</v>
      </c>
      <c r="H3625" s="1" t="s">
        <v>36</v>
      </c>
      <c r="I3625" s="1" t="s">
        <v>48</v>
      </c>
      <c r="J3625" s="1" t="s">
        <v>70</v>
      </c>
      <c r="K3625" s="4">
        <v>2070732</v>
      </c>
      <c r="L3625" s="4" t="str">
        <f t="shared" si="394"/>
        <v>Submitted</v>
      </c>
      <c r="M3625" s="1">
        <v>837</v>
      </c>
      <c r="N3625" s="1" t="str">
        <f t="shared" si="395"/>
        <v>medium_risk</v>
      </c>
      <c r="O3625" s="1" t="str">
        <f t="shared" si="396"/>
        <v>Excellent</v>
      </c>
      <c r="P3625" s="1" t="str">
        <f t="shared" si="397"/>
        <v>Submitted</v>
      </c>
      <c r="Q3625" s="1" t="str">
        <f t="shared" si="398"/>
        <v>Valid</v>
      </c>
      <c r="R3625" s="1" t="s">
        <v>6</v>
      </c>
      <c r="S3625" s="4">
        <v>4904944</v>
      </c>
      <c r="T3625" s="1">
        <v>12.16</v>
      </c>
      <c r="U3625" s="1">
        <v>12</v>
      </c>
      <c r="V3625" s="1">
        <v>408745.33</v>
      </c>
      <c r="W3625" s="4">
        <f t="shared" si="399"/>
        <v>4971463.9706682311</v>
      </c>
      <c r="X3625" s="1" t="s">
        <v>50</v>
      </c>
      <c r="Y3625" s="1" t="s">
        <v>51</v>
      </c>
      <c r="Z3625" s="8">
        <v>49087</v>
      </c>
      <c r="AA3625" s="8" t="str">
        <f>TEXT(Table2[[#This Row],[Application_Date]],"yyy")</f>
        <v>2034</v>
      </c>
      <c r="AB3625" s="8" t="str">
        <f>TEXT(Table2[[#This Row],[Application_Date]],"mmmm")</f>
        <v>May</v>
      </c>
      <c r="AC3625" s="1" t="s">
        <v>61</v>
      </c>
      <c r="AD3625" s="1" t="s">
        <v>42</v>
      </c>
      <c r="AE3625" s="1" t="s">
        <v>62</v>
      </c>
    </row>
    <row r="3626" spans="1:31" x14ac:dyDescent="0.25">
      <c r="A3626" s="1" t="s">
        <v>7392</v>
      </c>
      <c r="B3626" s="1" t="str">
        <f>IF(COUNTIF($A$2:A3626,A3626)&gt;1,"Duplicate","Unique")</f>
        <v>Unique</v>
      </c>
      <c r="C3626" s="1" t="s">
        <v>7393</v>
      </c>
      <c r="D3626" s="1" t="s">
        <v>118</v>
      </c>
      <c r="E3626" s="1" t="str">
        <f t="shared" si="393"/>
        <v>Submitted</v>
      </c>
      <c r="F3626" s="1" t="s">
        <v>47</v>
      </c>
      <c r="G3626" s="1">
        <v>34</v>
      </c>
      <c r="H3626" s="1" t="s">
        <v>36</v>
      </c>
      <c r="I3626" s="1" t="s">
        <v>48</v>
      </c>
      <c r="J3626" s="1" t="s">
        <v>37</v>
      </c>
      <c r="K3626" s="4">
        <v>1487998</v>
      </c>
      <c r="L3626" s="4" t="str">
        <f t="shared" si="394"/>
        <v>Submitted</v>
      </c>
      <c r="M3626" s="1">
        <v>598</v>
      </c>
      <c r="N3626" s="1" t="str">
        <f t="shared" si="395"/>
        <v>High_risk</v>
      </c>
      <c r="O3626" s="1" t="str">
        <f t="shared" si="396"/>
        <v>Excellent</v>
      </c>
      <c r="P3626" s="1" t="str">
        <f t="shared" si="397"/>
        <v>Submitted</v>
      </c>
      <c r="Q3626" s="1" t="str">
        <f t="shared" si="398"/>
        <v>Valid</v>
      </c>
      <c r="R3626" s="1" t="s">
        <v>82</v>
      </c>
      <c r="S3626" s="4">
        <v>4171019</v>
      </c>
      <c r="T3626" s="1">
        <v>15.85</v>
      </c>
      <c r="U3626" s="1">
        <v>12</v>
      </c>
      <c r="V3626" s="1">
        <v>347584.92</v>
      </c>
      <c r="W3626" s="4">
        <f t="shared" si="399"/>
        <v>5509446.550692847</v>
      </c>
      <c r="X3626" s="1" t="s">
        <v>125</v>
      </c>
      <c r="Y3626" s="1" t="s">
        <v>96</v>
      </c>
      <c r="Z3626" s="8">
        <v>49088</v>
      </c>
      <c r="AA3626" s="8" t="str">
        <f>TEXT(Table2[[#This Row],[Application_Date]],"yyy")</f>
        <v>2034</v>
      </c>
      <c r="AB3626" s="8" t="str">
        <f>TEXT(Table2[[#This Row],[Application_Date]],"mmmm")</f>
        <v>May</v>
      </c>
      <c r="AC3626" s="1" t="s">
        <v>61</v>
      </c>
      <c r="AD3626" s="1" t="s">
        <v>42</v>
      </c>
      <c r="AE3626" s="1" t="s">
        <v>31</v>
      </c>
    </row>
    <row r="3627" spans="1:31" x14ac:dyDescent="0.25">
      <c r="A3627" s="1" t="s">
        <v>7394</v>
      </c>
      <c r="B3627" s="1" t="str">
        <f>IF(COUNTIF($A$2:A3627,A3627)&gt;1,"Duplicate","Unique")</f>
        <v>Unique</v>
      </c>
      <c r="C3627" s="1" t="s">
        <v>7395</v>
      </c>
      <c r="D3627" s="1" t="s">
        <v>58</v>
      </c>
      <c r="E3627" s="1" t="str">
        <f t="shared" si="393"/>
        <v>Submitted</v>
      </c>
      <c r="F3627" s="1" t="s">
        <v>47</v>
      </c>
      <c r="G3627" s="1">
        <v>34</v>
      </c>
      <c r="H3627" s="1" t="s">
        <v>24</v>
      </c>
      <c r="I3627" s="1" t="s">
        <v>48</v>
      </c>
      <c r="J3627" s="1" t="s">
        <v>37</v>
      </c>
      <c r="K3627" s="4">
        <v>1044091</v>
      </c>
      <c r="L3627" s="4" t="str">
        <f t="shared" si="394"/>
        <v>Submitted</v>
      </c>
      <c r="M3627" s="1">
        <v>326</v>
      </c>
      <c r="N3627" s="1" t="str">
        <f t="shared" si="395"/>
        <v>High_risk</v>
      </c>
      <c r="O3627" s="1" t="str">
        <f t="shared" si="396"/>
        <v>Excellent</v>
      </c>
      <c r="P3627" s="1" t="str">
        <f t="shared" si="397"/>
        <v>Submitted</v>
      </c>
      <c r="Q3627" s="1" t="str">
        <f t="shared" si="398"/>
        <v>Valid</v>
      </c>
      <c r="R3627" s="1" t="s">
        <v>27</v>
      </c>
      <c r="S3627" s="4">
        <v>1121285</v>
      </c>
      <c r="T3627" s="1">
        <v>7.09</v>
      </c>
      <c r="U3627" s="1">
        <v>36</v>
      </c>
      <c r="V3627" s="1">
        <v>31146.81</v>
      </c>
      <c r="W3627" s="4">
        <f t="shared" si="399"/>
        <v>662492.59070026584</v>
      </c>
      <c r="X3627" s="1" t="s">
        <v>28</v>
      </c>
      <c r="Y3627" s="1" t="s">
        <v>29</v>
      </c>
      <c r="Z3627" s="8">
        <v>49089</v>
      </c>
      <c r="AA3627" s="8" t="str">
        <f>TEXT(Table2[[#This Row],[Application_Date]],"yyy")</f>
        <v>2034</v>
      </c>
      <c r="AB3627" s="8" t="str">
        <f>TEXT(Table2[[#This Row],[Application_Date]],"mmmm")</f>
        <v>May</v>
      </c>
      <c r="AC3627" s="1" t="s">
        <v>61</v>
      </c>
      <c r="AD3627" s="1" t="s">
        <v>42</v>
      </c>
      <c r="AE3627" s="1" t="s">
        <v>43</v>
      </c>
    </row>
    <row r="3628" spans="1:31" x14ac:dyDescent="0.25">
      <c r="A3628" s="1" t="s">
        <v>7396</v>
      </c>
      <c r="B3628" s="1" t="str">
        <f>IF(COUNTIF($A$2:A3628,A3628)&gt;1,"Duplicate","Unique")</f>
        <v>Unique</v>
      </c>
      <c r="C3628" s="1" t="s">
        <v>7397</v>
      </c>
      <c r="D3628" s="1" t="s">
        <v>34</v>
      </c>
      <c r="E3628" s="1" t="str">
        <f t="shared" si="393"/>
        <v>Submitted</v>
      </c>
      <c r="F3628" s="1" t="s">
        <v>35</v>
      </c>
      <c r="G3628" s="1">
        <v>32</v>
      </c>
      <c r="H3628" s="1" t="s">
        <v>24</v>
      </c>
      <c r="I3628" s="1" t="s">
        <v>25</v>
      </c>
      <c r="J3628" s="1" t="s">
        <v>70</v>
      </c>
      <c r="K3628" s="4">
        <v>990515</v>
      </c>
      <c r="L3628" s="4" t="str">
        <f t="shared" si="394"/>
        <v>Submitted</v>
      </c>
      <c r="M3628" s="1">
        <v>402</v>
      </c>
      <c r="N3628" s="1" t="str">
        <f t="shared" si="395"/>
        <v>High_risk</v>
      </c>
      <c r="O3628" s="1" t="str">
        <f t="shared" si="396"/>
        <v>Excellent</v>
      </c>
      <c r="P3628" s="1" t="str">
        <f t="shared" si="397"/>
        <v>Submitted</v>
      </c>
      <c r="Q3628" s="1" t="str">
        <f t="shared" si="398"/>
        <v>Valid</v>
      </c>
      <c r="R3628" s="1" t="s">
        <v>38</v>
      </c>
      <c r="S3628" s="4">
        <v>4674150</v>
      </c>
      <c r="T3628" s="1">
        <v>15.38</v>
      </c>
      <c r="U3628" s="1">
        <v>120</v>
      </c>
      <c r="V3628" s="1">
        <v>38951.25</v>
      </c>
      <c r="W3628" s="4">
        <f t="shared" si="399"/>
        <v>5990702.25</v>
      </c>
      <c r="X3628" s="1" t="s">
        <v>95</v>
      </c>
      <c r="Y3628" s="1" t="s">
        <v>96</v>
      </c>
      <c r="Z3628" s="8">
        <v>49090</v>
      </c>
      <c r="AA3628" s="8" t="str">
        <f>TEXT(Table2[[#This Row],[Application_Date]],"yyy")</f>
        <v>2034</v>
      </c>
      <c r="AB3628" s="8" t="str">
        <f>TEXT(Table2[[#This Row],[Application_Date]],"mmmm")</f>
        <v>May</v>
      </c>
      <c r="AC3628" s="1" t="s">
        <v>52</v>
      </c>
      <c r="AD3628" s="1" t="s">
        <v>30</v>
      </c>
      <c r="AE3628" s="1" t="s">
        <v>66</v>
      </c>
    </row>
    <row r="3629" spans="1:31" x14ac:dyDescent="0.25">
      <c r="A3629" s="1" t="s">
        <v>7398</v>
      </c>
      <c r="B3629" s="1" t="str">
        <f>IF(COUNTIF($A$2:A3629,A3629)&gt;1,"Duplicate","Unique")</f>
        <v>Unique</v>
      </c>
      <c r="C3629" s="1" t="s">
        <v>7399</v>
      </c>
      <c r="D3629" s="1" t="s">
        <v>366</v>
      </c>
      <c r="E3629" s="1" t="str">
        <f t="shared" si="393"/>
        <v>Submitted</v>
      </c>
      <c r="F3629" s="1" t="s">
        <v>47</v>
      </c>
      <c r="G3629" s="1">
        <v>55</v>
      </c>
      <c r="H3629" s="1" t="s">
        <v>24</v>
      </c>
      <c r="I3629" s="1" t="s">
        <v>25</v>
      </c>
      <c r="J3629" s="1" t="s">
        <v>26</v>
      </c>
      <c r="K3629" s="4">
        <v>2373671</v>
      </c>
      <c r="L3629" s="4" t="str">
        <f t="shared" si="394"/>
        <v>Submitted</v>
      </c>
      <c r="M3629" s="1">
        <v>409</v>
      </c>
      <c r="N3629" s="1" t="str">
        <f t="shared" si="395"/>
        <v>High_risk</v>
      </c>
      <c r="O3629" s="1" t="str">
        <f t="shared" si="396"/>
        <v>Excellent</v>
      </c>
      <c r="P3629" s="1" t="str">
        <f t="shared" si="397"/>
        <v>Submitted</v>
      </c>
      <c r="Q3629" s="1" t="str">
        <f t="shared" si="398"/>
        <v>Valid</v>
      </c>
      <c r="R3629" s="1" t="s">
        <v>6</v>
      </c>
      <c r="S3629" s="4">
        <v>4479931</v>
      </c>
      <c r="T3629" s="1">
        <v>10.02</v>
      </c>
      <c r="U3629" s="1">
        <v>120</v>
      </c>
      <c r="V3629" s="1">
        <v>37332.76</v>
      </c>
      <c r="W3629" s="4">
        <f t="shared" si="399"/>
        <v>3740742.3849999998</v>
      </c>
      <c r="X3629" s="1" t="s">
        <v>105</v>
      </c>
      <c r="Y3629" s="1" t="s">
        <v>106</v>
      </c>
      <c r="Z3629" s="8">
        <v>49091</v>
      </c>
      <c r="AA3629" s="8" t="str">
        <f>TEXT(Table2[[#This Row],[Application_Date]],"yyy")</f>
        <v>2034</v>
      </c>
      <c r="AB3629" s="8" t="str">
        <f>TEXT(Table2[[#This Row],[Application_Date]],"mmmm")</f>
        <v>May</v>
      </c>
      <c r="AC3629" s="1" t="s">
        <v>61</v>
      </c>
      <c r="AD3629" s="1" t="s">
        <v>30</v>
      </c>
      <c r="AE3629" s="1" t="s">
        <v>66</v>
      </c>
    </row>
    <row r="3630" spans="1:31" x14ac:dyDescent="0.25">
      <c r="A3630" s="1" t="s">
        <v>7400</v>
      </c>
      <c r="B3630" s="1" t="str">
        <f>IF(COUNTIF($A$2:A3630,A3630)&gt;1,"Duplicate","Unique")</f>
        <v>Unique</v>
      </c>
      <c r="C3630" s="1" t="s">
        <v>7401</v>
      </c>
      <c r="D3630" s="1" t="s">
        <v>177</v>
      </c>
      <c r="E3630" s="1" t="str">
        <f t="shared" si="393"/>
        <v>Submitted</v>
      </c>
      <c r="F3630" s="1" t="s">
        <v>47</v>
      </c>
      <c r="G3630" s="1">
        <v>42</v>
      </c>
      <c r="H3630" s="1" t="s">
        <v>24</v>
      </c>
      <c r="I3630" s="1" t="s">
        <v>25</v>
      </c>
      <c r="J3630" s="1" t="s">
        <v>70</v>
      </c>
      <c r="K3630" s="4">
        <v>470934</v>
      </c>
      <c r="L3630" s="4" t="str">
        <f t="shared" si="394"/>
        <v>Submitted</v>
      </c>
      <c r="M3630" s="1">
        <v>597</v>
      </c>
      <c r="N3630" s="1" t="str">
        <f t="shared" si="395"/>
        <v>High_risk</v>
      </c>
      <c r="O3630" s="1" t="str">
        <f t="shared" si="396"/>
        <v>Excellent</v>
      </c>
      <c r="P3630" s="1" t="str">
        <f t="shared" si="397"/>
        <v>Submitted</v>
      </c>
      <c r="Q3630" s="1" t="str">
        <f t="shared" si="398"/>
        <v>Valid</v>
      </c>
      <c r="R3630" s="1" t="s">
        <v>38</v>
      </c>
      <c r="S3630" s="4">
        <v>3204857</v>
      </c>
      <c r="T3630" s="1">
        <v>17.489999999999998</v>
      </c>
      <c r="U3630" s="1">
        <v>12</v>
      </c>
      <c r="V3630" s="1">
        <v>267071.42</v>
      </c>
      <c r="W3630" s="4">
        <f t="shared" si="399"/>
        <v>4671175.350355288</v>
      </c>
      <c r="X3630" s="1" t="s">
        <v>59</v>
      </c>
      <c r="Y3630" s="1" t="s">
        <v>60</v>
      </c>
      <c r="Z3630" s="8">
        <v>49092</v>
      </c>
      <c r="AA3630" s="8" t="str">
        <f>TEXT(Table2[[#This Row],[Application_Date]],"yyy")</f>
        <v>2034</v>
      </c>
      <c r="AB3630" s="8" t="str">
        <f>TEXT(Table2[[#This Row],[Application_Date]],"mmmm")</f>
        <v>May</v>
      </c>
      <c r="AC3630" s="1" t="s">
        <v>52</v>
      </c>
      <c r="AD3630" s="1" t="s">
        <v>30</v>
      </c>
      <c r="AE3630" s="1" t="s">
        <v>66</v>
      </c>
    </row>
    <row r="3631" spans="1:31" x14ac:dyDescent="0.25">
      <c r="A3631" s="1" t="s">
        <v>7402</v>
      </c>
      <c r="B3631" s="1" t="str">
        <f>IF(COUNTIF($A$2:A3631,A3631)&gt;1,"Duplicate","Unique")</f>
        <v>Unique</v>
      </c>
      <c r="C3631" s="1" t="s">
        <v>7403</v>
      </c>
      <c r="D3631" s="1" t="s">
        <v>207</v>
      </c>
      <c r="E3631" s="1" t="str">
        <f t="shared" si="393"/>
        <v>Submitted</v>
      </c>
      <c r="F3631" s="1" t="s">
        <v>47</v>
      </c>
      <c r="G3631" s="1">
        <v>51</v>
      </c>
      <c r="H3631" s="1" t="s">
        <v>24</v>
      </c>
      <c r="I3631" s="1" t="s">
        <v>48</v>
      </c>
      <c r="J3631" s="1" t="s">
        <v>70</v>
      </c>
      <c r="K3631" s="4">
        <v>2422689</v>
      </c>
      <c r="L3631" s="4" t="str">
        <f t="shared" si="394"/>
        <v>Submitted</v>
      </c>
      <c r="M3631" s="1">
        <v>635</v>
      </c>
      <c r="N3631" s="1" t="str">
        <f t="shared" si="395"/>
        <v>low_risk</v>
      </c>
      <c r="O3631" s="1" t="str">
        <f t="shared" si="396"/>
        <v>Excellent</v>
      </c>
      <c r="P3631" s="1" t="str">
        <f t="shared" si="397"/>
        <v>Submitted</v>
      </c>
      <c r="Q3631" s="1" t="str">
        <f t="shared" si="398"/>
        <v>Valid</v>
      </c>
      <c r="R3631" s="1" t="s">
        <v>38</v>
      </c>
      <c r="S3631" s="4">
        <v>511563</v>
      </c>
      <c r="T3631" s="1">
        <v>9.0399999999999991</v>
      </c>
      <c r="U3631" s="1">
        <v>12</v>
      </c>
      <c r="V3631" s="1">
        <v>42630.25</v>
      </c>
      <c r="W3631" s="4">
        <f t="shared" si="399"/>
        <v>385834.57689335826</v>
      </c>
      <c r="X3631" s="1" t="s">
        <v>95</v>
      </c>
      <c r="Y3631" s="1" t="s">
        <v>96</v>
      </c>
      <c r="Z3631" s="8">
        <v>49093</v>
      </c>
      <c r="AA3631" s="8" t="str">
        <f>TEXT(Table2[[#This Row],[Application_Date]],"yyy")</f>
        <v>2034</v>
      </c>
      <c r="AB3631" s="8" t="str">
        <f>TEXT(Table2[[#This Row],[Application_Date]],"mmmm")</f>
        <v>May</v>
      </c>
      <c r="AC3631" s="1" t="s">
        <v>61</v>
      </c>
      <c r="AD3631" s="1" t="s">
        <v>30</v>
      </c>
      <c r="AE3631" s="1" t="s">
        <v>62</v>
      </c>
    </row>
    <row r="3632" spans="1:31" x14ac:dyDescent="0.25">
      <c r="A3632" s="1" t="s">
        <v>7404</v>
      </c>
      <c r="B3632" s="1" t="str">
        <f>IF(COUNTIF($A$2:A3632,A3632)&gt;1,"Duplicate","Unique")</f>
        <v>Unique</v>
      </c>
      <c r="C3632" s="1" t="s">
        <v>7405</v>
      </c>
      <c r="D3632" s="1" t="s">
        <v>214</v>
      </c>
      <c r="E3632" s="1" t="str">
        <f t="shared" si="393"/>
        <v>Submitted</v>
      </c>
      <c r="F3632" s="1" t="s">
        <v>47</v>
      </c>
      <c r="G3632" s="1">
        <v>43</v>
      </c>
      <c r="H3632" s="1" t="s">
        <v>24</v>
      </c>
      <c r="I3632" s="1" t="s">
        <v>25</v>
      </c>
      <c r="J3632" s="1" t="s">
        <v>26</v>
      </c>
      <c r="K3632" s="4">
        <v>1504086</v>
      </c>
      <c r="L3632" s="4" t="str">
        <f t="shared" si="394"/>
        <v>Submitted</v>
      </c>
      <c r="M3632" s="1">
        <v>439</v>
      </c>
      <c r="N3632" s="1" t="str">
        <f t="shared" si="395"/>
        <v>High_risk</v>
      </c>
      <c r="O3632" s="1" t="str">
        <f t="shared" si="396"/>
        <v>Excellent</v>
      </c>
      <c r="P3632" s="1" t="str">
        <f t="shared" si="397"/>
        <v>Submitted</v>
      </c>
      <c r="Q3632" s="1" t="str">
        <f t="shared" si="398"/>
        <v>Valid</v>
      </c>
      <c r="R3632" s="1" t="s">
        <v>82</v>
      </c>
      <c r="S3632" s="4">
        <v>446098</v>
      </c>
      <c r="T3632" s="1">
        <v>18.68</v>
      </c>
      <c r="U3632" s="1">
        <v>24</v>
      </c>
      <c r="V3632" s="1">
        <v>18587.419999999998</v>
      </c>
      <c r="W3632" s="4">
        <f t="shared" si="399"/>
        <v>694425.88678080903</v>
      </c>
      <c r="X3632" s="1" t="s">
        <v>105</v>
      </c>
      <c r="Y3632" s="1" t="s">
        <v>106</v>
      </c>
      <c r="Z3632" s="8">
        <v>49094</v>
      </c>
      <c r="AA3632" s="8" t="str">
        <f>TEXT(Table2[[#This Row],[Application_Date]],"yyy")</f>
        <v>2034</v>
      </c>
      <c r="AB3632" s="8" t="str">
        <f>TEXT(Table2[[#This Row],[Application_Date]],"mmmm")</f>
        <v>May</v>
      </c>
      <c r="AC3632" s="1" t="s">
        <v>41</v>
      </c>
      <c r="AD3632" s="1" t="s">
        <v>30</v>
      </c>
      <c r="AE3632" s="1" t="s">
        <v>43</v>
      </c>
    </row>
    <row r="3633" spans="1:31" x14ac:dyDescent="0.25">
      <c r="A3633" s="1" t="s">
        <v>7406</v>
      </c>
      <c r="B3633" s="1" t="str">
        <f>IF(COUNTIF($A$2:A3633,A3633)&gt;1,"Duplicate","Unique")</f>
        <v>Unique</v>
      </c>
      <c r="C3633" s="1" t="s">
        <v>7407</v>
      </c>
      <c r="D3633" s="1" t="s">
        <v>1280</v>
      </c>
      <c r="E3633" s="1" t="str">
        <f t="shared" si="393"/>
        <v>Submitted</v>
      </c>
      <c r="F3633" s="1" t="s">
        <v>35</v>
      </c>
      <c r="G3633" s="1">
        <v>41</v>
      </c>
      <c r="H3633" s="1" t="s">
        <v>24</v>
      </c>
      <c r="I3633" s="1" t="s">
        <v>48</v>
      </c>
      <c r="J3633" s="1" t="s">
        <v>26</v>
      </c>
      <c r="K3633" s="4">
        <v>1689995</v>
      </c>
      <c r="L3633" s="4" t="str">
        <f t="shared" si="394"/>
        <v>Submitted</v>
      </c>
      <c r="M3633" s="1">
        <v>677</v>
      </c>
      <c r="N3633" s="1" t="str">
        <f t="shared" si="395"/>
        <v>low_risk</v>
      </c>
      <c r="O3633" s="1" t="str">
        <f t="shared" si="396"/>
        <v>Excellent</v>
      </c>
      <c r="P3633" s="1" t="str">
        <f t="shared" si="397"/>
        <v>Submitted</v>
      </c>
      <c r="Q3633" s="1" t="str">
        <f t="shared" si="398"/>
        <v>Valid</v>
      </c>
      <c r="R3633" s="1" t="s">
        <v>6</v>
      </c>
      <c r="S3633" s="4">
        <v>4241292</v>
      </c>
      <c r="T3633" s="1">
        <v>14.64</v>
      </c>
      <c r="U3633" s="1">
        <v>12</v>
      </c>
      <c r="V3633" s="1">
        <v>353441</v>
      </c>
      <c r="W3633" s="4">
        <f t="shared" si="399"/>
        <v>5174737.3608958069</v>
      </c>
      <c r="X3633" s="1" t="s">
        <v>28</v>
      </c>
      <c r="Y3633" s="1" t="s">
        <v>29</v>
      </c>
      <c r="Z3633" s="8">
        <v>49095</v>
      </c>
      <c r="AA3633" s="8" t="str">
        <f>TEXT(Table2[[#This Row],[Application_Date]],"yyy")</f>
        <v>2034</v>
      </c>
      <c r="AB3633" s="8" t="str">
        <f>TEXT(Table2[[#This Row],[Application_Date]],"mmmm")</f>
        <v>May</v>
      </c>
      <c r="AC3633" s="1" t="s">
        <v>41</v>
      </c>
      <c r="AD3633" s="1" t="s">
        <v>42</v>
      </c>
      <c r="AE3633" s="1" t="s">
        <v>31</v>
      </c>
    </row>
    <row r="3634" spans="1:31" x14ac:dyDescent="0.25">
      <c r="A3634" s="1" t="s">
        <v>7408</v>
      </c>
      <c r="B3634" s="1" t="str">
        <f>IF(COUNTIF($A$2:A3634,A3634)&gt;1,"Duplicate","Unique")</f>
        <v>Unique</v>
      </c>
      <c r="C3634" s="1" t="s">
        <v>7409</v>
      </c>
      <c r="D3634" s="1" t="s">
        <v>373</v>
      </c>
      <c r="E3634" s="1" t="str">
        <f t="shared" si="393"/>
        <v>Submitted</v>
      </c>
      <c r="F3634" s="1" t="s">
        <v>35</v>
      </c>
      <c r="G3634" s="1">
        <v>28</v>
      </c>
      <c r="H3634" s="1" t="s">
        <v>24</v>
      </c>
      <c r="I3634" s="1" t="s">
        <v>25</v>
      </c>
      <c r="J3634" s="1" t="s">
        <v>70</v>
      </c>
      <c r="K3634" s="4">
        <v>2476204</v>
      </c>
      <c r="L3634" s="4" t="str">
        <f t="shared" si="394"/>
        <v>Submitted</v>
      </c>
      <c r="M3634" s="1">
        <v>468</v>
      </c>
      <c r="N3634" s="1" t="str">
        <f t="shared" si="395"/>
        <v>High_risk</v>
      </c>
      <c r="O3634" s="1" t="str">
        <f t="shared" si="396"/>
        <v>Excellent</v>
      </c>
      <c r="P3634" s="1" t="str">
        <f t="shared" si="397"/>
        <v>Submitted</v>
      </c>
      <c r="Q3634" s="1" t="str">
        <f t="shared" si="398"/>
        <v>Valid</v>
      </c>
      <c r="R3634" s="1" t="s">
        <v>70</v>
      </c>
      <c r="S3634" s="4">
        <v>2051861</v>
      </c>
      <c r="T3634" s="1">
        <v>12.96</v>
      </c>
      <c r="U3634" s="1">
        <v>180</v>
      </c>
      <c r="V3634" s="1">
        <v>11399.23</v>
      </c>
      <c r="W3634" s="4">
        <f t="shared" si="399"/>
        <v>2216009.8800000004</v>
      </c>
      <c r="X3634" s="1" t="s">
        <v>59</v>
      </c>
      <c r="Y3634" s="1" t="s">
        <v>60</v>
      </c>
      <c r="Z3634" s="8">
        <v>49096</v>
      </c>
      <c r="AA3634" s="8" t="str">
        <f>TEXT(Table2[[#This Row],[Application_Date]],"yyy")</f>
        <v>2034</v>
      </c>
      <c r="AB3634" s="8" t="str">
        <f>TEXT(Table2[[#This Row],[Application_Date]],"mmmm")</f>
        <v>June</v>
      </c>
      <c r="AC3634" s="1" t="s">
        <v>61</v>
      </c>
      <c r="AD3634" s="1" t="s">
        <v>30</v>
      </c>
      <c r="AE3634" s="1" t="s">
        <v>62</v>
      </c>
    </row>
    <row r="3635" spans="1:31" x14ac:dyDescent="0.25">
      <c r="A3635" s="1" t="s">
        <v>7410</v>
      </c>
      <c r="B3635" s="1" t="str">
        <f>IF(COUNTIF($A$2:A3635,A3635)&gt;1,"Duplicate","Unique")</f>
        <v>Unique</v>
      </c>
      <c r="C3635" s="1" t="s">
        <v>7411</v>
      </c>
      <c r="D3635" s="1" t="s">
        <v>166</v>
      </c>
      <c r="E3635" s="1" t="str">
        <f t="shared" si="393"/>
        <v>Submitted</v>
      </c>
      <c r="F3635" s="1" t="s">
        <v>47</v>
      </c>
      <c r="G3635" s="1">
        <v>42</v>
      </c>
      <c r="H3635" s="1" t="s">
        <v>24</v>
      </c>
      <c r="I3635" s="1" t="s">
        <v>48</v>
      </c>
      <c r="J3635" s="1" t="s">
        <v>37</v>
      </c>
      <c r="K3635" s="4">
        <v>1127813</v>
      </c>
      <c r="L3635" s="4" t="str">
        <f t="shared" si="394"/>
        <v>Submitted</v>
      </c>
      <c r="M3635" s="1">
        <v>685</v>
      </c>
      <c r="N3635" s="1" t="str">
        <f t="shared" si="395"/>
        <v>low_risk</v>
      </c>
      <c r="O3635" s="1" t="str">
        <f t="shared" si="396"/>
        <v>Excellent</v>
      </c>
      <c r="P3635" s="1" t="str">
        <f t="shared" si="397"/>
        <v>Submitted</v>
      </c>
      <c r="Q3635" s="1" t="str">
        <f t="shared" si="398"/>
        <v>Valid</v>
      </c>
      <c r="R3635" s="1" t="s">
        <v>6</v>
      </c>
      <c r="S3635" s="4">
        <v>1648950</v>
      </c>
      <c r="T3635" s="1">
        <v>8</v>
      </c>
      <c r="U3635" s="1">
        <v>24</v>
      </c>
      <c r="V3635" s="1">
        <v>68706.25</v>
      </c>
      <c r="W3635" s="4">
        <f t="shared" si="399"/>
        <v>1099305.208927287</v>
      </c>
      <c r="X3635" s="1" t="s">
        <v>85</v>
      </c>
      <c r="Y3635" s="1" t="s">
        <v>86</v>
      </c>
      <c r="Z3635" s="8">
        <v>49097</v>
      </c>
      <c r="AA3635" s="8" t="str">
        <f>TEXT(Table2[[#This Row],[Application_Date]],"yyy")</f>
        <v>2034</v>
      </c>
      <c r="AB3635" s="8" t="str">
        <f>TEXT(Table2[[#This Row],[Application_Date]],"mmmm")</f>
        <v>June</v>
      </c>
      <c r="AC3635" s="1" t="s">
        <v>61</v>
      </c>
      <c r="AD3635" s="1" t="s">
        <v>30</v>
      </c>
      <c r="AE3635" s="1" t="s">
        <v>66</v>
      </c>
    </row>
    <row r="3636" spans="1:31" x14ac:dyDescent="0.25">
      <c r="A3636" s="1" t="s">
        <v>7412</v>
      </c>
      <c r="B3636" s="1" t="str">
        <f>IF(COUNTIF($A$2:A3636,A3636)&gt;1,"Duplicate","Unique")</f>
        <v>Unique</v>
      </c>
      <c r="C3636" s="1" t="s">
        <v>7413</v>
      </c>
      <c r="D3636" s="1" t="s">
        <v>406</v>
      </c>
      <c r="E3636" s="1" t="str">
        <f t="shared" si="393"/>
        <v>Submitted</v>
      </c>
      <c r="F3636" s="1" t="s">
        <v>35</v>
      </c>
      <c r="G3636" s="1">
        <v>20</v>
      </c>
      <c r="H3636" s="1" t="s">
        <v>36</v>
      </c>
      <c r="I3636" s="1" t="s">
        <v>48</v>
      </c>
      <c r="J3636" s="1" t="s">
        <v>37</v>
      </c>
      <c r="K3636" s="4">
        <v>1388880</v>
      </c>
      <c r="L3636" s="4" t="str">
        <f t="shared" si="394"/>
        <v>Submitted</v>
      </c>
      <c r="M3636" s="1">
        <v>490</v>
      </c>
      <c r="N3636" s="1" t="str">
        <f t="shared" si="395"/>
        <v>High_risk</v>
      </c>
      <c r="O3636" s="1" t="str">
        <f t="shared" si="396"/>
        <v>Excellent</v>
      </c>
      <c r="P3636" s="1" t="str">
        <f t="shared" si="397"/>
        <v>Submitted</v>
      </c>
      <c r="Q3636" s="1" t="str">
        <f t="shared" si="398"/>
        <v>Valid</v>
      </c>
      <c r="R3636" s="1" t="s">
        <v>82</v>
      </c>
      <c r="S3636" s="4">
        <v>3027842</v>
      </c>
      <c r="T3636" s="1">
        <v>13.99</v>
      </c>
      <c r="U3636" s="1">
        <v>180</v>
      </c>
      <c r="V3636" s="1">
        <v>16821.34</v>
      </c>
      <c r="W3636" s="4">
        <f t="shared" si="399"/>
        <v>3529959.1316666664</v>
      </c>
      <c r="X3636" s="1" t="s">
        <v>105</v>
      </c>
      <c r="Y3636" s="1" t="s">
        <v>106</v>
      </c>
      <c r="Z3636" s="8">
        <v>49098</v>
      </c>
      <c r="AA3636" s="8" t="str">
        <f>TEXT(Table2[[#This Row],[Application_Date]],"yyy")</f>
        <v>2034</v>
      </c>
      <c r="AB3636" s="8" t="str">
        <f>TEXT(Table2[[#This Row],[Application_Date]],"mmmm")</f>
        <v>June</v>
      </c>
      <c r="AC3636" s="1" t="s">
        <v>61</v>
      </c>
      <c r="AD3636" s="1" t="s">
        <v>42</v>
      </c>
      <c r="AE3636" s="1" t="s">
        <v>43</v>
      </c>
    </row>
    <row r="3637" spans="1:31" x14ac:dyDescent="0.25">
      <c r="A3637" s="1" t="s">
        <v>7414</v>
      </c>
      <c r="B3637" s="1" t="str">
        <f>IF(COUNTIF($A$2:A3637,A3637)&gt;1,"Duplicate","Unique")</f>
        <v>Unique</v>
      </c>
      <c r="C3637" s="1" t="s">
        <v>7415</v>
      </c>
      <c r="D3637" s="1" t="s">
        <v>151</v>
      </c>
      <c r="E3637" s="1" t="str">
        <f t="shared" si="393"/>
        <v>Submitted</v>
      </c>
      <c r="F3637" s="1" t="s">
        <v>47</v>
      </c>
      <c r="G3637" s="1">
        <v>37</v>
      </c>
      <c r="H3637" s="1" t="s">
        <v>36</v>
      </c>
      <c r="I3637" s="1" t="s">
        <v>25</v>
      </c>
      <c r="J3637" s="1" t="s">
        <v>37</v>
      </c>
      <c r="K3637" s="4">
        <v>1902305</v>
      </c>
      <c r="L3637" s="4" t="str">
        <f t="shared" si="394"/>
        <v>Submitted</v>
      </c>
      <c r="M3637" s="1">
        <v>866</v>
      </c>
      <c r="N3637" s="1" t="str">
        <f t="shared" si="395"/>
        <v>medium_risk</v>
      </c>
      <c r="O3637" s="1" t="str">
        <f t="shared" si="396"/>
        <v>Excellent</v>
      </c>
      <c r="P3637" s="1" t="str">
        <f t="shared" si="397"/>
        <v>Submitted</v>
      </c>
      <c r="Q3637" s="1" t="str">
        <f t="shared" si="398"/>
        <v>Valid</v>
      </c>
      <c r="R3637" s="1" t="s">
        <v>6</v>
      </c>
      <c r="S3637" s="4">
        <v>317664</v>
      </c>
      <c r="T3637" s="1">
        <v>12.15</v>
      </c>
      <c r="U3637" s="1">
        <v>12</v>
      </c>
      <c r="V3637" s="1">
        <v>26472</v>
      </c>
      <c r="W3637" s="4">
        <f t="shared" si="399"/>
        <v>321707.6837593292</v>
      </c>
      <c r="X3637" s="1" t="s">
        <v>105</v>
      </c>
      <c r="Y3637" s="1" t="s">
        <v>106</v>
      </c>
      <c r="Z3637" s="8">
        <v>49099</v>
      </c>
      <c r="AA3637" s="8" t="str">
        <f>TEXT(Table2[[#This Row],[Application_Date]],"yyy")</f>
        <v>2034</v>
      </c>
      <c r="AB3637" s="8" t="str">
        <f>TEXT(Table2[[#This Row],[Application_Date]],"mmmm")</f>
        <v>June</v>
      </c>
      <c r="AC3637" s="1" t="s">
        <v>61</v>
      </c>
      <c r="AD3637" s="1" t="s">
        <v>42</v>
      </c>
      <c r="AE3637" s="1" t="s">
        <v>43</v>
      </c>
    </row>
    <row r="3638" spans="1:31" x14ac:dyDescent="0.25">
      <c r="A3638" s="1" t="s">
        <v>7416</v>
      </c>
      <c r="B3638" s="1" t="str">
        <f>IF(COUNTIF($A$2:A3638,A3638)&gt;1,"Duplicate","Unique")</f>
        <v>Unique</v>
      </c>
      <c r="C3638" s="1" t="s">
        <v>7417</v>
      </c>
      <c r="D3638" s="1" t="s">
        <v>229</v>
      </c>
      <c r="E3638" s="1" t="str">
        <f t="shared" si="393"/>
        <v>Submitted</v>
      </c>
      <c r="F3638" s="1" t="s">
        <v>47</v>
      </c>
      <c r="G3638" s="1">
        <v>61</v>
      </c>
      <c r="H3638" s="1" t="s">
        <v>24</v>
      </c>
      <c r="I3638" s="1" t="s">
        <v>25</v>
      </c>
      <c r="J3638" s="1" t="s">
        <v>49</v>
      </c>
      <c r="K3638" s="4">
        <v>1179408</v>
      </c>
      <c r="L3638" s="4" t="str">
        <f t="shared" si="394"/>
        <v>Submitted</v>
      </c>
      <c r="M3638" s="1">
        <v>764</v>
      </c>
      <c r="N3638" s="1" t="str">
        <f t="shared" si="395"/>
        <v>medium_risk</v>
      </c>
      <c r="O3638" s="1" t="str">
        <f t="shared" si="396"/>
        <v>Excellent</v>
      </c>
      <c r="P3638" s="1" t="str">
        <f t="shared" si="397"/>
        <v>Submitted</v>
      </c>
      <c r="Q3638" s="1" t="str">
        <f t="shared" si="398"/>
        <v>Valid</v>
      </c>
      <c r="R3638" s="1" t="s">
        <v>70</v>
      </c>
      <c r="S3638" s="4">
        <v>3069643</v>
      </c>
      <c r="T3638" s="1">
        <v>16.34</v>
      </c>
      <c r="U3638" s="1">
        <v>36</v>
      </c>
      <c r="V3638" s="1">
        <v>85267.86</v>
      </c>
      <c r="W3638" s="4">
        <f t="shared" si="399"/>
        <v>4179830.55166682</v>
      </c>
      <c r="X3638" s="1" t="s">
        <v>59</v>
      </c>
      <c r="Y3638" s="1" t="s">
        <v>60</v>
      </c>
      <c r="Z3638" s="8">
        <v>49100</v>
      </c>
      <c r="AA3638" s="8" t="str">
        <f>TEXT(Table2[[#This Row],[Application_Date]],"yyy")</f>
        <v>2034</v>
      </c>
      <c r="AB3638" s="8" t="str">
        <f>TEXT(Table2[[#This Row],[Application_Date]],"mmmm")</f>
        <v>June</v>
      </c>
      <c r="AC3638" s="1" t="s">
        <v>41</v>
      </c>
      <c r="AD3638" s="1" t="s">
        <v>42</v>
      </c>
      <c r="AE3638" s="1" t="s">
        <v>43</v>
      </c>
    </row>
    <row r="3639" spans="1:31" x14ac:dyDescent="0.25">
      <c r="A3639" s="1" t="s">
        <v>7418</v>
      </c>
      <c r="B3639" s="1" t="str">
        <f>IF(COUNTIF($A$2:A3639,A3639)&gt;1,"Duplicate","Unique")</f>
        <v>Unique</v>
      </c>
      <c r="C3639" s="1" t="s">
        <v>7419</v>
      </c>
      <c r="D3639" s="1" t="s">
        <v>325</v>
      </c>
      <c r="E3639" s="1" t="str">
        <f t="shared" si="393"/>
        <v>Submitted</v>
      </c>
      <c r="F3639" s="1" t="s">
        <v>35</v>
      </c>
      <c r="G3639" s="1">
        <v>41</v>
      </c>
      <c r="H3639" s="1" t="s">
        <v>24</v>
      </c>
      <c r="I3639" s="1" t="s">
        <v>25</v>
      </c>
      <c r="J3639" s="1" t="s">
        <v>70</v>
      </c>
      <c r="K3639" s="4">
        <v>754955</v>
      </c>
      <c r="L3639" s="4" t="str">
        <f t="shared" si="394"/>
        <v>Submitted</v>
      </c>
      <c r="M3639" s="1">
        <v>370</v>
      </c>
      <c r="N3639" s="1" t="str">
        <f t="shared" si="395"/>
        <v>High_risk</v>
      </c>
      <c r="O3639" s="1" t="str">
        <f t="shared" si="396"/>
        <v>Excellent</v>
      </c>
      <c r="P3639" s="1" t="str">
        <f t="shared" si="397"/>
        <v>Submitted</v>
      </c>
      <c r="Q3639" s="1" t="str">
        <f t="shared" si="398"/>
        <v>Valid</v>
      </c>
      <c r="R3639" s="1" t="s">
        <v>82</v>
      </c>
      <c r="S3639" s="4">
        <v>254400</v>
      </c>
      <c r="T3639" s="1">
        <v>12.62</v>
      </c>
      <c r="U3639" s="1">
        <v>36</v>
      </c>
      <c r="V3639" s="1">
        <v>7066.67</v>
      </c>
      <c r="W3639" s="4">
        <f t="shared" si="399"/>
        <v>267544.00000155432</v>
      </c>
      <c r="X3639" s="1" t="s">
        <v>105</v>
      </c>
      <c r="Y3639" s="1" t="s">
        <v>106</v>
      </c>
      <c r="Z3639" s="8">
        <v>49101</v>
      </c>
      <c r="AA3639" s="8" t="str">
        <f>TEXT(Table2[[#This Row],[Application_Date]],"yyy")</f>
        <v>2034</v>
      </c>
      <c r="AB3639" s="8" t="str">
        <f>TEXT(Table2[[#This Row],[Application_Date]],"mmmm")</f>
        <v>June</v>
      </c>
      <c r="AC3639" s="1" t="s">
        <v>61</v>
      </c>
      <c r="AD3639" s="1" t="s">
        <v>42</v>
      </c>
      <c r="AE3639" s="1" t="s">
        <v>62</v>
      </c>
    </row>
    <row r="3640" spans="1:31" x14ac:dyDescent="0.25">
      <c r="A3640" s="1" t="s">
        <v>7420</v>
      </c>
      <c r="B3640" s="1" t="str">
        <f>IF(COUNTIF($A$2:A3640,A3640)&gt;1,"Duplicate","Unique")</f>
        <v>Unique</v>
      </c>
      <c r="C3640" s="1" t="s">
        <v>7421</v>
      </c>
      <c r="D3640" s="1" t="s">
        <v>180</v>
      </c>
      <c r="E3640" s="1" t="str">
        <f t="shared" si="393"/>
        <v>Submitted</v>
      </c>
      <c r="F3640" s="1" t="s">
        <v>47</v>
      </c>
      <c r="G3640" s="1">
        <v>32</v>
      </c>
      <c r="H3640" s="1" t="s">
        <v>36</v>
      </c>
      <c r="I3640" s="1" t="s">
        <v>25</v>
      </c>
      <c r="J3640" s="1" t="s">
        <v>49</v>
      </c>
      <c r="K3640" s="4">
        <v>1961952</v>
      </c>
      <c r="L3640" s="4" t="str">
        <f t="shared" si="394"/>
        <v>Submitted</v>
      </c>
      <c r="M3640" s="1">
        <v>413</v>
      </c>
      <c r="N3640" s="1" t="str">
        <f t="shared" si="395"/>
        <v>High_risk</v>
      </c>
      <c r="O3640" s="1" t="str">
        <f t="shared" si="396"/>
        <v>Excellent</v>
      </c>
      <c r="P3640" s="1" t="str">
        <f t="shared" si="397"/>
        <v>Submitted</v>
      </c>
      <c r="Q3640" s="1" t="str">
        <f t="shared" si="398"/>
        <v>Valid</v>
      </c>
      <c r="R3640" s="1" t="s">
        <v>70</v>
      </c>
      <c r="S3640" s="4">
        <v>4065620</v>
      </c>
      <c r="T3640" s="1">
        <v>17.39</v>
      </c>
      <c r="U3640" s="1">
        <v>60</v>
      </c>
      <c r="V3640" s="1">
        <v>67760.33</v>
      </c>
      <c r="W3640" s="4">
        <f t="shared" si="399"/>
        <v>5891760.9833333334</v>
      </c>
      <c r="X3640" s="1" t="s">
        <v>59</v>
      </c>
      <c r="Y3640" s="1" t="s">
        <v>60</v>
      </c>
      <c r="Z3640" s="8">
        <v>49102</v>
      </c>
      <c r="AA3640" s="8" t="str">
        <f>TEXT(Table2[[#This Row],[Application_Date]],"yyy")</f>
        <v>2034</v>
      </c>
      <c r="AB3640" s="8" t="str">
        <f>TEXT(Table2[[#This Row],[Application_Date]],"mmmm")</f>
        <v>June</v>
      </c>
      <c r="AC3640" s="1" t="s">
        <v>52</v>
      </c>
      <c r="AD3640" s="1" t="s">
        <v>30</v>
      </c>
      <c r="AE3640" s="1" t="s">
        <v>62</v>
      </c>
    </row>
    <row r="3641" spans="1:31" x14ac:dyDescent="0.25">
      <c r="A3641" s="1" t="s">
        <v>7422</v>
      </c>
      <c r="B3641" s="1" t="str">
        <f>IF(COUNTIF($A$2:A3641,A3641)&gt;1,"Duplicate","Unique")</f>
        <v>Unique</v>
      </c>
      <c r="C3641" s="1" t="s">
        <v>7423</v>
      </c>
      <c r="D3641" s="1" t="s">
        <v>166</v>
      </c>
      <c r="E3641" s="1" t="str">
        <f t="shared" si="393"/>
        <v>Submitted</v>
      </c>
      <c r="F3641" s="1" t="s">
        <v>35</v>
      </c>
      <c r="G3641" s="1">
        <v>54</v>
      </c>
      <c r="H3641" s="1" t="s">
        <v>36</v>
      </c>
      <c r="I3641" s="1" t="s">
        <v>48</v>
      </c>
      <c r="J3641" s="1" t="s">
        <v>26</v>
      </c>
      <c r="K3641" s="4">
        <v>2237838</v>
      </c>
      <c r="L3641" s="4" t="str">
        <f t="shared" si="394"/>
        <v>Submitted</v>
      </c>
      <c r="M3641" s="1">
        <v>851</v>
      </c>
      <c r="N3641" s="1" t="str">
        <f t="shared" si="395"/>
        <v>medium_risk</v>
      </c>
      <c r="O3641" s="1" t="str">
        <f t="shared" si="396"/>
        <v>Excellent</v>
      </c>
      <c r="P3641" s="1" t="str">
        <f t="shared" si="397"/>
        <v>Submitted</v>
      </c>
      <c r="Q3641" s="1" t="str">
        <f t="shared" si="398"/>
        <v>Valid</v>
      </c>
      <c r="R3641" s="1" t="s">
        <v>27</v>
      </c>
      <c r="S3641" s="4">
        <v>2599942</v>
      </c>
      <c r="T3641" s="1">
        <v>15.03</v>
      </c>
      <c r="U3641" s="1">
        <v>60</v>
      </c>
      <c r="V3641" s="1">
        <v>43332.37</v>
      </c>
      <c r="W3641" s="4">
        <f t="shared" si="399"/>
        <v>3256427.355</v>
      </c>
      <c r="X3641" s="1" t="s">
        <v>50</v>
      </c>
      <c r="Y3641" s="1" t="s">
        <v>51</v>
      </c>
      <c r="Z3641" s="8">
        <v>49103</v>
      </c>
      <c r="AA3641" s="8" t="str">
        <f>TEXT(Table2[[#This Row],[Application_Date]],"yyy")</f>
        <v>2034</v>
      </c>
      <c r="AB3641" s="8" t="str">
        <f>TEXT(Table2[[#This Row],[Application_Date]],"mmmm")</f>
        <v>June</v>
      </c>
      <c r="AC3641" s="1" t="s">
        <v>52</v>
      </c>
      <c r="AD3641" s="1" t="s">
        <v>42</v>
      </c>
      <c r="AE3641" s="1" t="s">
        <v>66</v>
      </c>
    </row>
    <row r="3642" spans="1:31" x14ac:dyDescent="0.25">
      <c r="A3642" s="1" t="s">
        <v>7424</v>
      </c>
      <c r="B3642" s="1" t="str">
        <f>IF(COUNTIF($A$2:A3642,A3642)&gt;1,"Duplicate","Unique")</f>
        <v>Unique</v>
      </c>
      <c r="C3642" s="1" t="s">
        <v>7425</v>
      </c>
      <c r="D3642" s="1" t="s">
        <v>130</v>
      </c>
      <c r="E3642" s="1" t="str">
        <f t="shared" si="393"/>
        <v>Submitted</v>
      </c>
      <c r="F3642" s="1" t="s">
        <v>35</v>
      </c>
      <c r="G3642" s="1">
        <v>37</v>
      </c>
      <c r="H3642" s="1" t="s">
        <v>24</v>
      </c>
      <c r="I3642" s="1" t="s">
        <v>25</v>
      </c>
      <c r="J3642" s="1" t="s">
        <v>26</v>
      </c>
      <c r="K3642" s="4">
        <v>750797</v>
      </c>
      <c r="L3642" s="4" t="str">
        <f t="shared" si="394"/>
        <v>Submitted</v>
      </c>
      <c r="M3642" s="1">
        <v>391</v>
      </c>
      <c r="N3642" s="1" t="str">
        <f t="shared" si="395"/>
        <v>High_risk</v>
      </c>
      <c r="O3642" s="1" t="str">
        <f t="shared" si="396"/>
        <v>Excellent</v>
      </c>
      <c r="P3642" s="1" t="str">
        <f t="shared" si="397"/>
        <v>Submitted</v>
      </c>
      <c r="Q3642" s="1" t="str">
        <f t="shared" si="398"/>
        <v>Valid</v>
      </c>
      <c r="R3642" s="1" t="s">
        <v>27</v>
      </c>
      <c r="S3642" s="4">
        <v>3967856</v>
      </c>
      <c r="T3642" s="1">
        <v>8.44</v>
      </c>
      <c r="U3642" s="1">
        <v>60</v>
      </c>
      <c r="V3642" s="1">
        <v>66130.929999999993</v>
      </c>
      <c r="W3642" s="4">
        <f t="shared" si="399"/>
        <v>2790725.3866667035</v>
      </c>
      <c r="X3642" s="1" t="s">
        <v>50</v>
      </c>
      <c r="Y3642" s="1" t="s">
        <v>51</v>
      </c>
      <c r="Z3642" s="8">
        <v>49104</v>
      </c>
      <c r="AA3642" s="8" t="str">
        <f>TEXT(Table2[[#This Row],[Application_Date]],"yyy")</f>
        <v>2034</v>
      </c>
      <c r="AB3642" s="8" t="str">
        <f>TEXT(Table2[[#This Row],[Application_Date]],"mmmm")</f>
        <v>June</v>
      </c>
      <c r="AC3642" s="1" t="s">
        <v>61</v>
      </c>
      <c r="AD3642" s="1" t="s">
        <v>30</v>
      </c>
      <c r="AE3642" s="1" t="s">
        <v>66</v>
      </c>
    </row>
    <row r="3643" spans="1:31" x14ac:dyDescent="0.25">
      <c r="A3643" s="1" t="s">
        <v>7426</v>
      </c>
      <c r="B3643" s="1" t="str">
        <f>IF(COUNTIF($A$2:A3643,A3643)&gt;1,"Duplicate","Unique")</f>
        <v>Unique</v>
      </c>
      <c r="C3643" s="1" t="s">
        <v>7427</v>
      </c>
      <c r="D3643" s="1" t="s">
        <v>572</v>
      </c>
      <c r="E3643" s="1" t="str">
        <f t="shared" si="393"/>
        <v>Submitted</v>
      </c>
      <c r="F3643" s="1" t="s">
        <v>35</v>
      </c>
      <c r="G3643" s="1">
        <v>55</v>
      </c>
      <c r="H3643" s="1" t="s">
        <v>24</v>
      </c>
      <c r="I3643" s="1" t="s">
        <v>25</v>
      </c>
      <c r="J3643" s="1" t="s">
        <v>70</v>
      </c>
      <c r="K3643" s="4">
        <v>1309137</v>
      </c>
      <c r="L3643" s="4" t="str">
        <f t="shared" si="394"/>
        <v>Submitted</v>
      </c>
      <c r="M3643" s="1">
        <v>950</v>
      </c>
      <c r="N3643" s="1" t="str">
        <f t="shared" si="395"/>
        <v>medium_risk</v>
      </c>
      <c r="O3643" s="1" t="str">
        <f t="shared" si="396"/>
        <v>Excellent</v>
      </c>
      <c r="P3643" s="1" t="str">
        <f t="shared" si="397"/>
        <v>Submitted</v>
      </c>
      <c r="Q3643" s="1" t="str">
        <f t="shared" si="398"/>
        <v>Invalid</v>
      </c>
      <c r="R3643" s="1" t="s">
        <v>70</v>
      </c>
      <c r="S3643" s="4">
        <v>4449979</v>
      </c>
      <c r="T3643" s="1">
        <v>10.130000000000001</v>
      </c>
      <c r="U3643" s="1">
        <v>180</v>
      </c>
      <c r="V3643" s="1">
        <v>24722.11</v>
      </c>
      <c r="W3643" s="4">
        <f t="shared" si="399"/>
        <v>3756523.9391666669</v>
      </c>
      <c r="X3643" s="1" t="s">
        <v>50</v>
      </c>
      <c r="Y3643" s="1" t="s">
        <v>51</v>
      </c>
      <c r="Z3643" s="8">
        <v>49105</v>
      </c>
      <c r="AA3643" s="8" t="str">
        <f>TEXT(Table2[[#This Row],[Application_Date]],"yyy")</f>
        <v>2034</v>
      </c>
      <c r="AB3643" s="8" t="str">
        <f>TEXT(Table2[[#This Row],[Application_Date]],"mmmm")</f>
        <v>June</v>
      </c>
      <c r="AC3643" s="1" t="s">
        <v>61</v>
      </c>
      <c r="AD3643" s="1" t="s">
        <v>30</v>
      </c>
      <c r="AE3643" s="1" t="s">
        <v>43</v>
      </c>
    </row>
    <row r="3644" spans="1:31" x14ac:dyDescent="0.25">
      <c r="A3644" s="1" t="s">
        <v>7428</v>
      </c>
      <c r="B3644" s="1" t="str">
        <f>IF(COUNTIF($A$2:A3644,A3644)&gt;1,"Duplicate","Unique")</f>
        <v>Unique</v>
      </c>
      <c r="C3644" s="1" t="s">
        <v>7429</v>
      </c>
      <c r="D3644" s="1" t="s">
        <v>1280</v>
      </c>
      <c r="E3644" s="1" t="str">
        <f t="shared" si="393"/>
        <v>Submitted</v>
      </c>
      <c r="F3644" s="1" t="s">
        <v>35</v>
      </c>
      <c r="G3644" s="1">
        <v>34</v>
      </c>
      <c r="H3644" s="1" t="s">
        <v>24</v>
      </c>
      <c r="I3644" s="1" t="s">
        <v>25</v>
      </c>
      <c r="J3644" s="1" t="s">
        <v>26</v>
      </c>
      <c r="K3644" s="4">
        <v>2120013</v>
      </c>
      <c r="L3644" s="4" t="str">
        <f t="shared" si="394"/>
        <v>Submitted</v>
      </c>
      <c r="M3644" s="1">
        <v>567</v>
      </c>
      <c r="N3644" s="1" t="str">
        <f t="shared" si="395"/>
        <v>High_risk</v>
      </c>
      <c r="O3644" s="1" t="str">
        <f t="shared" si="396"/>
        <v>Excellent</v>
      </c>
      <c r="P3644" s="1" t="str">
        <f t="shared" si="397"/>
        <v>Submitted</v>
      </c>
      <c r="Q3644" s="1" t="str">
        <f t="shared" si="398"/>
        <v>Valid</v>
      </c>
      <c r="R3644" s="1" t="s">
        <v>27</v>
      </c>
      <c r="S3644" s="4">
        <v>4745225</v>
      </c>
      <c r="T3644" s="1">
        <v>7.31</v>
      </c>
      <c r="U3644" s="1">
        <v>60</v>
      </c>
      <c r="V3644" s="1">
        <v>79087.08</v>
      </c>
      <c r="W3644" s="4">
        <f t="shared" si="399"/>
        <v>2890632.8958344944</v>
      </c>
      <c r="X3644" s="1" t="s">
        <v>50</v>
      </c>
      <c r="Y3644" s="1" t="s">
        <v>51</v>
      </c>
      <c r="Z3644" s="8">
        <v>49106</v>
      </c>
      <c r="AA3644" s="8" t="str">
        <f>TEXT(Table2[[#This Row],[Application_Date]],"yyy")</f>
        <v>2034</v>
      </c>
      <c r="AB3644" s="8" t="str">
        <f>TEXT(Table2[[#This Row],[Application_Date]],"mmmm")</f>
        <v>June</v>
      </c>
      <c r="AC3644" s="1" t="s">
        <v>61</v>
      </c>
      <c r="AD3644" s="1" t="s">
        <v>42</v>
      </c>
      <c r="AE3644" s="1" t="s">
        <v>43</v>
      </c>
    </row>
    <row r="3645" spans="1:31" x14ac:dyDescent="0.25">
      <c r="A3645" s="1" t="s">
        <v>7430</v>
      </c>
      <c r="B3645" s="1" t="str">
        <f>IF(COUNTIF($A$2:A3645,A3645)&gt;1,"Duplicate","Unique")</f>
        <v>Unique</v>
      </c>
      <c r="C3645" s="1" t="s">
        <v>7431</v>
      </c>
      <c r="D3645" s="1" t="s">
        <v>55</v>
      </c>
      <c r="E3645" s="1" t="str">
        <f t="shared" si="393"/>
        <v>Submitted</v>
      </c>
      <c r="F3645" s="1" t="s">
        <v>47</v>
      </c>
      <c r="G3645" s="1">
        <v>54</v>
      </c>
      <c r="H3645" s="1" t="s">
        <v>24</v>
      </c>
      <c r="I3645" s="1" t="s">
        <v>48</v>
      </c>
      <c r="J3645" s="1" t="s">
        <v>49</v>
      </c>
      <c r="K3645" s="4">
        <v>1705320</v>
      </c>
      <c r="L3645" s="4" t="str">
        <f t="shared" si="394"/>
        <v>Submitted</v>
      </c>
      <c r="M3645" s="1">
        <v>463</v>
      </c>
      <c r="N3645" s="1" t="str">
        <f t="shared" si="395"/>
        <v>High_risk</v>
      </c>
      <c r="O3645" s="1" t="str">
        <f t="shared" si="396"/>
        <v>Excellent</v>
      </c>
      <c r="P3645" s="1" t="str">
        <f t="shared" si="397"/>
        <v>Submitted</v>
      </c>
      <c r="Q3645" s="1" t="str">
        <f t="shared" si="398"/>
        <v>Valid</v>
      </c>
      <c r="R3645" s="1" t="s">
        <v>70</v>
      </c>
      <c r="S3645" s="4">
        <v>756275</v>
      </c>
      <c r="T3645" s="1">
        <v>7.05</v>
      </c>
      <c r="U3645" s="1">
        <v>36</v>
      </c>
      <c r="V3645" s="1">
        <v>21007.64</v>
      </c>
      <c r="W3645" s="4">
        <f t="shared" si="399"/>
        <v>444311.58892367495</v>
      </c>
      <c r="X3645" s="1" t="s">
        <v>85</v>
      </c>
      <c r="Y3645" s="1" t="s">
        <v>86</v>
      </c>
      <c r="Z3645" s="8">
        <v>49107</v>
      </c>
      <c r="AA3645" s="8" t="str">
        <f>TEXT(Table2[[#This Row],[Application_Date]],"yyy")</f>
        <v>2034</v>
      </c>
      <c r="AB3645" s="8" t="str">
        <f>TEXT(Table2[[#This Row],[Application_Date]],"mmmm")</f>
        <v>June</v>
      </c>
      <c r="AC3645" s="1" t="s">
        <v>52</v>
      </c>
      <c r="AD3645" s="1" t="s">
        <v>30</v>
      </c>
      <c r="AE3645" s="1" t="s">
        <v>43</v>
      </c>
    </row>
    <row r="3646" spans="1:31" x14ac:dyDescent="0.25">
      <c r="A3646" s="1" t="s">
        <v>7432</v>
      </c>
      <c r="B3646" s="1" t="str">
        <f>IF(COUNTIF($A$2:A3646,A3646)&gt;1,"Duplicate","Unique")</f>
        <v>Unique</v>
      </c>
      <c r="C3646" s="1" t="s">
        <v>7433</v>
      </c>
      <c r="D3646" s="1" t="s">
        <v>766</v>
      </c>
      <c r="E3646" s="1" t="str">
        <f t="shared" si="393"/>
        <v>Submitted</v>
      </c>
      <c r="F3646" s="1" t="s">
        <v>35</v>
      </c>
      <c r="G3646" s="1">
        <v>53</v>
      </c>
      <c r="H3646" s="1" t="s">
        <v>24</v>
      </c>
      <c r="I3646" s="1" t="s">
        <v>48</v>
      </c>
      <c r="J3646" s="1" t="s">
        <v>37</v>
      </c>
      <c r="K3646" s="4">
        <v>1768839</v>
      </c>
      <c r="L3646" s="4" t="str">
        <f t="shared" si="394"/>
        <v>Submitted</v>
      </c>
      <c r="M3646" s="1">
        <v>648</v>
      </c>
      <c r="N3646" s="1" t="str">
        <f t="shared" si="395"/>
        <v>low_risk</v>
      </c>
      <c r="O3646" s="1" t="str">
        <f t="shared" si="396"/>
        <v>Excellent</v>
      </c>
      <c r="P3646" s="1" t="str">
        <f t="shared" si="397"/>
        <v>Submitted</v>
      </c>
      <c r="Q3646" s="1" t="str">
        <f t="shared" si="398"/>
        <v>Valid</v>
      </c>
      <c r="R3646" s="1" t="s">
        <v>38</v>
      </c>
      <c r="S3646" s="4">
        <v>463297</v>
      </c>
      <c r="T3646" s="1">
        <v>18.55</v>
      </c>
      <c r="U3646" s="1">
        <v>60</v>
      </c>
      <c r="V3646" s="1">
        <v>7721.62</v>
      </c>
      <c r="W3646" s="4">
        <f t="shared" si="399"/>
        <v>716179.94583333342</v>
      </c>
      <c r="X3646" s="1" t="s">
        <v>105</v>
      </c>
      <c r="Y3646" s="1" t="s">
        <v>106</v>
      </c>
      <c r="Z3646" s="8">
        <v>49108</v>
      </c>
      <c r="AA3646" s="8" t="str">
        <f>TEXT(Table2[[#This Row],[Application_Date]],"yyy")</f>
        <v>2034</v>
      </c>
      <c r="AB3646" s="8" t="str">
        <f>TEXT(Table2[[#This Row],[Application_Date]],"mmmm")</f>
        <v>June</v>
      </c>
      <c r="AC3646" s="1" t="s">
        <v>41</v>
      </c>
      <c r="AD3646" s="1" t="s">
        <v>30</v>
      </c>
      <c r="AE3646" s="1" t="s">
        <v>31</v>
      </c>
    </row>
    <row r="3647" spans="1:31" x14ac:dyDescent="0.25">
      <c r="A3647" s="1" t="s">
        <v>7434</v>
      </c>
      <c r="B3647" s="1" t="str">
        <f>IF(COUNTIF($A$2:A3647,A3647)&gt;1,"Duplicate","Unique")</f>
        <v>Unique</v>
      </c>
      <c r="C3647" s="1" t="s">
        <v>7435</v>
      </c>
      <c r="D3647" s="1" t="s">
        <v>284</v>
      </c>
      <c r="E3647" s="1" t="str">
        <f t="shared" si="393"/>
        <v>Submitted</v>
      </c>
      <c r="F3647" s="1" t="s">
        <v>47</v>
      </c>
      <c r="G3647" s="1">
        <v>41</v>
      </c>
      <c r="H3647" s="1" t="s">
        <v>36</v>
      </c>
      <c r="I3647" s="1" t="s">
        <v>25</v>
      </c>
      <c r="J3647" s="1" t="s">
        <v>49</v>
      </c>
      <c r="K3647" s="4">
        <v>296798</v>
      </c>
      <c r="L3647" s="4" t="str">
        <f t="shared" si="394"/>
        <v>Submitted</v>
      </c>
      <c r="M3647" s="1">
        <v>810</v>
      </c>
      <c r="N3647" s="1" t="str">
        <f t="shared" si="395"/>
        <v>medium_risk</v>
      </c>
      <c r="O3647" s="1" t="str">
        <f t="shared" si="396"/>
        <v>Excellent</v>
      </c>
      <c r="P3647" s="1" t="str">
        <f t="shared" si="397"/>
        <v>Submitted</v>
      </c>
      <c r="Q3647" s="1" t="str">
        <f t="shared" si="398"/>
        <v>Valid</v>
      </c>
      <c r="R3647" s="1" t="s">
        <v>6</v>
      </c>
      <c r="S3647" s="4">
        <v>4004796</v>
      </c>
      <c r="T3647" s="1">
        <v>18.5</v>
      </c>
      <c r="U3647" s="1">
        <v>12</v>
      </c>
      <c r="V3647" s="1">
        <v>333733</v>
      </c>
      <c r="W3647" s="4">
        <f t="shared" si="399"/>
        <v>6174145.4481131043</v>
      </c>
      <c r="X3647" s="1" t="s">
        <v>105</v>
      </c>
      <c r="Y3647" s="1" t="s">
        <v>106</v>
      </c>
      <c r="Z3647" s="8">
        <v>49109</v>
      </c>
      <c r="AA3647" s="8" t="str">
        <f>TEXT(Table2[[#This Row],[Application_Date]],"yyy")</f>
        <v>2034</v>
      </c>
      <c r="AB3647" s="8" t="str">
        <f>TEXT(Table2[[#This Row],[Application_Date]],"mmmm")</f>
        <v>June</v>
      </c>
      <c r="AC3647" s="1" t="s">
        <v>41</v>
      </c>
      <c r="AD3647" s="1" t="s">
        <v>42</v>
      </c>
      <c r="AE3647" s="1" t="s">
        <v>31</v>
      </c>
    </row>
    <row r="3648" spans="1:31" x14ac:dyDescent="0.25">
      <c r="A3648" s="1" t="s">
        <v>7436</v>
      </c>
      <c r="B3648" s="1" t="str">
        <f>IF(COUNTIF($A$2:A3648,A3648)&gt;1,"Duplicate","Unique")</f>
        <v>Unique</v>
      </c>
      <c r="C3648" s="1" t="s">
        <v>7437</v>
      </c>
      <c r="D3648" s="1" t="s">
        <v>177</v>
      </c>
      <c r="E3648" s="1" t="str">
        <f t="shared" si="393"/>
        <v>Submitted</v>
      </c>
      <c r="F3648" s="1" t="s">
        <v>35</v>
      </c>
      <c r="G3648" s="1">
        <v>24</v>
      </c>
      <c r="H3648" s="1" t="s">
        <v>36</v>
      </c>
      <c r="I3648" s="1" t="s">
        <v>25</v>
      </c>
      <c r="J3648" s="1" t="s">
        <v>37</v>
      </c>
      <c r="K3648" s="4">
        <v>601604</v>
      </c>
      <c r="L3648" s="4" t="str">
        <f t="shared" si="394"/>
        <v>Submitted</v>
      </c>
      <c r="M3648" s="1">
        <v>404</v>
      </c>
      <c r="N3648" s="1" t="str">
        <f t="shared" si="395"/>
        <v>High_risk</v>
      </c>
      <c r="O3648" s="1" t="str">
        <f t="shared" si="396"/>
        <v>Excellent</v>
      </c>
      <c r="P3648" s="1" t="str">
        <f t="shared" si="397"/>
        <v>Submitted</v>
      </c>
      <c r="Q3648" s="1" t="str">
        <f t="shared" si="398"/>
        <v>Valid</v>
      </c>
      <c r="R3648" s="1" t="s">
        <v>82</v>
      </c>
      <c r="S3648" s="4">
        <v>1581729</v>
      </c>
      <c r="T3648" s="1">
        <v>8.49</v>
      </c>
      <c r="U3648" s="1">
        <v>24</v>
      </c>
      <c r="V3648" s="1">
        <v>65905.38</v>
      </c>
      <c r="W3648" s="4">
        <f t="shared" si="399"/>
        <v>1119076.2337146536</v>
      </c>
      <c r="X3648" s="1" t="s">
        <v>39</v>
      </c>
      <c r="Y3648" s="1" t="s">
        <v>40</v>
      </c>
      <c r="Z3648" s="8">
        <v>49110</v>
      </c>
      <c r="AA3648" s="8" t="str">
        <f>TEXT(Table2[[#This Row],[Application_Date]],"yyy")</f>
        <v>2034</v>
      </c>
      <c r="AB3648" s="8" t="str">
        <f>TEXT(Table2[[#This Row],[Application_Date]],"mmmm")</f>
        <v>June</v>
      </c>
      <c r="AC3648" s="1" t="s">
        <v>41</v>
      </c>
      <c r="AD3648" s="1" t="s">
        <v>30</v>
      </c>
      <c r="AE3648" s="1" t="s">
        <v>31</v>
      </c>
    </row>
    <row r="3649" spans="1:31" x14ac:dyDescent="0.25">
      <c r="A3649" s="1" t="s">
        <v>7438</v>
      </c>
      <c r="B3649" s="1" t="str">
        <f>IF(COUNTIF($A$2:A3649,A3649)&gt;1,"Duplicate","Unique")</f>
        <v>Unique</v>
      </c>
      <c r="C3649" s="1" t="s">
        <v>7439</v>
      </c>
      <c r="D3649" s="1" t="s">
        <v>204</v>
      </c>
      <c r="E3649" s="1" t="str">
        <f t="shared" si="393"/>
        <v>Submitted</v>
      </c>
      <c r="F3649" s="1" t="s">
        <v>47</v>
      </c>
      <c r="G3649" s="1">
        <v>20</v>
      </c>
      <c r="H3649" s="1" t="s">
        <v>36</v>
      </c>
      <c r="I3649" s="1" t="s">
        <v>48</v>
      </c>
      <c r="J3649" s="1" t="s">
        <v>49</v>
      </c>
      <c r="K3649" s="4">
        <v>2172719</v>
      </c>
      <c r="L3649" s="4" t="str">
        <f t="shared" si="394"/>
        <v>Submitted</v>
      </c>
      <c r="M3649" s="1">
        <v>415</v>
      </c>
      <c r="N3649" s="1" t="str">
        <f t="shared" si="395"/>
        <v>High_risk</v>
      </c>
      <c r="O3649" s="1" t="str">
        <f t="shared" si="396"/>
        <v>Excellent</v>
      </c>
      <c r="P3649" s="1" t="str">
        <f t="shared" si="397"/>
        <v>Submitted</v>
      </c>
      <c r="Q3649" s="1" t="str">
        <f t="shared" si="398"/>
        <v>Valid</v>
      </c>
      <c r="R3649" s="1" t="s">
        <v>27</v>
      </c>
      <c r="S3649" s="4">
        <v>1278638</v>
      </c>
      <c r="T3649" s="1">
        <v>18.14</v>
      </c>
      <c r="U3649" s="1">
        <v>60</v>
      </c>
      <c r="V3649" s="1">
        <v>21310.63</v>
      </c>
      <c r="W3649" s="4">
        <f t="shared" si="399"/>
        <v>1932874.4433333334</v>
      </c>
      <c r="X3649" s="1" t="s">
        <v>50</v>
      </c>
      <c r="Y3649" s="1" t="s">
        <v>51</v>
      </c>
      <c r="Z3649" s="8">
        <v>49111</v>
      </c>
      <c r="AA3649" s="8" t="str">
        <f>TEXT(Table2[[#This Row],[Application_Date]],"yyy")</f>
        <v>2034</v>
      </c>
      <c r="AB3649" s="8" t="str">
        <f>TEXT(Table2[[#This Row],[Application_Date]],"mmmm")</f>
        <v>June</v>
      </c>
      <c r="AC3649" s="1" t="s">
        <v>41</v>
      </c>
      <c r="AD3649" s="1" t="s">
        <v>42</v>
      </c>
      <c r="AE3649" s="1" t="s">
        <v>62</v>
      </c>
    </row>
    <row r="3650" spans="1:31" x14ac:dyDescent="0.25">
      <c r="A3650" s="1" t="s">
        <v>7440</v>
      </c>
      <c r="B3650" s="1" t="str">
        <f>IF(COUNTIF($A$2:A3650,A3650)&gt;1,"Duplicate","Unique")</f>
        <v>Unique</v>
      </c>
      <c r="C3650" s="1" t="s">
        <v>7441</v>
      </c>
      <c r="D3650" s="1" t="s">
        <v>154</v>
      </c>
      <c r="E3650" s="1" t="str">
        <f t="shared" ref="E3650:E3713" si="400">IF(C3650="","Missing","Submitted")</f>
        <v>Submitted</v>
      </c>
      <c r="F3650" s="1" t="s">
        <v>35</v>
      </c>
      <c r="G3650" s="1">
        <v>22</v>
      </c>
      <c r="H3650" s="1" t="s">
        <v>36</v>
      </c>
      <c r="I3650" s="1" t="s">
        <v>48</v>
      </c>
      <c r="J3650" s="1" t="s">
        <v>70</v>
      </c>
      <c r="K3650" s="4">
        <v>1395238</v>
      </c>
      <c r="L3650" s="4" t="str">
        <f t="shared" ref="L3650:L3713" si="401">IF(K3650="","Missing","Submitted")</f>
        <v>Submitted</v>
      </c>
      <c r="M3650" s="1">
        <v>680</v>
      </c>
      <c r="N3650" s="1" t="str">
        <f t="shared" ref="N3650:N3713" si="402">IF(M3650&lt;600,"High_risk",IF(M3650&gt;=750,"medium_risk","low_risk"))</f>
        <v>low_risk</v>
      </c>
      <c r="O3650" s="1" t="str">
        <f t="shared" ref="O3650:O3713" si="403">IF(J3651&lt;503,"Poor",IF(J3651&lt;=550,"Fair",IF(J3651&lt;=750,"Good","Excellent")))</f>
        <v>Excellent</v>
      </c>
      <c r="P3650" s="1" t="str">
        <f t="shared" ref="P3650:P3713" si="404">IF(S3650="","Missing","Submitted")</f>
        <v>Submitted</v>
      </c>
      <c r="Q3650" s="1" t="str">
        <f t="shared" ref="Q3650:Q3713" si="405">IF(AND(M3650&gt;=300,M3650&lt;=900),"Valid","Invalid")</f>
        <v>Valid</v>
      </c>
      <c r="R3650" s="1" t="s">
        <v>27</v>
      </c>
      <c r="S3650" s="4">
        <v>2186924</v>
      </c>
      <c r="T3650" s="1">
        <v>16.3</v>
      </c>
      <c r="U3650" s="1">
        <v>24</v>
      </c>
      <c r="V3650" s="1">
        <v>91121.83</v>
      </c>
      <c r="W3650" s="4">
        <f t="shared" ref="W3650:W3713" si="406">PMT(T3650/12,U3650,-S3650)</f>
        <v>2970571.7700575707</v>
      </c>
      <c r="X3650" s="1" t="s">
        <v>59</v>
      </c>
      <c r="Y3650" s="1" t="s">
        <v>60</v>
      </c>
      <c r="Z3650" s="8">
        <v>49112</v>
      </c>
      <c r="AA3650" s="8" t="str">
        <f>TEXT(Table2[[#This Row],[Application_Date]],"yyy")</f>
        <v>2034</v>
      </c>
      <c r="AB3650" s="8" t="str">
        <f>TEXT(Table2[[#This Row],[Application_Date]],"mmmm")</f>
        <v>June</v>
      </c>
      <c r="AC3650" s="1" t="s">
        <v>52</v>
      </c>
      <c r="AD3650" s="1" t="s">
        <v>42</v>
      </c>
      <c r="AE3650" s="1" t="s">
        <v>62</v>
      </c>
    </row>
    <row r="3651" spans="1:31" x14ac:dyDescent="0.25">
      <c r="A3651" s="1" t="s">
        <v>7442</v>
      </c>
      <c r="B3651" s="1" t="str">
        <f>IF(COUNTIF($A$2:A3651,A3651)&gt;1,"Duplicate","Unique")</f>
        <v>Unique</v>
      </c>
      <c r="C3651" s="1" t="s">
        <v>7443</v>
      </c>
      <c r="D3651" s="1" t="s">
        <v>262</v>
      </c>
      <c r="E3651" s="1" t="str">
        <f t="shared" si="400"/>
        <v>Submitted</v>
      </c>
      <c r="F3651" s="1" t="s">
        <v>35</v>
      </c>
      <c r="G3651" s="1">
        <v>40</v>
      </c>
      <c r="H3651" s="1" t="s">
        <v>24</v>
      </c>
      <c r="I3651" s="1" t="s">
        <v>48</v>
      </c>
      <c r="J3651" s="1" t="s">
        <v>49</v>
      </c>
      <c r="K3651" s="4">
        <v>1353543</v>
      </c>
      <c r="L3651" s="4" t="str">
        <f t="shared" si="401"/>
        <v>Submitted</v>
      </c>
      <c r="M3651" s="1">
        <v>459</v>
      </c>
      <c r="N3651" s="1" t="str">
        <f t="shared" si="402"/>
        <v>High_risk</v>
      </c>
      <c r="O3651" s="1" t="str">
        <f t="shared" si="403"/>
        <v>Excellent</v>
      </c>
      <c r="P3651" s="1" t="str">
        <f t="shared" si="404"/>
        <v>Submitted</v>
      </c>
      <c r="Q3651" s="1" t="str">
        <f t="shared" si="405"/>
        <v>Valid</v>
      </c>
      <c r="R3651" s="1" t="s">
        <v>82</v>
      </c>
      <c r="S3651" s="4">
        <v>1109463</v>
      </c>
      <c r="T3651" s="1">
        <v>13.53</v>
      </c>
      <c r="U3651" s="1">
        <v>120</v>
      </c>
      <c r="V3651" s="1">
        <v>9245.52</v>
      </c>
      <c r="W3651" s="4">
        <f t="shared" si="406"/>
        <v>1250919.5325</v>
      </c>
      <c r="X3651" s="1" t="s">
        <v>28</v>
      </c>
      <c r="Y3651" s="1" t="s">
        <v>29</v>
      </c>
      <c r="Z3651" s="8">
        <v>49113</v>
      </c>
      <c r="AA3651" s="8" t="str">
        <f>TEXT(Table2[[#This Row],[Application_Date]],"yyy")</f>
        <v>2034</v>
      </c>
      <c r="AB3651" s="8" t="str">
        <f>TEXT(Table2[[#This Row],[Application_Date]],"mmmm")</f>
        <v>June</v>
      </c>
      <c r="AC3651" s="1" t="s">
        <v>61</v>
      </c>
      <c r="AD3651" s="1" t="s">
        <v>30</v>
      </c>
      <c r="AE3651" s="1" t="s">
        <v>31</v>
      </c>
    </row>
    <row r="3652" spans="1:31" x14ac:dyDescent="0.25">
      <c r="A3652" s="1" t="s">
        <v>7444</v>
      </c>
      <c r="B3652" s="1" t="str">
        <f>IF(COUNTIF($A$2:A3652,A3652)&gt;1,"Duplicate","Unique")</f>
        <v>Unique</v>
      </c>
      <c r="C3652" s="1" t="s">
        <v>7445</v>
      </c>
      <c r="D3652" s="1" t="s">
        <v>154</v>
      </c>
      <c r="E3652" s="1" t="str">
        <f t="shared" si="400"/>
        <v>Submitted</v>
      </c>
      <c r="F3652" s="1" t="s">
        <v>47</v>
      </c>
      <c r="G3652" s="1">
        <v>47</v>
      </c>
      <c r="H3652" s="1" t="s">
        <v>36</v>
      </c>
      <c r="I3652" s="1" t="s">
        <v>25</v>
      </c>
      <c r="J3652" s="1" t="s">
        <v>49</v>
      </c>
      <c r="K3652" s="4">
        <v>1817501</v>
      </c>
      <c r="L3652" s="4" t="str">
        <f t="shared" si="401"/>
        <v>Submitted</v>
      </c>
      <c r="M3652" s="1">
        <v>784</v>
      </c>
      <c r="N3652" s="1" t="str">
        <f t="shared" si="402"/>
        <v>medium_risk</v>
      </c>
      <c r="O3652" s="1" t="str">
        <f t="shared" si="403"/>
        <v>Excellent</v>
      </c>
      <c r="P3652" s="1" t="str">
        <f t="shared" si="404"/>
        <v>Submitted</v>
      </c>
      <c r="Q3652" s="1" t="str">
        <f t="shared" si="405"/>
        <v>Valid</v>
      </c>
      <c r="R3652" s="1" t="s">
        <v>38</v>
      </c>
      <c r="S3652" s="4">
        <v>2291757</v>
      </c>
      <c r="T3652" s="1">
        <v>11.41</v>
      </c>
      <c r="U3652" s="1">
        <v>36</v>
      </c>
      <c r="V3652" s="1">
        <v>63659.92</v>
      </c>
      <c r="W3652" s="4">
        <f t="shared" si="406"/>
        <v>2179078.947577687</v>
      </c>
      <c r="X3652" s="1" t="s">
        <v>39</v>
      </c>
      <c r="Y3652" s="1" t="s">
        <v>40</v>
      </c>
      <c r="Z3652" s="8">
        <v>49114</v>
      </c>
      <c r="AA3652" s="8" t="str">
        <f>TEXT(Table2[[#This Row],[Application_Date]],"yyy")</f>
        <v>2034</v>
      </c>
      <c r="AB3652" s="8" t="str">
        <f>TEXT(Table2[[#This Row],[Application_Date]],"mmmm")</f>
        <v>June</v>
      </c>
      <c r="AC3652" s="1" t="s">
        <v>41</v>
      </c>
      <c r="AD3652" s="1" t="s">
        <v>42</v>
      </c>
      <c r="AE3652" s="1" t="s">
        <v>31</v>
      </c>
    </row>
    <row r="3653" spans="1:31" x14ac:dyDescent="0.25">
      <c r="A3653" s="1" t="s">
        <v>7446</v>
      </c>
      <c r="B3653" s="1" t="str">
        <f>IF(COUNTIF($A$2:A3653,A3653)&gt;1,"Duplicate","Unique")</f>
        <v>Unique</v>
      </c>
      <c r="C3653" s="1" t="s">
        <v>7447</v>
      </c>
      <c r="D3653" s="1" t="s">
        <v>145</v>
      </c>
      <c r="E3653" s="1" t="str">
        <f t="shared" si="400"/>
        <v>Submitted</v>
      </c>
      <c r="F3653" s="1" t="s">
        <v>47</v>
      </c>
      <c r="G3653" s="1">
        <v>53</v>
      </c>
      <c r="H3653" s="1" t="s">
        <v>36</v>
      </c>
      <c r="I3653" s="1" t="s">
        <v>25</v>
      </c>
      <c r="J3653" s="1" t="s">
        <v>26</v>
      </c>
      <c r="K3653" s="4">
        <v>275735</v>
      </c>
      <c r="L3653" s="4" t="str">
        <f t="shared" si="401"/>
        <v>Submitted</v>
      </c>
      <c r="M3653" s="1">
        <v>386</v>
      </c>
      <c r="N3653" s="1" t="str">
        <f t="shared" si="402"/>
        <v>High_risk</v>
      </c>
      <c r="O3653" s="1" t="str">
        <f t="shared" si="403"/>
        <v>Excellent</v>
      </c>
      <c r="P3653" s="1" t="str">
        <f t="shared" si="404"/>
        <v>Submitted</v>
      </c>
      <c r="Q3653" s="1" t="str">
        <f t="shared" si="405"/>
        <v>Valid</v>
      </c>
      <c r="R3653" s="1" t="s">
        <v>38</v>
      </c>
      <c r="S3653" s="4">
        <v>2642192</v>
      </c>
      <c r="T3653" s="1">
        <v>10.19</v>
      </c>
      <c r="U3653" s="1">
        <v>120</v>
      </c>
      <c r="V3653" s="1">
        <v>22018.27</v>
      </c>
      <c r="W3653" s="4">
        <f t="shared" si="406"/>
        <v>2243661.3733333331</v>
      </c>
      <c r="X3653" s="1" t="s">
        <v>39</v>
      </c>
      <c r="Y3653" s="1" t="s">
        <v>40</v>
      </c>
      <c r="Z3653" s="8">
        <v>49115</v>
      </c>
      <c r="AA3653" s="8" t="str">
        <f>TEXT(Table2[[#This Row],[Application_Date]],"yyy")</f>
        <v>2034</v>
      </c>
      <c r="AB3653" s="8" t="str">
        <f>TEXT(Table2[[#This Row],[Application_Date]],"mmmm")</f>
        <v>June</v>
      </c>
      <c r="AC3653" s="1" t="s">
        <v>52</v>
      </c>
      <c r="AD3653" s="1" t="s">
        <v>30</v>
      </c>
      <c r="AE3653" s="1" t="s">
        <v>43</v>
      </c>
    </row>
    <row r="3654" spans="1:31" x14ac:dyDescent="0.25">
      <c r="A3654" s="1" t="s">
        <v>7448</v>
      </c>
      <c r="B3654" s="1" t="str">
        <f>IF(COUNTIF($A$2:A3654,A3654)&gt;1,"Duplicate","Unique")</f>
        <v>Unique</v>
      </c>
      <c r="C3654" s="1" t="s">
        <v>7449</v>
      </c>
      <c r="D3654" s="1" t="s">
        <v>214</v>
      </c>
      <c r="E3654" s="1" t="str">
        <f t="shared" si="400"/>
        <v>Submitted</v>
      </c>
      <c r="F3654" s="1" t="s">
        <v>47</v>
      </c>
      <c r="G3654" s="1">
        <v>46</v>
      </c>
      <c r="H3654" s="1" t="s">
        <v>24</v>
      </c>
      <c r="I3654" s="1" t="s">
        <v>48</v>
      </c>
      <c r="J3654" s="1" t="s">
        <v>70</v>
      </c>
      <c r="K3654" s="4">
        <v>1485482</v>
      </c>
      <c r="L3654" s="4" t="str">
        <f t="shared" si="401"/>
        <v>Submitted</v>
      </c>
      <c r="M3654" s="1">
        <v>893</v>
      </c>
      <c r="N3654" s="1" t="str">
        <f t="shared" si="402"/>
        <v>medium_risk</v>
      </c>
      <c r="O3654" s="1" t="str">
        <f t="shared" si="403"/>
        <v>Excellent</v>
      </c>
      <c r="P3654" s="1" t="str">
        <f t="shared" si="404"/>
        <v>Submitted</v>
      </c>
      <c r="Q3654" s="1" t="str">
        <f t="shared" si="405"/>
        <v>Valid</v>
      </c>
      <c r="R3654" s="1" t="s">
        <v>38</v>
      </c>
      <c r="S3654" s="4">
        <v>4426834</v>
      </c>
      <c r="T3654" s="1">
        <v>9.75</v>
      </c>
      <c r="U3654" s="1">
        <v>36</v>
      </c>
      <c r="V3654" s="1">
        <v>122967.61</v>
      </c>
      <c r="W3654" s="4">
        <f t="shared" si="406"/>
        <v>3596802.6268109567</v>
      </c>
      <c r="X3654" s="1" t="s">
        <v>28</v>
      </c>
      <c r="Y3654" s="1" t="s">
        <v>29</v>
      </c>
      <c r="Z3654" s="8">
        <v>49116</v>
      </c>
      <c r="AA3654" s="8" t="str">
        <f>TEXT(Table2[[#This Row],[Application_Date]],"yyy")</f>
        <v>2034</v>
      </c>
      <c r="AB3654" s="8" t="str">
        <f>TEXT(Table2[[#This Row],[Application_Date]],"mmmm")</f>
        <v>June</v>
      </c>
      <c r="AC3654" s="1" t="s">
        <v>61</v>
      </c>
      <c r="AD3654" s="1" t="s">
        <v>42</v>
      </c>
      <c r="AE3654" s="1" t="s">
        <v>62</v>
      </c>
    </row>
    <row r="3655" spans="1:31" x14ac:dyDescent="0.25">
      <c r="A3655" s="1" t="s">
        <v>7450</v>
      </c>
      <c r="B3655" s="1" t="str">
        <f>IF(COUNTIF($A$2:A3655,A3655)&gt;1,"Duplicate","Unique")</f>
        <v>Unique</v>
      </c>
      <c r="C3655" s="1" t="s">
        <v>7451</v>
      </c>
      <c r="D3655" s="1" t="s">
        <v>151</v>
      </c>
      <c r="E3655" s="1" t="str">
        <f t="shared" si="400"/>
        <v>Submitted</v>
      </c>
      <c r="F3655" s="1" t="s">
        <v>35</v>
      </c>
      <c r="G3655" s="1">
        <v>38</v>
      </c>
      <c r="H3655" s="1" t="s">
        <v>36</v>
      </c>
      <c r="I3655" s="1" t="s">
        <v>25</v>
      </c>
      <c r="J3655" s="1" t="s">
        <v>26</v>
      </c>
      <c r="K3655" s="4">
        <v>1503664</v>
      </c>
      <c r="L3655" s="4" t="str">
        <f t="shared" si="401"/>
        <v>Submitted</v>
      </c>
      <c r="M3655" s="1">
        <v>678</v>
      </c>
      <c r="N3655" s="1" t="str">
        <f t="shared" si="402"/>
        <v>low_risk</v>
      </c>
      <c r="O3655" s="1" t="str">
        <f t="shared" si="403"/>
        <v>Excellent</v>
      </c>
      <c r="P3655" s="1" t="str">
        <f t="shared" si="404"/>
        <v>Submitted</v>
      </c>
      <c r="Q3655" s="1" t="str">
        <f t="shared" si="405"/>
        <v>Valid</v>
      </c>
      <c r="R3655" s="1" t="s">
        <v>6</v>
      </c>
      <c r="S3655" s="4">
        <v>3172591</v>
      </c>
      <c r="T3655" s="1">
        <v>12.18</v>
      </c>
      <c r="U3655" s="1">
        <v>120</v>
      </c>
      <c r="V3655" s="1">
        <v>26438.26</v>
      </c>
      <c r="W3655" s="4">
        <f t="shared" si="406"/>
        <v>3220179.8649999998</v>
      </c>
      <c r="X3655" s="1" t="s">
        <v>28</v>
      </c>
      <c r="Y3655" s="1" t="s">
        <v>29</v>
      </c>
      <c r="Z3655" s="8">
        <v>49117</v>
      </c>
      <c r="AA3655" s="8" t="str">
        <f>TEXT(Table2[[#This Row],[Application_Date]],"yyy")</f>
        <v>2034</v>
      </c>
      <c r="AB3655" s="8" t="str">
        <f>TEXT(Table2[[#This Row],[Application_Date]],"mmmm")</f>
        <v>June</v>
      </c>
      <c r="AC3655" s="1" t="s">
        <v>61</v>
      </c>
      <c r="AD3655" s="1" t="s">
        <v>42</v>
      </c>
      <c r="AE3655" s="1" t="s">
        <v>62</v>
      </c>
    </row>
    <row r="3656" spans="1:31" x14ac:dyDescent="0.25">
      <c r="A3656" s="1" t="s">
        <v>7452</v>
      </c>
      <c r="B3656" s="1" t="str">
        <f>IF(COUNTIF($A$2:A3656,A3656)&gt;1,"Duplicate","Unique")</f>
        <v>Unique</v>
      </c>
      <c r="C3656" s="1" t="s">
        <v>7453</v>
      </c>
      <c r="D3656" s="1" t="s">
        <v>121</v>
      </c>
      <c r="E3656" s="1" t="str">
        <f t="shared" si="400"/>
        <v>Submitted</v>
      </c>
      <c r="F3656" s="1" t="s">
        <v>47</v>
      </c>
      <c r="G3656" s="1">
        <v>56</v>
      </c>
      <c r="H3656" s="1" t="s">
        <v>24</v>
      </c>
      <c r="I3656" s="1" t="s">
        <v>25</v>
      </c>
      <c r="J3656" s="1" t="s">
        <v>26</v>
      </c>
      <c r="K3656" s="4">
        <v>1931437</v>
      </c>
      <c r="L3656" s="4" t="str">
        <f t="shared" si="401"/>
        <v>Submitted</v>
      </c>
      <c r="M3656" s="1">
        <v>387</v>
      </c>
      <c r="N3656" s="1" t="str">
        <f t="shared" si="402"/>
        <v>High_risk</v>
      </c>
      <c r="O3656" s="1" t="str">
        <f t="shared" si="403"/>
        <v>Excellent</v>
      </c>
      <c r="P3656" s="1" t="str">
        <f t="shared" si="404"/>
        <v>Submitted</v>
      </c>
      <c r="Q3656" s="1" t="str">
        <f t="shared" si="405"/>
        <v>Valid</v>
      </c>
      <c r="R3656" s="1" t="s">
        <v>38</v>
      </c>
      <c r="S3656" s="4">
        <v>1686031</v>
      </c>
      <c r="T3656" s="1">
        <v>13.97</v>
      </c>
      <c r="U3656" s="1">
        <v>60</v>
      </c>
      <c r="V3656" s="1">
        <v>28100.52</v>
      </c>
      <c r="W3656" s="4">
        <f t="shared" si="406"/>
        <v>1962821.0891666668</v>
      </c>
      <c r="X3656" s="1" t="s">
        <v>50</v>
      </c>
      <c r="Y3656" s="1" t="s">
        <v>51</v>
      </c>
      <c r="Z3656" s="8">
        <v>49118</v>
      </c>
      <c r="AA3656" s="8" t="str">
        <f>TEXT(Table2[[#This Row],[Application_Date]],"yyy")</f>
        <v>2034</v>
      </c>
      <c r="AB3656" s="8" t="str">
        <f>TEXT(Table2[[#This Row],[Application_Date]],"mmmm")</f>
        <v>June</v>
      </c>
      <c r="AC3656" s="1" t="s">
        <v>61</v>
      </c>
      <c r="AD3656" s="1" t="s">
        <v>30</v>
      </c>
      <c r="AE3656" s="1" t="s">
        <v>62</v>
      </c>
    </row>
    <row r="3657" spans="1:31" x14ac:dyDescent="0.25">
      <c r="A3657" s="1" t="s">
        <v>7454</v>
      </c>
      <c r="B3657" s="1" t="str">
        <f>IF(COUNTIF($A$2:A3657,A3657)&gt;1,"Duplicate","Unique")</f>
        <v>Unique</v>
      </c>
      <c r="C3657" s="1" t="s">
        <v>7455</v>
      </c>
      <c r="D3657" s="1" t="s">
        <v>196</v>
      </c>
      <c r="E3657" s="1" t="str">
        <f t="shared" si="400"/>
        <v>Submitted</v>
      </c>
      <c r="F3657" s="1" t="s">
        <v>35</v>
      </c>
      <c r="G3657" s="1">
        <v>21</v>
      </c>
      <c r="H3657" s="1" t="s">
        <v>36</v>
      </c>
      <c r="I3657" s="1" t="s">
        <v>48</v>
      </c>
      <c r="J3657" s="1" t="s">
        <v>26</v>
      </c>
      <c r="K3657" s="4">
        <v>839305</v>
      </c>
      <c r="L3657" s="4" t="str">
        <f t="shared" si="401"/>
        <v>Submitted</v>
      </c>
      <c r="M3657" s="1">
        <v>337</v>
      </c>
      <c r="N3657" s="1" t="str">
        <f t="shared" si="402"/>
        <v>High_risk</v>
      </c>
      <c r="O3657" s="1" t="str">
        <f t="shared" si="403"/>
        <v>Excellent</v>
      </c>
      <c r="P3657" s="1" t="str">
        <f t="shared" si="404"/>
        <v>Submitted</v>
      </c>
      <c r="Q3657" s="1" t="str">
        <f t="shared" si="405"/>
        <v>Valid</v>
      </c>
      <c r="R3657" s="1" t="s">
        <v>6</v>
      </c>
      <c r="S3657" s="4">
        <v>55191</v>
      </c>
      <c r="T3657" s="1">
        <v>7.08</v>
      </c>
      <c r="U3657" s="1">
        <v>60</v>
      </c>
      <c r="V3657" s="1">
        <v>919.85</v>
      </c>
      <c r="W3657" s="4">
        <f t="shared" si="406"/>
        <v>32562.690000026847</v>
      </c>
      <c r="X3657" s="1" t="s">
        <v>105</v>
      </c>
      <c r="Y3657" s="1" t="s">
        <v>106</v>
      </c>
      <c r="Z3657" s="8">
        <v>49119</v>
      </c>
      <c r="AA3657" s="8" t="str">
        <f>TEXT(Table2[[#This Row],[Application_Date]],"yyy")</f>
        <v>2034</v>
      </c>
      <c r="AB3657" s="8" t="str">
        <f>TEXT(Table2[[#This Row],[Application_Date]],"mmmm")</f>
        <v>June</v>
      </c>
      <c r="AC3657" s="1" t="s">
        <v>61</v>
      </c>
      <c r="AD3657" s="1" t="s">
        <v>30</v>
      </c>
      <c r="AE3657" s="1" t="s">
        <v>31</v>
      </c>
    </row>
    <row r="3658" spans="1:31" x14ac:dyDescent="0.25">
      <c r="A3658" s="1" t="s">
        <v>7456</v>
      </c>
      <c r="B3658" s="1" t="str">
        <f>IF(COUNTIF($A$2:A3658,A3658)&gt;1,"Duplicate","Unique")</f>
        <v>Unique</v>
      </c>
      <c r="C3658" s="1" t="s">
        <v>7457</v>
      </c>
      <c r="D3658" s="1" t="s">
        <v>328</v>
      </c>
      <c r="E3658" s="1" t="str">
        <f t="shared" si="400"/>
        <v>Submitted</v>
      </c>
      <c r="F3658" s="1" t="s">
        <v>47</v>
      </c>
      <c r="G3658" s="1">
        <v>65</v>
      </c>
      <c r="H3658" s="1" t="s">
        <v>24</v>
      </c>
      <c r="I3658" s="1" t="s">
        <v>25</v>
      </c>
      <c r="J3658" s="1" t="s">
        <v>49</v>
      </c>
      <c r="K3658" s="4">
        <v>1866431</v>
      </c>
      <c r="L3658" s="4" t="str">
        <f t="shared" si="401"/>
        <v>Submitted</v>
      </c>
      <c r="M3658" s="1">
        <v>840</v>
      </c>
      <c r="N3658" s="1" t="str">
        <f t="shared" si="402"/>
        <v>medium_risk</v>
      </c>
      <c r="O3658" s="1" t="str">
        <f t="shared" si="403"/>
        <v>Excellent</v>
      </c>
      <c r="P3658" s="1" t="str">
        <f t="shared" si="404"/>
        <v>Submitted</v>
      </c>
      <c r="Q3658" s="1" t="str">
        <f t="shared" si="405"/>
        <v>Valid</v>
      </c>
      <c r="R3658" s="1" t="s">
        <v>82</v>
      </c>
      <c r="S3658" s="4">
        <v>2792934</v>
      </c>
      <c r="T3658" s="1">
        <v>9.7799999999999994</v>
      </c>
      <c r="U3658" s="1">
        <v>12</v>
      </c>
      <c r="V3658" s="1">
        <v>232744.5</v>
      </c>
      <c r="W3658" s="4">
        <f t="shared" si="406"/>
        <v>2278023.7475804775</v>
      </c>
      <c r="X3658" s="1" t="s">
        <v>39</v>
      </c>
      <c r="Y3658" s="1" t="s">
        <v>40</v>
      </c>
      <c r="Z3658" s="8">
        <v>49120</v>
      </c>
      <c r="AA3658" s="8" t="str">
        <f>TEXT(Table2[[#This Row],[Application_Date]],"yyy")</f>
        <v>2034</v>
      </c>
      <c r="AB3658" s="8" t="str">
        <f>TEXT(Table2[[#This Row],[Application_Date]],"mmmm")</f>
        <v>June</v>
      </c>
      <c r="AC3658" s="1" t="s">
        <v>52</v>
      </c>
      <c r="AD3658" s="1" t="s">
        <v>30</v>
      </c>
      <c r="AE3658" s="1" t="s">
        <v>31</v>
      </c>
    </row>
    <row r="3659" spans="1:31" x14ac:dyDescent="0.25">
      <c r="A3659" s="1" t="s">
        <v>7458</v>
      </c>
      <c r="B3659" s="1" t="str">
        <f>IF(COUNTIF($A$2:A3659,A3659)&gt;1,"Duplicate","Unique")</f>
        <v>Unique</v>
      </c>
      <c r="C3659" s="1" t="s">
        <v>7459</v>
      </c>
      <c r="D3659" s="1" t="s">
        <v>124</v>
      </c>
      <c r="E3659" s="1" t="str">
        <f t="shared" si="400"/>
        <v>Submitted</v>
      </c>
      <c r="F3659" s="1" t="s">
        <v>47</v>
      </c>
      <c r="G3659" s="1">
        <v>41</v>
      </c>
      <c r="H3659" s="1" t="s">
        <v>36</v>
      </c>
      <c r="I3659" s="1" t="s">
        <v>25</v>
      </c>
      <c r="J3659" s="1" t="s">
        <v>26</v>
      </c>
      <c r="K3659" s="4">
        <v>1557074</v>
      </c>
      <c r="L3659" s="4" t="str">
        <f t="shared" si="401"/>
        <v>Submitted</v>
      </c>
      <c r="M3659" s="1">
        <v>364</v>
      </c>
      <c r="N3659" s="1" t="str">
        <f t="shared" si="402"/>
        <v>High_risk</v>
      </c>
      <c r="O3659" s="1" t="str">
        <f t="shared" si="403"/>
        <v>Excellent</v>
      </c>
      <c r="P3659" s="1" t="str">
        <f t="shared" si="404"/>
        <v>Submitted</v>
      </c>
      <c r="Q3659" s="1" t="str">
        <f t="shared" si="405"/>
        <v>Valid</v>
      </c>
      <c r="R3659" s="1" t="s">
        <v>82</v>
      </c>
      <c r="S3659" s="4">
        <v>2331595</v>
      </c>
      <c r="T3659" s="1">
        <v>11.42</v>
      </c>
      <c r="U3659" s="1">
        <v>60</v>
      </c>
      <c r="V3659" s="1">
        <v>38859.919999999998</v>
      </c>
      <c r="W3659" s="4">
        <f t="shared" si="406"/>
        <v>2218901.2416666667</v>
      </c>
      <c r="X3659" s="1" t="s">
        <v>50</v>
      </c>
      <c r="Y3659" s="1" t="s">
        <v>51</v>
      </c>
      <c r="Z3659" s="8">
        <v>49121</v>
      </c>
      <c r="AA3659" s="8" t="str">
        <f>TEXT(Table2[[#This Row],[Application_Date]],"yyy")</f>
        <v>2034</v>
      </c>
      <c r="AB3659" s="8" t="str">
        <f>TEXT(Table2[[#This Row],[Application_Date]],"mmmm")</f>
        <v>June</v>
      </c>
      <c r="AC3659" s="1" t="s">
        <v>41</v>
      </c>
      <c r="AD3659" s="1" t="s">
        <v>30</v>
      </c>
      <c r="AE3659" s="1" t="s">
        <v>62</v>
      </c>
    </row>
    <row r="3660" spans="1:31" x14ac:dyDescent="0.25">
      <c r="A3660" s="1" t="s">
        <v>7460</v>
      </c>
      <c r="B3660" s="1" t="str">
        <f>IF(COUNTIF($A$2:A3660,A3660)&gt;1,"Duplicate","Unique")</f>
        <v>Unique</v>
      </c>
      <c r="C3660" s="1" t="s">
        <v>7461</v>
      </c>
      <c r="D3660" s="1" t="s">
        <v>638</v>
      </c>
      <c r="E3660" s="1" t="str">
        <f t="shared" si="400"/>
        <v>Submitted</v>
      </c>
      <c r="F3660" s="1" t="s">
        <v>35</v>
      </c>
      <c r="G3660" s="1">
        <v>60</v>
      </c>
      <c r="H3660" s="1" t="s">
        <v>24</v>
      </c>
      <c r="I3660" s="1" t="s">
        <v>25</v>
      </c>
      <c r="J3660" s="1" t="s">
        <v>70</v>
      </c>
      <c r="K3660" s="4">
        <v>1965465</v>
      </c>
      <c r="L3660" s="4" t="str">
        <f t="shared" si="401"/>
        <v>Submitted</v>
      </c>
      <c r="M3660" s="1">
        <v>854</v>
      </c>
      <c r="N3660" s="1" t="str">
        <f t="shared" si="402"/>
        <v>medium_risk</v>
      </c>
      <c r="O3660" s="1" t="str">
        <f t="shared" si="403"/>
        <v>Excellent</v>
      </c>
      <c r="P3660" s="1" t="str">
        <f t="shared" si="404"/>
        <v>Submitted</v>
      </c>
      <c r="Q3660" s="1" t="str">
        <f t="shared" si="405"/>
        <v>Valid</v>
      </c>
      <c r="R3660" s="1" t="s">
        <v>27</v>
      </c>
      <c r="S3660" s="4">
        <v>3096954</v>
      </c>
      <c r="T3660" s="1">
        <v>9.51</v>
      </c>
      <c r="U3660" s="1">
        <v>24</v>
      </c>
      <c r="V3660" s="1">
        <v>129039.75</v>
      </c>
      <c r="W3660" s="4">
        <f t="shared" si="406"/>
        <v>2454338.0722832875</v>
      </c>
      <c r="X3660" s="1" t="s">
        <v>39</v>
      </c>
      <c r="Y3660" s="1" t="s">
        <v>40</v>
      </c>
      <c r="Z3660" s="8">
        <v>49122</v>
      </c>
      <c r="AA3660" s="8" t="str">
        <f>TEXT(Table2[[#This Row],[Application_Date]],"yyy")</f>
        <v>2034</v>
      </c>
      <c r="AB3660" s="8" t="str">
        <f>TEXT(Table2[[#This Row],[Application_Date]],"mmmm")</f>
        <v>June</v>
      </c>
      <c r="AC3660" s="1" t="s">
        <v>61</v>
      </c>
      <c r="AD3660" s="1" t="s">
        <v>42</v>
      </c>
      <c r="AE3660" s="1" t="s">
        <v>62</v>
      </c>
    </row>
    <row r="3661" spans="1:31" x14ac:dyDescent="0.25">
      <c r="A3661" s="1" t="s">
        <v>7462</v>
      </c>
      <c r="B3661" s="1" t="str">
        <f>IF(COUNTIF($A$2:A3661,A3661)&gt;1,"Duplicate","Unique")</f>
        <v>Unique</v>
      </c>
      <c r="C3661" s="1" t="s">
        <v>7463</v>
      </c>
      <c r="D3661" s="1" t="s">
        <v>151</v>
      </c>
      <c r="E3661" s="1" t="str">
        <f t="shared" si="400"/>
        <v>Submitted</v>
      </c>
      <c r="F3661" s="1" t="s">
        <v>35</v>
      </c>
      <c r="G3661" s="1">
        <v>32</v>
      </c>
      <c r="H3661" s="1" t="s">
        <v>24</v>
      </c>
      <c r="I3661" s="1" t="s">
        <v>48</v>
      </c>
      <c r="J3661" s="1" t="s">
        <v>26</v>
      </c>
      <c r="K3661" s="4">
        <v>1590361</v>
      </c>
      <c r="L3661" s="4" t="str">
        <f t="shared" si="401"/>
        <v>Submitted</v>
      </c>
      <c r="M3661" s="1">
        <v>470</v>
      </c>
      <c r="N3661" s="1" t="str">
        <f t="shared" si="402"/>
        <v>High_risk</v>
      </c>
      <c r="O3661" s="1" t="str">
        <f t="shared" si="403"/>
        <v>Excellent</v>
      </c>
      <c r="P3661" s="1" t="str">
        <f t="shared" si="404"/>
        <v>Submitted</v>
      </c>
      <c r="Q3661" s="1" t="str">
        <f t="shared" si="405"/>
        <v>Valid</v>
      </c>
      <c r="R3661" s="1" t="s">
        <v>6</v>
      </c>
      <c r="S3661" s="4">
        <v>1692256</v>
      </c>
      <c r="T3661" s="1">
        <v>17.3</v>
      </c>
      <c r="U3661" s="1">
        <v>36</v>
      </c>
      <c r="V3661" s="1">
        <v>47007.11</v>
      </c>
      <c r="W3661" s="4">
        <f t="shared" si="406"/>
        <v>2439669.0666666939</v>
      </c>
      <c r="X3661" s="1" t="s">
        <v>28</v>
      </c>
      <c r="Y3661" s="1" t="s">
        <v>29</v>
      </c>
      <c r="Z3661" s="8">
        <v>49123</v>
      </c>
      <c r="AA3661" s="8" t="str">
        <f>TEXT(Table2[[#This Row],[Application_Date]],"yyy")</f>
        <v>2034</v>
      </c>
      <c r="AB3661" s="8" t="str">
        <f>TEXT(Table2[[#This Row],[Application_Date]],"mmmm")</f>
        <v>June</v>
      </c>
      <c r="AC3661" s="1" t="s">
        <v>52</v>
      </c>
      <c r="AD3661" s="1" t="s">
        <v>30</v>
      </c>
      <c r="AE3661" s="1" t="s">
        <v>43</v>
      </c>
    </row>
    <row r="3662" spans="1:31" x14ac:dyDescent="0.25">
      <c r="A3662" s="1" t="s">
        <v>7464</v>
      </c>
      <c r="B3662" s="1" t="str">
        <f>IF(COUNTIF($A$2:A3662,A3662)&gt;1,"Duplicate","Unique")</f>
        <v>Unique</v>
      </c>
      <c r="C3662" s="1" t="s">
        <v>7465</v>
      </c>
      <c r="D3662" s="1" t="s">
        <v>328</v>
      </c>
      <c r="E3662" s="1" t="str">
        <f t="shared" si="400"/>
        <v>Submitted</v>
      </c>
      <c r="F3662" s="1" t="s">
        <v>35</v>
      </c>
      <c r="G3662" s="1">
        <v>44</v>
      </c>
      <c r="H3662" s="1" t="s">
        <v>24</v>
      </c>
      <c r="I3662" s="1" t="s">
        <v>48</v>
      </c>
      <c r="J3662" s="1" t="s">
        <v>26</v>
      </c>
      <c r="K3662" s="4">
        <v>1381290</v>
      </c>
      <c r="L3662" s="4" t="str">
        <f t="shared" si="401"/>
        <v>Submitted</v>
      </c>
      <c r="M3662" s="1">
        <v>854</v>
      </c>
      <c r="N3662" s="1" t="str">
        <f t="shared" si="402"/>
        <v>medium_risk</v>
      </c>
      <c r="O3662" s="1" t="str">
        <f t="shared" si="403"/>
        <v>Excellent</v>
      </c>
      <c r="P3662" s="1" t="str">
        <f t="shared" si="404"/>
        <v>Submitted</v>
      </c>
      <c r="Q3662" s="1" t="str">
        <f t="shared" si="405"/>
        <v>Valid</v>
      </c>
      <c r="R3662" s="1" t="s">
        <v>82</v>
      </c>
      <c r="S3662" s="4">
        <v>4489626</v>
      </c>
      <c r="T3662" s="1">
        <v>16.989999999999998</v>
      </c>
      <c r="U3662" s="1">
        <v>12</v>
      </c>
      <c r="V3662" s="1">
        <v>374135.5</v>
      </c>
      <c r="W3662" s="4">
        <f t="shared" si="406"/>
        <v>6356722.998181521</v>
      </c>
      <c r="X3662" s="1" t="s">
        <v>28</v>
      </c>
      <c r="Y3662" s="1" t="s">
        <v>29</v>
      </c>
      <c r="Z3662" s="8">
        <v>49124</v>
      </c>
      <c r="AA3662" s="8" t="str">
        <f>TEXT(Table2[[#This Row],[Application_Date]],"yyy")</f>
        <v>2034</v>
      </c>
      <c r="AB3662" s="8" t="str">
        <f>TEXT(Table2[[#This Row],[Application_Date]],"mmmm")</f>
        <v>June</v>
      </c>
      <c r="AC3662" s="1" t="s">
        <v>61</v>
      </c>
      <c r="AD3662" s="1" t="s">
        <v>42</v>
      </c>
      <c r="AE3662" s="1" t="s">
        <v>43</v>
      </c>
    </row>
    <row r="3663" spans="1:31" x14ac:dyDescent="0.25">
      <c r="A3663" s="1" t="s">
        <v>7466</v>
      </c>
      <c r="B3663" s="1" t="str">
        <f>IF(COUNTIF($A$2:A3663,A3663)&gt;1,"Duplicate","Unique")</f>
        <v>Unique</v>
      </c>
      <c r="C3663" s="1" t="s">
        <v>7467</v>
      </c>
      <c r="D3663" s="1" t="s">
        <v>659</v>
      </c>
      <c r="E3663" s="1" t="str">
        <f t="shared" si="400"/>
        <v>Submitted</v>
      </c>
      <c r="F3663" s="1" t="s">
        <v>35</v>
      </c>
      <c r="G3663" s="1">
        <v>31</v>
      </c>
      <c r="H3663" s="1" t="s">
        <v>24</v>
      </c>
      <c r="I3663" s="1" t="s">
        <v>48</v>
      </c>
      <c r="J3663" s="1" t="s">
        <v>70</v>
      </c>
      <c r="K3663" s="4">
        <v>1281398</v>
      </c>
      <c r="L3663" s="4" t="str">
        <f t="shared" si="401"/>
        <v>Submitted</v>
      </c>
      <c r="M3663" s="1">
        <v>870</v>
      </c>
      <c r="N3663" s="1" t="str">
        <f t="shared" si="402"/>
        <v>medium_risk</v>
      </c>
      <c r="O3663" s="1" t="str">
        <f t="shared" si="403"/>
        <v>Excellent</v>
      </c>
      <c r="P3663" s="1" t="str">
        <f t="shared" si="404"/>
        <v>Submitted</v>
      </c>
      <c r="Q3663" s="1" t="str">
        <f t="shared" si="405"/>
        <v>Valid</v>
      </c>
      <c r="R3663" s="1" t="s">
        <v>6</v>
      </c>
      <c r="S3663" s="4">
        <v>1039357</v>
      </c>
      <c r="T3663" s="1">
        <v>17.48</v>
      </c>
      <c r="U3663" s="1">
        <v>120</v>
      </c>
      <c r="V3663" s="1">
        <v>8661.31</v>
      </c>
      <c r="W3663" s="4">
        <f t="shared" si="406"/>
        <v>1513996.6966666668</v>
      </c>
      <c r="X3663" s="1" t="s">
        <v>28</v>
      </c>
      <c r="Y3663" s="1" t="s">
        <v>29</v>
      </c>
      <c r="Z3663" s="8">
        <v>49125</v>
      </c>
      <c r="AA3663" s="8" t="str">
        <f>TEXT(Table2[[#This Row],[Application_Date]],"yyy")</f>
        <v>2034</v>
      </c>
      <c r="AB3663" s="8" t="str">
        <f>TEXT(Table2[[#This Row],[Application_Date]],"mmmm")</f>
        <v>June</v>
      </c>
      <c r="AC3663" s="1" t="s">
        <v>52</v>
      </c>
      <c r="AD3663" s="1" t="s">
        <v>30</v>
      </c>
      <c r="AE3663" s="1" t="s">
        <v>62</v>
      </c>
    </row>
    <row r="3664" spans="1:31" x14ac:dyDescent="0.25">
      <c r="A3664" s="1" t="s">
        <v>7468</v>
      </c>
      <c r="B3664" s="1" t="str">
        <f>IF(COUNTIF($A$2:A3664,A3664)&gt;1,"Duplicate","Unique")</f>
        <v>Unique</v>
      </c>
      <c r="C3664" s="1" t="s">
        <v>7469</v>
      </c>
      <c r="D3664" s="1" t="s">
        <v>58</v>
      </c>
      <c r="E3664" s="1" t="str">
        <f t="shared" si="400"/>
        <v>Submitted</v>
      </c>
      <c r="F3664" s="1" t="s">
        <v>47</v>
      </c>
      <c r="G3664" s="1">
        <v>32</v>
      </c>
      <c r="H3664" s="1" t="s">
        <v>24</v>
      </c>
      <c r="I3664" s="1" t="s">
        <v>25</v>
      </c>
      <c r="J3664" s="1" t="s">
        <v>70</v>
      </c>
      <c r="K3664" s="4">
        <v>1033420</v>
      </c>
      <c r="L3664" s="4" t="str">
        <f t="shared" si="401"/>
        <v>Submitted</v>
      </c>
      <c r="M3664" s="1">
        <v>950</v>
      </c>
      <c r="N3664" s="1" t="str">
        <f t="shared" si="402"/>
        <v>medium_risk</v>
      </c>
      <c r="O3664" s="1" t="str">
        <f t="shared" si="403"/>
        <v>Excellent</v>
      </c>
      <c r="P3664" s="1" t="str">
        <f t="shared" si="404"/>
        <v>Submitted</v>
      </c>
      <c r="Q3664" s="1" t="str">
        <f t="shared" si="405"/>
        <v>Invalid</v>
      </c>
      <c r="R3664" s="1" t="s">
        <v>38</v>
      </c>
      <c r="S3664" s="4">
        <v>457608</v>
      </c>
      <c r="T3664" s="1">
        <v>10.08</v>
      </c>
      <c r="U3664" s="1">
        <v>36</v>
      </c>
      <c r="V3664" s="1">
        <v>12711.33</v>
      </c>
      <c r="W3664" s="4">
        <f t="shared" si="406"/>
        <v>384390.72011254635</v>
      </c>
      <c r="X3664" s="1" t="s">
        <v>39</v>
      </c>
      <c r="Y3664" s="1" t="s">
        <v>40</v>
      </c>
      <c r="Z3664" s="8">
        <v>49126</v>
      </c>
      <c r="AA3664" s="8" t="str">
        <f>TEXT(Table2[[#This Row],[Application_Date]],"yyy")</f>
        <v>2034</v>
      </c>
      <c r="AB3664" s="8" t="str">
        <f>TEXT(Table2[[#This Row],[Application_Date]],"mmmm")</f>
        <v>July</v>
      </c>
      <c r="AC3664" s="1" t="s">
        <v>61</v>
      </c>
      <c r="AD3664" s="1" t="s">
        <v>42</v>
      </c>
      <c r="AE3664" s="1" t="s">
        <v>43</v>
      </c>
    </row>
    <row r="3665" spans="1:31" x14ac:dyDescent="0.25">
      <c r="A3665" s="1" t="s">
        <v>7470</v>
      </c>
      <c r="B3665" s="1" t="str">
        <f>IF(COUNTIF($A$2:A3665,A3665)&gt;1,"Duplicate","Unique")</f>
        <v>Unique</v>
      </c>
      <c r="C3665" s="1" t="s">
        <v>7471</v>
      </c>
      <c r="D3665" s="1" t="s">
        <v>296</v>
      </c>
      <c r="E3665" s="1" t="str">
        <f t="shared" si="400"/>
        <v>Submitted</v>
      </c>
      <c r="F3665" s="1" t="s">
        <v>47</v>
      </c>
      <c r="G3665" s="1">
        <v>33</v>
      </c>
      <c r="H3665" s="1" t="s">
        <v>24</v>
      </c>
      <c r="I3665" s="1" t="s">
        <v>25</v>
      </c>
      <c r="J3665" s="1" t="s">
        <v>70</v>
      </c>
      <c r="K3665" s="4">
        <v>2320058</v>
      </c>
      <c r="L3665" s="4" t="str">
        <f t="shared" si="401"/>
        <v>Submitted</v>
      </c>
      <c r="M3665" s="1">
        <v>700</v>
      </c>
      <c r="N3665" s="1" t="str">
        <f t="shared" si="402"/>
        <v>low_risk</v>
      </c>
      <c r="O3665" s="1" t="str">
        <f t="shared" si="403"/>
        <v>Excellent</v>
      </c>
      <c r="P3665" s="1" t="str">
        <f t="shared" si="404"/>
        <v>Submitted</v>
      </c>
      <c r="Q3665" s="1" t="str">
        <f t="shared" si="405"/>
        <v>Valid</v>
      </c>
      <c r="R3665" s="1" t="s">
        <v>27</v>
      </c>
      <c r="S3665" s="4">
        <v>166508</v>
      </c>
      <c r="T3665" s="1">
        <v>9.6</v>
      </c>
      <c r="U3665" s="1">
        <v>24</v>
      </c>
      <c r="V3665" s="1">
        <v>6937.83</v>
      </c>
      <c r="W3665" s="4">
        <f t="shared" si="406"/>
        <v>133206.49953717101</v>
      </c>
      <c r="X3665" s="1" t="s">
        <v>105</v>
      </c>
      <c r="Y3665" s="1" t="s">
        <v>106</v>
      </c>
      <c r="Z3665" s="8">
        <v>49127</v>
      </c>
      <c r="AA3665" s="8" t="str">
        <f>TEXT(Table2[[#This Row],[Application_Date]],"yyy")</f>
        <v>2034</v>
      </c>
      <c r="AB3665" s="8" t="str">
        <f>TEXT(Table2[[#This Row],[Application_Date]],"mmmm")</f>
        <v>July</v>
      </c>
      <c r="AC3665" s="1" t="s">
        <v>52</v>
      </c>
      <c r="AD3665" s="1" t="s">
        <v>42</v>
      </c>
      <c r="AE3665" s="1" t="s">
        <v>43</v>
      </c>
    </row>
    <row r="3666" spans="1:31" x14ac:dyDescent="0.25">
      <c r="A3666" s="1" t="s">
        <v>7472</v>
      </c>
      <c r="B3666" s="1" t="str">
        <f>IF(COUNTIF($A$2:A3666,A3666)&gt;1,"Duplicate","Unique")</f>
        <v>Unique</v>
      </c>
      <c r="C3666" s="1" t="s">
        <v>7473</v>
      </c>
      <c r="D3666" s="1" t="s">
        <v>296</v>
      </c>
      <c r="E3666" s="1" t="str">
        <f t="shared" si="400"/>
        <v>Submitted</v>
      </c>
      <c r="F3666" s="1" t="s">
        <v>35</v>
      </c>
      <c r="G3666" s="1">
        <v>54</v>
      </c>
      <c r="H3666" s="1" t="s">
        <v>36</v>
      </c>
      <c r="I3666" s="1" t="s">
        <v>48</v>
      </c>
      <c r="J3666" s="1" t="s">
        <v>49</v>
      </c>
      <c r="K3666" s="4">
        <v>923738</v>
      </c>
      <c r="L3666" s="4" t="str">
        <f t="shared" si="401"/>
        <v>Submitted</v>
      </c>
      <c r="M3666" s="1">
        <v>690</v>
      </c>
      <c r="N3666" s="1" t="str">
        <f t="shared" si="402"/>
        <v>low_risk</v>
      </c>
      <c r="O3666" s="1" t="str">
        <f t="shared" si="403"/>
        <v>Excellent</v>
      </c>
      <c r="P3666" s="1" t="str">
        <f t="shared" si="404"/>
        <v>Submitted</v>
      </c>
      <c r="Q3666" s="1" t="str">
        <f t="shared" si="405"/>
        <v>Valid</v>
      </c>
      <c r="R3666" s="1" t="s">
        <v>38</v>
      </c>
      <c r="S3666" s="4">
        <v>3689854</v>
      </c>
      <c r="T3666" s="1">
        <v>13.27</v>
      </c>
      <c r="U3666" s="1">
        <v>36</v>
      </c>
      <c r="V3666" s="1">
        <v>102495.94</v>
      </c>
      <c r="W3666" s="4">
        <f t="shared" si="406"/>
        <v>4080363.5483426107</v>
      </c>
      <c r="X3666" s="1" t="s">
        <v>85</v>
      </c>
      <c r="Y3666" s="1" t="s">
        <v>86</v>
      </c>
      <c r="Z3666" s="8">
        <v>49128</v>
      </c>
      <c r="AA3666" s="8" t="str">
        <f>TEXT(Table2[[#This Row],[Application_Date]],"yyy")</f>
        <v>2034</v>
      </c>
      <c r="AB3666" s="8" t="str">
        <f>TEXT(Table2[[#This Row],[Application_Date]],"mmmm")</f>
        <v>July</v>
      </c>
      <c r="AC3666" s="1" t="s">
        <v>52</v>
      </c>
      <c r="AD3666" s="1" t="s">
        <v>42</v>
      </c>
      <c r="AE3666" s="1" t="s">
        <v>62</v>
      </c>
    </row>
    <row r="3667" spans="1:31" x14ac:dyDescent="0.25">
      <c r="A3667" s="1" t="s">
        <v>7474</v>
      </c>
      <c r="B3667" s="1" t="str">
        <f>IF(COUNTIF($A$2:A3667,A3667)&gt;1,"Duplicate","Unique")</f>
        <v>Unique</v>
      </c>
      <c r="C3667" s="1" t="s">
        <v>7475</v>
      </c>
      <c r="D3667" s="1" t="s">
        <v>242</v>
      </c>
      <c r="E3667" s="1" t="str">
        <f t="shared" si="400"/>
        <v>Submitted</v>
      </c>
      <c r="F3667" s="1" t="s">
        <v>47</v>
      </c>
      <c r="G3667" s="1">
        <v>18</v>
      </c>
      <c r="H3667" s="1" t="s">
        <v>36</v>
      </c>
      <c r="I3667" s="1" t="s">
        <v>25</v>
      </c>
      <c r="J3667" s="1" t="s">
        <v>70</v>
      </c>
      <c r="K3667" s="4">
        <v>1041335</v>
      </c>
      <c r="L3667" s="4" t="str">
        <f t="shared" si="401"/>
        <v>Submitted</v>
      </c>
      <c r="M3667" s="1">
        <v>699</v>
      </c>
      <c r="N3667" s="1" t="str">
        <f t="shared" si="402"/>
        <v>low_risk</v>
      </c>
      <c r="O3667" s="1" t="str">
        <f t="shared" si="403"/>
        <v>Excellent</v>
      </c>
      <c r="P3667" s="1" t="str">
        <f t="shared" si="404"/>
        <v>Submitted</v>
      </c>
      <c r="Q3667" s="1" t="str">
        <f t="shared" si="405"/>
        <v>Valid</v>
      </c>
      <c r="R3667" s="1" t="s">
        <v>38</v>
      </c>
      <c r="S3667" s="4">
        <v>464385</v>
      </c>
      <c r="T3667" s="1">
        <v>14.19</v>
      </c>
      <c r="U3667" s="1">
        <v>36</v>
      </c>
      <c r="V3667" s="1">
        <v>12899.58</v>
      </c>
      <c r="W3667" s="4">
        <f t="shared" si="406"/>
        <v>549135.26250034454</v>
      </c>
      <c r="X3667" s="1" t="s">
        <v>28</v>
      </c>
      <c r="Y3667" s="1" t="s">
        <v>29</v>
      </c>
      <c r="Z3667" s="8">
        <v>49129</v>
      </c>
      <c r="AA3667" s="8" t="str">
        <f>TEXT(Table2[[#This Row],[Application_Date]],"yyy")</f>
        <v>2034</v>
      </c>
      <c r="AB3667" s="8" t="str">
        <f>TEXT(Table2[[#This Row],[Application_Date]],"mmmm")</f>
        <v>July</v>
      </c>
      <c r="AC3667" s="1" t="s">
        <v>61</v>
      </c>
      <c r="AD3667" s="1" t="s">
        <v>30</v>
      </c>
      <c r="AE3667" s="1" t="s">
        <v>43</v>
      </c>
    </row>
    <row r="3668" spans="1:31" x14ac:dyDescent="0.25">
      <c r="A3668" s="1" t="s">
        <v>7476</v>
      </c>
      <c r="B3668" s="1" t="str">
        <f>IF(COUNTIF($A$2:A3668,A3668)&gt;1,"Duplicate","Unique")</f>
        <v>Unique</v>
      </c>
      <c r="C3668" s="1" t="s">
        <v>7477</v>
      </c>
      <c r="D3668" s="1" t="s">
        <v>284</v>
      </c>
      <c r="E3668" s="1" t="str">
        <f t="shared" si="400"/>
        <v>Submitted</v>
      </c>
      <c r="F3668" s="1" t="s">
        <v>35</v>
      </c>
      <c r="G3668" s="1">
        <v>41</v>
      </c>
      <c r="H3668" s="1" t="s">
        <v>24</v>
      </c>
      <c r="I3668" s="1" t="s">
        <v>48</v>
      </c>
      <c r="J3668" s="1" t="s">
        <v>26</v>
      </c>
      <c r="K3668" s="4">
        <v>1321587</v>
      </c>
      <c r="L3668" s="4" t="str">
        <f t="shared" si="401"/>
        <v>Submitted</v>
      </c>
      <c r="M3668" s="1">
        <v>452</v>
      </c>
      <c r="N3668" s="1" t="str">
        <f t="shared" si="402"/>
        <v>High_risk</v>
      </c>
      <c r="O3668" s="1" t="str">
        <f t="shared" si="403"/>
        <v>Excellent</v>
      </c>
      <c r="P3668" s="1" t="str">
        <f t="shared" si="404"/>
        <v>Submitted</v>
      </c>
      <c r="Q3668" s="1" t="str">
        <f t="shared" si="405"/>
        <v>Valid</v>
      </c>
      <c r="R3668" s="1" t="s">
        <v>70</v>
      </c>
      <c r="S3668" s="4">
        <v>1762355</v>
      </c>
      <c r="T3668" s="1">
        <v>10.66</v>
      </c>
      <c r="U3668" s="1">
        <v>12</v>
      </c>
      <c r="V3668" s="1">
        <v>146862.92000000001</v>
      </c>
      <c r="W3668" s="4">
        <f t="shared" si="406"/>
        <v>1566320.6597187279</v>
      </c>
      <c r="X3668" s="1" t="s">
        <v>85</v>
      </c>
      <c r="Y3668" s="1" t="s">
        <v>86</v>
      </c>
      <c r="Z3668" s="8">
        <v>49130</v>
      </c>
      <c r="AA3668" s="8" t="str">
        <f>TEXT(Table2[[#This Row],[Application_Date]],"yyy")</f>
        <v>2034</v>
      </c>
      <c r="AB3668" s="8" t="str">
        <f>TEXT(Table2[[#This Row],[Application_Date]],"mmmm")</f>
        <v>July</v>
      </c>
      <c r="AC3668" s="1" t="s">
        <v>41</v>
      </c>
      <c r="AD3668" s="1" t="s">
        <v>42</v>
      </c>
      <c r="AE3668" s="1" t="s">
        <v>31</v>
      </c>
    </row>
    <row r="3669" spans="1:31" x14ac:dyDescent="0.25">
      <c r="A3669" s="1" t="s">
        <v>7478</v>
      </c>
      <c r="B3669" s="1" t="str">
        <f>IF(COUNTIF($A$2:A3669,A3669)&gt;1,"Duplicate","Unique")</f>
        <v>Unique</v>
      </c>
      <c r="C3669" s="1" t="s">
        <v>7479</v>
      </c>
      <c r="D3669" s="1" t="s">
        <v>262</v>
      </c>
      <c r="E3669" s="1" t="str">
        <f t="shared" si="400"/>
        <v>Submitted</v>
      </c>
      <c r="F3669" s="1" t="s">
        <v>47</v>
      </c>
      <c r="G3669" s="1">
        <v>30</v>
      </c>
      <c r="H3669" s="1" t="s">
        <v>24</v>
      </c>
      <c r="I3669" s="1" t="s">
        <v>25</v>
      </c>
      <c r="J3669" s="1" t="s">
        <v>37</v>
      </c>
      <c r="K3669" s="4">
        <v>2155326</v>
      </c>
      <c r="L3669" s="4" t="str">
        <f t="shared" si="401"/>
        <v>Submitted</v>
      </c>
      <c r="M3669" s="1">
        <v>735</v>
      </c>
      <c r="N3669" s="1" t="str">
        <f t="shared" si="402"/>
        <v>low_risk</v>
      </c>
      <c r="O3669" s="1" t="str">
        <f t="shared" si="403"/>
        <v>Excellent</v>
      </c>
      <c r="P3669" s="1" t="str">
        <f t="shared" si="404"/>
        <v>Submitted</v>
      </c>
      <c r="Q3669" s="1" t="str">
        <f t="shared" si="405"/>
        <v>Valid</v>
      </c>
      <c r="R3669" s="1" t="s">
        <v>27</v>
      </c>
      <c r="S3669" s="4">
        <v>3079054</v>
      </c>
      <c r="T3669" s="1">
        <v>11.82</v>
      </c>
      <c r="U3669" s="1">
        <v>24</v>
      </c>
      <c r="V3669" s="1">
        <v>128293.92</v>
      </c>
      <c r="W3669" s="4">
        <f t="shared" si="406"/>
        <v>3032868.4065714977</v>
      </c>
      <c r="X3669" s="1" t="s">
        <v>50</v>
      </c>
      <c r="Y3669" s="1" t="s">
        <v>51</v>
      </c>
      <c r="Z3669" s="8">
        <v>49131</v>
      </c>
      <c r="AA3669" s="8" t="str">
        <f>TEXT(Table2[[#This Row],[Application_Date]],"yyy")</f>
        <v>2034</v>
      </c>
      <c r="AB3669" s="8" t="str">
        <f>TEXT(Table2[[#This Row],[Application_Date]],"mmmm")</f>
        <v>July</v>
      </c>
      <c r="AC3669" s="1" t="s">
        <v>61</v>
      </c>
      <c r="AD3669" s="1" t="s">
        <v>30</v>
      </c>
      <c r="AE3669" s="1" t="s">
        <v>31</v>
      </c>
    </row>
    <row r="3670" spans="1:31" x14ac:dyDescent="0.25">
      <c r="A3670" s="1" t="s">
        <v>7480</v>
      </c>
      <c r="B3670" s="1" t="str">
        <f>IF(COUNTIF($A$2:A3670,A3670)&gt;1,"Duplicate","Unique")</f>
        <v>Unique</v>
      </c>
      <c r="C3670" s="1" t="s">
        <v>7481</v>
      </c>
      <c r="D3670" s="1" t="s">
        <v>217</v>
      </c>
      <c r="E3670" s="1" t="str">
        <f t="shared" si="400"/>
        <v>Submitted</v>
      </c>
      <c r="F3670" s="1" t="s">
        <v>47</v>
      </c>
      <c r="G3670" s="1">
        <v>31</v>
      </c>
      <c r="H3670" s="1" t="s">
        <v>36</v>
      </c>
      <c r="I3670" s="1" t="s">
        <v>25</v>
      </c>
      <c r="J3670" s="1" t="s">
        <v>49</v>
      </c>
      <c r="K3670" s="4">
        <v>621823</v>
      </c>
      <c r="L3670" s="4" t="str">
        <f t="shared" si="401"/>
        <v>Submitted</v>
      </c>
      <c r="M3670" s="1">
        <v>303</v>
      </c>
      <c r="N3670" s="1" t="str">
        <f t="shared" si="402"/>
        <v>High_risk</v>
      </c>
      <c r="O3670" s="1" t="str">
        <f t="shared" si="403"/>
        <v>Excellent</v>
      </c>
      <c r="P3670" s="1" t="str">
        <f t="shared" si="404"/>
        <v>Submitted</v>
      </c>
      <c r="Q3670" s="1" t="str">
        <f t="shared" si="405"/>
        <v>Valid</v>
      </c>
      <c r="R3670" s="1" t="s">
        <v>70</v>
      </c>
      <c r="S3670" s="4">
        <v>319910</v>
      </c>
      <c r="T3670" s="1">
        <v>19</v>
      </c>
      <c r="U3670" s="1">
        <v>60</v>
      </c>
      <c r="V3670" s="1">
        <v>5331.83</v>
      </c>
      <c r="W3670" s="4">
        <f t="shared" si="406"/>
        <v>506524.16666666663</v>
      </c>
      <c r="X3670" s="1" t="s">
        <v>59</v>
      </c>
      <c r="Y3670" s="1" t="s">
        <v>60</v>
      </c>
      <c r="Z3670" s="8">
        <v>49132</v>
      </c>
      <c r="AA3670" s="8" t="str">
        <f>TEXT(Table2[[#This Row],[Application_Date]],"yyy")</f>
        <v>2034</v>
      </c>
      <c r="AB3670" s="8" t="str">
        <f>TEXT(Table2[[#This Row],[Application_Date]],"mmmm")</f>
        <v>July</v>
      </c>
      <c r="AC3670" s="1" t="s">
        <v>52</v>
      </c>
      <c r="AD3670" s="1" t="s">
        <v>42</v>
      </c>
      <c r="AE3670" s="1" t="s">
        <v>66</v>
      </c>
    </row>
    <row r="3671" spans="1:31" x14ac:dyDescent="0.25">
      <c r="A3671" s="1" t="s">
        <v>7482</v>
      </c>
      <c r="B3671" s="1" t="str">
        <f>IF(COUNTIF($A$2:A3671,A3671)&gt;1,"Duplicate","Unique")</f>
        <v>Unique</v>
      </c>
      <c r="C3671" s="1" t="s">
        <v>7483</v>
      </c>
      <c r="D3671" s="1" t="s">
        <v>309</v>
      </c>
      <c r="E3671" s="1" t="str">
        <f t="shared" si="400"/>
        <v>Submitted</v>
      </c>
      <c r="F3671" s="1" t="s">
        <v>35</v>
      </c>
      <c r="G3671" s="1">
        <v>54</v>
      </c>
      <c r="H3671" s="1" t="s">
        <v>36</v>
      </c>
      <c r="I3671" s="1" t="s">
        <v>48</v>
      </c>
      <c r="J3671" s="1" t="s">
        <v>70</v>
      </c>
      <c r="K3671" s="4">
        <v>2076234</v>
      </c>
      <c r="L3671" s="4" t="str">
        <f t="shared" si="401"/>
        <v>Submitted</v>
      </c>
      <c r="M3671" s="1">
        <v>573</v>
      </c>
      <c r="N3671" s="1" t="str">
        <f t="shared" si="402"/>
        <v>High_risk</v>
      </c>
      <c r="O3671" s="1" t="str">
        <f t="shared" si="403"/>
        <v>Excellent</v>
      </c>
      <c r="P3671" s="1" t="str">
        <f t="shared" si="404"/>
        <v>Submitted</v>
      </c>
      <c r="Q3671" s="1" t="str">
        <f t="shared" si="405"/>
        <v>Valid</v>
      </c>
      <c r="R3671" s="1" t="s">
        <v>70</v>
      </c>
      <c r="S3671" s="4">
        <v>167718</v>
      </c>
      <c r="T3671" s="1">
        <v>8.58</v>
      </c>
      <c r="U3671" s="1">
        <v>24</v>
      </c>
      <c r="V3671" s="1">
        <v>6988.25</v>
      </c>
      <c r="W3671" s="4">
        <f t="shared" si="406"/>
        <v>119918.65611970446</v>
      </c>
      <c r="X3671" s="1" t="s">
        <v>50</v>
      </c>
      <c r="Y3671" s="1" t="s">
        <v>51</v>
      </c>
      <c r="Z3671" s="8">
        <v>49133</v>
      </c>
      <c r="AA3671" s="8" t="str">
        <f>TEXT(Table2[[#This Row],[Application_Date]],"yyy")</f>
        <v>2034</v>
      </c>
      <c r="AB3671" s="8" t="str">
        <f>TEXT(Table2[[#This Row],[Application_Date]],"mmmm")</f>
        <v>July</v>
      </c>
      <c r="AC3671" s="1" t="s">
        <v>61</v>
      </c>
      <c r="AD3671" s="1" t="s">
        <v>30</v>
      </c>
      <c r="AE3671" s="1" t="s">
        <v>43</v>
      </c>
    </row>
    <row r="3672" spans="1:31" x14ac:dyDescent="0.25">
      <c r="A3672" s="1" t="s">
        <v>7484</v>
      </c>
      <c r="B3672" s="1" t="str">
        <f>IF(COUNTIF($A$2:A3672,A3672)&gt;1,"Duplicate","Unique")</f>
        <v>Unique</v>
      </c>
      <c r="C3672" s="1" t="s">
        <v>7485</v>
      </c>
      <c r="D3672" s="1" t="s">
        <v>109</v>
      </c>
      <c r="E3672" s="1" t="str">
        <f t="shared" si="400"/>
        <v>Submitted</v>
      </c>
      <c r="F3672" s="1" t="s">
        <v>47</v>
      </c>
      <c r="G3672" s="1">
        <v>60</v>
      </c>
      <c r="H3672" s="1" t="s">
        <v>36</v>
      </c>
      <c r="I3672" s="1" t="s">
        <v>25</v>
      </c>
      <c r="J3672" s="1" t="s">
        <v>70</v>
      </c>
      <c r="K3672" s="4">
        <v>529357</v>
      </c>
      <c r="L3672" s="4" t="str">
        <f t="shared" si="401"/>
        <v>Submitted</v>
      </c>
      <c r="M3672" s="1">
        <v>713</v>
      </c>
      <c r="N3672" s="1" t="str">
        <f t="shared" si="402"/>
        <v>low_risk</v>
      </c>
      <c r="O3672" s="1" t="str">
        <f t="shared" si="403"/>
        <v>Excellent</v>
      </c>
      <c r="P3672" s="1" t="str">
        <f t="shared" si="404"/>
        <v>Submitted</v>
      </c>
      <c r="Q3672" s="1" t="str">
        <f t="shared" si="405"/>
        <v>Valid</v>
      </c>
      <c r="R3672" s="1" t="s">
        <v>82</v>
      </c>
      <c r="S3672" s="4">
        <v>887235</v>
      </c>
      <c r="T3672" s="1">
        <v>16.68</v>
      </c>
      <c r="U3672" s="1">
        <v>180</v>
      </c>
      <c r="V3672" s="1">
        <v>4929.08</v>
      </c>
      <c r="W3672" s="4">
        <f t="shared" si="406"/>
        <v>1233256.6499999999</v>
      </c>
      <c r="X3672" s="1" t="s">
        <v>95</v>
      </c>
      <c r="Y3672" s="1" t="s">
        <v>96</v>
      </c>
      <c r="Z3672" s="8">
        <v>49134</v>
      </c>
      <c r="AA3672" s="8" t="str">
        <f>TEXT(Table2[[#This Row],[Application_Date]],"yyy")</f>
        <v>2034</v>
      </c>
      <c r="AB3672" s="8" t="str">
        <f>TEXT(Table2[[#This Row],[Application_Date]],"mmmm")</f>
        <v>July</v>
      </c>
      <c r="AC3672" s="1" t="s">
        <v>52</v>
      </c>
      <c r="AD3672" s="1" t="s">
        <v>30</v>
      </c>
      <c r="AE3672" s="1" t="s">
        <v>31</v>
      </c>
    </row>
    <row r="3673" spans="1:31" x14ac:dyDescent="0.25">
      <c r="A3673" s="1" t="s">
        <v>7486</v>
      </c>
      <c r="B3673" s="1" t="str">
        <f>IF(COUNTIF($A$2:A3673,A3673)&gt;1,"Duplicate","Unique")</f>
        <v>Unique</v>
      </c>
      <c r="C3673" s="1" t="s">
        <v>7487</v>
      </c>
      <c r="D3673" s="1" t="s">
        <v>109</v>
      </c>
      <c r="E3673" s="1" t="str">
        <f t="shared" si="400"/>
        <v>Submitted</v>
      </c>
      <c r="F3673" s="1" t="s">
        <v>47</v>
      </c>
      <c r="G3673" s="1">
        <v>63</v>
      </c>
      <c r="H3673" s="1" t="s">
        <v>24</v>
      </c>
      <c r="I3673" s="1" t="s">
        <v>25</v>
      </c>
      <c r="J3673" s="1" t="s">
        <v>26</v>
      </c>
      <c r="K3673" s="4">
        <v>1538321</v>
      </c>
      <c r="L3673" s="4" t="str">
        <f t="shared" si="401"/>
        <v>Submitted</v>
      </c>
      <c r="M3673" s="1">
        <v>615</v>
      </c>
      <c r="N3673" s="1" t="str">
        <f t="shared" si="402"/>
        <v>low_risk</v>
      </c>
      <c r="O3673" s="1" t="str">
        <f t="shared" si="403"/>
        <v>Excellent</v>
      </c>
      <c r="P3673" s="1" t="str">
        <f t="shared" si="404"/>
        <v>Submitted</v>
      </c>
      <c r="Q3673" s="1" t="str">
        <f t="shared" si="405"/>
        <v>Valid</v>
      </c>
      <c r="R3673" s="1" t="s">
        <v>27</v>
      </c>
      <c r="S3673" s="4">
        <v>2542651</v>
      </c>
      <c r="T3673" s="1">
        <v>14.49</v>
      </c>
      <c r="U3673" s="1">
        <v>180</v>
      </c>
      <c r="V3673" s="1">
        <v>14125.84</v>
      </c>
      <c r="W3673" s="4">
        <f t="shared" si="406"/>
        <v>3070251.0825</v>
      </c>
      <c r="X3673" s="1" t="s">
        <v>39</v>
      </c>
      <c r="Y3673" s="1" t="s">
        <v>40</v>
      </c>
      <c r="Z3673" s="8">
        <v>49135</v>
      </c>
      <c r="AA3673" s="8" t="str">
        <f>TEXT(Table2[[#This Row],[Application_Date]],"yyy")</f>
        <v>2034</v>
      </c>
      <c r="AB3673" s="8" t="str">
        <f>TEXT(Table2[[#This Row],[Application_Date]],"mmmm")</f>
        <v>July</v>
      </c>
      <c r="AC3673" s="1" t="s">
        <v>41</v>
      </c>
      <c r="AD3673" s="1" t="s">
        <v>42</v>
      </c>
      <c r="AE3673" s="1" t="s">
        <v>62</v>
      </c>
    </row>
    <row r="3674" spans="1:31" x14ac:dyDescent="0.25">
      <c r="A3674" s="1" t="s">
        <v>7488</v>
      </c>
      <c r="B3674" s="1" t="str">
        <f>IF(COUNTIF($A$2:A3674,A3674)&gt;1,"Duplicate","Unique")</f>
        <v>Unique</v>
      </c>
      <c r="C3674" s="1" t="s">
        <v>7489</v>
      </c>
      <c r="D3674" s="1" t="s">
        <v>226</v>
      </c>
      <c r="E3674" s="1" t="str">
        <f t="shared" si="400"/>
        <v>Submitted</v>
      </c>
      <c r="F3674" s="1" t="s">
        <v>35</v>
      </c>
      <c r="G3674" s="1">
        <v>29</v>
      </c>
      <c r="H3674" s="1" t="s">
        <v>36</v>
      </c>
      <c r="I3674" s="1" t="s">
        <v>48</v>
      </c>
      <c r="J3674" s="1" t="s">
        <v>49</v>
      </c>
      <c r="K3674" s="4">
        <v>905491</v>
      </c>
      <c r="L3674" s="4" t="str">
        <f t="shared" si="401"/>
        <v>Submitted</v>
      </c>
      <c r="M3674" s="1">
        <v>409</v>
      </c>
      <c r="N3674" s="1" t="str">
        <f t="shared" si="402"/>
        <v>High_risk</v>
      </c>
      <c r="O3674" s="1" t="str">
        <f t="shared" si="403"/>
        <v>Excellent</v>
      </c>
      <c r="P3674" s="1" t="str">
        <f t="shared" si="404"/>
        <v>Submitted</v>
      </c>
      <c r="Q3674" s="1" t="str">
        <f t="shared" si="405"/>
        <v>Valid</v>
      </c>
      <c r="R3674" s="1" t="s">
        <v>27</v>
      </c>
      <c r="S3674" s="4">
        <v>3337660</v>
      </c>
      <c r="T3674" s="1">
        <v>10.16</v>
      </c>
      <c r="U3674" s="1">
        <v>24</v>
      </c>
      <c r="V3674" s="1">
        <v>139069.17000000001</v>
      </c>
      <c r="W3674" s="4">
        <f t="shared" si="406"/>
        <v>2825886.6090990137</v>
      </c>
      <c r="X3674" s="1" t="s">
        <v>95</v>
      </c>
      <c r="Y3674" s="1" t="s">
        <v>96</v>
      </c>
      <c r="Z3674" s="8">
        <v>49136</v>
      </c>
      <c r="AA3674" s="8" t="str">
        <f>TEXT(Table2[[#This Row],[Application_Date]],"yyy")</f>
        <v>2034</v>
      </c>
      <c r="AB3674" s="8" t="str">
        <f>TEXT(Table2[[#This Row],[Application_Date]],"mmmm")</f>
        <v>July</v>
      </c>
      <c r="AC3674" s="1" t="s">
        <v>41</v>
      </c>
      <c r="AD3674" s="1" t="s">
        <v>30</v>
      </c>
      <c r="AE3674" s="1" t="s">
        <v>43</v>
      </c>
    </row>
    <row r="3675" spans="1:31" x14ac:dyDescent="0.25">
      <c r="A3675" s="1" t="s">
        <v>7490</v>
      </c>
      <c r="B3675" s="1" t="str">
        <f>IF(COUNTIF($A$2:A3675,A3675)&gt;1,"Duplicate","Unique")</f>
        <v>Unique</v>
      </c>
      <c r="C3675" s="1" t="s">
        <v>7491</v>
      </c>
      <c r="D3675" s="1" t="s">
        <v>69</v>
      </c>
      <c r="E3675" s="1" t="str">
        <f t="shared" si="400"/>
        <v>Submitted</v>
      </c>
      <c r="F3675" s="1" t="s">
        <v>47</v>
      </c>
      <c r="G3675" s="1">
        <v>56</v>
      </c>
      <c r="H3675" s="1" t="s">
        <v>36</v>
      </c>
      <c r="I3675" s="1" t="s">
        <v>48</v>
      </c>
      <c r="J3675" s="1" t="s">
        <v>49</v>
      </c>
      <c r="K3675" s="4">
        <v>515840</v>
      </c>
      <c r="L3675" s="4" t="str">
        <f t="shared" si="401"/>
        <v>Submitted</v>
      </c>
      <c r="M3675" s="1">
        <v>800</v>
      </c>
      <c r="N3675" s="1" t="str">
        <f t="shared" si="402"/>
        <v>medium_risk</v>
      </c>
      <c r="O3675" s="1" t="str">
        <f t="shared" si="403"/>
        <v>Excellent</v>
      </c>
      <c r="P3675" s="1" t="str">
        <f t="shared" si="404"/>
        <v>Submitted</v>
      </c>
      <c r="Q3675" s="1" t="str">
        <f t="shared" si="405"/>
        <v>Valid</v>
      </c>
      <c r="R3675" s="1" t="s">
        <v>38</v>
      </c>
      <c r="S3675" s="4">
        <v>2644493</v>
      </c>
      <c r="T3675" s="1">
        <v>17.16</v>
      </c>
      <c r="U3675" s="1">
        <v>12</v>
      </c>
      <c r="V3675" s="1">
        <v>220374.42</v>
      </c>
      <c r="W3675" s="4">
        <f t="shared" si="406"/>
        <v>3781714.199975708</v>
      </c>
      <c r="X3675" s="1" t="s">
        <v>28</v>
      </c>
      <c r="Y3675" s="1" t="s">
        <v>29</v>
      </c>
      <c r="Z3675" s="8">
        <v>49137</v>
      </c>
      <c r="AA3675" s="8" t="str">
        <f>TEXT(Table2[[#This Row],[Application_Date]],"yyy")</f>
        <v>2034</v>
      </c>
      <c r="AB3675" s="8" t="str">
        <f>TEXT(Table2[[#This Row],[Application_Date]],"mmmm")</f>
        <v>July</v>
      </c>
      <c r="AC3675" s="1" t="s">
        <v>61</v>
      </c>
      <c r="AD3675" s="1" t="s">
        <v>42</v>
      </c>
      <c r="AE3675" s="1" t="s">
        <v>43</v>
      </c>
    </row>
    <row r="3676" spans="1:31" x14ac:dyDescent="0.25">
      <c r="A3676" s="1" t="s">
        <v>7492</v>
      </c>
      <c r="B3676" s="1" t="str">
        <f>IF(COUNTIF($A$2:A3676,A3676)&gt;1,"Duplicate","Unique")</f>
        <v>Unique</v>
      </c>
      <c r="C3676" s="1" t="s">
        <v>7493</v>
      </c>
      <c r="D3676" s="1" t="s">
        <v>572</v>
      </c>
      <c r="E3676" s="1" t="str">
        <f t="shared" si="400"/>
        <v>Submitted</v>
      </c>
      <c r="F3676" s="1" t="s">
        <v>47</v>
      </c>
      <c r="G3676" s="1">
        <v>29</v>
      </c>
      <c r="H3676" s="1" t="s">
        <v>36</v>
      </c>
      <c r="I3676" s="1" t="s">
        <v>25</v>
      </c>
      <c r="J3676" s="1" t="s">
        <v>49</v>
      </c>
      <c r="K3676" s="4">
        <v>1597164</v>
      </c>
      <c r="L3676" s="4" t="str">
        <f t="shared" si="401"/>
        <v>Submitted</v>
      </c>
      <c r="M3676" s="1">
        <v>411</v>
      </c>
      <c r="N3676" s="1" t="str">
        <f t="shared" si="402"/>
        <v>High_risk</v>
      </c>
      <c r="O3676" s="1" t="str">
        <f t="shared" si="403"/>
        <v>Excellent</v>
      </c>
      <c r="P3676" s="1" t="str">
        <f t="shared" si="404"/>
        <v>Submitted</v>
      </c>
      <c r="Q3676" s="1" t="str">
        <f t="shared" si="405"/>
        <v>Valid</v>
      </c>
      <c r="R3676" s="1" t="s">
        <v>27</v>
      </c>
      <c r="S3676" s="4">
        <v>2539586</v>
      </c>
      <c r="T3676" s="1">
        <v>17.23</v>
      </c>
      <c r="U3676" s="1">
        <v>180</v>
      </c>
      <c r="V3676" s="1">
        <v>14108.81</v>
      </c>
      <c r="W3676" s="4">
        <f t="shared" si="406"/>
        <v>3646422.2316666665</v>
      </c>
      <c r="X3676" s="1" t="s">
        <v>39</v>
      </c>
      <c r="Y3676" s="1" t="s">
        <v>40</v>
      </c>
      <c r="Z3676" s="8">
        <v>49138</v>
      </c>
      <c r="AA3676" s="8" t="str">
        <f>TEXT(Table2[[#This Row],[Application_Date]],"yyy")</f>
        <v>2034</v>
      </c>
      <c r="AB3676" s="8" t="str">
        <f>TEXT(Table2[[#This Row],[Application_Date]],"mmmm")</f>
        <v>July</v>
      </c>
      <c r="AC3676" s="1" t="s">
        <v>52</v>
      </c>
      <c r="AD3676" s="1" t="s">
        <v>42</v>
      </c>
      <c r="AE3676" s="1" t="s">
        <v>66</v>
      </c>
    </row>
    <row r="3677" spans="1:31" x14ac:dyDescent="0.25">
      <c r="A3677" s="1" t="s">
        <v>7494</v>
      </c>
      <c r="B3677" s="1" t="str">
        <f>IF(COUNTIF($A$2:A3677,A3677)&gt;1,"Duplicate","Unique")</f>
        <v>Unique</v>
      </c>
      <c r="C3677" s="1" t="s">
        <v>7495</v>
      </c>
      <c r="D3677" s="1" t="s">
        <v>249</v>
      </c>
      <c r="E3677" s="1" t="str">
        <f t="shared" si="400"/>
        <v>Submitted</v>
      </c>
      <c r="F3677" s="1" t="s">
        <v>35</v>
      </c>
      <c r="G3677" s="1">
        <v>23</v>
      </c>
      <c r="H3677" s="1" t="s">
        <v>36</v>
      </c>
      <c r="I3677" s="1" t="s">
        <v>25</v>
      </c>
      <c r="J3677" s="1" t="s">
        <v>26</v>
      </c>
      <c r="K3677" s="4">
        <v>375679</v>
      </c>
      <c r="L3677" s="4" t="str">
        <f t="shared" si="401"/>
        <v>Submitted</v>
      </c>
      <c r="M3677" s="1">
        <v>346</v>
      </c>
      <c r="N3677" s="1" t="str">
        <f t="shared" si="402"/>
        <v>High_risk</v>
      </c>
      <c r="O3677" s="1" t="str">
        <f t="shared" si="403"/>
        <v>Excellent</v>
      </c>
      <c r="P3677" s="1" t="str">
        <f t="shared" si="404"/>
        <v>Submitted</v>
      </c>
      <c r="Q3677" s="1" t="str">
        <f t="shared" si="405"/>
        <v>Valid</v>
      </c>
      <c r="R3677" s="1" t="s">
        <v>70</v>
      </c>
      <c r="S3677" s="4">
        <v>3688815</v>
      </c>
      <c r="T3677" s="1">
        <v>15.77</v>
      </c>
      <c r="U3677" s="1">
        <v>60</v>
      </c>
      <c r="V3677" s="1">
        <v>61480.25</v>
      </c>
      <c r="W3677" s="4">
        <f t="shared" si="406"/>
        <v>4847717.7125000004</v>
      </c>
      <c r="X3677" s="1" t="s">
        <v>85</v>
      </c>
      <c r="Y3677" s="1" t="s">
        <v>86</v>
      </c>
      <c r="Z3677" s="8">
        <v>49139</v>
      </c>
      <c r="AA3677" s="8" t="str">
        <f>TEXT(Table2[[#This Row],[Application_Date]],"yyy")</f>
        <v>2034</v>
      </c>
      <c r="AB3677" s="8" t="str">
        <f>TEXT(Table2[[#This Row],[Application_Date]],"mmmm")</f>
        <v>July</v>
      </c>
      <c r="AC3677" s="1" t="s">
        <v>61</v>
      </c>
      <c r="AD3677" s="1" t="s">
        <v>30</v>
      </c>
      <c r="AE3677" s="1" t="s">
        <v>66</v>
      </c>
    </row>
    <row r="3678" spans="1:31" x14ac:dyDescent="0.25">
      <c r="A3678" s="1" t="s">
        <v>7496</v>
      </c>
      <c r="B3678" s="1" t="str">
        <f>IF(COUNTIF($A$2:A3678,A3678)&gt;1,"Duplicate","Unique")</f>
        <v>Unique</v>
      </c>
      <c r="C3678" s="1" t="s">
        <v>7497</v>
      </c>
      <c r="D3678" s="1" t="s">
        <v>65</v>
      </c>
      <c r="E3678" s="1" t="str">
        <f t="shared" si="400"/>
        <v>Submitted</v>
      </c>
      <c r="F3678" s="1" t="s">
        <v>47</v>
      </c>
      <c r="G3678" s="1">
        <v>63</v>
      </c>
      <c r="H3678" s="1" t="s">
        <v>36</v>
      </c>
      <c r="I3678" s="1" t="s">
        <v>48</v>
      </c>
      <c r="J3678" s="1" t="s">
        <v>49</v>
      </c>
      <c r="K3678" s="4">
        <v>2294605</v>
      </c>
      <c r="L3678" s="4" t="str">
        <f t="shared" si="401"/>
        <v>Submitted</v>
      </c>
      <c r="M3678" s="1">
        <v>896</v>
      </c>
      <c r="N3678" s="1" t="str">
        <f t="shared" si="402"/>
        <v>medium_risk</v>
      </c>
      <c r="O3678" s="1" t="str">
        <f t="shared" si="403"/>
        <v>Excellent</v>
      </c>
      <c r="P3678" s="1" t="str">
        <f t="shared" si="404"/>
        <v>Submitted</v>
      </c>
      <c r="Q3678" s="1" t="str">
        <f t="shared" si="405"/>
        <v>Valid</v>
      </c>
      <c r="R3678" s="1" t="s">
        <v>38</v>
      </c>
      <c r="S3678" s="4">
        <v>2415284</v>
      </c>
      <c r="T3678" s="1">
        <v>17.53</v>
      </c>
      <c r="U3678" s="1">
        <v>36</v>
      </c>
      <c r="V3678" s="1">
        <v>67091.22</v>
      </c>
      <c r="W3678" s="4">
        <f t="shared" si="406"/>
        <v>3528327.3766666963</v>
      </c>
      <c r="X3678" s="1" t="s">
        <v>85</v>
      </c>
      <c r="Y3678" s="1" t="s">
        <v>86</v>
      </c>
      <c r="Z3678" s="8">
        <v>49140</v>
      </c>
      <c r="AA3678" s="8" t="str">
        <f>TEXT(Table2[[#This Row],[Application_Date]],"yyy")</f>
        <v>2034</v>
      </c>
      <c r="AB3678" s="8" t="str">
        <f>TEXT(Table2[[#This Row],[Application_Date]],"mmmm")</f>
        <v>July</v>
      </c>
      <c r="AC3678" s="1" t="s">
        <v>61</v>
      </c>
      <c r="AD3678" s="1" t="s">
        <v>42</v>
      </c>
      <c r="AE3678" s="1" t="s">
        <v>62</v>
      </c>
    </row>
    <row r="3679" spans="1:31" x14ac:dyDescent="0.25">
      <c r="A3679" s="1" t="s">
        <v>7498</v>
      </c>
      <c r="B3679" s="1" t="str">
        <f>IF(COUNTIF($A$2:A3679,A3679)&gt;1,"Duplicate","Unique")</f>
        <v>Unique</v>
      </c>
      <c r="C3679" s="1" t="s">
        <v>7499</v>
      </c>
      <c r="D3679" s="1" t="s">
        <v>145</v>
      </c>
      <c r="E3679" s="1" t="str">
        <f t="shared" si="400"/>
        <v>Submitted</v>
      </c>
      <c r="F3679" s="1" t="s">
        <v>47</v>
      </c>
      <c r="G3679" s="1">
        <v>59</v>
      </c>
      <c r="H3679" s="1" t="s">
        <v>36</v>
      </c>
      <c r="I3679" s="1" t="s">
        <v>48</v>
      </c>
      <c r="J3679" s="1" t="s">
        <v>70</v>
      </c>
      <c r="K3679" s="4">
        <v>1648618</v>
      </c>
      <c r="L3679" s="4" t="str">
        <f t="shared" si="401"/>
        <v>Submitted</v>
      </c>
      <c r="M3679" s="1">
        <v>597</v>
      </c>
      <c r="N3679" s="1" t="str">
        <f t="shared" si="402"/>
        <v>High_risk</v>
      </c>
      <c r="O3679" s="1" t="str">
        <f t="shared" si="403"/>
        <v>Excellent</v>
      </c>
      <c r="P3679" s="1" t="str">
        <f t="shared" si="404"/>
        <v>Submitted</v>
      </c>
      <c r="Q3679" s="1" t="str">
        <f t="shared" si="405"/>
        <v>Valid</v>
      </c>
      <c r="R3679" s="1" t="s">
        <v>70</v>
      </c>
      <c r="S3679" s="4">
        <v>4207673</v>
      </c>
      <c r="T3679" s="1">
        <v>13.81</v>
      </c>
      <c r="U3679" s="1">
        <v>36</v>
      </c>
      <c r="V3679" s="1">
        <v>116879.81</v>
      </c>
      <c r="W3679" s="4">
        <f t="shared" si="406"/>
        <v>4842330.344171809</v>
      </c>
      <c r="X3679" s="1" t="s">
        <v>59</v>
      </c>
      <c r="Y3679" s="1" t="s">
        <v>60</v>
      </c>
      <c r="Z3679" s="8">
        <v>49141</v>
      </c>
      <c r="AA3679" s="8" t="str">
        <f>TEXT(Table2[[#This Row],[Application_Date]],"yyy")</f>
        <v>2034</v>
      </c>
      <c r="AB3679" s="8" t="str">
        <f>TEXT(Table2[[#This Row],[Application_Date]],"mmmm")</f>
        <v>July</v>
      </c>
      <c r="AC3679" s="1" t="s">
        <v>61</v>
      </c>
      <c r="AD3679" s="1" t="s">
        <v>42</v>
      </c>
      <c r="AE3679" s="1" t="s">
        <v>43</v>
      </c>
    </row>
    <row r="3680" spans="1:31" x14ac:dyDescent="0.25">
      <c r="A3680" s="1" t="s">
        <v>7500</v>
      </c>
      <c r="B3680" s="1" t="str">
        <f>IF(COUNTIF($A$2:A3680,A3680)&gt;1,"Duplicate","Unique")</f>
        <v>Unique</v>
      </c>
      <c r="C3680" s="1" t="s">
        <v>7501</v>
      </c>
      <c r="D3680" s="1" t="s">
        <v>121</v>
      </c>
      <c r="E3680" s="1" t="str">
        <f t="shared" si="400"/>
        <v>Submitted</v>
      </c>
      <c r="F3680" s="1" t="s">
        <v>35</v>
      </c>
      <c r="G3680" s="1">
        <v>34</v>
      </c>
      <c r="H3680" s="1" t="s">
        <v>36</v>
      </c>
      <c r="I3680" s="1" t="s">
        <v>48</v>
      </c>
      <c r="J3680" s="1" t="s">
        <v>37</v>
      </c>
      <c r="K3680" s="4">
        <v>850189</v>
      </c>
      <c r="L3680" s="4" t="str">
        <f t="shared" si="401"/>
        <v>Submitted</v>
      </c>
      <c r="M3680" s="1">
        <v>622</v>
      </c>
      <c r="N3680" s="1" t="str">
        <f t="shared" si="402"/>
        <v>low_risk</v>
      </c>
      <c r="O3680" s="1" t="str">
        <f t="shared" si="403"/>
        <v>Excellent</v>
      </c>
      <c r="P3680" s="1" t="str">
        <f t="shared" si="404"/>
        <v>Submitted</v>
      </c>
      <c r="Q3680" s="1" t="str">
        <f t="shared" si="405"/>
        <v>Valid</v>
      </c>
      <c r="R3680" s="1" t="s">
        <v>82</v>
      </c>
      <c r="S3680" s="4">
        <v>1141834</v>
      </c>
      <c r="T3680" s="1">
        <v>18.87</v>
      </c>
      <c r="U3680" s="1">
        <v>36</v>
      </c>
      <c r="V3680" s="1">
        <v>31717.61</v>
      </c>
      <c r="W3680" s="4">
        <f t="shared" si="406"/>
        <v>1795533.9650000029</v>
      </c>
      <c r="X3680" s="1" t="s">
        <v>39</v>
      </c>
      <c r="Y3680" s="1" t="s">
        <v>40</v>
      </c>
      <c r="Z3680" s="8">
        <v>49142</v>
      </c>
      <c r="AA3680" s="8" t="str">
        <f>TEXT(Table2[[#This Row],[Application_Date]],"yyy")</f>
        <v>2034</v>
      </c>
      <c r="AB3680" s="8" t="str">
        <f>TEXT(Table2[[#This Row],[Application_Date]],"mmmm")</f>
        <v>July</v>
      </c>
      <c r="AC3680" s="1" t="s">
        <v>41</v>
      </c>
      <c r="AD3680" s="1" t="s">
        <v>42</v>
      </c>
      <c r="AE3680" s="1" t="s">
        <v>43</v>
      </c>
    </row>
    <row r="3681" spans="1:31" x14ac:dyDescent="0.25">
      <c r="A3681" s="1" t="s">
        <v>7502</v>
      </c>
      <c r="B3681" s="1" t="str">
        <f>IF(COUNTIF($A$2:A3681,A3681)&gt;1,"Duplicate","Unique")</f>
        <v>Unique</v>
      </c>
      <c r="C3681" s="1" t="s">
        <v>7503</v>
      </c>
      <c r="D3681" s="1" t="s">
        <v>239</v>
      </c>
      <c r="E3681" s="1" t="str">
        <f t="shared" si="400"/>
        <v>Submitted</v>
      </c>
      <c r="F3681" s="1" t="s">
        <v>35</v>
      </c>
      <c r="G3681" s="1">
        <v>32</v>
      </c>
      <c r="H3681" s="1" t="s">
        <v>24</v>
      </c>
      <c r="I3681" s="1" t="s">
        <v>25</v>
      </c>
      <c r="J3681" s="1" t="s">
        <v>26</v>
      </c>
      <c r="K3681" s="4">
        <v>2008013</v>
      </c>
      <c r="L3681" s="4" t="str">
        <f t="shared" si="401"/>
        <v>Submitted</v>
      </c>
      <c r="M3681" s="1">
        <v>300</v>
      </c>
      <c r="N3681" s="1" t="str">
        <f t="shared" si="402"/>
        <v>High_risk</v>
      </c>
      <c r="O3681" s="1" t="str">
        <f t="shared" si="403"/>
        <v>Excellent</v>
      </c>
      <c r="P3681" s="1" t="str">
        <f t="shared" si="404"/>
        <v>Submitted</v>
      </c>
      <c r="Q3681" s="1" t="str">
        <f t="shared" si="405"/>
        <v>Valid</v>
      </c>
      <c r="R3681" s="1" t="s">
        <v>70</v>
      </c>
      <c r="S3681" s="4">
        <v>681126</v>
      </c>
      <c r="T3681" s="1">
        <v>9.5299999999999994</v>
      </c>
      <c r="U3681" s="1">
        <v>180</v>
      </c>
      <c r="V3681" s="1">
        <v>3784.03</v>
      </c>
      <c r="W3681" s="4">
        <f t="shared" si="406"/>
        <v>540927.56499999994</v>
      </c>
      <c r="X3681" s="1" t="s">
        <v>28</v>
      </c>
      <c r="Y3681" s="1" t="s">
        <v>29</v>
      </c>
      <c r="Z3681" s="8">
        <v>49143</v>
      </c>
      <c r="AA3681" s="8" t="str">
        <f>TEXT(Table2[[#This Row],[Application_Date]],"yyy")</f>
        <v>2034</v>
      </c>
      <c r="AB3681" s="8" t="str">
        <f>TEXT(Table2[[#This Row],[Application_Date]],"mmmm")</f>
        <v>July</v>
      </c>
      <c r="AC3681" s="1" t="s">
        <v>61</v>
      </c>
      <c r="AD3681" s="1" t="s">
        <v>30</v>
      </c>
      <c r="AE3681" s="1" t="s">
        <v>62</v>
      </c>
    </row>
    <row r="3682" spans="1:31" x14ac:dyDescent="0.25">
      <c r="A3682" s="1" t="s">
        <v>7504</v>
      </c>
      <c r="B3682" s="1" t="str">
        <f>IF(COUNTIF($A$2:A3682,A3682)&gt;1,"Duplicate","Unique")</f>
        <v>Unique</v>
      </c>
      <c r="C3682" s="1" t="s">
        <v>7505</v>
      </c>
      <c r="D3682" s="1" t="s">
        <v>229</v>
      </c>
      <c r="E3682" s="1" t="str">
        <f t="shared" si="400"/>
        <v>Submitted</v>
      </c>
      <c r="F3682" s="1" t="s">
        <v>47</v>
      </c>
      <c r="G3682" s="1">
        <v>43</v>
      </c>
      <c r="H3682" s="1" t="s">
        <v>24</v>
      </c>
      <c r="I3682" s="1" t="s">
        <v>25</v>
      </c>
      <c r="J3682" s="1" t="s">
        <v>70</v>
      </c>
      <c r="K3682" s="4">
        <v>1843434</v>
      </c>
      <c r="L3682" s="4" t="str">
        <f t="shared" si="401"/>
        <v>Submitted</v>
      </c>
      <c r="M3682" s="1">
        <v>802</v>
      </c>
      <c r="N3682" s="1" t="str">
        <f t="shared" si="402"/>
        <v>medium_risk</v>
      </c>
      <c r="O3682" s="1" t="str">
        <f t="shared" si="403"/>
        <v>Excellent</v>
      </c>
      <c r="P3682" s="1" t="str">
        <f t="shared" si="404"/>
        <v>Submitted</v>
      </c>
      <c r="Q3682" s="1" t="str">
        <f t="shared" si="405"/>
        <v>Valid</v>
      </c>
      <c r="R3682" s="1" t="s">
        <v>70</v>
      </c>
      <c r="S3682" s="4">
        <v>468590</v>
      </c>
      <c r="T3682" s="1">
        <v>16.61</v>
      </c>
      <c r="U3682" s="1">
        <v>12</v>
      </c>
      <c r="V3682" s="1">
        <v>39049.17</v>
      </c>
      <c r="W3682" s="4">
        <f t="shared" si="406"/>
        <v>648625.88725528517</v>
      </c>
      <c r="X3682" s="1" t="s">
        <v>105</v>
      </c>
      <c r="Y3682" s="1" t="s">
        <v>106</v>
      </c>
      <c r="Z3682" s="8">
        <v>49144</v>
      </c>
      <c r="AA3682" s="8" t="str">
        <f>TEXT(Table2[[#This Row],[Application_Date]],"yyy")</f>
        <v>2034</v>
      </c>
      <c r="AB3682" s="8" t="str">
        <f>TEXT(Table2[[#This Row],[Application_Date]],"mmmm")</f>
        <v>July</v>
      </c>
      <c r="AC3682" s="1" t="s">
        <v>52</v>
      </c>
      <c r="AD3682" s="1" t="s">
        <v>42</v>
      </c>
      <c r="AE3682" s="1" t="s">
        <v>31</v>
      </c>
    </row>
    <row r="3683" spans="1:31" x14ac:dyDescent="0.25">
      <c r="A3683" s="1" t="s">
        <v>7506</v>
      </c>
      <c r="B3683" s="1" t="str">
        <f>IF(COUNTIF($A$2:A3683,A3683)&gt;1,"Duplicate","Unique")</f>
        <v>Unique</v>
      </c>
      <c r="C3683" s="1" t="s">
        <v>7507</v>
      </c>
      <c r="D3683" s="1" t="s">
        <v>265</v>
      </c>
      <c r="E3683" s="1" t="str">
        <f t="shared" si="400"/>
        <v>Submitted</v>
      </c>
      <c r="F3683" s="1" t="s">
        <v>35</v>
      </c>
      <c r="G3683" s="1">
        <v>24</v>
      </c>
      <c r="H3683" s="1" t="s">
        <v>36</v>
      </c>
      <c r="I3683" s="1" t="s">
        <v>48</v>
      </c>
      <c r="J3683" s="1" t="s">
        <v>49</v>
      </c>
      <c r="K3683" s="4">
        <v>1311484</v>
      </c>
      <c r="L3683" s="4" t="str">
        <f t="shared" si="401"/>
        <v>Submitted</v>
      </c>
      <c r="M3683" s="1">
        <v>362</v>
      </c>
      <c r="N3683" s="1" t="str">
        <f t="shared" si="402"/>
        <v>High_risk</v>
      </c>
      <c r="O3683" s="1" t="str">
        <f t="shared" si="403"/>
        <v>Excellent</v>
      </c>
      <c r="P3683" s="1" t="str">
        <f t="shared" si="404"/>
        <v>Submitted</v>
      </c>
      <c r="Q3683" s="1" t="str">
        <f t="shared" si="405"/>
        <v>Valid</v>
      </c>
      <c r="R3683" s="1" t="s">
        <v>70</v>
      </c>
      <c r="S3683" s="4">
        <v>3682564</v>
      </c>
      <c r="T3683" s="1">
        <v>15.87</v>
      </c>
      <c r="U3683" s="1">
        <v>60</v>
      </c>
      <c r="V3683" s="1">
        <v>61376.07</v>
      </c>
      <c r="W3683" s="4">
        <f t="shared" si="406"/>
        <v>4870190.8899999997</v>
      </c>
      <c r="X3683" s="1" t="s">
        <v>85</v>
      </c>
      <c r="Y3683" s="1" t="s">
        <v>86</v>
      </c>
      <c r="Z3683" s="8">
        <v>49145</v>
      </c>
      <c r="AA3683" s="8" t="str">
        <f>TEXT(Table2[[#This Row],[Application_Date]],"yyy")</f>
        <v>2034</v>
      </c>
      <c r="AB3683" s="8" t="str">
        <f>TEXT(Table2[[#This Row],[Application_Date]],"mmmm")</f>
        <v>July</v>
      </c>
      <c r="AC3683" s="1" t="s">
        <v>52</v>
      </c>
      <c r="AD3683" s="1" t="s">
        <v>30</v>
      </c>
      <c r="AE3683" s="1" t="s">
        <v>66</v>
      </c>
    </row>
    <row r="3684" spans="1:31" x14ac:dyDescent="0.25">
      <c r="A3684" s="1" t="s">
        <v>7508</v>
      </c>
      <c r="B3684" s="1" t="str">
        <f>IF(COUNTIF($A$2:A3684,A3684)&gt;1,"Duplicate","Unique")</f>
        <v>Unique</v>
      </c>
      <c r="C3684" s="1" t="s">
        <v>7509</v>
      </c>
      <c r="D3684" s="1" t="s">
        <v>403</v>
      </c>
      <c r="E3684" s="1" t="str">
        <f t="shared" si="400"/>
        <v>Submitted</v>
      </c>
      <c r="F3684" s="1" t="s">
        <v>35</v>
      </c>
      <c r="G3684" s="1">
        <v>54</v>
      </c>
      <c r="H3684" s="1" t="s">
        <v>36</v>
      </c>
      <c r="I3684" s="1" t="s">
        <v>25</v>
      </c>
      <c r="J3684" s="1" t="s">
        <v>70</v>
      </c>
      <c r="K3684" s="4">
        <v>1473438</v>
      </c>
      <c r="L3684" s="4" t="str">
        <f t="shared" si="401"/>
        <v>Submitted</v>
      </c>
      <c r="M3684" s="1">
        <v>561</v>
      </c>
      <c r="N3684" s="1" t="str">
        <f t="shared" si="402"/>
        <v>High_risk</v>
      </c>
      <c r="O3684" s="1" t="str">
        <f t="shared" si="403"/>
        <v>Excellent</v>
      </c>
      <c r="P3684" s="1" t="str">
        <f t="shared" si="404"/>
        <v>Submitted</v>
      </c>
      <c r="Q3684" s="1" t="str">
        <f t="shared" si="405"/>
        <v>Valid</v>
      </c>
      <c r="R3684" s="1" t="s">
        <v>27</v>
      </c>
      <c r="S3684" s="4">
        <v>1819140</v>
      </c>
      <c r="T3684" s="1">
        <v>13.62</v>
      </c>
      <c r="U3684" s="1">
        <v>24</v>
      </c>
      <c r="V3684" s="1">
        <v>75797.5</v>
      </c>
      <c r="W3684" s="4">
        <f t="shared" si="406"/>
        <v>2064723.9256633229</v>
      </c>
      <c r="X3684" s="1" t="s">
        <v>1287</v>
      </c>
      <c r="Y3684" s="1" t="s">
        <v>106</v>
      </c>
      <c r="Z3684" s="8">
        <v>49146</v>
      </c>
      <c r="AA3684" s="8" t="str">
        <f>TEXT(Table2[[#This Row],[Application_Date]],"yyy")</f>
        <v>2034</v>
      </c>
      <c r="AB3684" s="8" t="str">
        <f>TEXT(Table2[[#This Row],[Application_Date]],"mmmm")</f>
        <v>July</v>
      </c>
      <c r="AC3684" s="1" t="s">
        <v>41</v>
      </c>
      <c r="AD3684" s="1" t="s">
        <v>30</v>
      </c>
      <c r="AE3684" s="1" t="s">
        <v>43</v>
      </c>
    </row>
    <row r="3685" spans="1:31" x14ac:dyDescent="0.25">
      <c r="A3685" s="1" t="s">
        <v>7510</v>
      </c>
      <c r="B3685" s="1" t="str">
        <f>IF(COUNTIF($A$2:A3685,A3685)&gt;1,"Duplicate","Unique")</f>
        <v>Unique</v>
      </c>
      <c r="C3685" s="1" t="s">
        <v>7511</v>
      </c>
      <c r="D3685" s="1" t="s">
        <v>587</v>
      </c>
      <c r="E3685" s="1" t="str">
        <f t="shared" si="400"/>
        <v>Submitted</v>
      </c>
      <c r="F3685" s="1" t="s">
        <v>47</v>
      </c>
      <c r="G3685" s="1">
        <v>62</v>
      </c>
      <c r="H3685" s="1" t="s">
        <v>36</v>
      </c>
      <c r="I3685" s="1" t="s">
        <v>48</v>
      </c>
      <c r="J3685" s="1" t="s">
        <v>70</v>
      </c>
      <c r="K3685" s="4">
        <v>479720</v>
      </c>
      <c r="L3685" s="4" t="str">
        <f t="shared" si="401"/>
        <v>Submitted</v>
      </c>
      <c r="M3685" s="1">
        <v>702</v>
      </c>
      <c r="N3685" s="1" t="str">
        <f t="shared" si="402"/>
        <v>low_risk</v>
      </c>
      <c r="O3685" s="1" t="str">
        <f t="shared" si="403"/>
        <v>Excellent</v>
      </c>
      <c r="P3685" s="1" t="str">
        <f t="shared" si="404"/>
        <v>Submitted</v>
      </c>
      <c r="Q3685" s="1" t="str">
        <f t="shared" si="405"/>
        <v>Valid</v>
      </c>
      <c r="R3685" s="1" t="s">
        <v>82</v>
      </c>
      <c r="S3685" s="4">
        <v>4089203</v>
      </c>
      <c r="T3685" s="1">
        <v>11.66</v>
      </c>
      <c r="U3685" s="1">
        <v>24</v>
      </c>
      <c r="V3685" s="1">
        <v>170383.46</v>
      </c>
      <c r="W3685" s="4">
        <f t="shared" si="406"/>
        <v>3973342.5818765787</v>
      </c>
      <c r="X3685" s="1" t="s">
        <v>105</v>
      </c>
      <c r="Y3685" s="1" t="s">
        <v>106</v>
      </c>
      <c r="Z3685" s="8">
        <v>49147</v>
      </c>
      <c r="AA3685" s="8" t="str">
        <f>TEXT(Table2[[#This Row],[Application_Date]],"yyy")</f>
        <v>2034</v>
      </c>
      <c r="AB3685" s="8" t="str">
        <f>TEXT(Table2[[#This Row],[Application_Date]],"mmmm")</f>
        <v>July</v>
      </c>
      <c r="AC3685" s="1" t="s">
        <v>61</v>
      </c>
      <c r="AD3685" s="1" t="s">
        <v>30</v>
      </c>
      <c r="AE3685" s="1" t="s">
        <v>66</v>
      </c>
    </row>
    <row r="3686" spans="1:31" x14ac:dyDescent="0.25">
      <c r="A3686" s="1" t="s">
        <v>7512</v>
      </c>
      <c r="B3686" s="1" t="str">
        <f>IF(COUNTIF($A$2:A3686,A3686)&gt;1,"Duplicate","Unique")</f>
        <v>Unique</v>
      </c>
      <c r="C3686" s="1" t="s">
        <v>7513</v>
      </c>
      <c r="D3686" s="1" t="s">
        <v>226</v>
      </c>
      <c r="E3686" s="1" t="str">
        <f t="shared" si="400"/>
        <v>Submitted</v>
      </c>
      <c r="F3686" s="1" t="s">
        <v>47</v>
      </c>
      <c r="G3686" s="1">
        <v>59</v>
      </c>
      <c r="H3686" s="1" t="s">
        <v>36</v>
      </c>
      <c r="I3686" s="1" t="s">
        <v>48</v>
      </c>
      <c r="J3686" s="1" t="s">
        <v>70</v>
      </c>
      <c r="K3686" s="4">
        <v>1954452</v>
      </c>
      <c r="L3686" s="4" t="str">
        <f t="shared" si="401"/>
        <v>Submitted</v>
      </c>
      <c r="M3686" s="1">
        <v>784</v>
      </c>
      <c r="N3686" s="1" t="str">
        <f t="shared" si="402"/>
        <v>medium_risk</v>
      </c>
      <c r="O3686" s="1" t="str">
        <f t="shared" si="403"/>
        <v>Excellent</v>
      </c>
      <c r="P3686" s="1" t="str">
        <f t="shared" si="404"/>
        <v>Submitted</v>
      </c>
      <c r="Q3686" s="1" t="str">
        <f t="shared" si="405"/>
        <v>Valid</v>
      </c>
      <c r="R3686" s="1" t="s">
        <v>38</v>
      </c>
      <c r="S3686" s="4">
        <v>2878881</v>
      </c>
      <c r="T3686" s="1">
        <v>17.27</v>
      </c>
      <c r="U3686" s="1">
        <v>120</v>
      </c>
      <c r="V3686" s="1">
        <v>23990.67</v>
      </c>
      <c r="W3686" s="4">
        <f t="shared" si="406"/>
        <v>4143189.5725000002</v>
      </c>
      <c r="X3686" s="1" t="s">
        <v>105</v>
      </c>
      <c r="Y3686" s="1" t="s">
        <v>106</v>
      </c>
      <c r="Z3686" s="8">
        <v>49148</v>
      </c>
      <c r="AA3686" s="8" t="str">
        <f>TEXT(Table2[[#This Row],[Application_Date]],"yyy")</f>
        <v>2034</v>
      </c>
      <c r="AB3686" s="8" t="str">
        <f>TEXT(Table2[[#This Row],[Application_Date]],"mmmm")</f>
        <v>July</v>
      </c>
      <c r="AC3686" s="1" t="s">
        <v>61</v>
      </c>
      <c r="AD3686" s="1" t="s">
        <v>30</v>
      </c>
      <c r="AE3686" s="1" t="s">
        <v>43</v>
      </c>
    </row>
    <row r="3687" spans="1:31" x14ac:dyDescent="0.25">
      <c r="A3687" s="1" t="s">
        <v>7514</v>
      </c>
      <c r="B3687" s="1" t="str">
        <f>IF(COUNTIF($A$2:A3687,A3687)&gt;1,"Duplicate","Unique")</f>
        <v>Unique</v>
      </c>
      <c r="C3687" s="1" t="s">
        <v>7515</v>
      </c>
      <c r="D3687" s="1" t="s">
        <v>217</v>
      </c>
      <c r="E3687" s="1" t="str">
        <f t="shared" si="400"/>
        <v>Submitted</v>
      </c>
      <c r="F3687" s="1" t="s">
        <v>47</v>
      </c>
      <c r="G3687" s="1">
        <v>22</v>
      </c>
      <c r="H3687" s="1" t="s">
        <v>24</v>
      </c>
      <c r="I3687" s="1" t="s">
        <v>25</v>
      </c>
      <c r="J3687" s="1" t="s">
        <v>49</v>
      </c>
      <c r="K3687" s="4">
        <v>2481449</v>
      </c>
      <c r="L3687" s="4" t="str">
        <f t="shared" si="401"/>
        <v>Submitted</v>
      </c>
      <c r="M3687" s="1">
        <v>443</v>
      </c>
      <c r="N3687" s="1" t="str">
        <f t="shared" si="402"/>
        <v>High_risk</v>
      </c>
      <c r="O3687" s="1" t="str">
        <f t="shared" si="403"/>
        <v>Excellent</v>
      </c>
      <c r="P3687" s="1" t="str">
        <f t="shared" si="404"/>
        <v>Submitted</v>
      </c>
      <c r="Q3687" s="1" t="str">
        <f t="shared" si="405"/>
        <v>Valid</v>
      </c>
      <c r="R3687" s="1" t="s">
        <v>27</v>
      </c>
      <c r="S3687" s="4">
        <v>309420</v>
      </c>
      <c r="T3687" s="1">
        <v>11.16</v>
      </c>
      <c r="U3687" s="1">
        <v>120</v>
      </c>
      <c r="V3687" s="1">
        <v>2578.5</v>
      </c>
      <c r="W3687" s="4">
        <f t="shared" si="406"/>
        <v>287760.60000000003</v>
      </c>
      <c r="X3687" s="1" t="s">
        <v>59</v>
      </c>
      <c r="Y3687" s="1" t="s">
        <v>60</v>
      </c>
      <c r="Z3687" s="8">
        <v>49149</v>
      </c>
      <c r="AA3687" s="8" t="str">
        <f>TEXT(Table2[[#This Row],[Application_Date]],"yyy")</f>
        <v>2034</v>
      </c>
      <c r="AB3687" s="8" t="str">
        <f>TEXT(Table2[[#This Row],[Application_Date]],"mmmm")</f>
        <v>July</v>
      </c>
      <c r="AC3687" s="1" t="s">
        <v>61</v>
      </c>
      <c r="AD3687" s="1" t="s">
        <v>42</v>
      </c>
      <c r="AE3687" s="1" t="s">
        <v>31</v>
      </c>
    </row>
    <row r="3688" spans="1:31" x14ac:dyDescent="0.25">
      <c r="A3688" s="1" t="s">
        <v>7516</v>
      </c>
      <c r="B3688" s="1" t="str">
        <f>IF(COUNTIF($A$2:A3688,A3688)&gt;1,"Duplicate","Unique")</f>
        <v>Unique</v>
      </c>
      <c r="C3688" s="1" t="s">
        <v>7517</v>
      </c>
      <c r="D3688" s="1" t="s">
        <v>659</v>
      </c>
      <c r="E3688" s="1" t="str">
        <f t="shared" si="400"/>
        <v>Submitted</v>
      </c>
      <c r="F3688" s="1" t="s">
        <v>47</v>
      </c>
      <c r="G3688" s="1">
        <v>32</v>
      </c>
      <c r="H3688" s="1" t="s">
        <v>36</v>
      </c>
      <c r="I3688" s="1" t="s">
        <v>48</v>
      </c>
      <c r="J3688" s="1" t="s">
        <v>70</v>
      </c>
      <c r="K3688" s="4">
        <v>1489851</v>
      </c>
      <c r="L3688" s="4" t="str">
        <f t="shared" si="401"/>
        <v>Submitted</v>
      </c>
      <c r="M3688" s="1">
        <v>353</v>
      </c>
      <c r="N3688" s="1" t="str">
        <f t="shared" si="402"/>
        <v>High_risk</v>
      </c>
      <c r="O3688" s="1" t="str">
        <f t="shared" si="403"/>
        <v>Excellent</v>
      </c>
      <c r="P3688" s="1" t="str">
        <f t="shared" si="404"/>
        <v>Submitted</v>
      </c>
      <c r="Q3688" s="1" t="str">
        <f t="shared" si="405"/>
        <v>Valid</v>
      </c>
      <c r="R3688" s="1" t="s">
        <v>70</v>
      </c>
      <c r="S3688" s="4">
        <v>4355870</v>
      </c>
      <c r="T3688" s="1">
        <v>9.31</v>
      </c>
      <c r="U3688" s="1">
        <v>180</v>
      </c>
      <c r="V3688" s="1">
        <v>24199.279999999999</v>
      </c>
      <c r="W3688" s="4">
        <f t="shared" si="406"/>
        <v>3379429.1416666671</v>
      </c>
      <c r="X3688" s="1" t="s">
        <v>50</v>
      </c>
      <c r="Y3688" s="1" t="s">
        <v>51</v>
      </c>
      <c r="Z3688" s="8">
        <v>49150</v>
      </c>
      <c r="AA3688" s="8" t="str">
        <f>TEXT(Table2[[#This Row],[Application_Date]],"yyy")</f>
        <v>2034</v>
      </c>
      <c r="AB3688" s="8" t="str">
        <f>TEXT(Table2[[#This Row],[Application_Date]],"mmmm")</f>
        <v>July</v>
      </c>
      <c r="AC3688" s="1" t="s">
        <v>61</v>
      </c>
      <c r="AD3688" s="1" t="s">
        <v>42</v>
      </c>
      <c r="AE3688" s="1" t="s">
        <v>62</v>
      </c>
    </row>
    <row r="3689" spans="1:31" x14ac:dyDescent="0.25">
      <c r="A3689" s="1" t="s">
        <v>7518</v>
      </c>
      <c r="B3689" s="1" t="str">
        <f>IF(COUNTIF($A$2:A3689,A3689)&gt;1,"Duplicate","Unique")</f>
        <v>Unique</v>
      </c>
      <c r="C3689" s="1" t="s">
        <v>7519</v>
      </c>
      <c r="D3689" s="1" t="s">
        <v>99</v>
      </c>
      <c r="E3689" s="1" t="str">
        <f t="shared" si="400"/>
        <v>Submitted</v>
      </c>
      <c r="F3689" s="1" t="s">
        <v>47</v>
      </c>
      <c r="G3689" s="1">
        <v>48</v>
      </c>
      <c r="H3689" s="1" t="s">
        <v>24</v>
      </c>
      <c r="I3689" s="1" t="s">
        <v>25</v>
      </c>
      <c r="J3689" s="1" t="s">
        <v>49</v>
      </c>
      <c r="K3689" s="4">
        <v>1566456</v>
      </c>
      <c r="L3689" s="4" t="str">
        <f t="shared" si="401"/>
        <v>Submitted</v>
      </c>
      <c r="M3689" s="1">
        <v>768</v>
      </c>
      <c r="N3689" s="1" t="str">
        <f t="shared" si="402"/>
        <v>medium_risk</v>
      </c>
      <c r="O3689" s="1" t="str">
        <f t="shared" si="403"/>
        <v>Excellent</v>
      </c>
      <c r="P3689" s="1" t="str">
        <f t="shared" si="404"/>
        <v>Submitted</v>
      </c>
      <c r="Q3689" s="1" t="str">
        <f t="shared" si="405"/>
        <v>Valid</v>
      </c>
      <c r="R3689" s="1" t="s">
        <v>38</v>
      </c>
      <c r="S3689" s="4">
        <v>3509000</v>
      </c>
      <c r="T3689" s="1">
        <v>17.48</v>
      </c>
      <c r="U3689" s="1">
        <v>180</v>
      </c>
      <c r="V3689" s="1">
        <v>19494.439999999999</v>
      </c>
      <c r="W3689" s="4">
        <f t="shared" si="406"/>
        <v>5111443.333333334</v>
      </c>
      <c r="X3689" s="1" t="s">
        <v>105</v>
      </c>
      <c r="Y3689" s="1" t="s">
        <v>106</v>
      </c>
      <c r="Z3689" s="8">
        <v>49151</v>
      </c>
      <c r="AA3689" s="8" t="str">
        <f>TEXT(Table2[[#This Row],[Application_Date]],"yyy")</f>
        <v>2034</v>
      </c>
      <c r="AB3689" s="8" t="str">
        <f>TEXT(Table2[[#This Row],[Application_Date]],"mmmm")</f>
        <v>July</v>
      </c>
      <c r="AC3689" s="1" t="s">
        <v>41</v>
      </c>
      <c r="AD3689" s="1" t="s">
        <v>30</v>
      </c>
      <c r="AE3689" s="1" t="s">
        <v>66</v>
      </c>
    </row>
    <row r="3690" spans="1:31" x14ac:dyDescent="0.25">
      <c r="A3690" s="1" t="s">
        <v>7520</v>
      </c>
      <c r="B3690" s="1" t="str">
        <f>IF(COUNTIF($A$2:A3690,A3690)&gt;1,"Duplicate","Unique")</f>
        <v>Unique</v>
      </c>
      <c r="C3690" s="1" t="s">
        <v>7521</v>
      </c>
      <c r="D3690" s="1" t="s">
        <v>180</v>
      </c>
      <c r="E3690" s="1" t="str">
        <f t="shared" si="400"/>
        <v>Submitted</v>
      </c>
      <c r="F3690" s="1" t="s">
        <v>35</v>
      </c>
      <c r="G3690" s="1">
        <v>24</v>
      </c>
      <c r="H3690" s="1" t="s">
        <v>36</v>
      </c>
      <c r="I3690" s="1" t="s">
        <v>25</v>
      </c>
      <c r="J3690" s="1" t="s">
        <v>26</v>
      </c>
      <c r="K3690" s="4">
        <v>714805</v>
      </c>
      <c r="L3690" s="4" t="str">
        <f t="shared" si="401"/>
        <v>Submitted</v>
      </c>
      <c r="M3690" s="1">
        <v>300</v>
      </c>
      <c r="N3690" s="1" t="str">
        <f t="shared" si="402"/>
        <v>High_risk</v>
      </c>
      <c r="O3690" s="1" t="str">
        <f t="shared" si="403"/>
        <v>Excellent</v>
      </c>
      <c r="P3690" s="1" t="str">
        <f t="shared" si="404"/>
        <v>Submitted</v>
      </c>
      <c r="Q3690" s="1" t="str">
        <f t="shared" si="405"/>
        <v>Valid</v>
      </c>
      <c r="R3690" s="1" t="s">
        <v>82</v>
      </c>
      <c r="S3690" s="4">
        <v>4880915</v>
      </c>
      <c r="T3690" s="1">
        <v>18.510000000000002</v>
      </c>
      <c r="U3690" s="1">
        <v>180</v>
      </c>
      <c r="V3690" s="1">
        <v>27116.19</v>
      </c>
      <c r="W3690" s="4">
        <f t="shared" si="406"/>
        <v>7528811.3875000011</v>
      </c>
      <c r="X3690" s="1" t="s">
        <v>105</v>
      </c>
      <c r="Y3690" s="1" t="s">
        <v>106</v>
      </c>
      <c r="Z3690" s="8">
        <v>49152</v>
      </c>
      <c r="AA3690" s="8" t="str">
        <f>TEXT(Table2[[#This Row],[Application_Date]],"yyy")</f>
        <v>2034</v>
      </c>
      <c r="AB3690" s="8" t="str">
        <f>TEXT(Table2[[#This Row],[Application_Date]],"mmmm")</f>
        <v>July</v>
      </c>
      <c r="AC3690" s="1" t="s">
        <v>52</v>
      </c>
      <c r="AD3690" s="1" t="s">
        <v>42</v>
      </c>
      <c r="AE3690" s="1" t="s">
        <v>62</v>
      </c>
    </row>
    <row r="3691" spans="1:31" x14ac:dyDescent="0.25">
      <c r="A3691" s="1" t="s">
        <v>7522</v>
      </c>
      <c r="B3691" s="1" t="str">
        <f>IF(COUNTIF($A$2:A3691,A3691)&gt;1,"Duplicate","Unique")</f>
        <v>Unique</v>
      </c>
      <c r="C3691" s="1" t="s">
        <v>7523</v>
      </c>
      <c r="D3691" s="1" t="s">
        <v>58</v>
      </c>
      <c r="E3691" s="1" t="str">
        <f t="shared" si="400"/>
        <v>Submitted</v>
      </c>
      <c r="F3691" s="1" t="s">
        <v>35</v>
      </c>
      <c r="G3691" s="1">
        <v>57</v>
      </c>
      <c r="H3691" s="1" t="s">
        <v>24</v>
      </c>
      <c r="I3691" s="1" t="s">
        <v>25</v>
      </c>
      <c r="J3691" s="1" t="s">
        <v>26</v>
      </c>
      <c r="K3691" s="4">
        <v>796329</v>
      </c>
      <c r="L3691" s="4" t="str">
        <f t="shared" si="401"/>
        <v>Submitted</v>
      </c>
      <c r="M3691" s="1">
        <v>473</v>
      </c>
      <c r="N3691" s="1" t="str">
        <f t="shared" si="402"/>
        <v>High_risk</v>
      </c>
      <c r="O3691" s="1" t="str">
        <f t="shared" si="403"/>
        <v>Excellent</v>
      </c>
      <c r="P3691" s="1" t="str">
        <f t="shared" si="404"/>
        <v>Submitted</v>
      </c>
      <c r="Q3691" s="1" t="str">
        <f t="shared" si="405"/>
        <v>Valid</v>
      </c>
      <c r="R3691" s="1" t="s">
        <v>6</v>
      </c>
      <c r="S3691" s="4">
        <v>119828</v>
      </c>
      <c r="T3691" s="1">
        <v>12.79</v>
      </c>
      <c r="U3691" s="1">
        <v>24</v>
      </c>
      <c r="V3691" s="1">
        <v>4992.83</v>
      </c>
      <c r="W3691" s="4">
        <f t="shared" si="406"/>
        <v>127716.68016580315</v>
      </c>
      <c r="X3691" s="1" t="s">
        <v>85</v>
      </c>
      <c r="Y3691" s="1" t="s">
        <v>86</v>
      </c>
      <c r="Z3691" s="8">
        <v>49153</v>
      </c>
      <c r="AA3691" s="8" t="str">
        <f>TEXT(Table2[[#This Row],[Application_Date]],"yyy")</f>
        <v>2034</v>
      </c>
      <c r="AB3691" s="8" t="str">
        <f>TEXT(Table2[[#This Row],[Application_Date]],"mmmm")</f>
        <v>July</v>
      </c>
      <c r="AC3691" s="1" t="s">
        <v>41</v>
      </c>
      <c r="AD3691" s="1" t="s">
        <v>30</v>
      </c>
      <c r="AE3691" s="1" t="s">
        <v>31</v>
      </c>
    </row>
    <row r="3692" spans="1:31" x14ac:dyDescent="0.25">
      <c r="A3692" s="1" t="s">
        <v>7524</v>
      </c>
      <c r="B3692" s="1" t="str">
        <f>IF(COUNTIF($A$2:A3692,A3692)&gt;1,"Duplicate","Unique")</f>
        <v>Unique</v>
      </c>
      <c r="C3692" s="1" t="s">
        <v>7525</v>
      </c>
      <c r="D3692" s="1" t="s">
        <v>172</v>
      </c>
      <c r="E3692" s="1" t="str">
        <f t="shared" si="400"/>
        <v>Submitted</v>
      </c>
      <c r="F3692" s="1" t="s">
        <v>47</v>
      </c>
      <c r="G3692" s="1">
        <v>41</v>
      </c>
      <c r="H3692" s="1" t="s">
        <v>24</v>
      </c>
      <c r="I3692" s="1" t="s">
        <v>25</v>
      </c>
      <c r="J3692" s="1" t="s">
        <v>70</v>
      </c>
      <c r="K3692" s="4">
        <v>1555025</v>
      </c>
      <c r="L3692" s="4" t="str">
        <f t="shared" si="401"/>
        <v>Submitted</v>
      </c>
      <c r="M3692" s="1">
        <v>829</v>
      </c>
      <c r="N3692" s="1" t="str">
        <f t="shared" si="402"/>
        <v>medium_risk</v>
      </c>
      <c r="O3692" s="1" t="str">
        <f t="shared" si="403"/>
        <v>Excellent</v>
      </c>
      <c r="P3692" s="1" t="str">
        <f t="shared" si="404"/>
        <v>Submitted</v>
      </c>
      <c r="Q3692" s="1" t="str">
        <f t="shared" si="405"/>
        <v>Valid</v>
      </c>
      <c r="R3692" s="1" t="s">
        <v>27</v>
      </c>
      <c r="S3692" s="4">
        <v>3595021</v>
      </c>
      <c r="T3692" s="1">
        <v>9.35</v>
      </c>
      <c r="U3692" s="1">
        <v>24</v>
      </c>
      <c r="V3692" s="1">
        <v>149792.54</v>
      </c>
      <c r="W3692" s="4">
        <f t="shared" si="406"/>
        <v>2801123.2969559669</v>
      </c>
      <c r="X3692" s="1" t="s">
        <v>59</v>
      </c>
      <c r="Y3692" s="1" t="s">
        <v>60</v>
      </c>
      <c r="Z3692" s="8">
        <v>49154</v>
      </c>
      <c r="AA3692" s="8" t="str">
        <f>TEXT(Table2[[#This Row],[Application_Date]],"yyy")</f>
        <v>2034</v>
      </c>
      <c r="AB3692" s="8" t="str">
        <f>TEXT(Table2[[#This Row],[Application_Date]],"mmmm")</f>
        <v>July</v>
      </c>
      <c r="AC3692" s="1" t="s">
        <v>41</v>
      </c>
      <c r="AD3692" s="1" t="s">
        <v>30</v>
      </c>
      <c r="AE3692" s="1" t="s">
        <v>43</v>
      </c>
    </row>
    <row r="3693" spans="1:31" x14ac:dyDescent="0.25">
      <c r="A3693" s="1" t="s">
        <v>7526</v>
      </c>
      <c r="B3693" s="1" t="str">
        <f>IF(COUNTIF($A$2:A3693,A3693)&gt;1,"Duplicate","Unique")</f>
        <v>Unique</v>
      </c>
      <c r="C3693" s="1" t="s">
        <v>7527</v>
      </c>
      <c r="D3693" s="1" t="s">
        <v>65</v>
      </c>
      <c r="E3693" s="1" t="str">
        <f t="shared" si="400"/>
        <v>Submitted</v>
      </c>
      <c r="F3693" s="1" t="s">
        <v>35</v>
      </c>
      <c r="G3693" s="1">
        <v>29</v>
      </c>
      <c r="H3693" s="1" t="s">
        <v>36</v>
      </c>
      <c r="I3693" s="1" t="s">
        <v>48</v>
      </c>
      <c r="J3693" s="1" t="s">
        <v>26</v>
      </c>
      <c r="K3693" s="4">
        <v>1125023</v>
      </c>
      <c r="L3693" s="4" t="str">
        <f t="shared" si="401"/>
        <v>Submitted</v>
      </c>
      <c r="M3693" s="1">
        <v>432</v>
      </c>
      <c r="N3693" s="1" t="str">
        <f t="shared" si="402"/>
        <v>High_risk</v>
      </c>
      <c r="O3693" s="1" t="str">
        <f t="shared" si="403"/>
        <v>Excellent</v>
      </c>
      <c r="P3693" s="1" t="str">
        <f t="shared" si="404"/>
        <v>Submitted</v>
      </c>
      <c r="Q3693" s="1" t="str">
        <f t="shared" si="405"/>
        <v>Valid</v>
      </c>
      <c r="R3693" s="1" t="s">
        <v>82</v>
      </c>
      <c r="S3693" s="4">
        <v>497410</v>
      </c>
      <c r="T3693" s="1">
        <v>14.72</v>
      </c>
      <c r="U3693" s="1">
        <v>180</v>
      </c>
      <c r="V3693" s="1">
        <v>2763.39</v>
      </c>
      <c r="W3693" s="4">
        <f t="shared" si="406"/>
        <v>610156.26666666672</v>
      </c>
      <c r="X3693" s="1" t="s">
        <v>50</v>
      </c>
      <c r="Y3693" s="1" t="s">
        <v>51</v>
      </c>
      <c r="Z3693" s="8">
        <v>49155</v>
      </c>
      <c r="AA3693" s="8" t="str">
        <f>TEXT(Table2[[#This Row],[Application_Date]],"yyy")</f>
        <v>2034</v>
      </c>
      <c r="AB3693" s="8" t="str">
        <f>TEXT(Table2[[#This Row],[Application_Date]],"mmmm")</f>
        <v>July</v>
      </c>
      <c r="AC3693" s="1" t="s">
        <v>41</v>
      </c>
      <c r="AD3693" s="1" t="s">
        <v>42</v>
      </c>
      <c r="AE3693" s="1" t="s">
        <v>66</v>
      </c>
    </row>
    <row r="3694" spans="1:31" x14ac:dyDescent="0.25">
      <c r="A3694" s="1" t="s">
        <v>7528</v>
      </c>
      <c r="B3694" s="1" t="str">
        <f>IF(COUNTIF($A$2:A3694,A3694)&gt;1,"Duplicate","Unique")</f>
        <v>Unique</v>
      </c>
      <c r="C3694" s="1" t="s">
        <v>7529</v>
      </c>
      <c r="D3694" s="1" t="s">
        <v>284</v>
      </c>
      <c r="E3694" s="1" t="str">
        <f t="shared" si="400"/>
        <v>Submitted</v>
      </c>
      <c r="F3694" s="1" t="s">
        <v>35</v>
      </c>
      <c r="G3694" s="1">
        <v>62</v>
      </c>
      <c r="H3694" s="1" t="s">
        <v>24</v>
      </c>
      <c r="I3694" s="1" t="s">
        <v>25</v>
      </c>
      <c r="J3694" s="1" t="s">
        <v>37</v>
      </c>
      <c r="K3694" s="4">
        <v>2041364</v>
      </c>
      <c r="L3694" s="4" t="str">
        <f t="shared" si="401"/>
        <v>Submitted</v>
      </c>
      <c r="M3694" s="1">
        <v>757</v>
      </c>
      <c r="N3694" s="1" t="str">
        <f t="shared" si="402"/>
        <v>medium_risk</v>
      </c>
      <c r="O3694" s="1" t="str">
        <f t="shared" si="403"/>
        <v>Excellent</v>
      </c>
      <c r="P3694" s="1" t="str">
        <f t="shared" si="404"/>
        <v>Submitted</v>
      </c>
      <c r="Q3694" s="1" t="str">
        <f t="shared" si="405"/>
        <v>Valid</v>
      </c>
      <c r="R3694" s="1" t="s">
        <v>82</v>
      </c>
      <c r="S3694" s="4">
        <v>4573489</v>
      </c>
      <c r="T3694" s="1">
        <v>9.26</v>
      </c>
      <c r="U3694" s="1">
        <v>180</v>
      </c>
      <c r="V3694" s="1">
        <v>25408.27</v>
      </c>
      <c r="W3694" s="4">
        <f t="shared" si="406"/>
        <v>3529209.0116666663</v>
      </c>
      <c r="X3694" s="1" t="s">
        <v>342</v>
      </c>
      <c r="Y3694" s="1" t="s">
        <v>86</v>
      </c>
      <c r="Z3694" s="8">
        <v>49156</v>
      </c>
      <c r="AA3694" s="8" t="str">
        <f>TEXT(Table2[[#This Row],[Application_Date]],"yyy")</f>
        <v>2034</v>
      </c>
      <c r="AB3694" s="8" t="str">
        <f>TEXT(Table2[[#This Row],[Application_Date]],"mmmm")</f>
        <v>July</v>
      </c>
      <c r="AC3694" s="1" t="s">
        <v>41</v>
      </c>
      <c r="AD3694" s="1" t="s">
        <v>30</v>
      </c>
      <c r="AE3694" s="1" t="s">
        <v>43</v>
      </c>
    </row>
    <row r="3695" spans="1:31" x14ac:dyDescent="0.25">
      <c r="A3695" s="1" t="s">
        <v>7530</v>
      </c>
      <c r="B3695" s="1" t="str">
        <f>IF(COUNTIF($A$2:A3695,A3695)&gt;1,"Duplicate","Unique")</f>
        <v>Unique</v>
      </c>
      <c r="C3695" s="1" t="s">
        <v>7531</v>
      </c>
      <c r="D3695" s="1" t="s">
        <v>180</v>
      </c>
      <c r="E3695" s="1" t="str">
        <f t="shared" si="400"/>
        <v>Submitted</v>
      </c>
      <c r="F3695" s="1" t="s">
        <v>35</v>
      </c>
      <c r="G3695" s="1">
        <v>64</v>
      </c>
      <c r="H3695" s="1" t="s">
        <v>36</v>
      </c>
      <c r="I3695" s="1" t="s">
        <v>25</v>
      </c>
      <c r="J3695" s="1" t="s">
        <v>37</v>
      </c>
      <c r="K3695" s="4">
        <v>2383246</v>
      </c>
      <c r="L3695" s="4" t="str">
        <f t="shared" si="401"/>
        <v>Submitted</v>
      </c>
      <c r="M3695" s="1">
        <v>858</v>
      </c>
      <c r="N3695" s="1" t="str">
        <f t="shared" si="402"/>
        <v>medium_risk</v>
      </c>
      <c r="O3695" s="1" t="str">
        <f t="shared" si="403"/>
        <v>Excellent</v>
      </c>
      <c r="P3695" s="1" t="str">
        <f t="shared" si="404"/>
        <v>Submitted</v>
      </c>
      <c r="Q3695" s="1" t="str">
        <f t="shared" si="405"/>
        <v>Valid</v>
      </c>
      <c r="R3695" s="1" t="s">
        <v>82</v>
      </c>
      <c r="S3695" s="4">
        <v>0</v>
      </c>
      <c r="T3695" s="1">
        <v>7.52</v>
      </c>
      <c r="U3695" s="1">
        <v>36</v>
      </c>
      <c r="V3695" s="1">
        <v>6944.44</v>
      </c>
      <c r="W3695" s="4">
        <f t="shared" si="406"/>
        <v>0</v>
      </c>
      <c r="X3695" s="1" t="s">
        <v>28</v>
      </c>
      <c r="Y3695" s="1" t="s">
        <v>29</v>
      </c>
      <c r="Z3695" s="8">
        <v>49157</v>
      </c>
      <c r="AA3695" s="8" t="str">
        <f>TEXT(Table2[[#This Row],[Application_Date]],"yyy")</f>
        <v>2034</v>
      </c>
      <c r="AB3695" s="8" t="str">
        <f>TEXT(Table2[[#This Row],[Application_Date]],"mmmm")</f>
        <v>August</v>
      </c>
      <c r="AC3695" s="1" t="s">
        <v>41</v>
      </c>
      <c r="AD3695" s="1" t="s">
        <v>30</v>
      </c>
      <c r="AE3695" s="1" t="s">
        <v>66</v>
      </c>
    </row>
    <row r="3696" spans="1:31" x14ac:dyDescent="0.25">
      <c r="A3696" s="1" t="s">
        <v>7532</v>
      </c>
      <c r="B3696" s="1" t="str">
        <f>IF(COUNTIF($A$2:A3696,A3696)&gt;1,"Duplicate","Unique")</f>
        <v>Unique</v>
      </c>
      <c r="C3696" s="1" t="s">
        <v>7533</v>
      </c>
      <c r="D3696" s="1" t="s">
        <v>199</v>
      </c>
      <c r="E3696" s="1" t="str">
        <f t="shared" si="400"/>
        <v>Submitted</v>
      </c>
      <c r="F3696" s="1" t="s">
        <v>35</v>
      </c>
      <c r="G3696" s="1">
        <v>50</v>
      </c>
      <c r="H3696" s="1" t="s">
        <v>36</v>
      </c>
      <c r="I3696" s="1" t="s">
        <v>48</v>
      </c>
      <c r="J3696" s="1" t="s">
        <v>37</v>
      </c>
      <c r="K3696" s="4">
        <v>589568</v>
      </c>
      <c r="L3696" s="4" t="str">
        <f t="shared" si="401"/>
        <v>Submitted</v>
      </c>
      <c r="M3696" s="1">
        <v>627</v>
      </c>
      <c r="N3696" s="1" t="str">
        <f t="shared" si="402"/>
        <v>low_risk</v>
      </c>
      <c r="O3696" s="1" t="str">
        <f t="shared" si="403"/>
        <v>Excellent</v>
      </c>
      <c r="P3696" s="1" t="str">
        <f t="shared" si="404"/>
        <v>Submitted</v>
      </c>
      <c r="Q3696" s="1" t="str">
        <f t="shared" si="405"/>
        <v>Valid</v>
      </c>
      <c r="R3696" s="1" t="s">
        <v>6</v>
      </c>
      <c r="S3696" s="4">
        <v>3621005</v>
      </c>
      <c r="T3696" s="1">
        <v>11.55</v>
      </c>
      <c r="U3696" s="1">
        <v>180</v>
      </c>
      <c r="V3696" s="1">
        <v>20116.689999999999</v>
      </c>
      <c r="W3696" s="4">
        <f t="shared" si="406"/>
        <v>3485217.3125</v>
      </c>
      <c r="X3696" s="1" t="s">
        <v>39</v>
      </c>
      <c r="Y3696" s="1" t="s">
        <v>40</v>
      </c>
      <c r="Z3696" s="8">
        <v>49158</v>
      </c>
      <c r="AA3696" s="8" t="str">
        <f>TEXT(Table2[[#This Row],[Application_Date]],"yyy")</f>
        <v>2034</v>
      </c>
      <c r="AB3696" s="8" t="str">
        <f>TEXT(Table2[[#This Row],[Application_Date]],"mmmm")</f>
        <v>August</v>
      </c>
      <c r="AC3696" s="1" t="s">
        <v>61</v>
      </c>
      <c r="AD3696" s="1" t="s">
        <v>42</v>
      </c>
      <c r="AE3696" s="1" t="s">
        <v>43</v>
      </c>
    </row>
    <row r="3697" spans="1:31" x14ac:dyDescent="0.25">
      <c r="A3697" s="1" t="s">
        <v>7534</v>
      </c>
      <c r="B3697" s="1" t="str">
        <f>IF(COUNTIF($A$2:A3697,A3697)&gt;1,"Duplicate","Unique")</f>
        <v>Unique</v>
      </c>
      <c r="C3697" s="1" t="s">
        <v>7535</v>
      </c>
      <c r="D3697" s="1" t="s">
        <v>249</v>
      </c>
      <c r="E3697" s="1" t="str">
        <f t="shared" si="400"/>
        <v>Submitted</v>
      </c>
      <c r="F3697" s="1" t="s">
        <v>35</v>
      </c>
      <c r="G3697" s="1">
        <v>29</v>
      </c>
      <c r="H3697" s="1" t="s">
        <v>24</v>
      </c>
      <c r="I3697" s="1" t="s">
        <v>25</v>
      </c>
      <c r="J3697" s="1" t="s">
        <v>26</v>
      </c>
      <c r="K3697" s="4">
        <v>1393677</v>
      </c>
      <c r="L3697" s="4" t="str">
        <f t="shared" si="401"/>
        <v>Submitted</v>
      </c>
      <c r="M3697" s="1">
        <v>596</v>
      </c>
      <c r="N3697" s="1" t="str">
        <f t="shared" si="402"/>
        <v>High_risk</v>
      </c>
      <c r="O3697" s="1" t="str">
        <f t="shared" si="403"/>
        <v>Excellent</v>
      </c>
      <c r="P3697" s="1" t="str">
        <f t="shared" si="404"/>
        <v>Submitted</v>
      </c>
      <c r="Q3697" s="1" t="str">
        <f t="shared" si="405"/>
        <v>Valid</v>
      </c>
      <c r="R3697" s="1" t="s">
        <v>6</v>
      </c>
      <c r="S3697" s="4">
        <v>1305904</v>
      </c>
      <c r="T3697" s="1">
        <v>14.14</v>
      </c>
      <c r="U3697" s="1">
        <v>24</v>
      </c>
      <c r="V3697" s="1">
        <v>54412.67</v>
      </c>
      <c r="W3697" s="4">
        <f t="shared" si="406"/>
        <v>1538790.2251418496</v>
      </c>
      <c r="X3697" s="1" t="s">
        <v>59</v>
      </c>
      <c r="Y3697" s="1" t="s">
        <v>60</v>
      </c>
      <c r="Z3697" s="8">
        <v>49159</v>
      </c>
      <c r="AA3697" s="8" t="str">
        <f>TEXT(Table2[[#This Row],[Application_Date]],"yyy")</f>
        <v>2034</v>
      </c>
      <c r="AB3697" s="8" t="str">
        <f>TEXT(Table2[[#This Row],[Application_Date]],"mmmm")</f>
        <v>August</v>
      </c>
      <c r="AC3697" s="1" t="s">
        <v>41</v>
      </c>
      <c r="AD3697" s="1" t="s">
        <v>30</v>
      </c>
      <c r="AE3697" s="1" t="s">
        <v>62</v>
      </c>
    </row>
    <row r="3698" spans="1:31" x14ac:dyDescent="0.25">
      <c r="A3698" s="1" t="s">
        <v>7536</v>
      </c>
      <c r="B3698" s="1" t="str">
        <f>IF(COUNTIF($A$2:A3698,A3698)&gt;1,"Duplicate","Unique")</f>
        <v>Unique</v>
      </c>
      <c r="C3698" s="1" t="s">
        <v>7537</v>
      </c>
      <c r="D3698" s="1" t="s">
        <v>46</v>
      </c>
      <c r="E3698" s="1" t="str">
        <f t="shared" si="400"/>
        <v>Submitted</v>
      </c>
      <c r="F3698" s="1" t="s">
        <v>35</v>
      </c>
      <c r="G3698" s="1">
        <v>28</v>
      </c>
      <c r="H3698" s="1" t="s">
        <v>36</v>
      </c>
      <c r="I3698" s="1" t="s">
        <v>48</v>
      </c>
      <c r="J3698" s="1" t="s">
        <v>70</v>
      </c>
      <c r="K3698" s="4">
        <v>2122842</v>
      </c>
      <c r="L3698" s="4" t="str">
        <f t="shared" si="401"/>
        <v>Submitted</v>
      </c>
      <c r="M3698" s="1">
        <v>744</v>
      </c>
      <c r="N3698" s="1" t="str">
        <f t="shared" si="402"/>
        <v>low_risk</v>
      </c>
      <c r="O3698" s="1" t="str">
        <f t="shared" si="403"/>
        <v>Excellent</v>
      </c>
      <c r="P3698" s="1" t="str">
        <f t="shared" si="404"/>
        <v>Submitted</v>
      </c>
      <c r="Q3698" s="1" t="str">
        <f t="shared" si="405"/>
        <v>Valid</v>
      </c>
      <c r="R3698" s="1" t="s">
        <v>82</v>
      </c>
      <c r="S3698" s="4">
        <v>1264963</v>
      </c>
      <c r="T3698" s="1">
        <v>14.26</v>
      </c>
      <c r="U3698" s="1">
        <v>180</v>
      </c>
      <c r="V3698" s="1">
        <v>7027.57</v>
      </c>
      <c r="W3698" s="4">
        <f t="shared" si="406"/>
        <v>1503197.6983333332</v>
      </c>
      <c r="X3698" s="1" t="s">
        <v>50</v>
      </c>
      <c r="Y3698" s="1" t="s">
        <v>51</v>
      </c>
      <c r="Z3698" s="8">
        <v>49160</v>
      </c>
      <c r="AA3698" s="8" t="str">
        <f>TEXT(Table2[[#This Row],[Application_Date]],"yyy")</f>
        <v>2034</v>
      </c>
      <c r="AB3698" s="8" t="str">
        <f>TEXT(Table2[[#This Row],[Application_Date]],"mmmm")</f>
        <v>August</v>
      </c>
      <c r="AC3698" s="1" t="s">
        <v>61</v>
      </c>
      <c r="AD3698" s="1" t="s">
        <v>42</v>
      </c>
      <c r="AE3698" s="1" t="s">
        <v>66</v>
      </c>
    </row>
    <row r="3699" spans="1:31" x14ac:dyDescent="0.25">
      <c r="A3699" s="1" t="s">
        <v>7538</v>
      </c>
      <c r="B3699" s="1" t="str">
        <f>IF(COUNTIF($A$2:A3699,A3699)&gt;1,"Duplicate","Unique")</f>
        <v>Unique</v>
      </c>
      <c r="C3699" s="1" t="s">
        <v>7539</v>
      </c>
      <c r="D3699" s="1" t="s">
        <v>766</v>
      </c>
      <c r="E3699" s="1" t="str">
        <f t="shared" si="400"/>
        <v>Submitted</v>
      </c>
      <c r="F3699" s="1" t="s">
        <v>47</v>
      </c>
      <c r="G3699" s="1">
        <v>50</v>
      </c>
      <c r="H3699" s="1" t="s">
        <v>36</v>
      </c>
      <c r="I3699" s="1" t="s">
        <v>25</v>
      </c>
      <c r="J3699" s="1" t="s">
        <v>70</v>
      </c>
      <c r="K3699" s="4">
        <v>404856</v>
      </c>
      <c r="L3699" s="4" t="str">
        <f t="shared" si="401"/>
        <v>Submitted</v>
      </c>
      <c r="M3699" s="1">
        <v>688</v>
      </c>
      <c r="N3699" s="1" t="str">
        <f t="shared" si="402"/>
        <v>low_risk</v>
      </c>
      <c r="O3699" s="1" t="str">
        <f t="shared" si="403"/>
        <v>Excellent</v>
      </c>
      <c r="P3699" s="1" t="str">
        <f t="shared" si="404"/>
        <v>Submitted</v>
      </c>
      <c r="Q3699" s="1" t="str">
        <f t="shared" si="405"/>
        <v>Valid</v>
      </c>
      <c r="R3699" s="1" t="s">
        <v>38</v>
      </c>
      <c r="S3699" s="4">
        <v>1430278</v>
      </c>
      <c r="T3699" s="1">
        <v>18.77</v>
      </c>
      <c r="U3699" s="1">
        <v>120</v>
      </c>
      <c r="V3699" s="1">
        <v>11918.98</v>
      </c>
      <c r="W3699" s="4">
        <f t="shared" si="406"/>
        <v>2237193.1716666669</v>
      </c>
      <c r="X3699" s="1" t="s">
        <v>50</v>
      </c>
      <c r="Y3699" s="1" t="s">
        <v>51</v>
      </c>
      <c r="Z3699" s="8">
        <v>49161</v>
      </c>
      <c r="AA3699" s="8" t="str">
        <f>TEXT(Table2[[#This Row],[Application_Date]],"yyy")</f>
        <v>2034</v>
      </c>
      <c r="AB3699" s="8" t="str">
        <f>TEXT(Table2[[#This Row],[Application_Date]],"mmmm")</f>
        <v>August</v>
      </c>
      <c r="AC3699" s="1" t="s">
        <v>52</v>
      </c>
      <c r="AD3699" s="1" t="s">
        <v>30</v>
      </c>
      <c r="AE3699" s="1" t="s">
        <v>66</v>
      </c>
    </row>
    <row r="3700" spans="1:31" x14ac:dyDescent="0.25">
      <c r="A3700" s="1" t="s">
        <v>7540</v>
      </c>
      <c r="B3700" s="1" t="str">
        <f>IF(COUNTIF($A$2:A3700,A3700)&gt;1,"Duplicate","Unique")</f>
        <v>Unique</v>
      </c>
      <c r="C3700" s="1" t="s">
        <v>7541</v>
      </c>
      <c r="D3700" s="1" t="s">
        <v>279</v>
      </c>
      <c r="E3700" s="1" t="str">
        <f t="shared" si="400"/>
        <v>Submitted</v>
      </c>
      <c r="F3700" s="1" t="s">
        <v>35</v>
      </c>
      <c r="G3700" s="1">
        <v>49</v>
      </c>
      <c r="H3700" s="1" t="s">
        <v>24</v>
      </c>
      <c r="I3700" s="1" t="s">
        <v>48</v>
      </c>
      <c r="J3700" s="1" t="s">
        <v>37</v>
      </c>
      <c r="K3700" s="4">
        <v>-50000</v>
      </c>
      <c r="L3700" s="4" t="str">
        <f t="shared" si="401"/>
        <v>Submitted</v>
      </c>
      <c r="M3700" s="1">
        <v>324</v>
      </c>
      <c r="N3700" s="1" t="str">
        <f t="shared" si="402"/>
        <v>High_risk</v>
      </c>
      <c r="O3700" s="1" t="str">
        <f t="shared" si="403"/>
        <v>Excellent</v>
      </c>
      <c r="P3700" s="1" t="str">
        <f t="shared" si="404"/>
        <v>Submitted</v>
      </c>
      <c r="Q3700" s="1" t="str">
        <f t="shared" si="405"/>
        <v>Valid</v>
      </c>
      <c r="R3700" s="1" t="s">
        <v>6</v>
      </c>
      <c r="S3700" s="4">
        <v>708506</v>
      </c>
      <c r="T3700" s="1">
        <v>9.9600000000000009</v>
      </c>
      <c r="U3700" s="1">
        <v>60</v>
      </c>
      <c r="V3700" s="1">
        <v>11808.43</v>
      </c>
      <c r="W3700" s="4">
        <f t="shared" si="406"/>
        <v>588059.9800000001</v>
      </c>
      <c r="X3700" s="1" t="s">
        <v>85</v>
      </c>
      <c r="Y3700" s="1" t="s">
        <v>86</v>
      </c>
      <c r="Z3700" s="8">
        <v>49162</v>
      </c>
      <c r="AA3700" s="8" t="str">
        <f>TEXT(Table2[[#This Row],[Application_Date]],"yyy")</f>
        <v>2034</v>
      </c>
      <c r="AB3700" s="8" t="str">
        <f>TEXT(Table2[[#This Row],[Application_Date]],"mmmm")</f>
        <v>August</v>
      </c>
      <c r="AC3700" s="1" t="s">
        <v>61</v>
      </c>
      <c r="AD3700" s="1" t="s">
        <v>42</v>
      </c>
      <c r="AE3700" s="1" t="s">
        <v>31</v>
      </c>
    </row>
    <row r="3701" spans="1:31" x14ac:dyDescent="0.25">
      <c r="A3701" s="1" t="s">
        <v>7542</v>
      </c>
      <c r="B3701" s="1" t="str">
        <f>IF(COUNTIF($A$2:A3701,A3701)&gt;1,"Duplicate","Unique")</f>
        <v>Unique</v>
      </c>
      <c r="C3701" s="1" t="s">
        <v>7543</v>
      </c>
      <c r="D3701" s="1" t="s">
        <v>217</v>
      </c>
      <c r="E3701" s="1" t="str">
        <f t="shared" si="400"/>
        <v>Submitted</v>
      </c>
      <c r="F3701" s="1" t="s">
        <v>35</v>
      </c>
      <c r="G3701" s="1">
        <v>31</v>
      </c>
      <c r="H3701" s="1" t="s">
        <v>24</v>
      </c>
      <c r="I3701" s="1" t="s">
        <v>48</v>
      </c>
      <c r="J3701" s="1" t="s">
        <v>49</v>
      </c>
      <c r="K3701" s="4">
        <v>378736</v>
      </c>
      <c r="L3701" s="4" t="str">
        <f t="shared" si="401"/>
        <v>Submitted</v>
      </c>
      <c r="M3701" s="1">
        <v>714</v>
      </c>
      <c r="N3701" s="1" t="str">
        <f t="shared" si="402"/>
        <v>low_risk</v>
      </c>
      <c r="O3701" s="1" t="str">
        <f t="shared" si="403"/>
        <v>Excellent</v>
      </c>
      <c r="P3701" s="1" t="str">
        <f t="shared" si="404"/>
        <v>Submitted</v>
      </c>
      <c r="Q3701" s="1" t="str">
        <f t="shared" si="405"/>
        <v>Valid</v>
      </c>
      <c r="R3701" s="1" t="s">
        <v>70</v>
      </c>
      <c r="S3701" s="4">
        <v>690320</v>
      </c>
      <c r="T3701" s="1">
        <v>11.04</v>
      </c>
      <c r="U3701" s="1">
        <v>120</v>
      </c>
      <c r="V3701" s="1">
        <v>5752.67</v>
      </c>
      <c r="W3701" s="4">
        <f t="shared" si="406"/>
        <v>635094.39999999991</v>
      </c>
      <c r="X3701" s="1" t="s">
        <v>50</v>
      </c>
      <c r="Y3701" s="1" t="s">
        <v>51</v>
      </c>
      <c r="Z3701" s="8">
        <v>49163</v>
      </c>
      <c r="AA3701" s="8" t="str">
        <f>TEXT(Table2[[#This Row],[Application_Date]],"yyy")</f>
        <v>2034</v>
      </c>
      <c r="AB3701" s="8" t="str">
        <f>TEXT(Table2[[#This Row],[Application_Date]],"mmmm")</f>
        <v>August</v>
      </c>
      <c r="AC3701" s="1" t="s">
        <v>52</v>
      </c>
      <c r="AD3701" s="1" t="s">
        <v>42</v>
      </c>
      <c r="AE3701" s="1" t="s">
        <v>66</v>
      </c>
    </row>
    <row r="3702" spans="1:31" x14ac:dyDescent="0.25">
      <c r="A3702" s="1" t="s">
        <v>7544</v>
      </c>
      <c r="B3702" s="1" t="str">
        <f>IF(COUNTIF($A$2:A3702,A3702)&gt;1,"Duplicate","Unique")</f>
        <v>Unique</v>
      </c>
      <c r="C3702" s="1" t="s">
        <v>7545</v>
      </c>
      <c r="D3702" s="1" t="s">
        <v>199</v>
      </c>
      <c r="E3702" s="1" t="str">
        <f t="shared" si="400"/>
        <v>Submitted</v>
      </c>
      <c r="F3702" s="1" t="s">
        <v>47</v>
      </c>
      <c r="G3702" s="1">
        <v>30</v>
      </c>
      <c r="H3702" s="1" t="s">
        <v>36</v>
      </c>
      <c r="I3702" s="1" t="s">
        <v>25</v>
      </c>
      <c r="J3702" s="1" t="s">
        <v>37</v>
      </c>
      <c r="K3702" s="4">
        <v>412730</v>
      </c>
      <c r="L3702" s="4" t="str">
        <f t="shared" si="401"/>
        <v>Submitted</v>
      </c>
      <c r="M3702" s="1">
        <v>365</v>
      </c>
      <c r="N3702" s="1" t="str">
        <f t="shared" si="402"/>
        <v>High_risk</v>
      </c>
      <c r="O3702" s="1" t="str">
        <f t="shared" si="403"/>
        <v>Excellent</v>
      </c>
      <c r="P3702" s="1" t="str">
        <f t="shared" si="404"/>
        <v>Submitted</v>
      </c>
      <c r="Q3702" s="1" t="str">
        <f t="shared" si="405"/>
        <v>Valid</v>
      </c>
      <c r="R3702" s="1" t="s">
        <v>6</v>
      </c>
      <c r="S3702" s="4">
        <v>2949880</v>
      </c>
      <c r="T3702" s="1">
        <v>11.49</v>
      </c>
      <c r="U3702" s="1">
        <v>120</v>
      </c>
      <c r="V3702" s="1">
        <v>24582.33</v>
      </c>
      <c r="W3702" s="4">
        <f t="shared" si="406"/>
        <v>2824510.1</v>
      </c>
      <c r="X3702" s="1" t="s">
        <v>59</v>
      </c>
      <c r="Y3702" s="1" t="s">
        <v>60</v>
      </c>
      <c r="Z3702" s="8">
        <v>49164</v>
      </c>
      <c r="AA3702" s="8" t="str">
        <f>TEXT(Table2[[#This Row],[Application_Date]],"yyy")</f>
        <v>2034</v>
      </c>
      <c r="AB3702" s="8" t="str">
        <f>TEXT(Table2[[#This Row],[Application_Date]],"mmmm")</f>
        <v>August</v>
      </c>
      <c r="AC3702" s="1" t="s">
        <v>52</v>
      </c>
      <c r="AD3702" s="1" t="s">
        <v>30</v>
      </c>
      <c r="AE3702" s="1" t="s">
        <v>43</v>
      </c>
    </row>
    <row r="3703" spans="1:31" x14ac:dyDescent="0.25">
      <c r="A3703" s="1" t="s">
        <v>7546</v>
      </c>
      <c r="B3703" s="1" t="str">
        <f>IF(COUNTIF($A$2:A3703,A3703)&gt;1,"Duplicate","Unique")</f>
        <v>Unique</v>
      </c>
      <c r="C3703" s="1" t="s">
        <v>7547</v>
      </c>
      <c r="D3703" s="1" t="s">
        <v>109</v>
      </c>
      <c r="E3703" s="1" t="str">
        <f t="shared" si="400"/>
        <v>Submitted</v>
      </c>
      <c r="F3703" s="1" t="s">
        <v>47</v>
      </c>
      <c r="G3703" s="1">
        <v>52</v>
      </c>
      <c r="H3703" s="1" t="s">
        <v>36</v>
      </c>
      <c r="I3703" s="1" t="s">
        <v>25</v>
      </c>
      <c r="J3703" s="1" t="s">
        <v>26</v>
      </c>
      <c r="K3703" s="4">
        <v>1971260</v>
      </c>
      <c r="L3703" s="4" t="str">
        <f t="shared" si="401"/>
        <v>Submitted</v>
      </c>
      <c r="M3703" s="1">
        <v>615</v>
      </c>
      <c r="N3703" s="1" t="str">
        <f t="shared" si="402"/>
        <v>low_risk</v>
      </c>
      <c r="O3703" s="1" t="str">
        <f t="shared" si="403"/>
        <v>Excellent</v>
      </c>
      <c r="P3703" s="1" t="str">
        <f t="shared" si="404"/>
        <v>Submitted</v>
      </c>
      <c r="Q3703" s="1" t="str">
        <f t="shared" si="405"/>
        <v>Valid</v>
      </c>
      <c r="R3703" s="1" t="s">
        <v>82</v>
      </c>
      <c r="S3703" s="4">
        <v>735221</v>
      </c>
      <c r="T3703" s="1">
        <v>13.29</v>
      </c>
      <c r="U3703" s="1">
        <v>120</v>
      </c>
      <c r="V3703" s="1">
        <v>6126.84</v>
      </c>
      <c r="W3703" s="4">
        <f t="shared" si="406"/>
        <v>814257.25749999995</v>
      </c>
      <c r="X3703" s="1" t="s">
        <v>576</v>
      </c>
      <c r="Y3703" s="1" t="s">
        <v>60</v>
      </c>
      <c r="Z3703" s="8">
        <v>49165</v>
      </c>
      <c r="AA3703" s="8" t="str">
        <f>TEXT(Table2[[#This Row],[Application_Date]],"yyy")</f>
        <v>2034</v>
      </c>
      <c r="AB3703" s="8" t="str">
        <f>TEXT(Table2[[#This Row],[Application_Date]],"mmmm")</f>
        <v>August</v>
      </c>
      <c r="AC3703" s="1" t="s">
        <v>41</v>
      </c>
      <c r="AD3703" s="1" t="s">
        <v>42</v>
      </c>
      <c r="AE3703" s="1" t="s">
        <v>62</v>
      </c>
    </row>
    <row r="3704" spans="1:31" x14ac:dyDescent="0.25">
      <c r="A3704" s="1" t="s">
        <v>7548</v>
      </c>
      <c r="B3704" s="1" t="str">
        <f>IF(COUNTIF($A$2:A3704,A3704)&gt;1,"Duplicate","Unique")</f>
        <v>Unique</v>
      </c>
      <c r="C3704" s="1" t="s">
        <v>7549</v>
      </c>
      <c r="D3704" s="1" t="s">
        <v>575</v>
      </c>
      <c r="E3704" s="1" t="str">
        <f t="shared" si="400"/>
        <v>Submitted</v>
      </c>
      <c r="F3704" s="1" t="s">
        <v>47</v>
      </c>
      <c r="G3704" s="1">
        <v>20</v>
      </c>
      <c r="H3704" s="1" t="s">
        <v>36</v>
      </c>
      <c r="I3704" s="1" t="s">
        <v>25</v>
      </c>
      <c r="J3704" s="1" t="s">
        <v>70</v>
      </c>
      <c r="K3704" s="4">
        <v>407446</v>
      </c>
      <c r="L3704" s="4" t="str">
        <f t="shared" si="401"/>
        <v>Submitted</v>
      </c>
      <c r="M3704" s="1">
        <v>448</v>
      </c>
      <c r="N3704" s="1" t="str">
        <f t="shared" si="402"/>
        <v>High_risk</v>
      </c>
      <c r="O3704" s="1" t="str">
        <f t="shared" si="403"/>
        <v>Excellent</v>
      </c>
      <c r="P3704" s="1" t="str">
        <f t="shared" si="404"/>
        <v>Submitted</v>
      </c>
      <c r="Q3704" s="1" t="str">
        <f t="shared" si="405"/>
        <v>Valid</v>
      </c>
      <c r="R3704" s="1" t="s">
        <v>70</v>
      </c>
      <c r="S3704" s="4">
        <v>4071891</v>
      </c>
      <c r="T3704" s="1">
        <v>13.7</v>
      </c>
      <c r="U3704" s="1">
        <v>24</v>
      </c>
      <c r="V3704" s="1">
        <v>169662.12</v>
      </c>
      <c r="W3704" s="4">
        <f t="shared" si="406"/>
        <v>4648742.2786155073</v>
      </c>
      <c r="X3704" s="1" t="s">
        <v>50</v>
      </c>
      <c r="Y3704" s="1" t="s">
        <v>51</v>
      </c>
      <c r="Z3704" s="8">
        <v>49166</v>
      </c>
      <c r="AA3704" s="8" t="str">
        <f>TEXT(Table2[[#This Row],[Application_Date]],"yyy")</f>
        <v>2034</v>
      </c>
      <c r="AB3704" s="8" t="str">
        <f>TEXT(Table2[[#This Row],[Application_Date]],"mmmm")</f>
        <v>August</v>
      </c>
      <c r="AC3704" s="1" t="s">
        <v>61</v>
      </c>
      <c r="AD3704" s="1" t="s">
        <v>30</v>
      </c>
      <c r="AE3704" s="1" t="s">
        <v>43</v>
      </c>
    </row>
    <row r="3705" spans="1:31" x14ac:dyDescent="0.25">
      <c r="A3705" s="1" t="s">
        <v>7550</v>
      </c>
      <c r="B3705" s="1" t="str">
        <f>IF(COUNTIF($A$2:A3705,A3705)&gt;1,"Duplicate","Unique")</f>
        <v>Unique</v>
      </c>
      <c r="C3705" s="1" t="s">
        <v>7551</v>
      </c>
      <c r="D3705" s="1" t="s">
        <v>99</v>
      </c>
      <c r="E3705" s="1" t="str">
        <f t="shared" si="400"/>
        <v>Submitted</v>
      </c>
      <c r="F3705" s="1" t="s">
        <v>35</v>
      </c>
      <c r="G3705" s="1">
        <v>52</v>
      </c>
      <c r="H3705" s="1" t="s">
        <v>36</v>
      </c>
      <c r="I3705" s="1" t="s">
        <v>25</v>
      </c>
      <c r="J3705" s="1" t="s">
        <v>49</v>
      </c>
      <c r="K3705" s="4">
        <v>2031400</v>
      </c>
      <c r="L3705" s="4" t="str">
        <f t="shared" si="401"/>
        <v>Submitted</v>
      </c>
      <c r="M3705" s="1">
        <v>669</v>
      </c>
      <c r="N3705" s="1" t="str">
        <f t="shared" si="402"/>
        <v>low_risk</v>
      </c>
      <c r="O3705" s="1" t="str">
        <f t="shared" si="403"/>
        <v>Excellent</v>
      </c>
      <c r="P3705" s="1" t="str">
        <f t="shared" si="404"/>
        <v>Submitted</v>
      </c>
      <c r="Q3705" s="1" t="str">
        <f t="shared" si="405"/>
        <v>Valid</v>
      </c>
      <c r="R3705" s="1" t="s">
        <v>38</v>
      </c>
      <c r="S3705" s="4">
        <v>3931931</v>
      </c>
      <c r="T3705" s="1">
        <v>12.96</v>
      </c>
      <c r="U3705" s="1">
        <v>180</v>
      </c>
      <c r="V3705" s="1">
        <v>21844.06</v>
      </c>
      <c r="W3705" s="4">
        <f t="shared" si="406"/>
        <v>4246485.4800000004</v>
      </c>
      <c r="X3705" s="1" t="s">
        <v>50</v>
      </c>
      <c r="Y3705" s="1" t="s">
        <v>51</v>
      </c>
      <c r="Z3705" s="8">
        <v>49167</v>
      </c>
      <c r="AA3705" s="8" t="str">
        <f>TEXT(Table2[[#This Row],[Application_Date]],"yyy")</f>
        <v>2034</v>
      </c>
      <c r="AB3705" s="8" t="str">
        <f>TEXT(Table2[[#This Row],[Application_Date]],"mmmm")</f>
        <v>August</v>
      </c>
      <c r="AC3705" s="1" t="s">
        <v>61</v>
      </c>
      <c r="AD3705" s="1" t="s">
        <v>30</v>
      </c>
      <c r="AE3705" s="1" t="s">
        <v>43</v>
      </c>
    </row>
    <row r="3706" spans="1:31" x14ac:dyDescent="0.25">
      <c r="A3706" s="1" t="s">
        <v>7552</v>
      </c>
      <c r="B3706" s="1" t="str">
        <f>IF(COUNTIF($A$2:A3706,A3706)&gt;1,"Duplicate","Unique")</f>
        <v>Unique</v>
      </c>
      <c r="C3706" s="1" t="s">
        <v>7553</v>
      </c>
      <c r="D3706" s="1" t="s">
        <v>151</v>
      </c>
      <c r="E3706" s="1" t="str">
        <f t="shared" si="400"/>
        <v>Submitted</v>
      </c>
      <c r="F3706" s="1" t="s">
        <v>35</v>
      </c>
      <c r="G3706" s="1">
        <v>30</v>
      </c>
      <c r="H3706" s="1" t="s">
        <v>36</v>
      </c>
      <c r="I3706" s="1" t="s">
        <v>48</v>
      </c>
      <c r="J3706" s="1" t="s">
        <v>26</v>
      </c>
      <c r="K3706" s="4">
        <v>442104</v>
      </c>
      <c r="L3706" s="4" t="str">
        <f t="shared" si="401"/>
        <v>Submitted</v>
      </c>
      <c r="M3706" s="1">
        <v>753</v>
      </c>
      <c r="N3706" s="1" t="str">
        <f t="shared" si="402"/>
        <v>medium_risk</v>
      </c>
      <c r="O3706" s="1" t="str">
        <f t="shared" si="403"/>
        <v>Excellent</v>
      </c>
      <c r="P3706" s="1" t="str">
        <f t="shared" si="404"/>
        <v>Submitted</v>
      </c>
      <c r="Q3706" s="1" t="str">
        <f t="shared" si="405"/>
        <v>Valid</v>
      </c>
      <c r="R3706" s="1" t="s">
        <v>82</v>
      </c>
      <c r="S3706" s="4">
        <v>3841602</v>
      </c>
      <c r="T3706" s="1">
        <v>16.829999999999998</v>
      </c>
      <c r="U3706" s="1">
        <v>12</v>
      </c>
      <c r="V3706" s="1">
        <v>320133.5</v>
      </c>
      <c r="W3706" s="4">
        <f t="shared" si="406"/>
        <v>5387992.5072394731</v>
      </c>
      <c r="X3706" s="1" t="s">
        <v>95</v>
      </c>
      <c r="Y3706" s="1" t="s">
        <v>96</v>
      </c>
      <c r="Z3706" s="8">
        <v>49168</v>
      </c>
      <c r="AA3706" s="8" t="str">
        <f>TEXT(Table2[[#This Row],[Application_Date]],"yyy")</f>
        <v>2034</v>
      </c>
      <c r="AB3706" s="8" t="str">
        <f>TEXT(Table2[[#This Row],[Application_Date]],"mmmm")</f>
        <v>August</v>
      </c>
      <c r="AC3706" s="1" t="s">
        <v>61</v>
      </c>
      <c r="AD3706" s="1" t="s">
        <v>30</v>
      </c>
      <c r="AE3706" s="1" t="s">
        <v>66</v>
      </c>
    </row>
    <row r="3707" spans="1:31" x14ac:dyDescent="0.25">
      <c r="A3707" s="1" t="s">
        <v>7554</v>
      </c>
      <c r="B3707" s="1" t="str">
        <f>IF(COUNTIF($A$2:A3707,A3707)&gt;1,"Duplicate","Unique")</f>
        <v>Unique</v>
      </c>
      <c r="C3707" s="1" t="s">
        <v>7555</v>
      </c>
      <c r="D3707" s="1" t="s">
        <v>207</v>
      </c>
      <c r="E3707" s="1" t="str">
        <f t="shared" si="400"/>
        <v>Submitted</v>
      </c>
      <c r="F3707" s="1" t="s">
        <v>35</v>
      </c>
      <c r="G3707" s="1">
        <v>43</v>
      </c>
      <c r="H3707" s="1" t="s">
        <v>24</v>
      </c>
      <c r="I3707" s="1" t="s">
        <v>48</v>
      </c>
      <c r="J3707" s="1" t="s">
        <v>49</v>
      </c>
      <c r="K3707" s="4">
        <v>2402889</v>
      </c>
      <c r="L3707" s="4" t="str">
        <f t="shared" si="401"/>
        <v>Submitted</v>
      </c>
      <c r="M3707" s="1">
        <v>898</v>
      </c>
      <c r="N3707" s="1" t="str">
        <f t="shared" si="402"/>
        <v>medium_risk</v>
      </c>
      <c r="O3707" s="1" t="str">
        <f t="shared" si="403"/>
        <v>Excellent</v>
      </c>
      <c r="P3707" s="1" t="str">
        <f t="shared" si="404"/>
        <v>Submitted</v>
      </c>
      <c r="Q3707" s="1" t="str">
        <f t="shared" si="405"/>
        <v>Valid</v>
      </c>
      <c r="R3707" s="1" t="s">
        <v>70</v>
      </c>
      <c r="S3707" s="4">
        <v>1753259</v>
      </c>
      <c r="T3707" s="1">
        <v>14.13</v>
      </c>
      <c r="U3707" s="1">
        <v>24</v>
      </c>
      <c r="V3707" s="1">
        <v>73052.460000000006</v>
      </c>
      <c r="W3707" s="4">
        <f t="shared" si="406"/>
        <v>2064462.4884886229</v>
      </c>
      <c r="X3707" s="1" t="s">
        <v>95</v>
      </c>
      <c r="Y3707" s="1" t="s">
        <v>96</v>
      </c>
      <c r="Z3707" s="8">
        <v>49169</v>
      </c>
      <c r="AA3707" s="8" t="str">
        <f>TEXT(Table2[[#This Row],[Application_Date]],"yyy")</f>
        <v>2034</v>
      </c>
      <c r="AB3707" s="8" t="str">
        <f>TEXT(Table2[[#This Row],[Application_Date]],"mmmm")</f>
        <v>August</v>
      </c>
      <c r="AC3707" s="1" t="s">
        <v>52</v>
      </c>
      <c r="AD3707" s="1" t="s">
        <v>30</v>
      </c>
      <c r="AE3707" s="1" t="s">
        <v>66</v>
      </c>
    </row>
    <row r="3708" spans="1:31" x14ac:dyDescent="0.25">
      <c r="A3708" s="1" t="s">
        <v>7556</v>
      </c>
      <c r="B3708" s="1" t="str">
        <f>IF(COUNTIF($A$2:A3708,A3708)&gt;1,"Duplicate","Unique")</f>
        <v>Unique</v>
      </c>
      <c r="C3708" s="1" t="s">
        <v>7557</v>
      </c>
      <c r="D3708" s="1" t="s">
        <v>133</v>
      </c>
      <c r="E3708" s="1" t="str">
        <f t="shared" si="400"/>
        <v>Submitted</v>
      </c>
      <c r="F3708" s="1" t="s">
        <v>47</v>
      </c>
      <c r="G3708" s="1">
        <v>22</v>
      </c>
      <c r="H3708" s="1" t="s">
        <v>24</v>
      </c>
      <c r="I3708" s="1" t="s">
        <v>48</v>
      </c>
      <c r="J3708" s="1" t="s">
        <v>37</v>
      </c>
      <c r="K3708" s="4">
        <v>739083</v>
      </c>
      <c r="L3708" s="4" t="str">
        <f t="shared" si="401"/>
        <v>Submitted</v>
      </c>
      <c r="M3708" s="1">
        <v>367</v>
      </c>
      <c r="N3708" s="1" t="str">
        <f t="shared" si="402"/>
        <v>High_risk</v>
      </c>
      <c r="O3708" s="1" t="str">
        <f t="shared" si="403"/>
        <v>Excellent</v>
      </c>
      <c r="P3708" s="1" t="str">
        <f t="shared" si="404"/>
        <v>Submitted</v>
      </c>
      <c r="Q3708" s="1" t="str">
        <f t="shared" si="405"/>
        <v>Valid</v>
      </c>
      <c r="R3708" s="1" t="s">
        <v>70</v>
      </c>
      <c r="S3708" s="4">
        <v>1392645</v>
      </c>
      <c r="T3708" s="1">
        <v>11.08</v>
      </c>
      <c r="U3708" s="1">
        <v>36</v>
      </c>
      <c r="V3708" s="1">
        <v>38684.58</v>
      </c>
      <c r="W3708" s="4">
        <f t="shared" si="406"/>
        <v>1285875.5500764248</v>
      </c>
      <c r="X3708" s="1" t="s">
        <v>85</v>
      </c>
      <c r="Y3708" s="1" t="s">
        <v>86</v>
      </c>
      <c r="Z3708" s="8">
        <v>49170</v>
      </c>
      <c r="AA3708" s="8" t="str">
        <f>TEXT(Table2[[#This Row],[Application_Date]],"yyy")</f>
        <v>2034</v>
      </c>
      <c r="AB3708" s="8" t="str">
        <f>TEXT(Table2[[#This Row],[Application_Date]],"mmmm")</f>
        <v>August</v>
      </c>
      <c r="AC3708" s="1" t="s">
        <v>61</v>
      </c>
      <c r="AD3708" s="1" t="s">
        <v>30</v>
      </c>
      <c r="AE3708" s="1" t="s">
        <v>66</v>
      </c>
    </row>
    <row r="3709" spans="1:31" x14ac:dyDescent="0.25">
      <c r="A3709" s="1" t="s">
        <v>7558</v>
      </c>
      <c r="B3709" s="1" t="str">
        <f>IF(COUNTIF($A$2:A3709,A3709)&gt;1,"Duplicate","Unique")</f>
        <v>Unique</v>
      </c>
      <c r="C3709" s="1" t="s">
        <v>7559</v>
      </c>
      <c r="D3709" s="1" t="s">
        <v>163</v>
      </c>
      <c r="E3709" s="1" t="str">
        <f t="shared" si="400"/>
        <v>Submitted</v>
      </c>
      <c r="F3709" s="1" t="s">
        <v>47</v>
      </c>
      <c r="G3709" s="1">
        <v>24</v>
      </c>
      <c r="H3709" s="1" t="s">
        <v>36</v>
      </c>
      <c r="I3709" s="1" t="s">
        <v>25</v>
      </c>
      <c r="J3709" s="1" t="s">
        <v>70</v>
      </c>
      <c r="K3709" s="4">
        <v>1900299</v>
      </c>
      <c r="L3709" s="4" t="str">
        <f t="shared" si="401"/>
        <v>Submitted</v>
      </c>
      <c r="M3709" s="1">
        <v>502</v>
      </c>
      <c r="N3709" s="1" t="str">
        <f t="shared" si="402"/>
        <v>High_risk</v>
      </c>
      <c r="O3709" s="1" t="str">
        <f t="shared" si="403"/>
        <v>Excellent</v>
      </c>
      <c r="P3709" s="1" t="str">
        <f t="shared" si="404"/>
        <v>Submitted</v>
      </c>
      <c r="Q3709" s="1" t="str">
        <f t="shared" si="405"/>
        <v>Valid</v>
      </c>
      <c r="R3709" s="1" t="s">
        <v>70</v>
      </c>
      <c r="S3709" s="4">
        <v>422641</v>
      </c>
      <c r="T3709" s="1">
        <v>8.48</v>
      </c>
      <c r="U3709" s="1">
        <v>36</v>
      </c>
      <c r="V3709" s="1">
        <v>11740.03</v>
      </c>
      <c r="W3709" s="4">
        <f t="shared" si="406"/>
        <v>298666.3079783615</v>
      </c>
      <c r="X3709" s="1" t="s">
        <v>59</v>
      </c>
      <c r="Y3709" s="1" t="s">
        <v>60</v>
      </c>
      <c r="Z3709" s="8">
        <v>49171</v>
      </c>
      <c r="AA3709" s="8" t="str">
        <f>TEXT(Table2[[#This Row],[Application_Date]],"yyy")</f>
        <v>2034</v>
      </c>
      <c r="AB3709" s="8" t="str">
        <f>TEXT(Table2[[#This Row],[Application_Date]],"mmmm")</f>
        <v>August</v>
      </c>
      <c r="AC3709" s="1" t="s">
        <v>61</v>
      </c>
      <c r="AD3709" s="1" t="s">
        <v>30</v>
      </c>
      <c r="AE3709" s="1" t="s">
        <v>43</v>
      </c>
    </row>
    <row r="3710" spans="1:31" x14ac:dyDescent="0.25">
      <c r="A3710" s="1" t="s">
        <v>7560</v>
      </c>
      <c r="B3710" s="1" t="str">
        <f>IF(COUNTIF($A$2:A3710,A3710)&gt;1,"Duplicate","Unique")</f>
        <v>Unique</v>
      </c>
      <c r="C3710" s="1" t="s">
        <v>7561</v>
      </c>
      <c r="D3710" s="1" t="s">
        <v>94</v>
      </c>
      <c r="E3710" s="1" t="str">
        <f t="shared" si="400"/>
        <v>Submitted</v>
      </c>
      <c r="F3710" s="1" t="s">
        <v>35</v>
      </c>
      <c r="G3710" s="1">
        <v>21</v>
      </c>
      <c r="H3710" s="1" t="s">
        <v>24</v>
      </c>
      <c r="I3710" s="1" t="s">
        <v>48</v>
      </c>
      <c r="J3710" s="1" t="s">
        <v>49</v>
      </c>
      <c r="K3710" s="4">
        <v>2441178</v>
      </c>
      <c r="L3710" s="4" t="str">
        <f t="shared" si="401"/>
        <v>Submitted</v>
      </c>
      <c r="M3710" s="1">
        <v>522</v>
      </c>
      <c r="N3710" s="1" t="str">
        <f t="shared" si="402"/>
        <v>High_risk</v>
      </c>
      <c r="O3710" s="1" t="str">
        <f t="shared" si="403"/>
        <v>Excellent</v>
      </c>
      <c r="P3710" s="1" t="str">
        <f t="shared" si="404"/>
        <v>Submitted</v>
      </c>
      <c r="Q3710" s="1" t="str">
        <f t="shared" si="405"/>
        <v>Valid</v>
      </c>
      <c r="R3710" s="1" t="s">
        <v>70</v>
      </c>
      <c r="S3710" s="4">
        <v>3789476</v>
      </c>
      <c r="T3710" s="1">
        <v>11.62</v>
      </c>
      <c r="U3710" s="1">
        <v>120</v>
      </c>
      <c r="V3710" s="1">
        <v>31578.97</v>
      </c>
      <c r="W3710" s="4">
        <f t="shared" si="406"/>
        <v>3669475.9266666663</v>
      </c>
      <c r="X3710" s="1" t="s">
        <v>95</v>
      </c>
      <c r="Y3710" s="1" t="s">
        <v>96</v>
      </c>
      <c r="Z3710" s="8">
        <v>49172</v>
      </c>
      <c r="AA3710" s="8" t="str">
        <f>TEXT(Table2[[#This Row],[Application_Date]],"yyy")</f>
        <v>2034</v>
      </c>
      <c r="AB3710" s="8" t="str">
        <f>TEXT(Table2[[#This Row],[Application_Date]],"mmmm")</f>
        <v>August</v>
      </c>
      <c r="AC3710" s="1" t="s">
        <v>61</v>
      </c>
      <c r="AD3710" s="1" t="s">
        <v>30</v>
      </c>
      <c r="AE3710" s="1" t="s">
        <v>66</v>
      </c>
    </row>
    <row r="3711" spans="1:31" x14ac:dyDescent="0.25">
      <c r="A3711" s="1" t="s">
        <v>7562</v>
      </c>
      <c r="B3711" s="1" t="str">
        <f>IF(COUNTIF($A$2:A3711,A3711)&gt;1,"Duplicate","Unique")</f>
        <v>Unique</v>
      </c>
      <c r="C3711" s="1" t="s">
        <v>7563</v>
      </c>
      <c r="D3711" s="1">
        <v>0</v>
      </c>
      <c r="E3711" s="1" t="str">
        <f t="shared" si="400"/>
        <v>Submitted</v>
      </c>
      <c r="F3711" s="1" t="s">
        <v>47</v>
      </c>
      <c r="G3711" s="1">
        <v>59</v>
      </c>
      <c r="H3711" s="1" t="s">
        <v>24</v>
      </c>
      <c r="I3711" s="1" t="s">
        <v>25</v>
      </c>
      <c r="J3711" s="1" t="s">
        <v>70</v>
      </c>
      <c r="K3711" s="4">
        <v>339187</v>
      </c>
      <c r="L3711" s="4" t="str">
        <f t="shared" si="401"/>
        <v>Submitted</v>
      </c>
      <c r="M3711" s="1">
        <v>429</v>
      </c>
      <c r="N3711" s="1" t="str">
        <f t="shared" si="402"/>
        <v>High_risk</v>
      </c>
      <c r="O3711" s="1" t="str">
        <f t="shared" si="403"/>
        <v>Excellent</v>
      </c>
      <c r="P3711" s="1" t="str">
        <f t="shared" si="404"/>
        <v>Submitted</v>
      </c>
      <c r="Q3711" s="1" t="str">
        <f t="shared" si="405"/>
        <v>Valid</v>
      </c>
      <c r="R3711" s="1" t="s">
        <v>27</v>
      </c>
      <c r="S3711" s="4">
        <v>1217242</v>
      </c>
      <c r="T3711" s="1">
        <v>10.71</v>
      </c>
      <c r="U3711" s="1">
        <v>120</v>
      </c>
      <c r="V3711" s="1">
        <v>10143.68</v>
      </c>
      <c r="W3711" s="4">
        <f t="shared" si="406"/>
        <v>1086388.4850000001</v>
      </c>
      <c r="X3711" s="1" t="s">
        <v>85</v>
      </c>
      <c r="Y3711" s="1" t="s">
        <v>86</v>
      </c>
      <c r="Z3711" s="8">
        <v>49173</v>
      </c>
      <c r="AA3711" s="8" t="str">
        <f>TEXT(Table2[[#This Row],[Application_Date]],"yyy")</f>
        <v>2034</v>
      </c>
      <c r="AB3711" s="8" t="str">
        <f>TEXT(Table2[[#This Row],[Application_Date]],"mmmm")</f>
        <v>August</v>
      </c>
      <c r="AC3711" s="1" t="s">
        <v>61</v>
      </c>
      <c r="AD3711" s="1" t="s">
        <v>42</v>
      </c>
      <c r="AE3711" s="1" t="s">
        <v>66</v>
      </c>
    </row>
    <row r="3712" spans="1:31" x14ac:dyDescent="0.25">
      <c r="A3712" s="1" t="s">
        <v>7564</v>
      </c>
      <c r="B3712" s="1" t="str">
        <f>IF(COUNTIF($A$2:A3712,A3712)&gt;1,"Duplicate","Unique")</f>
        <v>Unique</v>
      </c>
      <c r="C3712" s="1" t="s">
        <v>7565</v>
      </c>
      <c r="D3712" s="1" t="s">
        <v>234</v>
      </c>
      <c r="E3712" s="1" t="str">
        <f t="shared" si="400"/>
        <v>Submitted</v>
      </c>
      <c r="F3712" s="1" t="s">
        <v>47</v>
      </c>
      <c r="G3712" s="1">
        <v>22</v>
      </c>
      <c r="H3712" s="1" t="s">
        <v>24</v>
      </c>
      <c r="I3712" s="1" t="s">
        <v>25</v>
      </c>
      <c r="J3712" s="1" t="s">
        <v>26</v>
      </c>
      <c r="K3712" s="4">
        <v>1234756</v>
      </c>
      <c r="L3712" s="4" t="str">
        <f t="shared" si="401"/>
        <v>Submitted</v>
      </c>
      <c r="M3712" s="1">
        <v>369</v>
      </c>
      <c r="N3712" s="1" t="str">
        <f t="shared" si="402"/>
        <v>High_risk</v>
      </c>
      <c r="O3712" s="1" t="str">
        <f t="shared" si="403"/>
        <v>Excellent</v>
      </c>
      <c r="P3712" s="1" t="str">
        <f t="shared" si="404"/>
        <v>Submitted</v>
      </c>
      <c r="Q3712" s="1" t="str">
        <f t="shared" si="405"/>
        <v>Valid</v>
      </c>
      <c r="R3712" s="1" t="s">
        <v>82</v>
      </c>
      <c r="S3712" s="4">
        <v>4560490</v>
      </c>
      <c r="T3712" s="1">
        <v>12.38</v>
      </c>
      <c r="U3712" s="1">
        <v>24</v>
      </c>
      <c r="V3712" s="1">
        <v>190020.42</v>
      </c>
      <c r="W3712" s="4">
        <f t="shared" si="406"/>
        <v>4704905.709016582</v>
      </c>
      <c r="X3712" s="1" t="s">
        <v>28</v>
      </c>
      <c r="Y3712" s="1" t="s">
        <v>29</v>
      </c>
      <c r="Z3712" s="8">
        <v>49174</v>
      </c>
      <c r="AA3712" s="8" t="str">
        <f>TEXT(Table2[[#This Row],[Application_Date]],"yyy")</f>
        <v>2034</v>
      </c>
      <c r="AB3712" s="8" t="str">
        <f>TEXT(Table2[[#This Row],[Application_Date]],"mmmm")</f>
        <v>August</v>
      </c>
      <c r="AC3712" s="1" t="s">
        <v>52</v>
      </c>
      <c r="AD3712" s="1" t="s">
        <v>42</v>
      </c>
      <c r="AE3712" s="1" t="s">
        <v>31</v>
      </c>
    </row>
    <row r="3713" spans="1:31" x14ac:dyDescent="0.25">
      <c r="A3713" s="1" t="s">
        <v>7566</v>
      </c>
      <c r="B3713" s="1" t="str">
        <f>IF(COUNTIF($A$2:A3713,A3713)&gt;1,"Duplicate","Unique")</f>
        <v>Unique</v>
      </c>
      <c r="C3713" s="1" t="s">
        <v>7567</v>
      </c>
      <c r="D3713" s="1" t="s">
        <v>133</v>
      </c>
      <c r="E3713" s="1" t="str">
        <f t="shared" si="400"/>
        <v>Submitted</v>
      </c>
      <c r="F3713" s="1" t="s">
        <v>47</v>
      </c>
      <c r="G3713" s="1">
        <v>20</v>
      </c>
      <c r="H3713" s="1" t="s">
        <v>36</v>
      </c>
      <c r="I3713" s="1" t="s">
        <v>25</v>
      </c>
      <c r="J3713" s="1" t="s">
        <v>49</v>
      </c>
      <c r="K3713" s="4">
        <v>2293562</v>
      </c>
      <c r="L3713" s="4" t="str">
        <f t="shared" si="401"/>
        <v>Submitted</v>
      </c>
      <c r="M3713" s="1">
        <v>728</v>
      </c>
      <c r="N3713" s="1" t="str">
        <f t="shared" si="402"/>
        <v>low_risk</v>
      </c>
      <c r="O3713" s="1" t="str">
        <f t="shared" si="403"/>
        <v>Excellent</v>
      </c>
      <c r="P3713" s="1" t="str">
        <f t="shared" si="404"/>
        <v>Submitted</v>
      </c>
      <c r="Q3713" s="1" t="str">
        <f t="shared" si="405"/>
        <v>Valid</v>
      </c>
      <c r="R3713" s="1" t="s">
        <v>27</v>
      </c>
      <c r="S3713" s="4">
        <v>958544</v>
      </c>
      <c r="T3713" s="1">
        <v>8.1999999999999993</v>
      </c>
      <c r="U3713" s="1">
        <v>180</v>
      </c>
      <c r="V3713" s="1">
        <v>5325.24</v>
      </c>
      <c r="W3713" s="4">
        <f t="shared" si="406"/>
        <v>655005.06666666653</v>
      </c>
      <c r="X3713" s="1" t="s">
        <v>28</v>
      </c>
      <c r="Y3713" s="1" t="s">
        <v>29</v>
      </c>
      <c r="Z3713" s="8">
        <v>49175</v>
      </c>
      <c r="AA3713" s="8" t="str">
        <f>TEXT(Table2[[#This Row],[Application_Date]],"yyy")</f>
        <v>2034</v>
      </c>
      <c r="AB3713" s="8" t="str">
        <f>TEXT(Table2[[#This Row],[Application_Date]],"mmmm")</f>
        <v>August</v>
      </c>
      <c r="AC3713" s="1" t="s">
        <v>41</v>
      </c>
      <c r="AD3713" s="1" t="s">
        <v>42</v>
      </c>
      <c r="AE3713" s="1" t="s">
        <v>31</v>
      </c>
    </row>
    <row r="3714" spans="1:31" x14ac:dyDescent="0.25">
      <c r="A3714" s="1" t="s">
        <v>7568</v>
      </c>
      <c r="B3714" s="1" t="str">
        <f>IF(COUNTIF($A$2:A3714,A3714)&gt;1,"Duplicate","Unique")</f>
        <v>Unique</v>
      </c>
      <c r="C3714" s="1" t="s">
        <v>7569</v>
      </c>
      <c r="D3714" s="1" t="s">
        <v>136</v>
      </c>
      <c r="E3714" s="1" t="str">
        <f t="shared" ref="E3714:E3777" si="407">IF(C3714="","Missing","Submitted")</f>
        <v>Submitted</v>
      </c>
      <c r="F3714" s="1" t="s">
        <v>47</v>
      </c>
      <c r="G3714" s="1">
        <v>39</v>
      </c>
      <c r="H3714" s="1" t="s">
        <v>24</v>
      </c>
      <c r="I3714" s="1" t="s">
        <v>25</v>
      </c>
      <c r="J3714" s="1" t="s">
        <v>70</v>
      </c>
      <c r="K3714" s="4">
        <v>753469</v>
      </c>
      <c r="L3714" s="4" t="str">
        <f t="shared" ref="L3714:L3777" si="408">IF(K3714="","Missing","Submitted")</f>
        <v>Submitted</v>
      </c>
      <c r="M3714" s="1">
        <v>640</v>
      </c>
      <c r="N3714" s="1" t="str">
        <f t="shared" ref="N3714:N3777" si="409">IF(M3714&lt;600,"High_risk",IF(M3714&gt;=750,"medium_risk","low_risk"))</f>
        <v>low_risk</v>
      </c>
      <c r="O3714" s="1" t="str">
        <f t="shared" ref="O3714:O3777" si="410">IF(J3715&lt;503,"Poor",IF(J3715&lt;=550,"Fair",IF(J3715&lt;=750,"Good","Excellent")))</f>
        <v>Excellent</v>
      </c>
      <c r="P3714" s="1" t="str">
        <f t="shared" ref="P3714:P3777" si="411">IF(S3714="","Missing","Submitted")</f>
        <v>Submitted</v>
      </c>
      <c r="Q3714" s="1" t="str">
        <f t="shared" ref="Q3714:Q3777" si="412">IF(AND(M3714&gt;=300,M3714&lt;=900),"Valid","Invalid")</f>
        <v>Valid</v>
      </c>
      <c r="R3714" s="1" t="s">
        <v>82</v>
      </c>
      <c r="S3714" s="4">
        <v>4711476</v>
      </c>
      <c r="T3714" s="1">
        <v>10.99</v>
      </c>
      <c r="U3714" s="1">
        <v>180</v>
      </c>
      <c r="V3714" s="1">
        <v>26174.87</v>
      </c>
      <c r="W3714" s="4">
        <f t="shared" ref="W3714:W3777" si="413">PMT(T3714/12,U3714,-S3714)</f>
        <v>4314926.7700000005</v>
      </c>
      <c r="X3714" s="1" t="s">
        <v>59</v>
      </c>
      <c r="Y3714" s="1" t="s">
        <v>60</v>
      </c>
      <c r="Z3714" s="8">
        <v>49176</v>
      </c>
      <c r="AA3714" s="8" t="str">
        <f>TEXT(Table2[[#This Row],[Application_Date]],"yyy")</f>
        <v>2034</v>
      </c>
      <c r="AB3714" s="8" t="str">
        <f>TEXT(Table2[[#This Row],[Application_Date]],"mmmm")</f>
        <v>August</v>
      </c>
      <c r="AC3714" s="1" t="s">
        <v>52</v>
      </c>
      <c r="AD3714" s="1" t="s">
        <v>42</v>
      </c>
      <c r="AE3714" s="1" t="s">
        <v>31</v>
      </c>
    </row>
    <row r="3715" spans="1:31" x14ac:dyDescent="0.25">
      <c r="A3715" s="1" t="s">
        <v>7570</v>
      </c>
      <c r="B3715" s="1" t="str">
        <f>IF(COUNTIF($A$2:A3715,A3715)&gt;1,"Duplicate","Unique")</f>
        <v>Unique</v>
      </c>
      <c r="C3715" s="1" t="s">
        <v>7571</v>
      </c>
      <c r="D3715" s="1" t="s">
        <v>177</v>
      </c>
      <c r="E3715" s="1" t="str">
        <f t="shared" si="407"/>
        <v>Submitted</v>
      </c>
      <c r="F3715" s="1" t="s">
        <v>35</v>
      </c>
      <c r="G3715" s="1">
        <v>19</v>
      </c>
      <c r="H3715" s="1" t="s">
        <v>24</v>
      </c>
      <c r="I3715" s="1" t="s">
        <v>48</v>
      </c>
      <c r="J3715" s="1" t="s">
        <v>49</v>
      </c>
      <c r="K3715" s="4">
        <v>2266165</v>
      </c>
      <c r="L3715" s="4" t="str">
        <f t="shared" si="408"/>
        <v>Submitted</v>
      </c>
      <c r="M3715" s="1">
        <v>426</v>
      </c>
      <c r="N3715" s="1" t="str">
        <f t="shared" si="409"/>
        <v>High_risk</v>
      </c>
      <c r="O3715" s="1" t="str">
        <f t="shared" si="410"/>
        <v>Excellent</v>
      </c>
      <c r="P3715" s="1" t="str">
        <f t="shared" si="411"/>
        <v>Submitted</v>
      </c>
      <c r="Q3715" s="1" t="str">
        <f t="shared" si="412"/>
        <v>Valid</v>
      </c>
      <c r="R3715" s="1" t="s">
        <v>70</v>
      </c>
      <c r="S3715" s="4">
        <v>4624239</v>
      </c>
      <c r="T3715" s="1">
        <v>14</v>
      </c>
      <c r="U3715" s="1">
        <v>180</v>
      </c>
      <c r="V3715" s="1">
        <v>25690.22</v>
      </c>
      <c r="W3715" s="4">
        <f t="shared" si="413"/>
        <v>5394945.5</v>
      </c>
      <c r="X3715" s="1" t="s">
        <v>59</v>
      </c>
      <c r="Y3715" s="1" t="s">
        <v>60</v>
      </c>
      <c r="Z3715" s="8">
        <v>49177</v>
      </c>
      <c r="AA3715" s="8" t="str">
        <f>TEXT(Table2[[#This Row],[Application_Date]],"yyy")</f>
        <v>2034</v>
      </c>
      <c r="AB3715" s="8" t="str">
        <f>TEXT(Table2[[#This Row],[Application_Date]],"mmmm")</f>
        <v>August</v>
      </c>
      <c r="AC3715" s="1" t="s">
        <v>61</v>
      </c>
      <c r="AD3715" s="1" t="s">
        <v>42</v>
      </c>
      <c r="AE3715" s="1" t="s">
        <v>31</v>
      </c>
    </row>
    <row r="3716" spans="1:31" x14ac:dyDescent="0.25">
      <c r="A3716" s="1" t="s">
        <v>7572</v>
      </c>
      <c r="B3716" s="1" t="str">
        <f>IF(COUNTIF($A$2:A3716,A3716)&gt;1,"Duplicate","Unique")</f>
        <v>Unique</v>
      </c>
      <c r="C3716" s="1" t="s">
        <v>7573</v>
      </c>
      <c r="D3716" s="1" t="s">
        <v>121</v>
      </c>
      <c r="E3716" s="1" t="str">
        <f t="shared" si="407"/>
        <v>Submitted</v>
      </c>
      <c r="F3716" s="1" t="s">
        <v>47</v>
      </c>
      <c r="G3716" s="1">
        <v>37</v>
      </c>
      <c r="H3716" s="1" t="s">
        <v>24</v>
      </c>
      <c r="I3716" s="1" t="s">
        <v>25</v>
      </c>
      <c r="J3716" s="1" t="s">
        <v>49</v>
      </c>
      <c r="K3716" s="4">
        <v>2134067</v>
      </c>
      <c r="L3716" s="4" t="str">
        <f t="shared" si="408"/>
        <v>Submitted</v>
      </c>
      <c r="M3716" s="1">
        <v>465</v>
      </c>
      <c r="N3716" s="1" t="str">
        <f t="shared" si="409"/>
        <v>High_risk</v>
      </c>
      <c r="O3716" s="1" t="str">
        <f t="shared" si="410"/>
        <v>Excellent</v>
      </c>
      <c r="P3716" s="1" t="str">
        <f t="shared" si="411"/>
        <v>Submitted</v>
      </c>
      <c r="Q3716" s="1" t="str">
        <f t="shared" si="412"/>
        <v>Valid</v>
      </c>
      <c r="R3716" s="1" t="s">
        <v>6</v>
      </c>
      <c r="S3716" s="4">
        <v>799413</v>
      </c>
      <c r="T3716" s="1">
        <v>7.08</v>
      </c>
      <c r="U3716" s="1">
        <v>12</v>
      </c>
      <c r="V3716" s="1">
        <v>66617.75</v>
      </c>
      <c r="W3716" s="4">
        <f t="shared" si="413"/>
        <v>473467.198583388</v>
      </c>
      <c r="X3716" s="1" t="s">
        <v>59</v>
      </c>
      <c r="Y3716" s="1" t="s">
        <v>60</v>
      </c>
      <c r="Z3716" s="8">
        <v>49178</v>
      </c>
      <c r="AA3716" s="8" t="str">
        <f>TEXT(Table2[[#This Row],[Application_Date]],"yyy")</f>
        <v>2034</v>
      </c>
      <c r="AB3716" s="8" t="str">
        <f>TEXT(Table2[[#This Row],[Application_Date]],"mmmm")</f>
        <v>August</v>
      </c>
      <c r="AC3716" s="1" t="s">
        <v>41</v>
      </c>
      <c r="AD3716" s="1" t="s">
        <v>42</v>
      </c>
      <c r="AE3716" s="1" t="s">
        <v>62</v>
      </c>
    </row>
    <row r="3717" spans="1:31" x14ac:dyDescent="0.25">
      <c r="A3717" s="1" t="s">
        <v>7574</v>
      </c>
      <c r="B3717" s="1" t="str">
        <f>IF(COUNTIF($A$2:A3717,A3717)&gt;1,"Duplicate","Unique")</f>
        <v>Unique</v>
      </c>
      <c r="C3717" s="1" t="s">
        <v>7575</v>
      </c>
      <c r="D3717" s="1" t="s">
        <v>392</v>
      </c>
      <c r="E3717" s="1" t="str">
        <f t="shared" si="407"/>
        <v>Submitted</v>
      </c>
      <c r="F3717" s="1" t="s">
        <v>47</v>
      </c>
      <c r="G3717" s="1">
        <v>38</v>
      </c>
      <c r="H3717" s="1" t="s">
        <v>24</v>
      </c>
      <c r="I3717" s="1" t="s">
        <v>25</v>
      </c>
      <c r="J3717" s="1" t="s">
        <v>70</v>
      </c>
      <c r="K3717" s="4">
        <v>630557</v>
      </c>
      <c r="L3717" s="4" t="str">
        <f t="shared" si="408"/>
        <v>Submitted</v>
      </c>
      <c r="M3717" s="1">
        <v>315</v>
      </c>
      <c r="N3717" s="1" t="str">
        <f t="shared" si="409"/>
        <v>High_risk</v>
      </c>
      <c r="O3717" s="1" t="str">
        <f t="shared" si="410"/>
        <v>Excellent</v>
      </c>
      <c r="P3717" s="1" t="str">
        <f t="shared" si="411"/>
        <v>Submitted</v>
      </c>
      <c r="Q3717" s="1" t="str">
        <f t="shared" si="412"/>
        <v>Valid</v>
      </c>
      <c r="R3717" s="1" t="s">
        <v>38</v>
      </c>
      <c r="S3717" s="4">
        <v>3966343</v>
      </c>
      <c r="T3717" s="1">
        <v>13.65</v>
      </c>
      <c r="U3717" s="1">
        <v>60</v>
      </c>
      <c r="V3717" s="1">
        <v>66105.72</v>
      </c>
      <c r="W3717" s="4">
        <f t="shared" si="413"/>
        <v>4511715.1624999996</v>
      </c>
      <c r="X3717" s="1" t="s">
        <v>85</v>
      </c>
      <c r="Y3717" s="1" t="s">
        <v>86</v>
      </c>
      <c r="Z3717" s="8">
        <v>49179</v>
      </c>
      <c r="AA3717" s="8" t="str">
        <f>TEXT(Table2[[#This Row],[Application_Date]],"yyy")</f>
        <v>2034</v>
      </c>
      <c r="AB3717" s="8" t="str">
        <f>TEXT(Table2[[#This Row],[Application_Date]],"mmmm")</f>
        <v>August</v>
      </c>
      <c r="AC3717" s="1" t="s">
        <v>61</v>
      </c>
      <c r="AD3717" s="1" t="s">
        <v>30</v>
      </c>
      <c r="AE3717" s="1" t="s">
        <v>43</v>
      </c>
    </row>
    <row r="3718" spans="1:31" x14ac:dyDescent="0.25">
      <c r="A3718" s="1" t="s">
        <v>7576</v>
      </c>
      <c r="B3718" s="1" t="str">
        <f>IF(COUNTIF($A$2:A3718,A3718)&gt;1,"Duplicate","Unique")</f>
        <v>Unique</v>
      </c>
      <c r="C3718" s="1" t="s">
        <v>7577</v>
      </c>
      <c r="D3718" s="1" t="s">
        <v>309</v>
      </c>
      <c r="E3718" s="1" t="str">
        <f t="shared" si="407"/>
        <v>Submitted</v>
      </c>
      <c r="F3718" s="1" t="s">
        <v>35</v>
      </c>
      <c r="G3718" s="1">
        <v>23</v>
      </c>
      <c r="H3718" s="1" t="s">
        <v>36</v>
      </c>
      <c r="I3718" s="1" t="s">
        <v>25</v>
      </c>
      <c r="J3718" s="1" t="s">
        <v>70</v>
      </c>
      <c r="K3718" s="4">
        <v>-50000</v>
      </c>
      <c r="L3718" s="4" t="str">
        <f t="shared" si="408"/>
        <v>Submitted</v>
      </c>
      <c r="M3718" s="1">
        <v>523</v>
      </c>
      <c r="N3718" s="1" t="str">
        <f t="shared" si="409"/>
        <v>High_risk</v>
      </c>
      <c r="O3718" s="1" t="str">
        <f t="shared" si="410"/>
        <v>Excellent</v>
      </c>
      <c r="P3718" s="1" t="str">
        <f t="shared" si="411"/>
        <v>Submitted</v>
      </c>
      <c r="Q3718" s="1" t="str">
        <f t="shared" si="412"/>
        <v>Valid</v>
      </c>
      <c r="R3718" s="1" t="s">
        <v>6</v>
      </c>
      <c r="S3718" s="4">
        <v>1489601</v>
      </c>
      <c r="T3718" s="1">
        <v>12.75</v>
      </c>
      <c r="U3718" s="1">
        <v>36</v>
      </c>
      <c r="V3718" s="1">
        <v>41377.81</v>
      </c>
      <c r="W3718" s="4">
        <f t="shared" si="413"/>
        <v>1582701.062507607</v>
      </c>
      <c r="X3718" s="1" t="s">
        <v>85</v>
      </c>
      <c r="Y3718" s="1" t="s">
        <v>86</v>
      </c>
      <c r="Z3718" s="8">
        <v>49180</v>
      </c>
      <c r="AA3718" s="8" t="str">
        <f>TEXT(Table2[[#This Row],[Application_Date]],"yyy")</f>
        <v>2034</v>
      </c>
      <c r="AB3718" s="8" t="str">
        <f>TEXT(Table2[[#This Row],[Application_Date]],"mmmm")</f>
        <v>August</v>
      </c>
      <c r="AC3718" s="1" t="s">
        <v>52</v>
      </c>
      <c r="AD3718" s="1" t="s">
        <v>30</v>
      </c>
      <c r="AE3718" s="1" t="s">
        <v>31</v>
      </c>
    </row>
    <row r="3719" spans="1:31" x14ac:dyDescent="0.25">
      <c r="A3719" s="1" t="s">
        <v>7578</v>
      </c>
      <c r="B3719" s="1" t="str">
        <f>IF(COUNTIF($A$2:A3719,A3719)&gt;1,"Duplicate","Unique")</f>
        <v>Unique</v>
      </c>
      <c r="C3719" s="1" t="s">
        <v>7579</v>
      </c>
      <c r="D3719" s="1" t="s">
        <v>157</v>
      </c>
      <c r="E3719" s="1" t="str">
        <f t="shared" si="407"/>
        <v>Submitted</v>
      </c>
      <c r="F3719" s="1" t="s">
        <v>47</v>
      </c>
      <c r="G3719" s="1">
        <v>28</v>
      </c>
      <c r="H3719" s="1" t="s">
        <v>24</v>
      </c>
      <c r="I3719" s="1" t="s">
        <v>25</v>
      </c>
      <c r="J3719" s="1" t="s">
        <v>70</v>
      </c>
      <c r="K3719" s="4">
        <v>1573086</v>
      </c>
      <c r="L3719" s="4" t="str">
        <f t="shared" si="408"/>
        <v>Submitted</v>
      </c>
      <c r="M3719" s="1">
        <v>540</v>
      </c>
      <c r="N3719" s="1" t="str">
        <f t="shared" si="409"/>
        <v>High_risk</v>
      </c>
      <c r="O3719" s="1" t="str">
        <f t="shared" si="410"/>
        <v>Excellent</v>
      </c>
      <c r="P3719" s="1" t="str">
        <f t="shared" si="411"/>
        <v>Submitted</v>
      </c>
      <c r="Q3719" s="1" t="str">
        <f t="shared" si="412"/>
        <v>Valid</v>
      </c>
      <c r="R3719" s="1" t="s">
        <v>38</v>
      </c>
      <c r="S3719" s="4">
        <v>2457105</v>
      </c>
      <c r="T3719" s="1">
        <v>16.239999999999998</v>
      </c>
      <c r="U3719" s="1">
        <v>36</v>
      </c>
      <c r="V3719" s="1">
        <v>68252.92</v>
      </c>
      <c r="W3719" s="4">
        <f t="shared" si="413"/>
        <v>3325282.1000001384</v>
      </c>
      <c r="X3719" s="1" t="s">
        <v>105</v>
      </c>
      <c r="Y3719" s="1" t="s">
        <v>106</v>
      </c>
      <c r="Z3719" s="8">
        <v>49181</v>
      </c>
      <c r="AA3719" s="8" t="str">
        <f>TEXT(Table2[[#This Row],[Application_Date]],"yyy")</f>
        <v>2034</v>
      </c>
      <c r="AB3719" s="8" t="str">
        <f>TEXT(Table2[[#This Row],[Application_Date]],"mmmm")</f>
        <v>August</v>
      </c>
      <c r="AC3719" s="1" t="s">
        <v>41</v>
      </c>
      <c r="AD3719" s="1" t="s">
        <v>30</v>
      </c>
      <c r="AE3719" s="1" t="s">
        <v>62</v>
      </c>
    </row>
    <row r="3720" spans="1:31" x14ac:dyDescent="0.25">
      <c r="A3720" s="1" t="s">
        <v>7580</v>
      </c>
      <c r="B3720" s="1" t="str">
        <f>IF(COUNTIF($A$2:A3720,A3720)&gt;1,"Duplicate","Unique")</f>
        <v>Unique</v>
      </c>
      <c r="C3720" s="1" t="s">
        <v>7581</v>
      </c>
      <c r="D3720" s="1" t="s">
        <v>214</v>
      </c>
      <c r="E3720" s="1" t="str">
        <f t="shared" si="407"/>
        <v>Submitted</v>
      </c>
      <c r="F3720" s="1" t="s">
        <v>35</v>
      </c>
      <c r="G3720" s="1">
        <v>64</v>
      </c>
      <c r="H3720" s="1" t="s">
        <v>36</v>
      </c>
      <c r="I3720" s="1" t="s">
        <v>48</v>
      </c>
      <c r="J3720" s="1" t="s">
        <v>70</v>
      </c>
      <c r="K3720" s="4">
        <v>289096</v>
      </c>
      <c r="L3720" s="4" t="str">
        <f t="shared" si="408"/>
        <v>Submitted</v>
      </c>
      <c r="M3720" s="1">
        <v>950</v>
      </c>
      <c r="N3720" s="1" t="str">
        <f t="shared" si="409"/>
        <v>medium_risk</v>
      </c>
      <c r="O3720" s="1" t="str">
        <f t="shared" si="410"/>
        <v>Excellent</v>
      </c>
      <c r="P3720" s="1" t="str">
        <f t="shared" si="411"/>
        <v>Submitted</v>
      </c>
      <c r="Q3720" s="1" t="str">
        <f t="shared" si="412"/>
        <v>Invalid</v>
      </c>
      <c r="R3720" s="1" t="s">
        <v>38</v>
      </c>
      <c r="S3720" s="4">
        <v>3091569</v>
      </c>
      <c r="T3720" s="1">
        <v>15.43</v>
      </c>
      <c r="U3720" s="1">
        <v>24</v>
      </c>
      <c r="V3720" s="1">
        <v>128815.38</v>
      </c>
      <c r="W3720" s="4">
        <f t="shared" si="413"/>
        <v>3975242.4821005068</v>
      </c>
      <c r="X3720" s="1" t="s">
        <v>105</v>
      </c>
      <c r="Y3720" s="1" t="s">
        <v>106</v>
      </c>
      <c r="Z3720" s="8">
        <v>49182</v>
      </c>
      <c r="AA3720" s="8" t="str">
        <f>TEXT(Table2[[#This Row],[Application_Date]],"yyy")</f>
        <v>2034</v>
      </c>
      <c r="AB3720" s="8" t="str">
        <f>TEXT(Table2[[#This Row],[Application_Date]],"mmmm")</f>
        <v>August</v>
      </c>
      <c r="AC3720" s="1" t="s">
        <v>52</v>
      </c>
      <c r="AD3720" s="1" t="s">
        <v>30</v>
      </c>
      <c r="AE3720" s="1" t="s">
        <v>66</v>
      </c>
    </row>
    <row r="3721" spans="1:31" x14ac:dyDescent="0.25">
      <c r="A3721" s="1" t="s">
        <v>7582</v>
      </c>
      <c r="B3721" s="1" t="str">
        <f>IF(COUNTIF($A$2:A3721,A3721)&gt;1,"Duplicate","Unique")</f>
        <v>Unique</v>
      </c>
      <c r="C3721" s="1" t="s">
        <v>7583</v>
      </c>
      <c r="D3721" s="1" t="s">
        <v>163</v>
      </c>
      <c r="E3721" s="1" t="str">
        <f t="shared" si="407"/>
        <v>Submitted</v>
      </c>
      <c r="F3721" s="1" t="s">
        <v>35</v>
      </c>
      <c r="G3721" s="1">
        <v>25</v>
      </c>
      <c r="H3721" s="1" t="s">
        <v>36</v>
      </c>
      <c r="I3721" s="1" t="s">
        <v>48</v>
      </c>
      <c r="J3721" s="1" t="s">
        <v>37</v>
      </c>
      <c r="K3721" s="4">
        <v>1642286</v>
      </c>
      <c r="L3721" s="4" t="str">
        <f t="shared" si="408"/>
        <v>Submitted</v>
      </c>
      <c r="M3721" s="1">
        <v>424</v>
      </c>
      <c r="N3721" s="1" t="str">
        <f t="shared" si="409"/>
        <v>High_risk</v>
      </c>
      <c r="O3721" s="1" t="str">
        <f t="shared" si="410"/>
        <v>Excellent</v>
      </c>
      <c r="P3721" s="1" t="str">
        <f t="shared" si="411"/>
        <v>Submitted</v>
      </c>
      <c r="Q3721" s="1" t="str">
        <f t="shared" si="412"/>
        <v>Valid</v>
      </c>
      <c r="R3721" s="1" t="s">
        <v>38</v>
      </c>
      <c r="S3721" s="4">
        <v>1541603</v>
      </c>
      <c r="T3721" s="1">
        <v>11.58</v>
      </c>
      <c r="U3721" s="1">
        <v>36</v>
      </c>
      <c r="V3721" s="1">
        <v>42822.31</v>
      </c>
      <c r="W3721" s="4">
        <f t="shared" si="413"/>
        <v>1487646.8950408741</v>
      </c>
      <c r="X3721" s="1" t="s">
        <v>105</v>
      </c>
      <c r="Y3721" s="1" t="s">
        <v>106</v>
      </c>
      <c r="Z3721" s="8">
        <v>49183</v>
      </c>
      <c r="AA3721" s="8" t="str">
        <f>TEXT(Table2[[#This Row],[Application_Date]],"yyy")</f>
        <v>2034</v>
      </c>
      <c r="AB3721" s="8" t="str">
        <f>TEXT(Table2[[#This Row],[Application_Date]],"mmmm")</f>
        <v>August</v>
      </c>
      <c r="AC3721" s="1" t="s">
        <v>61</v>
      </c>
      <c r="AD3721" s="1" t="s">
        <v>30</v>
      </c>
      <c r="AE3721" s="1" t="s">
        <v>43</v>
      </c>
    </row>
    <row r="3722" spans="1:31" x14ac:dyDescent="0.25">
      <c r="A3722" s="1" t="s">
        <v>7584</v>
      </c>
      <c r="B3722" s="1" t="str">
        <f>IF(COUNTIF($A$2:A3722,A3722)&gt;1,"Duplicate","Unique")</f>
        <v>Unique</v>
      </c>
      <c r="C3722" s="1" t="s">
        <v>7585</v>
      </c>
      <c r="D3722" s="1" t="s">
        <v>214</v>
      </c>
      <c r="E3722" s="1" t="str">
        <f t="shared" si="407"/>
        <v>Submitted</v>
      </c>
      <c r="F3722" s="1" t="s">
        <v>35</v>
      </c>
      <c r="G3722" s="1">
        <v>60</v>
      </c>
      <c r="H3722" s="1" t="s">
        <v>24</v>
      </c>
      <c r="I3722" s="1" t="s">
        <v>48</v>
      </c>
      <c r="J3722" s="1" t="s">
        <v>26</v>
      </c>
      <c r="K3722" s="4">
        <v>2041822</v>
      </c>
      <c r="L3722" s="4" t="str">
        <f t="shared" si="408"/>
        <v>Submitted</v>
      </c>
      <c r="M3722" s="1">
        <v>857</v>
      </c>
      <c r="N3722" s="1" t="str">
        <f t="shared" si="409"/>
        <v>medium_risk</v>
      </c>
      <c r="O3722" s="1" t="str">
        <f t="shared" si="410"/>
        <v>Excellent</v>
      </c>
      <c r="P3722" s="1" t="str">
        <f t="shared" si="411"/>
        <v>Submitted</v>
      </c>
      <c r="Q3722" s="1" t="str">
        <f t="shared" si="412"/>
        <v>Valid</v>
      </c>
      <c r="R3722" s="1" t="s">
        <v>6</v>
      </c>
      <c r="S3722" s="4">
        <v>2726440</v>
      </c>
      <c r="T3722" s="1">
        <v>15.7</v>
      </c>
      <c r="U3722" s="1">
        <v>60</v>
      </c>
      <c r="V3722" s="1">
        <v>45440.67</v>
      </c>
      <c r="W3722" s="4">
        <f t="shared" si="413"/>
        <v>3567092.3333333335</v>
      </c>
      <c r="X3722" s="1" t="s">
        <v>85</v>
      </c>
      <c r="Y3722" s="1" t="s">
        <v>86</v>
      </c>
      <c r="Z3722" s="8">
        <v>49184</v>
      </c>
      <c r="AA3722" s="8" t="str">
        <f>TEXT(Table2[[#This Row],[Application_Date]],"yyy")</f>
        <v>2034</v>
      </c>
      <c r="AB3722" s="8" t="str">
        <f>TEXT(Table2[[#This Row],[Application_Date]],"mmmm")</f>
        <v>August</v>
      </c>
      <c r="AC3722" s="1" t="s">
        <v>61</v>
      </c>
      <c r="AD3722" s="1" t="s">
        <v>42</v>
      </c>
      <c r="AE3722" s="1" t="s">
        <v>66</v>
      </c>
    </row>
    <row r="3723" spans="1:31" x14ac:dyDescent="0.25">
      <c r="A3723" s="1" t="s">
        <v>7586</v>
      </c>
      <c r="B3723" s="1" t="str">
        <f>IF(COUNTIF($A$2:A3723,A3723)&gt;1,"Duplicate","Unique")</f>
        <v>Unique</v>
      </c>
      <c r="C3723" s="1" t="s">
        <v>7587</v>
      </c>
      <c r="D3723" s="1" t="s">
        <v>180</v>
      </c>
      <c r="E3723" s="1" t="str">
        <f t="shared" si="407"/>
        <v>Submitted</v>
      </c>
      <c r="F3723" s="1" t="s">
        <v>47</v>
      </c>
      <c r="G3723" s="1">
        <v>24</v>
      </c>
      <c r="H3723" s="1" t="s">
        <v>36</v>
      </c>
      <c r="I3723" s="1" t="s">
        <v>25</v>
      </c>
      <c r="J3723" s="1" t="s">
        <v>49</v>
      </c>
      <c r="K3723" s="4">
        <v>418057</v>
      </c>
      <c r="L3723" s="4" t="str">
        <f t="shared" si="408"/>
        <v>Submitted</v>
      </c>
      <c r="M3723" s="1">
        <v>863</v>
      </c>
      <c r="N3723" s="1" t="str">
        <f t="shared" si="409"/>
        <v>medium_risk</v>
      </c>
      <c r="O3723" s="1" t="str">
        <f t="shared" si="410"/>
        <v>Excellent</v>
      </c>
      <c r="P3723" s="1" t="str">
        <f t="shared" si="411"/>
        <v>Submitted</v>
      </c>
      <c r="Q3723" s="1" t="str">
        <f t="shared" si="412"/>
        <v>Valid</v>
      </c>
      <c r="R3723" s="1" t="s">
        <v>82</v>
      </c>
      <c r="S3723" s="4">
        <v>1921352</v>
      </c>
      <c r="T3723" s="1">
        <v>13.33</v>
      </c>
      <c r="U3723" s="1">
        <v>120</v>
      </c>
      <c r="V3723" s="1">
        <v>16011.27</v>
      </c>
      <c r="W3723" s="4">
        <f t="shared" si="413"/>
        <v>2134301.8466666667</v>
      </c>
      <c r="X3723" s="1" t="s">
        <v>85</v>
      </c>
      <c r="Y3723" s="1" t="s">
        <v>86</v>
      </c>
      <c r="Z3723" s="8">
        <v>49185</v>
      </c>
      <c r="AA3723" s="8" t="str">
        <f>TEXT(Table2[[#This Row],[Application_Date]],"yyy")</f>
        <v>2034</v>
      </c>
      <c r="AB3723" s="8" t="str">
        <f>TEXT(Table2[[#This Row],[Application_Date]],"mmmm")</f>
        <v>August</v>
      </c>
      <c r="AC3723" s="1" t="s">
        <v>41</v>
      </c>
      <c r="AD3723" s="1" t="s">
        <v>42</v>
      </c>
      <c r="AE3723" s="1" t="s">
        <v>31</v>
      </c>
    </row>
    <row r="3724" spans="1:31" x14ac:dyDescent="0.25">
      <c r="A3724" s="1" t="s">
        <v>7588</v>
      </c>
      <c r="B3724" s="1" t="str">
        <f>IF(COUNTIF($A$2:A3724,A3724)&gt;1,"Duplicate","Unique")</f>
        <v>Unique</v>
      </c>
      <c r="C3724" s="1" t="s">
        <v>7589</v>
      </c>
      <c r="D3724" s="1" t="s">
        <v>587</v>
      </c>
      <c r="E3724" s="1" t="str">
        <f t="shared" si="407"/>
        <v>Submitted</v>
      </c>
      <c r="F3724" s="1" t="s">
        <v>35</v>
      </c>
      <c r="G3724" s="1">
        <v>50</v>
      </c>
      <c r="H3724" s="1" t="s">
        <v>24</v>
      </c>
      <c r="I3724" s="1" t="s">
        <v>25</v>
      </c>
      <c r="J3724" s="1" t="s">
        <v>37</v>
      </c>
      <c r="K3724" s="4">
        <v>1305530</v>
      </c>
      <c r="L3724" s="4" t="str">
        <f t="shared" si="408"/>
        <v>Submitted</v>
      </c>
      <c r="M3724" s="1">
        <v>436</v>
      </c>
      <c r="N3724" s="1" t="str">
        <f t="shared" si="409"/>
        <v>High_risk</v>
      </c>
      <c r="O3724" s="1" t="str">
        <f t="shared" si="410"/>
        <v>Excellent</v>
      </c>
      <c r="P3724" s="1" t="str">
        <f t="shared" si="411"/>
        <v>Submitted</v>
      </c>
      <c r="Q3724" s="1" t="str">
        <f t="shared" si="412"/>
        <v>Valid</v>
      </c>
      <c r="R3724" s="1" t="s">
        <v>27</v>
      </c>
      <c r="S3724" s="4">
        <v>1208815</v>
      </c>
      <c r="T3724" s="1">
        <v>9.7200000000000006</v>
      </c>
      <c r="U3724" s="1">
        <v>120</v>
      </c>
      <c r="V3724" s="1">
        <v>10073.459999999999</v>
      </c>
      <c r="W3724" s="4">
        <f t="shared" si="413"/>
        <v>979140.15</v>
      </c>
      <c r="X3724" s="1" t="s">
        <v>59</v>
      </c>
      <c r="Y3724" s="1" t="s">
        <v>60</v>
      </c>
      <c r="Z3724" s="8">
        <v>49186</v>
      </c>
      <c r="AA3724" s="8" t="str">
        <f>TEXT(Table2[[#This Row],[Application_Date]],"yyy")</f>
        <v>2034</v>
      </c>
      <c r="AB3724" s="8" t="str">
        <f>TEXT(Table2[[#This Row],[Application_Date]],"mmmm")</f>
        <v>August</v>
      </c>
      <c r="AC3724" s="1" t="s">
        <v>61</v>
      </c>
      <c r="AD3724" s="1" t="s">
        <v>42</v>
      </c>
      <c r="AE3724" s="1" t="s">
        <v>31</v>
      </c>
    </row>
    <row r="3725" spans="1:31" x14ac:dyDescent="0.25">
      <c r="A3725" s="1" t="s">
        <v>7590</v>
      </c>
      <c r="B3725" s="1" t="str">
        <f>IF(COUNTIF($A$2:A3725,A3725)&gt;1,"Duplicate","Unique")</f>
        <v>Unique</v>
      </c>
      <c r="C3725" s="1" t="s">
        <v>7591</v>
      </c>
      <c r="D3725" s="1" t="s">
        <v>151</v>
      </c>
      <c r="E3725" s="1" t="str">
        <f t="shared" si="407"/>
        <v>Submitted</v>
      </c>
      <c r="F3725" s="1" t="s">
        <v>35</v>
      </c>
      <c r="G3725" s="1">
        <v>52</v>
      </c>
      <c r="H3725" s="1" t="s">
        <v>36</v>
      </c>
      <c r="I3725" s="1" t="s">
        <v>48</v>
      </c>
      <c r="J3725" s="1" t="s">
        <v>26</v>
      </c>
      <c r="K3725" s="4">
        <v>2210445</v>
      </c>
      <c r="L3725" s="4" t="str">
        <f t="shared" si="408"/>
        <v>Submitted</v>
      </c>
      <c r="M3725" s="1">
        <v>788</v>
      </c>
      <c r="N3725" s="1" t="str">
        <f t="shared" si="409"/>
        <v>medium_risk</v>
      </c>
      <c r="O3725" s="1" t="str">
        <f t="shared" si="410"/>
        <v>Excellent</v>
      </c>
      <c r="P3725" s="1" t="str">
        <f t="shared" si="411"/>
        <v>Submitted</v>
      </c>
      <c r="Q3725" s="1" t="str">
        <f t="shared" si="412"/>
        <v>Valid</v>
      </c>
      <c r="R3725" s="1" t="s">
        <v>6</v>
      </c>
      <c r="S3725" s="4">
        <v>3619671</v>
      </c>
      <c r="T3725" s="1">
        <v>17.29</v>
      </c>
      <c r="U3725" s="1">
        <v>60</v>
      </c>
      <c r="V3725" s="1">
        <v>60327.85</v>
      </c>
      <c r="W3725" s="4">
        <f t="shared" si="413"/>
        <v>5215342.6324999994</v>
      </c>
      <c r="X3725" s="1" t="s">
        <v>59</v>
      </c>
      <c r="Y3725" s="1" t="s">
        <v>60</v>
      </c>
      <c r="Z3725" s="8">
        <v>49187</v>
      </c>
      <c r="AA3725" s="8" t="str">
        <f>TEXT(Table2[[#This Row],[Application_Date]],"yyy")</f>
        <v>2034</v>
      </c>
      <c r="AB3725" s="8" t="str">
        <f>TEXT(Table2[[#This Row],[Application_Date]],"mmmm")</f>
        <v>August</v>
      </c>
      <c r="AC3725" s="1" t="s">
        <v>61</v>
      </c>
      <c r="AD3725" s="1" t="s">
        <v>42</v>
      </c>
      <c r="AE3725" s="1" t="s">
        <v>31</v>
      </c>
    </row>
    <row r="3726" spans="1:31" x14ac:dyDescent="0.25">
      <c r="A3726" s="1" t="s">
        <v>7592</v>
      </c>
      <c r="B3726" s="1" t="str">
        <f>IF(COUNTIF($A$2:A3726,A3726)&gt;1,"Duplicate","Unique")</f>
        <v>Unique</v>
      </c>
      <c r="C3726" s="1" t="s">
        <v>7593</v>
      </c>
      <c r="D3726" s="1" t="s">
        <v>406</v>
      </c>
      <c r="E3726" s="1" t="str">
        <f t="shared" si="407"/>
        <v>Submitted</v>
      </c>
      <c r="F3726" s="1" t="s">
        <v>47</v>
      </c>
      <c r="G3726" s="1">
        <v>47</v>
      </c>
      <c r="H3726" s="1" t="s">
        <v>24</v>
      </c>
      <c r="I3726" s="1" t="s">
        <v>48</v>
      </c>
      <c r="J3726" s="1" t="s">
        <v>37</v>
      </c>
      <c r="K3726" s="4">
        <v>1822810</v>
      </c>
      <c r="L3726" s="4" t="str">
        <f t="shared" si="408"/>
        <v>Submitted</v>
      </c>
      <c r="M3726" s="1">
        <v>516</v>
      </c>
      <c r="N3726" s="1" t="str">
        <f t="shared" si="409"/>
        <v>High_risk</v>
      </c>
      <c r="O3726" s="1" t="str">
        <f t="shared" si="410"/>
        <v>Excellent</v>
      </c>
      <c r="P3726" s="1" t="str">
        <f t="shared" si="411"/>
        <v>Submitted</v>
      </c>
      <c r="Q3726" s="1" t="str">
        <f t="shared" si="412"/>
        <v>Valid</v>
      </c>
      <c r="R3726" s="1" t="s">
        <v>82</v>
      </c>
      <c r="S3726" s="4">
        <v>141039</v>
      </c>
      <c r="T3726" s="1">
        <v>15.03</v>
      </c>
      <c r="U3726" s="1">
        <v>60</v>
      </c>
      <c r="V3726" s="1">
        <v>2350.65</v>
      </c>
      <c r="W3726" s="4">
        <f t="shared" si="413"/>
        <v>176651.3475</v>
      </c>
      <c r="X3726" s="1" t="s">
        <v>28</v>
      </c>
      <c r="Y3726" s="1" t="s">
        <v>29</v>
      </c>
      <c r="Z3726" s="8">
        <v>49188</v>
      </c>
      <c r="AA3726" s="8" t="str">
        <f>TEXT(Table2[[#This Row],[Application_Date]],"yyy")</f>
        <v>2034</v>
      </c>
      <c r="AB3726" s="8" t="str">
        <f>TEXT(Table2[[#This Row],[Application_Date]],"mmmm")</f>
        <v>September</v>
      </c>
      <c r="AC3726" s="1" t="s">
        <v>52</v>
      </c>
      <c r="AD3726" s="1" t="s">
        <v>42</v>
      </c>
      <c r="AE3726" s="1" t="s">
        <v>43</v>
      </c>
    </row>
    <row r="3727" spans="1:31" x14ac:dyDescent="0.25">
      <c r="A3727" s="1" t="s">
        <v>7594</v>
      </c>
      <c r="B3727" s="1" t="str">
        <f>IF(COUNTIF($A$2:A3727,A3727)&gt;1,"Duplicate","Unique")</f>
        <v>Unique</v>
      </c>
      <c r="C3727" s="1" t="s">
        <v>7595</v>
      </c>
      <c r="D3727" s="1" t="s">
        <v>81</v>
      </c>
      <c r="E3727" s="1" t="str">
        <f t="shared" si="407"/>
        <v>Submitted</v>
      </c>
      <c r="F3727" s="1" t="s">
        <v>47</v>
      </c>
      <c r="G3727" s="1">
        <v>26</v>
      </c>
      <c r="H3727" s="1" t="s">
        <v>36</v>
      </c>
      <c r="I3727" s="1" t="s">
        <v>25</v>
      </c>
      <c r="J3727" s="1" t="s">
        <v>37</v>
      </c>
      <c r="K3727" s="4">
        <v>2166034</v>
      </c>
      <c r="L3727" s="4" t="str">
        <f t="shared" si="408"/>
        <v>Submitted</v>
      </c>
      <c r="M3727" s="1">
        <v>380</v>
      </c>
      <c r="N3727" s="1" t="str">
        <f t="shared" si="409"/>
        <v>High_risk</v>
      </c>
      <c r="O3727" s="1" t="str">
        <f t="shared" si="410"/>
        <v>Excellent</v>
      </c>
      <c r="P3727" s="1" t="str">
        <f t="shared" si="411"/>
        <v>Submitted</v>
      </c>
      <c r="Q3727" s="1" t="str">
        <f t="shared" si="412"/>
        <v>Valid</v>
      </c>
      <c r="R3727" s="1" t="s">
        <v>38</v>
      </c>
      <c r="S3727" s="4">
        <v>2352451</v>
      </c>
      <c r="T3727" s="1">
        <v>10.37</v>
      </c>
      <c r="U3727" s="1">
        <v>24</v>
      </c>
      <c r="V3727" s="1">
        <v>98018.79</v>
      </c>
      <c r="W3727" s="4">
        <f t="shared" si="413"/>
        <v>2032910.3945335969</v>
      </c>
      <c r="X3727" s="1" t="s">
        <v>95</v>
      </c>
      <c r="Y3727" s="1" t="s">
        <v>96</v>
      </c>
      <c r="Z3727" s="8">
        <v>49189</v>
      </c>
      <c r="AA3727" s="8" t="str">
        <f>TEXT(Table2[[#This Row],[Application_Date]],"yyy")</f>
        <v>2034</v>
      </c>
      <c r="AB3727" s="8" t="str">
        <f>TEXT(Table2[[#This Row],[Application_Date]],"mmmm")</f>
        <v>September</v>
      </c>
      <c r="AC3727" s="1" t="s">
        <v>41</v>
      </c>
      <c r="AD3727" s="1" t="s">
        <v>42</v>
      </c>
      <c r="AE3727" s="1" t="s">
        <v>43</v>
      </c>
    </row>
    <row r="3728" spans="1:31" x14ac:dyDescent="0.25">
      <c r="A3728" s="1" t="s">
        <v>7596</v>
      </c>
      <c r="B3728" s="1" t="str">
        <f>IF(COUNTIF($A$2:A3728,A3728)&gt;1,"Duplicate","Unique")</f>
        <v>Unique</v>
      </c>
      <c r="C3728" s="1" t="s">
        <v>7597</v>
      </c>
      <c r="D3728" s="1" t="s">
        <v>145</v>
      </c>
      <c r="E3728" s="1" t="str">
        <f t="shared" si="407"/>
        <v>Submitted</v>
      </c>
      <c r="F3728" s="1" t="s">
        <v>47</v>
      </c>
      <c r="G3728" s="1">
        <v>63</v>
      </c>
      <c r="H3728" s="1" t="s">
        <v>24</v>
      </c>
      <c r="I3728" s="1" t="s">
        <v>48</v>
      </c>
      <c r="J3728" s="1" t="s">
        <v>49</v>
      </c>
      <c r="K3728" s="4">
        <v>441616</v>
      </c>
      <c r="L3728" s="4" t="str">
        <f t="shared" si="408"/>
        <v>Submitted</v>
      </c>
      <c r="M3728" s="1">
        <v>674</v>
      </c>
      <c r="N3728" s="1" t="str">
        <f t="shared" si="409"/>
        <v>low_risk</v>
      </c>
      <c r="O3728" s="1" t="str">
        <f t="shared" si="410"/>
        <v>Excellent</v>
      </c>
      <c r="P3728" s="1" t="str">
        <f t="shared" si="411"/>
        <v>Submitted</v>
      </c>
      <c r="Q3728" s="1" t="str">
        <f t="shared" si="412"/>
        <v>Valid</v>
      </c>
      <c r="R3728" s="1" t="s">
        <v>82</v>
      </c>
      <c r="S3728" s="4">
        <v>2584182</v>
      </c>
      <c r="T3728" s="1">
        <v>15.69</v>
      </c>
      <c r="U3728" s="1">
        <v>24</v>
      </c>
      <c r="V3728" s="1">
        <v>107674.25</v>
      </c>
      <c r="W3728" s="4">
        <f t="shared" si="413"/>
        <v>3378817.9715067442</v>
      </c>
      <c r="X3728" s="1" t="s">
        <v>50</v>
      </c>
      <c r="Y3728" s="1" t="s">
        <v>51</v>
      </c>
      <c r="Z3728" s="8">
        <v>49190</v>
      </c>
      <c r="AA3728" s="8" t="str">
        <f>TEXT(Table2[[#This Row],[Application_Date]],"yyy")</f>
        <v>2034</v>
      </c>
      <c r="AB3728" s="8" t="str">
        <f>TEXT(Table2[[#This Row],[Application_Date]],"mmmm")</f>
        <v>September</v>
      </c>
      <c r="AC3728" s="1" t="s">
        <v>61</v>
      </c>
      <c r="AD3728" s="1" t="s">
        <v>42</v>
      </c>
      <c r="AE3728" s="1" t="s">
        <v>66</v>
      </c>
    </row>
    <row r="3729" spans="1:31" x14ac:dyDescent="0.25">
      <c r="A3729" s="1" t="s">
        <v>7598</v>
      </c>
      <c r="B3729" s="1" t="str">
        <f>IF(COUNTIF($A$2:A3729,A3729)&gt;1,"Duplicate","Unique")</f>
        <v>Unique</v>
      </c>
      <c r="C3729" s="1" t="s">
        <v>7599</v>
      </c>
      <c r="D3729" s="1" t="s">
        <v>166</v>
      </c>
      <c r="E3729" s="1" t="str">
        <f t="shared" si="407"/>
        <v>Submitted</v>
      </c>
      <c r="F3729" s="1" t="s">
        <v>47</v>
      </c>
      <c r="G3729" s="1">
        <v>34</v>
      </c>
      <c r="H3729" s="1" t="s">
        <v>24</v>
      </c>
      <c r="I3729" s="1" t="s">
        <v>25</v>
      </c>
      <c r="J3729" s="1" t="s">
        <v>70</v>
      </c>
      <c r="K3729" s="4">
        <v>1358399</v>
      </c>
      <c r="L3729" s="4" t="str">
        <f t="shared" si="408"/>
        <v>Submitted</v>
      </c>
      <c r="M3729" s="1">
        <v>750</v>
      </c>
      <c r="N3729" s="1" t="str">
        <f t="shared" si="409"/>
        <v>medium_risk</v>
      </c>
      <c r="O3729" s="1" t="str">
        <f t="shared" si="410"/>
        <v>Excellent</v>
      </c>
      <c r="P3729" s="1" t="str">
        <f t="shared" si="411"/>
        <v>Submitted</v>
      </c>
      <c r="Q3729" s="1" t="str">
        <f t="shared" si="412"/>
        <v>Valid</v>
      </c>
      <c r="R3729" s="1" t="s">
        <v>70</v>
      </c>
      <c r="S3729" s="4">
        <v>4195171</v>
      </c>
      <c r="T3729" s="1">
        <v>14.75</v>
      </c>
      <c r="U3729" s="1">
        <v>24</v>
      </c>
      <c r="V3729" s="1">
        <v>174798.79</v>
      </c>
      <c r="W3729" s="4">
        <f t="shared" si="413"/>
        <v>5156564.3769144714</v>
      </c>
      <c r="X3729" s="1" t="s">
        <v>59</v>
      </c>
      <c r="Y3729" s="1" t="s">
        <v>60</v>
      </c>
      <c r="Z3729" s="8">
        <v>49191</v>
      </c>
      <c r="AA3729" s="8" t="str">
        <f>TEXT(Table2[[#This Row],[Application_Date]],"yyy")</f>
        <v>2034</v>
      </c>
      <c r="AB3729" s="8" t="str">
        <f>TEXT(Table2[[#This Row],[Application_Date]],"mmmm")</f>
        <v>September</v>
      </c>
      <c r="AC3729" s="1" t="s">
        <v>61</v>
      </c>
      <c r="AD3729" s="1" t="s">
        <v>30</v>
      </c>
      <c r="AE3729" s="1" t="s">
        <v>31</v>
      </c>
    </row>
    <row r="3730" spans="1:31" x14ac:dyDescent="0.25">
      <c r="A3730" s="1" t="s">
        <v>7600</v>
      </c>
      <c r="B3730" s="1" t="str">
        <f>IF(COUNTIF($A$2:A3730,A3730)&gt;1,"Duplicate","Unique")</f>
        <v>Unique</v>
      </c>
      <c r="C3730" s="1" t="s">
        <v>7601</v>
      </c>
      <c r="D3730" s="1" t="s">
        <v>314</v>
      </c>
      <c r="E3730" s="1" t="str">
        <f t="shared" si="407"/>
        <v>Submitted</v>
      </c>
      <c r="F3730" s="1" t="s">
        <v>35</v>
      </c>
      <c r="G3730" s="1">
        <v>31</v>
      </c>
      <c r="H3730" s="1" t="s">
        <v>36</v>
      </c>
      <c r="I3730" s="1" t="s">
        <v>48</v>
      </c>
      <c r="J3730" s="1" t="s">
        <v>70</v>
      </c>
      <c r="K3730" s="4">
        <v>293915</v>
      </c>
      <c r="L3730" s="4" t="str">
        <f t="shared" si="408"/>
        <v>Submitted</v>
      </c>
      <c r="M3730" s="1">
        <v>507</v>
      </c>
      <c r="N3730" s="1" t="str">
        <f t="shared" si="409"/>
        <v>High_risk</v>
      </c>
      <c r="O3730" s="1" t="str">
        <f t="shared" si="410"/>
        <v>Excellent</v>
      </c>
      <c r="P3730" s="1" t="str">
        <f t="shared" si="411"/>
        <v>Submitted</v>
      </c>
      <c r="Q3730" s="1" t="str">
        <f t="shared" si="412"/>
        <v>Valid</v>
      </c>
      <c r="R3730" s="1" t="s">
        <v>27</v>
      </c>
      <c r="S3730" s="4">
        <v>4941309</v>
      </c>
      <c r="T3730" s="1">
        <v>11.29</v>
      </c>
      <c r="U3730" s="1">
        <v>180</v>
      </c>
      <c r="V3730" s="1">
        <v>27451.72</v>
      </c>
      <c r="W3730" s="4">
        <f t="shared" si="413"/>
        <v>4648948.2175000003</v>
      </c>
      <c r="X3730" s="1" t="s">
        <v>95</v>
      </c>
      <c r="Y3730" s="1" t="s">
        <v>96</v>
      </c>
      <c r="Z3730" s="8">
        <v>49192</v>
      </c>
      <c r="AA3730" s="8" t="str">
        <f>TEXT(Table2[[#This Row],[Application_Date]],"yyy")</f>
        <v>2034</v>
      </c>
      <c r="AB3730" s="8" t="str">
        <f>TEXT(Table2[[#This Row],[Application_Date]],"mmmm")</f>
        <v>September</v>
      </c>
      <c r="AC3730" s="1" t="s">
        <v>41</v>
      </c>
      <c r="AD3730" s="1" t="s">
        <v>30</v>
      </c>
      <c r="AE3730" s="1" t="s">
        <v>31</v>
      </c>
    </row>
    <row r="3731" spans="1:31" x14ac:dyDescent="0.25">
      <c r="A3731" s="1" t="s">
        <v>7602</v>
      </c>
      <c r="B3731" s="1" t="str">
        <f>IF(COUNTIF($A$2:A3731,A3731)&gt;1,"Duplicate","Unique")</f>
        <v>Unique</v>
      </c>
      <c r="C3731" s="1" t="s">
        <v>7603</v>
      </c>
      <c r="D3731" s="1" t="s">
        <v>461</v>
      </c>
      <c r="E3731" s="1" t="str">
        <f t="shared" si="407"/>
        <v>Submitted</v>
      </c>
      <c r="F3731" s="1" t="s">
        <v>47</v>
      </c>
      <c r="G3731" s="1">
        <v>40</v>
      </c>
      <c r="H3731" s="1" t="s">
        <v>36</v>
      </c>
      <c r="I3731" s="1" t="s">
        <v>48</v>
      </c>
      <c r="J3731" s="1" t="s">
        <v>49</v>
      </c>
      <c r="K3731" s="4">
        <v>707655</v>
      </c>
      <c r="L3731" s="4" t="str">
        <f t="shared" si="408"/>
        <v>Submitted</v>
      </c>
      <c r="M3731" s="1">
        <v>674</v>
      </c>
      <c r="N3731" s="1" t="str">
        <f t="shared" si="409"/>
        <v>low_risk</v>
      </c>
      <c r="O3731" s="1" t="str">
        <f t="shared" si="410"/>
        <v>Excellent</v>
      </c>
      <c r="P3731" s="1" t="str">
        <f t="shared" si="411"/>
        <v>Submitted</v>
      </c>
      <c r="Q3731" s="1" t="str">
        <f t="shared" si="412"/>
        <v>Valid</v>
      </c>
      <c r="R3731" s="1" t="s">
        <v>27</v>
      </c>
      <c r="S3731" s="4">
        <v>4773353</v>
      </c>
      <c r="T3731" s="1">
        <v>12.16</v>
      </c>
      <c r="U3731" s="1">
        <v>120</v>
      </c>
      <c r="V3731" s="1">
        <v>39777.94</v>
      </c>
      <c r="W3731" s="4">
        <f t="shared" si="413"/>
        <v>4836997.706666667</v>
      </c>
      <c r="X3731" s="1" t="s">
        <v>39</v>
      </c>
      <c r="Y3731" s="1" t="s">
        <v>40</v>
      </c>
      <c r="Z3731" s="8">
        <v>49193</v>
      </c>
      <c r="AA3731" s="8" t="str">
        <f>TEXT(Table2[[#This Row],[Application_Date]],"yyy")</f>
        <v>2034</v>
      </c>
      <c r="AB3731" s="8" t="str">
        <f>TEXT(Table2[[#This Row],[Application_Date]],"mmmm")</f>
        <v>September</v>
      </c>
      <c r="AC3731" s="1" t="s">
        <v>61</v>
      </c>
      <c r="AD3731" s="1" t="s">
        <v>30</v>
      </c>
      <c r="AE3731" s="1" t="s">
        <v>66</v>
      </c>
    </row>
    <row r="3732" spans="1:31" x14ac:dyDescent="0.25">
      <c r="A3732" s="1" t="s">
        <v>7604</v>
      </c>
      <c r="B3732" s="1" t="str">
        <f>IF(COUNTIF($A$2:A3732,A3732)&gt;1,"Duplicate","Unique")</f>
        <v>Unique</v>
      </c>
      <c r="C3732" s="1" t="s">
        <v>7605</v>
      </c>
      <c r="D3732" s="1" t="s">
        <v>157</v>
      </c>
      <c r="E3732" s="1" t="str">
        <f t="shared" si="407"/>
        <v>Submitted</v>
      </c>
      <c r="F3732" s="1" t="s">
        <v>35</v>
      </c>
      <c r="G3732" s="1">
        <v>54</v>
      </c>
      <c r="H3732" s="1" t="s">
        <v>24</v>
      </c>
      <c r="I3732" s="1" t="s">
        <v>48</v>
      </c>
      <c r="J3732" s="1" t="s">
        <v>70</v>
      </c>
      <c r="K3732" s="4">
        <v>1219906</v>
      </c>
      <c r="L3732" s="4" t="str">
        <f t="shared" si="408"/>
        <v>Submitted</v>
      </c>
      <c r="M3732" s="1">
        <v>427</v>
      </c>
      <c r="N3732" s="1" t="str">
        <f t="shared" si="409"/>
        <v>High_risk</v>
      </c>
      <c r="O3732" s="1" t="str">
        <f t="shared" si="410"/>
        <v>Excellent</v>
      </c>
      <c r="P3732" s="1" t="str">
        <f t="shared" si="411"/>
        <v>Submitted</v>
      </c>
      <c r="Q3732" s="1" t="str">
        <f t="shared" si="412"/>
        <v>Valid</v>
      </c>
      <c r="R3732" s="1" t="s">
        <v>82</v>
      </c>
      <c r="S3732" s="4">
        <v>2608439</v>
      </c>
      <c r="T3732" s="1">
        <v>13.39</v>
      </c>
      <c r="U3732" s="1">
        <v>180</v>
      </c>
      <c r="V3732" s="1">
        <v>14491.33</v>
      </c>
      <c r="W3732" s="4">
        <f t="shared" si="413"/>
        <v>2910583.1841666671</v>
      </c>
      <c r="X3732" s="1" t="s">
        <v>105</v>
      </c>
      <c r="Y3732" s="1" t="s">
        <v>106</v>
      </c>
      <c r="Z3732" s="8">
        <v>49194</v>
      </c>
      <c r="AA3732" s="8" t="str">
        <f>TEXT(Table2[[#This Row],[Application_Date]],"yyy")</f>
        <v>2034</v>
      </c>
      <c r="AB3732" s="8" t="str">
        <f>TEXT(Table2[[#This Row],[Application_Date]],"mmmm")</f>
        <v>September</v>
      </c>
      <c r="AC3732" s="1" t="s">
        <v>61</v>
      </c>
      <c r="AD3732" s="1" t="s">
        <v>30</v>
      </c>
      <c r="AE3732" s="1" t="s">
        <v>62</v>
      </c>
    </row>
    <row r="3733" spans="1:31" x14ac:dyDescent="0.25">
      <c r="A3733" s="1" t="s">
        <v>7606</v>
      </c>
      <c r="B3733" s="1" t="str">
        <f>IF(COUNTIF($A$2:A3733,A3733)&gt;1,"Duplicate","Unique")</f>
        <v>Unique</v>
      </c>
      <c r="C3733" s="1" t="s">
        <v>7607</v>
      </c>
      <c r="D3733" s="1" t="s">
        <v>406</v>
      </c>
      <c r="E3733" s="1" t="str">
        <f t="shared" si="407"/>
        <v>Submitted</v>
      </c>
      <c r="F3733" s="1" t="s">
        <v>35</v>
      </c>
      <c r="G3733" s="1">
        <v>33</v>
      </c>
      <c r="H3733" s="1" t="s">
        <v>36</v>
      </c>
      <c r="I3733" s="1" t="s">
        <v>48</v>
      </c>
      <c r="J3733" s="1" t="s">
        <v>49</v>
      </c>
      <c r="K3733" s="4">
        <v>272004</v>
      </c>
      <c r="L3733" s="4" t="str">
        <f t="shared" si="408"/>
        <v>Submitted</v>
      </c>
      <c r="M3733" s="1">
        <v>370</v>
      </c>
      <c r="N3733" s="1" t="str">
        <f t="shared" si="409"/>
        <v>High_risk</v>
      </c>
      <c r="O3733" s="1" t="str">
        <f t="shared" si="410"/>
        <v>Excellent</v>
      </c>
      <c r="P3733" s="1" t="str">
        <f t="shared" si="411"/>
        <v>Submitted</v>
      </c>
      <c r="Q3733" s="1" t="str">
        <f t="shared" si="412"/>
        <v>Valid</v>
      </c>
      <c r="R3733" s="1" t="s">
        <v>27</v>
      </c>
      <c r="S3733" s="4">
        <v>2529911</v>
      </c>
      <c r="T3733" s="1">
        <v>14.75</v>
      </c>
      <c r="U3733" s="1">
        <v>24</v>
      </c>
      <c r="V3733" s="1">
        <v>105412.96</v>
      </c>
      <c r="W3733" s="4">
        <f t="shared" si="413"/>
        <v>3109682.2845514682</v>
      </c>
      <c r="X3733" s="1" t="s">
        <v>105</v>
      </c>
      <c r="Y3733" s="1" t="s">
        <v>106</v>
      </c>
      <c r="Z3733" s="8">
        <v>49195</v>
      </c>
      <c r="AA3733" s="8" t="str">
        <f>TEXT(Table2[[#This Row],[Application_Date]],"yyy")</f>
        <v>2034</v>
      </c>
      <c r="AB3733" s="8" t="str">
        <f>TEXT(Table2[[#This Row],[Application_Date]],"mmmm")</f>
        <v>September</v>
      </c>
      <c r="AC3733" s="1" t="s">
        <v>61</v>
      </c>
      <c r="AD3733" s="1" t="s">
        <v>30</v>
      </c>
      <c r="AE3733" s="1" t="s">
        <v>66</v>
      </c>
    </row>
    <row r="3734" spans="1:31" x14ac:dyDescent="0.25">
      <c r="A3734" s="1" t="s">
        <v>7608</v>
      </c>
      <c r="B3734" s="1" t="str">
        <f>IF(COUNTIF($A$2:A3734,A3734)&gt;1,"Duplicate","Unique")</f>
        <v>Unique</v>
      </c>
      <c r="C3734" s="1" t="s">
        <v>7609</v>
      </c>
      <c r="D3734" s="1" t="s">
        <v>234</v>
      </c>
      <c r="E3734" s="1" t="str">
        <f t="shared" si="407"/>
        <v>Submitted</v>
      </c>
      <c r="F3734" s="1" t="s">
        <v>47</v>
      </c>
      <c r="G3734" s="1">
        <v>40</v>
      </c>
      <c r="H3734" s="1" t="s">
        <v>36</v>
      </c>
      <c r="I3734" s="1" t="s">
        <v>25</v>
      </c>
      <c r="J3734" s="1" t="s">
        <v>26</v>
      </c>
      <c r="K3734" s="4">
        <v>326719</v>
      </c>
      <c r="L3734" s="4" t="str">
        <f t="shared" si="408"/>
        <v>Submitted</v>
      </c>
      <c r="M3734" s="1">
        <v>382</v>
      </c>
      <c r="N3734" s="1" t="str">
        <f t="shared" si="409"/>
        <v>High_risk</v>
      </c>
      <c r="O3734" s="1" t="str">
        <f t="shared" si="410"/>
        <v>Excellent</v>
      </c>
      <c r="P3734" s="1" t="str">
        <f t="shared" si="411"/>
        <v>Submitted</v>
      </c>
      <c r="Q3734" s="1" t="str">
        <f t="shared" si="412"/>
        <v>Valid</v>
      </c>
      <c r="R3734" s="1" t="s">
        <v>82</v>
      </c>
      <c r="S3734" s="4">
        <v>1083661</v>
      </c>
      <c r="T3734" s="1">
        <v>15.88</v>
      </c>
      <c r="U3734" s="1">
        <v>180</v>
      </c>
      <c r="V3734" s="1">
        <v>6020.34</v>
      </c>
      <c r="W3734" s="4">
        <f t="shared" si="413"/>
        <v>1434044.7233333334</v>
      </c>
      <c r="X3734" s="1" t="s">
        <v>59</v>
      </c>
      <c r="Y3734" s="1" t="s">
        <v>60</v>
      </c>
      <c r="Z3734" s="8">
        <v>49196</v>
      </c>
      <c r="AA3734" s="8" t="str">
        <f>TEXT(Table2[[#This Row],[Application_Date]],"yyy")</f>
        <v>2034</v>
      </c>
      <c r="AB3734" s="8" t="str">
        <f>TEXT(Table2[[#This Row],[Application_Date]],"mmmm")</f>
        <v>September</v>
      </c>
      <c r="AC3734" s="1" t="s">
        <v>52</v>
      </c>
      <c r="AD3734" s="1" t="s">
        <v>30</v>
      </c>
      <c r="AE3734" s="1" t="s">
        <v>31</v>
      </c>
    </row>
    <row r="3735" spans="1:31" x14ac:dyDescent="0.25">
      <c r="A3735" s="1" t="s">
        <v>7610</v>
      </c>
      <c r="B3735" s="1" t="str">
        <f>IF(COUNTIF($A$2:A3735,A3735)&gt;1,"Duplicate","Unique")</f>
        <v>Unique</v>
      </c>
      <c r="C3735" s="1" t="s">
        <v>7611</v>
      </c>
      <c r="D3735" s="1" t="s">
        <v>130</v>
      </c>
      <c r="E3735" s="1" t="str">
        <f t="shared" si="407"/>
        <v>Submitted</v>
      </c>
      <c r="F3735" s="1" t="s">
        <v>47</v>
      </c>
      <c r="G3735" s="1">
        <v>26</v>
      </c>
      <c r="H3735" s="1" t="s">
        <v>36</v>
      </c>
      <c r="I3735" s="1" t="s">
        <v>48</v>
      </c>
      <c r="J3735" s="1" t="s">
        <v>49</v>
      </c>
      <c r="K3735" s="4">
        <v>581736</v>
      </c>
      <c r="L3735" s="4" t="str">
        <f t="shared" si="408"/>
        <v>Submitted</v>
      </c>
      <c r="M3735" s="1">
        <v>733</v>
      </c>
      <c r="N3735" s="1" t="str">
        <f t="shared" si="409"/>
        <v>low_risk</v>
      </c>
      <c r="O3735" s="1" t="str">
        <f t="shared" si="410"/>
        <v>Excellent</v>
      </c>
      <c r="P3735" s="1" t="str">
        <f t="shared" si="411"/>
        <v>Submitted</v>
      </c>
      <c r="Q3735" s="1" t="str">
        <f t="shared" si="412"/>
        <v>Valid</v>
      </c>
      <c r="R3735" s="1" t="s">
        <v>38</v>
      </c>
      <c r="S3735" s="4">
        <v>345278</v>
      </c>
      <c r="T3735" s="1">
        <v>9.89</v>
      </c>
      <c r="U3735" s="1">
        <v>12</v>
      </c>
      <c r="V3735" s="1">
        <v>28773.17</v>
      </c>
      <c r="W3735" s="4">
        <f t="shared" si="413"/>
        <v>284776.38176606549</v>
      </c>
      <c r="X3735" s="1" t="s">
        <v>105</v>
      </c>
      <c r="Y3735" s="1" t="s">
        <v>106</v>
      </c>
      <c r="Z3735" s="8">
        <v>49197</v>
      </c>
      <c r="AA3735" s="8" t="str">
        <f>TEXT(Table2[[#This Row],[Application_Date]],"yyy")</f>
        <v>2034</v>
      </c>
      <c r="AB3735" s="8" t="str">
        <f>TEXT(Table2[[#This Row],[Application_Date]],"mmmm")</f>
        <v>September</v>
      </c>
      <c r="AC3735" s="1" t="s">
        <v>61</v>
      </c>
      <c r="AD3735" s="1" t="s">
        <v>30</v>
      </c>
      <c r="AE3735" s="1" t="s">
        <v>66</v>
      </c>
    </row>
    <row r="3736" spans="1:31" x14ac:dyDescent="0.25">
      <c r="A3736" s="1" t="s">
        <v>7612</v>
      </c>
      <c r="B3736" s="1" t="str">
        <f>IF(COUNTIF($A$2:A3736,A3736)&gt;1,"Duplicate","Unique")</f>
        <v>Unique</v>
      </c>
      <c r="C3736" s="1" t="s">
        <v>7613</v>
      </c>
      <c r="D3736" s="1" t="s">
        <v>115</v>
      </c>
      <c r="E3736" s="1" t="str">
        <f t="shared" si="407"/>
        <v>Submitted</v>
      </c>
      <c r="F3736" s="1" t="s">
        <v>47</v>
      </c>
      <c r="G3736" s="1">
        <v>64</v>
      </c>
      <c r="H3736" s="1" t="s">
        <v>36</v>
      </c>
      <c r="I3736" s="1" t="s">
        <v>25</v>
      </c>
      <c r="J3736" s="1" t="s">
        <v>26</v>
      </c>
      <c r="K3736" s="4">
        <v>1388045</v>
      </c>
      <c r="L3736" s="4" t="str">
        <f t="shared" si="408"/>
        <v>Submitted</v>
      </c>
      <c r="M3736" s="1">
        <v>717</v>
      </c>
      <c r="N3736" s="1" t="str">
        <f t="shared" si="409"/>
        <v>low_risk</v>
      </c>
      <c r="O3736" s="1" t="str">
        <f t="shared" si="410"/>
        <v>Excellent</v>
      </c>
      <c r="P3736" s="1" t="str">
        <f t="shared" si="411"/>
        <v>Submitted</v>
      </c>
      <c r="Q3736" s="1" t="str">
        <f t="shared" si="412"/>
        <v>Valid</v>
      </c>
      <c r="R3736" s="1" t="s">
        <v>38</v>
      </c>
      <c r="S3736" s="4">
        <v>530809</v>
      </c>
      <c r="T3736" s="1">
        <v>14</v>
      </c>
      <c r="U3736" s="1">
        <v>12</v>
      </c>
      <c r="V3736" s="1">
        <v>44234.080000000002</v>
      </c>
      <c r="W3736" s="4">
        <f t="shared" si="413"/>
        <v>619335.03226168046</v>
      </c>
      <c r="X3736" s="1" t="s">
        <v>39</v>
      </c>
      <c r="Y3736" s="1" t="s">
        <v>40</v>
      </c>
      <c r="Z3736" s="8">
        <v>49198</v>
      </c>
      <c r="AA3736" s="8" t="str">
        <f>TEXT(Table2[[#This Row],[Application_Date]],"yyy")</f>
        <v>2034</v>
      </c>
      <c r="AB3736" s="8" t="str">
        <f>TEXT(Table2[[#This Row],[Application_Date]],"mmmm")</f>
        <v>September</v>
      </c>
      <c r="AC3736" s="1" t="s">
        <v>52</v>
      </c>
      <c r="AD3736" s="1" t="s">
        <v>42</v>
      </c>
      <c r="AE3736" s="1" t="s">
        <v>62</v>
      </c>
    </row>
    <row r="3737" spans="1:31" x14ac:dyDescent="0.25">
      <c r="A3737" s="1" t="s">
        <v>7614</v>
      </c>
      <c r="B3737" s="1" t="str">
        <f>IF(COUNTIF($A$2:A3737,A3737)&gt;1,"Duplicate","Unique")</f>
        <v>Unique</v>
      </c>
      <c r="C3737" s="1" t="s">
        <v>7615</v>
      </c>
      <c r="D3737" s="1" t="s">
        <v>325</v>
      </c>
      <c r="E3737" s="1" t="str">
        <f t="shared" si="407"/>
        <v>Submitted</v>
      </c>
      <c r="F3737" s="1" t="s">
        <v>47</v>
      </c>
      <c r="G3737" s="1">
        <v>22</v>
      </c>
      <c r="H3737" s="1" t="s">
        <v>24</v>
      </c>
      <c r="I3737" s="1" t="s">
        <v>25</v>
      </c>
      <c r="J3737" s="1" t="s">
        <v>26</v>
      </c>
      <c r="K3737" s="4">
        <v>2378550</v>
      </c>
      <c r="L3737" s="4" t="str">
        <f t="shared" si="408"/>
        <v>Submitted</v>
      </c>
      <c r="M3737" s="1">
        <v>420</v>
      </c>
      <c r="N3737" s="1" t="str">
        <f t="shared" si="409"/>
        <v>High_risk</v>
      </c>
      <c r="O3737" s="1" t="str">
        <f t="shared" si="410"/>
        <v>Excellent</v>
      </c>
      <c r="P3737" s="1" t="str">
        <f t="shared" si="411"/>
        <v>Submitted</v>
      </c>
      <c r="Q3737" s="1" t="str">
        <f t="shared" si="412"/>
        <v>Valid</v>
      </c>
      <c r="R3737" s="1" t="s">
        <v>82</v>
      </c>
      <c r="S3737" s="4">
        <v>1053150</v>
      </c>
      <c r="T3737" s="1">
        <v>12</v>
      </c>
      <c r="U3737" s="1">
        <v>24</v>
      </c>
      <c r="V3737" s="1">
        <v>43881.25</v>
      </c>
      <c r="W3737" s="4">
        <f t="shared" si="413"/>
        <v>1053150.0627726354</v>
      </c>
      <c r="X3737" s="1" t="s">
        <v>59</v>
      </c>
      <c r="Y3737" s="1" t="s">
        <v>60</v>
      </c>
      <c r="Z3737" s="8">
        <v>49199</v>
      </c>
      <c r="AA3737" s="8" t="str">
        <f>TEXT(Table2[[#This Row],[Application_Date]],"yyy")</f>
        <v>2034</v>
      </c>
      <c r="AB3737" s="8" t="str">
        <f>TEXT(Table2[[#This Row],[Application_Date]],"mmmm")</f>
        <v>September</v>
      </c>
      <c r="AC3737" s="1" t="s">
        <v>41</v>
      </c>
      <c r="AD3737" s="1" t="s">
        <v>30</v>
      </c>
      <c r="AE3737" s="1" t="s">
        <v>62</v>
      </c>
    </row>
    <row r="3738" spans="1:31" x14ac:dyDescent="0.25">
      <c r="A3738" s="1" t="s">
        <v>7616</v>
      </c>
      <c r="B3738" s="1" t="str">
        <f>IF(COUNTIF($A$2:A3738,A3738)&gt;1,"Duplicate","Unique")</f>
        <v>Unique</v>
      </c>
      <c r="C3738" s="1" t="s">
        <v>7617</v>
      </c>
      <c r="D3738" s="1" t="s">
        <v>69</v>
      </c>
      <c r="E3738" s="1" t="str">
        <f t="shared" si="407"/>
        <v>Submitted</v>
      </c>
      <c r="F3738" s="1" t="s">
        <v>35</v>
      </c>
      <c r="G3738" s="1">
        <v>26</v>
      </c>
      <c r="H3738" s="1" t="s">
        <v>24</v>
      </c>
      <c r="I3738" s="1" t="s">
        <v>48</v>
      </c>
      <c r="J3738" s="1" t="s">
        <v>70</v>
      </c>
      <c r="K3738" s="4">
        <v>454252</v>
      </c>
      <c r="L3738" s="4" t="str">
        <f t="shared" si="408"/>
        <v>Submitted</v>
      </c>
      <c r="M3738" s="1">
        <v>421</v>
      </c>
      <c r="N3738" s="1" t="str">
        <f t="shared" si="409"/>
        <v>High_risk</v>
      </c>
      <c r="O3738" s="1" t="str">
        <f t="shared" si="410"/>
        <v>Excellent</v>
      </c>
      <c r="P3738" s="1" t="str">
        <f t="shared" si="411"/>
        <v>Submitted</v>
      </c>
      <c r="Q3738" s="1" t="str">
        <f t="shared" si="412"/>
        <v>Valid</v>
      </c>
      <c r="R3738" s="1" t="s">
        <v>27</v>
      </c>
      <c r="S3738" s="4">
        <v>476311</v>
      </c>
      <c r="T3738" s="1">
        <v>14.91</v>
      </c>
      <c r="U3738" s="1">
        <v>180</v>
      </c>
      <c r="V3738" s="1">
        <v>2646.17</v>
      </c>
      <c r="W3738" s="4">
        <f t="shared" si="413"/>
        <v>591816.41749999998</v>
      </c>
      <c r="X3738" s="1" t="s">
        <v>28</v>
      </c>
      <c r="Y3738" s="1" t="s">
        <v>29</v>
      </c>
      <c r="Z3738" s="8">
        <v>49200</v>
      </c>
      <c r="AA3738" s="8" t="str">
        <f>TEXT(Table2[[#This Row],[Application_Date]],"yyy")</f>
        <v>2034</v>
      </c>
      <c r="AB3738" s="8" t="str">
        <f>TEXT(Table2[[#This Row],[Application_Date]],"mmmm")</f>
        <v>September</v>
      </c>
      <c r="AC3738" s="1" t="s">
        <v>61</v>
      </c>
      <c r="AD3738" s="1" t="s">
        <v>30</v>
      </c>
      <c r="AE3738" s="1" t="s">
        <v>66</v>
      </c>
    </row>
    <row r="3739" spans="1:31" x14ac:dyDescent="0.25">
      <c r="A3739" s="1" t="s">
        <v>7618</v>
      </c>
      <c r="B3739" s="1" t="str">
        <f>IF(COUNTIF($A$2:A3739,A3739)&gt;1,"Duplicate","Unique")</f>
        <v>Unique</v>
      </c>
      <c r="C3739" s="1" t="s">
        <v>7619</v>
      </c>
      <c r="D3739" s="1" t="s">
        <v>99</v>
      </c>
      <c r="E3739" s="1" t="str">
        <f t="shared" si="407"/>
        <v>Submitted</v>
      </c>
      <c r="F3739" s="1" t="s">
        <v>35</v>
      </c>
      <c r="G3739" s="1">
        <v>36</v>
      </c>
      <c r="H3739" s="1" t="s">
        <v>24</v>
      </c>
      <c r="I3739" s="1" t="s">
        <v>48</v>
      </c>
      <c r="J3739" s="1" t="s">
        <v>70</v>
      </c>
      <c r="K3739" s="4">
        <v>1599996</v>
      </c>
      <c r="L3739" s="4" t="str">
        <f t="shared" si="408"/>
        <v>Submitted</v>
      </c>
      <c r="M3739" s="1">
        <v>859</v>
      </c>
      <c r="N3739" s="1" t="str">
        <f t="shared" si="409"/>
        <v>medium_risk</v>
      </c>
      <c r="O3739" s="1" t="str">
        <f t="shared" si="410"/>
        <v>Excellent</v>
      </c>
      <c r="P3739" s="1" t="str">
        <f t="shared" si="411"/>
        <v>Submitted</v>
      </c>
      <c r="Q3739" s="1" t="str">
        <f t="shared" si="412"/>
        <v>Valid</v>
      </c>
      <c r="R3739" s="1" t="s">
        <v>38</v>
      </c>
      <c r="S3739" s="4">
        <v>3370748</v>
      </c>
      <c r="T3739" s="1">
        <v>9.81</v>
      </c>
      <c r="U3739" s="1">
        <v>120</v>
      </c>
      <c r="V3739" s="1">
        <v>28089.57</v>
      </c>
      <c r="W3739" s="4">
        <f t="shared" si="413"/>
        <v>2755586.49</v>
      </c>
      <c r="X3739" s="1" t="s">
        <v>50</v>
      </c>
      <c r="Y3739" s="1" t="s">
        <v>51</v>
      </c>
      <c r="Z3739" s="8">
        <v>49201</v>
      </c>
      <c r="AA3739" s="8" t="str">
        <f>TEXT(Table2[[#This Row],[Application_Date]],"yyy")</f>
        <v>2034</v>
      </c>
      <c r="AB3739" s="8" t="str">
        <f>TEXT(Table2[[#This Row],[Application_Date]],"mmmm")</f>
        <v>September</v>
      </c>
      <c r="AC3739" s="1" t="s">
        <v>41</v>
      </c>
      <c r="AD3739" s="1" t="s">
        <v>42</v>
      </c>
      <c r="AE3739" s="1" t="s">
        <v>43</v>
      </c>
    </row>
    <row r="3740" spans="1:31" x14ac:dyDescent="0.25">
      <c r="A3740" s="1" t="s">
        <v>7620</v>
      </c>
      <c r="B3740" s="1" t="str">
        <f>IF(COUNTIF($A$2:A3740,A3740)&gt;1,"Duplicate","Unique")</f>
        <v>Unique</v>
      </c>
      <c r="C3740" s="1" t="s">
        <v>7621</v>
      </c>
      <c r="D3740" s="1" t="s">
        <v>136</v>
      </c>
      <c r="E3740" s="1" t="str">
        <f t="shared" si="407"/>
        <v>Submitted</v>
      </c>
      <c r="F3740" s="1" t="s">
        <v>47</v>
      </c>
      <c r="G3740" s="1">
        <v>48</v>
      </c>
      <c r="H3740" s="1" t="s">
        <v>36</v>
      </c>
      <c r="I3740" s="1" t="s">
        <v>48</v>
      </c>
      <c r="J3740" s="1" t="s">
        <v>49</v>
      </c>
      <c r="K3740" s="4">
        <v>387249</v>
      </c>
      <c r="L3740" s="4" t="str">
        <f t="shared" si="408"/>
        <v>Submitted</v>
      </c>
      <c r="M3740" s="1">
        <v>386</v>
      </c>
      <c r="N3740" s="1" t="str">
        <f t="shared" si="409"/>
        <v>High_risk</v>
      </c>
      <c r="O3740" s="1" t="str">
        <f t="shared" si="410"/>
        <v>Excellent</v>
      </c>
      <c r="P3740" s="1" t="str">
        <f t="shared" si="411"/>
        <v>Submitted</v>
      </c>
      <c r="Q3740" s="1" t="str">
        <f t="shared" si="412"/>
        <v>Valid</v>
      </c>
      <c r="R3740" s="1" t="s">
        <v>70</v>
      </c>
      <c r="S3740" s="4">
        <v>3435280</v>
      </c>
      <c r="T3740" s="1">
        <v>13.17</v>
      </c>
      <c r="U3740" s="1">
        <v>36</v>
      </c>
      <c r="V3740" s="1">
        <v>95424.44</v>
      </c>
      <c r="W3740" s="4">
        <f t="shared" si="413"/>
        <v>3770219.8000098872</v>
      </c>
      <c r="X3740" s="1" t="s">
        <v>39</v>
      </c>
      <c r="Y3740" s="1" t="s">
        <v>40</v>
      </c>
      <c r="Z3740" s="8">
        <v>49202</v>
      </c>
      <c r="AA3740" s="8" t="str">
        <f>TEXT(Table2[[#This Row],[Application_Date]],"yyy")</f>
        <v>2034</v>
      </c>
      <c r="AB3740" s="8" t="str">
        <f>TEXT(Table2[[#This Row],[Application_Date]],"mmmm")</f>
        <v>September</v>
      </c>
      <c r="AC3740" s="1" t="s">
        <v>61</v>
      </c>
      <c r="AD3740" s="1" t="s">
        <v>42</v>
      </c>
      <c r="AE3740" s="1" t="s">
        <v>66</v>
      </c>
    </row>
    <row r="3741" spans="1:31" x14ac:dyDescent="0.25">
      <c r="A3741" s="1" t="s">
        <v>7622</v>
      </c>
      <c r="B3741" s="1" t="str">
        <f>IF(COUNTIF($A$2:A3741,A3741)&gt;1,"Duplicate","Unique")</f>
        <v>Unique</v>
      </c>
      <c r="C3741" s="1" t="s">
        <v>7623</v>
      </c>
      <c r="D3741" s="1" t="s">
        <v>157</v>
      </c>
      <c r="E3741" s="1" t="str">
        <f t="shared" si="407"/>
        <v>Submitted</v>
      </c>
      <c r="F3741" s="1" t="s">
        <v>35</v>
      </c>
      <c r="G3741" s="1">
        <v>30</v>
      </c>
      <c r="H3741" s="1" t="s">
        <v>36</v>
      </c>
      <c r="I3741" s="1" t="s">
        <v>25</v>
      </c>
      <c r="J3741" s="1" t="s">
        <v>49</v>
      </c>
      <c r="K3741" s="4">
        <v>1020585</v>
      </c>
      <c r="L3741" s="4" t="str">
        <f t="shared" si="408"/>
        <v>Submitted</v>
      </c>
      <c r="M3741" s="1">
        <v>476</v>
      </c>
      <c r="N3741" s="1" t="str">
        <f t="shared" si="409"/>
        <v>High_risk</v>
      </c>
      <c r="O3741" s="1" t="str">
        <f t="shared" si="410"/>
        <v>Excellent</v>
      </c>
      <c r="P3741" s="1" t="str">
        <f t="shared" si="411"/>
        <v>Submitted</v>
      </c>
      <c r="Q3741" s="1" t="str">
        <f t="shared" si="412"/>
        <v>Valid</v>
      </c>
      <c r="R3741" s="1" t="s">
        <v>27</v>
      </c>
      <c r="S3741" s="4">
        <v>3374212</v>
      </c>
      <c r="T3741" s="1">
        <v>10.37</v>
      </c>
      <c r="U3741" s="1">
        <v>120</v>
      </c>
      <c r="V3741" s="1">
        <v>28118.43</v>
      </c>
      <c r="W3741" s="4">
        <f t="shared" si="413"/>
        <v>2915881.5366666666</v>
      </c>
      <c r="X3741" s="1" t="s">
        <v>59</v>
      </c>
      <c r="Y3741" s="1" t="s">
        <v>60</v>
      </c>
      <c r="Z3741" s="8">
        <v>49203</v>
      </c>
      <c r="AA3741" s="8" t="str">
        <f>TEXT(Table2[[#This Row],[Application_Date]],"yyy")</f>
        <v>2034</v>
      </c>
      <c r="AB3741" s="8" t="str">
        <f>TEXT(Table2[[#This Row],[Application_Date]],"mmmm")</f>
        <v>September</v>
      </c>
      <c r="AC3741" s="1" t="s">
        <v>61</v>
      </c>
      <c r="AD3741" s="1" t="s">
        <v>30</v>
      </c>
      <c r="AE3741" s="1" t="s">
        <v>31</v>
      </c>
    </row>
    <row r="3742" spans="1:31" x14ac:dyDescent="0.25">
      <c r="A3742" s="1" t="s">
        <v>7624</v>
      </c>
      <c r="B3742" s="1" t="str">
        <f>IF(COUNTIF($A$2:A3742,A3742)&gt;1,"Duplicate","Unique")</f>
        <v>Unique</v>
      </c>
      <c r="C3742" s="1" t="s">
        <v>7625</v>
      </c>
      <c r="D3742" s="1" t="s">
        <v>226</v>
      </c>
      <c r="E3742" s="1" t="str">
        <f t="shared" si="407"/>
        <v>Submitted</v>
      </c>
      <c r="F3742" s="1" t="s">
        <v>35</v>
      </c>
      <c r="G3742" s="1">
        <v>62</v>
      </c>
      <c r="H3742" s="1" t="s">
        <v>24</v>
      </c>
      <c r="I3742" s="1" t="s">
        <v>25</v>
      </c>
      <c r="J3742" s="1" t="s">
        <v>26</v>
      </c>
      <c r="K3742" s="4">
        <v>1506275</v>
      </c>
      <c r="L3742" s="4" t="str">
        <f t="shared" si="408"/>
        <v>Submitted</v>
      </c>
      <c r="M3742" s="1">
        <v>780</v>
      </c>
      <c r="N3742" s="1" t="str">
        <f t="shared" si="409"/>
        <v>medium_risk</v>
      </c>
      <c r="O3742" s="1" t="str">
        <f t="shared" si="410"/>
        <v>Excellent</v>
      </c>
      <c r="P3742" s="1" t="str">
        <f t="shared" si="411"/>
        <v>Submitted</v>
      </c>
      <c r="Q3742" s="1" t="str">
        <f t="shared" si="412"/>
        <v>Valid</v>
      </c>
      <c r="R3742" s="1" t="s">
        <v>82</v>
      </c>
      <c r="S3742" s="4">
        <v>3978926</v>
      </c>
      <c r="T3742" s="1">
        <v>15.83</v>
      </c>
      <c r="U3742" s="1">
        <v>36</v>
      </c>
      <c r="V3742" s="1">
        <v>110525.72</v>
      </c>
      <c r="W3742" s="4">
        <f t="shared" si="413"/>
        <v>5248866.5483337026</v>
      </c>
      <c r="X3742" s="1" t="s">
        <v>85</v>
      </c>
      <c r="Y3742" s="1" t="s">
        <v>86</v>
      </c>
      <c r="Z3742" s="8">
        <v>49204</v>
      </c>
      <c r="AA3742" s="8" t="str">
        <f>TEXT(Table2[[#This Row],[Application_Date]],"yyy")</f>
        <v>2034</v>
      </c>
      <c r="AB3742" s="8" t="str">
        <f>TEXT(Table2[[#This Row],[Application_Date]],"mmmm")</f>
        <v>September</v>
      </c>
      <c r="AC3742" s="1" t="s">
        <v>61</v>
      </c>
      <c r="AD3742" s="1" t="s">
        <v>42</v>
      </c>
      <c r="AE3742" s="1" t="s">
        <v>31</v>
      </c>
    </row>
    <row r="3743" spans="1:31" x14ac:dyDescent="0.25">
      <c r="A3743" s="1" t="s">
        <v>7626</v>
      </c>
      <c r="B3743" s="1" t="str">
        <f>IF(COUNTIF($A$2:A3743,A3743)&gt;1,"Duplicate","Unique")</f>
        <v>Unique</v>
      </c>
      <c r="C3743" s="1" t="s">
        <v>7627</v>
      </c>
      <c r="D3743" s="1" t="s">
        <v>94</v>
      </c>
      <c r="E3743" s="1" t="str">
        <f t="shared" si="407"/>
        <v>Submitted</v>
      </c>
      <c r="F3743" s="1" t="s">
        <v>35</v>
      </c>
      <c r="G3743" s="1">
        <v>51</v>
      </c>
      <c r="H3743" s="1" t="s">
        <v>24</v>
      </c>
      <c r="I3743" s="1" t="s">
        <v>48</v>
      </c>
      <c r="J3743" s="1" t="s">
        <v>26</v>
      </c>
      <c r="K3743" s="4">
        <v>937745</v>
      </c>
      <c r="L3743" s="4" t="str">
        <f t="shared" si="408"/>
        <v>Submitted</v>
      </c>
      <c r="M3743" s="1">
        <v>871</v>
      </c>
      <c r="N3743" s="1" t="str">
        <f t="shared" si="409"/>
        <v>medium_risk</v>
      </c>
      <c r="O3743" s="1" t="str">
        <f t="shared" si="410"/>
        <v>Excellent</v>
      </c>
      <c r="P3743" s="1" t="str">
        <f t="shared" si="411"/>
        <v>Submitted</v>
      </c>
      <c r="Q3743" s="1" t="str">
        <f t="shared" si="412"/>
        <v>Valid</v>
      </c>
      <c r="R3743" s="1" t="s">
        <v>70</v>
      </c>
      <c r="S3743" s="4">
        <v>1408901</v>
      </c>
      <c r="T3743" s="1">
        <v>14.38</v>
      </c>
      <c r="U3743" s="1">
        <v>24</v>
      </c>
      <c r="V3743" s="1">
        <v>58704.21</v>
      </c>
      <c r="W3743" s="4">
        <f t="shared" si="413"/>
        <v>1688333.0420709711</v>
      </c>
      <c r="X3743" s="1" t="s">
        <v>39</v>
      </c>
      <c r="Y3743" s="1" t="s">
        <v>40</v>
      </c>
      <c r="Z3743" s="8">
        <v>49205</v>
      </c>
      <c r="AA3743" s="8" t="str">
        <f>TEXT(Table2[[#This Row],[Application_Date]],"yyy")</f>
        <v>2034</v>
      </c>
      <c r="AB3743" s="8" t="str">
        <f>TEXT(Table2[[#This Row],[Application_Date]],"mmmm")</f>
        <v>September</v>
      </c>
      <c r="AC3743" s="1" t="s">
        <v>61</v>
      </c>
      <c r="AD3743" s="1" t="s">
        <v>30</v>
      </c>
      <c r="AE3743" s="1" t="s">
        <v>62</v>
      </c>
    </row>
    <row r="3744" spans="1:31" x14ac:dyDescent="0.25">
      <c r="A3744" s="1" t="s">
        <v>7628</v>
      </c>
      <c r="B3744" s="1" t="str">
        <f>IF(COUNTIF($A$2:A3744,A3744)&gt;1,"Duplicate","Unique")</f>
        <v>Unique</v>
      </c>
      <c r="C3744" s="1" t="s">
        <v>7629</v>
      </c>
      <c r="D3744" s="1" t="s">
        <v>262</v>
      </c>
      <c r="E3744" s="1" t="str">
        <f t="shared" si="407"/>
        <v>Submitted</v>
      </c>
      <c r="F3744" s="1" t="s">
        <v>47</v>
      </c>
      <c r="G3744" s="1">
        <v>58</v>
      </c>
      <c r="H3744" s="1" t="s">
        <v>24</v>
      </c>
      <c r="I3744" s="1" t="s">
        <v>25</v>
      </c>
      <c r="J3744" s="1" t="s">
        <v>37</v>
      </c>
      <c r="K3744" s="4">
        <v>290367</v>
      </c>
      <c r="L3744" s="4" t="str">
        <f t="shared" si="408"/>
        <v>Submitted</v>
      </c>
      <c r="M3744" s="1">
        <v>748</v>
      </c>
      <c r="N3744" s="1" t="str">
        <f t="shared" si="409"/>
        <v>low_risk</v>
      </c>
      <c r="O3744" s="1" t="str">
        <f t="shared" si="410"/>
        <v>Excellent</v>
      </c>
      <c r="P3744" s="1" t="str">
        <f t="shared" si="411"/>
        <v>Submitted</v>
      </c>
      <c r="Q3744" s="1" t="str">
        <f t="shared" si="412"/>
        <v>Valid</v>
      </c>
      <c r="R3744" s="1" t="s">
        <v>38</v>
      </c>
      <c r="S3744" s="4">
        <v>537240</v>
      </c>
      <c r="T3744" s="1">
        <v>12.44</v>
      </c>
      <c r="U3744" s="1">
        <v>12</v>
      </c>
      <c r="V3744" s="1">
        <v>44770</v>
      </c>
      <c r="W3744" s="4">
        <f t="shared" si="413"/>
        <v>557048.15868434205</v>
      </c>
      <c r="X3744" s="1" t="s">
        <v>59</v>
      </c>
      <c r="Y3744" s="1" t="s">
        <v>60</v>
      </c>
      <c r="Z3744" s="8">
        <v>49206</v>
      </c>
      <c r="AA3744" s="8" t="str">
        <f>TEXT(Table2[[#This Row],[Application_Date]],"yyy")</f>
        <v>2034</v>
      </c>
      <c r="AB3744" s="8" t="str">
        <f>TEXT(Table2[[#This Row],[Application_Date]],"mmmm")</f>
        <v>September</v>
      </c>
      <c r="AC3744" s="1" t="s">
        <v>52</v>
      </c>
      <c r="AD3744" s="1" t="s">
        <v>30</v>
      </c>
      <c r="AE3744" s="1" t="s">
        <v>43</v>
      </c>
    </row>
    <row r="3745" spans="1:31" x14ac:dyDescent="0.25">
      <c r="A3745" s="1" t="s">
        <v>7630</v>
      </c>
      <c r="B3745" s="1" t="str">
        <f>IF(COUNTIF($A$2:A3745,A3745)&gt;1,"Duplicate","Unique")</f>
        <v>Unique</v>
      </c>
      <c r="C3745" s="1" t="s">
        <v>7631</v>
      </c>
      <c r="D3745" s="1" t="s">
        <v>325</v>
      </c>
      <c r="E3745" s="1" t="str">
        <f t="shared" si="407"/>
        <v>Submitted</v>
      </c>
      <c r="F3745" s="1" t="s">
        <v>47</v>
      </c>
      <c r="G3745" s="1">
        <v>28</v>
      </c>
      <c r="H3745" s="1" t="s">
        <v>24</v>
      </c>
      <c r="I3745" s="1" t="s">
        <v>25</v>
      </c>
      <c r="J3745" s="1" t="s">
        <v>37</v>
      </c>
      <c r="K3745" s="4">
        <v>1758807</v>
      </c>
      <c r="L3745" s="4" t="str">
        <f t="shared" si="408"/>
        <v>Submitted</v>
      </c>
      <c r="M3745" s="1">
        <v>496</v>
      </c>
      <c r="N3745" s="1" t="str">
        <f t="shared" si="409"/>
        <v>High_risk</v>
      </c>
      <c r="O3745" s="1" t="str">
        <f t="shared" si="410"/>
        <v>Excellent</v>
      </c>
      <c r="P3745" s="1" t="str">
        <f t="shared" si="411"/>
        <v>Submitted</v>
      </c>
      <c r="Q3745" s="1" t="str">
        <f t="shared" si="412"/>
        <v>Valid</v>
      </c>
      <c r="R3745" s="1" t="s">
        <v>82</v>
      </c>
      <c r="S3745" s="4">
        <v>930166</v>
      </c>
      <c r="T3745" s="1">
        <v>17.87</v>
      </c>
      <c r="U3745" s="1">
        <v>180</v>
      </c>
      <c r="V3745" s="1">
        <v>5167.59</v>
      </c>
      <c r="W3745" s="4">
        <f t="shared" si="413"/>
        <v>1385172.2016666667</v>
      </c>
      <c r="X3745" s="1" t="s">
        <v>95</v>
      </c>
      <c r="Y3745" s="1" t="s">
        <v>96</v>
      </c>
      <c r="Z3745" s="8">
        <v>49207</v>
      </c>
      <c r="AA3745" s="8" t="str">
        <f>TEXT(Table2[[#This Row],[Application_Date]],"yyy")</f>
        <v>2034</v>
      </c>
      <c r="AB3745" s="8" t="str">
        <f>TEXT(Table2[[#This Row],[Application_Date]],"mmmm")</f>
        <v>September</v>
      </c>
      <c r="AC3745" s="1" t="s">
        <v>41</v>
      </c>
      <c r="AD3745" s="1" t="s">
        <v>42</v>
      </c>
      <c r="AE3745" s="1" t="s">
        <v>31</v>
      </c>
    </row>
    <row r="3746" spans="1:31" x14ac:dyDescent="0.25">
      <c r="A3746" s="1" t="s">
        <v>7632</v>
      </c>
      <c r="B3746" s="1" t="str">
        <f>IF(COUNTIF($A$2:A3746,A3746)&gt;1,"Duplicate","Unique")</f>
        <v>Unique</v>
      </c>
      <c r="C3746" s="1" t="s">
        <v>7633</v>
      </c>
      <c r="D3746" s="1" t="s">
        <v>118</v>
      </c>
      <c r="E3746" s="1" t="str">
        <f t="shared" si="407"/>
        <v>Submitted</v>
      </c>
      <c r="F3746" s="1" t="s">
        <v>47</v>
      </c>
      <c r="G3746" s="1">
        <v>51</v>
      </c>
      <c r="H3746" s="1" t="s">
        <v>36</v>
      </c>
      <c r="I3746" s="1" t="s">
        <v>25</v>
      </c>
      <c r="J3746" s="1" t="s">
        <v>37</v>
      </c>
      <c r="K3746" s="4">
        <v>1887804</v>
      </c>
      <c r="L3746" s="4" t="str">
        <f t="shared" si="408"/>
        <v>Submitted</v>
      </c>
      <c r="M3746" s="1">
        <v>950</v>
      </c>
      <c r="N3746" s="1" t="str">
        <f t="shared" si="409"/>
        <v>medium_risk</v>
      </c>
      <c r="O3746" s="1" t="str">
        <f t="shared" si="410"/>
        <v>Excellent</v>
      </c>
      <c r="P3746" s="1" t="str">
        <f t="shared" si="411"/>
        <v>Submitted</v>
      </c>
      <c r="Q3746" s="1" t="str">
        <f t="shared" si="412"/>
        <v>Invalid</v>
      </c>
      <c r="R3746" s="1" t="s">
        <v>82</v>
      </c>
      <c r="S3746" s="4">
        <v>505902</v>
      </c>
      <c r="T3746" s="1">
        <v>11.17</v>
      </c>
      <c r="U3746" s="1">
        <v>60</v>
      </c>
      <c r="V3746" s="1">
        <v>8431.7000000000007</v>
      </c>
      <c r="W3746" s="4">
        <f t="shared" si="413"/>
        <v>470910.44500000001</v>
      </c>
      <c r="X3746" s="1" t="s">
        <v>85</v>
      </c>
      <c r="Y3746" s="1" t="s">
        <v>86</v>
      </c>
      <c r="Z3746" s="8">
        <v>49208</v>
      </c>
      <c r="AA3746" s="8" t="str">
        <f>TEXT(Table2[[#This Row],[Application_Date]],"yyy")</f>
        <v>2034</v>
      </c>
      <c r="AB3746" s="8" t="str">
        <f>TEXT(Table2[[#This Row],[Application_Date]],"mmmm")</f>
        <v>September</v>
      </c>
      <c r="AC3746" s="1" t="s">
        <v>61</v>
      </c>
      <c r="AD3746" s="1" t="s">
        <v>42</v>
      </c>
      <c r="AE3746" s="1" t="s">
        <v>43</v>
      </c>
    </row>
    <row r="3747" spans="1:31" x14ac:dyDescent="0.25">
      <c r="A3747" s="1" t="s">
        <v>7634</v>
      </c>
      <c r="B3747" s="1" t="str">
        <f>IF(COUNTIF($A$2:A3747,A3747)&gt;1,"Duplicate","Unique")</f>
        <v>Unique</v>
      </c>
      <c r="C3747" s="1" t="s">
        <v>7635</v>
      </c>
      <c r="D3747" s="1" t="s">
        <v>65</v>
      </c>
      <c r="E3747" s="1" t="str">
        <f t="shared" si="407"/>
        <v>Submitted</v>
      </c>
      <c r="F3747" s="1" t="s">
        <v>35</v>
      </c>
      <c r="G3747" s="1">
        <v>64</v>
      </c>
      <c r="H3747" s="1" t="s">
        <v>36</v>
      </c>
      <c r="I3747" s="1" t="s">
        <v>25</v>
      </c>
      <c r="J3747" s="1" t="s">
        <v>26</v>
      </c>
      <c r="K3747" s="4">
        <v>698781</v>
      </c>
      <c r="L3747" s="4" t="str">
        <f t="shared" si="408"/>
        <v>Submitted</v>
      </c>
      <c r="M3747" s="1">
        <v>569</v>
      </c>
      <c r="N3747" s="1" t="str">
        <f t="shared" si="409"/>
        <v>High_risk</v>
      </c>
      <c r="O3747" s="1" t="str">
        <f t="shared" si="410"/>
        <v>Excellent</v>
      </c>
      <c r="P3747" s="1" t="str">
        <f t="shared" si="411"/>
        <v>Submitted</v>
      </c>
      <c r="Q3747" s="1" t="str">
        <f t="shared" si="412"/>
        <v>Valid</v>
      </c>
      <c r="R3747" s="1" t="s">
        <v>27</v>
      </c>
      <c r="S3747" s="4">
        <v>3911116</v>
      </c>
      <c r="T3747" s="1">
        <v>9.02</v>
      </c>
      <c r="U3747" s="1">
        <v>180</v>
      </c>
      <c r="V3747" s="1">
        <v>21728.42</v>
      </c>
      <c r="W3747" s="4">
        <f t="shared" si="413"/>
        <v>2939855.5266666664</v>
      </c>
      <c r="X3747" s="1" t="s">
        <v>59</v>
      </c>
      <c r="Y3747" s="1" t="s">
        <v>60</v>
      </c>
      <c r="Z3747" s="8">
        <v>49209</v>
      </c>
      <c r="AA3747" s="8" t="str">
        <f>TEXT(Table2[[#This Row],[Application_Date]],"yyy")</f>
        <v>2034</v>
      </c>
      <c r="AB3747" s="8" t="str">
        <f>TEXT(Table2[[#This Row],[Application_Date]],"mmmm")</f>
        <v>September</v>
      </c>
      <c r="AC3747" s="1" t="s">
        <v>52</v>
      </c>
      <c r="AD3747" s="1" t="s">
        <v>42</v>
      </c>
      <c r="AE3747" s="1" t="s">
        <v>62</v>
      </c>
    </row>
    <row r="3748" spans="1:31" x14ac:dyDescent="0.25">
      <c r="A3748" s="1" t="s">
        <v>7636</v>
      </c>
      <c r="B3748" s="1" t="str">
        <f>IF(COUNTIF($A$2:A3748,A3748)&gt;1,"Duplicate","Unique")</f>
        <v>Unique</v>
      </c>
      <c r="C3748" s="1" t="s">
        <v>7637</v>
      </c>
      <c r="D3748" s="1" t="s">
        <v>433</v>
      </c>
      <c r="E3748" s="1" t="str">
        <f t="shared" si="407"/>
        <v>Submitted</v>
      </c>
      <c r="F3748" s="1" t="s">
        <v>35</v>
      </c>
      <c r="G3748" s="1">
        <v>36</v>
      </c>
      <c r="H3748" s="1" t="s">
        <v>24</v>
      </c>
      <c r="I3748" s="1" t="s">
        <v>25</v>
      </c>
      <c r="J3748" s="1" t="s">
        <v>26</v>
      </c>
      <c r="K3748" s="4">
        <v>836691</v>
      </c>
      <c r="L3748" s="4" t="str">
        <f t="shared" si="408"/>
        <v>Submitted</v>
      </c>
      <c r="M3748" s="1">
        <v>322</v>
      </c>
      <c r="N3748" s="1" t="str">
        <f t="shared" si="409"/>
        <v>High_risk</v>
      </c>
      <c r="O3748" s="1" t="str">
        <f t="shared" si="410"/>
        <v>Excellent</v>
      </c>
      <c r="P3748" s="1" t="str">
        <f t="shared" si="411"/>
        <v>Submitted</v>
      </c>
      <c r="Q3748" s="1" t="str">
        <f t="shared" si="412"/>
        <v>Valid</v>
      </c>
      <c r="R3748" s="1" t="s">
        <v>38</v>
      </c>
      <c r="S3748" s="4">
        <v>1167908</v>
      </c>
      <c r="T3748" s="1">
        <v>14.43</v>
      </c>
      <c r="U3748" s="1">
        <v>180</v>
      </c>
      <c r="V3748" s="1">
        <v>6488.38</v>
      </c>
      <c r="W3748" s="4">
        <f t="shared" si="413"/>
        <v>1404409.3699999999</v>
      </c>
      <c r="X3748" s="1" t="s">
        <v>85</v>
      </c>
      <c r="Y3748" s="1" t="s">
        <v>86</v>
      </c>
      <c r="Z3748" s="8">
        <v>49210</v>
      </c>
      <c r="AA3748" s="8" t="str">
        <f>TEXT(Table2[[#This Row],[Application_Date]],"yyy")</f>
        <v>2034</v>
      </c>
      <c r="AB3748" s="8" t="str">
        <f>TEXT(Table2[[#This Row],[Application_Date]],"mmmm")</f>
        <v>September</v>
      </c>
      <c r="AC3748" s="1" t="s">
        <v>52</v>
      </c>
      <c r="AD3748" s="1" t="s">
        <v>30</v>
      </c>
      <c r="AE3748" s="1" t="s">
        <v>43</v>
      </c>
    </row>
    <row r="3749" spans="1:31" x14ac:dyDescent="0.25">
      <c r="A3749" s="1" t="s">
        <v>7638</v>
      </c>
      <c r="B3749" s="1" t="str">
        <f>IF(COUNTIF($A$2:A3749,A3749)&gt;1,"Duplicate","Unique")</f>
        <v>Unique</v>
      </c>
      <c r="C3749" s="1" t="s">
        <v>7639</v>
      </c>
      <c r="D3749" s="1" t="s">
        <v>333</v>
      </c>
      <c r="E3749" s="1" t="str">
        <f t="shared" si="407"/>
        <v>Submitted</v>
      </c>
      <c r="F3749" s="1" t="s">
        <v>35</v>
      </c>
      <c r="G3749" s="1">
        <v>58</v>
      </c>
      <c r="H3749" s="1" t="s">
        <v>24</v>
      </c>
      <c r="I3749" s="1" t="s">
        <v>48</v>
      </c>
      <c r="J3749" s="1" t="s">
        <v>26</v>
      </c>
      <c r="K3749" s="4">
        <v>2340746</v>
      </c>
      <c r="L3749" s="4" t="str">
        <f t="shared" si="408"/>
        <v>Submitted</v>
      </c>
      <c r="M3749" s="1">
        <v>581</v>
      </c>
      <c r="N3749" s="1" t="str">
        <f t="shared" si="409"/>
        <v>High_risk</v>
      </c>
      <c r="O3749" s="1" t="str">
        <f t="shared" si="410"/>
        <v>Excellent</v>
      </c>
      <c r="P3749" s="1" t="str">
        <f t="shared" si="411"/>
        <v>Submitted</v>
      </c>
      <c r="Q3749" s="1" t="str">
        <f t="shared" si="412"/>
        <v>Valid</v>
      </c>
      <c r="R3749" s="1" t="s">
        <v>70</v>
      </c>
      <c r="S3749" s="4">
        <v>801040</v>
      </c>
      <c r="T3749" s="1">
        <v>9.3800000000000008</v>
      </c>
      <c r="U3749" s="1">
        <v>24</v>
      </c>
      <c r="V3749" s="1">
        <v>33376.67</v>
      </c>
      <c r="W3749" s="4">
        <f t="shared" si="413"/>
        <v>626146.86485962267</v>
      </c>
      <c r="X3749" s="1" t="s">
        <v>105</v>
      </c>
      <c r="Y3749" s="1" t="s">
        <v>106</v>
      </c>
      <c r="Z3749" s="8">
        <v>49211</v>
      </c>
      <c r="AA3749" s="8" t="str">
        <f>TEXT(Table2[[#This Row],[Application_Date]],"yyy")</f>
        <v>2034</v>
      </c>
      <c r="AB3749" s="8" t="str">
        <f>TEXT(Table2[[#This Row],[Application_Date]],"mmmm")</f>
        <v>September</v>
      </c>
      <c r="AC3749" s="1" t="s">
        <v>61</v>
      </c>
      <c r="AD3749" s="1" t="s">
        <v>42</v>
      </c>
      <c r="AE3749" s="1" t="s">
        <v>31</v>
      </c>
    </row>
    <row r="3750" spans="1:31" x14ac:dyDescent="0.25">
      <c r="A3750" s="1" t="s">
        <v>7640</v>
      </c>
      <c r="B3750" s="1" t="str">
        <f>IF(COUNTIF($A$2:A3750,A3750)&gt;1,"Duplicate","Unique")</f>
        <v>Unique</v>
      </c>
      <c r="C3750" s="1" t="s">
        <v>7641</v>
      </c>
      <c r="D3750" s="1" t="s">
        <v>99</v>
      </c>
      <c r="E3750" s="1" t="str">
        <f t="shared" si="407"/>
        <v>Submitted</v>
      </c>
      <c r="F3750" s="1" t="s">
        <v>35</v>
      </c>
      <c r="G3750" s="1">
        <v>61</v>
      </c>
      <c r="H3750" s="1" t="s">
        <v>24</v>
      </c>
      <c r="I3750" s="1" t="s">
        <v>25</v>
      </c>
      <c r="J3750" s="1" t="s">
        <v>49</v>
      </c>
      <c r="K3750" s="4">
        <v>904372</v>
      </c>
      <c r="L3750" s="4" t="str">
        <f t="shared" si="408"/>
        <v>Submitted</v>
      </c>
      <c r="M3750" s="1">
        <v>853</v>
      </c>
      <c r="N3750" s="1" t="str">
        <f t="shared" si="409"/>
        <v>medium_risk</v>
      </c>
      <c r="O3750" s="1" t="str">
        <f t="shared" si="410"/>
        <v>Excellent</v>
      </c>
      <c r="P3750" s="1" t="str">
        <f t="shared" si="411"/>
        <v>Submitted</v>
      </c>
      <c r="Q3750" s="1" t="str">
        <f t="shared" si="412"/>
        <v>Valid</v>
      </c>
      <c r="R3750" s="1" t="s">
        <v>27</v>
      </c>
      <c r="S3750" s="4">
        <v>3152745</v>
      </c>
      <c r="T3750" s="1">
        <v>8.77</v>
      </c>
      <c r="U3750" s="1">
        <v>180</v>
      </c>
      <c r="V3750" s="1">
        <v>17515.25</v>
      </c>
      <c r="W3750" s="4">
        <f t="shared" si="413"/>
        <v>2304131.1375000002</v>
      </c>
      <c r="X3750" s="1" t="s">
        <v>779</v>
      </c>
      <c r="Y3750" s="1" t="s">
        <v>40</v>
      </c>
      <c r="Z3750" s="8">
        <v>49212</v>
      </c>
      <c r="AA3750" s="8" t="str">
        <f>TEXT(Table2[[#This Row],[Application_Date]],"yyy")</f>
        <v>2034</v>
      </c>
      <c r="AB3750" s="8" t="str">
        <f>TEXT(Table2[[#This Row],[Application_Date]],"mmmm")</f>
        <v>September</v>
      </c>
      <c r="AC3750" s="1" t="s">
        <v>61</v>
      </c>
      <c r="AD3750" s="1" t="s">
        <v>30</v>
      </c>
      <c r="AE3750" s="1" t="s">
        <v>62</v>
      </c>
    </row>
    <row r="3751" spans="1:31" x14ac:dyDescent="0.25">
      <c r="A3751" s="1" t="s">
        <v>7642</v>
      </c>
      <c r="B3751" s="1" t="str">
        <f>IF(COUNTIF($A$2:A3751,A3751)&gt;1,"Duplicate","Unique")</f>
        <v>Unique</v>
      </c>
      <c r="C3751" s="1" t="s">
        <v>7643</v>
      </c>
      <c r="D3751" s="1" t="s">
        <v>659</v>
      </c>
      <c r="E3751" s="1" t="str">
        <f t="shared" si="407"/>
        <v>Submitted</v>
      </c>
      <c r="F3751" s="1" t="s">
        <v>47</v>
      </c>
      <c r="G3751" s="1">
        <v>41</v>
      </c>
      <c r="H3751" s="1" t="s">
        <v>24</v>
      </c>
      <c r="I3751" s="1" t="s">
        <v>48</v>
      </c>
      <c r="J3751" s="1" t="s">
        <v>37</v>
      </c>
      <c r="K3751" s="4">
        <v>623579</v>
      </c>
      <c r="L3751" s="4" t="str">
        <f t="shared" si="408"/>
        <v>Submitted</v>
      </c>
      <c r="M3751" s="1">
        <v>342</v>
      </c>
      <c r="N3751" s="1" t="str">
        <f t="shared" si="409"/>
        <v>High_risk</v>
      </c>
      <c r="O3751" s="1" t="str">
        <f t="shared" si="410"/>
        <v>Excellent</v>
      </c>
      <c r="P3751" s="1" t="str">
        <f t="shared" si="411"/>
        <v>Submitted</v>
      </c>
      <c r="Q3751" s="1" t="str">
        <f t="shared" si="412"/>
        <v>Valid</v>
      </c>
      <c r="R3751" s="1" t="s">
        <v>38</v>
      </c>
      <c r="S3751" s="4">
        <v>4198771</v>
      </c>
      <c r="T3751" s="1">
        <v>16.600000000000001</v>
      </c>
      <c r="U3751" s="1">
        <v>36</v>
      </c>
      <c r="V3751" s="1">
        <v>116632.53</v>
      </c>
      <c r="W3751" s="4">
        <f t="shared" si="413"/>
        <v>5808299.8833334874</v>
      </c>
      <c r="X3751" s="1" t="s">
        <v>39</v>
      </c>
      <c r="Y3751" s="1" t="s">
        <v>40</v>
      </c>
      <c r="Z3751" s="8">
        <v>49213</v>
      </c>
      <c r="AA3751" s="8" t="str">
        <f>TEXT(Table2[[#This Row],[Application_Date]],"yyy")</f>
        <v>2034</v>
      </c>
      <c r="AB3751" s="8" t="str">
        <f>TEXT(Table2[[#This Row],[Application_Date]],"mmmm")</f>
        <v>September</v>
      </c>
      <c r="AC3751" s="1" t="s">
        <v>61</v>
      </c>
      <c r="AD3751" s="1" t="s">
        <v>42</v>
      </c>
      <c r="AE3751" s="1" t="s">
        <v>62</v>
      </c>
    </row>
    <row r="3752" spans="1:31" x14ac:dyDescent="0.25">
      <c r="A3752" s="1" t="s">
        <v>7644</v>
      </c>
      <c r="B3752" s="1" t="str">
        <f>IF(COUNTIF($A$2:A3752,A3752)&gt;1,"Duplicate","Unique")</f>
        <v>Unique</v>
      </c>
      <c r="C3752" s="1" t="s">
        <v>7645</v>
      </c>
      <c r="D3752" s="1" t="s">
        <v>46</v>
      </c>
      <c r="E3752" s="1" t="str">
        <f t="shared" si="407"/>
        <v>Submitted</v>
      </c>
      <c r="F3752" s="1" t="s">
        <v>47</v>
      </c>
      <c r="G3752" s="1">
        <v>65</v>
      </c>
      <c r="H3752" s="1" t="s">
        <v>36</v>
      </c>
      <c r="I3752" s="1" t="s">
        <v>25</v>
      </c>
      <c r="J3752" s="1" t="s">
        <v>70</v>
      </c>
      <c r="K3752" s="4">
        <v>2305505</v>
      </c>
      <c r="L3752" s="4" t="str">
        <f t="shared" si="408"/>
        <v>Submitted</v>
      </c>
      <c r="M3752" s="1">
        <v>875</v>
      </c>
      <c r="N3752" s="1" t="str">
        <f t="shared" si="409"/>
        <v>medium_risk</v>
      </c>
      <c r="O3752" s="1" t="str">
        <f t="shared" si="410"/>
        <v>Excellent</v>
      </c>
      <c r="P3752" s="1" t="str">
        <f t="shared" si="411"/>
        <v>Submitted</v>
      </c>
      <c r="Q3752" s="1" t="str">
        <f t="shared" si="412"/>
        <v>Valid</v>
      </c>
      <c r="R3752" s="1" t="s">
        <v>27</v>
      </c>
      <c r="S3752" s="4">
        <v>3154159</v>
      </c>
      <c r="T3752" s="1">
        <v>7.52</v>
      </c>
      <c r="U3752" s="1">
        <v>24</v>
      </c>
      <c r="V3752" s="1">
        <v>131423.29</v>
      </c>
      <c r="W3752" s="4">
        <f t="shared" si="413"/>
        <v>1976623.0853643273</v>
      </c>
      <c r="X3752" s="1" t="s">
        <v>39</v>
      </c>
      <c r="Y3752" s="1" t="s">
        <v>40</v>
      </c>
      <c r="Z3752" s="8">
        <v>49214</v>
      </c>
      <c r="AA3752" s="8" t="str">
        <f>TEXT(Table2[[#This Row],[Application_Date]],"yyy")</f>
        <v>2034</v>
      </c>
      <c r="AB3752" s="8" t="str">
        <f>TEXT(Table2[[#This Row],[Application_Date]],"mmmm")</f>
        <v>September</v>
      </c>
      <c r="AC3752" s="1" t="s">
        <v>61</v>
      </c>
      <c r="AD3752" s="1" t="s">
        <v>30</v>
      </c>
      <c r="AE3752" s="1" t="s">
        <v>66</v>
      </c>
    </row>
    <row r="3753" spans="1:31" x14ac:dyDescent="0.25">
      <c r="A3753" s="1" t="s">
        <v>7646</v>
      </c>
      <c r="B3753" s="1" t="str">
        <f>IF(COUNTIF($A$2:A3753,A3753)&gt;1,"Duplicate","Unique")</f>
        <v>Unique</v>
      </c>
      <c r="C3753" s="1" t="s">
        <v>7647</v>
      </c>
      <c r="D3753" s="1" t="s">
        <v>333</v>
      </c>
      <c r="E3753" s="1" t="str">
        <f t="shared" si="407"/>
        <v>Submitted</v>
      </c>
      <c r="F3753" s="1" t="s">
        <v>35</v>
      </c>
      <c r="G3753" s="1">
        <v>46</v>
      </c>
      <c r="H3753" s="1" t="s">
        <v>24</v>
      </c>
      <c r="I3753" s="1" t="s">
        <v>25</v>
      </c>
      <c r="J3753" s="1" t="s">
        <v>26</v>
      </c>
      <c r="K3753" s="4">
        <v>1379882</v>
      </c>
      <c r="L3753" s="4" t="str">
        <f t="shared" si="408"/>
        <v>Submitted</v>
      </c>
      <c r="M3753" s="1">
        <v>488</v>
      </c>
      <c r="N3753" s="1" t="str">
        <f t="shared" si="409"/>
        <v>High_risk</v>
      </c>
      <c r="O3753" s="1" t="str">
        <f t="shared" si="410"/>
        <v>Excellent</v>
      </c>
      <c r="P3753" s="1" t="str">
        <f t="shared" si="411"/>
        <v>Submitted</v>
      </c>
      <c r="Q3753" s="1" t="str">
        <f t="shared" si="412"/>
        <v>Valid</v>
      </c>
      <c r="R3753" s="1" t="s">
        <v>6</v>
      </c>
      <c r="S3753" s="4">
        <v>3060063</v>
      </c>
      <c r="T3753" s="1">
        <v>14.31</v>
      </c>
      <c r="U3753" s="1">
        <v>120</v>
      </c>
      <c r="V3753" s="1">
        <v>25500.53</v>
      </c>
      <c r="W3753" s="4">
        <f t="shared" si="413"/>
        <v>3649125.1275000004</v>
      </c>
      <c r="X3753" s="1" t="s">
        <v>50</v>
      </c>
      <c r="Y3753" s="1" t="s">
        <v>51</v>
      </c>
      <c r="Z3753" s="8">
        <v>49215</v>
      </c>
      <c r="AA3753" s="8" t="str">
        <f>TEXT(Table2[[#This Row],[Application_Date]],"yyy")</f>
        <v>2034</v>
      </c>
      <c r="AB3753" s="8" t="str">
        <f>TEXT(Table2[[#This Row],[Application_Date]],"mmmm")</f>
        <v>September</v>
      </c>
      <c r="AC3753" s="1" t="s">
        <v>61</v>
      </c>
      <c r="AD3753" s="1" t="s">
        <v>42</v>
      </c>
      <c r="AE3753" s="1" t="s">
        <v>31</v>
      </c>
    </row>
    <row r="3754" spans="1:31" x14ac:dyDescent="0.25">
      <c r="A3754" s="1" t="s">
        <v>7648</v>
      </c>
      <c r="B3754" s="1" t="str">
        <f>IF(COUNTIF($A$2:A3754,A3754)&gt;1,"Duplicate","Unique")</f>
        <v>Unique</v>
      </c>
      <c r="C3754" s="1" t="s">
        <v>7649</v>
      </c>
      <c r="D3754" s="1" t="s">
        <v>183</v>
      </c>
      <c r="E3754" s="1" t="str">
        <f t="shared" si="407"/>
        <v>Submitted</v>
      </c>
      <c r="F3754" s="1" t="s">
        <v>47</v>
      </c>
      <c r="G3754" s="1">
        <v>52</v>
      </c>
      <c r="H3754" s="1" t="s">
        <v>36</v>
      </c>
      <c r="I3754" s="1" t="s">
        <v>25</v>
      </c>
      <c r="J3754" s="1" t="s">
        <v>49</v>
      </c>
      <c r="K3754" s="4">
        <v>1490096</v>
      </c>
      <c r="L3754" s="4" t="str">
        <f t="shared" si="408"/>
        <v>Submitted</v>
      </c>
      <c r="M3754" s="1">
        <v>588</v>
      </c>
      <c r="N3754" s="1" t="str">
        <f t="shared" si="409"/>
        <v>High_risk</v>
      </c>
      <c r="O3754" s="1" t="str">
        <f t="shared" si="410"/>
        <v>Excellent</v>
      </c>
      <c r="P3754" s="1" t="str">
        <f t="shared" si="411"/>
        <v>Submitted</v>
      </c>
      <c r="Q3754" s="1" t="str">
        <f t="shared" si="412"/>
        <v>Valid</v>
      </c>
      <c r="R3754" s="1" t="s">
        <v>6</v>
      </c>
      <c r="S3754" s="4">
        <v>715729</v>
      </c>
      <c r="T3754" s="1">
        <v>13.79</v>
      </c>
      <c r="U3754" s="1">
        <v>24</v>
      </c>
      <c r="V3754" s="1">
        <v>29822.04</v>
      </c>
      <c r="W3754" s="4">
        <f t="shared" si="413"/>
        <v>822491.91788933449</v>
      </c>
      <c r="X3754" s="1" t="s">
        <v>105</v>
      </c>
      <c r="Y3754" s="1" t="s">
        <v>106</v>
      </c>
      <c r="Z3754" s="8">
        <v>49216</v>
      </c>
      <c r="AA3754" s="8" t="str">
        <f>TEXT(Table2[[#This Row],[Application_Date]],"yyy")</f>
        <v>2034</v>
      </c>
      <c r="AB3754" s="8" t="str">
        <f>TEXT(Table2[[#This Row],[Application_Date]],"mmmm")</f>
        <v>September</v>
      </c>
      <c r="AC3754" s="1" t="s">
        <v>61</v>
      </c>
      <c r="AD3754" s="1" t="s">
        <v>30</v>
      </c>
      <c r="AE3754" s="1" t="s">
        <v>66</v>
      </c>
    </row>
    <row r="3755" spans="1:31" x14ac:dyDescent="0.25">
      <c r="A3755" s="1" t="s">
        <v>7650</v>
      </c>
      <c r="B3755" s="1" t="str">
        <f>IF(COUNTIF($A$2:A3755,A3755)&gt;1,"Duplicate","Unique")</f>
        <v>Unique</v>
      </c>
      <c r="C3755" s="1" t="s">
        <v>7651</v>
      </c>
      <c r="D3755" s="1" t="s">
        <v>659</v>
      </c>
      <c r="E3755" s="1" t="str">
        <f t="shared" si="407"/>
        <v>Submitted</v>
      </c>
      <c r="F3755" s="1" t="s">
        <v>47</v>
      </c>
      <c r="G3755" s="1">
        <v>25</v>
      </c>
      <c r="H3755" s="1" t="s">
        <v>36</v>
      </c>
      <c r="I3755" s="1" t="s">
        <v>25</v>
      </c>
      <c r="J3755" s="1" t="s">
        <v>70</v>
      </c>
      <c r="K3755" s="4">
        <v>2324714</v>
      </c>
      <c r="L3755" s="4" t="str">
        <f t="shared" si="408"/>
        <v>Submitted</v>
      </c>
      <c r="M3755" s="1">
        <v>675</v>
      </c>
      <c r="N3755" s="1" t="str">
        <f t="shared" si="409"/>
        <v>low_risk</v>
      </c>
      <c r="O3755" s="1" t="str">
        <f t="shared" si="410"/>
        <v>Excellent</v>
      </c>
      <c r="P3755" s="1" t="str">
        <f t="shared" si="411"/>
        <v>Submitted</v>
      </c>
      <c r="Q3755" s="1" t="str">
        <f t="shared" si="412"/>
        <v>Valid</v>
      </c>
      <c r="R3755" s="1" t="s">
        <v>82</v>
      </c>
      <c r="S3755" s="4">
        <v>1952898</v>
      </c>
      <c r="T3755" s="1">
        <v>8.18</v>
      </c>
      <c r="U3755" s="1">
        <v>12</v>
      </c>
      <c r="V3755" s="1">
        <v>162741.5</v>
      </c>
      <c r="W3755" s="4">
        <f t="shared" si="413"/>
        <v>1333832.9588159712</v>
      </c>
      <c r="X3755" s="1" t="s">
        <v>39</v>
      </c>
      <c r="Y3755" s="1" t="s">
        <v>40</v>
      </c>
      <c r="Z3755" s="8">
        <v>49217</v>
      </c>
      <c r="AA3755" s="8" t="str">
        <f>TEXT(Table2[[#This Row],[Application_Date]],"yyy")</f>
        <v>2034</v>
      </c>
      <c r="AB3755" s="8" t="str">
        <f>TEXT(Table2[[#This Row],[Application_Date]],"mmmm")</f>
        <v>September</v>
      </c>
      <c r="AC3755" s="1" t="s">
        <v>61</v>
      </c>
      <c r="AD3755" s="1" t="s">
        <v>30</v>
      </c>
      <c r="AE3755" s="1" t="s">
        <v>62</v>
      </c>
    </row>
    <row r="3756" spans="1:31" x14ac:dyDescent="0.25">
      <c r="A3756" s="1" t="s">
        <v>7652</v>
      </c>
      <c r="B3756" s="1" t="str">
        <f>IF(COUNTIF($A$2:A3756,A3756)&gt;1,"Duplicate","Unique")</f>
        <v>Unique</v>
      </c>
      <c r="C3756" s="1" t="s">
        <v>7653</v>
      </c>
      <c r="D3756" s="1" t="s">
        <v>361</v>
      </c>
      <c r="E3756" s="1" t="str">
        <f t="shared" si="407"/>
        <v>Submitted</v>
      </c>
      <c r="F3756" s="1" t="s">
        <v>47</v>
      </c>
      <c r="G3756" s="1">
        <v>61</v>
      </c>
      <c r="H3756" s="1" t="s">
        <v>36</v>
      </c>
      <c r="I3756" s="1" t="s">
        <v>25</v>
      </c>
      <c r="J3756" s="1" t="s">
        <v>37</v>
      </c>
      <c r="K3756" s="4">
        <v>1024762</v>
      </c>
      <c r="L3756" s="4" t="str">
        <f t="shared" si="408"/>
        <v>Submitted</v>
      </c>
      <c r="M3756" s="1">
        <v>820</v>
      </c>
      <c r="N3756" s="1" t="str">
        <f t="shared" si="409"/>
        <v>medium_risk</v>
      </c>
      <c r="O3756" s="1" t="str">
        <f t="shared" si="410"/>
        <v>Excellent</v>
      </c>
      <c r="P3756" s="1" t="str">
        <f t="shared" si="411"/>
        <v>Submitted</v>
      </c>
      <c r="Q3756" s="1" t="str">
        <f t="shared" si="412"/>
        <v>Valid</v>
      </c>
      <c r="R3756" s="1" t="s">
        <v>6</v>
      </c>
      <c r="S3756" s="4">
        <v>2513686</v>
      </c>
      <c r="T3756" s="1">
        <v>13.89</v>
      </c>
      <c r="U3756" s="1">
        <v>36</v>
      </c>
      <c r="V3756" s="1">
        <v>69824.61</v>
      </c>
      <c r="W3756" s="4">
        <f t="shared" si="413"/>
        <v>2909591.5450027646</v>
      </c>
      <c r="X3756" s="1" t="s">
        <v>105</v>
      </c>
      <c r="Y3756" s="1" t="s">
        <v>106</v>
      </c>
      <c r="Z3756" s="8">
        <v>49218</v>
      </c>
      <c r="AA3756" s="8" t="str">
        <f>TEXT(Table2[[#This Row],[Application_Date]],"yyy")</f>
        <v>2034</v>
      </c>
      <c r="AB3756" s="8" t="str">
        <f>TEXT(Table2[[#This Row],[Application_Date]],"mmmm")</f>
        <v>October</v>
      </c>
      <c r="AC3756" s="1" t="s">
        <v>61</v>
      </c>
      <c r="AD3756" s="1" t="s">
        <v>30</v>
      </c>
      <c r="AE3756" s="1" t="s">
        <v>66</v>
      </c>
    </row>
    <row r="3757" spans="1:31" x14ac:dyDescent="0.25">
      <c r="A3757" s="1" t="s">
        <v>7654</v>
      </c>
      <c r="B3757" s="1" t="str">
        <f>IF(COUNTIF($A$2:A3757,A3757)&gt;1,"Duplicate","Unique")</f>
        <v>Unique</v>
      </c>
      <c r="C3757" s="1" t="s">
        <v>7655</v>
      </c>
      <c r="D3757" s="1" t="s">
        <v>234</v>
      </c>
      <c r="E3757" s="1" t="str">
        <f t="shared" si="407"/>
        <v>Submitted</v>
      </c>
      <c r="F3757" s="1" t="s">
        <v>47</v>
      </c>
      <c r="G3757" s="1">
        <v>27</v>
      </c>
      <c r="H3757" s="1" t="s">
        <v>24</v>
      </c>
      <c r="I3757" s="1" t="s">
        <v>48</v>
      </c>
      <c r="J3757" s="1" t="s">
        <v>49</v>
      </c>
      <c r="K3757" s="4">
        <v>1531987</v>
      </c>
      <c r="L3757" s="4" t="str">
        <f t="shared" si="408"/>
        <v>Submitted</v>
      </c>
      <c r="M3757" s="1">
        <v>411</v>
      </c>
      <c r="N3757" s="1" t="str">
        <f t="shared" si="409"/>
        <v>High_risk</v>
      </c>
      <c r="O3757" s="1" t="str">
        <f t="shared" si="410"/>
        <v>Excellent</v>
      </c>
      <c r="P3757" s="1" t="str">
        <f t="shared" si="411"/>
        <v>Submitted</v>
      </c>
      <c r="Q3757" s="1" t="str">
        <f t="shared" si="412"/>
        <v>Valid</v>
      </c>
      <c r="R3757" s="1" t="s">
        <v>70</v>
      </c>
      <c r="S3757" s="4">
        <v>739585</v>
      </c>
      <c r="T3757" s="1">
        <v>11.09</v>
      </c>
      <c r="U3757" s="1">
        <v>12</v>
      </c>
      <c r="V3757" s="1">
        <v>61632.08</v>
      </c>
      <c r="W3757" s="4">
        <f t="shared" si="413"/>
        <v>683765.26153854048</v>
      </c>
      <c r="X3757" s="1" t="s">
        <v>85</v>
      </c>
      <c r="Y3757" s="1" t="s">
        <v>86</v>
      </c>
      <c r="Z3757" s="8">
        <v>49219</v>
      </c>
      <c r="AA3757" s="8" t="str">
        <f>TEXT(Table2[[#This Row],[Application_Date]],"yyy")</f>
        <v>2034</v>
      </c>
      <c r="AB3757" s="8" t="str">
        <f>TEXT(Table2[[#This Row],[Application_Date]],"mmmm")</f>
        <v>October</v>
      </c>
      <c r="AC3757" s="1" t="s">
        <v>61</v>
      </c>
      <c r="AD3757" s="1" t="s">
        <v>42</v>
      </c>
      <c r="AE3757" s="1" t="s">
        <v>31</v>
      </c>
    </row>
    <row r="3758" spans="1:31" x14ac:dyDescent="0.25">
      <c r="A3758" s="1" t="s">
        <v>7656</v>
      </c>
      <c r="B3758" s="1" t="str">
        <f>IF(COUNTIF($A$2:A3758,A3758)&gt;1,"Duplicate","Unique")</f>
        <v>Unique</v>
      </c>
      <c r="C3758" s="1" t="s">
        <v>7657</v>
      </c>
      <c r="D3758" s="1" t="s">
        <v>157</v>
      </c>
      <c r="E3758" s="1" t="str">
        <f t="shared" si="407"/>
        <v>Submitted</v>
      </c>
      <c r="F3758" s="1" t="s">
        <v>47</v>
      </c>
      <c r="G3758" s="1">
        <v>65</v>
      </c>
      <c r="H3758" s="1" t="s">
        <v>36</v>
      </c>
      <c r="I3758" s="1" t="s">
        <v>25</v>
      </c>
      <c r="J3758" s="1" t="s">
        <v>49</v>
      </c>
      <c r="K3758" s="4">
        <v>2391870</v>
      </c>
      <c r="L3758" s="4" t="str">
        <f t="shared" si="408"/>
        <v>Submitted</v>
      </c>
      <c r="M3758" s="1">
        <v>365</v>
      </c>
      <c r="N3758" s="1" t="str">
        <f t="shared" si="409"/>
        <v>High_risk</v>
      </c>
      <c r="O3758" s="1" t="str">
        <f t="shared" si="410"/>
        <v>Excellent</v>
      </c>
      <c r="P3758" s="1" t="str">
        <f t="shared" si="411"/>
        <v>Submitted</v>
      </c>
      <c r="Q3758" s="1" t="str">
        <f t="shared" si="412"/>
        <v>Valid</v>
      </c>
      <c r="R3758" s="1" t="s">
        <v>38</v>
      </c>
      <c r="S3758" s="4">
        <v>4425132</v>
      </c>
      <c r="T3758" s="1">
        <v>15.55</v>
      </c>
      <c r="U3758" s="1">
        <v>36</v>
      </c>
      <c r="V3758" s="1">
        <v>122920.33</v>
      </c>
      <c r="W3758" s="4">
        <f t="shared" si="413"/>
        <v>5734233.5500005819</v>
      </c>
      <c r="X3758" s="1" t="s">
        <v>85</v>
      </c>
      <c r="Y3758" s="1" t="s">
        <v>86</v>
      </c>
      <c r="Z3758" s="8">
        <v>49220</v>
      </c>
      <c r="AA3758" s="8" t="str">
        <f>TEXT(Table2[[#This Row],[Application_Date]],"yyy")</f>
        <v>2034</v>
      </c>
      <c r="AB3758" s="8" t="str">
        <f>TEXT(Table2[[#This Row],[Application_Date]],"mmmm")</f>
        <v>October</v>
      </c>
      <c r="AC3758" s="1" t="s">
        <v>61</v>
      </c>
      <c r="AD3758" s="1" t="s">
        <v>42</v>
      </c>
      <c r="AE3758" s="1" t="s">
        <v>31</v>
      </c>
    </row>
    <row r="3759" spans="1:31" x14ac:dyDescent="0.25">
      <c r="A3759" s="1" t="s">
        <v>7658</v>
      </c>
      <c r="B3759" s="1" t="str">
        <f>IF(COUNTIF($A$2:A3759,A3759)&gt;1,"Duplicate","Unique")</f>
        <v>Unique</v>
      </c>
      <c r="C3759" s="1" t="s">
        <v>7659</v>
      </c>
      <c r="D3759" s="1" t="s">
        <v>78</v>
      </c>
      <c r="E3759" s="1" t="str">
        <f t="shared" si="407"/>
        <v>Submitted</v>
      </c>
      <c r="F3759" s="1" t="s">
        <v>35</v>
      </c>
      <c r="G3759" s="1">
        <v>19</v>
      </c>
      <c r="H3759" s="1" t="s">
        <v>24</v>
      </c>
      <c r="I3759" s="1" t="s">
        <v>48</v>
      </c>
      <c r="J3759" s="1" t="s">
        <v>70</v>
      </c>
      <c r="K3759" s="4">
        <v>336635</v>
      </c>
      <c r="L3759" s="4" t="str">
        <f t="shared" si="408"/>
        <v>Submitted</v>
      </c>
      <c r="M3759" s="1">
        <v>427</v>
      </c>
      <c r="N3759" s="1" t="str">
        <f t="shared" si="409"/>
        <v>High_risk</v>
      </c>
      <c r="O3759" s="1" t="str">
        <f t="shared" si="410"/>
        <v>Excellent</v>
      </c>
      <c r="P3759" s="1" t="str">
        <f t="shared" si="411"/>
        <v>Submitted</v>
      </c>
      <c r="Q3759" s="1" t="str">
        <f t="shared" si="412"/>
        <v>Valid</v>
      </c>
      <c r="R3759" s="1" t="s">
        <v>38</v>
      </c>
      <c r="S3759" s="4">
        <v>1165922</v>
      </c>
      <c r="T3759" s="1">
        <v>18.14</v>
      </c>
      <c r="U3759" s="1">
        <v>24</v>
      </c>
      <c r="V3759" s="1">
        <v>48580.08</v>
      </c>
      <c r="W3759" s="4">
        <f t="shared" si="413"/>
        <v>1762485.42377698</v>
      </c>
      <c r="X3759" s="1" t="s">
        <v>105</v>
      </c>
      <c r="Y3759" s="1" t="s">
        <v>106</v>
      </c>
      <c r="Z3759" s="8">
        <v>49221</v>
      </c>
      <c r="AA3759" s="8" t="str">
        <f>TEXT(Table2[[#This Row],[Application_Date]],"yyy")</f>
        <v>2034</v>
      </c>
      <c r="AB3759" s="8" t="str">
        <f>TEXT(Table2[[#This Row],[Application_Date]],"mmmm")</f>
        <v>October</v>
      </c>
      <c r="AC3759" s="1" t="s">
        <v>61</v>
      </c>
      <c r="AD3759" s="1" t="s">
        <v>30</v>
      </c>
      <c r="AE3759" s="1" t="s">
        <v>31</v>
      </c>
    </row>
    <row r="3760" spans="1:31" x14ac:dyDescent="0.25">
      <c r="A3760" s="1" t="s">
        <v>7660</v>
      </c>
      <c r="B3760" s="1" t="str">
        <f>IF(COUNTIF($A$2:A3760,A3760)&gt;1,"Duplicate","Unique")</f>
        <v>Unique</v>
      </c>
      <c r="C3760" s="1" t="s">
        <v>7661</v>
      </c>
      <c r="D3760" s="1" t="s">
        <v>572</v>
      </c>
      <c r="E3760" s="1" t="str">
        <f t="shared" si="407"/>
        <v>Submitted</v>
      </c>
      <c r="F3760" s="1" t="s">
        <v>47</v>
      </c>
      <c r="G3760" s="1">
        <v>19</v>
      </c>
      <c r="H3760" s="1" t="s">
        <v>36</v>
      </c>
      <c r="I3760" s="1" t="s">
        <v>48</v>
      </c>
      <c r="J3760" s="1" t="s">
        <v>70</v>
      </c>
      <c r="K3760" s="4">
        <v>679829</v>
      </c>
      <c r="L3760" s="4" t="str">
        <f t="shared" si="408"/>
        <v>Submitted</v>
      </c>
      <c r="M3760" s="1">
        <v>506</v>
      </c>
      <c r="N3760" s="1" t="str">
        <f t="shared" si="409"/>
        <v>High_risk</v>
      </c>
      <c r="O3760" s="1" t="str">
        <f t="shared" si="410"/>
        <v>Excellent</v>
      </c>
      <c r="P3760" s="1" t="str">
        <f t="shared" si="411"/>
        <v>Submitted</v>
      </c>
      <c r="Q3760" s="1" t="str">
        <f t="shared" si="412"/>
        <v>Valid</v>
      </c>
      <c r="R3760" s="1" t="s">
        <v>70</v>
      </c>
      <c r="S3760" s="4">
        <v>4592286</v>
      </c>
      <c r="T3760" s="1">
        <v>9.4499999999999993</v>
      </c>
      <c r="U3760" s="1">
        <v>36</v>
      </c>
      <c r="V3760" s="1">
        <v>127563.5</v>
      </c>
      <c r="W3760" s="4">
        <f t="shared" si="413"/>
        <v>3616425.228002076</v>
      </c>
      <c r="X3760" s="1" t="s">
        <v>28</v>
      </c>
      <c r="Y3760" s="1" t="s">
        <v>29</v>
      </c>
      <c r="Z3760" s="8">
        <v>49222</v>
      </c>
      <c r="AA3760" s="8" t="str">
        <f>TEXT(Table2[[#This Row],[Application_Date]],"yyy")</f>
        <v>2034</v>
      </c>
      <c r="AB3760" s="8" t="str">
        <f>TEXT(Table2[[#This Row],[Application_Date]],"mmmm")</f>
        <v>October</v>
      </c>
      <c r="AC3760" s="1" t="s">
        <v>52</v>
      </c>
      <c r="AD3760" s="1" t="s">
        <v>30</v>
      </c>
      <c r="AE3760" s="1" t="s">
        <v>66</v>
      </c>
    </row>
    <row r="3761" spans="1:31" x14ac:dyDescent="0.25">
      <c r="A3761" s="1" t="s">
        <v>7662</v>
      </c>
      <c r="B3761" s="1" t="str">
        <f>IF(COUNTIF($A$2:A3761,A3761)&gt;1,"Duplicate","Unique")</f>
        <v>Unique</v>
      </c>
      <c r="C3761" s="1" t="s">
        <v>7663</v>
      </c>
      <c r="D3761" s="1" t="s">
        <v>55</v>
      </c>
      <c r="E3761" s="1" t="str">
        <f t="shared" si="407"/>
        <v>Submitted</v>
      </c>
      <c r="F3761" s="1" t="s">
        <v>47</v>
      </c>
      <c r="G3761" s="1">
        <v>65</v>
      </c>
      <c r="H3761" s="1" t="s">
        <v>24</v>
      </c>
      <c r="I3761" s="1" t="s">
        <v>48</v>
      </c>
      <c r="J3761" s="1" t="s">
        <v>37</v>
      </c>
      <c r="K3761" s="4">
        <v>2086121</v>
      </c>
      <c r="L3761" s="4" t="str">
        <f t="shared" si="408"/>
        <v>Submitted</v>
      </c>
      <c r="M3761" s="1">
        <v>815</v>
      </c>
      <c r="N3761" s="1" t="str">
        <f t="shared" si="409"/>
        <v>medium_risk</v>
      </c>
      <c r="O3761" s="1" t="str">
        <f t="shared" si="410"/>
        <v>Excellent</v>
      </c>
      <c r="P3761" s="1" t="str">
        <f t="shared" si="411"/>
        <v>Submitted</v>
      </c>
      <c r="Q3761" s="1" t="str">
        <f t="shared" si="412"/>
        <v>Valid</v>
      </c>
      <c r="R3761" s="1" t="s">
        <v>38</v>
      </c>
      <c r="S3761" s="4">
        <v>4704318</v>
      </c>
      <c r="T3761" s="1">
        <v>16.989999999999998</v>
      </c>
      <c r="U3761" s="1">
        <v>120</v>
      </c>
      <c r="V3761" s="1">
        <v>39202.65</v>
      </c>
      <c r="W3761" s="4">
        <f t="shared" si="413"/>
        <v>6660530.2349999994</v>
      </c>
      <c r="X3761" s="1" t="s">
        <v>85</v>
      </c>
      <c r="Y3761" s="1" t="s">
        <v>86</v>
      </c>
      <c r="Z3761" s="8">
        <v>49223</v>
      </c>
      <c r="AA3761" s="8" t="str">
        <f>TEXT(Table2[[#This Row],[Application_Date]],"yyy")</f>
        <v>2034</v>
      </c>
      <c r="AB3761" s="8" t="str">
        <f>TEXT(Table2[[#This Row],[Application_Date]],"mmmm")</f>
        <v>October</v>
      </c>
      <c r="AC3761" s="1" t="s">
        <v>61</v>
      </c>
      <c r="AD3761" s="1" t="s">
        <v>30</v>
      </c>
      <c r="AE3761" s="1" t="s">
        <v>62</v>
      </c>
    </row>
    <row r="3762" spans="1:31" x14ac:dyDescent="0.25">
      <c r="A3762" s="1" t="s">
        <v>7664</v>
      </c>
      <c r="B3762" s="1" t="str">
        <f>IF(COUNTIF($A$2:A3762,A3762)&gt;1,"Duplicate","Unique")</f>
        <v>Unique</v>
      </c>
      <c r="C3762" s="1" t="s">
        <v>7665</v>
      </c>
      <c r="D3762" s="1" t="s">
        <v>392</v>
      </c>
      <c r="E3762" s="1" t="str">
        <f t="shared" si="407"/>
        <v>Submitted</v>
      </c>
      <c r="F3762" s="1" t="s">
        <v>35</v>
      </c>
      <c r="G3762" s="1">
        <v>55</v>
      </c>
      <c r="H3762" s="1" t="s">
        <v>36</v>
      </c>
      <c r="I3762" s="1" t="s">
        <v>48</v>
      </c>
      <c r="J3762" s="1" t="s">
        <v>70</v>
      </c>
      <c r="K3762" s="4">
        <v>2303686</v>
      </c>
      <c r="L3762" s="4" t="str">
        <f t="shared" si="408"/>
        <v>Submitted</v>
      </c>
      <c r="M3762" s="1">
        <v>873</v>
      </c>
      <c r="N3762" s="1" t="str">
        <f t="shared" si="409"/>
        <v>medium_risk</v>
      </c>
      <c r="O3762" s="1" t="str">
        <f t="shared" si="410"/>
        <v>Excellent</v>
      </c>
      <c r="P3762" s="1" t="str">
        <f t="shared" si="411"/>
        <v>Submitted</v>
      </c>
      <c r="Q3762" s="1" t="str">
        <f t="shared" si="412"/>
        <v>Valid</v>
      </c>
      <c r="R3762" s="1" t="s">
        <v>38</v>
      </c>
      <c r="S3762" s="4">
        <v>1347632</v>
      </c>
      <c r="T3762" s="1">
        <v>12.97</v>
      </c>
      <c r="U3762" s="1">
        <v>180</v>
      </c>
      <c r="V3762" s="1">
        <v>7486.84</v>
      </c>
      <c r="W3762" s="4">
        <f t="shared" si="413"/>
        <v>1456565.5866666667</v>
      </c>
      <c r="X3762" s="1" t="s">
        <v>95</v>
      </c>
      <c r="Y3762" s="1" t="s">
        <v>96</v>
      </c>
      <c r="Z3762" s="8">
        <v>49224</v>
      </c>
      <c r="AA3762" s="8" t="str">
        <f>TEXT(Table2[[#This Row],[Application_Date]],"yyy")</f>
        <v>2034</v>
      </c>
      <c r="AB3762" s="8" t="str">
        <f>TEXT(Table2[[#This Row],[Application_Date]],"mmmm")</f>
        <v>October</v>
      </c>
      <c r="AC3762" s="1" t="s">
        <v>61</v>
      </c>
      <c r="AD3762" s="1" t="s">
        <v>30</v>
      </c>
      <c r="AE3762" s="1" t="s">
        <v>43</v>
      </c>
    </row>
    <row r="3763" spans="1:31" x14ac:dyDescent="0.25">
      <c r="A3763" s="1" t="s">
        <v>7666</v>
      </c>
      <c r="B3763" s="1" t="str">
        <f>IF(COUNTIF($A$2:A3763,A3763)&gt;1,"Duplicate","Unique")</f>
        <v>Unique</v>
      </c>
      <c r="C3763" s="1" t="s">
        <v>7667</v>
      </c>
      <c r="D3763" s="1" t="s">
        <v>157</v>
      </c>
      <c r="E3763" s="1" t="str">
        <f t="shared" si="407"/>
        <v>Submitted</v>
      </c>
      <c r="F3763" s="1" t="s">
        <v>47</v>
      </c>
      <c r="G3763" s="1">
        <v>26</v>
      </c>
      <c r="H3763" s="1" t="s">
        <v>36</v>
      </c>
      <c r="I3763" s="1" t="s">
        <v>48</v>
      </c>
      <c r="J3763" s="1" t="s">
        <v>49</v>
      </c>
      <c r="K3763" s="4">
        <v>1335521</v>
      </c>
      <c r="L3763" s="4" t="str">
        <f t="shared" si="408"/>
        <v>Submitted</v>
      </c>
      <c r="M3763" s="1">
        <v>446</v>
      </c>
      <c r="N3763" s="1" t="str">
        <f t="shared" si="409"/>
        <v>High_risk</v>
      </c>
      <c r="O3763" s="1" t="str">
        <f t="shared" si="410"/>
        <v>Excellent</v>
      </c>
      <c r="P3763" s="1" t="str">
        <f t="shared" si="411"/>
        <v>Submitted</v>
      </c>
      <c r="Q3763" s="1" t="str">
        <f t="shared" si="412"/>
        <v>Valid</v>
      </c>
      <c r="R3763" s="1" t="s">
        <v>6</v>
      </c>
      <c r="S3763" s="4">
        <v>4486801</v>
      </c>
      <c r="T3763" s="1">
        <v>11.57</v>
      </c>
      <c r="U3763" s="1">
        <v>60</v>
      </c>
      <c r="V3763" s="1">
        <v>74780.02</v>
      </c>
      <c r="W3763" s="4">
        <f t="shared" si="413"/>
        <v>4326023.9641666673</v>
      </c>
      <c r="X3763" s="1" t="s">
        <v>1384</v>
      </c>
      <c r="Y3763" s="1" t="s">
        <v>51</v>
      </c>
      <c r="Z3763" s="8">
        <v>49225</v>
      </c>
      <c r="AA3763" s="8" t="str">
        <f>TEXT(Table2[[#This Row],[Application_Date]],"yyy")</f>
        <v>2034</v>
      </c>
      <c r="AB3763" s="8" t="str">
        <f>TEXT(Table2[[#This Row],[Application_Date]],"mmmm")</f>
        <v>October</v>
      </c>
      <c r="AC3763" s="1" t="s">
        <v>61</v>
      </c>
      <c r="AD3763" s="1" t="s">
        <v>30</v>
      </c>
      <c r="AE3763" s="1" t="s">
        <v>31</v>
      </c>
    </row>
    <row r="3764" spans="1:31" x14ac:dyDescent="0.25">
      <c r="A3764" s="1" t="s">
        <v>7668</v>
      </c>
      <c r="B3764" s="1" t="str">
        <f>IF(COUNTIF($A$2:A3764,A3764)&gt;1,"Duplicate","Unique")</f>
        <v>Unique</v>
      </c>
      <c r="C3764" s="1" t="s">
        <v>7669</v>
      </c>
      <c r="D3764" s="1" t="s">
        <v>392</v>
      </c>
      <c r="E3764" s="1" t="str">
        <f t="shared" si="407"/>
        <v>Submitted</v>
      </c>
      <c r="F3764" s="1" t="s">
        <v>47</v>
      </c>
      <c r="G3764" s="1">
        <v>55</v>
      </c>
      <c r="H3764" s="1" t="s">
        <v>36</v>
      </c>
      <c r="I3764" s="1" t="s">
        <v>25</v>
      </c>
      <c r="J3764" s="1" t="s">
        <v>49</v>
      </c>
      <c r="K3764" s="4">
        <v>722446</v>
      </c>
      <c r="L3764" s="4" t="str">
        <f t="shared" si="408"/>
        <v>Submitted</v>
      </c>
      <c r="M3764" s="1">
        <v>563</v>
      </c>
      <c r="N3764" s="1" t="str">
        <f t="shared" si="409"/>
        <v>High_risk</v>
      </c>
      <c r="O3764" s="1" t="str">
        <f t="shared" si="410"/>
        <v>Excellent</v>
      </c>
      <c r="P3764" s="1" t="str">
        <f t="shared" si="411"/>
        <v>Submitted</v>
      </c>
      <c r="Q3764" s="1" t="str">
        <f t="shared" si="412"/>
        <v>Valid</v>
      </c>
      <c r="R3764" s="1" t="s">
        <v>82</v>
      </c>
      <c r="S3764" s="4">
        <v>3737787</v>
      </c>
      <c r="T3764" s="1">
        <v>16.010000000000002</v>
      </c>
      <c r="U3764" s="1">
        <v>12</v>
      </c>
      <c r="V3764" s="1">
        <v>311482.25</v>
      </c>
      <c r="W3764" s="4">
        <f t="shared" si="413"/>
        <v>4987021.4821913755</v>
      </c>
      <c r="X3764" s="1" t="s">
        <v>85</v>
      </c>
      <c r="Y3764" s="1" t="s">
        <v>86</v>
      </c>
      <c r="Z3764" s="8">
        <v>49226</v>
      </c>
      <c r="AA3764" s="8" t="str">
        <f>TEXT(Table2[[#This Row],[Application_Date]],"yyy")</f>
        <v>2034</v>
      </c>
      <c r="AB3764" s="8" t="str">
        <f>TEXT(Table2[[#This Row],[Application_Date]],"mmmm")</f>
        <v>October</v>
      </c>
      <c r="AC3764" s="1" t="s">
        <v>52</v>
      </c>
      <c r="AD3764" s="1" t="s">
        <v>42</v>
      </c>
      <c r="AE3764" s="1" t="s">
        <v>31</v>
      </c>
    </row>
    <row r="3765" spans="1:31" x14ac:dyDescent="0.25">
      <c r="A3765" s="1" t="s">
        <v>7670</v>
      </c>
      <c r="B3765" s="1" t="str">
        <f>IF(COUNTIF($A$2:A3765,A3765)&gt;1,"Duplicate","Unique")</f>
        <v>Unique</v>
      </c>
      <c r="C3765" s="1" t="s">
        <v>7671</v>
      </c>
      <c r="D3765" s="1" t="s">
        <v>130</v>
      </c>
      <c r="E3765" s="1" t="str">
        <f t="shared" si="407"/>
        <v>Submitted</v>
      </c>
      <c r="F3765" s="1" t="s">
        <v>47</v>
      </c>
      <c r="G3765" s="1">
        <v>36</v>
      </c>
      <c r="H3765" s="1" t="s">
        <v>24</v>
      </c>
      <c r="I3765" s="1" t="s">
        <v>48</v>
      </c>
      <c r="J3765" s="1" t="s">
        <v>37</v>
      </c>
      <c r="K3765" s="4">
        <v>657344</v>
      </c>
      <c r="L3765" s="4" t="str">
        <f t="shared" si="408"/>
        <v>Submitted</v>
      </c>
      <c r="M3765" s="1">
        <v>501</v>
      </c>
      <c r="N3765" s="1" t="str">
        <f t="shared" si="409"/>
        <v>High_risk</v>
      </c>
      <c r="O3765" s="1" t="str">
        <f t="shared" si="410"/>
        <v>Excellent</v>
      </c>
      <c r="P3765" s="1" t="str">
        <f t="shared" si="411"/>
        <v>Submitted</v>
      </c>
      <c r="Q3765" s="1" t="str">
        <f t="shared" si="412"/>
        <v>Valid</v>
      </c>
      <c r="R3765" s="1" t="s">
        <v>6</v>
      </c>
      <c r="S3765" s="4">
        <v>598797</v>
      </c>
      <c r="T3765" s="1">
        <v>12.33</v>
      </c>
      <c r="U3765" s="1">
        <v>24</v>
      </c>
      <c r="V3765" s="1">
        <v>24949.88</v>
      </c>
      <c r="W3765" s="4">
        <f t="shared" si="413"/>
        <v>615263.94392413355</v>
      </c>
      <c r="X3765" s="1" t="s">
        <v>105</v>
      </c>
      <c r="Y3765" s="1" t="s">
        <v>106</v>
      </c>
      <c r="Z3765" s="8">
        <v>49227</v>
      </c>
      <c r="AA3765" s="8" t="str">
        <f>TEXT(Table2[[#This Row],[Application_Date]],"yyy")</f>
        <v>2034</v>
      </c>
      <c r="AB3765" s="8" t="str">
        <f>TEXT(Table2[[#This Row],[Application_Date]],"mmmm")</f>
        <v>October</v>
      </c>
      <c r="AC3765" s="1" t="s">
        <v>61</v>
      </c>
      <c r="AD3765" s="1" t="s">
        <v>42</v>
      </c>
      <c r="AE3765" s="1" t="s">
        <v>31</v>
      </c>
    </row>
    <row r="3766" spans="1:31" x14ac:dyDescent="0.25">
      <c r="A3766" s="1" t="s">
        <v>7672</v>
      </c>
      <c r="B3766" s="1" t="str">
        <f>IF(COUNTIF($A$2:A3766,A3766)&gt;1,"Duplicate","Unique")</f>
        <v>Unique</v>
      </c>
      <c r="C3766" s="1" t="s">
        <v>7673</v>
      </c>
      <c r="D3766" s="1" t="s">
        <v>229</v>
      </c>
      <c r="E3766" s="1" t="str">
        <f t="shared" si="407"/>
        <v>Submitted</v>
      </c>
      <c r="F3766" s="1" t="s">
        <v>47</v>
      </c>
      <c r="G3766" s="1">
        <v>45</v>
      </c>
      <c r="H3766" s="1" t="s">
        <v>24</v>
      </c>
      <c r="I3766" s="1" t="s">
        <v>48</v>
      </c>
      <c r="J3766" s="1" t="s">
        <v>26</v>
      </c>
      <c r="K3766" s="4">
        <v>1887132</v>
      </c>
      <c r="L3766" s="4" t="str">
        <f t="shared" si="408"/>
        <v>Submitted</v>
      </c>
      <c r="M3766" s="1">
        <v>311</v>
      </c>
      <c r="N3766" s="1" t="str">
        <f t="shared" si="409"/>
        <v>High_risk</v>
      </c>
      <c r="O3766" s="1" t="str">
        <f t="shared" si="410"/>
        <v>Excellent</v>
      </c>
      <c r="P3766" s="1" t="str">
        <f t="shared" si="411"/>
        <v>Submitted</v>
      </c>
      <c r="Q3766" s="1" t="str">
        <f t="shared" si="412"/>
        <v>Valid</v>
      </c>
      <c r="R3766" s="1" t="s">
        <v>6</v>
      </c>
      <c r="S3766" s="4">
        <v>4202090</v>
      </c>
      <c r="T3766" s="1">
        <v>17.03</v>
      </c>
      <c r="U3766" s="1">
        <v>36</v>
      </c>
      <c r="V3766" s="1">
        <v>116724.72</v>
      </c>
      <c r="W3766" s="4">
        <f t="shared" si="413"/>
        <v>5963466.0583334258</v>
      </c>
      <c r="X3766" s="1" t="s">
        <v>50</v>
      </c>
      <c r="Y3766" s="1" t="s">
        <v>51</v>
      </c>
      <c r="Z3766" s="8">
        <v>49228</v>
      </c>
      <c r="AA3766" s="8" t="str">
        <f>TEXT(Table2[[#This Row],[Application_Date]],"yyy")</f>
        <v>2034</v>
      </c>
      <c r="AB3766" s="8" t="str">
        <f>TEXT(Table2[[#This Row],[Application_Date]],"mmmm")</f>
        <v>October</v>
      </c>
      <c r="AC3766" s="1" t="s">
        <v>61</v>
      </c>
      <c r="AD3766" s="1" t="s">
        <v>42</v>
      </c>
      <c r="AE3766" s="1" t="s">
        <v>66</v>
      </c>
    </row>
    <row r="3767" spans="1:31" x14ac:dyDescent="0.25">
      <c r="A3767" s="1" t="s">
        <v>7674</v>
      </c>
      <c r="B3767" s="1" t="str">
        <f>IF(COUNTIF($A$2:A3767,A3767)&gt;1,"Duplicate","Unique")</f>
        <v>Unique</v>
      </c>
      <c r="C3767" s="1" t="s">
        <v>7675</v>
      </c>
      <c r="D3767" s="1" t="s">
        <v>139</v>
      </c>
      <c r="E3767" s="1" t="str">
        <f t="shared" si="407"/>
        <v>Submitted</v>
      </c>
      <c r="F3767" s="1" t="s">
        <v>47</v>
      </c>
      <c r="G3767" s="1">
        <v>36</v>
      </c>
      <c r="H3767" s="1" t="s">
        <v>24</v>
      </c>
      <c r="I3767" s="1" t="s">
        <v>25</v>
      </c>
      <c r="J3767" s="1" t="s">
        <v>70</v>
      </c>
      <c r="K3767" s="4">
        <v>1353545</v>
      </c>
      <c r="L3767" s="4" t="str">
        <f t="shared" si="408"/>
        <v>Submitted</v>
      </c>
      <c r="M3767" s="1">
        <v>370</v>
      </c>
      <c r="N3767" s="1" t="str">
        <f t="shared" si="409"/>
        <v>High_risk</v>
      </c>
      <c r="O3767" s="1" t="str">
        <f t="shared" si="410"/>
        <v>Excellent</v>
      </c>
      <c r="P3767" s="1" t="str">
        <f t="shared" si="411"/>
        <v>Submitted</v>
      </c>
      <c r="Q3767" s="1" t="str">
        <f t="shared" si="412"/>
        <v>Valid</v>
      </c>
      <c r="R3767" s="1" t="s">
        <v>70</v>
      </c>
      <c r="S3767" s="4">
        <v>2324675</v>
      </c>
      <c r="T3767" s="1">
        <v>13.37</v>
      </c>
      <c r="U3767" s="1">
        <v>60</v>
      </c>
      <c r="V3767" s="1">
        <v>38744.58</v>
      </c>
      <c r="W3767" s="4">
        <f t="shared" si="413"/>
        <v>2590075.395833333</v>
      </c>
      <c r="X3767" s="1" t="s">
        <v>39</v>
      </c>
      <c r="Y3767" s="1" t="s">
        <v>40</v>
      </c>
      <c r="Z3767" s="8">
        <v>49229</v>
      </c>
      <c r="AA3767" s="8" t="str">
        <f>TEXT(Table2[[#This Row],[Application_Date]],"yyy")</f>
        <v>2034</v>
      </c>
      <c r="AB3767" s="8" t="str">
        <f>TEXT(Table2[[#This Row],[Application_Date]],"mmmm")</f>
        <v>October</v>
      </c>
      <c r="AC3767" s="1" t="s">
        <v>61</v>
      </c>
      <c r="AD3767" s="1" t="s">
        <v>42</v>
      </c>
      <c r="AE3767" s="1" t="s">
        <v>31</v>
      </c>
    </row>
    <row r="3768" spans="1:31" x14ac:dyDescent="0.25">
      <c r="A3768" s="1" t="s">
        <v>7676</v>
      </c>
      <c r="B3768" s="1" t="str">
        <f>IF(COUNTIF($A$2:A3768,A3768)&gt;1,"Duplicate","Unique")</f>
        <v>Unique</v>
      </c>
      <c r="C3768" s="1" t="s">
        <v>7677</v>
      </c>
      <c r="D3768" s="1" t="s">
        <v>148</v>
      </c>
      <c r="E3768" s="1" t="str">
        <f t="shared" si="407"/>
        <v>Submitted</v>
      </c>
      <c r="F3768" s="1" t="s">
        <v>47</v>
      </c>
      <c r="G3768" s="1">
        <v>43</v>
      </c>
      <c r="H3768" s="1" t="s">
        <v>36</v>
      </c>
      <c r="I3768" s="1" t="s">
        <v>25</v>
      </c>
      <c r="J3768" s="1" t="s">
        <v>37</v>
      </c>
      <c r="K3768" s="4">
        <v>2311843</v>
      </c>
      <c r="L3768" s="4" t="str">
        <f t="shared" si="408"/>
        <v>Submitted</v>
      </c>
      <c r="M3768" s="1">
        <v>669</v>
      </c>
      <c r="N3768" s="1" t="str">
        <f t="shared" si="409"/>
        <v>low_risk</v>
      </c>
      <c r="O3768" s="1" t="str">
        <f t="shared" si="410"/>
        <v>Excellent</v>
      </c>
      <c r="P3768" s="1" t="str">
        <f t="shared" si="411"/>
        <v>Submitted</v>
      </c>
      <c r="Q3768" s="1" t="str">
        <f t="shared" si="412"/>
        <v>Valid</v>
      </c>
      <c r="R3768" s="1" t="s">
        <v>38</v>
      </c>
      <c r="S3768" s="4">
        <v>2916604</v>
      </c>
      <c r="T3768" s="1">
        <v>18.29</v>
      </c>
      <c r="U3768" s="1">
        <v>120</v>
      </c>
      <c r="V3768" s="1">
        <v>24305.03</v>
      </c>
      <c r="W3768" s="4">
        <f t="shared" si="413"/>
        <v>4445390.5966666667</v>
      </c>
      <c r="X3768" s="1" t="s">
        <v>85</v>
      </c>
      <c r="Y3768" s="1" t="s">
        <v>86</v>
      </c>
      <c r="Z3768" s="8">
        <v>49230</v>
      </c>
      <c r="AA3768" s="8" t="str">
        <f>TEXT(Table2[[#This Row],[Application_Date]],"yyy")</f>
        <v>2034</v>
      </c>
      <c r="AB3768" s="8" t="str">
        <f>TEXT(Table2[[#This Row],[Application_Date]],"mmmm")</f>
        <v>October</v>
      </c>
      <c r="AC3768" s="1" t="s">
        <v>61</v>
      </c>
      <c r="AD3768" s="1" t="s">
        <v>42</v>
      </c>
      <c r="AE3768" s="1" t="s">
        <v>43</v>
      </c>
    </row>
    <row r="3769" spans="1:31" x14ac:dyDescent="0.25">
      <c r="A3769" s="1" t="s">
        <v>7678</v>
      </c>
      <c r="B3769" s="1" t="str">
        <f>IF(COUNTIF($A$2:A3769,A3769)&gt;1,"Duplicate","Unique")</f>
        <v>Unique</v>
      </c>
      <c r="C3769" s="1" t="s">
        <v>7679</v>
      </c>
      <c r="D3769" s="1" t="s">
        <v>34</v>
      </c>
      <c r="E3769" s="1" t="str">
        <f t="shared" si="407"/>
        <v>Submitted</v>
      </c>
      <c r="F3769" s="1" t="s">
        <v>35</v>
      </c>
      <c r="G3769" s="1">
        <v>41</v>
      </c>
      <c r="H3769" s="1" t="s">
        <v>36</v>
      </c>
      <c r="I3769" s="1" t="s">
        <v>48</v>
      </c>
      <c r="J3769" s="1" t="s">
        <v>37</v>
      </c>
      <c r="K3769" s="4">
        <v>2342815</v>
      </c>
      <c r="L3769" s="4" t="str">
        <f t="shared" si="408"/>
        <v>Submitted</v>
      </c>
      <c r="M3769" s="1">
        <v>574</v>
      </c>
      <c r="N3769" s="1" t="str">
        <f t="shared" si="409"/>
        <v>High_risk</v>
      </c>
      <c r="O3769" s="1" t="str">
        <f t="shared" si="410"/>
        <v>Excellent</v>
      </c>
      <c r="P3769" s="1" t="str">
        <f t="shared" si="411"/>
        <v>Submitted</v>
      </c>
      <c r="Q3769" s="1" t="str">
        <f t="shared" si="412"/>
        <v>Valid</v>
      </c>
      <c r="R3769" s="1" t="s">
        <v>6</v>
      </c>
      <c r="S3769" s="4">
        <v>2139626</v>
      </c>
      <c r="T3769" s="1">
        <v>17.84</v>
      </c>
      <c r="U3769" s="1">
        <v>60</v>
      </c>
      <c r="V3769" s="1">
        <v>35660.43</v>
      </c>
      <c r="W3769" s="4">
        <f t="shared" si="413"/>
        <v>3180910.6533333333</v>
      </c>
      <c r="X3769" s="1" t="s">
        <v>85</v>
      </c>
      <c r="Y3769" s="1" t="s">
        <v>86</v>
      </c>
      <c r="Z3769" s="8">
        <v>49231</v>
      </c>
      <c r="AA3769" s="8" t="str">
        <f>TEXT(Table2[[#This Row],[Application_Date]],"yyy")</f>
        <v>2034</v>
      </c>
      <c r="AB3769" s="8" t="str">
        <f>TEXT(Table2[[#This Row],[Application_Date]],"mmmm")</f>
        <v>October</v>
      </c>
      <c r="AC3769" s="1" t="s">
        <v>61</v>
      </c>
      <c r="AD3769" s="1" t="s">
        <v>30</v>
      </c>
      <c r="AE3769" s="1" t="s">
        <v>62</v>
      </c>
    </row>
    <row r="3770" spans="1:31" x14ac:dyDescent="0.25">
      <c r="A3770" s="1" t="s">
        <v>7680</v>
      </c>
      <c r="B3770" s="1" t="str">
        <f>IF(COUNTIF($A$2:A3770,A3770)&gt;1,"Duplicate","Unique")</f>
        <v>Unique</v>
      </c>
      <c r="C3770" s="1" t="s">
        <v>7681</v>
      </c>
      <c r="D3770" s="1" t="s">
        <v>148</v>
      </c>
      <c r="E3770" s="1" t="str">
        <f t="shared" si="407"/>
        <v>Submitted</v>
      </c>
      <c r="F3770" s="1" t="s">
        <v>35</v>
      </c>
      <c r="G3770" s="1">
        <v>59</v>
      </c>
      <c r="H3770" s="1" t="s">
        <v>24</v>
      </c>
      <c r="I3770" s="1" t="s">
        <v>48</v>
      </c>
      <c r="J3770" s="1" t="s">
        <v>26</v>
      </c>
      <c r="K3770" s="4">
        <v>618891</v>
      </c>
      <c r="L3770" s="4" t="str">
        <f t="shared" si="408"/>
        <v>Submitted</v>
      </c>
      <c r="M3770" s="1">
        <v>817</v>
      </c>
      <c r="N3770" s="1" t="str">
        <f t="shared" si="409"/>
        <v>medium_risk</v>
      </c>
      <c r="O3770" s="1" t="str">
        <f t="shared" si="410"/>
        <v>Excellent</v>
      </c>
      <c r="P3770" s="1" t="str">
        <f t="shared" si="411"/>
        <v>Submitted</v>
      </c>
      <c r="Q3770" s="1" t="str">
        <f t="shared" si="412"/>
        <v>Valid</v>
      </c>
      <c r="R3770" s="1" t="s">
        <v>82</v>
      </c>
      <c r="S3770" s="4">
        <v>849389</v>
      </c>
      <c r="T3770" s="1">
        <v>15.58</v>
      </c>
      <c r="U3770" s="1">
        <v>24</v>
      </c>
      <c r="V3770" s="1">
        <v>35391.21</v>
      </c>
      <c r="W3770" s="4">
        <f t="shared" si="413"/>
        <v>1102790.0540032457</v>
      </c>
      <c r="X3770" s="1" t="s">
        <v>39</v>
      </c>
      <c r="Y3770" s="1" t="s">
        <v>40</v>
      </c>
      <c r="Z3770" s="8">
        <v>49232</v>
      </c>
      <c r="AA3770" s="8" t="str">
        <f>TEXT(Table2[[#This Row],[Application_Date]],"yyy")</f>
        <v>2034</v>
      </c>
      <c r="AB3770" s="8" t="str">
        <f>TEXT(Table2[[#This Row],[Application_Date]],"mmmm")</f>
        <v>October</v>
      </c>
      <c r="AC3770" s="1" t="s">
        <v>52</v>
      </c>
      <c r="AD3770" s="1" t="s">
        <v>42</v>
      </c>
      <c r="AE3770" s="1" t="s">
        <v>62</v>
      </c>
    </row>
    <row r="3771" spans="1:31" x14ac:dyDescent="0.25">
      <c r="A3771" s="1" t="s">
        <v>7682</v>
      </c>
      <c r="B3771" s="1" t="str">
        <f>IF(COUNTIF($A$2:A3771,A3771)&gt;1,"Duplicate","Unique")</f>
        <v>Unique</v>
      </c>
      <c r="C3771" s="1" t="s">
        <v>7683</v>
      </c>
      <c r="D3771" s="1" t="s">
        <v>99</v>
      </c>
      <c r="E3771" s="1" t="str">
        <f t="shared" si="407"/>
        <v>Submitted</v>
      </c>
      <c r="F3771" s="1" t="s">
        <v>35</v>
      </c>
      <c r="G3771" s="1">
        <v>62</v>
      </c>
      <c r="H3771" s="1" t="s">
        <v>36</v>
      </c>
      <c r="I3771" s="1" t="s">
        <v>25</v>
      </c>
      <c r="J3771" s="1" t="s">
        <v>26</v>
      </c>
      <c r="K3771" s="4">
        <v>1770205</v>
      </c>
      <c r="L3771" s="4" t="str">
        <f t="shared" si="408"/>
        <v>Submitted</v>
      </c>
      <c r="M3771" s="1">
        <v>671</v>
      </c>
      <c r="N3771" s="1" t="str">
        <f t="shared" si="409"/>
        <v>low_risk</v>
      </c>
      <c r="O3771" s="1" t="str">
        <f t="shared" si="410"/>
        <v>Excellent</v>
      </c>
      <c r="P3771" s="1" t="str">
        <f t="shared" si="411"/>
        <v>Submitted</v>
      </c>
      <c r="Q3771" s="1" t="str">
        <f t="shared" si="412"/>
        <v>Valid</v>
      </c>
      <c r="R3771" s="1" t="s">
        <v>82</v>
      </c>
      <c r="S3771" s="4">
        <v>3929884</v>
      </c>
      <c r="T3771" s="1">
        <v>8.14</v>
      </c>
      <c r="U3771" s="1">
        <v>36</v>
      </c>
      <c r="V3771" s="1">
        <v>109163.44</v>
      </c>
      <c r="W3771" s="4">
        <f t="shared" si="413"/>
        <v>2665771.3347231452</v>
      </c>
      <c r="X3771" s="1" t="s">
        <v>39</v>
      </c>
      <c r="Y3771" s="1" t="s">
        <v>40</v>
      </c>
      <c r="Z3771" s="8">
        <v>49233</v>
      </c>
      <c r="AA3771" s="8" t="str">
        <f>TEXT(Table2[[#This Row],[Application_Date]],"yyy")</f>
        <v>2034</v>
      </c>
      <c r="AB3771" s="8" t="str">
        <f>TEXT(Table2[[#This Row],[Application_Date]],"mmmm")</f>
        <v>October</v>
      </c>
      <c r="AC3771" s="1" t="s">
        <v>52</v>
      </c>
      <c r="AD3771" s="1" t="s">
        <v>30</v>
      </c>
      <c r="AE3771" s="1" t="s">
        <v>66</v>
      </c>
    </row>
    <row r="3772" spans="1:31" x14ac:dyDescent="0.25">
      <c r="A3772" s="1" t="s">
        <v>7684</v>
      </c>
      <c r="B3772" s="1" t="str">
        <f>IF(COUNTIF($A$2:A3772,A3772)&gt;1,"Duplicate","Unique")</f>
        <v>Unique</v>
      </c>
      <c r="C3772" s="1" t="s">
        <v>7685</v>
      </c>
      <c r="D3772" s="1" t="s">
        <v>115</v>
      </c>
      <c r="E3772" s="1" t="str">
        <f t="shared" si="407"/>
        <v>Submitted</v>
      </c>
      <c r="F3772" s="1" t="s">
        <v>47</v>
      </c>
      <c r="G3772" s="1">
        <v>22</v>
      </c>
      <c r="H3772" s="1" t="s">
        <v>36</v>
      </c>
      <c r="I3772" s="1" t="s">
        <v>48</v>
      </c>
      <c r="J3772" s="1" t="s">
        <v>26</v>
      </c>
      <c r="K3772" s="4">
        <v>295278</v>
      </c>
      <c r="L3772" s="4" t="str">
        <f t="shared" si="408"/>
        <v>Submitted</v>
      </c>
      <c r="M3772" s="1">
        <v>835</v>
      </c>
      <c r="N3772" s="1" t="str">
        <f t="shared" si="409"/>
        <v>medium_risk</v>
      </c>
      <c r="O3772" s="1" t="str">
        <f t="shared" si="410"/>
        <v>Excellent</v>
      </c>
      <c r="P3772" s="1" t="str">
        <f t="shared" si="411"/>
        <v>Submitted</v>
      </c>
      <c r="Q3772" s="1" t="str">
        <f t="shared" si="412"/>
        <v>Valid</v>
      </c>
      <c r="R3772" s="1" t="s">
        <v>27</v>
      </c>
      <c r="S3772" s="4">
        <v>1613973</v>
      </c>
      <c r="T3772" s="1">
        <v>16.079999999999998</v>
      </c>
      <c r="U3772" s="1">
        <v>180</v>
      </c>
      <c r="V3772" s="1">
        <v>8966.52</v>
      </c>
      <c r="W3772" s="4">
        <f t="shared" si="413"/>
        <v>2162723.8199999998</v>
      </c>
      <c r="X3772" s="1" t="s">
        <v>59</v>
      </c>
      <c r="Y3772" s="1" t="s">
        <v>60</v>
      </c>
      <c r="Z3772" s="8">
        <v>49234</v>
      </c>
      <c r="AA3772" s="8" t="str">
        <f>TEXT(Table2[[#This Row],[Application_Date]],"yyy")</f>
        <v>2034</v>
      </c>
      <c r="AB3772" s="8" t="str">
        <f>TEXT(Table2[[#This Row],[Application_Date]],"mmmm")</f>
        <v>October</v>
      </c>
      <c r="AC3772" s="1" t="s">
        <v>61</v>
      </c>
      <c r="AD3772" s="1" t="s">
        <v>30</v>
      </c>
      <c r="AE3772" s="1" t="s">
        <v>62</v>
      </c>
    </row>
    <row r="3773" spans="1:31" x14ac:dyDescent="0.25">
      <c r="A3773" s="1" t="s">
        <v>7686</v>
      </c>
      <c r="B3773" s="1" t="str">
        <f>IF(COUNTIF($A$2:A3773,A3773)&gt;1,"Duplicate","Unique")</f>
        <v>Unique</v>
      </c>
      <c r="C3773" s="1" t="s">
        <v>7687</v>
      </c>
      <c r="D3773" s="1" t="s">
        <v>454</v>
      </c>
      <c r="E3773" s="1" t="str">
        <f t="shared" si="407"/>
        <v>Submitted</v>
      </c>
      <c r="F3773" s="1" t="s">
        <v>35</v>
      </c>
      <c r="G3773" s="1">
        <v>34</v>
      </c>
      <c r="H3773" s="1" t="s">
        <v>24</v>
      </c>
      <c r="I3773" s="1" t="s">
        <v>48</v>
      </c>
      <c r="J3773" s="1" t="s">
        <v>37</v>
      </c>
      <c r="K3773" s="4">
        <v>693258</v>
      </c>
      <c r="L3773" s="4" t="str">
        <f t="shared" si="408"/>
        <v>Submitted</v>
      </c>
      <c r="M3773" s="1">
        <v>886</v>
      </c>
      <c r="N3773" s="1" t="str">
        <f t="shared" si="409"/>
        <v>medium_risk</v>
      </c>
      <c r="O3773" s="1" t="str">
        <f t="shared" si="410"/>
        <v>Excellent</v>
      </c>
      <c r="P3773" s="1" t="str">
        <f t="shared" si="411"/>
        <v>Submitted</v>
      </c>
      <c r="Q3773" s="1" t="str">
        <f t="shared" si="412"/>
        <v>Valid</v>
      </c>
      <c r="R3773" s="1" t="s">
        <v>38</v>
      </c>
      <c r="S3773" s="4">
        <v>767084</v>
      </c>
      <c r="T3773" s="1">
        <v>13.8</v>
      </c>
      <c r="U3773" s="1">
        <v>36</v>
      </c>
      <c r="V3773" s="1">
        <v>21307.89</v>
      </c>
      <c r="W3773" s="4">
        <f t="shared" si="413"/>
        <v>882146.60000095027</v>
      </c>
      <c r="X3773" s="1" t="s">
        <v>95</v>
      </c>
      <c r="Y3773" s="1" t="s">
        <v>96</v>
      </c>
      <c r="Z3773" s="8">
        <v>49235</v>
      </c>
      <c r="AA3773" s="8" t="str">
        <f>TEXT(Table2[[#This Row],[Application_Date]],"yyy")</f>
        <v>2034</v>
      </c>
      <c r="AB3773" s="8" t="str">
        <f>TEXT(Table2[[#This Row],[Application_Date]],"mmmm")</f>
        <v>October</v>
      </c>
      <c r="AC3773" s="1" t="s">
        <v>61</v>
      </c>
      <c r="AD3773" s="1" t="s">
        <v>30</v>
      </c>
      <c r="AE3773" s="1" t="s">
        <v>66</v>
      </c>
    </row>
    <row r="3774" spans="1:31" x14ac:dyDescent="0.25">
      <c r="A3774" s="1" t="s">
        <v>7688</v>
      </c>
      <c r="B3774" s="1" t="str">
        <f>IF(COUNTIF($A$2:A3774,A3774)&gt;1,"Duplicate","Unique")</f>
        <v>Unique</v>
      </c>
      <c r="C3774" s="1" t="s">
        <v>7689</v>
      </c>
      <c r="D3774" s="1" t="s">
        <v>23</v>
      </c>
      <c r="E3774" s="1" t="str">
        <f t="shared" si="407"/>
        <v>Submitted</v>
      </c>
      <c r="F3774" s="1" t="s">
        <v>35</v>
      </c>
      <c r="G3774" s="1">
        <v>25</v>
      </c>
      <c r="H3774" s="1" t="s">
        <v>36</v>
      </c>
      <c r="I3774" s="1" t="s">
        <v>48</v>
      </c>
      <c r="J3774" s="1" t="s">
        <v>70</v>
      </c>
      <c r="K3774" s="4">
        <v>811583</v>
      </c>
      <c r="L3774" s="4" t="str">
        <f t="shared" si="408"/>
        <v>Submitted</v>
      </c>
      <c r="M3774" s="1">
        <v>557</v>
      </c>
      <c r="N3774" s="1" t="str">
        <f t="shared" si="409"/>
        <v>High_risk</v>
      </c>
      <c r="O3774" s="1" t="str">
        <f t="shared" si="410"/>
        <v>Excellent</v>
      </c>
      <c r="P3774" s="1" t="str">
        <f t="shared" si="411"/>
        <v>Submitted</v>
      </c>
      <c r="Q3774" s="1" t="str">
        <f t="shared" si="412"/>
        <v>Valid</v>
      </c>
      <c r="R3774" s="1" t="s">
        <v>82</v>
      </c>
      <c r="S3774" s="4">
        <v>310425</v>
      </c>
      <c r="T3774" s="1">
        <v>9.23</v>
      </c>
      <c r="U3774" s="1">
        <v>24</v>
      </c>
      <c r="V3774" s="1">
        <v>12934.38</v>
      </c>
      <c r="W3774" s="4">
        <f t="shared" si="413"/>
        <v>238768.83260192611</v>
      </c>
      <c r="X3774" s="1" t="s">
        <v>95</v>
      </c>
      <c r="Y3774" s="1" t="s">
        <v>96</v>
      </c>
      <c r="Z3774" s="8">
        <v>49236</v>
      </c>
      <c r="AA3774" s="8" t="str">
        <f>TEXT(Table2[[#This Row],[Application_Date]],"yyy")</f>
        <v>2034</v>
      </c>
      <c r="AB3774" s="8" t="str">
        <f>TEXT(Table2[[#This Row],[Application_Date]],"mmmm")</f>
        <v>October</v>
      </c>
      <c r="AC3774" s="1" t="s">
        <v>61</v>
      </c>
      <c r="AD3774" s="1" t="s">
        <v>42</v>
      </c>
      <c r="AE3774" s="1" t="s">
        <v>62</v>
      </c>
    </row>
    <row r="3775" spans="1:31" x14ac:dyDescent="0.25">
      <c r="A3775" s="1" t="s">
        <v>7690</v>
      </c>
      <c r="B3775" s="1" t="str">
        <f>IF(COUNTIF($A$2:A3775,A3775)&gt;1,"Duplicate","Unique")</f>
        <v>Unique</v>
      </c>
      <c r="C3775" s="1" t="s">
        <v>7691</v>
      </c>
      <c r="D3775" s="1" t="s">
        <v>461</v>
      </c>
      <c r="E3775" s="1" t="str">
        <f t="shared" si="407"/>
        <v>Submitted</v>
      </c>
      <c r="F3775" s="1" t="s">
        <v>35</v>
      </c>
      <c r="G3775" s="1">
        <v>44</v>
      </c>
      <c r="H3775" s="1" t="s">
        <v>24</v>
      </c>
      <c r="I3775" s="1" t="s">
        <v>48</v>
      </c>
      <c r="J3775" s="1" t="s">
        <v>49</v>
      </c>
      <c r="K3775" s="4">
        <v>604491</v>
      </c>
      <c r="L3775" s="4" t="str">
        <f t="shared" si="408"/>
        <v>Submitted</v>
      </c>
      <c r="M3775" s="1">
        <v>385</v>
      </c>
      <c r="N3775" s="1" t="str">
        <f t="shared" si="409"/>
        <v>High_risk</v>
      </c>
      <c r="O3775" s="1" t="str">
        <f t="shared" si="410"/>
        <v>Excellent</v>
      </c>
      <c r="P3775" s="1" t="str">
        <f t="shared" si="411"/>
        <v>Submitted</v>
      </c>
      <c r="Q3775" s="1" t="str">
        <f t="shared" si="412"/>
        <v>Valid</v>
      </c>
      <c r="R3775" s="1" t="s">
        <v>6</v>
      </c>
      <c r="S3775" s="4">
        <v>1683304</v>
      </c>
      <c r="T3775" s="1">
        <v>17.36</v>
      </c>
      <c r="U3775" s="1">
        <v>12</v>
      </c>
      <c r="V3775" s="1">
        <v>140275.32999999999</v>
      </c>
      <c r="W3775" s="4">
        <f t="shared" si="413"/>
        <v>2435232.7094657719</v>
      </c>
      <c r="X3775" s="1" t="s">
        <v>28</v>
      </c>
      <c r="Y3775" s="1" t="s">
        <v>29</v>
      </c>
      <c r="Z3775" s="8">
        <v>49237</v>
      </c>
      <c r="AA3775" s="8" t="str">
        <f>TEXT(Table2[[#This Row],[Application_Date]],"yyy")</f>
        <v>2034</v>
      </c>
      <c r="AB3775" s="8" t="str">
        <f>TEXT(Table2[[#This Row],[Application_Date]],"mmmm")</f>
        <v>October</v>
      </c>
      <c r="AC3775" s="1" t="s">
        <v>61</v>
      </c>
      <c r="AD3775" s="1" t="s">
        <v>42</v>
      </c>
      <c r="AE3775" s="1" t="s">
        <v>66</v>
      </c>
    </row>
    <row r="3776" spans="1:31" x14ac:dyDescent="0.25">
      <c r="A3776" s="1" t="s">
        <v>7692</v>
      </c>
      <c r="B3776" s="1" t="str">
        <f>IF(COUNTIF($A$2:A3776,A3776)&gt;1,"Duplicate","Unique")</f>
        <v>Unique</v>
      </c>
      <c r="C3776" s="1" t="s">
        <v>7693</v>
      </c>
      <c r="D3776" s="1" t="s">
        <v>130</v>
      </c>
      <c r="E3776" s="1" t="str">
        <f t="shared" si="407"/>
        <v>Submitted</v>
      </c>
      <c r="F3776" s="1" t="s">
        <v>35</v>
      </c>
      <c r="G3776" s="1">
        <v>25</v>
      </c>
      <c r="H3776" s="1" t="s">
        <v>36</v>
      </c>
      <c r="I3776" s="1" t="s">
        <v>48</v>
      </c>
      <c r="J3776" s="1" t="s">
        <v>26</v>
      </c>
      <c r="K3776" s="4">
        <v>767304</v>
      </c>
      <c r="L3776" s="4" t="str">
        <f t="shared" si="408"/>
        <v>Submitted</v>
      </c>
      <c r="M3776" s="1">
        <v>394</v>
      </c>
      <c r="N3776" s="1" t="str">
        <f t="shared" si="409"/>
        <v>High_risk</v>
      </c>
      <c r="O3776" s="1" t="str">
        <f t="shared" si="410"/>
        <v>Excellent</v>
      </c>
      <c r="P3776" s="1" t="str">
        <f t="shared" si="411"/>
        <v>Submitted</v>
      </c>
      <c r="Q3776" s="1" t="str">
        <f t="shared" si="412"/>
        <v>Valid</v>
      </c>
      <c r="R3776" s="1" t="s">
        <v>38</v>
      </c>
      <c r="S3776" s="4">
        <v>2114023</v>
      </c>
      <c r="T3776" s="1">
        <v>16.88</v>
      </c>
      <c r="U3776" s="1">
        <v>60</v>
      </c>
      <c r="V3776" s="1">
        <v>35233.72</v>
      </c>
      <c r="W3776" s="4">
        <f t="shared" si="413"/>
        <v>2973725.6866666665</v>
      </c>
      <c r="X3776" s="1" t="s">
        <v>105</v>
      </c>
      <c r="Y3776" s="1" t="s">
        <v>106</v>
      </c>
      <c r="Z3776" s="8">
        <v>49238</v>
      </c>
      <c r="AA3776" s="8" t="str">
        <f>TEXT(Table2[[#This Row],[Application_Date]],"yyy")</f>
        <v>2034</v>
      </c>
      <c r="AB3776" s="8" t="str">
        <f>TEXT(Table2[[#This Row],[Application_Date]],"mmmm")</f>
        <v>October</v>
      </c>
      <c r="AC3776" s="1" t="s">
        <v>61</v>
      </c>
      <c r="AD3776" s="1" t="s">
        <v>42</v>
      </c>
      <c r="AE3776" s="1" t="s">
        <v>31</v>
      </c>
    </row>
    <row r="3777" spans="1:31" x14ac:dyDescent="0.25">
      <c r="A3777" s="1" t="s">
        <v>7694</v>
      </c>
      <c r="B3777" s="1" t="str">
        <f>IF(COUNTIF($A$2:A3777,A3777)&gt;1,"Duplicate","Unique")</f>
        <v>Unique</v>
      </c>
      <c r="C3777" s="1" t="s">
        <v>7695</v>
      </c>
      <c r="D3777" s="1" t="s">
        <v>433</v>
      </c>
      <c r="E3777" s="1" t="str">
        <f t="shared" si="407"/>
        <v>Submitted</v>
      </c>
      <c r="F3777" s="1" t="s">
        <v>35</v>
      </c>
      <c r="G3777" s="1">
        <v>32</v>
      </c>
      <c r="H3777" s="1" t="s">
        <v>24</v>
      </c>
      <c r="I3777" s="1" t="s">
        <v>48</v>
      </c>
      <c r="J3777" s="1" t="s">
        <v>37</v>
      </c>
      <c r="K3777" s="4">
        <v>1548620</v>
      </c>
      <c r="L3777" s="4" t="str">
        <f t="shared" si="408"/>
        <v>Submitted</v>
      </c>
      <c r="M3777" s="1">
        <v>585</v>
      </c>
      <c r="N3777" s="1" t="str">
        <f t="shared" si="409"/>
        <v>High_risk</v>
      </c>
      <c r="O3777" s="1" t="str">
        <f t="shared" si="410"/>
        <v>Excellent</v>
      </c>
      <c r="P3777" s="1" t="str">
        <f t="shared" si="411"/>
        <v>Submitted</v>
      </c>
      <c r="Q3777" s="1" t="str">
        <f t="shared" si="412"/>
        <v>Valid</v>
      </c>
      <c r="R3777" s="1" t="s">
        <v>6</v>
      </c>
      <c r="S3777" s="4">
        <v>1347476</v>
      </c>
      <c r="T3777" s="1">
        <v>17.309999999999999</v>
      </c>
      <c r="U3777" s="1">
        <v>180</v>
      </c>
      <c r="V3777" s="1">
        <v>7485.98</v>
      </c>
      <c r="W3777" s="4">
        <f t="shared" si="413"/>
        <v>1943734.13</v>
      </c>
      <c r="X3777" s="1" t="s">
        <v>28</v>
      </c>
      <c r="Y3777" s="1" t="s">
        <v>29</v>
      </c>
      <c r="Z3777" s="8">
        <v>49239</v>
      </c>
      <c r="AA3777" s="8" t="str">
        <f>TEXT(Table2[[#This Row],[Application_Date]],"yyy")</f>
        <v>2034</v>
      </c>
      <c r="AB3777" s="8" t="str">
        <f>TEXT(Table2[[#This Row],[Application_Date]],"mmmm")</f>
        <v>October</v>
      </c>
      <c r="AC3777" s="1" t="s">
        <v>41</v>
      </c>
      <c r="AD3777" s="1" t="s">
        <v>30</v>
      </c>
      <c r="AE3777" s="1" t="s">
        <v>31</v>
      </c>
    </row>
    <row r="3778" spans="1:31" x14ac:dyDescent="0.25">
      <c r="A3778" s="1" t="s">
        <v>7696</v>
      </c>
      <c r="B3778" s="1" t="str">
        <f>IF(COUNTIF($A$2:A3778,A3778)&gt;1,"Duplicate","Unique")</f>
        <v>Unique</v>
      </c>
      <c r="C3778" s="1" t="s">
        <v>7697</v>
      </c>
      <c r="D3778" s="1" t="s">
        <v>361</v>
      </c>
      <c r="E3778" s="1" t="str">
        <f t="shared" ref="E3778:E3841" si="414">IF(C3778="","Missing","Submitted")</f>
        <v>Submitted</v>
      </c>
      <c r="F3778" s="1" t="s">
        <v>47</v>
      </c>
      <c r="G3778" s="1">
        <v>19</v>
      </c>
      <c r="H3778" s="1" t="s">
        <v>24</v>
      </c>
      <c r="I3778" s="1" t="s">
        <v>25</v>
      </c>
      <c r="J3778" s="1" t="s">
        <v>70</v>
      </c>
      <c r="K3778" s="4">
        <v>1837479</v>
      </c>
      <c r="L3778" s="4" t="str">
        <f t="shared" ref="L3778:L3841" si="415">IF(K3778="","Missing","Submitted")</f>
        <v>Submitted</v>
      </c>
      <c r="M3778" s="1">
        <v>881</v>
      </c>
      <c r="N3778" s="1" t="str">
        <f t="shared" ref="N3778:N3841" si="416">IF(M3778&lt;600,"High_risk",IF(M3778&gt;=750,"medium_risk","low_risk"))</f>
        <v>medium_risk</v>
      </c>
      <c r="O3778" s="1" t="str">
        <f t="shared" ref="O3778:O3841" si="417">IF(J3779&lt;503,"Poor",IF(J3779&lt;=550,"Fair",IF(J3779&lt;=750,"Good","Excellent")))</f>
        <v>Excellent</v>
      </c>
      <c r="P3778" s="1" t="str">
        <f t="shared" ref="P3778:P3841" si="418">IF(S3778="","Missing","Submitted")</f>
        <v>Submitted</v>
      </c>
      <c r="Q3778" s="1" t="str">
        <f t="shared" ref="Q3778:Q3841" si="419">IF(AND(M3778&gt;=300,M3778&lt;=900),"Valid","Invalid")</f>
        <v>Valid</v>
      </c>
      <c r="R3778" s="1" t="s">
        <v>38</v>
      </c>
      <c r="S3778" s="4">
        <v>2622589</v>
      </c>
      <c r="T3778" s="1">
        <v>13.9</v>
      </c>
      <c r="U3778" s="1">
        <v>60</v>
      </c>
      <c r="V3778" s="1">
        <v>43709.82</v>
      </c>
      <c r="W3778" s="4">
        <f t="shared" ref="W3778:W3841" si="420">PMT(T3778/12,U3778,-S3778)</f>
        <v>3037832.2583333338</v>
      </c>
      <c r="X3778" s="1" t="s">
        <v>85</v>
      </c>
      <c r="Y3778" s="1" t="s">
        <v>86</v>
      </c>
      <c r="Z3778" s="8">
        <v>49240</v>
      </c>
      <c r="AA3778" s="8" t="str">
        <f>TEXT(Table2[[#This Row],[Application_Date]],"yyy")</f>
        <v>2034</v>
      </c>
      <c r="AB3778" s="8" t="str">
        <f>TEXT(Table2[[#This Row],[Application_Date]],"mmmm")</f>
        <v>October</v>
      </c>
      <c r="AC3778" s="1" t="s">
        <v>61</v>
      </c>
      <c r="AD3778" s="1" t="s">
        <v>30</v>
      </c>
      <c r="AE3778" s="1" t="s">
        <v>31</v>
      </c>
    </row>
    <row r="3779" spans="1:31" x14ac:dyDescent="0.25">
      <c r="A3779" s="1" t="s">
        <v>7698</v>
      </c>
      <c r="B3779" s="1" t="str">
        <f>IF(COUNTIF($A$2:A3779,A3779)&gt;1,"Duplicate","Unique")</f>
        <v>Unique</v>
      </c>
      <c r="C3779" s="1" t="s">
        <v>7699</v>
      </c>
      <c r="D3779" s="1" t="s">
        <v>112</v>
      </c>
      <c r="E3779" s="1" t="str">
        <f t="shared" si="414"/>
        <v>Submitted</v>
      </c>
      <c r="F3779" s="1" t="s">
        <v>35</v>
      </c>
      <c r="G3779" s="1">
        <v>20</v>
      </c>
      <c r="H3779" s="1" t="s">
        <v>36</v>
      </c>
      <c r="I3779" s="1" t="s">
        <v>25</v>
      </c>
      <c r="J3779" s="1" t="s">
        <v>49</v>
      </c>
      <c r="K3779" s="4">
        <v>2433879</v>
      </c>
      <c r="L3779" s="4" t="str">
        <f t="shared" si="415"/>
        <v>Submitted</v>
      </c>
      <c r="M3779" s="1">
        <v>818</v>
      </c>
      <c r="N3779" s="1" t="str">
        <f t="shared" si="416"/>
        <v>medium_risk</v>
      </c>
      <c r="O3779" s="1" t="str">
        <f t="shared" si="417"/>
        <v>Excellent</v>
      </c>
      <c r="P3779" s="1" t="str">
        <f t="shared" si="418"/>
        <v>Submitted</v>
      </c>
      <c r="Q3779" s="1" t="str">
        <f t="shared" si="419"/>
        <v>Valid</v>
      </c>
      <c r="R3779" s="1" t="s">
        <v>70</v>
      </c>
      <c r="S3779" s="4">
        <v>1417824</v>
      </c>
      <c r="T3779" s="1">
        <v>7.4</v>
      </c>
      <c r="U3779" s="1">
        <v>36</v>
      </c>
      <c r="V3779" s="1">
        <v>39384</v>
      </c>
      <c r="W3779" s="4">
        <f t="shared" si="420"/>
        <v>874324.82699823612</v>
      </c>
      <c r="X3779" s="1" t="s">
        <v>2121</v>
      </c>
      <c r="Y3779" s="1" t="s">
        <v>29</v>
      </c>
      <c r="Z3779" s="8">
        <v>49241</v>
      </c>
      <c r="AA3779" s="8" t="str">
        <f>TEXT(Table2[[#This Row],[Application_Date]],"yyy")</f>
        <v>2034</v>
      </c>
      <c r="AB3779" s="8" t="str">
        <f>TEXT(Table2[[#This Row],[Application_Date]],"mmmm")</f>
        <v>October</v>
      </c>
      <c r="AC3779" s="1" t="s">
        <v>52</v>
      </c>
      <c r="AD3779" s="1" t="s">
        <v>42</v>
      </c>
      <c r="AE3779" s="1" t="s">
        <v>66</v>
      </c>
    </row>
    <row r="3780" spans="1:31" x14ac:dyDescent="0.25">
      <c r="A3780" s="1" t="s">
        <v>7700</v>
      </c>
      <c r="B3780" s="1" t="str">
        <f>IF(COUNTIF($A$2:A3780,A3780)&gt;1,"Duplicate","Unique")</f>
        <v>Unique</v>
      </c>
      <c r="C3780" s="1" t="s">
        <v>7701</v>
      </c>
      <c r="D3780" s="1" t="s">
        <v>166</v>
      </c>
      <c r="E3780" s="1" t="str">
        <f t="shared" si="414"/>
        <v>Submitted</v>
      </c>
      <c r="F3780" s="1" t="s">
        <v>35</v>
      </c>
      <c r="G3780" s="1">
        <v>23</v>
      </c>
      <c r="H3780" s="1" t="s">
        <v>24</v>
      </c>
      <c r="I3780" s="1" t="s">
        <v>25</v>
      </c>
      <c r="J3780" s="1" t="s">
        <v>37</v>
      </c>
      <c r="K3780" s="4">
        <v>1556191</v>
      </c>
      <c r="L3780" s="4" t="str">
        <f t="shared" si="415"/>
        <v>Submitted</v>
      </c>
      <c r="M3780" s="1">
        <v>571</v>
      </c>
      <c r="N3780" s="1" t="str">
        <f t="shared" si="416"/>
        <v>High_risk</v>
      </c>
      <c r="O3780" s="1" t="str">
        <f t="shared" si="417"/>
        <v>Excellent</v>
      </c>
      <c r="P3780" s="1" t="str">
        <f t="shared" si="418"/>
        <v>Submitted</v>
      </c>
      <c r="Q3780" s="1" t="str">
        <f t="shared" si="419"/>
        <v>Valid</v>
      </c>
      <c r="R3780" s="1" t="s">
        <v>27</v>
      </c>
      <c r="S3780" s="4">
        <v>84701</v>
      </c>
      <c r="T3780" s="1">
        <v>8.85</v>
      </c>
      <c r="U3780" s="1">
        <v>180</v>
      </c>
      <c r="V3780" s="1">
        <v>470.56</v>
      </c>
      <c r="W3780" s="4">
        <f t="shared" si="420"/>
        <v>62466.987499999996</v>
      </c>
      <c r="X3780" s="1" t="s">
        <v>85</v>
      </c>
      <c r="Y3780" s="1" t="s">
        <v>86</v>
      </c>
      <c r="Z3780" s="8">
        <v>49242</v>
      </c>
      <c r="AA3780" s="8" t="str">
        <f>TEXT(Table2[[#This Row],[Application_Date]],"yyy")</f>
        <v>2034</v>
      </c>
      <c r="AB3780" s="8" t="str">
        <f>TEXT(Table2[[#This Row],[Application_Date]],"mmmm")</f>
        <v>October</v>
      </c>
      <c r="AC3780" s="1" t="s">
        <v>61</v>
      </c>
      <c r="AD3780" s="1" t="s">
        <v>42</v>
      </c>
      <c r="AE3780" s="1" t="s">
        <v>31</v>
      </c>
    </row>
    <row r="3781" spans="1:31" x14ac:dyDescent="0.25">
      <c r="A3781" s="1" t="s">
        <v>7702</v>
      </c>
      <c r="B3781" s="1" t="str">
        <f>IF(COUNTIF($A$2:A3781,A3781)&gt;1,"Duplicate","Unique")</f>
        <v>Unique</v>
      </c>
      <c r="C3781" s="1" t="s">
        <v>7703</v>
      </c>
      <c r="D3781" s="1" t="s">
        <v>177</v>
      </c>
      <c r="E3781" s="1" t="str">
        <f t="shared" si="414"/>
        <v>Submitted</v>
      </c>
      <c r="F3781" s="1" t="s">
        <v>35</v>
      </c>
      <c r="G3781" s="1">
        <v>25</v>
      </c>
      <c r="H3781" s="1" t="s">
        <v>24</v>
      </c>
      <c r="I3781" s="1" t="s">
        <v>48</v>
      </c>
      <c r="J3781" s="1" t="s">
        <v>37</v>
      </c>
      <c r="K3781" s="4">
        <v>1605783</v>
      </c>
      <c r="L3781" s="4" t="str">
        <f t="shared" si="415"/>
        <v>Submitted</v>
      </c>
      <c r="M3781" s="1">
        <v>529</v>
      </c>
      <c r="N3781" s="1" t="str">
        <f t="shared" si="416"/>
        <v>High_risk</v>
      </c>
      <c r="O3781" s="1" t="str">
        <f t="shared" si="417"/>
        <v>Excellent</v>
      </c>
      <c r="P3781" s="1" t="str">
        <f t="shared" si="418"/>
        <v>Submitted</v>
      </c>
      <c r="Q3781" s="1" t="str">
        <f t="shared" si="419"/>
        <v>Valid</v>
      </c>
      <c r="R3781" s="1" t="s">
        <v>82</v>
      </c>
      <c r="S3781" s="4">
        <v>2162189</v>
      </c>
      <c r="T3781" s="1">
        <v>8.0399999999999991</v>
      </c>
      <c r="U3781" s="1">
        <v>60</v>
      </c>
      <c r="V3781" s="1">
        <v>36036.480000000003</v>
      </c>
      <c r="W3781" s="4">
        <f t="shared" si="420"/>
        <v>1448666.6300000625</v>
      </c>
      <c r="X3781" s="1" t="s">
        <v>85</v>
      </c>
      <c r="Y3781" s="1" t="s">
        <v>86</v>
      </c>
      <c r="Z3781" s="8">
        <v>49243</v>
      </c>
      <c r="AA3781" s="8" t="str">
        <f>TEXT(Table2[[#This Row],[Application_Date]],"yyy")</f>
        <v>2034</v>
      </c>
      <c r="AB3781" s="8" t="str">
        <f>TEXT(Table2[[#This Row],[Application_Date]],"mmmm")</f>
        <v>October</v>
      </c>
      <c r="AC3781" s="1" t="s">
        <v>52</v>
      </c>
      <c r="AD3781" s="1" t="s">
        <v>30</v>
      </c>
      <c r="AE3781" s="1" t="s">
        <v>31</v>
      </c>
    </row>
    <row r="3782" spans="1:31" x14ac:dyDescent="0.25">
      <c r="A3782" s="1" t="s">
        <v>7704</v>
      </c>
      <c r="B3782" s="1" t="str">
        <f>IF(COUNTIF($A$2:A3782,A3782)&gt;1,"Duplicate","Unique")</f>
        <v>Unique</v>
      </c>
      <c r="C3782" s="1" t="s">
        <v>7705</v>
      </c>
      <c r="D3782" s="1" t="s">
        <v>118</v>
      </c>
      <c r="E3782" s="1" t="str">
        <f t="shared" si="414"/>
        <v>Submitted</v>
      </c>
      <c r="F3782" s="1" t="s">
        <v>35</v>
      </c>
      <c r="G3782" s="1">
        <v>56</v>
      </c>
      <c r="H3782" s="1" t="s">
        <v>24</v>
      </c>
      <c r="I3782" s="1" t="s">
        <v>48</v>
      </c>
      <c r="J3782" s="1" t="s">
        <v>49</v>
      </c>
      <c r="K3782" s="4">
        <v>598519</v>
      </c>
      <c r="L3782" s="4" t="str">
        <f t="shared" si="415"/>
        <v>Submitted</v>
      </c>
      <c r="M3782" s="1">
        <v>606</v>
      </c>
      <c r="N3782" s="1" t="str">
        <f t="shared" si="416"/>
        <v>low_risk</v>
      </c>
      <c r="O3782" s="1" t="str">
        <f t="shared" si="417"/>
        <v>Excellent</v>
      </c>
      <c r="P3782" s="1" t="str">
        <f t="shared" si="418"/>
        <v>Submitted</v>
      </c>
      <c r="Q3782" s="1" t="str">
        <f t="shared" si="419"/>
        <v>Valid</v>
      </c>
      <c r="R3782" s="1" t="s">
        <v>82</v>
      </c>
      <c r="S3782" s="4">
        <v>2704926</v>
      </c>
      <c r="T3782" s="1">
        <v>14.81</v>
      </c>
      <c r="U3782" s="1">
        <v>12</v>
      </c>
      <c r="V3782" s="1">
        <v>225410.5</v>
      </c>
      <c r="W3782" s="4">
        <f t="shared" si="420"/>
        <v>3338545.3641519863</v>
      </c>
      <c r="X3782" s="1" t="s">
        <v>105</v>
      </c>
      <c r="Y3782" s="1" t="s">
        <v>106</v>
      </c>
      <c r="Z3782" s="8">
        <v>49244</v>
      </c>
      <c r="AA3782" s="8" t="str">
        <f>TEXT(Table2[[#This Row],[Application_Date]],"yyy")</f>
        <v>2034</v>
      </c>
      <c r="AB3782" s="8" t="str">
        <f>TEXT(Table2[[#This Row],[Application_Date]],"mmmm")</f>
        <v>October</v>
      </c>
      <c r="AC3782" s="1" t="s">
        <v>61</v>
      </c>
      <c r="AD3782" s="1" t="s">
        <v>42</v>
      </c>
      <c r="AE3782" s="1" t="s">
        <v>43</v>
      </c>
    </row>
    <row r="3783" spans="1:31" x14ac:dyDescent="0.25">
      <c r="A3783" s="1" t="s">
        <v>7706</v>
      </c>
      <c r="B3783" s="1" t="str">
        <f>IF(COUNTIF($A$2:A3783,A3783)&gt;1,"Duplicate","Unique")</f>
        <v>Unique</v>
      </c>
      <c r="C3783" s="1" t="s">
        <v>7707</v>
      </c>
      <c r="D3783" s="1" t="s">
        <v>204</v>
      </c>
      <c r="E3783" s="1" t="str">
        <f t="shared" si="414"/>
        <v>Submitted</v>
      </c>
      <c r="F3783" s="1" t="s">
        <v>35</v>
      </c>
      <c r="G3783" s="1">
        <v>59</v>
      </c>
      <c r="H3783" s="1" t="s">
        <v>24</v>
      </c>
      <c r="I3783" s="1" t="s">
        <v>48</v>
      </c>
      <c r="J3783" s="1" t="s">
        <v>37</v>
      </c>
      <c r="K3783" s="4">
        <v>463146</v>
      </c>
      <c r="L3783" s="4" t="str">
        <f t="shared" si="415"/>
        <v>Submitted</v>
      </c>
      <c r="M3783" s="1">
        <v>468</v>
      </c>
      <c r="N3783" s="1" t="str">
        <f t="shared" si="416"/>
        <v>High_risk</v>
      </c>
      <c r="O3783" s="1" t="str">
        <f t="shared" si="417"/>
        <v>Excellent</v>
      </c>
      <c r="P3783" s="1" t="str">
        <f t="shared" si="418"/>
        <v>Submitted</v>
      </c>
      <c r="Q3783" s="1" t="str">
        <f t="shared" si="419"/>
        <v>Valid</v>
      </c>
      <c r="R3783" s="1" t="s">
        <v>6</v>
      </c>
      <c r="S3783" s="4">
        <v>0</v>
      </c>
      <c r="T3783" s="1">
        <v>17.059999999999999</v>
      </c>
      <c r="U3783" s="1">
        <v>60</v>
      </c>
      <c r="V3783" s="1">
        <v>4166.67</v>
      </c>
      <c r="W3783" s="4">
        <f t="shared" si="420"/>
        <v>0</v>
      </c>
      <c r="X3783" s="1" t="s">
        <v>95</v>
      </c>
      <c r="Y3783" s="1" t="s">
        <v>96</v>
      </c>
      <c r="Z3783" s="8">
        <v>49245</v>
      </c>
      <c r="AA3783" s="8" t="str">
        <f>TEXT(Table2[[#This Row],[Application_Date]],"yyy")</f>
        <v>2034</v>
      </c>
      <c r="AB3783" s="8" t="str">
        <f>TEXT(Table2[[#This Row],[Application_Date]],"mmmm")</f>
        <v>October</v>
      </c>
      <c r="AC3783" s="1" t="s">
        <v>61</v>
      </c>
      <c r="AD3783" s="1" t="s">
        <v>42</v>
      </c>
      <c r="AE3783" s="1" t="s">
        <v>43</v>
      </c>
    </row>
    <row r="3784" spans="1:31" x14ac:dyDescent="0.25">
      <c r="A3784" s="1" t="s">
        <v>7708</v>
      </c>
      <c r="B3784" s="1" t="str">
        <f>IF(COUNTIF($A$2:A3784,A3784)&gt;1,"Duplicate","Unique")</f>
        <v>Unique</v>
      </c>
      <c r="C3784" s="1" t="s">
        <v>7709</v>
      </c>
      <c r="D3784" s="1" t="s">
        <v>121</v>
      </c>
      <c r="E3784" s="1" t="str">
        <f t="shared" si="414"/>
        <v>Submitted</v>
      </c>
      <c r="F3784" s="1" t="s">
        <v>47</v>
      </c>
      <c r="G3784" s="1">
        <v>30</v>
      </c>
      <c r="H3784" s="1" t="s">
        <v>24</v>
      </c>
      <c r="I3784" s="1" t="s">
        <v>25</v>
      </c>
      <c r="J3784" s="1" t="s">
        <v>70</v>
      </c>
      <c r="K3784" s="4">
        <v>2046046</v>
      </c>
      <c r="L3784" s="4" t="str">
        <f t="shared" si="415"/>
        <v>Submitted</v>
      </c>
      <c r="M3784" s="1">
        <v>505</v>
      </c>
      <c r="N3784" s="1" t="str">
        <f t="shared" si="416"/>
        <v>High_risk</v>
      </c>
      <c r="O3784" s="1" t="str">
        <f t="shared" si="417"/>
        <v>Excellent</v>
      </c>
      <c r="P3784" s="1" t="str">
        <f t="shared" si="418"/>
        <v>Submitted</v>
      </c>
      <c r="Q3784" s="1" t="str">
        <f t="shared" si="419"/>
        <v>Valid</v>
      </c>
      <c r="R3784" s="1" t="s">
        <v>82</v>
      </c>
      <c r="S3784" s="4">
        <v>3665480</v>
      </c>
      <c r="T3784" s="1">
        <v>12.04</v>
      </c>
      <c r="U3784" s="1">
        <v>36</v>
      </c>
      <c r="V3784" s="1">
        <v>101818.89</v>
      </c>
      <c r="W3784" s="4">
        <f t="shared" si="420"/>
        <v>3677698.2667170698</v>
      </c>
      <c r="X3784" s="1" t="s">
        <v>95</v>
      </c>
      <c r="Y3784" s="1" t="s">
        <v>96</v>
      </c>
      <c r="Z3784" s="8">
        <v>49246</v>
      </c>
      <c r="AA3784" s="8" t="str">
        <f>TEXT(Table2[[#This Row],[Application_Date]],"yyy")</f>
        <v>2034</v>
      </c>
      <c r="AB3784" s="8" t="str">
        <f>TEXT(Table2[[#This Row],[Application_Date]],"mmmm")</f>
        <v>October</v>
      </c>
      <c r="AC3784" s="1" t="s">
        <v>41</v>
      </c>
      <c r="AD3784" s="1" t="s">
        <v>42</v>
      </c>
      <c r="AE3784" s="1" t="s">
        <v>43</v>
      </c>
    </row>
    <row r="3785" spans="1:31" x14ac:dyDescent="0.25">
      <c r="A3785" s="1" t="s">
        <v>7710</v>
      </c>
      <c r="B3785" s="1" t="str">
        <f>IF(COUNTIF($A$2:A3785,A3785)&gt;1,"Duplicate","Unique")</f>
        <v>Unique</v>
      </c>
      <c r="C3785" s="1" t="s">
        <v>7711</v>
      </c>
      <c r="D3785" s="1" t="s">
        <v>69</v>
      </c>
      <c r="E3785" s="1" t="str">
        <f t="shared" si="414"/>
        <v>Submitted</v>
      </c>
      <c r="F3785" s="1" t="s">
        <v>47</v>
      </c>
      <c r="G3785" s="1">
        <v>41</v>
      </c>
      <c r="H3785" s="1" t="s">
        <v>24</v>
      </c>
      <c r="I3785" s="1" t="s">
        <v>48</v>
      </c>
      <c r="J3785" s="1" t="s">
        <v>70</v>
      </c>
      <c r="K3785" s="4">
        <v>1682175</v>
      </c>
      <c r="L3785" s="4" t="str">
        <f t="shared" si="415"/>
        <v>Submitted</v>
      </c>
      <c r="M3785" s="1">
        <v>720</v>
      </c>
      <c r="N3785" s="1" t="str">
        <f t="shared" si="416"/>
        <v>low_risk</v>
      </c>
      <c r="O3785" s="1" t="str">
        <f t="shared" si="417"/>
        <v>Excellent</v>
      </c>
      <c r="P3785" s="1" t="str">
        <f t="shared" si="418"/>
        <v>Submitted</v>
      </c>
      <c r="Q3785" s="1" t="str">
        <f t="shared" si="419"/>
        <v>Valid</v>
      </c>
      <c r="R3785" s="1" t="s">
        <v>82</v>
      </c>
      <c r="S3785" s="4">
        <v>2758310</v>
      </c>
      <c r="T3785" s="1">
        <v>8.3800000000000008</v>
      </c>
      <c r="U3785" s="1">
        <v>24</v>
      </c>
      <c r="V3785" s="1">
        <v>114929.58</v>
      </c>
      <c r="W3785" s="4">
        <f t="shared" si="420"/>
        <v>1926225.6264073672</v>
      </c>
      <c r="X3785" s="1" t="s">
        <v>39</v>
      </c>
      <c r="Y3785" s="1" t="s">
        <v>40</v>
      </c>
      <c r="Z3785" s="8">
        <v>49247</v>
      </c>
      <c r="AA3785" s="8" t="str">
        <f>TEXT(Table2[[#This Row],[Application_Date]],"yyy")</f>
        <v>2034</v>
      </c>
      <c r="AB3785" s="8" t="str">
        <f>TEXT(Table2[[#This Row],[Application_Date]],"mmmm")</f>
        <v>October</v>
      </c>
      <c r="AC3785" s="1" t="s">
        <v>61</v>
      </c>
      <c r="AD3785" s="1" t="s">
        <v>30</v>
      </c>
      <c r="AE3785" s="1" t="s">
        <v>43</v>
      </c>
    </row>
    <row r="3786" spans="1:31" x14ac:dyDescent="0.25">
      <c r="A3786" s="1" t="s">
        <v>7712</v>
      </c>
      <c r="B3786" s="1" t="str">
        <f>IF(COUNTIF($A$2:A3786,A3786)&gt;1,"Duplicate","Unique")</f>
        <v>Unique</v>
      </c>
      <c r="C3786" s="1" t="s">
        <v>7713</v>
      </c>
      <c r="D3786" s="1" t="s">
        <v>433</v>
      </c>
      <c r="E3786" s="1" t="str">
        <f t="shared" si="414"/>
        <v>Submitted</v>
      </c>
      <c r="F3786" s="1" t="s">
        <v>47</v>
      </c>
      <c r="G3786" s="1">
        <v>28</v>
      </c>
      <c r="H3786" s="1" t="s">
        <v>36</v>
      </c>
      <c r="I3786" s="1" t="s">
        <v>25</v>
      </c>
      <c r="J3786" s="1" t="s">
        <v>49</v>
      </c>
      <c r="K3786" s="4">
        <v>1763310</v>
      </c>
      <c r="L3786" s="4" t="str">
        <f t="shared" si="415"/>
        <v>Submitted</v>
      </c>
      <c r="M3786" s="1">
        <v>562</v>
      </c>
      <c r="N3786" s="1" t="str">
        <f t="shared" si="416"/>
        <v>High_risk</v>
      </c>
      <c r="O3786" s="1" t="str">
        <f t="shared" si="417"/>
        <v>Excellent</v>
      </c>
      <c r="P3786" s="1" t="str">
        <f t="shared" si="418"/>
        <v>Submitted</v>
      </c>
      <c r="Q3786" s="1" t="str">
        <f t="shared" si="419"/>
        <v>Valid</v>
      </c>
      <c r="R3786" s="1" t="s">
        <v>70</v>
      </c>
      <c r="S3786" s="4">
        <v>3192675</v>
      </c>
      <c r="T3786" s="1">
        <v>14.57</v>
      </c>
      <c r="U3786" s="1">
        <v>24</v>
      </c>
      <c r="V3786" s="1">
        <v>133028.12</v>
      </c>
      <c r="W3786" s="4">
        <f t="shared" si="420"/>
        <v>3876439.5826087748</v>
      </c>
      <c r="X3786" s="1" t="s">
        <v>39</v>
      </c>
      <c r="Y3786" s="1" t="s">
        <v>40</v>
      </c>
      <c r="Z3786" s="8">
        <v>49248</v>
      </c>
      <c r="AA3786" s="8" t="str">
        <f>TEXT(Table2[[#This Row],[Application_Date]],"yyy")</f>
        <v>2034</v>
      </c>
      <c r="AB3786" s="8" t="str">
        <f>TEXT(Table2[[#This Row],[Application_Date]],"mmmm")</f>
        <v>October</v>
      </c>
      <c r="AC3786" s="1" t="s">
        <v>61</v>
      </c>
      <c r="AD3786" s="1" t="s">
        <v>42</v>
      </c>
      <c r="AE3786" s="1" t="s">
        <v>66</v>
      </c>
    </row>
    <row r="3787" spans="1:31" x14ac:dyDescent="0.25">
      <c r="A3787" s="1" t="s">
        <v>7714</v>
      </c>
      <c r="B3787" s="1" t="str">
        <f>IF(COUNTIF($A$2:A3787,A3787)&gt;1,"Duplicate","Unique")</f>
        <v>Unique</v>
      </c>
      <c r="C3787" s="1" t="s">
        <v>7715</v>
      </c>
      <c r="D3787" s="1" t="s">
        <v>183</v>
      </c>
      <c r="E3787" s="1" t="str">
        <f t="shared" si="414"/>
        <v>Submitted</v>
      </c>
      <c r="F3787" s="1" t="s">
        <v>35</v>
      </c>
      <c r="G3787" s="1">
        <v>38</v>
      </c>
      <c r="H3787" s="1" t="s">
        <v>24</v>
      </c>
      <c r="I3787" s="1" t="s">
        <v>48</v>
      </c>
      <c r="J3787" s="1" t="s">
        <v>37</v>
      </c>
      <c r="K3787" s="4">
        <v>986922</v>
      </c>
      <c r="L3787" s="4" t="str">
        <f t="shared" si="415"/>
        <v>Submitted</v>
      </c>
      <c r="M3787" s="1">
        <v>852</v>
      </c>
      <c r="N3787" s="1" t="str">
        <f t="shared" si="416"/>
        <v>medium_risk</v>
      </c>
      <c r="O3787" s="1" t="str">
        <f t="shared" si="417"/>
        <v>Excellent</v>
      </c>
      <c r="P3787" s="1" t="str">
        <f t="shared" si="418"/>
        <v>Submitted</v>
      </c>
      <c r="Q3787" s="1" t="str">
        <f t="shared" si="419"/>
        <v>Valid</v>
      </c>
      <c r="R3787" s="1" t="s">
        <v>6</v>
      </c>
      <c r="S3787" s="4">
        <v>1971094</v>
      </c>
      <c r="T3787" s="1">
        <v>10.55</v>
      </c>
      <c r="U3787" s="1">
        <v>12</v>
      </c>
      <c r="V3787" s="1">
        <v>164257.82999999999</v>
      </c>
      <c r="W3787" s="4">
        <f t="shared" si="420"/>
        <v>1733814.3093730737</v>
      </c>
      <c r="X3787" s="1" t="s">
        <v>39</v>
      </c>
      <c r="Y3787" s="1" t="s">
        <v>40</v>
      </c>
      <c r="Z3787" s="8">
        <v>49249</v>
      </c>
      <c r="AA3787" s="8" t="str">
        <f>TEXT(Table2[[#This Row],[Application_Date]],"yyy")</f>
        <v>2034</v>
      </c>
      <c r="AB3787" s="8" t="str">
        <f>TEXT(Table2[[#This Row],[Application_Date]],"mmmm")</f>
        <v>November</v>
      </c>
      <c r="AC3787" s="1" t="s">
        <v>52</v>
      </c>
      <c r="AD3787" s="1" t="s">
        <v>30</v>
      </c>
      <c r="AE3787" s="1" t="s">
        <v>62</v>
      </c>
    </row>
    <row r="3788" spans="1:31" x14ac:dyDescent="0.25">
      <c r="A3788" s="1" t="s">
        <v>7716</v>
      </c>
      <c r="B3788" s="1" t="str">
        <f>IF(COUNTIF($A$2:A3788,A3788)&gt;1,"Duplicate","Unique")</f>
        <v>Unique</v>
      </c>
      <c r="C3788" s="1" t="s">
        <v>7717</v>
      </c>
      <c r="D3788" s="1" t="s">
        <v>572</v>
      </c>
      <c r="E3788" s="1" t="str">
        <f t="shared" si="414"/>
        <v>Submitted</v>
      </c>
      <c r="F3788" s="1" t="s">
        <v>47</v>
      </c>
      <c r="G3788" s="1">
        <v>54</v>
      </c>
      <c r="H3788" s="1" t="s">
        <v>24</v>
      </c>
      <c r="I3788" s="1" t="s">
        <v>48</v>
      </c>
      <c r="J3788" s="1" t="s">
        <v>26</v>
      </c>
      <c r="K3788" s="4">
        <v>812001</v>
      </c>
      <c r="L3788" s="4" t="str">
        <f t="shared" si="415"/>
        <v>Submitted</v>
      </c>
      <c r="M3788" s="1">
        <v>351</v>
      </c>
      <c r="N3788" s="1" t="str">
        <f t="shared" si="416"/>
        <v>High_risk</v>
      </c>
      <c r="O3788" s="1" t="str">
        <f t="shared" si="417"/>
        <v>Excellent</v>
      </c>
      <c r="P3788" s="1" t="str">
        <f t="shared" si="418"/>
        <v>Submitted</v>
      </c>
      <c r="Q3788" s="1" t="str">
        <f t="shared" si="419"/>
        <v>Valid</v>
      </c>
      <c r="R3788" s="1" t="s">
        <v>82</v>
      </c>
      <c r="S3788" s="4">
        <v>1467175</v>
      </c>
      <c r="T3788" s="1">
        <v>13.03</v>
      </c>
      <c r="U3788" s="1">
        <v>60</v>
      </c>
      <c r="V3788" s="1">
        <v>24452.92</v>
      </c>
      <c r="W3788" s="4">
        <f t="shared" si="420"/>
        <v>1593107.5208333333</v>
      </c>
      <c r="X3788" s="1" t="s">
        <v>50</v>
      </c>
      <c r="Y3788" s="1" t="s">
        <v>51</v>
      </c>
      <c r="Z3788" s="8">
        <v>49250</v>
      </c>
      <c r="AA3788" s="8" t="str">
        <f>TEXT(Table2[[#This Row],[Application_Date]],"yyy")</f>
        <v>2034</v>
      </c>
      <c r="AB3788" s="8" t="str">
        <f>TEXT(Table2[[#This Row],[Application_Date]],"mmmm")</f>
        <v>November</v>
      </c>
      <c r="AC3788" s="1" t="s">
        <v>61</v>
      </c>
      <c r="AD3788" s="1" t="s">
        <v>30</v>
      </c>
      <c r="AE3788" s="1" t="s">
        <v>43</v>
      </c>
    </row>
    <row r="3789" spans="1:31" x14ac:dyDescent="0.25">
      <c r="A3789" s="1" t="s">
        <v>7718</v>
      </c>
      <c r="B3789" s="1" t="str">
        <f>IF(COUNTIF($A$2:A3789,A3789)&gt;1,"Duplicate","Unique")</f>
        <v>Unique</v>
      </c>
      <c r="C3789" s="1" t="s">
        <v>7719</v>
      </c>
      <c r="D3789" s="1" t="s">
        <v>65</v>
      </c>
      <c r="E3789" s="1" t="str">
        <f t="shared" si="414"/>
        <v>Submitted</v>
      </c>
      <c r="F3789" s="1" t="s">
        <v>47</v>
      </c>
      <c r="G3789" s="1">
        <v>44</v>
      </c>
      <c r="H3789" s="1" t="s">
        <v>24</v>
      </c>
      <c r="I3789" s="1" t="s">
        <v>25</v>
      </c>
      <c r="J3789" s="1" t="s">
        <v>26</v>
      </c>
      <c r="K3789" s="4">
        <v>1419938</v>
      </c>
      <c r="L3789" s="4" t="str">
        <f t="shared" si="415"/>
        <v>Submitted</v>
      </c>
      <c r="M3789" s="1">
        <v>367</v>
      </c>
      <c r="N3789" s="1" t="str">
        <f t="shared" si="416"/>
        <v>High_risk</v>
      </c>
      <c r="O3789" s="1" t="str">
        <f t="shared" si="417"/>
        <v>Excellent</v>
      </c>
      <c r="P3789" s="1" t="str">
        <f t="shared" si="418"/>
        <v>Submitted</v>
      </c>
      <c r="Q3789" s="1" t="str">
        <f t="shared" si="419"/>
        <v>Valid</v>
      </c>
      <c r="R3789" s="1" t="s">
        <v>6</v>
      </c>
      <c r="S3789" s="4">
        <v>2722516</v>
      </c>
      <c r="T3789" s="1">
        <v>11.98</v>
      </c>
      <c r="U3789" s="1">
        <v>180</v>
      </c>
      <c r="V3789" s="1">
        <v>15125.09</v>
      </c>
      <c r="W3789" s="4">
        <f t="shared" si="420"/>
        <v>2717978.4733333336</v>
      </c>
      <c r="X3789" s="1" t="s">
        <v>95</v>
      </c>
      <c r="Y3789" s="1" t="s">
        <v>96</v>
      </c>
      <c r="Z3789" s="8">
        <v>49251</v>
      </c>
      <c r="AA3789" s="8" t="str">
        <f>TEXT(Table2[[#This Row],[Application_Date]],"yyy")</f>
        <v>2034</v>
      </c>
      <c r="AB3789" s="8" t="str">
        <f>TEXT(Table2[[#This Row],[Application_Date]],"mmmm")</f>
        <v>November</v>
      </c>
      <c r="AC3789" s="1" t="s">
        <v>41</v>
      </c>
      <c r="AD3789" s="1" t="s">
        <v>30</v>
      </c>
      <c r="AE3789" s="1" t="s">
        <v>66</v>
      </c>
    </row>
    <row r="3790" spans="1:31" x14ac:dyDescent="0.25">
      <c r="A3790" s="1" t="s">
        <v>7720</v>
      </c>
      <c r="B3790" s="1" t="str">
        <f>IF(COUNTIF($A$2:A3790,A3790)&gt;1,"Duplicate","Unique")</f>
        <v>Unique</v>
      </c>
      <c r="C3790" s="1" t="s">
        <v>7721</v>
      </c>
      <c r="D3790" s="1" t="s">
        <v>89</v>
      </c>
      <c r="E3790" s="1" t="str">
        <f t="shared" si="414"/>
        <v>Submitted</v>
      </c>
      <c r="F3790" s="1" t="s">
        <v>35</v>
      </c>
      <c r="G3790" s="1">
        <v>43</v>
      </c>
      <c r="H3790" s="1" t="s">
        <v>24</v>
      </c>
      <c r="I3790" s="1" t="s">
        <v>25</v>
      </c>
      <c r="J3790" s="1" t="s">
        <v>26</v>
      </c>
      <c r="K3790" s="4">
        <v>1147989</v>
      </c>
      <c r="L3790" s="4" t="str">
        <f t="shared" si="415"/>
        <v>Submitted</v>
      </c>
      <c r="M3790" s="1">
        <v>360</v>
      </c>
      <c r="N3790" s="1" t="str">
        <f t="shared" si="416"/>
        <v>High_risk</v>
      </c>
      <c r="O3790" s="1" t="str">
        <f t="shared" si="417"/>
        <v>Excellent</v>
      </c>
      <c r="P3790" s="1" t="str">
        <f t="shared" si="418"/>
        <v>Submitted</v>
      </c>
      <c r="Q3790" s="1" t="str">
        <f t="shared" si="419"/>
        <v>Valid</v>
      </c>
      <c r="R3790" s="1" t="s">
        <v>82</v>
      </c>
      <c r="S3790" s="4">
        <v>626743</v>
      </c>
      <c r="T3790" s="1">
        <v>9.61</v>
      </c>
      <c r="U3790" s="1">
        <v>24</v>
      </c>
      <c r="V3790" s="1">
        <v>26114.29</v>
      </c>
      <c r="W3790" s="4">
        <f t="shared" si="420"/>
        <v>501917.05674240424</v>
      </c>
      <c r="X3790" s="1" t="s">
        <v>39</v>
      </c>
      <c r="Y3790" s="1" t="s">
        <v>40</v>
      </c>
      <c r="Z3790" s="8">
        <v>49252</v>
      </c>
      <c r="AA3790" s="8" t="str">
        <f>TEXT(Table2[[#This Row],[Application_Date]],"yyy")</f>
        <v>2034</v>
      </c>
      <c r="AB3790" s="8" t="str">
        <f>TEXT(Table2[[#This Row],[Application_Date]],"mmmm")</f>
        <v>November</v>
      </c>
      <c r="AC3790" s="1" t="s">
        <v>41</v>
      </c>
      <c r="AD3790" s="1" t="s">
        <v>42</v>
      </c>
      <c r="AE3790" s="1" t="s">
        <v>31</v>
      </c>
    </row>
    <row r="3791" spans="1:31" x14ac:dyDescent="0.25">
      <c r="A3791" s="1" t="s">
        <v>7722</v>
      </c>
      <c r="B3791" s="1" t="str">
        <f>IF(COUNTIF($A$2:A3791,A3791)&gt;1,"Duplicate","Unique")</f>
        <v>Unique</v>
      </c>
      <c r="C3791" s="1" t="s">
        <v>7723</v>
      </c>
      <c r="D3791" s="1" t="s">
        <v>366</v>
      </c>
      <c r="E3791" s="1" t="str">
        <f t="shared" si="414"/>
        <v>Submitted</v>
      </c>
      <c r="F3791" s="1" t="s">
        <v>47</v>
      </c>
      <c r="G3791" s="1">
        <v>43</v>
      </c>
      <c r="H3791" s="1" t="s">
        <v>24</v>
      </c>
      <c r="I3791" s="1" t="s">
        <v>48</v>
      </c>
      <c r="J3791" s="1" t="s">
        <v>26</v>
      </c>
      <c r="K3791" s="4">
        <v>1781195</v>
      </c>
      <c r="L3791" s="4" t="str">
        <f t="shared" si="415"/>
        <v>Submitted</v>
      </c>
      <c r="M3791" s="1">
        <v>614</v>
      </c>
      <c r="N3791" s="1" t="str">
        <f t="shared" si="416"/>
        <v>low_risk</v>
      </c>
      <c r="O3791" s="1" t="str">
        <f t="shared" si="417"/>
        <v>Excellent</v>
      </c>
      <c r="P3791" s="1" t="str">
        <f t="shared" si="418"/>
        <v>Submitted</v>
      </c>
      <c r="Q3791" s="1" t="str">
        <f t="shared" si="419"/>
        <v>Valid</v>
      </c>
      <c r="R3791" s="1" t="s">
        <v>6</v>
      </c>
      <c r="S3791" s="4">
        <v>1276118</v>
      </c>
      <c r="T3791" s="1">
        <v>16.39</v>
      </c>
      <c r="U3791" s="1">
        <v>36</v>
      </c>
      <c r="V3791" s="1">
        <v>35447.72</v>
      </c>
      <c r="W3791" s="4">
        <f t="shared" si="420"/>
        <v>1742964.501666727</v>
      </c>
      <c r="X3791" s="1" t="s">
        <v>59</v>
      </c>
      <c r="Y3791" s="1" t="s">
        <v>60</v>
      </c>
      <c r="Z3791" s="8">
        <v>49253</v>
      </c>
      <c r="AA3791" s="8" t="str">
        <f>TEXT(Table2[[#This Row],[Application_Date]],"yyy")</f>
        <v>2034</v>
      </c>
      <c r="AB3791" s="8" t="str">
        <f>TEXT(Table2[[#This Row],[Application_Date]],"mmmm")</f>
        <v>November</v>
      </c>
      <c r="AC3791" s="1" t="s">
        <v>41</v>
      </c>
      <c r="AD3791" s="1" t="s">
        <v>42</v>
      </c>
      <c r="AE3791" s="1" t="s">
        <v>43</v>
      </c>
    </row>
    <row r="3792" spans="1:31" x14ac:dyDescent="0.25">
      <c r="A3792" s="1" t="s">
        <v>7724</v>
      </c>
      <c r="B3792" s="1" t="str">
        <f>IF(COUNTIF($A$2:A3792,A3792)&gt;1,"Duplicate","Unique")</f>
        <v>Unique</v>
      </c>
      <c r="C3792" s="1" t="s">
        <v>7725</v>
      </c>
      <c r="D3792" s="1" t="s">
        <v>587</v>
      </c>
      <c r="E3792" s="1" t="str">
        <f t="shared" si="414"/>
        <v>Submitted</v>
      </c>
      <c r="F3792" s="1" t="s">
        <v>35</v>
      </c>
      <c r="G3792" s="1">
        <v>46</v>
      </c>
      <c r="H3792" s="1" t="s">
        <v>24</v>
      </c>
      <c r="I3792" s="1" t="s">
        <v>25</v>
      </c>
      <c r="J3792" s="1" t="s">
        <v>49</v>
      </c>
      <c r="K3792" s="4">
        <v>2112233</v>
      </c>
      <c r="L3792" s="4" t="str">
        <f t="shared" si="415"/>
        <v>Submitted</v>
      </c>
      <c r="M3792" s="1">
        <v>508</v>
      </c>
      <c r="N3792" s="1" t="str">
        <f t="shared" si="416"/>
        <v>High_risk</v>
      </c>
      <c r="O3792" s="1" t="str">
        <f t="shared" si="417"/>
        <v>Excellent</v>
      </c>
      <c r="P3792" s="1" t="str">
        <f t="shared" si="418"/>
        <v>Submitted</v>
      </c>
      <c r="Q3792" s="1" t="str">
        <f t="shared" si="419"/>
        <v>Valid</v>
      </c>
      <c r="R3792" s="1" t="s">
        <v>38</v>
      </c>
      <c r="S3792" s="4">
        <v>1628345</v>
      </c>
      <c r="T3792" s="1">
        <v>17.23</v>
      </c>
      <c r="U3792" s="1">
        <v>60</v>
      </c>
      <c r="V3792" s="1">
        <v>27139.08</v>
      </c>
      <c r="W3792" s="4">
        <f t="shared" si="420"/>
        <v>2338032.0291666668</v>
      </c>
      <c r="X3792" s="1" t="s">
        <v>59</v>
      </c>
      <c r="Y3792" s="1" t="s">
        <v>60</v>
      </c>
      <c r="Z3792" s="8">
        <v>49254</v>
      </c>
      <c r="AA3792" s="8" t="str">
        <f>TEXT(Table2[[#This Row],[Application_Date]],"yyy")</f>
        <v>2034</v>
      </c>
      <c r="AB3792" s="8" t="str">
        <f>TEXT(Table2[[#This Row],[Application_Date]],"mmmm")</f>
        <v>November</v>
      </c>
      <c r="AC3792" s="1" t="s">
        <v>52</v>
      </c>
      <c r="AD3792" s="1" t="s">
        <v>42</v>
      </c>
      <c r="AE3792" s="1" t="s">
        <v>66</v>
      </c>
    </row>
    <row r="3793" spans="1:31" x14ac:dyDescent="0.25">
      <c r="A3793" s="1" t="s">
        <v>7726</v>
      </c>
      <c r="B3793" s="1" t="str">
        <f>IF(COUNTIF($A$2:A3793,A3793)&gt;1,"Duplicate","Unique")</f>
        <v>Unique</v>
      </c>
      <c r="C3793" s="1" t="s">
        <v>7727</v>
      </c>
      <c r="D3793" s="1" t="s">
        <v>262</v>
      </c>
      <c r="E3793" s="1" t="str">
        <f t="shared" si="414"/>
        <v>Submitted</v>
      </c>
      <c r="F3793" s="1" t="s">
        <v>47</v>
      </c>
      <c r="G3793" s="1">
        <v>40</v>
      </c>
      <c r="H3793" s="1" t="s">
        <v>24</v>
      </c>
      <c r="I3793" s="1" t="s">
        <v>25</v>
      </c>
      <c r="J3793" s="1" t="s">
        <v>26</v>
      </c>
      <c r="K3793" s="4">
        <v>2345502</v>
      </c>
      <c r="L3793" s="4" t="str">
        <f t="shared" si="415"/>
        <v>Submitted</v>
      </c>
      <c r="M3793" s="1">
        <v>476</v>
      </c>
      <c r="N3793" s="1" t="str">
        <f t="shared" si="416"/>
        <v>High_risk</v>
      </c>
      <c r="O3793" s="1" t="str">
        <f t="shared" si="417"/>
        <v>Excellent</v>
      </c>
      <c r="P3793" s="1" t="str">
        <f t="shared" si="418"/>
        <v>Submitted</v>
      </c>
      <c r="Q3793" s="1" t="str">
        <f t="shared" si="419"/>
        <v>Valid</v>
      </c>
      <c r="R3793" s="1" t="s">
        <v>27</v>
      </c>
      <c r="S3793" s="4">
        <v>469151</v>
      </c>
      <c r="T3793" s="1">
        <v>9.5500000000000007</v>
      </c>
      <c r="U3793" s="1">
        <v>60</v>
      </c>
      <c r="V3793" s="1">
        <v>7819.18</v>
      </c>
      <c r="W3793" s="4">
        <f t="shared" si="420"/>
        <v>373366.00416666688</v>
      </c>
      <c r="X3793" s="1" t="s">
        <v>39</v>
      </c>
      <c r="Y3793" s="1" t="s">
        <v>40</v>
      </c>
      <c r="Z3793" s="8">
        <v>49255</v>
      </c>
      <c r="AA3793" s="8" t="str">
        <f>TEXT(Table2[[#This Row],[Application_Date]],"yyy")</f>
        <v>2034</v>
      </c>
      <c r="AB3793" s="8" t="str">
        <f>TEXT(Table2[[#This Row],[Application_Date]],"mmmm")</f>
        <v>November</v>
      </c>
      <c r="AC3793" s="1" t="s">
        <v>61</v>
      </c>
      <c r="AD3793" s="1" t="s">
        <v>42</v>
      </c>
      <c r="AE3793" s="1" t="s">
        <v>43</v>
      </c>
    </row>
    <row r="3794" spans="1:31" x14ac:dyDescent="0.25">
      <c r="A3794" s="1" t="s">
        <v>7728</v>
      </c>
      <c r="B3794" s="1" t="str">
        <f>IF(COUNTIF($A$2:A3794,A3794)&gt;1,"Duplicate","Unique")</f>
        <v>Unique</v>
      </c>
      <c r="C3794" s="1" t="s">
        <v>7729</v>
      </c>
      <c r="D3794" s="1" t="s">
        <v>314</v>
      </c>
      <c r="E3794" s="1" t="str">
        <f t="shared" si="414"/>
        <v>Submitted</v>
      </c>
      <c r="F3794" s="1" t="s">
        <v>47</v>
      </c>
      <c r="G3794" s="1">
        <v>18</v>
      </c>
      <c r="H3794" s="1" t="s">
        <v>24</v>
      </c>
      <c r="I3794" s="1" t="s">
        <v>25</v>
      </c>
      <c r="J3794" s="1" t="s">
        <v>49</v>
      </c>
      <c r="K3794" s="4">
        <v>292401</v>
      </c>
      <c r="L3794" s="4" t="str">
        <f t="shared" si="415"/>
        <v>Submitted</v>
      </c>
      <c r="M3794" s="1">
        <v>571</v>
      </c>
      <c r="N3794" s="1" t="str">
        <f t="shared" si="416"/>
        <v>High_risk</v>
      </c>
      <c r="O3794" s="1" t="str">
        <f t="shared" si="417"/>
        <v>Excellent</v>
      </c>
      <c r="P3794" s="1" t="str">
        <f t="shared" si="418"/>
        <v>Submitted</v>
      </c>
      <c r="Q3794" s="1" t="str">
        <f t="shared" si="419"/>
        <v>Valid</v>
      </c>
      <c r="R3794" s="1" t="s">
        <v>38</v>
      </c>
      <c r="S3794" s="4">
        <v>4537753</v>
      </c>
      <c r="T3794" s="1">
        <v>8.5399999999999991</v>
      </c>
      <c r="U3794" s="1">
        <v>180</v>
      </c>
      <c r="V3794" s="1">
        <v>25209.74</v>
      </c>
      <c r="W3794" s="4">
        <f t="shared" si="420"/>
        <v>3229367.5516666663</v>
      </c>
      <c r="X3794" s="1" t="s">
        <v>95</v>
      </c>
      <c r="Y3794" s="1" t="s">
        <v>96</v>
      </c>
      <c r="Z3794" s="8">
        <v>49256</v>
      </c>
      <c r="AA3794" s="8" t="str">
        <f>TEXT(Table2[[#This Row],[Application_Date]],"yyy")</f>
        <v>2034</v>
      </c>
      <c r="AB3794" s="8" t="str">
        <f>TEXT(Table2[[#This Row],[Application_Date]],"mmmm")</f>
        <v>November</v>
      </c>
      <c r="AC3794" s="1" t="s">
        <v>52</v>
      </c>
      <c r="AD3794" s="1" t="s">
        <v>42</v>
      </c>
      <c r="AE3794" s="1" t="s">
        <v>62</v>
      </c>
    </row>
    <row r="3795" spans="1:31" x14ac:dyDescent="0.25">
      <c r="A3795" s="1" t="s">
        <v>7730</v>
      </c>
      <c r="B3795" s="1" t="str">
        <f>IF(COUNTIF($A$2:A3795,A3795)&gt;1,"Duplicate","Unique")</f>
        <v>Unique</v>
      </c>
      <c r="C3795" s="1" t="s">
        <v>7731</v>
      </c>
      <c r="D3795" s="1" t="s">
        <v>166</v>
      </c>
      <c r="E3795" s="1" t="str">
        <f t="shared" si="414"/>
        <v>Submitted</v>
      </c>
      <c r="F3795" s="1" t="s">
        <v>47</v>
      </c>
      <c r="G3795" s="1">
        <v>55</v>
      </c>
      <c r="H3795" s="1" t="s">
        <v>24</v>
      </c>
      <c r="I3795" s="1" t="s">
        <v>25</v>
      </c>
      <c r="J3795" s="1" t="s">
        <v>37</v>
      </c>
      <c r="K3795" s="4">
        <v>0</v>
      </c>
      <c r="L3795" s="4" t="str">
        <f t="shared" si="415"/>
        <v>Submitted</v>
      </c>
      <c r="M3795" s="1">
        <v>566</v>
      </c>
      <c r="N3795" s="1" t="str">
        <f t="shared" si="416"/>
        <v>High_risk</v>
      </c>
      <c r="O3795" s="1" t="str">
        <f t="shared" si="417"/>
        <v>Excellent</v>
      </c>
      <c r="P3795" s="1" t="str">
        <f t="shared" si="418"/>
        <v>Submitted</v>
      </c>
      <c r="Q3795" s="1" t="str">
        <f t="shared" si="419"/>
        <v>Valid</v>
      </c>
      <c r="R3795" s="1" t="s">
        <v>82</v>
      </c>
      <c r="S3795" s="4">
        <v>4757781</v>
      </c>
      <c r="T3795" s="1">
        <v>16.100000000000001</v>
      </c>
      <c r="U3795" s="1">
        <v>36</v>
      </c>
      <c r="V3795" s="1">
        <v>132160.57999999999</v>
      </c>
      <c r="W3795" s="4">
        <f t="shared" si="420"/>
        <v>6383356.1750003183</v>
      </c>
      <c r="X3795" s="1" t="s">
        <v>50</v>
      </c>
      <c r="Y3795" s="1" t="s">
        <v>51</v>
      </c>
      <c r="Z3795" s="8">
        <v>49257</v>
      </c>
      <c r="AA3795" s="8" t="str">
        <f>TEXT(Table2[[#This Row],[Application_Date]],"yyy")</f>
        <v>2034</v>
      </c>
      <c r="AB3795" s="8" t="str">
        <f>TEXT(Table2[[#This Row],[Application_Date]],"mmmm")</f>
        <v>November</v>
      </c>
      <c r="AC3795" s="1" t="s">
        <v>61</v>
      </c>
      <c r="AD3795" s="1" t="s">
        <v>42</v>
      </c>
      <c r="AE3795" s="1" t="s">
        <v>43</v>
      </c>
    </row>
    <row r="3796" spans="1:31" x14ac:dyDescent="0.25">
      <c r="A3796" s="1" t="s">
        <v>7732</v>
      </c>
      <c r="B3796" s="1" t="str">
        <f>IF(COUNTIF($A$2:A3796,A3796)&gt;1,"Duplicate","Unique")</f>
        <v>Unique</v>
      </c>
      <c r="C3796" s="1" t="s">
        <v>7733</v>
      </c>
      <c r="D3796" s="1" t="s">
        <v>136</v>
      </c>
      <c r="E3796" s="1" t="str">
        <f t="shared" si="414"/>
        <v>Submitted</v>
      </c>
      <c r="F3796" s="1" t="s">
        <v>35</v>
      </c>
      <c r="G3796" s="1">
        <v>62</v>
      </c>
      <c r="H3796" s="1" t="s">
        <v>36</v>
      </c>
      <c r="I3796" s="1" t="s">
        <v>48</v>
      </c>
      <c r="J3796" s="1" t="s">
        <v>37</v>
      </c>
      <c r="K3796" s="4">
        <v>2332401</v>
      </c>
      <c r="L3796" s="4" t="str">
        <f t="shared" si="415"/>
        <v>Submitted</v>
      </c>
      <c r="M3796" s="1">
        <v>527</v>
      </c>
      <c r="N3796" s="1" t="str">
        <f t="shared" si="416"/>
        <v>High_risk</v>
      </c>
      <c r="O3796" s="1" t="str">
        <f t="shared" si="417"/>
        <v>Excellent</v>
      </c>
      <c r="P3796" s="1" t="str">
        <f t="shared" si="418"/>
        <v>Submitted</v>
      </c>
      <c r="Q3796" s="1" t="str">
        <f t="shared" si="419"/>
        <v>Valid</v>
      </c>
      <c r="R3796" s="1" t="s">
        <v>82</v>
      </c>
      <c r="S3796" s="4">
        <v>4551118</v>
      </c>
      <c r="T3796" s="1">
        <v>8.68</v>
      </c>
      <c r="U3796" s="1">
        <v>60</v>
      </c>
      <c r="V3796" s="1">
        <v>75851.97</v>
      </c>
      <c r="W3796" s="4">
        <f t="shared" si="420"/>
        <v>3291975.3533333545</v>
      </c>
      <c r="X3796" s="1" t="s">
        <v>50</v>
      </c>
      <c r="Y3796" s="1" t="s">
        <v>51</v>
      </c>
      <c r="Z3796" s="8">
        <v>49258</v>
      </c>
      <c r="AA3796" s="8" t="str">
        <f>TEXT(Table2[[#This Row],[Application_Date]],"yyy")</f>
        <v>2034</v>
      </c>
      <c r="AB3796" s="8" t="str">
        <f>TEXT(Table2[[#This Row],[Application_Date]],"mmmm")</f>
        <v>November</v>
      </c>
      <c r="AC3796" s="1" t="s">
        <v>41</v>
      </c>
      <c r="AD3796" s="1" t="s">
        <v>42</v>
      </c>
      <c r="AE3796" s="1" t="s">
        <v>43</v>
      </c>
    </row>
    <row r="3797" spans="1:31" x14ac:dyDescent="0.25">
      <c r="A3797" s="1" t="s">
        <v>7734</v>
      </c>
      <c r="B3797" s="1" t="str">
        <f>IF(COUNTIF($A$2:A3797,A3797)&gt;1,"Duplicate","Unique")</f>
        <v>Unique</v>
      </c>
      <c r="C3797" s="1" t="s">
        <v>7735</v>
      </c>
      <c r="D3797" s="1" t="s">
        <v>239</v>
      </c>
      <c r="E3797" s="1" t="str">
        <f t="shared" si="414"/>
        <v>Submitted</v>
      </c>
      <c r="F3797" s="1" t="s">
        <v>47</v>
      </c>
      <c r="G3797" s="1">
        <v>60</v>
      </c>
      <c r="H3797" s="1" t="s">
        <v>36</v>
      </c>
      <c r="I3797" s="1" t="s">
        <v>25</v>
      </c>
      <c r="J3797" s="1" t="s">
        <v>70</v>
      </c>
      <c r="K3797" s="4">
        <v>458980</v>
      </c>
      <c r="L3797" s="4" t="str">
        <f t="shared" si="415"/>
        <v>Submitted</v>
      </c>
      <c r="M3797" s="1">
        <v>772</v>
      </c>
      <c r="N3797" s="1" t="str">
        <f t="shared" si="416"/>
        <v>medium_risk</v>
      </c>
      <c r="O3797" s="1" t="str">
        <f t="shared" si="417"/>
        <v>Excellent</v>
      </c>
      <c r="P3797" s="1" t="str">
        <f t="shared" si="418"/>
        <v>Submitted</v>
      </c>
      <c r="Q3797" s="1" t="str">
        <f t="shared" si="419"/>
        <v>Valid</v>
      </c>
      <c r="R3797" s="1" t="s">
        <v>38</v>
      </c>
      <c r="S3797" s="4">
        <v>2490443</v>
      </c>
      <c r="T3797" s="1">
        <v>13.38</v>
      </c>
      <c r="U3797" s="1">
        <v>36</v>
      </c>
      <c r="V3797" s="1">
        <v>69178.97</v>
      </c>
      <c r="W3797" s="4">
        <f t="shared" si="420"/>
        <v>2776843.9450053996</v>
      </c>
      <c r="X3797" s="1" t="s">
        <v>85</v>
      </c>
      <c r="Y3797" s="1" t="s">
        <v>86</v>
      </c>
      <c r="Z3797" s="8">
        <v>49259</v>
      </c>
      <c r="AA3797" s="8" t="str">
        <f>TEXT(Table2[[#This Row],[Application_Date]],"yyy")</f>
        <v>2034</v>
      </c>
      <c r="AB3797" s="8" t="str">
        <f>TEXT(Table2[[#This Row],[Application_Date]],"mmmm")</f>
        <v>November</v>
      </c>
      <c r="AC3797" s="1" t="s">
        <v>61</v>
      </c>
      <c r="AD3797" s="1" t="s">
        <v>42</v>
      </c>
      <c r="AE3797" s="1" t="s">
        <v>31</v>
      </c>
    </row>
    <row r="3798" spans="1:31" x14ac:dyDescent="0.25">
      <c r="A3798" s="1" t="s">
        <v>7736</v>
      </c>
      <c r="B3798" s="1" t="str">
        <f>IF(COUNTIF($A$2:A3798,A3798)&gt;1,"Duplicate","Unique")</f>
        <v>Unique</v>
      </c>
      <c r="C3798" s="1" t="s">
        <v>7737</v>
      </c>
      <c r="D3798" s="1" t="s">
        <v>1280</v>
      </c>
      <c r="E3798" s="1" t="str">
        <f t="shared" si="414"/>
        <v>Submitted</v>
      </c>
      <c r="F3798" s="1" t="s">
        <v>35</v>
      </c>
      <c r="G3798" s="1">
        <v>55</v>
      </c>
      <c r="H3798" s="1" t="s">
        <v>36</v>
      </c>
      <c r="I3798" s="1" t="s">
        <v>48</v>
      </c>
      <c r="J3798" s="1" t="s">
        <v>26</v>
      </c>
      <c r="K3798" s="4">
        <v>256974</v>
      </c>
      <c r="L3798" s="4" t="str">
        <f t="shared" si="415"/>
        <v>Submitted</v>
      </c>
      <c r="M3798" s="1">
        <v>709</v>
      </c>
      <c r="N3798" s="1" t="str">
        <f t="shared" si="416"/>
        <v>low_risk</v>
      </c>
      <c r="O3798" s="1" t="str">
        <f t="shared" si="417"/>
        <v>Excellent</v>
      </c>
      <c r="P3798" s="1" t="str">
        <f t="shared" si="418"/>
        <v>Submitted</v>
      </c>
      <c r="Q3798" s="1" t="str">
        <f t="shared" si="419"/>
        <v>Valid</v>
      </c>
      <c r="R3798" s="1" t="s">
        <v>27</v>
      </c>
      <c r="S3798" s="4">
        <v>2099876</v>
      </c>
      <c r="T3798" s="1">
        <v>13.57</v>
      </c>
      <c r="U3798" s="1">
        <v>120</v>
      </c>
      <c r="V3798" s="1">
        <v>17498.97</v>
      </c>
      <c r="W3798" s="4">
        <f t="shared" si="420"/>
        <v>2374609.7766666668</v>
      </c>
      <c r="X3798" s="1" t="s">
        <v>59</v>
      </c>
      <c r="Y3798" s="1" t="s">
        <v>60</v>
      </c>
      <c r="Z3798" s="8">
        <v>49260</v>
      </c>
      <c r="AA3798" s="8" t="str">
        <f>TEXT(Table2[[#This Row],[Application_Date]],"yyy")</f>
        <v>2034</v>
      </c>
      <c r="AB3798" s="8" t="str">
        <f>TEXT(Table2[[#This Row],[Application_Date]],"mmmm")</f>
        <v>November</v>
      </c>
      <c r="AC3798" s="1" t="s">
        <v>61</v>
      </c>
      <c r="AD3798" s="1" t="s">
        <v>42</v>
      </c>
      <c r="AE3798" s="1" t="s">
        <v>43</v>
      </c>
    </row>
    <row r="3799" spans="1:31" x14ac:dyDescent="0.25">
      <c r="A3799" s="1" t="s">
        <v>7738</v>
      </c>
      <c r="B3799" s="1" t="str">
        <f>IF(COUNTIF($A$2:A3799,A3799)&gt;1,"Duplicate","Unique")</f>
        <v>Unique</v>
      </c>
      <c r="C3799" s="1" t="s">
        <v>7739</v>
      </c>
      <c r="D3799" s="1" t="s">
        <v>659</v>
      </c>
      <c r="E3799" s="1" t="str">
        <f t="shared" si="414"/>
        <v>Submitted</v>
      </c>
      <c r="F3799" s="1" t="s">
        <v>47</v>
      </c>
      <c r="G3799" s="1">
        <v>53</v>
      </c>
      <c r="H3799" s="1" t="s">
        <v>24</v>
      </c>
      <c r="I3799" s="1" t="s">
        <v>25</v>
      </c>
      <c r="J3799" s="1" t="s">
        <v>37</v>
      </c>
      <c r="K3799" s="4">
        <v>416787</v>
      </c>
      <c r="L3799" s="4" t="str">
        <f t="shared" si="415"/>
        <v>Submitted</v>
      </c>
      <c r="M3799" s="1">
        <v>643</v>
      </c>
      <c r="N3799" s="1" t="str">
        <f t="shared" si="416"/>
        <v>low_risk</v>
      </c>
      <c r="O3799" s="1" t="str">
        <f t="shared" si="417"/>
        <v>Excellent</v>
      </c>
      <c r="P3799" s="1" t="str">
        <f t="shared" si="418"/>
        <v>Submitted</v>
      </c>
      <c r="Q3799" s="1" t="str">
        <f t="shared" si="419"/>
        <v>Valid</v>
      </c>
      <c r="R3799" s="1" t="s">
        <v>82</v>
      </c>
      <c r="S3799" s="4">
        <v>0</v>
      </c>
      <c r="T3799" s="1">
        <v>18.27</v>
      </c>
      <c r="U3799" s="1">
        <v>36</v>
      </c>
      <c r="V3799" s="1">
        <v>6944.44</v>
      </c>
      <c r="W3799" s="4">
        <f t="shared" si="420"/>
        <v>0</v>
      </c>
      <c r="X3799" s="1" t="s">
        <v>95</v>
      </c>
      <c r="Y3799" s="1" t="s">
        <v>96</v>
      </c>
      <c r="Z3799" s="8">
        <v>49261</v>
      </c>
      <c r="AA3799" s="8" t="str">
        <f>TEXT(Table2[[#This Row],[Application_Date]],"yyy")</f>
        <v>2034</v>
      </c>
      <c r="AB3799" s="8" t="str">
        <f>TEXT(Table2[[#This Row],[Application_Date]],"mmmm")</f>
        <v>November</v>
      </c>
      <c r="AC3799" s="1" t="s">
        <v>61</v>
      </c>
      <c r="AD3799" s="1" t="s">
        <v>42</v>
      </c>
      <c r="AE3799" s="1" t="s">
        <v>66</v>
      </c>
    </row>
    <row r="3800" spans="1:31" x14ac:dyDescent="0.25">
      <c r="A3800" s="1" t="s">
        <v>7740</v>
      </c>
      <c r="B3800" s="1" t="str">
        <f>IF(COUNTIF($A$2:A3800,A3800)&gt;1,"Duplicate","Unique")</f>
        <v>Unique</v>
      </c>
      <c r="C3800" s="1" t="s">
        <v>7741</v>
      </c>
      <c r="D3800" s="1" t="s">
        <v>58</v>
      </c>
      <c r="E3800" s="1" t="str">
        <f t="shared" si="414"/>
        <v>Submitted</v>
      </c>
      <c r="F3800" s="1" t="s">
        <v>47</v>
      </c>
      <c r="G3800" s="1">
        <v>19</v>
      </c>
      <c r="H3800" s="1" t="s">
        <v>24</v>
      </c>
      <c r="I3800" s="1" t="s">
        <v>25</v>
      </c>
      <c r="J3800" s="1" t="s">
        <v>49</v>
      </c>
      <c r="K3800" s="4">
        <v>1691367</v>
      </c>
      <c r="L3800" s="4" t="str">
        <f t="shared" si="415"/>
        <v>Submitted</v>
      </c>
      <c r="M3800" s="1">
        <v>701</v>
      </c>
      <c r="N3800" s="1" t="str">
        <f t="shared" si="416"/>
        <v>low_risk</v>
      </c>
      <c r="O3800" s="1" t="str">
        <f t="shared" si="417"/>
        <v>Excellent</v>
      </c>
      <c r="P3800" s="1" t="str">
        <f t="shared" si="418"/>
        <v>Submitted</v>
      </c>
      <c r="Q3800" s="1" t="str">
        <f t="shared" si="419"/>
        <v>Valid</v>
      </c>
      <c r="R3800" s="1" t="s">
        <v>70</v>
      </c>
      <c r="S3800" s="4">
        <v>1394462</v>
      </c>
      <c r="T3800" s="1">
        <v>13.94</v>
      </c>
      <c r="U3800" s="1">
        <v>120</v>
      </c>
      <c r="V3800" s="1">
        <v>11620.52</v>
      </c>
      <c r="W3800" s="4">
        <f t="shared" si="420"/>
        <v>1619900.0233333332</v>
      </c>
      <c r="X3800" s="1" t="s">
        <v>59</v>
      </c>
      <c r="Y3800" s="1" t="s">
        <v>60</v>
      </c>
      <c r="Z3800" s="8">
        <v>49262</v>
      </c>
      <c r="AA3800" s="8" t="str">
        <f>TEXT(Table2[[#This Row],[Application_Date]],"yyy")</f>
        <v>2034</v>
      </c>
      <c r="AB3800" s="8" t="str">
        <f>TEXT(Table2[[#This Row],[Application_Date]],"mmmm")</f>
        <v>November</v>
      </c>
      <c r="AC3800" s="1" t="s">
        <v>61</v>
      </c>
      <c r="AD3800" s="1" t="s">
        <v>30</v>
      </c>
      <c r="AE3800" s="1" t="s">
        <v>31</v>
      </c>
    </row>
    <row r="3801" spans="1:31" x14ac:dyDescent="0.25">
      <c r="A3801" s="1" t="s">
        <v>7742</v>
      </c>
      <c r="B3801" s="1" t="str">
        <f>IF(COUNTIF($A$2:A3801,A3801)&gt;1,"Duplicate","Unique")</f>
        <v>Unique</v>
      </c>
      <c r="C3801" s="1" t="s">
        <v>7743</v>
      </c>
      <c r="D3801" s="1" t="s">
        <v>183</v>
      </c>
      <c r="E3801" s="1" t="str">
        <f t="shared" si="414"/>
        <v>Submitted</v>
      </c>
      <c r="F3801" s="1" t="s">
        <v>35</v>
      </c>
      <c r="G3801" s="1">
        <v>50</v>
      </c>
      <c r="H3801" s="1" t="s">
        <v>36</v>
      </c>
      <c r="I3801" s="1" t="s">
        <v>25</v>
      </c>
      <c r="J3801" s="1" t="s">
        <v>49</v>
      </c>
      <c r="K3801" s="4">
        <v>970107</v>
      </c>
      <c r="L3801" s="4" t="str">
        <f t="shared" si="415"/>
        <v>Submitted</v>
      </c>
      <c r="M3801" s="1">
        <v>666</v>
      </c>
      <c r="N3801" s="1" t="str">
        <f t="shared" si="416"/>
        <v>low_risk</v>
      </c>
      <c r="O3801" s="1" t="str">
        <f t="shared" si="417"/>
        <v>Excellent</v>
      </c>
      <c r="P3801" s="1" t="str">
        <f t="shared" si="418"/>
        <v>Submitted</v>
      </c>
      <c r="Q3801" s="1" t="str">
        <f t="shared" si="419"/>
        <v>Valid</v>
      </c>
      <c r="R3801" s="1" t="s">
        <v>6</v>
      </c>
      <c r="S3801" s="4">
        <v>3388302</v>
      </c>
      <c r="T3801" s="1">
        <v>14.1</v>
      </c>
      <c r="U3801" s="1">
        <v>24</v>
      </c>
      <c r="V3801" s="1">
        <v>141179.25</v>
      </c>
      <c r="W3801" s="4">
        <f t="shared" si="420"/>
        <v>3981254.881695508</v>
      </c>
      <c r="X3801" s="1" t="s">
        <v>85</v>
      </c>
      <c r="Y3801" s="1" t="s">
        <v>86</v>
      </c>
      <c r="Z3801" s="8">
        <v>49263</v>
      </c>
      <c r="AA3801" s="8" t="str">
        <f>TEXT(Table2[[#This Row],[Application_Date]],"yyy")</f>
        <v>2034</v>
      </c>
      <c r="AB3801" s="8" t="str">
        <f>TEXT(Table2[[#This Row],[Application_Date]],"mmmm")</f>
        <v>November</v>
      </c>
      <c r="AC3801" s="1" t="s">
        <v>61</v>
      </c>
      <c r="AD3801" s="1" t="s">
        <v>42</v>
      </c>
      <c r="AE3801" s="1" t="s">
        <v>66</v>
      </c>
    </row>
    <row r="3802" spans="1:31" x14ac:dyDescent="0.25">
      <c r="A3802" s="1" t="s">
        <v>7744</v>
      </c>
      <c r="B3802" s="1" t="str">
        <f>IF(COUNTIF($A$2:A3802,A3802)&gt;1,"Duplicate","Unique")</f>
        <v>Unique</v>
      </c>
      <c r="C3802" s="1" t="s">
        <v>7745</v>
      </c>
      <c r="D3802" s="1" t="s">
        <v>163</v>
      </c>
      <c r="E3802" s="1" t="str">
        <f t="shared" si="414"/>
        <v>Submitted</v>
      </c>
      <c r="F3802" s="1" t="s">
        <v>35</v>
      </c>
      <c r="G3802" s="1">
        <v>19</v>
      </c>
      <c r="H3802" s="1" t="s">
        <v>24</v>
      </c>
      <c r="I3802" s="1" t="s">
        <v>25</v>
      </c>
      <c r="J3802" s="1" t="s">
        <v>37</v>
      </c>
      <c r="K3802" s="4">
        <v>0</v>
      </c>
      <c r="L3802" s="4" t="str">
        <f t="shared" si="415"/>
        <v>Submitted</v>
      </c>
      <c r="M3802" s="1">
        <v>676</v>
      </c>
      <c r="N3802" s="1" t="str">
        <f t="shared" si="416"/>
        <v>low_risk</v>
      </c>
      <c r="O3802" s="1" t="str">
        <f t="shared" si="417"/>
        <v>Excellent</v>
      </c>
      <c r="P3802" s="1" t="str">
        <f t="shared" si="418"/>
        <v>Submitted</v>
      </c>
      <c r="Q3802" s="1" t="str">
        <f t="shared" si="419"/>
        <v>Valid</v>
      </c>
      <c r="R3802" s="1" t="s">
        <v>6</v>
      </c>
      <c r="S3802" s="4">
        <v>641871</v>
      </c>
      <c r="T3802" s="1">
        <v>14.63</v>
      </c>
      <c r="U3802" s="1">
        <v>24</v>
      </c>
      <c r="V3802" s="1">
        <v>26744.62</v>
      </c>
      <c r="W3802" s="4">
        <f t="shared" si="420"/>
        <v>782547.7313454994</v>
      </c>
      <c r="X3802" s="1" t="s">
        <v>28</v>
      </c>
      <c r="Y3802" s="1" t="s">
        <v>29</v>
      </c>
      <c r="Z3802" s="8">
        <v>49264</v>
      </c>
      <c r="AA3802" s="8" t="str">
        <f>TEXT(Table2[[#This Row],[Application_Date]],"yyy")</f>
        <v>2034</v>
      </c>
      <c r="AB3802" s="8" t="str">
        <f>TEXT(Table2[[#This Row],[Application_Date]],"mmmm")</f>
        <v>November</v>
      </c>
      <c r="AC3802" s="1" t="s">
        <v>61</v>
      </c>
      <c r="AD3802" s="1" t="s">
        <v>30</v>
      </c>
      <c r="AE3802" s="1" t="s">
        <v>66</v>
      </c>
    </row>
    <row r="3803" spans="1:31" x14ac:dyDescent="0.25">
      <c r="A3803" s="1" t="s">
        <v>7746</v>
      </c>
      <c r="B3803" s="1" t="str">
        <f>IF(COUNTIF($A$2:A3803,A3803)&gt;1,"Duplicate","Unique")</f>
        <v>Unique</v>
      </c>
      <c r="C3803" s="1" t="s">
        <v>7747</v>
      </c>
      <c r="D3803" s="1" t="s">
        <v>265</v>
      </c>
      <c r="E3803" s="1" t="str">
        <f t="shared" si="414"/>
        <v>Submitted</v>
      </c>
      <c r="F3803" s="1" t="s">
        <v>35</v>
      </c>
      <c r="G3803" s="1">
        <v>57</v>
      </c>
      <c r="H3803" s="1" t="s">
        <v>24</v>
      </c>
      <c r="I3803" s="1" t="s">
        <v>25</v>
      </c>
      <c r="J3803" s="1" t="s">
        <v>70</v>
      </c>
      <c r="K3803" s="4">
        <v>1124011</v>
      </c>
      <c r="L3803" s="4" t="str">
        <f t="shared" si="415"/>
        <v>Submitted</v>
      </c>
      <c r="M3803" s="1">
        <v>741</v>
      </c>
      <c r="N3803" s="1" t="str">
        <f t="shared" si="416"/>
        <v>low_risk</v>
      </c>
      <c r="O3803" s="1" t="str">
        <f t="shared" si="417"/>
        <v>Excellent</v>
      </c>
      <c r="P3803" s="1" t="str">
        <f t="shared" si="418"/>
        <v>Submitted</v>
      </c>
      <c r="Q3803" s="1" t="str">
        <f t="shared" si="419"/>
        <v>Valid</v>
      </c>
      <c r="R3803" s="1" t="s">
        <v>82</v>
      </c>
      <c r="S3803" s="4">
        <v>4447178</v>
      </c>
      <c r="T3803" s="1">
        <v>14.95</v>
      </c>
      <c r="U3803" s="1">
        <v>60</v>
      </c>
      <c r="V3803" s="1">
        <v>74119.63</v>
      </c>
      <c r="W3803" s="4">
        <f t="shared" si="420"/>
        <v>5540442.5916666668</v>
      </c>
      <c r="X3803" s="1" t="s">
        <v>59</v>
      </c>
      <c r="Y3803" s="1" t="s">
        <v>60</v>
      </c>
      <c r="Z3803" s="8">
        <v>49265</v>
      </c>
      <c r="AA3803" s="8" t="str">
        <f>TEXT(Table2[[#This Row],[Application_Date]],"yyy")</f>
        <v>2034</v>
      </c>
      <c r="AB3803" s="8" t="str">
        <f>TEXT(Table2[[#This Row],[Application_Date]],"mmmm")</f>
        <v>November</v>
      </c>
      <c r="AC3803" s="1" t="s">
        <v>52</v>
      </c>
      <c r="AD3803" s="1" t="s">
        <v>30</v>
      </c>
      <c r="AE3803" s="1" t="s">
        <v>62</v>
      </c>
    </row>
    <row r="3804" spans="1:31" x14ac:dyDescent="0.25">
      <c r="A3804" s="1" t="s">
        <v>7748</v>
      </c>
      <c r="B3804" s="1" t="str">
        <f>IF(COUNTIF($A$2:A3804,A3804)&gt;1,"Duplicate","Unique")</f>
        <v>Unique</v>
      </c>
      <c r="C3804" s="1" t="s">
        <v>7749</v>
      </c>
      <c r="D3804" s="1" t="s">
        <v>118</v>
      </c>
      <c r="E3804" s="1" t="str">
        <f t="shared" si="414"/>
        <v>Submitted</v>
      </c>
      <c r="F3804" s="1" t="s">
        <v>47</v>
      </c>
      <c r="G3804" s="1">
        <v>53</v>
      </c>
      <c r="H3804" s="1" t="s">
        <v>36</v>
      </c>
      <c r="I3804" s="1" t="s">
        <v>48</v>
      </c>
      <c r="J3804" s="1" t="s">
        <v>26</v>
      </c>
      <c r="K3804" s="4">
        <v>1796786</v>
      </c>
      <c r="L3804" s="4" t="str">
        <f t="shared" si="415"/>
        <v>Submitted</v>
      </c>
      <c r="M3804" s="1">
        <v>640</v>
      </c>
      <c r="N3804" s="1" t="str">
        <f t="shared" si="416"/>
        <v>low_risk</v>
      </c>
      <c r="O3804" s="1" t="str">
        <f t="shared" si="417"/>
        <v>Excellent</v>
      </c>
      <c r="P3804" s="1" t="str">
        <f t="shared" si="418"/>
        <v>Submitted</v>
      </c>
      <c r="Q3804" s="1" t="str">
        <f t="shared" si="419"/>
        <v>Valid</v>
      </c>
      <c r="R3804" s="1" t="s">
        <v>6</v>
      </c>
      <c r="S3804" s="4">
        <v>1494024</v>
      </c>
      <c r="T3804" s="1">
        <v>7.8</v>
      </c>
      <c r="U3804" s="1">
        <v>120</v>
      </c>
      <c r="V3804" s="1">
        <v>12450.2</v>
      </c>
      <c r="W3804" s="4">
        <f t="shared" si="420"/>
        <v>971115.6</v>
      </c>
      <c r="X3804" s="1" t="s">
        <v>59</v>
      </c>
      <c r="Y3804" s="1" t="s">
        <v>60</v>
      </c>
      <c r="Z3804" s="8">
        <v>49266</v>
      </c>
      <c r="AA3804" s="8" t="str">
        <f>TEXT(Table2[[#This Row],[Application_Date]],"yyy")</f>
        <v>2034</v>
      </c>
      <c r="AB3804" s="8" t="str">
        <f>TEXT(Table2[[#This Row],[Application_Date]],"mmmm")</f>
        <v>November</v>
      </c>
      <c r="AC3804" s="1" t="s">
        <v>41</v>
      </c>
      <c r="AD3804" s="1" t="s">
        <v>42</v>
      </c>
      <c r="AE3804" s="1" t="s">
        <v>62</v>
      </c>
    </row>
    <row r="3805" spans="1:31" x14ac:dyDescent="0.25">
      <c r="A3805" s="1" t="s">
        <v>7750</v>
      </c>
      <c r="B3805" s="1" t="str">
        <f>IF(COUNTIF($A$2:A3805,A3805)&gt;1,"Duplicate","Unique")</f>
        <v>Unique</v>
      </c>
      <c r="C3805" s="1" t="s">
        <v>7751</v>
      </c>
      <c r="D3805" s="1" t="s">
        <v>1280</v>
      </c>
      <c r="E3805" s="1" t="str">
        <f t="shared" si="414"/>
        <v>Submitted</v>
      </c>
      <c r="F3805" s="1" t="s">
        <v>35</v>
      </c>
      <c r="G3805" s="1">
        <v>34</v>
      </c>
      <c r="H3805" s="1" t="s">
        <v>36</v>
      </c>
      <c r="I3805" s="1" t="s">
        <v>48</v>
      </c>
      <c r="J3805" s="1" t="s">
        <v>70</v>
      </c>
      <c r="K3805" s="4">
        <v>984670</v>
      </c>
      <c r="L3805" s="4" t="str">
        <f t="shared" si="415"/>
        <v>Submitted</v>
      </c>
      <c r="M3805" s="1">
        <v>765</v>
      </c>
      <c r="N3805" s="1" t="str">
        <f t="shared" si="416"/>
        <v>medium_risk</v>
      </c>
      <c r="O3805" s="1" t="str">
        <f t="shared" si="417"/>
        <v>Excellent</v>
      </c>
      <c r="P3805" s="1" t="str">
        <f t="shared" si="418"/>
        <v>Submitted</v>
      </c>
      <c r="Q3805" s="1" t="str">
        <f t="shared" si="419"/>
        <v>Valid</v>
      </c>
      <c r="R3805" s="1" t="s">
        <v>82</v>
      </c>
      <c r="S3805" s="4">
        <v>4163702</v>
      </c>
      <c r="T3805" s="1">
        <v>13.85</v>
      </c>
      <c r="U3805" s="1">
        <v>12</v>
      </c>
      <c r="V3805" s="1">
        <v>346975.17</v>
      </c>
      <c r="W3805" s="4">
        <f t="shared" si="420"/>
        <v>4806087.3851363836</v>
      </c>
      <c r="X3805" s="1" t="s">
        <v>85</v>
      </c>
      <c r="Y3805" s="1" t="s">
        <v>86</v>
      </c>
      <c r="Z3805" s="8">
        <v>49267</v>
      </c>
      <c r="AA3805" s="8" t="str">
        <f>TEXT(Table2[[#This Row],[Application_Date]],"yyy")</f>
        <v>2034</v>
      </c>
      <c r="AB3805" s="8" t="str">
        <f>TEXT(Table2[[#This Row],[Application_Date]],"mmmm")</f>
        <v>November</v>
      </c>
      <c r="AC3805" s="1" t="s">
        <v>61</v>
      </c>
      <c r="AD3805" s="1" t="s">
        <v>30</v>
      </c>
      <c r="AE3805" s="1" t="s">
        <v>66</v>
      </c>
    </row>
    <row r="3806" spans="1:31" x14ac:dyDescent="0.25">
      <c r="A3806" s="1" t="s">
        <v>7752</v>
      </c>
      <c r="B3806" s="1" t="str">
        <f>IF(COUNTIF($A$2:A3806,A3806)&gt;1,"Duplicate","Unique")</f>
        <v>Unique</v>
      </c>
      <c r="C3806" s="1" t="s">
        <v>7753</v>
      </c>
      <c r="D3806" s="1" t="s">
        <v>121</v>
      </c>
      <c r="E3806" s="1" t="str">
        <f t="shared" si="414"/>
        <v>Submitted</v>
      </c>
      <c r="F3806" s="1" t="s">
        <v>35</v>
      </c>
      <c r="G3806" s="1">
        <v>27</v>
      </c>
      <c r="H3806" s="1" t="s">
        <v>24</v>
      </c>
      <c r="I3806" s="1" t="s">
        <v>48</v>
      </c>
      <c r="J3806" s="1" t="s">
        <v>26</v>
      </c>
      <c r="K3806" s="4">
        <v>1414527</v>
      </c>
      <c r="L3806" s="4" t="str">
        <f t="shared" si="415"/>
        <v>Submitted</v>
      </c>
      <c r="M3806" s="1">
        <v>950</v>
      </c>
      <c r="N3806" s="1" t="str">
        <f t="shared" si="416"/>
        <v>medium_risk</v>
      </c>
      <c r="O3806" s="1" t="str">
        <f t="shared" si="417"/>
        <v>Excellent</v>
      </c>
      <c r="P3806" s="1" t="str">
        <f t="shared" si="418"/>
        <v>Submitted</v>
      </c>
      <c r="Q3806" s="1" t="str">
        <f t="shared" si="419"/>
        <v>Invalid</v>
      </c>
      <c r="R3806" s="1" t="s">
        <v>82</v>
      </c>
      <c r="S3806" s="4">
        <v>2589076</v>
      </c>
      <c r="T3806" s="1">
        <v>9.89</v>
      </c>
      <c r="U3806" s="1">
        <v>60</v>
      </c>
      <c r="V3806" s="1">
        <v>43151.27</v>
      </c>
      <c r="W3806" s="4">
        <f t="shared" si="420"/>
        <v>2133830.1366666672</v>
      </c>
      <c r="X3806" s="1" t="s">
        <v>59</v>
      </c>
      <c r="Y3806" s="1" t="s">
        <v>60</v>
      </c>
      <c r="Z3806" s="8">
        <v>49268</v>
      </c>
      <c r="AA3806" s="8" t="str">
        <f>TEXT(Table2[[#This Row],[Application_Date]],"yyy")</f>
        <v>2034</v>
      </c>
      <c r="AB3806" s="8" t="str">
        <f>TEXT(Table2[[#This Row],[Application_Date]],"mmmm")</f>
        <v>November</v>
      </c>
      <c r="AC3806" s="1" t="s">
        <v>61</v>
      </c>
      <c r="AD3806" s="1" t="s">
        <v>42</v>
      </c>
      <c r="AE3806" s="1" t="s">
        <v>66</v>
      </c>
    </row>
    <row r="3807" spans="1:31" x14ac:dyDescent="0.25">
      <c r="A3807" s="1" t="s">
        <v>7754</v>
      </c>
      <c r="B3807" s="1" t="str">
        <f>IF(COUNTIF($A$2:A3807,A3807)&gt;1,"Duplicate","Unique")</f>
        <v>Unique</v>
      </c>
      <c r="C3807" s="1" t="s">
        <v>7755</v>
      </c>
      <c r="D3807" s="1" t="s">
        <v>196</v>
      </c>
      <c r="E3807" s="1" t="str">
        <f t="shared" si="414"/>
        <v>Submitted</v>
      </c>
      <c r="F3807" s="1" t="s">
        <v>35</v>
      </c>
      <c r="G3807" s="1">
        <v>19</v>
      </c>
      <c r="H3807" s="1" t="s">
        <v>36</v>
      </c>
      <c r="I3807" s="1" t="s">
        <v>25</v>
      </c>
      <c r="J3807" s="1" t="s">
        <v>70</v>
      </c>
      <c r="K3807" s="4">
        <v>632155</v>
      </c>
      <c r="L3807" s="4" t="str">
        <f t="shared" si="415"/>
        <v>Submitted</v>
      </c>
      <c r="M3807" s="1">
        <v>553</v>
      </c>
      <c r="N3807" s="1" t="str">
        <f t="shared" si="416"/>
        <v>High_risk</v>
      </c>
      <c r="O3807" s="1" t="str">
        <f t="shared" si="417"/>
        <v>Excellent</v>
      </c>
      <c r="P3807" s="1" t="str">
        <f t="shared" si="418"/>
        <v>Submitted</v>
      </c>
      <c r="Q3807" s="1" t="str">
        <f t="shared" si="419"/>
        <v>Valid</v>
      </c>
      <c r="R3807" s="1" t="s">
        <v>27</v>
      </c>
      <c r="S3807" s="4">
        <v>843277</v>
      </c>
      <c r="T3807" s="1">
        <v>10.28</v>
      </c>
      <c r="U3807" s="1">
        <v>12</v>
      </c>
      <c r="V3807" s="1">
        <v>70273.08</v>
      </c>
      <c r="W3807" s="4">
        <f t="shared" si="420"/>
        <v>722838.05503498006</v>
      </c>
      <c r="X3807" s="1" t="s">
        <v>105</v>
      </c>
      <c r="Y3807" s="1" t="s">
        <v>106</v>
      </c>
      <c r="Z3807" s="8">
        <v>49269</v>
      </c>
      <c r="AA3807" s="8" t="str">
        <f>TEXT(Table2[[#This Row],[Application_Date]],"yyy")</f>
        <v>2034</v>
      </c>
      <c r="AB3807" s="8" t="str">
        <f>TEXT(Table2[[#This Row],[Application_Date]],"mmmm")</f>
        <v>November</v>
      </c>
      <c r="AC3807" s="1" t="s">
        <v>41</v>
      </c>
      <c r="AD3807" s="1" t="s">
        <v>42</v>
      </c>
      <c r="AE3807" s="1" t="s">
        <v>31</v>
      </c>
    </row>
    <row r="3808" spans="1:31" x14ac:dyDescent="0.25">
      <c r="A3808" s="1" t="s">
        <v>7756</v>
      </c>
      <c r="B3808" s="1" t="str">
        <f>IF(COUNTIF($A$2:A3808,A3808)&gt;1,"Duplicate","Unique")</f>
        <v>Unique</v>
      </c>
      <c r="C3808" s="1" t="s">
        <v>7757</v>
      </c>
      <c r="D3808" s="1" t="s">
        <v>1280</v>
      </c>
      <c r="E3808" s="1" t="str">
        <f t="shared" si="414"/>
        <v>Submitted</v>
      </c>
      <c r="F3808" s="1" t="s">
        <v>35</v>
      </c>
      <c r="G3808" s="1">
        <v>26</v>
      </c>
      <c r="H3808" s="1" t="s">
        <v>24</v>
      </c>
      <c r="I3808" s="1" t="s">
        <v>48</v>
      </c>
      <c r="J3808" s="1" t="s">
        <v>26</v>
      </c>
      <c r="K3808" s="4">
        <v>1987582</v>
      </c>
      <c r="L3808" s="4" t="str">
        <f t="shared" si="415"/>
        <v>Submitted</v>
      </c>
      <c r="M3808" s="1">
        <v>477</v>
      </c>
      <c r="N3808" s="1" t="str">
        <f t="shared" si="416"/>
        <v>High_risk</v>
      </c>
      <c r="O3808" s="1" t="str">
        <f t="shared" si="417"/>
        <v>Excellent</v>
      </c>
      <c r="P3808" s="1" t="str">
        <f t="shared" si="418"/>
        <v>Submitted</v>
      </c>
      <c r="Q3808" s="1" t="str">
        <f t="shared" si="419"/>
        <v>Valid</v>
      </c>
      <c r="R3808" s="1" t="s">
        <v>27</v>
      </c>
      <c r="S3808" s="4">
        <v>2265178</v>
      </c>
      <c r="T3808" s="1">
        <v>10.97</v>
      </c>
      <c r="U3808" s="1">
        <v>36</v>
      </c>
      <c r="V3808" s="1">
        <v>62921.61</v>
      </c>
      <c r="W3808" s="4">
        <f t="shared" si="420"/>
        <v>2070750.2218128361</v>
      </c>
      <c r="X3808" s="1" t="s">
        <v>28</v>
      </c>
      <c r="Y3808" s="1" t="s">
        <v>29</v>
      </c>
      <c r="Z3808" s="8">
        <v>49270</v>
      </c>
      <c r="AA3808" s="8" t="str">
        <f>TEXT(Table2[[#This Row],[Application_Date]],"yyy")</f>
        <v>2034</v>
      </c>
      <c r="AB3808" s="8" t="str">
        <f>TEXT(Table2[[#This Row],[Application_Date]],"mmmm")</f>
        <v>November</v>
      </c>
      <c r="AC3808" s="1" t="s">
        <v>52</v>
      </c>
      <c r="AD3808" s="1" t="s">
        <v>30</v>
      </c>
      <c r="AE3808" s="1" t="s">
        <v>31</v>
      </c>
    </row>
    <row r="3809" spans="1:31" x14ac:dyDescent="0.25">
      <c r="A3809" s="1" t="s">
        <v>7758</v>
      </c>
      <c r="B3809" s="1" t="str">
        <f>IF(COUNTIF($A$2:A3809,A3809)&gt;1,"Duplicate","Unique")</f>
        <v>Unique</v>
      </c>
      <c r="C3809" s="1" t="s">
        <v>7759</v>
      </c>
      <c r="D3809" s="1" t="s">
        <v>204</v>
      </c>
      <c r="E3809" s="1" t="str">
        <f t="shared" si="414"/>
        <v>Submitted</v>
      </c>
      <c r="F3809" s="1" t="s">
        <v>47</v>
      </c>
      <c r="G3809" s="1">
        <v>57</v>
      </c>
      <c r="H3809" s="1" t="s">
        <v>24</v>
      </c>
      <c r="I3809" s="1" t="s">
        <v>25</v>
      </c>
      <c r="J3809" s="1" t="s">
        <v>37</v>
      </c>
      <c r="K3809" s="4">
        <v>1436799</v>
      </c>
      <c r="L3809" s="4" t="str">
        <f t="shared" si="415"/>
        <v>Submitted</v>
      </c>
      <c r="M3809" s="1">
        <v>619</v>
      </c>
      <c r="N3809" s="1" t="str">
        <f t="shared" si="416"/>
        <v>low_risk</v>
      </c>
      <c r="O3809" s="1" t="str">
        <f t="shared" si="417"/>
        <v>Excellent</v>
      </c>
      <c r="P3809" s="1" t="str">
        <f t="shared" si="418"/>
        <v>Submitted</v>
      </c>
      <c r="Q3809" s="1" t="str">
        <f t="shared" si="419"/>
        <v>Valid</v>
      </c>
      <c r="R3809" s="1" t="s">
        <v>6</v>
      </c>
      <c r="S3809" s="4">
        <v>1779327</v>
      </c>
      <c r="T3809" s="1">
        <v>10.220000000000001</v>
      </c>
      <c r="U3809" s="1">
        <v>24</v>
      </c>
      <c r="V3809" s="1">
        <v>74138.62</v>
      </c>
      <c r="W3809" s="4">
        <f t="shared" si="420"/>
        <v>1515394.0691404929</v>
      </c>
      <c r="X3809" s="1" t="s">
        <v>95</v>
      </c>
      <c r="Y3809" s="1" t="s">
        <v>96</v>
      </c>
      <c r="Z3809" s="8">
        <v>49271</v>
      </c>
      <c r="AA3809" s="8" t="str">
        <f>TEXT(Table2[[#This Row],[Application_Date]],"yyy")</f>
        <v>2034</v>
      </c>
      <c r="AB3809" s="8" t="str">
        <f>TEXT(Table2[[#This Row],[Application_Date]],"mmmm")</f>
        <v>November</v>
      </c>
      <c r="AC3809" s="1" t="s">
        <v>61</v>
      </c>
      <c r="AD3809" s="1" t="s">
        <v>42</v>
      </c>
      <c r="AE3809" s="1" t="s">
        <v>43</v>
      </c>
    </row>
    <row r="3810" spans="1:31" x14ac:dyDescent="0.25">
      <c r="A3810" s="1" t="s">
        <v>7760</v>
      </c>
      <c r="B3810" s="1" t="str">
        <f>IF(COUNTIF($A$2:A3810,A3810)&gt;1,"Duplicate","Unique")</f>
        <v>Unique</v>
      </c>
      <c r="C3810" s="1" t="s">
        <v>7761</v>
      </c>
      <c r="D3810" s="1" t="s">
        <v>180</v>
      </c>
      <c r="E3810" s="1" t="str">
        <f t="shared" si="414"/>
        <v>Submitted</v>
      </c>
      <c r="F3810" s="1" t="s">
        <v>47</v>
      </c>
      <c r="G3810" s="1">
        <v>50</v>
      </c>
      <c r="H3810" s="1" t="s">
        <v>36</v>
      </c>
      <c r="I3810" s="1" t="s">
        <v>25</v>
      </c>
      <c r="J3810" s="1" t="s">
        <v>49</v>
      </c>
      <c r="K3810" s="4">
        <v>1581139</v>
      </c>
      <c r="L3810" s="4" t="str">
        <f t="shared" si="415"/>
        <v>Submitted</v>
      </c>
      <c r="M3810" s="1">
        <v>881</v>
      </c>
      <c r="N3810" s="1" t="str">
        <f t="shared" si="416"/>
        <v>medium_risk</v>
      </c>
      <c r="O3810" s="1" t="str">
        <f t="shared" si="417"/>
        <v>Excellent</v>
      </c>
      <c r="P3810" s="1" t="str">
        <f t="shared" si="418"/>
        <v>Submitted</v>
      </c>
      <c r="Q3810" s="1" t="str">
        <f t="shared" si="419"/>
        <v>Valid</v>
      </c>
      <c r="R3810" s="1" t="s">
        <v>27</v>
      </c>
      <c r="S3810" s="4">
        <v>2413063</v>
      </c>
      <c r="T3810" s="1">
        <v>11.66</v>
      </c>
      <c r="U3810" s="1">
        <v>36</v>
      </c>
      <c r="V3810" s="1">
        <v>67029.53</v>
      </c>
      <c r="W3810" s="4">
        <f t="shared" si="420"/>
        <v>2344692.881723694</v>
      </c>
      <c r="X3810" s="1" t="s">
        <v>59</v>
      </c>
      <c r="Y3810" s="1" t="s">
        <v>60</v>
      </c>
      <c r="Z3810" s="8">
        <v>49272</v>
      </c>
      <c r="AA3810" s="8" t="str">
        <f>TEXT(Table2[[#This Row],[Application_Date]],"yyy")</f>
        <v>2034</v>
      </c>
      <c r="AB3810" s="8" t="str">
        <f>TEXT(Table2[[#This Row],[Application_Date]],"mmmm")</f>
        <v>November</v>
      </c>
      <c r="AC3810" s="1" t="s">
        <v>61</v>
      </c>
      <c r="AD3810" s="1" t="s">
        <v>30</v>
      </c>
      <c r="AE3810" s="1" t="s">
        <v>66</v>
      </c>
    </row>
    <row r="3811" spans="1:31" x14ac:dyDescent="0.25">
      <c r="A3811" s="1" t="s">
        <v>7762</v>
      </c>
      <c r="B3811" s="1" t="str">
        <f>IF(COUNTIF($A$2:A3811,A3811)&gt;1,"Duplicate","Unique")</f>
        <v>Unique</v>
      </c>
      <c r="C3811" s="1" t="s">
        <v>7763</v>
      </c>
      <c r="D3811" s="1" t="s">
        <v>102</v>
      </c>
      <c r="E3811" s="1" t="str">
        <f t="shared" si="414"/>
        <v>Submitted</v>
      </c>
      <c r="F3811" s="1" t="s">
        <v>47</v>
      </c>
      <c r="G3811" s="1">
        <v>49</v>
      </c>
      <c r="H3811" s="1" t="s">
        <v>24</v>
      </c>
      <c r="I3811" s="1" t="s">
        <v>48</v>
      </c>
      <c r="J3811" s="1" t="s">
        <v>37</v>
      </c>
      <c r="K3811" s="4">
        <v>1746913</v>
      </c>
      <c r="L3811" s="4" t="str">
        <f t="shared" si="415"/>
        <v>Submitted</v>
      </c>
      <c r="M3811" s="1">
        <v>400</v>
      </c>
      <c r="N3811" s="1" t="str">
        <f t="shared" si="416"/>
        <v>High_risk</v>
      </c>
      <c r="O3811" s="1" t="str">
        <f t="shared" si="417"/>
        <v>Excellent</v>
      </c>
      <c r="P3811" s="1" t="str">
        <f t="shared" si="418"/>
        <v>Submitted</v>
      </c>
      <c r="Q3811" s="1" t="str">
        <f t="shared" si="419"/>
        <v>Valid</v>
      </c>
      <c r="R3811" s="1" t="s">
        <v>82</v>
      </c>
      <c r="S3811" s="4">
        <v>667549</v>
      </c>
      <c r="T3811" s="1">
        <v>10.16</v>
      </c>
      <c r="U3811" s="1">
        <v>12</v>
      </c>
      <c r="V3811" s="1">
        <v>55629.08</v>
      </c>
      <c r="W3811" s="4">
        <f t="shared" si="420"/>
        <v>565551.07841290091</v>
      </c>
      <c r="X3811" s="1" t="s">
        <v>50</v>
      </c>
      <c r="Y3811" s="1" t="s">
        <v>51</v>
      </c>
      <c r="Z3811" s="8">
        <v>49273</v>
      </c>
      <c r="AA3811" s="8" t="str">
        <f>TEXT(Table2[[#This Row],[Application_Date]],"yyy")</f>
        <v>2034</v>
      </c>
      <c r="AB3811" s="8" t="str">
        <f>TEXT(Table2[[#This Row],[Application_Date]],"mmmm")</f>
        <v>November</v>
      </c>
      <c r="AC3811" s="1" t="s">
        <v>61</v>
      </c>
      <c r="AD3811" s="1" t="s">
        <v>42</v>
      </c>
      <c r="AE3811" s="1" t="s">
        <v>62</v>
      </c>
    </row>
    <row r="3812" spans="1:31" x14ac:dyDescent="0.25">
      <c r="A3812" s="1" t="s">
        <v>7764</v>
      </c>
      <c r="B3812" s="1" t="str">
        <f>IF(COUNTIF($A$2:A3812,A3812)&gt;1,"Duplicate","Unique")</f>
        <v>Unique</v>
      </c>
      <c r="C3812" s="1" t="s">
        <v>7765</v>
      </c>
      <c r="D3812" s="1" t="s">
        <v>115</v>
      </c>
      <c r="E3812" s="1" t="str">
        <f t="shared" si="414"/>
        <v>Submitted</v>
      </c>
      <c r="F3812" s="1" t="s">
        <v>35</v>
      </c>
      <c r="G3812" s="1">
        <v>19</v>
      </c>
      <c r="H3812" s="1" t="s">
        <v>24</v>
      </c>
      <c r="I3812" s="1" t="s">
        <v>25</v>
      </c>
      <c r="J3812" s="1" t="s">
        <v>70</v>
      </c>
      <c r="K3812" s="4">
        <v>2394102</v>
      </c>
      <c r="L3812" s="4" t="str">
        <f t="shared" si="415"/>
        <v>Submitted</v>
      </c>
      <c r="M3812" s="1">
        <v>713</v>
      </c>
      <c r="N3812" s="1" t="str">
        <f t="shared" si="416"/>
        <v>low_risk</v>
      </c>
      <c r="O3812" s="1" t="str">
        <f t="shared" si="417"/>
        <v>Excellent</v>
      </c>
      <c r="P3812" s="1" t="str">
        <f t="shared" si="418"/>
        <v>Submitted</v>
      </c>
      <c r="Q3812" s="1" t="str">
        <f t="shared" si="419"/>
        <v>Valid</v>
      </c>
      <c r="R3812" s="1" t="s">
        <v>38</v>
      </c>
      <c r="S3812" s="4">
        <v>4779288</v>
      </c>
      <c r="T3812" s="1">
        <v>7.75</v>
      </c>
      <c r="U3812" s="1">
        <v>12</v>
      </c>
      <c r="V3812" s="1">
        <v>398274</v>
      </c>
      <c r="W3812" s="4">
        <f t="shared" si="420"/>
        <v>3094456.9702977911</v>
      </c>
      <c r="X3812" s="1" t="s">
        <v>50</v>
      </c>
      <c r="Y3812" s="1" t="s">
        <v>51</v>
      </c>
      <c r="Z3812" s="8">
        <v>49274</v>
      </c>
      <c r="AA3812" s="8" t="str">
        <f>TEXT(Table2[[#This Row],[Application_Date]],"yyy")</f>
        <v>2034</v>
      </c>
      <c r="AB3812" s="8" t="str">
        <f>TEXT(Table2[[#This Row],[Application_Date]],"mmmm")</f>
        <v>November</v>
      </c>
      <c r="AC3812" s="1" t="s">
        <v>61</v>
      </c>
      <c r="AD3812" s="1" t="s">
        <v>42</v>
      </c>
      <c r="AE3812" s="1" t="s">
        <v>62</v>
      </c>
    </row>
    <row r="3813" spans="1:31" x14ac:dyDescent="0.25">
      <c r="A3813" s="1" t="s">
        <v>7766</v>
      </c>
      <c r="B3813" s="1" t="str">
        <f>IF(COUNTIF($A$2:A3813,A3813)&gt;1,"Duplicate","Unique")</f>
        <v>Unique</v>
      </c>
      <c r="C3813" s="1" t="s">
        <v>7767</v>
      </c>
      <c r="D3813" s="1" t="s">
        <v>136</v>
      </c>
      <c r="E3813" s="1" t="str">
        <f t="shared" si="414"/>
        <v>Submitted</v>
      </c>
      <c r="F3813" s="1" t="s">
        <v>35</v>
      </c>
      <c r="G3813" s="1">
        <v>35</v>
      </c>
      <c r="H3813" s="1" t="s">
        <v>36</v>
      </c>
      <c r="I3813" s="1" t="s">
        <v>48</v>
      </c>
      <c r="J3813" s="1" t="s">
        <v>49</v>
      </c>
      <c r="K3813" s="4">
        <v>2128020</v>
      </c>
      <c r="L3813" s="4" t="str">
        <f t="shared" si="415"/>
        <v>Submitted</v>
      </c>
      <c r="M3813" s="1">
        <v>804</v>
      </c>
      <c r="N3813" s="1" t="str">
        <f t="shared" si="416"/>
        <v>medium_risk</v>
      </c>
      <c r="O3813" s="1" t="str">
        <f t="shared" si="417"/>
        <v>Excellent</v>
      </c>
      <c r="P3813" s="1" t="str">
        <f t="shared" si="418"/>
        <v>Submitted</v>
      </c>
      <c r="Q3813" s="1" t="str">
        <f t="shared" si="419"/>
        <v>Valid</v>
      </c>
      <c r="R3813" s="1" t="s">
        <v>38</v>
      </c>
      <c r="S3813" s="4">
        <v>4236841</v>
      </c>
      <c r="T3813" s="1">
        <v>17.850000000000001</v>
      </c>
      <c r="U3813" s="1">
        <v>180</v>
      </c>
      <c r="V3813" s="1">
        <v>23538.01</v>
      </c>
      <c r="W3813" s="4">
        <f t="shared" si="420"/>
        <v>6302300.9874999998</v>
      </c>
      <c r="X3813" s="1" t="s">
        <v>105</v>
      </c>
      <c r="Y3813" s="1" t="s">
        <v>106</v>
      </c>
      <c r="Z3813" s="8">
        <v>49275</v>
      </c>
      <c r="AA3813" s="8" t="str">
        <f>TEXT(Table2[[#This Row],[Application_Date]],"yyy")</f>
        <v>2034</v>
      </c>
      <c r="AB3813" s="8" t="str">
        <f>TEXT(Table2[[#This Row],[Application_Date]],"mmmm")</f>
        <v>November</v>
      </c>
      <c r="AC3813" s="1" t="s">
        <v>52</v>
      </c>
      <c r="AD3813" s="1" t="s">
        <v>30</v>
      </c>
      <c r="AE3813" s="1" t="s">
        <v>62</v>
      </c>
    </row>
    <row r="3814" spans="1:31" x14ac:dyDescent="0.25">
      <c r="A3814" s="1" t="s">
        <v>7768</v>
      </c>
      <c r="B3814" s="1" t="str">
        <f>IF(COUNTIF($A$2:A3814,A3814)&gt;1,"Duplicate","Unique")</f>
        <v>Unique</v>
      </c>
      <c r="C3814" s="1" t="s">
        <v>7769</v>
      </c>
      <c r="D3814" s="1" t="s">
        <v>121</v>
      </c>
      <c r="E3814" s="1" t="str">
        <f t="shared" si="414"/>
        <v>Submitted</v>
      </c>
      <c r="F3814" s="1" t="s">
        <v>35</v>
      </c>
      <c r="G3814" s="1">
        <v>35</v>
      </c>
      <c r="H3814" s="1" t="s">
        <v>36</v>
      </c>
      <c r="I3814" s="1" t="s">
        <v>48</v>
      </c>
      <c r="J3814" s="1" t="s">
        <v>49</v>
      </c>
      <c r="K3814" s="4">
        <v>803524</v>
      </c>
      <c r="L3814" s="4" t="str">
        <f t="shared" si="415"/>
        <v>Submitted</v>
      </c>
      <c r="M3814" s="1">
        <v>851</v>
      </c>
      <c r="N3814" s="1" t="str">
        <f t="shared" si="416"/>
        <v>medium_risk</v>
      </c>
      <c r="O3814" s="1" t="str">
        <f t="shared" si="417"/>
        <v>Excellent</v>
      </c>
      <c r="P3814" s="1" t="str">
        <f t="shared" si="418"/>
        <v>Submitted</v>
      </c>
      <c r="Q3814" s="1" t="str">
        <f t="shared" si="419"/>
        <v>Valid</v>
      </c>
      <c r="R3814" s="1" t="s">
        <v>27</v>
      </c>
      <c r="S3814" s="4">
        <v>613956</v>
      </c>
      <c r="T3814" s="1">
        <v>13.68</v>
      </c>
      <c r="U3814" s="1">
        <v>120</v>
      </c>
      <c r="V3814" s="1">
        <v>5116.3</v>
      </c>
      <c r="W3814" s="4">
        <f t="shared" si="420"/>
        <v>699909.84</v>
      </c>
      <c r="X3814" s="1" t="s">
        <v>105</v>
      </c>
      <c r="Y3814" s="1" t="s">
        <v>106</v>
      </c>
      <c r="Z3814" s="8">
        <v>49276</v>
      </c>
      <c r="AA3814" s="8" t="str">
        <f>TEXT(Table2[[#This Row],[Application_Date]],"yyy")</f>
        <v>2034</v>
      </c>
      <c r="AB3814" s="8" t="str">
        <f>TEXT(Table2[[#This Row],[Application_Date]],"mmmm")</f>
        <v>November</v>
      </c>
      <c r="AC3814" s="1" t="s">
        <v>41</v>
      </c>
      <c r="AD3814" s="1" t="s">
        <v>42</v>
      </c>
      <c r="AE3814" s="1" t="s">
        <v>62</v>
      </c>
    </row>
    <row r="3815" spans="1:31" x14ac:dyDescent="0.25">
      <c r="A3815" s="1" t="s">
        <v>7770</v>
      </c>
      <c r="B3815" s="1" t="str">
        <f>IF(COUNTIF($A$2:A3815,A3815)&gt;1,"Duplicate","Unique")</f>
        <v>Unique</v>
      </c>
      <c r="C3815" s="1" t="s">
        <v>7771</v>
      </c>
      <c r="D3815" s="1" t="s">
        <v>296</v>
      </c>
      <c r="E3815" s="1" t="str">
        <f t="shared" si="414"/>
        <v>Submitted</v>
      </c>
      <c r="F3815" s="1" t="s">
        <v>35</v>
      </c>
      <c r="G3815" s="1">
        <v>55</v>
      </c>
      <c r="H3815" s="1" t="s">
        <v>36</v>
      </c>
      <c r="I3815" s="1" t="s">
        <v>25</v>
      </c>
      <c r="J3815" s="1" t="s">
        <v>26</v>
      </c>
      <c r="K3815" s="4">
        <v>1351646</v>
      </c>
      <c r="L3815" s="4" t="str">
        <f t="shared" si="415"/>
        <v>Submitted</v>
      </c>
      <c r="M3815" s="1">
        <v>623</v>
      </c>
      <c r="N3815" s="1" t="str">
        <f t="shared" si="416"/>
        <v>low_risk</v>
      </c>
      <c r="O3815" s="1" t="str">
        <f t="shared" si="417"/>
        <v>Excellent</v>
      </c>
      <c r="P3815" s="1" t="str">
        <f t="shared" si="418"/>
        <v>Submitted</v>
      </c>
      <c r="Q3815" s="1" t="str">
        <f t="shared" si="419"/>
        <v>Valid</v>
      </c>
      <c r="R3815" s="1" t="s">
        <v>38</v>
      </c>
      <c r="S3815" s="4">
        <v>3232784</v>
      </c>
      <c r="T3815" s="1">
        <v>13.58</v>
      </c>
      <c r="U3815" s="1">
        <v>60</v>
      </c>
      <c r="V3815" s="1">
        <v>53879.73</v>
      </c>
      <c r="W3815" s="4">
        <f t="shared" si="420"/>
        <v>3658433.8933333331</v>
      </c>
      <c r="X3815" s="1" t="s">
        <v>50</v>
      </c>
      <c r="Y3815" s="1" t="s">
        <v>51</v>
      </c>
      <c r="Z3815" s="8">
        <v>49277</v>
      </c>
      <c r="AA3815" s="8" t="str">
        <f>TEXT(Table2[[#This Row],[Application_Date]],"yyy")</f>
        <v>2034</v>
      </c>
      <c r="AB3815" s="8" t="str">
        <f>TEXT(Table2[[#This Row],[Application_Date]],"mmmm")</f>
        <v>November</v>
      </c>
      <c r="AC3815" s="1" t="s">
        <v>61</v>
      </c>
      <c r="AD3815" s="1" t="s">
        <v>42</v>
      </c>
      <c r="AE3815" s="1" t="s">
        <v>31</v>
      </c>
    </row>
    <row r="3816" spans="1:31" x14ac:dyDescent="0.25">
      <c r="A3816" s="1" t="s">
        <v>7772</v>
      </c>
      <c r="B3816" s="1" t="str">
        <f>IF(COUNTIF($A$2:A3816,A3816)&gt;1,"Duplicate","Unique")</f>
        <v>Unique</v>
      </c>
      <c r="C3816" s="1" t="s">
        <v>7773</v>
      </c>
      <c r="D3816" s="1" t="s">
        <v>75</v>
      </c>
      <c r="E3816" s="1" t="str">
        <f t="shared" si="414"/>
        <v>Submitted</v>
      </c>
      <c r="F3816" s="1" t="s">
        <v>35</v>
      </c>
      <c r="G3816" s="1">
        <v>45</v>
      </c>
      <c r="H3816" s="1" t="s">
        <v>36</v>
      </c>
      <c r="I3816" s="1" t="s">
        <v>25</v>
      </c>
      <c r="J3816" s="1" t="s">
        <v>26</v>
      </c>
      <c r="K3816" s="4">
        <v>906807</v>
      </c>
      <c r="L3816" s="4" t="str">
        <f t="shared" si="415"/>
        <v>Submitted</v>
      </c>
      <c r="M3816" s="1">
        <v>357</v>
      </c>
      <c r="N3816" s="1" t="str">
        <f t="shared" si="416"/>
        <v>High_risk</v>
      </c>
      <c r="O3816" s="1" t="str">
        <f t="shared" si="417"/>
        <v>Excellent</v>
      </c>
      <c r="P3816" s="1" t="str">
        <f t="shared" si="418"/>
        <v>Submitted</v>
      </c>
      <c r="Q3816" s="1" t="str">
        <f t="shared" si="419"/>
        <v>Valid</v>
      </c>
      <c r="R3816" s="1" t="s">
        <v>27</v>
      </c>
      <c r="S3816" s="4">
        <v>3167890</v>
      </c>
      <c r="T3816" s="1">
        <v>7.3</v>
      </c>
      <c r="U3816" s="1">
        <v>180</v>
      </c>
      <c r="V3816" s="1">
        <v>17599.39</v>
      </c>
      <c r="W3816" s="4">
        <f t="shared" si="420"/>
        <v>1927133.0833333333</v>
      </c>
      <c r="X3816" s="1" t="s">
        <v>59</v>
      </c>
      <c r="Y3816" s="1" t="s">
        <v>60</v>
      </c>
      <c r="Z3816" s="8">
        <v>49278</v>
      </c>
      <c r="AA3816" s="8" t="str">
        <f>TEXT(Table2[[#This Row],[Application_Date]],"yyy")</f>
        <v>2034</v>
      </c>
      <c r="AB3816" s="8" t="str">
        <f>TEXT(Table2[[#This Row],[Application_Date]],"mmmm")</f>
        <v>November</v>
      </c>
      <c r="AC3816" s="1" t="s">
        <v>61</v>
      </c>
      <c r="AD3816" s="1" t="s">
        <v>30</v>
      </c>
      <c r="AE3816" s="1" t="s">
        <v>43</v>
      </c>
    </row>
    <row r="3817" spans="1:31" x14ac:dyDescent="0.25">
      <c r="A3817" s="1" t="s">
        <v>7774</v>
      </c>
      <c r="B3817" s="1" t="str">
        <f>IF(COUNTIF($A$2:A3817,A3817)&gt;1,"Duplicate","Unique")</f>
        <v>Unique</v>
      </c>
      <c r="C3817" s="1" t="s">
        <v>7775</v>
      </c>
      <c r="D3817" s="1" t="s">
        <v>196</v>
      </c>
      <c r="E3817" s="1" t="str">
        <f t="shared" si="414"/>
        <v>Submitted</v>
      </c>
      <c r="F3817" s="1" t="s">
        <v>35</v>
      </c>
      <c r="G3817" s="1">
        <v>44</v>
      </c>
      <c r="H3817" s="1" t="s">
        <v>24</v>
      </c>
      <c r="I3817" s="1" t="s">
        <v>48</v>
      </c>
      <c r="J3817" s="1" t="s">
        <v>37</v>
      </c>
      <c r="K3817" s="4">
        <v>584739</v>
      </c>
      <c r="L3817" s="4" t="str">
        <f t="shared" si="415"/>
        <v>Submitted</v>
      </c>
      <c r="M3817" s="1">
        <v>862</v>
      </c>
      <c r="N3817" s="1" t="str">
        <f t="shared" si="416"/>
        <v>medium_risk</v>
      </c>
      <c r="O3817" s="1" t="str">
        <f t="shared" si="417"/>
        <v>Excellent</v>
      </c>
      <c r="P3817" s="1" t="str">
        <f t="shared" si="418"/>
        <v>Submitted</v>
      </c>
      <c r="Q3817" s="1" t="str">
        <f t="shared" si="419"/>
        <v>Valid</v>
      </c>
      <c r="R3817" s="1" t="s">
        <v>27</v>
      </c>
      <c r="S3817" s="4">
        <v>4110609</v>
      </c>
      <c r="T3817" s="1">
        <v>11.07</v>
      </c>
      <c r="U3817" s="1">
        <v>180</v>
      </c>
      <c r="V3817" s="1">
        <v>22836.720000000001</v>
      </c>
      <c r="W3817" s="4">
        <f t="shared" si="420"/>
        <v>3792036.8024999998</v>
      </c>
      <c r="X3817" s="1" t="s">
        <v>50</v>
      </c>
      <c r="Y3817" s="1" t="s">
        <v>51</v>
      </c>
      <c r="Z3817" s="8">
        <v>49279</v>
      </c>
      <c r="AA3817" s="8" t="str">
        <f>TEXT(Table2[[#This Row],[Application_Date]],"yyy")</f>
        <v>2034</v>
      </c>
      <c r="AB3817" s="8" t="str">
        <f>TEXT(Table2[[#This Row],[Application_Date]],"mmmm")</f>
        <v>December</v>
      </c>
      <c r="AC3817" s="1" t="s">
        <v>61</v>
      </c>
      <c r="AD3817" s="1" t="s">
        <v>42</v>
      </c>
      <c r="AE3817" s="1" t="s">
        <v>31</v>
      </c>
    </row>
    <row r="3818" spans="1:31" x14ac:dyDescent="0.25">
      <c r="A3818" s="1" t="s">
        <v>7776</v>
      </c>
      <c r="B3818" s="1" t="str">
        <f>IF(COUNTIF($A$2:A3818,A3818)&gt;1,"Duplicate","Unique")</f>
        <v>Unique</v>
      </c>
      <c r="C3818" s="1" t="s">
        <v>7777</v>
      </c>
      <c r="D3818" s="1" t="s">
        <v>461</v>
      </c>
      <c r="E3818" s="1" t="str">
        <f t="shared" si="414"/>
        <v>Submitted</v>
      </c>
      <c r="F3818" s="1" t="s">
        <v>35</v>
      </c>
      <c r="G3818" s="1">
        <v>28</v>
      </c>
      <c r="H3818" s="1" t="s">
        <v>24</v>
      </c>
      <c r="I3818" s="1" t="s">
        <v>25</v>
      </c>
      <c r="J3818" s="1" t="s">
        <v>70</v>
      </c>
      <c r="K3818" s="4">
        <v>2120055</v>
      </c>
      <c r="L3818" s="4" t="str">
        <f t="shared" si="415"/>
        <v>Submitted</v>
      </c>
      <c r="M3818" s="1">
        <v>329</v>
      </c>
      <c r="N3818" s="1" t="str">
        <f t="shared" si="416"/>
        <v>High_risk</v>
      </c>
      <c r="O3818" s="1" t="str">
        <f t="shared" si="417"/>
        <v>Excellent</v>
      </c>
      <c r="P3818" s="1" t="str">
        <f t="shared" si="418"/>
        <v>Submitted</v>
      </c>
      <c r="Q3818" s="1" t="str">
        <f t="shared" si="419"/>
        <v>Valid</v>
      </c>
      <c r="R3818" s="1" t="s">
        <v>82</v>
      </c>
      <c r="S3818" s="4">
        <v>440960</v>
      </c>
      <c r="T3818" s="1">
        <v>10.8</v>
      </c>
      <c r="U3818" s="1">
        <v>60</v>
      </c>
      <c r="V3818" s="1">
        <v>7349.33</v>
      </c>
      <c r="W3818" s="4">
        <f t="shared" si="420"/>
        <v>396864</v>
      </c>
      <c r="X3818" s="1" t="s">
        <v>39</v>
      </c>
      <c r="Y3818" s="1" t="s">
        <v>40</v>
      </c>
      <c r="Z3818" s="8">
        <v>49280</v>
      </c>
      <c r="AA3818" s="8" t="str">
        <f>TEXT(Table2[[#This Row],[Application_Date]],"yyy")</f>
        <v>2034</v>
      </c>
      <c r="AB3818" s="8" t="str">
        <f>TEXT(Table2[[#This Row],[Application_Date]],"mmmm")</f>
        <v>December</v>
      </c>
      <c r="AC3818" s="1" t="s">
        <v>41</v>
      </c>
      <c r="AD3818" s="1" t="s">
        <v>42</v>
      </c>
      <c r="AE3818" s="1" t="s">
        <v>62</v>
      </c>
    </row>
    <row r="3819" spans="1:31" x14ac:dyDescent="0.25">
      <c r="A3819" s="1" t="s">
        <v>7778</v>
      </c>
      <c r="B3819" s="1" t="str">
        <f>IF(COUNTIF($A$2:A3819,A3819)&gt;1,"Duplicate","Unique")</f>
        <v>Unique</v>
      </c>
      <c r="C3819" s="1" t="s">
        <v>7779</v>
      </c>
      <c r="D3819" s="1" t="s">
        <v>454</v>
      </c>
      <c r="E3819" s="1" t="str">
        <f t="shared" si="414"/>
        <v>Submitted</v>
      </c>
      <c r="F3819" s="1" t="s">
        <v>47</v>
      </c>
      <c r="G3819" s="1">
        <v>29</v>
      </c>
      <c r="H3819" s="1" t="s">
        <v>24</v>
      </c>
      <c r="I3819" s="1" t="s">
        <v>48</v>
      </c>
      <c r="J3819" s="1" t="s">
        <v>37</v>
      </c>
      <c r="K3819" s="4">
        <v>2038986</v>
      </c>
      <c r="L3819" s="4" t="str">
        <f t="shared" si="415"/>
        <v>Submitted</v>
      </c>
      <c r="M3819" s="1">
        <v>675</v>
      </c>
      <c r="N3819" s="1" t="str">
        <f t="shared" si="416"/>
        <v>low_risk</v>
      </c>
      <c r="O3819" s="1" t="str">
        <f t="shared" si="417"/>
        <v>Excellent</v>
      </c>
      <c r="P3819" s="1" t="str">
        <f t="shared" si="418"/>
        <v>Submitted</v>
      </c>
      <c r="Q3819" s="1" t="str">
        <f t="shared" si="419"/>
        <v>Valid</v>
      </c>
      <c r="R3819" s="1" t="s">
        <v>27</v>
      </c>
      <c r="S3819" s="4">
        <v>4016167</v>
      </c>
      <c r="T3819" s="1">
        <v>14.09</v>
      </c>
      <c r="U3819" s="1">
        <v>60</v>
      </c>
      <c r="V3819" s="1">
        <v>66936.12</v>
      </c>
      <c r="W3819" s="4">
        <f t="shared" si="420"/>
        <v>4715649.4191666665</v>
      </c>
      <c r="X3819" s="1" t="s">
        <v>105</v>
      </c>
      <c r="Y3819" s="1" t="s">
        <v>106</v>
      </c>
      <c r="Z3819" s="8">
        <v>49281</v>
      </c>
      <c r="AA3819" s="8" t="str">
        <f>TEXT(Table2[[#This Row],[Application_Date]],"yyy")</f>
        <v>2034</v>
      </c>
      <c r="AB3819" s="8" t="str">
        <f>TEXT(Table2[[#This Row],[Application_Date]],"mmmm")</f>
        <v>December</v>
      </c>
      <c r="AC3819" s="1" t="s">
        <v>61</v>
      </c>
      <c r="AD3819" s="1" t="s">
        <v>30</v>
      </c>
      <c r="AE3819" s="1" t="s">
        <v>43</v>
      </c>
    </row>
    <row r="3820" spans="1:31" x14ac:dyDescent="0.25">
      <c r="A3820" s="1" t="s">
        <v>7780</v>
      </c>
      <c r="B3820" s="1" t="str">
        <f>IF(COUNTIF($A$2:A3820,A3820)&gt;1,"Duplicate","Unique")</f>
        <v>Unique</v>
      </c>
      <c r="C3820" s="1" t="s">
        <v>7781</v>
      </c>
      <c r="D3820" s="1" t="s">
        <v>139</v>
      </c>
      <c r="E3820" s="1" t="str">
        <f t="shared" si="414"/>
        <v>Submitted</v>
      </c>
      <c r="F3820" s="1" t="s">
        <v>47</v>
      </c>
      <c r="G3820" s="1">
        <v>32</v>
      </c>
      <c r="H3820" s="1" t="s">
        <v>36</v>
      </c>
      <c r="I3820" s="1" t="s">
        <v>25</v>
      </c>
      <c r="J3820" s="1" t="s">
        <v>37</v>
      </c>
      <c r="K3820" s="4">
        <v>314996</v>
      </c>
      <c r="L3820" s="4" t="str">
        <f t="shared" si="415"/>
        <v>Submitted</v>
      </c>
      <c r="M3820" s="1">
        <v>842</v>
      </c>
      <c r="N3820" s="1" t="str">
        <f t="shared" si="416"/>
        <v>medium_risk</v>
      </c>
      <c r="O3820" s="1" t="str">
        <f t="shared" si="417"/>
        <v>Excellent</v>
      </c>
      <c r="P3820" s="1" t="str">
        <f t="shared" si="418"/>
        <v>Submitted</v>
      </c>
      <c r="Q3820" s="1" t="str">
        <f t="shared" si="419"/>
        <v>Valid</v>
      </c>
      <c r="R3820" s="1" t="s">
        <v>38</v>
      </c>
      <c r="S3820" s="4">
        <v>238669</v>
      </c>
      <c r="T3820" s="1">
        <v>11.52</v>
      </c>
      <c r="U3820" s="1">
        <v>60</v>
      </c>
      <c r="V3820" s="1">
        <v>3977.82</v>
      </c>
      <c r="W3820" s="4">
        <f t="shared" si="420"/>
        <v>229122.24</v>
      </c>
      <c r="X3820" s="1" t="s">
        <v>50</v>
      </c>
      <c r="Y3820" s="1" t="s">
        <v>51</v>
      </c>
      <c r="Z3820" s="8">
        <v>49282</v>
      </c>
      <c r="AA3820" s="8" t="str">
        <f>TEXT(Table2[[#This Row],[Application_Date]],"yyy")</f>
        <v>2034</v>
      </c>
      <c r="AB3820" s="8" t="str">
        <f>TEXT(Table2[[#This Row],[Application_Date]],"mmmm")</f>
        <v>December</v>
      </c>
      <c r="AC3820" s="1" t="s">
        <v>61</v>
      </c>
      <c r="AD3820" s="1" t="s">
        <v>30</v>
      </c>
      <c r="AE3820" s="1" t="s">
        <v>66</v>
      </c>
    </row>
    <row r="3821" spans="1:31" x14ac:dyDescent="0.25">
      <c r="A3821" s="1" t="s">
        <v>7782</v>
      </c>
      <c r="B3821" s="1" t="str">
        <f>IF(COUNTIF($A$2:A3821,A3821)&gt;1,"Duplicate","Unique")</f>
        <v>Unique</v>
      </c>
      <c r="C3821" s="1" t="s">
        <v>7783</v>
      </c>
      <c r="D3821" s="1" t="s">
        <v>154</v>
      </c>
      <c r="E3821" s="1" t="str">
        <f t="shared" si="414"/>
        <v>Submitted</v>
      </c>
      <c r="F3821" s="1" t="s">
        <v>47</v>
      </c>
      <c r="G3821" s="1">
        <v>39</v>
      </c>
      <c r="H3821" s="1" t="s">
        <v>24</v>
      </c>
      <c r="I3821" s="1" t="s">
        <v>48</v>
      </c>
      <c r="J3821" s="1" t="s">
        <v>26</v>
      </c>
      <c r="K3821" s="4">
        <v>2393991</v>
      </c>
      <c r="L3821" s="4" t="str">
        <f t="shared" si="415"/>
        <v>Submitted</v>
      </c>
      <c r="M3821" s="1">
        <v>655</v>
      </c>
      <c r="N3821" s="1" t="str">
        <f t="shared" si="416"/>
        <v>low_risk</v>
      </c>
      <c r="O3821" s="1" t="str">
        <f t="shared" si="417"/>
        <v>Excellent</v>
      </c>
      <c r="P3821" s="1" t="str">
        <f t="shared" si="418"/>
        <v>Submitted</v>
      </c>
      <c r="Q3821" s="1" t="str">
        <f t="shared" si="419"/>
        <v>Valid</v>
      </c>
      <c r="R3821" s="1" t="s">
        <v>27</v>
      </c>
      <c r="S3821" s="4">
        <v>2233913</v>
      </c>
      <c r="T3821" s="1">
        <v>7.11</v>
      </c>
      <c r="U3821" s="1">
        <v>120</v>
      </c>
      <c r="V3821" s="1">
        <v>18615.939999999999</v>
      </c>
      <c r="W3821" s="4">
        <f t="shared" si="420"/>
        <v>1323593.4525000001</v>
      </c>
      <c r="X3821" s="1" t="s">
        <v>50</v>
      </c>
      <c r="Y3821" s="1" t="s">
        <v>51</v>
      </c>
      <c r="Z3821" s="8">
        <v>49283</v>
      </c>
      <c r="AA3821" s="8" t="str">
        <f>TEXT(Table2[[#This Row],[Application_Date]],"yyy")</f>
        <v>2034</v>
      </c>
      <c r="AB3821" s="8" t="str">
        <f>TEXT(Table2[[#This Row],[Application_Date]],"mmmm")</f>
        <v>December</v>
      </c>
      <c r="AC3821" s="1" t="s">
        <v>41</v>
      </c>
      <c r="AD3821" s="1" t="s">
        <v>42</v>
      </c>
      <c r="AE3821" s="1" t="s">
        <v>66</v>
      </c>
    </row>
    <row r="3822" spans="1:31" x14ac:dyDescent="0.25">
      <c r="A3822" s="1" t="s">
        <v>7784</v>
      </c>
      <c r="B3822" s="1" t="str">
        <f>IF(COUNTIF($A$2:A3822,A3822)&gt;1,"Duplicate","Unique")</f>
        <v>Unique</v>
      </c>
      <c r="C3822" s="1" t="s">
        <v>7785</v>
      </c>
      <c r="D3822" s="1" t="s">
        <v>172</v>
      </c>
      <c r="E3822" s="1" t="str">
        <f t="shared" si="414"/>
        <v>Submitted</v>
      </c>
      <c r="F3822" s="1" t="s">
        <v>35</v>
      </c>
      <c r="G3822" s="1">
        <v>53</v>
      </c>
      <c r="H3822" s="1" t="s">
        <v>24</v>
      </c>
      <c r="I3822" s="1" t="s">
        <v>48</v>
      </c>
      <c r="J3822" s="1" t="s">
        <v>70</v>
      </c>
      <c r="K3822" s="4">
        <v>1764817</v>
      </c>
      <c r="L3822" s="4" t="str">
        <f t="shared" si="415"/>
        <v>Submitted</v>
      </c>
      <c r="M3822" s="1">
        <v>558</v>
      </c>
      <c r="N3822" s="1" t="str">
        <f t="shared" si="416"/>
        <v>High_risk</v>
      </c>
      <c r="O3822" s="1" t="str">
        <f t="shared" si="417"/>
        <v>Excellent</v>
      </c>
      <c r="P3822" s="1" t="str">
        <f t="shared" si="418"/>
        <v>Submitted</v>
      </c>
      <c r="Q3822" s="1" t="str">
        <f t="shared" si="419"/>
        <v>Valid</v>
      </c>
      <c r="R3822" s="1" t="s">
        <v>27</v>
      </c>
      <c r="S3822" s="4">
        <v>2010616</v>
      </c>
      <c r="T3822" s="1">
        <v>11.5</v>
      </c>
      <c r="U3822" s="1">
        <v>180</v>
      </c>
      <c r="V3822" s="1">
        <v>11170.09</v>
      </c>
      <c r="W3822" s="4">
        <f t="shared" si="420"/>
        <v>1926840.3333333335</v>
      </c>
      <c r="X3822" s="1" t="s">
        <v>50</v>
      </c>
      <c r="Y3822" s="1" t="s">
        <v>51</v>
      </c>
      <c r="Z3822" s="8">
        <v>49284</v>
      </c>
      <c r="AA3822" s="8" t="str">
        <f>TEXT(Table2[[#This Row],[Application_Date]],"yyy")</f>
        <v>2034</v>
      </c>
      <c r="AB3822" s="8" t="str">
        <f>TEXT(Table2[[#This Row],[Application_Date]],"mmmm")</f>
        <v>December</v>
      </c>
      <c r="AC3822" s="1" t="s">
        <v>61</v>
      </c>
      <c r="AD3822" s="1" t="s">
        <v>30</v>
      </c>
      <c r="AE3822" s="1" t="s">
        <v>62</v>
      </c>
    </row>
    <row r="3823" spans="1:31" x14ac:dyDescent="0.25">
      <c r="A3823" s="1" t="s">
        <v>7786</v>
      </c>
      <c r="B3823" s="1" t="str">
        <f>IF(COUNTIF($A$2:A3823,A3823)&gt;1,"Duplicate","Unique")</f>
        <v>Unique</v>
      </c>
      <c r="C3823" s="1" t="s">
        <v>7787</v>
      </c>
      <c r="D3823" s="1" t="s">
        <v>133</v>
      </c>
      <c r="E3823" s="1" t="str">
        <f t="shared" si="414"/>
        <v>Submitted</v>
      </c>
      <c r="F3823" s="1" t="s">
        <v>47</v>
      </c>
      <c r="G3823" s="1">
        <v>25</v>
      </c>
      <c r="H3823" s="1" t="s">
        <v>24</v>
      </c>
      <c r="I3823" s="1" t="s">
        <v>25</v>
      </c>
      <c r="J3823" s="1" t="s">
        <v>49</v>
      </c>
      <c r="K3823" s="4">
        <v>2244187</v>
      </c>
      <c r="L3823" s="4" t="str">
        <f t="shared" si="415"/>
        <v>Submitted</v>
      </c>
      <c r="M3823" s="1">
        <v>475</v>
      </c>
      <c r="N3823" s="1" t="str">
        <f t="shared" si="416"/>
        <v>High_risk</v>
      </c>
      <c r="O3823" s="1" t="str">
        <f t="shared" si="417"/>
        <v>Excellent</v>
      </c>
      <c r="P3823" s="1" t="str">
        <f t="shared" si="418"/>
        <v>Submitted</v>
      </c>
      <c r="Q3823" s="1" t="str">
        <f t="shared" si="419"/>
        <v>Valid</v>
      </c>
      <c r="R3823" s="1" t="s">
        <v>38</v>
      </c>
      <c r="S3823" s="4">
        <v>2745996</v>
      </c>
      <c r="T3823" s="1">
        <v>16.77</v>
      </c>
      <c r="U3823" s="1">
        <v>12</v>
      </c>
      <c r="V3823" s="1">
        <v>228833</v>
      </c>
      <c r="W3823" s="4">
        <f t="shared" si="420"/>
        <v>3837635.8145914148</v>
      </c>
      <c r="X3823" s="1" t="s">
        <v>85</v>
      </c>
      <c r="Y3823" s="1" t="s">
        <v>86</v>
      </c>
      <c r="Z3823" s="8">
        <v>49285</v>
      </c>
      <c r="AA3823" s="8" t="str">
        <f>TEXT(Table2[[#This Row],[Application_Date]],"yyy")</f>
        <v>2034</v>
      </c>
      <c r="AB3823" s="8" t="str">
        <f>TEXT(Table2[[#This Row],[Application_Date]],"mmmm")</f>
        <v>December</v>
      </c>
      <c r="AC3823" s="1" t="s">
        <v>41</v>
      </c>
      <c r="AD3823" s="1" t="s">
        <v>42</v>
      </c>
      <c r="AE3823" s="1" t="s">
        <v>43</v>
      </c>
    </row>
    <row r="3824" spans="1:31" x14ac:dyDescent="0.25">
      <c r="A3824" s="1" t="s">
        <v>7788</v>
      </c>
      <c r="B3824" s="1" t="str">
        <f>IF(COUNTIF($A$2:A3824,A3824)&gt;1,"Duplicate","Unique")</f>
        <v>Unique</v>
      </c>
      <c r="C3824" s="1" t="s">
        <v>7789</v>
      </c>
      <c r="D3824" s="1" t="s">
        <v>58</v>
      </c>
      <c r="E3824" s="1" t="str">
        <f t="shared" si="414"/>
        <v>Submitted</v>
      </c>
      <c r="F3824" s="1" t="s">
        <v>47</v>
      </c>
      <c r="G3824" s="1">
        <v>55</v>
      </c>
      <c r="H3824" s="1" t="s">
        <v>24</v>
      </c>
      <c r="I3824" s="1" t="s">
        <v>25</v>
      </c>
      <c r="J3824" s="1" t="s">
        <v>37</v>
      </c>
      <c r="K3824" s="4">
        <v>1026871</v>
      </c>
      <c r="L3824" s="4" t="str">
        <f t="shared" si="415"/>
        <v>Submitted</v>
      </c>
      <c r="M3824" s="1">
        <v>877</v>
      </c>
      <c r="N3824" s="1" t="str">
        <f t="shared" si="416"/>
        <v>medium_risk</v>
      </c>
      <c r="O3824" s="1" t="str">
        <f t="shared" si="417"/>
        <v>Excellent</v>
      </c>
      <c r="P3824" s="1" t="str">
        <f t="shared" si="418"/>
        <v>Submitted</v>
      </c>
      <c r="Q3824" s="1" t="str">
        <f t="shared" si="419"/>
        <v>Valid</v>
      </c>
      <c r="R3824" s="1" t="s">
        <v>38</v>
      </c>
      <c r="S3824" s="4">
        <v>207041</v>
      </c>
      <c r="T3824" s="1">
        <v>12.72</v>
      </c>
      <c r="U3824" s="1">
        <v>12</v>
      </c>
      <c r="V3824" s="1">
        <v>17253.419999999998</v>
      </c>
      <c r="W3824" s="4">
        <f t="shared" si="420"/>
        <v>219501.04633241674</v>
      </c>
      <c r="X3824" s="1" t="s">
        <v>95</v>
      </c>
      <c r="Y3824" s="1" t="s">
        <v>96</v>
      </c>
      <c r="Z3824" s="8">
        <v>49286</v>
      </c>
      <c r="AA3824" s="8" t="str">
        <f>TEXT(Table2[[#This Row],[Application_Date]],"yyy")</f>
        <v>2034</v>
      </c>
      <c r="AB3824" s="8" t="str">
        <f>TEXT(Table2[[#This Row],[Application_Date]],"mmmm")</f>
        <v>December</v>
      </c>
      <c r="AC3824" s="1" t="s">
        <v>61</v>
      </c>
      <c r="AD3824" s="1" t="s">
        <v>30</v>
      </c>
      <c r="AE3824" s="1" t="s">
        <v>62</v>
      </c>
    </row>
    <row r="3825" spans="1:31" x14ac:dyDescent="0.25">
      <c r="A3825" s="1" t="s">
        <v>7790</v>
      </c>
      <c r="B3825" s="1" t="str">
        <f>IF(COUNTIF($A$2:A3825,A3825)&gt;1,"Duplicate","Unique")</f>
        <v>Unique</v>
      </c>
      <c r="C3825" s="1" t="s">
        <v>7791</v>
      </c>
      <c r="D3825" s="1" t="s">
        <v>99</v>
      </c>
      <c r="E3825" s="1" t="str">
        <f t="shared" si="414"/>
        <v>Submitted</v>
      </c>
      <c r="F3825" s="1" t="s">
        <v>35</v>
      </c>
      <c r="G3825" s="1">
        <v>63</v>
      </c>
      <c r="H3825" s="1" t="s">
        <v>36</v>
      </c>
      <c r="I3825" s="1" t="s">
        <v>48</v>
      </c>
      <c r="J3825" s="1" t="s">
        <v>37</v>
      </c>
      <c r="K3825" s="4">
        <v>498384</v>
      </c>
      <c r="L3825" s="4" t="str">
        <f t="shared" si="415"/>
        <v>Submitted</v>
      </c>
      <c r="M3825" s="1">
        <v>793</v>
      </c>
      <c r="N3825" s="1" t="str">
        <f t="shared" si="416"/>
        <v>medium_risk</v>
      </c>
      <c r="O3825" s="1" t="str">
        <f t="shared" si="417"/>
        <v>Excellent</v>
      </c>
      <c r="P3825" s="1" t="str">
        <f t="shared" si="418"/>
        <v>Submitted</v>
      </c>
      <c r="Q3825" s="1" t="str">
        <f t="shared" si="419"/>
        <v>Valid</v>
      </c>
      <c r="R3825" s="1" t="s">
        <v>27</v>
      </c>
      <c r="S3825" s="4">
        <v>2067958</v>
      </c>
      <c r="T3825" s="1">
        <v>12.69</v>
      </c>
      <c r="U3825" s="1">
        <v>180</v>
      </c>
      <c r="V3825" s="1">
        <v>11488.66</v>
      </c>
      <c r="W3825" s="4">
        <f t="shared" si="420"/>
        <v>2186865.585</v>
      </c>
      <c r="X3825" s="1" t="s">
        <v>95</v>
      </c>
      <c r="Y3825" s="1" t="s">
        <v>96</v>
      </c>
      <c r="Z3825" s="8">
        <v>49287</v>
      </c>
      <c r="AA3825" s="8" t="str">
        <f>TEXT(Table2[[#This Row],[Application_Date]],"yyy")</f>
        <v>2034</v>
      </c>
      <c r="AB3825" s="8" t="str">
        <f>TEXT(Table2[[#This Row],[Application_Date]],"mmmm")</f>
        <v>December</v>
      </c>
      <c r="AC3825" s="1" t="s">
        <v>61</v>
      </c>
      <c r="AD3825" s="1" t="s">
        <v>42</v>
      </c>
      <c r="AE3825" s="1" t="s">
        <v>43</v>
      </c>
    </row>
    <row r="3826" spans="1:31" x14ac:dyDescent="0.25">
      <c r="A3826" s="1" t="s">
        <v>7792</v>
      </c>
      <c r="B3826" s="1" t="str">
        <f>IF(COUNTIF($A$2:A3826,A3826)&gt;1,"Duplicate","Unique")</f>
        <v>Unique</v>
      </c>
      <c r="C3826" s="1" t="s">
        <v>7793</v>
      </c>
      <c r="D3826" s="1" t="s">
        <v>296</v>
      </c>
      <c r="E3826" s="1" t="str">
        <f t="shared" si="414"/>
        <v>Submitted</v>
      </c>
      <c r="F3826" s="1" t="s">
        <v>47</v>
      </c>
      <c r="G3826" s="1">
        <v>24</v>
      </c>
      <c r="H3826" s="1" t="s">
        <v>24</v>
      </c>
      <c r="I3826" s="1" t="s">
        <v>25</v>
      </c>
      <c r="J3826" s="1" t="s">
        <v>37</v>
      </c>
      <c r="K3826" s="4">
        <v>992828</v>
      </c>
      <c r="L3826" s="4" t="str">
        <f t="shared" si="415"/>
        <v>Submitted</v>
      </c>
      <c r="M3826" s="1">
        <v>413</v>
      </c>
      <c r="N3826" s="1" t="str">
        <f t="shared" si="416"/>
        <v>High_risk</v>
      </c>
      <c r="O3826" s="1" t="str">
        <f t="shared" si="417"/>
        <v>Excellent</v>
      </c>
      <c r="P3826" s="1" t="str">
        <f t="shared" si="418"/>
        <v>Submitted</v>
      </c>
      <c r="Q3826" s="1" t="str">
        <f t="shared" si="419"/>
        <v>Valid</v>
      </c>
      <c r="R3826" s="1" t="s">
        <v>70</v>
      </c>
      <c r="S3826" s="4">
        <v>3226450</v>
      </c>
      <c r="T3826" s="1">
        <v>8.4700000000000006</v>
      </c>
      <c r="U3826" s="1">
        <v>12</v>
      </c>
      <c r="V3826" s="1">
        <v>268870.83</v>
      </c>
      <c r="W3826" s="4">
        <f t="shared" si="420"/>
        <v>2281093.5010617473</v>
      </c>
      <c r="X3826" s="1" t="s">
        <v>85</v>
      </c>
      <c r="Y3826" s="1" t="s">
        <v>86</v>
      </c>
      <c r="Z3826" s="8">
        <v>49288</v>
      </c>
      <c r="AA3826" s="8" t="str">
        <f>TEXT(Table2[[#This Row],[Application_Date]],"yyy")</f>
        <v>2034</v>
      </c>
      <c r="AB3826" s="8" t="str">
        <f>TEXT(Table2[[#This Row],[Application_Date]],"mmmm")</f>
        <v>December</v>
      </c>
      <c r="AC3826" s="1" t="s">
        <v>61</v>
      </c>
      <c r="AD3826" s="1" t="s">
        <v>30</v>
      </c>
      <c r="AE3826" s="1" t="s">
        <v>31</v>
      </c>
    </row>
    <row r="3827" spans="1:31" x14ac:dyDescent="0.25">
      <c r="A3827" s="1" t="s">
        <v>7794</v>
      </c>
      <c r="B3827" s="1" t="str">
        <f>IF(COUNTIF($A$2:A3827,A3827)&gt;1,"Duplicate","Unique")</f>
        <v>Unique</v>
      </c>
      <c r="C3827" s="1" t="s">
        <v>7795</v>
      </c>
      <c r="D3827" s="1" t="s">
        <v>118</v>
      </c>
      <c r="E3827" s="1" t="str">
        <f t="shared" si="414"/>
        <v>Submitted</v>
      </c>
      <c r="F3827" s="1" t="s">
        <v>47</v>
      </c>
      <c r="G3827" s="1">
        <v>57</v>
      </c>
      <c r="H3827" s="1" t="s">
        <v>24</v>
      </c>
      <c r="I3827" s="1" t="s">
        <v>48</v>
      </c>
      <c r="J3827" s="1" t="s">
        <v>49</v>
      </c>
      <c r="K3827" s="4">
        <v>-50000</v>
      </c>
      <c r="L3827" s="4" t="str">
        <f t="shared" si="415"/>
        <v>Submitted</v>
      </c>
      <c r="M3827" s="1">
        <v>322</v>
      </c>
      <c r="N3827" s="1" t="str">
        <f t="shared" si="416"/>
        <v>High_risk</v>
      </c>
      <c r="O3827" s="1" t="str">
        <f t="shared" si="417"/>
        <v>Excellent</v>
      </c>
      <c r="P3827" s="1" t="str">
        <f t="shared" si="418"/>
        <v>Submitted</v>
      </c>
      <c r="Q3827" s="1" t="str">
        <f t="shared" si="419"/>
        <v>Valid</v>
      </c>
      <c r="R3827" s="1" t="s">
        <v>70</v>
      </c>
      <c r="S3827" s="4">
        <v>2885143</v>
      </c>
      <c r="T3827" s="1">
        <v>10.47</v>
      </c>
      <c r="U3827" s="1">
        <v>120</v>
      </c>
      <c r="V3827" s="1">
        <v>24042.86</v>
      </c>
      <c r="W3827" s="4">
        <f t="shared" si="420"/>
        <v>2517287.2675000001</v>
      </c>
      <c r="X3827" s="1" t="s">
        <v>95</v>
      </c>
      <c r="Y3827" s="1" t="s">
        <v>96</v>
      </c>
      <c r="Z3827" s="8">
        <v>49289</v>
      </c>
      <c r="AA3827" s="8" t="str">
        <f>TEXT(Table2[[#This Row],[Application_Date]],"yyy")</f>
        <v>2034</v>
      </c>
      <c r="AB3827" s="8" t="str">
        <f>TEXT(Table2[[#This Row],[Application_Date]],"mmmm")</f>
        <v>December</v>
      </c>
      <c r="AC3827" s="1" t="s">
        <v>61</v>
      </c>
      <c r="AD3827" s="1" t="s">
        <v>42</v>
      </c>
      <c r="AE3827" s="1" t="s">
        <v>66</v>
      </c>
    </row>
    <row r="3828" spans="1:31" x14ac:dyDescent="0.25">
      <c r="A3828" s="1" t="s">
        <v>7796</v>
      </c>
      <c r="B3828" s="1" t="str">
        <f>IF(COUNTIF($A$2:A3828,A3828)&gt;1,"Duplicate","Unique")</f>
        <v>Unique</v>
      </c>
      <c r="C3828" s="1" t="s">
        <v>7797</v>
      </c>
      <c r="D3828" s="1" t="s">
        <v>207</v>
      </c>
      <c r="E3828" s="1" t="str">
        <f t="shared" si="414"/>
        <v>Submitted</v>
      </c>
      <c r="F3828" s="1" t="s">
        <v>35</v>
      </c>
      <c r="G3828" s="1">
        <v>37</v>
      </c>
      <c r="H3828" s="1" t="s">
        <v>24</v>
      </c>
      <c r="I3828" s="1" t="s">
        <v>48</v>
      </c>
      <c r="J3828" s="1" t="s">
        <v>49</v>
      </c>
      <c r="K3828" s="4">
        <v>2413418</v>
      </c>
      <c r="L3828" s="4" t="str">
        <f t="shared" si="415"/>
        <v>Submitted</v>
      </c>
      <c r="M3828" s="1">
        <v>349</v>
      </c>
      <c r="N3828" s="1" t="str">
        <f t="shared" si="416"/>
        <v>High_risk</v>
      </c>
      <c r="O3828" s="1" t="str">
        <f t="shared" si="417"/>
        <v>Excellent</v>
      </c>
      <c r="P3828" s="1" t="str">
        <f t="shared" si="418"/>
        <v>Submitted</v>
      </c>
      <c r="Q3828" s="1" t="str">
        <f t="shared" si="419"/>
        <v>Valid</v>
      </c>
      <c r="R3828" s="1" t="s">
        <v>70</v>
      </c>
      <c r="S3828" s="4">
        <v>0</v>
      </c>
      <c r="T3828" s="1">
        <v>18.920000000000002</v>
      </c>
      <c r="U3828" s="1">
        <v>12</v>
      </c>
      <c r="V3828" s="1">
        <v>20833.330000000002</v>
      </c>
      <c r="W3828" s="4">
        <f t="shared" si="420"/>
        <v>0</v>
      </c>
      <c r="X3828" s="1" t="s">
        <v>59</v>
      </c>
      <c r="Y3828" s="1" t="s">
        <v>60</v>
      </c>
      <c r="Z3828" s="8">
        <v>49290</v>
      </c>
      <c r="AA3828" s="8" t="str">
        <f>TEXT(Table2[[#This Row],[Application_Date]],"yyy")</f>
        <v>2034</v>
      </c>
      <c r="AB3828" s="8" t="str">
        <f>TEXT(Table2[[#This Row],[Application_Date]],"mmmm")</f>
        <v>December</v>
      </c>
      <c r="AC3828" s="1" t="s">
        <v>61</v>
      </c>
      <c r="AD3828" s="1" t="s">
        <v>30</v>
      </c>
      <c r="AE3828" s="1" t="s">
        <v>66</v>
      </c>
    </row>
    <row r="3829" spans="1:31" x14ac:dyDescent="0.25">
      <c r="A3829" s="1" t="s">
        <v>7798</v>
      </c>
      <c r="B3829" s="1" t="str">
        <f>IF(COUNTIF($A$2:A3829,A3829)&gt;1,"Duplicate","Unique")</f>
        <v>Unique</v>
      </c>
      <c r="C3829" s="1" t="s">
        <v>7799</v>
      </c>
      <c r="D3829" s="1" t="s">
        <v>575</v>
      </c>
      <c r="E3829" s="1" t="str">
        <f t="shared" si="414"/>
        <v>Submitted</v>
      </c>
      <c r="F3829" s="1" t="s">
        <v>47</v>
      </c>
      <c r="G3829" s="1">
        <v>58</v>
      </c>
      <c r="H3829" s="1" t="s">
        <v>24</v>
      </c>
      <c r="I3829" s="1" t="s">
        <v>25</v>
      </c>
      <c r="J3829" s="1" t="s">
        <v>37</v>
      </c>
      <c r="K3829" s="4">
        <v>934010</v>
      </c>
      <c r="L3829" s="4" t="str">
        <f t="shared" si="415"/>
        <v>Submitted</v>
      </c>
      <c r="M3829" s="1">
        <v>506</v>
      </c>
      <c r="N3829" s="1" t="str">
        <f t="shared" si="416"/>
        <v>High_risk</v>
      </c>
      <c r="O3829" s="1" t="str">
        <f t="shared" si="417"/>
        <v>Excellent</v>
      </c>
      <c r="P3829" s="1" t="str">
        <f t="shared" si="418"/>
        <v>Submitted</v>
      </c>
      <c r="Q3829" s="1" t="str">
        <f t="shared" si="419"/>
        <v>Valid</v>
      </c>
      <c r="R3829" s="1" t="s">
        <v>70</v>
      </c>
      <c r="S3829" s="4">
        <v>435732</v>
      </c>
      <c r="T3829" s="1">
        <v>12.1</v>
      </c>
      <c r="U3829" s="1">
        <v>36</v>
      </c>
      <c r="V3829" s="1">
        <v>12103.67</v>
      </c>
      <c r="W3829" s="4">
        <f t="shared" si="420"/>
        <v>439363.10000550473</v>
      </c>
      <c r="X3829" s="1" t="s">
        <v>95</v>
      </c>
      <c r="Y3829" s="1" t="s">
        <v>96</v>
      </c>
      <c r="Z3829" s="8">
        <v>49291</v>
      </c>
      <c r="AA3829" s="8" t="str">
        <f>TEXT(Table2[[#This Row],[Application_Date]],"yyy")</f>
        <v>2034</v>
      </c>
      <c r="AB3829" s="8" t="str">
        <f>TEXT(Table2[[#This Row],[Application_Date]],"mmmm")</f>
        <v>December</v>
      </c>
      <c r="AC3829" s="1" t="s">
        <v>61</v>
      </c>
      <c r="AD3829" s="1" t="s">
        <v>30</v>
      </c>
      <c r="AE3829" s="1" t="s">
        <v>66</v>
      </c>
    </row>
    <row r="3830" spans="1:31" x14ac:dyDescent="0.25">
      <c r="A3830" s="1" t="s">
        <v>7800</v>
      </c>
      <c r="B3830" s="1" t="str">
        <f>IF(COUNTIF($A$2:A3830,A3830)&gt;1,"Duplicate","Unique")</f>
        <v>Unique</v>
      </c>
      <c r="C3830" s="1" t="s">
        <v>7801</v>
      </c>
      <c r="D3830" s="1" t="s">
        <v>58</v>
      </c>
      <c r="E3830" s="1" t="str">
        <f t="shared" si="414"/>
        <v>Submitted</v>
      </c>
      <c r="F3830" s="1" t="s">
        <v>47</v>
      </c>
      <c r="G3830" s="1">
        <v>59</v>
      </c>
      <c r="H3830" s="1" t="s">
        <v>24</v>
      </c>
      <c r="I3830" s="1" t="s">
        <v>48</v>
      </c>
      <c r="J3830" s="1" t="s">
        <v>26</v>
      </c>
      <c r="K3830" s="4">
        <v>1285482</v>
      </c>
      <c r="L3830" s="4" t="str">
        <f t="shared" si="415"/>
        <v>Submitted</v>
      </c>
      <c r="M3830" s="1">
        <v>398</v>
      </c>
      <c r="N3830" s="1" t="str">
        <f t="shared" si="416"/>
        <v>High_risk</v>
      </c>
      <c r="O3830" s="1" t="str">
        <f t="shared" si="417"/>
        <v>Excellent</v>
      </c>
      <c r="P3830" s="1" t="str">
        <f t="shared" si="418"/>
        <v>Submitted</v>
      </c>
      <c r="Q3830" s="1" t="str">
        <f t="shared" si="419"/>
        <v>Valid</v>
      </c>
      <c r="R3830" s="1" t="s">
        <v>6</v>
      </c>
      <c r="S3830" s="4">
        <v>3518269</v>
      </c>
      <c r="T3830" s="1">
        <v>15.16</v>
      </c>
      <c r="U3830" s="1">
        <v>36</v>
      </c>
      <c r="V3830" s="1">
        <v>97729.69</v>
      </c>
      <c r="W3830" s="4">
        <f t="shared" si="420"/>
        <v>4444746.5033340864</v>
      </c>
      <c r="X3830" s="1" t="s">
        <v>95</v>
      </c>
      <c r="Y3830" s="1" t="s">
        <v>96</v>
      </c>
      <c r="Z3830" s="8">
        <v>49292</v>
      </c>
      <c r="AA3830" s="8" t="str">
        <f>TEXT(Table2[[#This Row],[Application_Date]],"yyy")</f>
        <v>2034</v>
      </c>
      <c r="AB3830" s="8" t="str">
        <f>TEXT(Table2[[#This Row],[Application_Date]],"mmmm")</f>
        <v>December</v>
      </c>
      <c r="AC3830" s="1" t="s">
        <v>61</v>
      </c>
      <c r="AD3830" s="1" t="s">
        <v>30</v>
      </c>
      <c r="AE3830" s="1" t="s">
        <v>31</v>
      </c>
    </row>
    <row r="3831" spans="1:31" x14ac:dyDescent="0.25">
      <c r="A3831" s="1" t="s">
        <v>7802</v>
      </c>
      <c r="B3831" s="1" t="str">
        <f>IF(COUNTIF($A$2:A3831,A3831)&gt;1,"Duplicate","Unique")</f>
        <v>Unique</v>
      </c>
      <c r="C3831" s="1" t="s">
        <v>7803</v>
      </c>
      <c r="D3831" s="1" t="s">
        <v>69</v>
      </c>
      <c r="E3831" s="1" t="str">
        <f t="shared" si="414"/>
        <v>Submitted</v>
      </c>
      <c r="F3831" s="1" t="s">
        <v>35</v>
      </c>
      <c r="G3831" s="1">
        <v>54</v>
      </c>
      <c r="H3831" s="1" t="s">
        <v>36</v>
      </c>
      <c r="I3831" s="1" t="s">
        <v>48</v>
      </c>
      <c r="J3831" s="1" t="s">
        <v>49</v>
      </c>
      <c r="K3831" s="4">
        <v>2368126</v>
      </c>
      <c r="L3831" s="4" t="str">
        <f t="shared" si="415"/>
        <v>Submitted</v>
      </c>
      <c r="M3831" s="1">
        <v>730</v>
      </c>
      <c r="N3831" s="1" t="str">
        <f t="shared" si="416"/>
        <v>low_risk</v>
      </c>
      <c r="O3831" s="1" t="str">
        <f t="shared" si="417"/>
        <v>Excellent</v>
      </c>
      <c r="P3831" s="1" t="str">
        <f t="shared" si="418"/>
        <v>Submitted</v>
      </c>
      <c r="Q3831" s="1" t="str">
        <f t="shared" si="419"/>
        <v>Valid</v>
      </c>
      <c r="R3831" s="1" t="s">
        <v>6</v>
      </c>
      <c r="S3831" s="4">
        <v>3769249</v>
      </c>
      <c r="T3831" s="1">
        <v>7.88</v>
      </c>
      <c r="U3831" s="1">
        <v>120</v>
      </c>
      <c r="V3831" s="1">
        <v>31410.41</v>
      </c>
      <c r="W3831" s="4">
        <f t="shared" si="420"/>
        <v>2475140.1766666663</v>
      </c>
      <c r="X3831" s="1" t="s">
        <v>28</v>
      </c>
      <c r="Y3831" s="1" t="s">
        <v>29</v>
      </c>
      <c r="Z3831" s="8">
        <v>49293</v>
      </c>
      <c r="AA3831" s="8" t="str">
        <f>TEXT(Table2[[#This Row],[Application_Date]],"yyy")</f>
        <v>2034</v>
      </c>
      <c r="AB3831" s="8" t="str">
        <f>TEXT(Table2[[#This Row],[Application_Date]],"mmmm")</f>
        <v>December</v>
      </c>
      <c r="AC3831" s="1" t="s">
        <v>61</v>
      </c>
      <c r="AD3831" s="1" t="s">
        <v>30</v>
      </c>
      <c r="AE3831" s="1" t="s">
        <v>62</v>
      </c>
    </row>
    <row r="3832" spans="1:31" x14ac:dyDescent="0.25">
      <c r="A3832" s="1" t="s">
        <v>7804</v>
      </c>
      <c r="B3832" s="1" t="str">
        <f>IF(COUNTIF($A$2:A3832,A3832)&gt;1,"Duplicate","Unique")</f>
        <v>Unique</v>
      </c>
      <c r="C3832" s="1" t="s">
        <v>7805</v>
      </c>
      <c r="D3832" s="1" t="s">
        <v>58</v>
      </c>
      <c r="E3832" s="1" t="str">
        <f t="shared" si="414"/>
        <v>Submitted</v>
      </c>
      <c r="F3832" s="1" t="s">
        <v>35</v>
      </c>
      <c r="G3832" s="1">
        <v>57</v>
      </c>
      <c r="H3832" s="1" t="s">
        <v>36</v>
      </c>
      <c r="I3832" s="1" t="s">
        <v>48</v>
      </c>
      <c r="J3832" s="1" t="s">
        <v>37</v>
      </c>
      <c r="K3832" s="4">
        <v>978320</v>
      </c>
      <c r="L3832" s="4" t="str">
        <f t="shared" si="415"/>
        <v>Submitted</v>
      </c>
      <c r="M3832" s="1">
        <v>769</v>
      </c>
      <c r="N3832" s="1" t="str">
        <f t="shared" si="416"/>
        <v>medium_risk</v>
      </c>
      <c r="O3832" s="1" t="str">
        <f t="shared" si="417"/>
        <v>Excellent</v>
      </c>
      <c r="P3832" s="1" t="str">
        <f t="shared" si="418"/>
        <v>Submitted</v>
      </c>
      <c r="Q3832" s="1" t="str">
        <f t="shared" si="419"/>
        <v>Valid</v>
      </c>
      <c r="R3832" s="1" t="s">
        <v>6</v>
      </c>
      <c r="S3832" s="4">
        <v>4646285</v>
      </c>
      <c r="T3832" s="1">
        <v>8.3800000000000008</v>
      </c>
      <c r="U3832" s="1">
        <v>60</v>
      </c>
      <c r="V3832" s="1">
        <v>77438.080000000002</v>
      </c>
      <c r="W3832" s="4">
        <f t="shared" si="420"/>
        <v>3244655.6916667181</v>
      </c>
      <c r="X3832" s="1" t="s">
        <v>105</v>
      </c>
      <c r="Y3832" s="1" t="s">
        <v>106</v>
      </c>
      <c r="Z3832" s="8">
        <v>49294</v>
      </c>
      <c r="AA3832" s="8" t="str">
        <f>TEXT(Table2[[#This Row],[Application_Date]],"yyy")</f>
        <v>2034</v>
      </c>
      <c r="AB3832" s="8" t="str">
        <f>TEXT(Table2[[#This Row],[Application_Date]],"mmmm")</f>
        <v>December</v>
      </c>
      <c r="AC3832" s="1" t="s">
        <v>52</v>
      </c>
      <c r="AD3832" s="1" t="s">
        <v>42</v>
      </c>
      <c r="AE3832" s="1" t="s">
        <v>66</v>
      </c>
    </row>
    <row r="3833" spans="1:31" x14ac:dyDescent="0.25">
      <c r="A3833" s="1" t="s">
        <v>7806</v>
      </c>
      <c r="B3833" s="1" t="str">
        <f>IF(COUNTIF($A$2:A3833,A3833)&gt;1,"Duplicate","Unique")</f>
        <v>Unique</v>
      </c>
      <c r="C3833" s="1" t="s">
        <v>7807</v>
      </c>
      <c r="D3833" s="1" t="s">
        <v>78</v>
      </c>
      <c r="E3833" s="1" t="str">
        <f t="shared" si="414"/>
        <v>Submitted</v>
      </c>
      <c r="F3833" s="1" t="s">
        <v>47</v>
      </c>
      <c r="G3833" s="1">
        <v>31</v>
      </c>
      <c r="H3833" s="1" t="s">
        <v>24</v>
      </c>
      <c r="I3833" s="1" t="s">
        <v>48</v>
      </c>
      <c r="J3833" s="1" t="s">
        <v>26</v>
      </c>
      <c r="K3833" s="4">
        <v>1505056</v>
      </c>
      <c r="L3833" s="4" t="str">
        <f t="shared" si="415"/>
        <v>Submitted</v>
      </c>
      <c r="M3833" s="1">
        <v>406</v>
      </c>
      <c r="N3833" s="1" t="str">
        <f t="shared" si="416"/>
        <v>High_risk</v>
      </c>
      <c r="O3833" s="1" t="str">
        <f t="shared" si="417"/>
        <v>Excellent</v>
      </c>
      <c r="P3833" s="1" t="str">
        <f t="shared" si="418"/>
        <v>Submitted</v>
      </c>
      <c r="Q3833" s="1" t="str">
        <f t="shared" si="419"/>
        <v>Valid</v>
      </c>
      <c r="R3833" s="1" t="s">
        <v>27</v>
      </c>
      <c r="S3833" s="4">
        <v>3405414</v>
      </c>
      <c r="T3833" s="1">
        <v>16.72</v>
      </c>
      <c r="U3833" s="1">
        <v>120</v>
      </c>
      <c r="V3833" s="1">
        <v>28378.45</v>
      </c>
      <c r="W3833" s="4">
        <f t="shared" si="420"/>
        <v>4744876.84</v>
      </c>
      <c r="X3833" s="1" t="s">
        <v>28</v>
      </c>
      <c r="Y3833" s="1" t="s">
        <v>29</v>
      </c>
      <c r="Z3833" s="8">
        <v>49295</v>
      </c>
      <c r="AA3833" s="8" t="str">
        <f>TEXT(Table2[[#This Row],[Application_Date]],"yyy")</f>
        <v>2034</v>
      </c>
      <c r="AB3833" s="8" t="str">
        <f>TEXT(Table2[[#This Row],[Application_Date]],"mmmm")</f>
        <v>December</v>
      </c>
      <c r="AC3833" s="1" t="s">
        <v>61</v>
      </c>
      <c r="AD3833" s="1" t="s">
        <v>42</v>
      </c>
      <c r="AE3833" s="1" t="s">
        <v>31</v>
      </c>
    </row>
    <row r="3834" spans="1:31" x14ac:dyDescent="0.25">
      <c r="A3834" s="1" t="s">
        <v>7808</v>
      </c>
      <c r="B3834" s="1" t="str">
        <f>IF(COUNTIF($A$2:A3834,A3834)&gt;1,"Duplicate","Unique")</f>
        <v>Unique</v>
      </c>
      <c r="C3834" s="1" t="s">
        <v>7809</v>
      </c>
      <c r="D3834" s="1" t="s">
        <v>314</v>
      </c>
      <c r="E3834" s="1" t="str">
        <f t="shared" si="414"/>
        <v>Submitted</v>
      </c>
      <c r="F3834" s="1" t="s">
        <v>35</v>
      </c>
      <c r="G3834" s="1">
        <v>64</v>
      </c>
      <c r="H3834" s="1" t="s">
        <v>36</v>
      </c>
      <c r="I3834" s="1" t="s">
        <v>25</v>
      </c>
      <c r="J3834" s="1" t="s">
        <v>70</v>
      </c>
      <c r="K3834" s="4">
        <v>1347023</v>
      </c>
      <c r="L3834" s="4" t="str">
        <f t="shared" si="415"/>
        <v>Submitted</v>
      </c>
      <c r="M3834" s="1">
        <v>829</v>
      </c>
      <c r="N3834" s="1" t="str">
        <f t="shared" si="416"/>
        <v>medium_risk</v>
      </c>
      <c r="O3834" s="1" t="str">
        <f t="shared" si="417"/>
        <v>Excellent</v>
      </c>
      <c r="P3834" s="1" t="str">
        <f t="shared" si="418"/>
        <v>Submitted</v>
      </c>
      <c r="Q3834" s="1" t="str">
        <f t="shared" si="419"/>
        <v>Valid</v>
      </c>
      <c r="R3834" s="1" t="s">
        <v>82</v>
      </c>
      <c r="S3834" s="4">
        <v>2393954</v>
      </c>
      <c r="T3834" s="1">
        <v>16.16</v>
      </c>
      <c r="U3834" s="1">
        <v>36</v>
      </c>
      <c r="V3834" s="1">
        <v>66498.720000000001</v>
      </c>
      <c r="W3834" s="4">
        <f t="shared" si="420"/>
        <v>3223858.0533334818</v>
      </c>
      <c r="X3834" s="1" t="s">
        <v>125</v>
      </c>
      <c r="Y3834" s="1" t="s">
        <v>96</v>
      </c>
      <c r="Z3834" s="8">
        <v>49296</v>
      </c>
      <c r="AA3834" s="8" t="str">
        <f>TEXT(Table2[[#This Row],[Application_Date]],"yyy")</f>
        <v>2034</v>
      </c>
      <c r="AB3834" s="8" t="str">
        <f>TEXT(Table2[[#This Row],[Application_Date]],"mmmm")</f>
        <v>December</v>
      </c>
      <c r="AC3834" s="1" t="s">
        <v>52</v>
      </c>
      <c r="AD3834" s="1" t="s">
        <v>30</v>
      </c>
      <c r="AE3834" s="1" t="s">
        <v>66</v>
      </c>
    </row>
    <row r="3835" spans="1:31" x14ac:dyDescent="0.25">
      <c r="A3835" s="1" t="s">
        <v>7810</v>
      </c>
      <c r="B3835" s="1" t="str">
        <f>IF(COUNTIF($A$2:A3835,A3835)&gt;1,"Duplicate","Unique")</f>
        <v>Unique</v>
      </c>
      <c r="C3835" s="1" t="s">
        <v>7811</v>
      </c>
      <c r="D3835" s="1" t="s">
        <v>130</v>
      </c>
      <c r="E3835" s="1" t="str">
        <f t="shared" si="414"/>
        <v>Submitted</v>
      </c>
      <c r="F3835" s="1" t="s">
        <v>35</v>
      </c>
      <c r="G3835" s="1">
        <v>25</v>
      </c>
      <c r="H3835" s="1" t="s">
        <v>36</v>
      </c>
      <c r="I3835" s="1" t="s">
        <v>25</v>
      </c>
      <c r="J3835" s="1" t="s">
        <v>37</v>
      </c>
      <c r="K3835" s="4">
        <v>1222326</v>
      </c>
      <c r="L3835" s="4" t="str">
        <f t="shared" si="415"/>
        <v>Submitted</v>
      </c>
      <c r="M3835" s="1">
        <v>417</v>
      </c>
      <c r="N3835" s="1" t="str">
        <f t="shared" si="416"/>
        <v>High_risk</v>
      </c>
      <c r="O3835" s="1" t="str">
        <f t="shared" si="417"/>
        <v>Excellent</v>
      </c>
      <c r="P3835" s="1" t="str">
        <f t="shared" si="418"/>
        <v>Submitted</v>
      </c>
      <c r="Q3835" s="1" t="str">
        <f t="shared" si="419"/>
        <v>Valid</v>
      </c>
      <c r="R3835" s="1" t="s">
        <v>70</v>
      </c>
      <c r="S3835" s="4">
        <v>4837684</v>
      </c>
      <c r="T3835" s="1">
        <v>12.95</v>
      </c>
      <c r="U3835" s="1">
        <v>36</v>
      </c>
      <c r="V3835" s="1">
        <v>134380.10999999999</v>
      </c>
      <c r="W3835" s="4">
        <f t="shared" si="420"/>
        <v>5220667.3166854465</v>
      </c>
      <c r="X3835" s="1" t="s">
        <v>95</v>
      </c>
      <c r="Y3835" s="1" t="s">
        <v>96</v>
      </c>
      <c r="Z3835" s="8">
        <v>49297</v>
      </c>
      <c r="AA3835" s="8" t="str">
        <f>TEXT(Table2[[#This Row],[Application_Date]],"yyy")</f>
        <v>2034</v>
      </c>
      <c r="AB3835" s="8" t="str">
        <f>TEXT(Table2[[#This Row],[Application_Date]],"mmmm")</f>
        <v>December</v>
      </c>
      <c r="AC3835" s="1" t="s">
        <v>52</v>
      </c>
      <c r="AD3835" s="1" t="s">
        <v>42</v>
      </c>
      <c r="AE3835" s="1" t="s">
        <v>62</v>
      </c>
    </row>
    <row r="3836" spans="1:31" x14ac:dyDescent="0.25">
      <c r="A3836" s="1" t="s">
        <v>7812</v>
      </c>
      <c r="B3836" s="1" t="str">
        <f>IF(COUNTIF($A$2:A3836,A3836)&gt;1,"Duplicate","Unique")</f>
        <v>Unique</v>
      </c>
      <c r="C3836" s="1" t="s">
        <v>7813</v>
      </c>
      <c r="D3836" s="1" t="s">
        <v>366</v>
      </c>
      <c r="E3836" s="1" t="str">
        <f t="shared" si="414"/>
        <v>Submitted</v>
      </c>
      <c r="F3836" s="1" t="s">
        <v>47</v>
      </c>
      <c r="G3836" s="1">
        <v>44</v>
      </c>
      <c r="H3836" s="1" t="s">
        <v>24</v>
      </c>
      <c r="I3836" s="1" t="s">
        <v>48</v>
      </c>
      <c r="J3836" s="1" t="s">
        <v>49</v>
      </c>
      <c r="K3836" s="4">
        <v>1846451</v>
      </c>
      <c r="L3836" s="4" t="str">
        <f t="shared" si="415"/>
        <v>Submitted</v>
      </c>
      <c r="M3836" s="1">
        <v>579</v>
      </c>
      <c r="N3836" s="1" t="str">
        <f t="shared" si="416"/>
        <v>High_risk</v>
      </c>
      <c r="O3836" s="1" t="str">
        <f t="shared" si="417"/>
        <v>Excellent</v>
      </c>
      <c r="P3836" s="1" t="str">
        <f t="shared" si="418"/>
        <v>Submitted</v>
      </c>
      <c r="Q3836" s="1" t="str">
        <f t="shared" si="419"/>
        <v>Valid</v>
      </c>
      <c r="R3836" s="1" t="s">
        <v>27</v>
      </c>
      <c r="S3836" s="4">
        <v>2952693</v>
      </c>
      <c r="T3836" s="1">
        <v>11.39</v>
      </c>
      <c r="U3836" s="1">
        <v>24</v>
      </c>
      <c r="V3836" s="1">
        <v>123028.88</v>
      </c>
      <c r="W3836" s="4">
        <f t="shared" si="420"/>
        <v>2802598.0823741881</v>
      </c>
      <c r="X3836" s="1" t="s">
        <v>28</v>
      </c>
      <c r="Y3836" s="1" t="s">
        <v>29</v>
      </c>
      <c r="Z3836" s="8">
        <v>49298</v>
      </c>
      <c r="AA3836" s="8" t="str">
        <f>TEXT(Table2[[#This Row],[Application_Date]],"yyy")</f>
        <v>2034</v>
      </c>
      <c r="AB3836" s="8" t="str">
        <f>TEXT(Table2[[#This Row],[Application_Date]],"mmmm")</f>
        <v>December</v>
      </c>
      <c r="AC3836" s="1" t="s">
        <v>61</v>
      </c>
      <c r="AD3836" s="1" t="s">
        <v>30</v>
      </c>
      <c r="AE3836" s="1" t="s">
        <v>43</v>
      </c>
    </row>
    <row r="3837" spans="1:31" x14ac:dyDescent="0.25">
      <c r="A3837" s="1" t="s">
        <v>7814</v>
      </c>
      <c r="B3837" s="1" t="str">
        <f>IF(COUNTIF($A$2:A3837,A3837)&gt;1,"Duplicate","Unique")</f>
        <v>Unique</v>
      </c>
      <c r="C3837" s="1" t="s">
        <v>7815</v>
      </c>
      <c r="D3837" s="1" t="s">
        <v>572</v>
      </c>
      <c r="E3837" s="1" t="str">
        <f t="shared" si="414"/>
        <v>Submitted</v>
      </c>
      <c r="F3837" s="1" t="s">
        <v>35</v>
      </c>
      <c r="G3837" s="1">
        <v>44</v>
      </c>
      <c r="H3837" s="1" t="s">
        <v>24</v>
      </c>
      <c r="I3837" s="1" t="s">
        <v>48</v>
      </c>
      <c r="J3837" s="1" t="s">
        <v>49</v>
      </c>
      <c r="K3837" s="4">
        <v>752362</v>
      </c>
      <c r="L3837" s="4" t="str">
        <f t="shared" si="415"/>
        <v>Submitted</v>
      </c>
      <c r="M3837" s="1">
        <v>456</v>
      </c>
      <c r="N3837" s="1" t="str">
        <f t="shared" si="416"/>
        <v>High_risk</v>
      </c>
      <c r="O3837" s="1" t="str">
        <f t="shared" si="417"/>
        <v>Excellent</v>
      </c>
      <c r="P3837" s="1" t="str">
        <f t="shared" si="418"/>
        <v>Submitted</v>
      </c>
      <c r="Q3837" s="1" t="str">
        <f t="shared" si="419"/>
        <v>Valid</v>
      </c>
      <c r="R3837" s="1" t="s">
        <v>82</v>
      </c>
      <c r="S3837" s="4">
        <v>4911212</v>
      </c>
      <c r="T3837" s="1">
        <v>15.27</v>
      </c>
      <c r="U3837" s="1">
        <v>24</v>
      </c>
      <c r="V3837" s="1">
        <v>204633.83</v>
      </c>
      <c r="W3837" s="4">
        <f t="shared" si="420"/>
        <v>6249517.2873681309</v>
      </c>
      <c r="X3837" s="1" t="s">
        <v>39</v>
      </c>
      <c r="Y3837" s="1" t="s">
        <v>40</v>
      </c>
      <c r="Z3837" s="8">
        <v>49299</v>
      </c>
      <c r="AA3837" s="8" t="str">
        <f>TEXT(Table2[[#This Row],[Application_Date]],"yyy")</f>
        <v>2034</v>
      </c>
      <c r="AB3837" s="8" t="str">
        <f>TEXT(Table2[[#This Row],[Application_Date]],"mmmm")</f>
        <v>December</v>
      </c>
      <c r="AC3837" s="1" t="s">
        <v>61</v>
      </c>
      <c r="AD3837" s="1" t="s">
        <v>30</v>
      </c>
      <c r="AE3837" s="1" t="s">
        <v>66</v>
      </c>
    </row>
    <row r="3838" spans="1:31" x14ac:dyDescent="0.25">
      <c r="A3838" s="1" t="s">
        <v>7816</v>
      </c>
      <c r="B3838" s="1" t="str">
        <f>IF(COUNTIF($A$2:A3838,A3838)&gt;1,"Duplicate","Unique")</f>
        <v>Unique</v>
      </c>
      <c r="C3838" s="1" t="s">
        <v>7817</v>
      </c>
      <c r="D3838" s="1" t="s">
        <v>124</v>
      </c>
      <c r="E3838" s="1" t="str">
        <f t="shared" si="414"/>
        <v>Submitted</v>
      </c>
      <c r="F3838" s="1" t="s">
        <v>47</v>
      </c>
      <c r="G3838" s="1">
        <v>50</v>
      </c>
      <c r="H3838" s="1" t="s">
        <v>36</v>
      </c>
      <c r="I3838" s="1" t="s">
        <v>25</v>
      </c>
      <c r="J3838" s="1" t="s">
        <v>37</v>
      </c>
      <c r="K3838" s="4">
        <v>497434</v>
      </c>
      <c r="L3838" s="4" t="str">
        <f t="shared" si="415"/>
        <v>Submitted</v>
      </c>
      <c r="M3838" s="1">
        <v>428</v>
      </c>
      <c r="N3838" s="1" t="str">
        <f t="shared" si="416"/>
        <v>High_risk</v>
      </c>
      <c r="O3838" s="1" t="str">
        <f t="shared" si="417"/>
        <v>Excellent</v>
      </c>
      <c r="P3838" s="1" t="str">
        <f t="shared" si="418"/>
        <v>Submitted</v>
      </c>
      <c r="Q3838" s="1" t="str">
        <f t="shared" si="419"/>
        <v>Valid</v>
      </c>
      <c r="R3838" s="1" t="s">
        <v>38</v>
      </c>
      <c r="S3838" s="4">
        <v>1255517</v>
      </c>
      <c r="T3838" s="1">
        <v>11.2</v>
      </c>
      <c r="U3838" s="1">
        <v>12</v>
      </c>
      <c r="V3838" s="1">
        <v>104626.42</v>
      </c>
      <c r="W3838" s="4">
        <f t="shared" si="420"/>
        <v>1172245.7373186133</v>
      </c>
      <c r="X3838" s="1" t="s">
        <v>85</v>
      </c>
      <c r="Y3838" s="1" t="s">
        <v>86</v>
      </c>
      <c r="Z3838" s="8">
        <v>49300</v>
      </c>
      <c r="AA3838" s="8" t="str">
        <f>TEXT(Table2[[#This Row],[Application_Date]],"yyy")</f>
        <v>2034</v>
      </c>
      <c r="AB3838" s="8" t="str">
        <f>TEXT(Table2[[#This Row],[Application_Date]],"mmmm")</f>
        <v>December</v>
      </c>
      <c r="AC3838" s="1" t="s">
        <v>52</v>
      </c>
      <c r="AD3838" s="1" t="s">
        <v>30</v>
      </c>
      <c r="AE3838" s="1" t="s">
        <v>62</v>
      </c>
    </row>
    <row r="3839" spans="1:31" x14ac:dyDescent="0.25">
      <c r="A3839" s="1" t="s">
        <v>7818</v>
      </c>
      <c r="B3839" s="1" t="str">
        <f>IF(COUNTIF($A$2:A3839,A3839)&gt;1,"Duplicate","Unique")</f>
        <v>Unique</v>
      </c>
      <c r="C3839" s="1" t="s">
        <v>7819</v>
      </c>
      <c r="D3839" s="1" t="s">
        <v>328</v>
      </c>
      <c r="E3839" s="1" t="str">
        <f t="shared" si="414"/>
        <v>Submitted</v>
      </c>
      <c r="F3839" s="1" t="s">
        <v>35</v>
      </c>
      <c r="G3839" s="1">
        <v>21</v>
      </c>
      <c r="H3839" s="1" t="s">
        <v>36</v>
      </c>
      <c r="I3839" s="1" t="s">
        <v>25</v>
      </c>
      <c r="J3839" s="1" t="s">
        <v>70</v>
      </c>
      <c r="K3839" s="4">
        <v>767718</v>
      </c>
      <c r="L3839" s="4" t="str">
        <f t="shared" si="415"/>
        <v>Submitted</v>
      </c>
      <c r="M3839" s="1">
        <v>870</v>
      </c>
      <c r="N3839" s="1" t="str">
        <f t="shared" si="416"/>
        <v>medium_risk</v>
      </c>
      <c r="O3839" s="1" t="str">
        <f t="shared" si="417"/>
        <v>Excellent</v>
      </c>
      <c r="P3839" s="1" t="str">
        <f t="shared" si="418"/>
        <v>Submitted</v>
      </c>
      <c r="Q3839" s="1" t="str">
        <f t="shared" si="419"/>
        <v>Valid</v>
      </c>
      <c r="R3839" s="1" t="s">
        <v>38</v>
      </c>
      <c r="S3839" s="4">
        <v>1536006</v>
      </c>
      <c r="T3839" s="1">
        <v>9.0500000000000007</v>
      </c>
      <c r="U3839" s="1">
        <v>120</v>
      </c>
      <c r="V3839" s="1">
        <v>12800.05</v>
      </c>
      <c r="W3839" s="4">
        <f t="shared" si="420"/>
        <v>1158404.5250000001</v>
      </c>
      <c r="X3839" s="1" t="s">
        <v>50</v>
      </c>
      <c r="Y3839" s="1" t="s">
        <v>51</v>
      </c>
      <c r="Z3839" s="8">
        <v>49301</v>
      </c>
      <c r="AA3839" s="8" t="str">
        <f>TEXT(Table2[[#This Row],[Application_Date]],"yyy")</f>
        <v>2034</v>
      </c>
      <c r="AB3839" s="8" t="str">
        <f>TEXT(Table2[[#This Row],[Application_Date]],"mmmm")</f>
        <v>December</v>
      </c>
      <c r="AC3839" s="1" t="s">
        <v>41</v>
      </c>
      <c r="AD3839" s="1" t="s">
        <v>30</v>
      </c>
      <c r="AE3839" s="1" t="s">
        <v>62</v>
      </c>
    </row>
    <row r="3840" spans="1:31" x14ac:dyDescent="0.25">
      <c r="A3840" s="1" t="s">
        <v>7820</v>
      </c>
      <c r="B3840" s="1" t="str">
        <f>IF(COUNTIF($A$2:A3840,A3840)&gt;1,"Duplicate","Unique")</f>
        <v>Unique</v>
      </c>
      <c r="C3840" s="1" t="s">
        <v>7821</v>
      </c>
      <c r="D3840" s="1" t="s">
        <v>94</v>
      </c>
      <c r="E3840" s="1" t="str">
        <f t="shared" si="414"/>
        <v>Submitted</v>
      </c>
      <c r="F3840" s="1" t="s">
        <v>35</v>
      </c>
      <c r="G3840" s="1">
        <v>22</v>
      </c>
      <c r="H3840" s="1" t="s">
        <v>36</v>
      </c>
      <c r="I3840" s="1" t="s">
        <v>25</v>
      </c>
      <c r="J3840" s="1" t="s">
        <v>49</v>
      </c>
      <c r="K3840" s="4">
        <v>2470255</v>
      </c>
      <c r="L3840" s="4" t="str">
        <f t="shared" si="415"/>
        <v>Submitted</v>
      </c>
      <c r="M3840" s="1">
        <v>726</v>
      </c>
      <c r="N3840" s="1" t="str">
        <f t="shared" si="416"/>
        <v>low_risk</v>
      </c>
      <c r="O3840" s="1" t="str">
        <f t="shared" si="417"/>
        <v>Excellent</v>
      </c>
      <c r="P3840" s="1" t="str">
        <f t="shared" si="418"/>
        <v>Submitted</v>
      </c>
      <c r="Q3840" s="1" t="str">
        <f t="shared" si="419"/>
        <v>Valid</v>
      </c>
      <c r="R3840" s="1" t="s">
        <v>27</v>
      </c>
      <c r="S3840" s="4">
        <v>3721629</v>
      </c>
      <c r="T3840" s="1">
        <v>18.559999999999999</v>
      </c>
      <c r="U3840" s="1">
        <v>120</v>
      </c>
      <c r="V3840" s="1">
        <v>31013.58</v>
      </c>
      <c r="W3840" s="4">
        <f t="shared" si="420"/>
        <v>5756119.5199999996</v>
      </c>
      <c r="X3840" s="1" t="s">
        <v>85</v>
      </c>
      <c r="Y3840" s="1" t="s">
        <v>86</v>
      </c>
      <c r="Z3840" s="8">
        <v>49302</v>
      </c>
      <c r="AA3840" s="8" t="str">
        <f>TEXT(Table2[[#This Row],[Application_Date]],"yyy")</f>
        <v>2034</v>
      </c>
      <c r="AB3840" s="8" t="str">
        <f>TEXT(Table2[[#This Row],[Application_Date]],"mmmm")</f>
        <v>December</v>
      </c>
      <c r="AC3840" s="1" t="s">
        <v>61</v>
      </c>
      <c r="AD3840" s="1" t="s">
        <v>42</v>
      </c>
      <c r="AE3840" s="1" t="s">
        <v>43</v>
      </c>
    </row>
    <row r="3841" spans="1:31" x14ac:dyDescent="0.25">
      <c r="A3841" s="1" t="s">
        <v>7822</v>
      </c>
      <c r="B3841" s="1" t="str">
        <f>IF(COUNTIF($A$2:A3841,A3841)&gt;1,"Duplicate","Unique")</f>
        <v>Unique</v>
      </c>
      <c r="C3841" s="1" t="s">
        <v>7823</v>
      </c>
      <c r="D3841" s="1" t="s">
        <v>270</v>
      </c>
      <c r="E3841" s="1" t="str">
        <f t="shared" si="414"/>
        <v>Submitted</v>
      </c>
      <c r="F3841" s="1" t="s">
        <v>35</v>
      </c>
      <c r="G3841" s="1">
        <v>53</v>
      </c>
      <c r="H3841" s="1" t="s">
        <v>36</v>
      </c>
      <c r="I3841" s="1" t="s">
        <v>25</v>
      </c>
      <c r="J3841" s="1" t="s">
        <v>37</v>
      </c>
      <c r="K3841" s="4">
        <v>774405</v>
      </c>
      <c r="L3841" s="4" t="str">
        <f t="shared" si="415"/>
        <v>Submitted</v>
      </c>
      <c r="M3841" s="1">
        <v>681</v>
      </c>
      <c r="N3841" s="1" t="str">
        <f t="shared" si="416"/>
        <v>low_risk</v>
      </c>
      <c r="O3841" s="1" t="str">
        <f t="shared" si="417"/>
        <v>Excellent</v>
      </c>
      <c r="P3841" s="1" t="str">
        <f t="shared" si="418"/>
        <v>Submitted</v>
      </c>
      <c r="Q3841" s="1" t="str">
        <f t="shared" si="419"/>
        <v>Valid</v>
      </c>
      <c r="R3841" s="1" t="s">
        <v>70</v>
      </c>
      <c r="S3841" s="4">
        <v>1603119</v>
      </c>
      <c r="T3841" s="1">
        <v>18.440000000000001</v>
      </c>
      <c r="U3841" s="1">
        <v>180</v>
      </c>
      <c r="V3841" s="1">
        <v>8906.2199999999993</v>
      </c>
      <c r="W3841" s="4">
        <f t="shared" si="420"/>
        <v>2463459.5300000003</v>
      </c>
      <c r="X3841" s="1" t="s">
        <v>50</v>
      </c>
      <c r="Y3841" s="1" t="s">
        <v>51</v>
      </c>
      <c r="Z3841" s="8">
        <v>49303</v>
      </c>
      <c r="AA3841" s="8" t="str">
        <f>TEXT(Table2[[#This Row],[Application_Date]],"yyy")</f>
        <v>2034</v>
      </c>
      <c r="AB3841" s="8" t="str">
        <f>TEXT(Table2[[#This Row],[Application_Date]],"mmmm")</f>
        <v>December</v>
      </c>
      <c r="AC3841" s="1" t="s">
        <v>52</v>
      </c>
      <c r="AD3841" s="1" t="s">
        <v>30</v>
      </c>
      <c r="AE3841" s="1" t="s">
        <v>66</v>
      </c>
    </row>
    <row r="3842" spans="1:31" x14ac:dyDescent="0.25">
      <c r="A3842" s="1" t="s">
        <v>7824</v>
      </c>
      <c r="B3842" s="1" t="str">
        <f>IF(COUNTIF($A$2:A3842,A3842)&gt;1,"Duplicate","Unique")</f>
        <v>Unique</v>
      </c>
      <c r="C3842" s="1" t="s">
        <v>7825</v>
      </c>
      <c r="D3842" s="1" t="s">
        <v>454</v>
      </c>
      <c r="E3842" s="1" t="str">
        <f t="shared" ref="E3842:E3905" si="421">IF(C3842="","Missing","Submitted")</f>
        <v>Submitted</v>
      </c>
      <c r="F3842" s="1" t="s">
        <v>47</v>
      </c>
      <c r="G3842" s="1">
        <v>22</v>
      </c>
      <c r="H3842" s="1" t="s">
        <v>24</v>
      </c>
      <c r="I3842" s="1" t="s">
        <v>25</v>
      </c>
      <c r="J3842" s="1" t="s">
        <v>26</v>
      </c>
      <c r="K3842" s="4">
        <v>810345</v>
      </c>
      <c r="L3842" s="4" t="str">
        <f t="shared" ref="L3842:L3905" si="422">IF(K3842="","Missing","Submitted")</f>
        <v>Submitted</v>
      </c>
      <c r="M3842" s="1">
        <v>606</v>
      </c>
      <c r="N3842" s="1" t="str">
        <f t="shared" ref="N3842:N3905" si="423">IF(M3842&lt;600,"High_risk",IF(M3842&gt;=750,"medium_risk","low_risk"))</f>
        <v>low_risk</v>
      </c>
      <c r="O3842" s="1" t="str">
        <f t="shared" ref="O3842:O3905" si="424">IF(J3843&lt;503,"Poor",IF(J3843&lt;=550,"Fair",IF(J3843&lt;=750,"Good","Excellent")))</f>
        <v>Excellent</v>
      </c>
      <c r="P3842" s="1" t="str">
        <f t="shared" ref="P3842:P3905" si="425">IF(S3842="","Missing","Submitted")</f>
        <v>Submitted</v>
      </c>
      <c r="Q3842" s="1" t="str">
        <f t="shared" ref="Q3842:Q3905" si="426">IF(AND(M3842&gt;=300,M3842&lt;=900),"Valid","Invalid")</f>
        <v>Valid</v>
      </c>
      <c r="R3842" s="1" t="s">
        <v>70</v>
      </c>
      <c r="S3842" s="4">
        <v>4918466</v>
      </c>
      <c r="T3842" s="1">
        <v>15.76</v>
      </c>
      <c r="U3842" s="1">
        <v>24</v>
      </c>
      <c r="V3842" s="1">
        <v>204936.08</v>
      </c>
      <c r="W3842" s="4">
        <f t="shared" ref="W3842:W3905" si="427">PMT(T3842/12,U3842,-S3842)</f>
        <v>6459585.358374794</v>
      </c>
      <c r="X3842" s="1" t="s">
        <v>105</v>
      </c>
      <c r="Y3842" s="1" t="s">
        <v>106</v>
      </c>
      <c r="Z3842" s="8">
        <v>49304</v>
      </c>
      <c r="AA3842" s="8" t="str">
        <f>TEXT(Table2[[#This Row],[Application_Date]],"yyy")</f>
        <v>2034</v>
      </c>
      <c r="AB3842" s="8" t="str">
        <f>TEXT(Table2[[#This Row],[Application_Date]],"mmmm")</f>
        <v>December</v>
      </c>
      <c r="AC3842" s="1" t="s">
        <v>61</v>
      </c>
      <c r="AD3842" s="1" t="s">
        <v>30</v>
      </c>
      <c r="AE3842" s="1" t="s">
        <v>62</v>
      </c>
    </row>
    <row r="3843" spans="1:31" x14ac:dyDescent="0.25">
      <c r="A3843" s="1" t="s">
        <v>7826</v>
      </c>
      <c r="B3843" s="1" t="str">
        <f>IF(COUNTIF($A$2:A3843,A3843)&gt;1,"Duplicate","Unique")</f>
        <v>Unique</v>
      </c>
      <c r="C3843" s="1" t="s">
        <v>7827</v>
      </c>
      <c r="D3843" s="1" t="s">
        <v>766</v>
      </c>
      <c r="E3843" s="1" t="str">
        <f t="shared" si="421"/>
        <v>Submitted</v>
      </c>
      <c r="F3843" s="1" t="s">
        <v>35</v>
      </c>
      <c r="G3843" s="1">
        <v>42</v>
      </c>
      <c r="H3843" s="1" t="s">
        <v>24</v>
      </c>
      <c r="I3843" s="1" t="s">
        <v>48</v>
      </c>
      <c r="J3843" s="1" t="s">
        <v>70</v>
      </c>
      <c r="K3843" s="4">
        <v>420222</v>
      </c>
      <c r="L3843" s="4" t="str">
        <f t="shared" si="422"/>
        <v>Submitted</v>
      </c>
      <c r="M3843" s="1">
        <v>437</v>
      </c>
      <c r="N3843" s="1" t="str">
        <f t="shared" si="423"/>
        <v>High_risk</v>
      </c>
      <c r="O3843" s="1" t="str">
        <f t="shared" si="424"/>
        <v>Excellent</v>
      </c>
      <c r="P3843" s="1" t="str">
        <f t="shared" si="425"/>
        <v>Submitted</v>
      </c>
      <c r="Q3843" s="1" t="str">
        <f t="shared" si="426"/>
        <v>Valid</v>
      </c>
      <c r="R3843" s="1" t="s">
        <v>70</v>
      </c>
      <c r="S3843" s="4">
        <v>2378663</v>
      </c>
      <c r="T3843" s="1">
        <v>13.87</v>
      </c>
      <c r="U3843" s="1">
        <v>12</v>
      </c>
      <c r="V3843" s="1">
        <v>198221.92</v>
      </c>
      <c r="W3843" s="4">
        <f t="shared" si="427"/>
        <v>2749610.8122266568</v>
      </c>
      <c r="X3843" s="1" t="s">
        <v>105</v>
      </c>
      <c r="Y3843" s="1" t="s">
        <v>106</v>
      </c>
      <c r="Z3843" s="8">
        <v>49305</v>
      </c>
      <c r="AA3843" s="8" t="str">
        <f>TEXT(Table2[[#This Row],[Application_Date]],"yyy")</f>
        <v>2034</v>
      </c>
      <c r="AB3843" s="8" t="str">
        <f>TEXT(Table2[[#This Row],[Application_Date]],"mmmm")</f>
        <v>December</v>
      </c>
      <c r="AC3843" s="1" t="s">
        <v>61</v>
      </c>
      <c r="AD3843" s="1" t="s">
        <v>42</v>
      </c>
      <c r="AE3843" s="1" t="s">
        <v>31</v>
      </c>
    </row>
    <row r="3844" spans="1:31" x14ac:dyDescent="0.25">
      <c r="A3844" s="1" t="s">
        <v>7828</v>
      </c>
      <c r="B3844" s="1" t="str">
        <f>IF(COUNTIF($A$2:A3844,A3844)&gt;1,"Duplicate","Unique")</f>
        <v>Unique</v>
      </c>
      <c r="C3844" s="1" t="s">
        <v>7829</v>
      </c>
      <c r="D3844" s="1" t="s">
        <v>112</v>
      </c>
      <c r="E3844" s="1" t="str">
        <f t="shared" si="421"/>
        <v>Submitted</v>
      </c>
      <c r="F3844" s="1" t="s">
        <v>35</v>
      </c>
      <c r="G3844" s="1">
        <v>28</v>
      </c>
      <c r="H3844" s="1" t="s">
        <v>24</v>
      </c>
      <c r="I3844" s="1" t="s">
        <v>25</v>
      </c>
      <c r="J3844" s="1" t="s">
        <v>70</v>
      </c>
      <c r="K3844" s="4">
        <v>394465</v>
      </c>
      <c r="L3844" s="4" t="str">
        <f t="shared" si="422"/>
        <v>Submitted</v>
      </c>
      <c r="M3844" s="1">
        <v>430</v>
      </c>
      <c r="N3844" s="1" t="str">
        <f t="shared" si="423"/>
        <v>High_risk</v>
      </c>
      <c r="O3844" s="1" t="str">
        <f t="shared" si="424"/>
        <v>Excellent</v>
      </c>
      <c r="P3844" s="1" t="str">
        <f t="shared" si="425"/>
        <v>Submitted</v>
      </c>
      <c r="Q3844" s="1" t="str">
        <f t="shared" si="426"/>
        <v>Valid</v>
      </c>
      <c r="R3844" s="1" t="s">
        <v>6</v>
      </c>
      <c r="S3844" s="4">
        <v>550068</v>
      </c>
      <c r="T3844" s="1">
        <v>11.2</v>
      </c>
      <c r="U3844" s="1">
        <v>12</v>
      </c>
      <c r="V3844" s="1">
        <v>45839</v>
      </c>
      <c r="W3844" s="4">
        <f t="shared" si="427"/>
        <v>513585.13523542503</v>
      </c>
      <c r="X3844" s="1" t="s">
        <v>95</v>
      </c>
      <c r="Y3844" s="1" t="s">
        <v>96</v>
      </c>
      <c r="Z3844" s="8">
        <v>49306</v>
      </c>
      <c r="AA3844" s="8" t="str">
        <f>TEXT(Table2[[#This Row],[Application_Date]],"yyy")</f>
        <v>2034</v>
      </c>
      <c r="AB3844" s="8" t="str">
        <f>TEXT(Table2[[#This Row],[Application_Date]],"mmmm")</f>
        <v>December</v>
      </c>
      <c r="AC3844" s="1" t="s">
        <v>52</v>
      </c>
      <c r="AD3844" s="1" t="s">
        <v>42</v>
      </c>
      <c r="AE3844" s="1" t="s">
        <v>62</v>
      </c>
    </row>
    <row r="3845" spans="1:31" x14ac:dyDescent="0.25">
      <c r="A3845" s="1" t="s">
        <v>7830</v>
      </c>
      <c r="B3845" s="1" t="str">
        <f>IF(COUNTIF($A$2:A3845,A3845)&gt;1,"Duplicate","Unique")</f>
        <v>Unique</v>
      </c>
      <c r="C3845" s="1" t="s">
        <v>7831</v>
      </c>
      <c r="D3845" s="1" t="s">
        <v>23</v>
      </c>
      <c r="E3845" s="1" t="str">
        <f t="shared" si="421"/>
        <v>Submitted</v>
      </c>
      <c r="F3845" s="1" t="s">
        <v>47</v>
      </c>
      <c r="G3845" s="1">
        <v>54</v>
      </c>
      <c r="H3845" s="1" t="s">
        <v>24</v>
      </c>
      <c r="I3845" s="1" t="s">
        <v>48</v>
      </c>
      <c r="J3845" s="1" t="s">
        <v>37</v>
      </c>
      <c r="K3845" s="4">
        <v>1648377</v>
      </c>
      <c r="L3845" s="4" t="str">
        <f t="shared" si="422"/>
        <v>Submitted</v>
      </c>
      <c r="M3845" s="1">
        <v>406</v>
      </c>
      <c r="N3845" s="1" t="str">
        <f t="shared" si="423"/>
        <v>High_risk</v>
      </c>
      <c r="O3845" s="1" t="str">
        <f t="shared" si="424"/>
        <v>Excellent</v>
      </c>
      <c r="P3845" s="1" t="str">
        <f t="shared" si="425"/>
        <v>Submitted</v>
      </c>
      <c r="Q3845" s="1" t="str">
        <f t="shared" si="426"/>
        <v>Valid</v>
      </c>
      <c r="R3845" s="1" t="s">
        <v>38</v>
      </c>
      <c r="S3845" s="4">
        <v>1630720</v>
      </c>
      <c r="T3845" s="1">
        <v>12.46</v>
      </c>
      <c r="U3845" s="1">
        <v>180</v>
      </c>
      <c r="V3845" s="1">
        <v>9059.56</v>
      </c>
      <c r="W3845" s="4">
        <f t="shared" si="427"/>
        <v>1693230.9333333333</v>
      </c>
      <c r="X3845" s="1" t="s">
        <v>50</v>
      </c>
      <c r="Y3845" s="1" t="s">
        <v>51</v>
      </c>
      <c r="Z3845" s="8">
        <v>49307</v>
      </c>
      <c r="AA3845" s="8" t="str">
        <f>TEXT(Table2[[#This Row],[Application_Date]],"yyy")</f>
        <v>2034</v>
      </c>
      <c r="AB3845" s="8" t="str">
        <f>TEXT(Table2[[#This Row],[Application_Date]],"mmmm")</f>
        <v>December</v>
      </c>
      <c r="AC3845" s="1" t="s">
        <v>61</v>
      </c>
      <c r="AD3845" s="1" t="s">
        <v>30</v>
      </c>
      <c r="AE3845" s="1" t="s">
        <v>31</v>
      </c>
    </row>
    <row r="3846" spans="1:31" x14ac:dyDescent="0.25">
      <c r="A3846" s="1" t="s">
        <v>7832</v>
      </c>
      <c r="B3846" s="1" t="str">
        <f>IF(COUNTIF($A$2:A3846,A3846)&gt;1,"Duplicate","Unique")</f>
        <v>Unique</v>
      </c>
      <c r="C3846" s="1" t="s">
        <v>7833</v>
      </c>
      <c r="D3846" s="1" t="s">
        <v>124</v>
      </c>
      <c r="E3846" s="1" t="str">
        <f t="shared" si="421"/>
        <v>Submitted</v>
      </c>
      <c r="F3846" s="1" t="s">
        <v>47</v>
      </c>
      <c r="G3846" s="1">
        <v>20</v>
      </c>
      <c r="H3846" s="1" t="s">
        <v>24</v>
      </c>
      <c r="I3846" s="1" t="s">
        <v>25</v>
      </c>
      <c r="J3846" s="1" t="s">
        <v>70</v>
      </c>
      <c r="K3846" s="4">
        <v>1108567</v>
      </c>
      <c r="L3846" s="4" t="str">
        <f t="shared" si="422"/>
        <v>Submitted</v>
      </c>
      <c r="M3846" s="1">
        <v>319</v>
      </c>
      <c r="N3846" s="1" t="str">
        <f t="shared" si="423"/>
        <v>High_risk</v>
      </c>
      <c r="O3846" s="1" t="str">
        <f t="shared" si="424"/>
        <v>Excellent</v>
      </c>
      <c r="P3846" s="1" t="str">
        <f t="shared" si="425"/>
        <v>Submitted</v>
      </c>
      <c r="Q3846" s="1" t="str">
        <f t="shared" si="426"/>
        <v>Valid</v>
      </c>
      <c r="R3846" s="1" t="s">
        <v>38</v>
      </c>
      <c r="S3846" s="4">
        <v>4163148</v>
      </c>
      <c r="T3846" s="1">
        <v>10.56</v>
      </c>
      <c r="U3846" s="1">
        <v>60</v>
      </c>
      <c r="V3846" s="1">
        <v>69385.8</v>
      </c>
      <c r="W3846" s="4">
        <f t="shared" si="427"/>
        <v>3663570.24</v>
      </c>
      <c r="X3846" s="1" t="s">
        <v>50</v>
      </c>
      <c r="Y3846" s="1" t="s">
        <v>51</v>
      </c>
      <c r="Z3846" s="8">
        <v>49308</v>
      </c>
      <c r="AA3846" s="8" t="str">
        <f>TEXT(Table2[[#This Row],[Application_Date]],"yyy")</f>
        <v>2034</v>
      </c>
      <c r="AB3846" s="8" t="str">
        <f>TEXT(Table2[[#This Row],[Application_Date]],"mmmm")</f>
        <v>December</v>
      </c>
      <c r="AC3846" s="1" t="s">
        <v>52</v>
      </c>
      <c r="AD3846" s="1" t="s">
        <v>30</v>
      </c>
      <c r="AE3846" s="1" t="s">
        <v>31</v>
      </c>
    </row>
    <row r="3847" spans="1:31" x14ac:dyDescent="0.25">
      <c r="A3847" s="1" t="s">
        <v>7834</v>
      </c>
      <c r="B3847" s="1" t="str">
        <f>IF(COUNTIF($A$2:A3847,A3847)&gt;1,"Duplicate","Unique")</f>
        <v>Unique</v>
      </c>
      <c r="C3847" s="1" t="s">
        <v>7835</v>
      </c>
      <c r="D3847" s="1" t="s">
        <v>309</v>
      </c>
      <c r="E3847" s="1" t="str">
        <f t="shared" si="421"/>
        <v>Submitted</v>
      </c>
      <c r="F3847" s="1" t="s">
        <v>35</v>
      </c>
      <c r="G3847" s="1">
        <v>48</v>
      </c>
      <c r="H3847" s="1" t="s">
        <v>24</v>
      </c>
      <c r="I3847" s="1" t="s">
        <v>48</v>
      </c>
      <c r="J3847" s="1" t="s">
        <v>37</v>
      </c>
      <c r="K3847" s="4">
        <v>2106950</v>
      </c>
      <c r="L3847" s="4" t="str">
        <f t="shared" si="422"/>
        <v>Submitted</v>
      </c>
      <c r="M3847" s="1">
        <v>747</v>
      </c>
      <c r="N3847" s="1" t="str">
        <f t="shared" si="423"/>
        <v>low_risk</v>
      </c>
      <c r="O3847" s="1" t="str">
        <f t="shared" si="424"/>
        <v>Excellent</v>
      </c>
      <c r="P3847" s="1" t="str">
        <f t="shared" si="425"/>
        <v>Submitted</v>
      </c>
      <c r="Q3847" s="1" t="str">
        <f t="shared" si="426"/>
        <v>Valid</v>
      </c>
      <c r="R3847" s="1" t="s">
        <v>82</v>
      </c>
      <c r="S3847" s="4">
        <v>1959952</v>
      </c>
      <c r="T3847" s="1">
        <v>9</v>
      </c>
      <c r="U3847" s="1">
        <v>120</v>
      </c>
      <c r="V3847" s="1">
        <v>16332.93</v>
      </c>
      <c r="W3847" s="4">
        <f t="shared" si="427"/>
        <v>1469964</v>
      </c>
      <c r="X3847" s="1" t="s">
        <v>39</v>
      </c>
      <c r="Y3847" s="1" t="s">
        <v>40</v>
      </c>
      <c r="Z3847" s="8">
        <v>49309</v>
      </c>
      <c r="AA3847" s="8" t="str">
        <f>TEXT(Table2[[#This Row],[Application_Date]],"yyy")</f>
        <v>2034</v>
      </c>
      <c r="AB3847" s="8" t="str">
        <f>TEXT(Table2[[#This Row],[Application_Date]],"mmmm")</f>
        <v>December</v>
      </c>
      <c r="AC3847" s="1" t="s">
        <v>61</v>
      </c>
      <c r="AD3847" s="1" t="s">
        <v>30</v>
      </c>
      <c r="AE3847" s="1" t="s">
        <v>43</v>
      </c>
    </row>
    <row r="3848" spans="1:31" x14ac:dyDescent="0.25">
      <c r="A3848" s="1" t="s">
        <v>7836</v>
      </c>
      <c r="B3848" s="1" t="str">
        <f>IF(COUNTIF($A$2:A3848,A3848)&gt;1,"Duplicate","Unique")</f>
        <v>Unique</v>
      </c>
      <c r="C3848" s="1" t="s">
        <v>7837</v>
      </c>
      <c r="D3848" s="1" t="s">
        <v>638</v>
      </c>
      <c r="E3848" s="1" t="str">
        <f t="shared" si="421"/>
        <v>Submitted</v>
      </c>
      <c r="F3848" s="1" t="s">
        <v>35</v>
      </c>
      <c r="G3848" s="1">
        <v>25</v>
      </c>
      <c r="H3848" s="1" t="s">
        <v>36</v>
      </c>
      <c r="I3848" s="1" t="s">
        <v>48</v>
      </c>
      <c r="J3848" s="1" t="s">
        <v>26</v>
      </c>
      <c r="K3848" s="4">
        <v>839912</v>
      </c>
      <c r="L3848" s="4" t="str">
        <f t="shared" si="422"/>
        <v>Submitted</v>
      </c>
      <c r="M3848" s="1">
        <v>345</v>
      </c>
      <c r="N3848" s="1" t="str">
        <f t="shared" si="423"/>
        <v>High_risk</v>
      </c>
      <c r="O3848" s="1" t="str">
        <f t="shared" si="424"/>
        <v>Excellent</v>
      </c>
      <c r="P3848" s="1" t="str">
        <f t="shared" si="425"/>
        <v>Submitted</v>
      </c>
      <c r="Q3848" s="1" t="str">
        <f t="shared" si="426"/>
        <v>Valid</v>
      </c>
      <c r="R3848" s="1" t="s">
        <v>70</v>
      </c>
      <c r="S3848" s="4">
        <v>3602019</v>
      </c>
      <c r="T3848" s="1">
        <v>12.99</v>
      </c>
      <c r="U3848" s="1">
        <v>12</v>
      </c>
      <c r="V3848" s="1">
        <v>300168.25</v>
      </c>
      <c r="W3848" s="4">
        <f t="shared" si="427"/>
        <v>3899771.73139705</v>
      </c>
      <c r="X3848" s="1" t="s">
        <v>28</v>
      </c>
      <c r="Y3848" s="1" t="s">
        <v>29</v>
      </c>
      <c r="Z3848" s="8">
        <v>49310</v>
      </c>
      <c r="AA3848" s="8" t="str">
        <f>TEXT(Table2[[#This Row],[Application_Date]],"yyy")</f>
        <v>2035</v>
      </c>
      <c r="AB3848" s="8" t="str">
        <f>TEXT(Table2[[#This Row],[Application_Date]],"mmmm")</f>
        <v>January</v>
      </c>
      <c r="AC3848" s="1" t="s">
        <v>61</v>
      </c>
      <c r="AD3848" s="1" t="s">
        <v>42</v>
      </c>
      <c r="AE3848" s="1" t="s">
        <v>62</v>
      </c>
    </row>
    <row r="3849" spans="1:31" x14ac:dyDescent="0.25">
      <c r="A3849" s="1" t="s">
        <v>7838</v>
      </c>
      <c r="B3849" s="1" t="str">
        <f>IF(COUNTIF($A$2:A3849,A3849)&gt;1,"Duplicate","Unique")</f>
        <v>Unique</v>
      </c>
      <c r="C3849" s="1" t="s">
        <v>7839</v>
      </c>
      <c r="D3849" s="1" t="s">
        <v>293</v>
      </c>
      <c r="E3849" s="1" t="str">
        <f t="shared" si="421"/>
        <v>Submitted</v>
      </c>
      <c r="F3849" s="1" t="s">
        <v>47</v>
      </c>
      <c r="G3849" s="1">
        <v>56</v>
      </c>
      <c r="H3849" s="1" t="s">
        <v>24</v>
      </c>
      <c r="I3849" s="1" t="s">
        <v>48</v>
      </c>
      <c r="J3849" s="1" t="s">
        <v>70</v>
      </c>
      <c r="K3849" s="4">
        <v>2436895</v>
      </c>
      <c r="L3849" s="4" t="str">
        <f t="shared" si="422"/>
        <v>Submitted</v>
      </c>
      <c r="M3849" s="1">
        <v>649</v>
      </c>
      <c r="N3849" s="1" t="str">
        <f t="shared" si="423"/>
        <v>low_risk</v>
      </c>
      <c r="O3849" s="1" t="str">
        <f t="shared" si="424"/>
        <v>Excellent</v>
      </c>
      <c r="P3849" s="1" t="str">
        <f t="shared" si="425"/>
        <v>Submitted</v>
      </c>
      <c r="Q3849" s="1" t="str">
        <f t="shared" si="426"/>
        <v>Valid</v>
      </c>
      <c r="R3849" s="1" t="s">
        <v>27</v>
      </c>
      <c r="S3849" s="4">
        <v>4128859</v>
      </c>
      <c r="T3849" s="1">
        <v>18.55</v>
      </c>
      <c r="U3849" s="1">
        <v>180</v>
      </c>
      <c r="V3849" s="1">
        <v>22938.11</v>
      </c>
      <c r="W3849" s="4">
        <f t="shared" si="427"/>
        <v>6382527.8708333336</v>
      </c>
      <c r="X3849" s="1" t="s">
        <v>59</v>
      </c>
      <c r="Y3849" s="1" t="s">
        <v>60</v>
      </c>
      <c r="Z3849" s="8">
        <v>49311</v>
      </c>
      <c r="AA3849" s="8" t="str">
        <f>TEXT(Table2[[#This Row],[Application_Date]],"yyy")</f>
        <v>2035</v>
      </c>
      <c r="AB3849" s="8" t="str">
        <f>TEXT(Table2[[#This Row],[Application_Date]],"mmmm")</f>
        <v>January</v>
      </c>
      <c r="AC3849" s="1" t="s">
        <v>61</v>
      </c>
      <c r="AD3849" s="1" t="s">
        <v>42</v>
      </c>
      <c r="AE3849" s="1" t="s">
        <v>31</v>
      </c>
    </row>
    <row r="3850" spans="1:31" x14ac:dyDescent="0.25">
      <c r="A3850" s="1" t="s">
        <v>7840</v>
      </c>
      <c r="B3850" s="1" t="str">
        <f>IF(COUNTIF($A$2:A3850,A3850)&gt;1,"Duplicate","Unique")</f>
        <v>Unique</v>
      </c>
      <c r="C3850" s="1" t="s">
        <v>7841</v>
      </c>
      <c r="D3850" s="1" t="s">
        <v>204</v>
      </c>
      <c r="E3850" s="1" t="str">
        <f t="shared" si="421"/>
        <v>Submitted</v>
      </c>
      <c r="F3850" s="1" t="s">
        <v>47</v>
      </c>
      <c r="G3850" s="1">
        <v>26</v>
      </c>
      <c r="H3850" s="1" t="s">
        <v>36</v>
      </c>
      <c r="I3850" s="1" t="s">
        <v>25</v>
      </c>
      <c r="J3850" s="1" t="s">
        <v>26</v>
      </c>
      <c r="K3850" s="4">
        <v>1449153</v>
      </c>
      <c r="L3850" s="4" t="str">
        <f t="shared" si="422"/>
        <v>Submitted</v>
      </c>
      <c r="M3850" s="1">
        <v>613</v>
      </c>
      <c r="N3850" s="1" t="str">
        <f t="shared" si="423"/>
        <v>low_risk</v>
      </c>
      <c r="O3850" s="1" t="str">
        <f t="shared" si="424"/>
        <v>Excellent</v>
      </c>
      <c r="P3850" s="1" t="str">
        <f t="shared" si="425"/>
        <v>Submitted</v>
      </c>
      <c r="Q3850" s="1" t="str">
        <f t="shared" si="426"/>
        <v>Valid</v>
      </c>
      <c r="R3850" s="1" t="s">
        <v>38</v>
      </c>
      <c r="S3850" s="4">
        <v>1181553</v>
      </c>
      <c r="T3850" s="1">
        <v>14.43</v>
      </c>
      <c r="U3850" s="1">
        <v>120</v>
      </c>
      <c r="V3850" s="1">
        <v>9846.27</v>
      </c>
      <c r="W3850" s="4">
        <f t="shared" si="427"/>
        <v>1420817.4824999999</v>
      </c>
      <c r="X3850" s="1" t="s">
        <v>95</v>
      </c>
      <c r="Y3850" s="1" t="s">
        <v>96</v>
      </c>
      <c r="Z3850" s="8">
        <v>49312</v>
      </c>
      <c r="AA3850" s="8" t="str">
        <f>TEXT(Table2[[#This Row],[Application_Date]],"yyy")</f>
        <v>2035</v>
      </c>
      <c r="AB3850" s="8" t="str">
        <f>TEXT(Table2[[#This Row],[Application_Date]],"mmmm")</f>
        <v>January</v>
      </c>
      <c r="AC3850" s="1" t="s">
        <v>52</v>
      </c>
      <c r="AD3850" s="1" t="s">
        <v>30</v>
      </c>
      <c r="AE3850" s="1" t="s">
        <v>43</v>
      </c>
    </row>
    <row r="3851" spans="1:31" x14ac:dyDescent="0.25">
      <c r="A3851" s="1" t="s">
        <v>7842</v>
      </c>
      <c r="B3851" s="1" t="str">
        <f>IF(COUNTIF($A$2:A3851,A3851)&gt;1,"Duplicate","Unique")</f>
        <v>Unique</v>
      </c>
      <c r="C3851" s="1" t="s">
        <v>7843</v>
      </c>
      <c r="D3851" s="1" t="s">
        <v>587</v>
      </c>
      <c r="E3851" s="1" t="str">
        <f t="shared" si="421"/>
        <v>Submitted</v>
      </c>
      <c r="F3851" s="1" t="s">
        <v>47</v>
      </c>
      <c r="G3851" s="1">
        <v>22</v>
      </c>
      <c r="H3851" s="1" t="s">
        <v>24</v>
      </c>
      <c r="I3851" s="1" t="s">
        <v>48</v>
      </c>
      <c r="J3851" s="1" t="s">
        <v>37</v>
      </c>
      <c r="K3851" s="4">
        <v>1993415</v>
      </c>
      <c r="L3851" s="4" t="str">
        <f t="shared" si="422"/>
        <v>Submitted</v>
      </c>
      <c r="M3851" s="1">
        <v>401</v>
      </c>
      <c r="N3851" s="1" t="str">
        <f t="shared" si="423"/>
        <v>High_risk</v>
      </c>
      <c r="O3851" s="1" t="str">
        <f t="shared" si="424"/>
        <v>Excellent</v>
      </c>
      <c r="P3851" s="1" t="str">
        <f t="shared" si="425"/>
        <v>Submitted</v>
      </c>
      <c r="Q3851" s="1" t="str">
        <f t="shared" si="426"/>
        <v>Valid</v>
      </c>
      <c r="R3851" s="1" t="s">
        <v>70</v>
      </c>
      <c r="S3851" s="4">
        <v>4187577</v>
      </c>
      <c r="T3851" s="1">
        <v>12.05</v>
      </c>
      <c r="U3851" s="1">
        <v>36</v>
      </c>
      <c r="V3851" s="1">
        <v>116321.58</v>
      </c>
      <c r="W3851" s="4">
        <f t="shared" si="427"/>
        <v>4205025.2375567742</v>
      </c>
      <c r="X3851" s="1" t="s">
        <v>59</v>
      </c>
      <c r="Y3851" s="1" t="s">
        <v>60</v>
      </c>
      <c r="Z3851" s="8">
        <v>49313</v>
      </c>
      <c r="AA3851" s="8" t="str">
        <f>TEXT(Table2[[#This Row],[Application_Date]],"yyy")</f>
        <v>2035</v>
      </c>
      <c r="AB3851" s="8" t="str">
        <f>TEXT(Table2[[#This Row],[Application_Date]],"mmmm")</f>
        <v>January</v>
      </c>
      <c r="AC3851" s="1" t="s">
        <v>41</v>
      </c>
      <c r="AD3851" s="1" t="s">
        <v>42</v>
      </c>
      <c r="AE3851" s="1" t="s">
        <v>43</v>
      </c>
    </row>
    <row r="3852" spans="1:31" x14ac:dyDescent="0.25">
      <c r="A3852" s="1" t="s">
        <v>7844</v>
      </c>
      <c r="B3852" s="1" t="str">
        <f>IF(COUNTIF($A$2:A3852,A3852)&gt;1,"Duplicate","Unique")</f>
        <v>Unique</v>
      </c>
      <c r="C3852" s="1" t="s">
        <v>7845</v>
      </c>
      <c r="D3852" s="1" t="s">
        <v>148</v>
      </c>
      <c r="E3852" s="1" t="str">
        <f t="shared" si="421"/>
        <v>Submitted</v>
      </c>
      <c r="F3852" s="1" t="s">
        <v>47</v>
      </c>
      <c r="G3852" s="1">
        <v>36</v>
      </c>
      <c r="H3852" s="1" t="s">
        <v>24</v>
      </c>
      <c r="I3852" s="1" t="s">
        <v>25</v>
      </c>
      <c r="J3852" s="1" t="s">
        <v>49</v>
      </c>
      <c r="K3852" s="4">
        <v>1954325</v>
      </c>
      <c r="L3852" s="4" t="str">
        <f t="shared" si="422"/>
        <v>Submitted</v>
      </c>
      <c r="M3852" s="1">
        <v>865</v>
      </c>
      <c r="N3852" s="1" t="str">
        <f t="shared" si="423"/>
        <v>medium_risk</v>
      </c>
      <c r="O3852" s="1" t="str">
        <f t="shared" si="424"/>
        <v>Excellent</v>
      </c>
      <c r="P3852" s="1" t="str">
        <f t="shared" si="425"/>
        <v>Submitted</v>
      </c>
      <c r="Q3852" s="1" t="str">
        <f t="shared" si="426"/>
        <v>Valid</v>
      </c>
      <c r="R3852" s="1" t="s">
        <v>70</v>
      </c>
      <c r="S3852" s="4">
        <v>3687702</v>
      </c>
      <c r="T3852" s="1">
        <v>10.75</v>
      </c>
      <c r="U3852" s="1">
        <v>24</v>
      </c>
      <c r="V3852" s="1">
        <v>153654.25</v>
      </c>
      <c r="W3852" s="4">
        <f t="shared" si="427"/>
        <v>3303567.0858523641</v>
      </c>
      <c r="X3852" s="1" t="s">
        <v>105</v>
      </c>
      <c r="Y3852" s="1" t="s">
        <v>106</v>
      </c>
      <c r="Z3852" s="8">
        <v>49314</v>
      </c>
      <c r="AA3852" s="8" t="str">
        <f>TEXT(Table2[[#This Row],[Application_Date]],"yyy")</f>
        <v>2035</v>
      </c>
      <c r="AB3852" s="8" t="str">
        <f>TEXT(Table2[[#This Row],[Application_Date]],"mmmm")</f>
        <v>January</v>
      </c>
      <c r="AC3852" s="1" t="s">
        <v>61</v>
      </c>
      <c r="AD3852" s="1" t="s">
        <v>30</v>
      </c>
      <c r="AE3852" s="1" t="s">
        <v>62</v>
      </c>
    </row>
    <row r="3853" spans="1:31" x14ac:dyDescent="0.25">
      <c r="A3853" s="1" t="s">
        <v>7846</v>
      </c>
      <c r="B3853" s="1" t="str">
        <f>IF(COUNTIF($A$2:A3853,A3853)&gt;1,"Duplicate","Unique")</f>
        <v>Unique</v>
      </c>
      <c r="C3853" s="1" t="s">
        <v>7847</v>
      </c>
      <c r="D3853" s="1" t="s">
        <v>112</v>
      </c>
      <c r="E3853" s="1" t="str">
        <f t="shared" si="421"/>
        <v>Submitted</v>
      </c>
      <c r="F3853" s="1" t="s">
        <v>47</v>
      </c>
      <c r="G3853" s="1">
        <v>22</v>
      </c>
      <c r="H3853" s="1" t="s">
        <v>24</v>
      </c>
      <c r="I3853" s="1" t="s">
        <v>25</v>
      </c>
      <c r="J3853" s="1" t="s">
        <v>37</v>
      </c>
      <c r="K3853" s="4">
        <v>465726</v>
      </c>
      <c r="L3853" s="4" t="str">
        <f t="shared" si="422"/>
        <v>Submitted</v>
      </c>
      <c r="M3853" s="1">
        <v>773</v>
      </c>
      <c r="N3853" s="1" t="str">
        <f t="shared" si="423"/>
        <v>medium_risk</v>
      </c>
      <c r="O3853" s="1" t="str">
        <f t="shared" si="424"/>
        <v>Excellent</v>
      </c>
      <c r="P3853" s="1" t="str">
        <f t="shared" si="425"/>
        <v>Submitted</v>
      </c>
      <c r="Q3853" s="1" t="str">
        <f t="shared" si="426"/>
        <v>Valid</v>
      </c>
      <c r="R3853" s="1" t="s">
        <v>70</v>
      </c>
      <c r="S3853" s="4">
        <v>4398728</v>
      </c>
      <c r="T3853" s="1">
        <v>9.15</v>
      </c>
      <c r="U3853" s="1">
        <v>60</v>
      </c>
      <c r="V3853" s="1">
        <v>73312.13</v>
      </c>
      <c r="W3853" s="4">
        <f t="shared" si="427"/>
        <v>3354030.1000000061</v>
      </c>
      <c r="X3853" s="1" t="s">
        <v>50</v>
      </c>
      <c r="Y3853" s="1" t="s">
        <v>51</v>
      </c>
      <c r="Z3853" s="8">
        <v>49315</v>
      </c>
      <c r="AA3853" s="8" t="str">
        <f>TEXT(Table2[[#This Row],[Application_Date]],"yyy")</f>
        <v>2035</v>
      </c>
      <c r="AB3853" s="8" t="str">
        <f>TEXT(Table2[[#This Row],[Application_Date]],"mmmm")</f>
        <v>January</v>
      </c>
      <c r="AC3853" s="1" t="s">
        <v>61</v>
      </c>
      <c r="AD3853" s="1" t="s">
        <v>42</v>
      </c>
      <c r="AE3853" s="1" t="s">
        <v>31</v>
      </c>
    </row>
    <row r="3854" spans="1:31" x14ac:dyDescent="0.25">
      <c r="A3854" s="1" t="s">
        <v>7848</v>
      </c>
      <c r="B3854" s="1" t="str">
        <f>IF(COUNTIF($A$2:A3854,A3854)&gt;1,"Duplicate","Unique")</f>
        <v>Unique</v>
      </c>
      <c r="C3854" s="1" t="s">
        <v>7849</v>
      </c>
      <c r="D3854" s="1" t="s">
        <v>572</v>
      </c>
      <c r="E3854" s="1" t="str">
        <f t="shared" si="421"/>
        <v>Submitted</v>
      </c>
      <c r="F3854" s="1" t="s">
        <v>35</v>
      </c>
      <c r="G3854" s="1">
        <v>63</v>
      </c>
      <c r="H3854" s="1" t="s">
        <v>36</v>
      </c>
      <c r="I3854" s="1" t="s">
        <v>25</v>
      </c>
      <c r="J3854" s="1" t="s">
        <v>70</v>
      </c>
      <c r="K3854" s="4">
        <v>1550063</v>
      </c>
      <c r="L3854" s="4" t="str">
        <f t="shared" si="422"/>
        <v>Submitted</v>
      </c>
      <c r="M3854" s="1">
        <v>792</v>
      </c>
      <c r="N3854" s="1" t="str">
        <f t="shared" si="423"/>
        <v>medium_risk</v>
      </c>
      <c r="O3854" s="1" t="str">
        <f t="shared" si="424"/>
        <v>Excellent</v>
      </c>
      <c r="P3854" s="1" t="str">
        <f t="shared" si="425"/>
        <v>Submitted</v>
      </c>
      <c r="Q3854" s="1" t="str">
        <f t="shared" si="426"/>
        <v>Valid</v>
      </c>
      <c r="R3854" s="1" t="s">
        <v>27</v>
      </c>
      <c r="S3854" s="4">
        <v>843995</v>
      </c>
      <c r="T3854" s="1">
        <v>16.96</v>
      </c>
      <c r="U3854" s="1">
        <v>24</v>
      </c>
      <c r="V3854" s="1">
        <v>35166.46</v>
      </c>
      <c r="W3854" s="4">
        <f t="shared" si="427"/>
        <v>1192846.2674496798</v>
      </c>
      <c r="X3854" s="1" t="s">
        <v>59</v>
      </c>
      <c r="Y3854" s="1" t="s">
        <v>60</v>
      </c>
      <c r="Z3854" s="8">
        <v>49316</v>
      </c>
      <c r="AA3854" s="8" t="str">
        <f>TEXT(Table2[[#This Row],[Application_Date]],"yyy")</f>
        <v>2035</v>
      </c>
      <c r="AB3854" s="8" t="str">
        <f>TEXT(Table2[[#This Row],[Application_Date]],"mmmm")</f>
        <v>January</v>
      </c>
      <c r="AC3854" s="1" t="s">
        <v>52</v>
      </c>
      <c r="AD3854" s="1" t="s">
        <v>42</v>
      </c>
      <c r="AE3854" s="1" t="s">
        <v>62</v>
      </c>
    </row>
    <row r="3855" spans="1:31" x14ac:dyDescent="0.25">
      <c r="A3855" s="1" t="s">
        <v>7850</v>
      </c>
      <c r="B3855" s="1" t="str">
        <f>IF(COUNTIF($A$2:A3855,A3855)&gt;1,"Duplicate","Unique")</f>
        <v>Unique</v>
      </c>
      <c r="C3855" s="1" t="s">
        <v>7851</v>
      </c>
      <c r="D3855" s="1" t="s">
        <v>130</v>
      </c>
      <c r="E3855" s="1" t="str">
        <f t="shared" si="421"/>
        <v>Submitted</v>
      </c>
      <c r="F3855" s="1" t="s">
        <v>35</v>
      </c>
      <c r="G3855" s="1">
        <v>57</v>
      </c>
      <c r="H3855" s="1" t="s">
        <v>36</v>
      </c>
      <c r="I3855" s="1" t="s">
        <v>25</v>
      </c>
      <c r="J3855" s="1" t="s">
        <v>37</v>
      </c>
      <c r="K3855" s="4">
        <v>855652</v>
      </c>
      <c r="L3855" s="4" t="str">
        <f t="shared" si="422"/>
        <v>Submitted</v>
      </c>
      <c r="M3855" s="1">
        <v>886</v>
      </c>
      <c r="N3855" s="1" t="str">
        <f t="shared" si="423"/>
        <v>medium_risk</v>
      </c>
      <c r="O3855" s="1" t="str">
        <f t="shared" si="424"/>
        <v>Excellent</v>
      </c>
      <c r="P3855" s="1" t="str">
        <f t="shared" si="425"/>
        <v>Submitted</v>
      </c>
      <c r="Q3855" s="1" t="str">
        <f t="shared" si="426"/>
        <v>Valid</v>
      </c>
      <c r="R3855" s="1" t="s">
        <v>70</v>
      </c>
      <c r="S3855" s="4">
        <v>1148638</v>
      </c>
      <c r="T3855" s="1">
        <v>15.98</v>
      </c>
      <c r="U3855" s="1">
        <v>60</v>
      </c>
      <c r="V3855" s="1">
        <v>19143.97</v>
      </c>
      <c r="W3855" s="4">
        <f t="shared" si="427"/>
        <v>1529602.9366666668</v>
      </c>
      <c r="X3855" s="1" t="s">
        <v>39</v>
      </c>
      <c r="Y3855" s="1" t="s">
        <v>40</v>
      </c>
      <c r="Z3855" s="8">
        <v>49317</v>
      </c>
      <c r="AA3855" s="8" t="str">
        <f>TEXT(Table2[[#This Row],[Application_Date]],"yyy")</f>
        <v>2035</v>
      </c>
      <c r="AB3855" s="8" t="str">
        <f>TEXT(Table2[[#This Row],[Application_Date]],"mmmm")</f>
        <v>January</v>
      </c>
      <c r="AC3855" s="1" t="s">
        <v>61</v>
      </c>
      <c r="AD3855" s="1" t="s">
        <v>42</v>
      </c>
      <c r="AE3855" s="1" t="s">
        <v>62</v>
      </c>
    </row>
    <row r="3856" spans="1:31" x14ac:dyDescent="0.25">
      <c r="A3856" s="1" t="s">
        <v>7852</v>
      </c>
      <c r="B3856" s="1" t="str">
        <f>IF(COUNTIF($A$2:A3856,A3856)&gt;1,"Duplicate","Unique")</f>
        <v>Unique</v>
      </c>
      <c r="C3856" s="1" t="s">
        <v>7853</v>
      </c>
      <c r="D3856" s="1" t="s">
        <v>109</v>
      </c>
      <c r="E3856" s="1" t="str">
        <f t="shared" si="421"/>
        <v>Submitted</v>
      </c>
      <c r="F3856" s="1" t="s">
        <v>47</v>
      </c>
      <c r="G3856" s="1">
        <v>55</v>
      </c>
      <c r="H3856" s="1" t="s">
        <v>24</v>
      </c>
      <c r="I3856" s="1" t="s">
        <v>48</v>
      </c>
      <c r="J3856" s="1" t="s">
        <v>70</v>
      </c>
      <c r="K3856" s="4">
        <v>1279262</v>
      </c>
      <c r="L3856" s="4" t="str">
        <f t="shared" si="422"/>
        <v>Submitted</v>
      </c>
      <c r="M3856" s="1">
        <v>692</v>
      </c>
      <c r="N3856" s="1" t="str">
        <f t="shared" si="423"/>
        <v>low_risk</v>
      </c>
      <c r="O3856" s="1" t="str">
        <f t="shared" si="424"/>
        <v>Excellent</v>
      </c>
      <c r="P3856" s="1" t="str">
        <f t="shared" si="425"/>
        <v>Submitted</v>
      </c>
      <c r="Q3856" s="1" t="str">
        <f t="shared" si="426"/>
        <v>Valid</v>
      </c>
      <c r="R3856" s="1" t="s">
        <v>38</v>
      </c>
      <c r="S3856" s="4">
        <v>2338274</v>
      </c>
      <c r="T3856" s="1">
        <v>8.07</v>
      </c>
      <c r="U3856" s="1">
        <v>12</v>
      </c>
      <c r="V3856" s="1">
        <v>194856.17</v>
      </c>
      <c r="W3856" s="4">
        <f t="shared" si="427"/>
        <v>1575778.5512341228</v>
      </c>
      <c r="X3856" s="1" t="s">
        <v>95</v>
      </c>
      <c r="Y3856" s="1" t="s">
        <v>96</v>
      </c>
      <c r="Z3856" s="8">
        <v>49318</v>
      </c>
      <c r="AA3856" s="8" t="str">
        <f>TEXT(Table2[[#This Row],[Application_Date]],"yyy")</f>
        <v>2035</v>
      </c>
      <c r="AB3856" s="8" t="str">
        <f>TEXT(Table2[[#This Row],[Application_Date]],"mmmm")</f>
        <v>January</v>
      </c>
      <c r="AC3856" s="1" t="s">
        <v>61</v>
      </c>
      <c r="AD3856" s="1" t="s">
        <v>30</v>
      </c>
      <c r="AE3856" s="1" t="s">
        <v>43</v>
      </c>
    </row>
    <row r="3857" spans="1:31" x14ac:dyDescent="0.25">
      <c r="A3857" s="1" t="s">
        <v>7854</v>
      </c>
      <c r="B3857" s="1" t="str">
        <f>IF(COUNTIF($A$2:A3857,A3857)&gt;1,"Duplicate","Unique")</f>
        <v>Unique</v>
      </c>
      <c r="C3857" s="1" t="s">
        <v>7855</v>
      </c>
      <c r="D3857" s="1" t="s">
        <v>46</v>
      </c>
      <c r="E3857" s="1" t="str">
        <f t="shared" si="421"/>
        <v>Submitted</v>
      </c>
      <c r="F3857" s="1" t="s">
        <v>47</v>
      </c>
      <c r="G3857" s="1">
        <v>18</v>
      </c>
      <c r="H3857" s="1" t="s">
        <v>24</v>
      </c>
      <c r="I3857" s="1" t="s">
        <v>48</v>
      </c>
      <c r="J3857" s="1" t="s">
        <v>26</v>
      </c>
      <c r="K3857" s="4">
        <v>1125229</v>
      </c>
      <c r="L3857" s="4" t="str">
        <f t="shared" si="422"/>
        <v>Submitted</v>
      </c>
      <c r="M3857" s="1">
        <v>431</v>
      </c>
      <c r="N3857" s="1" t="str">
        <f t="shared" si="423"/>
        <v>High_risk</v>
      </c>
      <c r="O3857" s="1" t="str">
        <f t="shared" si="424"/>
        <v>Excellent</v>
      </c>
      <c r="P3857" s="1" t="str">
        <f t="shared" si="425"/>
        <v>Submitted</v>
      </c>
      <c r="Q3857" s="1" t="str">
        <f t="shared" si="426"/>
        <v>Valid</v>
      </c>
      <c r="R3857" s="1" t="s">
        <v>27</v>
      </c>
      <c r="S3857" s="4">
        <v>3602323</v>
      </c>
      <c r="T3857" s="1">
        <v>16.53</v>
      </c>
      <c r="U3857" s="1">
        <v>60</v>
      </c>
      <c r="V3857" s="1">
        <v>60038.720000000001</v>
      </c>
      <c r="W3857" s="4">
        <f t="shared" si="427"/>
        <v>4962199.932500001</v>
      </c>
      <c r="X3857" s="1" t="s">
        <v>39</v>
      </c>
      <c r="Y3857" s="1" t="s">
        <v>40</v>
      </c>
      <c r="Z3857" s="8">
        <v>49319</v>
      </c>
      <c r="AA3857" s="8" t="str">
        <f>TEXT(Table2[[#This Row],[Application_Date]],"yyy")</f>
        <v>2035</v>
      </c>
      <c r="AB3857" s="8" t="str">
        <f>TEXT(Table2[[#This Row],[Application_Date]],"mmmm")</f>
        <v>January</v>
      </c>
      <c r="AC3857" s="1" t="s">
        <v>61</v>
      </c>
      <c r="AD3857" s="1" t="s">
        <v>30</v>
      </c>
      <c r="AE3857" s="1" t="s">
        <v>43</v>
      </c>
    </row>
    <row r="3858" spans="1:31" x14ac:dyDescent="0.25">
      <c r="A3858" s="1" t="s">
        <v>7856</v>
      </c>
      <c r="B3858" s="1" t="str">
        <f>IF(COUNTIF($A$2:A3858,A3858)&gt;1,"Duplicate","Unique")</f>
        <v>Unique</v>
      </c>
      <c r="C3858" s="1" t="s">
        <v>7857</v>
      </c>
      <c r="D3858" s="1" t="s">
        <v>1280</v>
      </c>
      <c r="E3858" s="1" t="str">
        <f t="shared" si="421"/>
        <v>Submitted</v>
      </c>
      <c r="F3858" s="1" t="s">
        <v>47</v>
      </c>
      <c r="G3858" s="1">
        <v>58</v>
      </c>
      <c r="H3858" s="1" t="s">
        <v>36</v>
      </c>
      <c r="I3858" s="1" t="s">
        <v>48</v>
      </c>
      <c r="J3858" s="1" t="s">
        <v>70</v>
      </c>
      <c r="K3858" s="4">
        <v>799361</v>
      </c>
      <c r="L3858" s="4" t="str">
        <f t="shared" si="422"/>
        <v>Submitted</v>
      </c>
      <c r="M3858" s="1">
        <v>760</v>
      </c>
      <c r="N3858" s="1" t="str">
        <f t="shared" si="423"/>
        <v>medium_risk</v>
      </c>
      <c r="O3858" s="1" t="str">
        <f t="shared" si="424"/>
        <v>Excellent</v>
      </c>
      <c r="P3858" s="1" t="str">
        <f t="shared" si="425"/>
        <v>Submitted</v>
      </c>
      <c r="Q3858" s="1" t="str">
        <f t="shared" si="426"/>
        <v>Valid</v>
      </c>
      <c r="R3858" s="1" t="s">
        <v>82</v>
      </c>
      <c r="S3858" s="4">
        <v>1357529</v>
      </c>
      <c r="T3858" s="1">
        <v>7.17</v>
      </c>
      <c r="U3858" s="1">
        <v>36</v>
      </c>
      <c r="V3858" s="1">
        <v>37709.14</v>
      </c>
      <c r="W3858" s="4">
        <f t="shared" si="427"/>
        <v>811123.61597829685</v>
      </c>
      <c r="X3858" s="1" t="s">
        <v>39</v>
      </c>
      <c r="Y3858" s="1" t="s">
        <v>40</v>
      </c>
      <c r="Z3858" s="8">
        <v>49320</v>
      </c>
      <c r="AA3858" s="8" t="str">
        <f>TEXT(Table2[[#This Row],[Application_Date]],"yyy")</f>
        <v>2035</v>
      </c>
      <c r="AB3858" s="8" t="str">
        <f>TEXT(Table2[[#This Row],[Application_Date]],"mmmm")</f>
        <v>January</v>
      </c>
      <c r="AC3858" s="1" t="s">
        <v>61</v>
      </c>
      <c r="AD3858" s="1" t="s">
        <v>30</v>
      </c>
      <c r="AE3858" s="1" t="s">
        <v>43</v>
      </c>
    </row>
    <row r="3859" spans="1:31" x14ac:dyDescent="0.25">
      <c r="A3859" s="1" t="s">
        <v>7858</v>
      </c>
      <c r="B3859" s="1" t="str">
        <f>IF(COUNTIF($A$2:A3859,A3859)&gt;1,"Duplicate","Unique")</f>
        <v>Unique</v>
      </c>
      <c r="C3859" s="1" t="s">
        <v>7859</v>
      </c>
      <c r="D3859" s="1" t="s">
        <v>81</v>
      </c>
      <c r="E3859" s="1" t="str">
        <f t="shared" si="421"/>
        <v>Submitted</v>
      </c>
      <c r="F3859" s="1" t="s">
        <v>47</v>
      </c>
      <c r="G3859" s="1">
        <v>61</v>
      </c>
      <c r="H3859" s="1" t="s">
        <v>24</v>
      </c>
      <c r="I3859" s="1" t="s">
        <v>25</v>
      </c>
      <c r="J3859" s="1" t="s">
        <v>49</v>
      </c>
      <c r="K3859" s="4">
        <v>1849447</v>
      </c>
      <c r="L3859" s="4" t="str">
        <f t="shared" si="422"/>
        <v>Submitted</v>
      </c>
      <c r="M3859" s="1">
        <v>696</v>
      </c>
      <c r="N3859" s="1" t="str">
        <f t="shared" si="423"/>
        <v>low_risk</v>
      </c>
      <c r="O3859" s="1" t="str">
        <f t="shared" si="424"/>
        <v>Excellent</v>
      </c>
      <c r="P3859" s="1" t="str">
        <f t="shared" si="425"/>
        <v>Submitted</v>
      </c>
      <c r="Q3859" s="1" t="str">
        <f t="shared" si="426"/>
        <v>Valid</v>
      </c>
      <c r="R3859" s="1" t="s">
        <v>6</v>
      </c>
      <c r="S3859" s="4">
        <v>1517645</v>
      </c>
      <c r="T3859" s="1">
        <v>8.48</v>
      </c>
      <c r="U3859" s="1">
        <v>180</v>
      </c>
      <c r="V3859" s="1">
        <v>8431.36</v>
      </c>
      <c r="W3859" s="4">
        <f t="shared" si="427"/>
        <v>1072469.1333333333</v>
      </c>
      <c r="X3859" s="1" t="s">
        <v>39</v>
      </c>
      <c r="Y3859" s="1" t="s">
        <v>40</v>
      </c>
      <c r="Z3859" s="8">
        <v>49321</v>
      </c>
      <c r="AA3859" s="8" t="str">
        <f>TEXT(Table2[[#This Row],[Application_Date]],"yyy")</f>
        <v>2035</v>
      </c>
      <c r="AB3859" s="8" t="str">
        <f>TEXT(Table2[[#This Row],[Application_Date]],"mmmm")</f>
        <v>January</v>
      </c>
      <c r="AC3859" s="1" t="s">
        <v>52</v>
      </c>
      <c r="AD3859" s="1" t="s">
        <v>42</v>
      </c>
      <c r="AE3859" s="1" t="s">
        <v>31</v>
      </c>
    </row>
    <row r="3860" spans="1:31" x14ac:dyDescent="0.25">
      <c r="A3860" s="1" t="s">
        <v>7860</v>
      </c>
      <c r="B3860" s="1" t="str">
        <f>IF(COUNTIF($A$2:A3860,A3860)&gt;1,"Duplicate","Unique")</f>
        <v>Unique</v>
      </c>
      <c r="C3860" s="1" t="s">
        <v>7861</v>
      </c>
      <c r="D3860" s="1" t="s">
        <v>23</v>
      </c>
      <c r="E3860" s="1" t="str">
        <f t="shared" si="421"/>
        <v>Submitted</v>
      </c>
      <c r="F3860" s="1" t="s">
        <v>47</v>
      </c>
      <c r="G3860" s="1">
        <v>59</v>
      </c>
      <c r="H3860" s="1" t="s">
        <v>24</v>
      </c>
      <c r="I3860" s="1" t="s">
        <v>25</v>
      </c>
      <c r="J3860" s="1" t="s">
        <v>49</v>
      </c>
      <c r="K3860" s="4">
        <v>1873888</v>
      </c>
      <c r="L3860" s="4" t="str">
        <f t="shared" si="422"/>
        <v>Submitted</v>
      </c>
      <c r="M3860" s="1">
        <v>830</v>
      </c>
      <c r="N3860" s="1" t="str">
        <f t="shared" si="423"/>
        <v>medium_risk</v>
      </c>
      <c r="O3860" s="1" t="str">
        <f t="shared" si="424"/>
        <v>Excellent</v>
      </c>
      <c r="P3860" s="1" t="str">
        <f t="shared" si="425"/>
        <v>Submitted</v>
      </c>
      <c r="Q3860" s="1" t="str">
        <f t="shared" si="426"/>
        <v>Valid</v>
      </c>
      <c r="R3860" s="1" t="s">
        <v>38</v>
      </c>
      <c r="S3860" s="4">
        <v>230247</v>
      </c>
      <c r="T3860" s="1">
        <v>10.55</v>
      </c>
      <c r="U3860" s="1">
        <v>120</v>
      </c>
      <c r="V3860" s="1">
        <v>1918.72</v>
      </c>
      <c r="W3860" s="4">
        <f t="shared" si="427"/>
        <v>202425.48750000002</v>
      </c>
      <c r="X3860" s="1" t="s">
        <v>95</v>
      </c>
      <c r="Y3860" s="1" t="s">
        <v>96</v>
      </c>
      <c r="Z3860" s="8">
        <v>49322</v>
      </c>
      <c r="AA3860" s="8" t="str">
        <f>TEXT(Table2[[#This Row],[Application_Date]],"yyy")</f>
        <v>2035</v>
      </c>
      <c r="AB3860" s="8" t="str">
        <f>TEXT(Table2[[#This Row],[Application_Date]],"mmmm")</f>
        <v>January</v>
      </c>
      <c r="AC3860" s="1" t="s">
        <v>52</v>
      </c>
      <c r="AD3860" s="1" t="s">
        <v>42</v>
      </c>
      <c r="AE3860" s="1" t="s">
        <v>31</v>
      </c>
    </row>
    <row r="3861" spans="1:31" x14ac:dyDescent="0.25">
      <c r="A3861" s="1" t="s">
        <v>7862</v>
      </c>
      <c r="B3861" s="1" t="str">
        <f>IF(COUNTIF($A$2:A3861,A3861)&gt;1,"Duplicate","Unique")</f>
        <v>Unique</v>
      </c>
      <c r="C3861" s="1" t="s">
        <v>7863</v>
      </c>
      <c r="D3861" s="1" t="s">
        <v>638</v>
      </c>
      <c r="E3861" s="1" t="str">
        <f t="shared" si="421"/>
        <v>Submitted</v>
      </c>
      <c r="F3861" s="1" t="s">
        <v>35</v>
      </c>
      <c r="G3861" s="1">
        <v>51</v>
      </c>
      <c r="H3861" s="1" t="s">
        <v>36</v>
      </c>
      <c r="I3861" s="1" t="s">
        <v>48</v>
      </c>
      <c r="J3861" s="1" t="s">
        <v>26</v>
      </c>
      <c r="K3861" s="4">
        <v>1685856</v>
      </c>
      <c r="L3861" s="4" t="str">
        <f t="shared" si="422"/>
        <v>Submitted</v>
      </c>
      <c r="M3861" s="1">
        <v>803</v>
      </c>
      <c r="N3861" s="1" t="str">
        <f t="shared" si="423"/>
        <v>medium_risk</v>
      </c>
      <c r="O3861" s="1" t="str">
        <f t="shared" si="424"/>
        <v>Excellent</v>
      </c>
      <c r="P3861" s="1" t="str">
        <f t="shared" si="425"/>
        <v>Submitted</v>
      </c>
      <c r="Q3861" s="1" t="str">
        <f t="shared" si="426"/>
        <v>Valid</v>
      </c>
      <c r="R3861" s="1" t="s">
        <v>27</v>
      </c>
      <c r="S3861" s="4">
        <v>2383605</v>
      </c>
      <c r="T3861" s="1">
        <v>15.6</v>
      </c>
      <c r="U3861" s="1">
        <v>24</v>
      </c>
      <c r="V3861" s="1">
        <v>99316.88</v>
      </c>
      <c r="W3861" s="4">
        <f t="shared" si="427"/>
        <v>3098686.5064522261</v>
      </c>
      <c r="X3861" s="1" t="s">
        <v>105</v>
      </c>
      <c r="Y3861" s="1" t="s">
        <v>106</v>
      </c>
      <c r="Z3861" s="8">
        <v>49323</v>
      </c>
      <c r="AA3861" s="8" t="str">
        <f>TEXT(Table2[[#This Row],[Application_Date]],"yyy")</f>
        <v>2035</v>
      </c>
      <c r="AB3861" s="8" t="str">
        <f>TEXT(Table2[[#This Row],[Application_Date]],"mmmm")</f>
        <v>January</v>
      </c>
      <c r="AC3861" s="1" t="s">
        <v>61</v>
      </c>
      <c r="AD3861" s="1" t="s">
        <v>42</v>
      </c>
      <c r="AE3861" s="1" t="s">
        <v>66</v>
      </c>
    </row>
    <row r="3862" spans="1:31" x14ac:dyDescent="0.25">
      <c r="A3862" s="1" t="s">
        <v>7864</v>
      </c>
      <c r="B3862" s="1" t="str">
        <f>IF(COUNTIF($A$2:A3862,A3862)&gt;1,"Duplicate","Unique")</f>
        <v>Unique</v>
      </c>
      <c r="C3862" s="1" t="s">
        <v>7865</v>
      </c>
      <c r="D3862" s="1" t="s">
        <v>172</v>
      </c>
      <c r="E3862" s="1" t="str">
        <f t="shared" si="421"/>
        <v>Submitted</v>
      </c>
      <c r="F3862" s="1" t="s">
        <v>47</v>
      </c>
      <c r="G3862" s="1">
        <v>21</v>
      </c>
      <c r="H3862" s="1" t="s">
        <v>36</v>
      </c>
      <c r="I3862" s="1" t="s">
        <v>48</v>
      </c>
      <c r="J3862" s="1" t="s">
        <v>70</v>
      </c>
      <c r="K3862" s="4">
        <v>1571790</v>
      </c>
      <c r="L3862" s="4" t="str">
        <f t="shared" si="422"/>
        <v>Submitted</v>
      </c>
      <c r="M3862" s="1">
        <v>318</v>
      </c>
      <c r="N3862" s="1" t="str">
        <f t="shared" si="423"/>
        <v>High_risk</v>
      </c>
      <c r="O3862" s="1" t="str">
        <f t="shared" si="424"/>
        <v>Excellent</v>
      </c>
      <c r="P3862" s="1" t="str">
        <f t="shared" si="425"/>
        <v>Submitted</v>
      </c>
      <c r="Q3862" s="1" t="str">
        <f t="shared" si="426"/>
        <v>Valid</v>
      </c>
      <c r="R3862" s="1" t="s">
        <v>82</v>
      </c>
      <c r="S3862" s="4">
        <v>1675368</v>
      </c>
      <c r="T3862" s="1">
        <v>18.22</v>
      </c>
      <c r="U3862" s="1">
        <v>60</v>
      </c>
      <c r="V3862" s="1">
        <v>27922.799999999999</v>
      </c>
      <c r="W3862" s="4">
        <f t="shared" si="427"/>
        <v>2543767.08</v>
      </c>
      <c r="X3862" s="1" t="s">
        <v>59</v>
      </c>
      <c r="Y3862" s="1" t="s">
        <v>60</v>
      </c>
      <c r="Z3862" s="8">
        <v>49324</v>
      </c>
      <c r="AA3862" s="8" t="str">
        <f>TEXT(Table2[[#This Row],[Application_Date]],"yyy")</f>
        <v>2035</v>
      </c>
      <c r="AB3862" s="8" t="str">
        <f>TEXT(Table2[[#This Row],[Application_Date]],"mmmm")</f>
        <v>January</v>
      </c>
      <c r="AC3862" s="1" t="s">
        <v>52</v>
      </c>
      <c r="AD3862" s="1" t="s">
        <v>30</v>
      </c>
      <c r="AE3862" s="1" t="s">
        <v>31</v>
      </c>
    </row>
    <row r="3863" spans="1:31" x14ac:dyDescent="0.25">
      <c r="A3863" s="1" t="s">
        <v>7866</v>
      </c>
      <c r="B3863" s="1" t="str">
        <f>IF(COUNTIF($A$2:A3863,A3863)&gt;1,"Duplicate","Unique")</f>
        <v>Unique</v>
      </c>
      <c r="C3863" s="1" t="s">
        <v>7867</v>
      </c>
      <c r="D3863" s="1" t="s">
        <v>148</v>
      </c>
      <c r="E3863" s="1" t="str">
        <f t="shared" si="421"/>
        <v>Submitted</v>
      </c>
      <c r="F3863" s="1" t="s">
        <v>47</v>
      </c>
      <c r="G3863" s="1">
        <v>52</v>
      </c>
      <c r="H3863" s="1" t="s">
        <v>36</v>
      </c>
      <c r="I3863" s="1" t="s">
        <v>48</v>
      </c>
      <c r="J3863" s="1" t="s">
        <v>37</v>
      </c>
      <c r="K3863" s="4">
        <v>857158</v>
      </c>
      <c r="L3863" s="4" t="str">
        <f t="shared" si="422"/>
        <v>Submitted</v>
      </c>
      <c r="M3863" s="1">
        <v>632</v>
      </c>
      <c r="N3863" s="1" t="str">
        <f t="shared" si="423"/>
        <v>low_risk</v>
      </c>
      <c r="O3863" s="1" t="str">
        <f t="shared" si="424"/>
        <v>Excellent</v>
      </c>
      <c r="P3863" s="1" t="str">
        <f t="shared" si="425"/>
        <v>Submitted</v>
      </c>
      <c r="Q3863" s="1" t="str">
        <f t="shared" si="426"/>
        <v>Valid</v>
      </c>
      <c r="R3863" s="1" t="s">
        <v>82</v>
      </c>
      <c r="S3863" s="4">
        <v>3817637</v>
      </c>
      <c r="T3863" s="1">
        <v>12.44</v>
      </c>
      <c r="U3863" s="1">
        <v>180</v>
      </c>
      <c r="V3863" s="1">
        <v>21209.09</v>
      </c>
      <c r="W3863" s="4">
        <f t="shared" si="427"/>
        <v>3957617.023333333</v>
      </c>
      <c r="X3863" s="1" t="s">
        <v>59</v>
      </c>
      <c r="Y3863" s="1" t="s">
        <v>60</v>
      </c>
      <c r="Z3863" s="8">
        <v>49325</v>
      </c>
      <c r="AA3863" s="8" t="str">
        <f>TEXT(Table2[[#This Row],[Application_Date]],"yyy")</f>
        <v>2035</v>
      </c>
      <c r="AB3863" s="8" t="str">
        <f>TEXT(Table2[[#This Row],[Application_Date]],"mmmm")</f>
        <v>January</v>
      </c>
      <c r="AC3863" s="1" t="s">
        <v>41</v>
      </c>
      <c r="AD3863" s="1" t="s">
        <v>42</v>
      </c>
      <c r="AE3863" s="1" t="s">
        <v>62</v>
      </c>
    </row>
    <row r="3864" spans="1:31" x14ac:dyDescent="0.25">
      <c r="A3864" s="1" t="s">
        <v>7868</v>
      </c>
      <c r="B3864" s="1" t="str">
        <f>IF(COUNTIF($A$2:A3864,A3864)&gt;1,"Duplicate","Unique")</f>
        <v>Unique</v>
      </c>
      <c r="C3864" s="1" t="s">
        <v>7869</v>
      </c>
      <c r="D3864" s="1" t="s">
        <v>572</v>
      </c>
      <c r="E3864" s="1" t="str">
        <f t="shared" si="421"/>
        <v>Submitted</v>
      </c>
      <c r="F3864" s="1" t="s">
        <v>47</v>
      </c>
      <c r="G3864" s="1">
        <v>23</v>
      </c>
      <c r="H3864" s="1" t="s">
        <v>36</v>
      </c>
      <c r="I3864" s="1" t="s">
        <v>48</v>
      </c>
      <c r="J3864" s="1" t="s">
        <v>49</v>
      </c>
      <c r="K3864" s="4">
        <v>562642</v>
      </c>
      <c r="L3864" s="4" t="str">
        <f t="shared" si="422"/>
        <v>Submitted</v>
      </c>
      <c r="M3864" s="1">
        <v>418</v>
      </c>
      <c r="N3864" s="1" t="str">
        <f t="shared" si="423"/>
        <v>High_risk</v>
      </c>
      <c r="O3864" s="1" t="str">
        <f t="shared" si="424"/>
        <v>Excellent</v>
      </c>
      <c r="P3864" s="1" t="str">
        <f t="shared" si="425"/>
        <v>Submitted</v>
      </c>
      <c r="Q3864" s="1" t="str">
        <f t="shared" si="426"/>
        <v>Valid</v>
      </c>
      <c r="R3864" s="1" t="s">
        <v>82</v>
      </c>
      <c r="S3864" s="4">
        <v>2756527</v>
      </c>
      <c r="T3864" s="1">
        <v>9.36</v>
      </c>
      <c r="U3864" s="1">
        <v>12</v>
      </c>
      <c r="V3864" s="1">
        <v>229710.58</v>
      </c>
      <c r="W3864" s="4">
        <f t="shared" si="427"/>
        <v>2152218.4461210305</v>
      </c>
      <c r="X3864" s="1" t="s">
        <v>95</v>
      </c>
      <c r="Y3864" s="1" t="s">
        <v>96</v>
      </c>
      <c r="Z3864" s="8">
        <v>49326</v>
      </c>
      <c r="AA3864" s="8" t="str">
        <f>TEXT(Table2[[#This Row],[Application_Date]],"yyy")</f>
        <v>2035</v>
      </c>
      <c r="AB3864" s="8" t="str">
        <f>TEXT(Table2[[#This Row],[Application_Date]],"mmmm")</f>
        <v>January</v>
      </c>
      <c r="AC3864" s="1" t="s">
        <v>61</v>
      </c>
      <c r="AD3864" s="1" t="s">
        <v>30</v>
      </c>
      <c r="AE3864" s="1" t="s">
        <v>62</v>
      </c>
    </row>
    <row r="3865" spans="1:31" x14ac:dyDescent="0.25">
      <c r="A3865" s="1" t="s">
        <v>7870</v>
      </c>
      <c r="B3865" s="1" t="str">
        <f>IF(COUNTIF($A$2:A3865,A3865)&gt;1,"Duplicate","Unique")</f>
        <v>Unique</v>
      </c>
      <c r="C3865" s="1" t="s">
        <v>7871</v>
      </c>
      <c r="D3865" s="1" t="s">
        <v>217</v>
      </c>
      <c r="E3865" s="1" t="str">
        <f t="shared" si="421"/>
        <v>Submitted</v>
      </c>
      <c r="F3865" s="1" t="s">
        <v>35</v>
      </c>
      <c r="G3865" s="1">
        <v>34</v>
      </c>
      <c r="H3865" s="1" t="s">
        <v>36</v>
      </c>
      <c r="I3865" s="1" t="s">
        <v>25</v>
      </c>
      <c r="J3865" s="1" t="s">
        <v>49</v>
      </c>
      <c r="K3865" s="4">
        <v>2466207</v>
      </c>
      <c r="L3865" s="4" t="str">
        <f t="shared" si="422"/>
        <v>Submitted</v>
      </c>
      <c r="M3865" s="1">
        <v>482</v>
      </c>
      <c r="N3865" s="1" t="str">
        <f t="shared" si="423"/>
        <v>High_risk</v>
      </c>
      <c r="O3865" s="1" t="str">
        <f t="shared" si="424"/>
        <v>Excellent</v>
      </c>
      <c r="P3865" s="1" t="str">
        <f t="shared" si="425"/>
        <v>Submitted</v>
      </c>
      <c r="Q3865" s="1" t="str">
        <f t="shared" si="426"/>
        <v>Valid</v>
      </c>
      <c r="R3865" s="1" t="s">
        <v>6</v>
      </c>
      <c r="S3865" s="4">
        <v>4581498</v>
      </c>
      <c r="T3865" s="1">
        <v>15.7</v>
      </c>
      <c r="U3865" s="1">
        <v>60</v>
      </c>
      <c r="V3865" s="1">
        <v>76358.3</v>
      </c>
      <c r="W3865" s="4">
        <f t="shared" si="427"/>
        <v>5994126.5499999998</v>
      </c>
      <c r="X3865" s="1" t="s">
        <v>95</v>
      </c>
      <c r="Y3865" s="1" t="s">
        <v>96</v>
      </c>
      <c r="Z3865" s="8">
        <v>49327</v>
      </c>
      <c r="AA3865" s="8" t="str">
        <f>TEXT(Table2[[#This Row],[Application_Date]],"yyy")</f>
        <v>2035</v>
      </c>
      <c r="AB3865" s="8" t="str">
        <f>TEXT(Table2[[#This Row],[Application_Date]],"mmmm")</f>
        <v>January</v>
      </c>
      <c r="AC3865" s="1" t="s">
        <v>61</v>
      </c>
      <c r="AD3865" s="1" t="s">
        <v>42</v>
      </c>
      <c r="AE3865" s="1" t="s">
        <v>66</v>
      </c>
    </row>
    <row r="3866" spans="1:31" x14ac:dyDescent="0.25">
      <c r="A3866" s="1" t="s">
        <v>7872</v>
      </c>
      <c r="B3866" s="1" t="str">
        <f>IF(COUNTIF($A$2:A3866,A3866)&gt;1,"Duplicate","Unique")</f>
        <v>Unique</v>
      </c>
      <c r="C3866" s="1" t="s">
        <v>7873</v>
      </c>
      <c r="D3866" s="1" t="s">
        <v>115</v>
      </c>
      <c r="E3866" s="1" t="str">
        <f t="shared" si="421"/>
        <v>Submitted</v>
      </c>
      <c r="F3866" s="1" t="s">
        <v>47</v>
      </c>
      <c r="G3866" s="1">
        <v>43</v>
      </c>
      <c r="H3866" s="1" t="s">
        <v>36</v>
      </c>
      <c r="I3866" s="1" t="s">
        <v>48</v>
      </c>
      <c r="J3866" s="1" t="s">
        <v>70</v>
      </c>
      <c r="K3866" s="4">
        <v>1714345</v>
      </c>
      <c r="L3866" s="4" t="str">
        <f t="shared" si="422"/>
        <v>Submitted</v>
      </c>
      <c r="M3866" s="1">
        <v>776</v>
      </c>
      <c r="N3866" s="1" t="str">
        <f t="shared" si="423"/>
        <v>medium_risk</v>
      </c>
      <c r="O3866" s="1" t="str">
        <f t="shared" si="424"/>
        <v>Excellent</v>
      </c>
      <c r="P3866" s="1" t="str">
        <f t="shared" si="425"/>
        <v>Submitted</v>
      </c>
      <c r="Q3866" s="1" t="str">
        <f t="shared" si="426"/>
        <v>Valid</v>
      </c>
      <c r="R3866" s="1" t="s">
        <v>70</v>
      </c>
      <c r="S3866" s="4">
        <v>2900302</v>
      </c>
      <c r="T3866" s="1">
        <v>15.17</v>
      </c>
      <c r="U3866" s="1">
        <v>24</v>
      </c>
      <c r="V3866" s="1">
        <v>120845.92</v>
      </c>
      <c r="W3866" s="4">
        <f t="shared" si="427"/>
        <v>3666465.1227954105</v>
      </c>
      <c r="X3866" s="1" t="s">
        <v>59</v>
      </c>
      <c r="Y3866" s="1" t="s">
        <v>60</v>
      </c>
      <c r="Z3866" s="8">
        <v>49328</v>
      </c>
      <c r="AA3866" s="8" t="str">
        <f>TEXT(Table2[[#This Row],[Application_Date]],"yyy")</f>
        <v>2035</v>
      </c>
      <c r="AB3866" s="8" t="str">
        <f>TEXT(Table2[[#This Row],[Application_Date]],"mmmm")</f>
        <v>January</v>
      </c>
      <c r="AC3866" s="1" t="s">
        <v>61</v>
      </c>
      <c r="AD3866" s="1" t="s">
        <v>42</v>
      </c>
      <c r="AE3866" s="1" t="s">
        <v>31</v>
      </c>
    </row>
    <row r="3867" spans="1:31" x14ac:dyDescent="0.25">
      <c r="A3867" s="1" t="s">
        <v>7874</v>
      </c>
      <c r="B3867" s="1" t="str">
        <f>IF(COUNTIF($A$2:A3867,A3867)&gt;1,"Duplicate","Unique")</f>
        <v>Unique</v>
      </c>
      <c r="C3867" s="1" t="s">
        <v>7875</v>
      </c>
      <c r="D3867" s="1" t="s">
        <v>204</v>
      </c>
      <c r="E3867" s="1" t="str">
        <f t="shared" si="421"/>
        <v>Submitted</v>
      </c>
      <c r="F3867" s="1" t="s">
        <v>47</v>
      </c>
      <c r="G3867" s="1">
        <v>40</v>
      </c>
      <c r="H3867" s="1" t="s">
        <v>24</v>
      </c>
      <c r="I3867" s="1" t="s">
        <v>25</v>
      </c>
      <c r="J3867" s="1" t="s">
        <v>49</v>
      </c>
      <c r="K3867" s="4">
        <v>1797652</v>
      </c>
      <c r="L3867" s="4" t="str">
        <f t="shared" si="422"/>
        <v>Submitted</v>
      </c>
      <c r="M3867" s="1">
        <v>515</v>
      </c>
      <c r="N3867" s="1" t="str">
        <f t="shared" si="423"/>
        <v>High_risk</v>
      </c>
      <c r="O3867" s="1" t="str">
        <f t="shared" si="424"/>
        <v>Excellent</v>
      </c>
      <c r="P3867" s="1" t="str">
        <f t="shared" si="425"/>
        <v>Submitted</v>
      </c>
      <c r="Q3867" s="1" t="str">
        <f t="shared" si="426"/>
        <v>Valid</v>
      </c>
      <c r="R3867" s="1" t="s">
        <v>70</v>
      </c>
      <c r="S3867" s="4">
        <v>2770896</v>
      </c>
      <c r="T3867" s="1">
        <v>14.77</v>
      </c>
      <c r="U3867" s="1">
        <v>12</v>
      </c>
      <c r="V3867" s="1">
        <v>230908</v>
      </c>
      <c r="W3867" s="4">
        <f t="shared" si="427"/>
        <v>3410735.6735525588</v>
      </c>
      <c r="X3867" s="1" t="s">
        <v>105</v>
      </c>
      <c r="Y3867" s="1" t="s">
        <v>106</v>
      </c>
      <c r="Z3867" s="8">
        <v>49329</v>
      </c>
      <c r="AA3867" s="8" t="str">
        <f>TEXT(Table2[[#This Row],[Application_Date]],"yyy")</f>
        <v>2035</v>
      </c>
      <c r="AB3867" s="8" t="str">
        <f>TEXT(Table2[[#This Row],[Application_Date]],"mmmm")</f>
        <v>January</v>
      </c>
      <c r="AC3867" s="1" t="s">
        <v>61</v>
      </c>
      <c r="AD3867" s="1" t="s">
        <v>42</v>
      </c>
      <c r="AE3867" s="1" t="s">
        <v>31</v>
      </c>
    </row>
    <row r="3868" spans="1:31" x14ac:dyDescent="0.25">
      <c r="A3868" s="1" t="s">
        <v>7876</v>
      </c>
      <c r="B3868" s="1" t="str">
        <f>IF(COUNTIF($A$2:A3868,A3868)&gt;1,"Duplicate","Unique")</f>
        <v>Unique</v>
      </c>
      <c r="C3868" s="1" t="s">
        <v>7877</v>
      </c>
      <c r="D3868" s="1" t="s">
        <v>325</v>
      </c>
      <c r="E3868" s="1" t="str">
        <f t="shared" si="421"/>
        <v>Submitted</v>
      </c>
      <c r="F3868" s="1" t="s">
        <v>35</v>
      </c>
      <c r="G3868" s="1">
        <v>65</v>
      </c>
      <c r="H3868" s="1" t="s">
        <v>24</v>
      </c>
      <c r="I3868" s="1" t="s">
        <v>25</v>
      </c>
      <c r="J3868" s="1" t="s">
        <v>70</v>
      </c>
      <c r="K3868" s="4">
        <v>727389</v>
      </c>
      <c r="L3868" s="4" t="str">
        <f t="shared" si="422"/>
        <v>Submitted</v>
      </c>
      <c r="M3868" s="1">
        <v>835</v>
      </c>
      <c r="N3868" s="1" t="str">
        <f t="shared" si="423"/>
        <v>medium_risk</v>
      </c>
      <c r="O3868" s="1" t="str">
        <f t="shared" si="424"/>
        <v>Excellent</v>
      </c>
      <c r="P3868" s="1" t="str">
        <f t="shared" si="425"/>
        <v>Submitted</v>
      </c>
      <c r="Q3868" s="1" t="str">
        <f t="shared" si="426"/>
        <v>Valid</v>
      </c>
      <c r="R3868" s="1" t="s">
        <v>38</v>
      </c>
      <c r="S3868" s="4">
        <v>0</v>
      </c>
      <c r="T3868" s="1">
        <v>16.03</v>
      </c>
      <c r="U3868" s="1">
        <v>120</v>
      </c>
      <c r="V3868" s="1">
        <v>2083.33</v>
      </c>
      <c r="W3868" s="4">
        <f t="shared" si="427"/>
        <v>0</v>
      </c>
      <c r="X3868" s="1" t="s">
        <v>85</v>
      </c>
      <c r="Y3868" s="1" t="s">
        <v>86</v>
      </c>
      <c r="Z3868" s="8">
        <v>49330</v>
      </c>
      <c r="AA3868" s="8" t="str">
        <f>TEXT(Table2[[#This Row],[Application_Date]],"yyy")</f>
        <v>2035</v>
      </c>
      <c r="AB3868" s="8" t="str">
        <f>TEXT(Table2[[#This Row],[Application_Date]],"mmmm")</f>
        <v>January</v>
      </c>
      <c r="AC3868" s="1" t="s">
        <v>52</v>
      </c>
      <c r="AD3868" s="1" t="s">
        <v>30</v>
      </c>
      <c r="AE3868" s="1" t="s">
        <v>31</v>
      </c>
    </row>
    <row r="3869" spans="1:31" x14ac:dyDescent="0.25">
      <c r="A3869" s="1" t="s">
        <v>7878</v>
      </c>
      <c r="B3869" s="1" t="str">
        <f>IF(COUNTIF($A$2:A3869,A3869)&gt;1,"Duplicate","Unique")</f>
        <v>Unique</v>
      </c>
      <c r="C3869" s="1" t="s">
        <v>7879</v>
      </c>
      <c r="D3869" s="1">
        <v>0</v>
      </c>
      <c r="E3869" s="1" t="str">
        <f t="shared" si="421"/>
        <v>Submitted</v>
      </c>
      <c r="F3869" s="1" t="s">
        <v>47</v>
      </c>
      <c r="G3869" s="1">
        <v>38</v>
      </c>
      <c r="H3869" s="1" t="s">
        <v>36</v>
      </c>
      <c r="I3869" s="1" t="s">
        <v>48</v>
      </c>
      <c r="J3869" s="1" t="s">
        <v>26</v>
      </c>
      <c r="K3869" s="4">
        <v>579771</v>
      </c>
      <c r="L3869" s="4" t="str">
        <f t="shared" si="422"/>
        <v>Submitted</v>
      </c>
      <c r="M3869" s="1">
        <v>888</v>
      </c>
      <c r="N3869" s="1" t="str">
        <f t="shared" si="423"/>
        <v>medium_risk</v>
      </c>
      <c r="O3869" s="1" t="str">
        <f t="shared" si="424"/>
        <v>Excellent</v>
      </c>
      <c r="P3869" s="1" t="str">
        <f t="shared" si="425"/>
        <v>Submitted</v>
      </c>
      <c r="Q3869" s="1" t="str">
        <f t="shared" si="426"/>
        <v>Valid</v>
      </c>
      <c r="R3869" s="1" t="s">
        <v>70</v>
      </c>
      <c r="S3869" s="4">
        <v>4494891</v>
      </c>
      <c r="T3869" s="1">
        <v>11.75</v>
      </c>
      <c r="U3869" s="1">
        <v>36</v>
      </c>
      <c r="V3869" s="1">
        <v>124858.08</v>
      </c>
      <c r="W3869" s="4">
        <f t="shared" si="427"/>
        <v>4401247.4375933707</v>
      </c>
      <c r="X3869" s="1" t="s">
        <v>95</v>
      </c>
      <c r="Y3869" s="1" t="s">
        <v>96</v>
      </c>
      <c r="Z3869" s="8">
        <v>49331</v>
      </c>
      <c r="AA3869" s="8" t="str">
        <f>TEXT(Table2[[#This Row],[Application_Date]],"yyy")</f>
        <v>2035</v>
      </c>
      <c r="AB3869" s="8" t="str">
        <f>TEXT(Table2[[#This Row],[Application_Date]],"mmmm")</f>
        <v>January</v>
      </c>
      <c r="AC3869" s="1" t="s">
        <v>52</v>
      </c>
      <c r="AD3869" s="1" t="s">
        <v>30</v>
      </c>
      <c r="AE3869" s="1" t="s">
        <v>43</v>
      </c>
    </row>
    <row r="3870" spans="1:31" x14ac:dyDescent="0.25">
      <c r="A3870" s="1" t="s">
        <v>7880</v>
      </c>
      <c r="B3870" s="1" t="str">
        <f>IF(COUNTIF($A$2:A3870,A3870)&gt;1,"Duplicate","Unique")</f>
        <v>Unique</v>
      </c>
      <c r="C3870" s="1" t="s">
        <v>7881</v>
      </c>
      <c r="D3870" s="1" t="s">
        <v>293</v>
      </c>
      <c r="E3870" s="1" t="str">
        <f t="shared" si="421"/>
        <v>Submitted</v>
      </c>
      <c r="F3870" s="1" t="s">
        <v>35</v>
      </c>
      <c r="G3870" s="1">
        <v>38</v>
      </c>
      <c r="H3870" s="1" t="s">
        <v>24</v>
      </c>
      <c r="I3870" s="1" t="s">
        <v>25</v>
      </c>
      <c r="J3870" s="1" t="s">
        <v>70</v>
      </c>
      <c r="K3870" s="4">
        <v>2261787</v>
      </c>
      <c r="L3870" s="4" t="str">
        <f t="shared" si="422"/>
        <v>Submitted</v>
      </c>
      <c r="M3870" s="1">
        <v>515</v>
      </c>
      <c r="N3870" s="1" t="str">
        <f t="shared" si="423"/>
        <v>High_risk</v>
      </c>
      <c r="O3870" s="1" t="str">
        <f t="shared" si="424"/>
        <v>Excellent</v>
      </c>
      <c r="P3870" s="1" t="str">
        <f t="shared" si="425"/>
        <v>Submitted</v>
      </c>
      <c r="Q3870" s="1" t="str">
        <f t="shared" si="426"/>
        <v>Valid</v>
      </c>
      <c r="R3870" s="1" t="s">
        <v>82</v>
      </c>
      <c r="S3870" s="4">
        <v>0</v>
      </c>
      <c r="T3870" s="1">
        <v>18.100000000000001</v>
      </c>
      <c r="U3870" s="1">
        <v>120</v>
      </c>
      <c r="V3870" s="1">
        <v>2083.33</v>
      </c>
      <c r="W3870" s="4">
        <f t="shared" si="427"/>
        <v>0</v>
      </c>
      <c r="X3870" s="1" t="s">
        <v>28</v>
      </c>
      <c r="Y3870" s="1" t="s">
        <v>29</v>
      </c>
      <c r="Z3870" s="8">
        <v>49332</v>
      </c>
      <c r="AA3870" s="8" t="str">
        <f>TEXT(Table2[[#This Row],[Application_Date]],"yyy")</f>
        <v>2035</v>
      </c>
      <c r="AB3870" s="8" t="str">
        <f>TEXT(Table2[[#This Row],[Application_Date]],"mmmm")</f>
        <v>January</v>
      </c>
      <c r="AC3870" s="1" t="s">
        <v>61</v>
      </c>
      <c r="AD3870" s="1" t="s">
        <v>42</v>
      </c>
      <c r="AE3870" s="1" t="s">
        <v>62</v>
      </c>
    </row>
    <row r="3871" spans="1:31" x14ac:dyDescent="0.25">
      <c r="A3871" s="1" t="s">
        <v>7882</v>
      </c>
      <c r="B3871" s="1" t="str">
        <f>IF(COUNTIF($A$2:A3871,A3871)&gt;1,"Duplicate","Unique")</f>
        <v>Unique</v>
      </c>
      <c r="C3871" s="1" t="s">
        <v>7883</v>
      </c>
      <c r="D3871" s="1" t="s">
        <v>392</v>
      </c>
      <c r="E3871" s="1" t="str">
        <f t="shared" si="421"/>
        <v>Submitted</v>
      </c>
      <c r="F3871" s="1" t="s">
        <v>47</v>
      </c>
      <c r="G3871" s="1">
        <v>28</v>
      </c>
      <c r="H3871" s="1" t="s">
        <v>36</v>
      </c>
      <c r="I3871" s="1" t="s">
        <v>25</v>
      </c>
      <c r="J3871" s="1" t="s">
        <v>37</v>
      </c>
      <c r="K3871" s="4">
        <v>1147608</v>
      </c>
      <c r="L3871" s="4" t="str">
        <f t="shared" si="422"/>
        <v>Submitted</v>
      </c>
      <c r="M3871" s="1">
        <v>852</v>
      </c>
      <c r="N3871" s="1" t="str">
        <f t="shared" si="423"/>
        <v>medium_risk</v>
      </c>
      <c r="O3871" s="1" t="str">
        <f t="shared" si="424"/>
        <v>Excellent</v>
      </c>
      <c r="P3871" s="1" t="str">
        <f t="shared" si="425"/>
        <v>Submitted</v>
      </c>
      <c r="Q3871" s="1" t="str">
        <f t="shared" si="426"/>
        <v>Valid</v>
      </c>
      <c r="R3871" s="1" t="s">
        <v>38</v>
      </c>
      <c r="S3871" s="4">
        <v>1818617</v>
      </c>
      <c r="T3871" s="1">
        <v>8.59</v>
      </c>
      <c r="U3871" s="1">
        <v>60</v>
      </c>
      <c r="V3871" s="1">
        <v>30310.28</v>
      </c>
      <c r="W3871" s="4">
        <f t="shared" si="427"/>
        <v>1301826.6691666779</v>
      </c>
      <c r="X3871" s="1" t="s">
        <v>59</v>
      </c>
      <c r="Y3871" s="1" t="s">
        <v>60</v>
      </c>
      <c r="Z3871" s="8">
        <v>49333</v>
      </c>
      <c r="AA3871" s="8" t="str">
        <f>TEXT(Table2[[#This Row],[Application_Date]],"yyy")</f>
        <v>2035</v>
      </c>
      <c r="AB3871" s="8" t="str">
        <f>TEXT(Table2[[#This Row],[Application_Date]],"mmmm")</f>
        <v>January</v>
      </c>
      <c r="AC3871" s="1" t="s">
        <v>61</v>
      </c>
      <c r="AD3871" s="1" t="s">
        <v>30</v>
      </c>
      <c r="AE3871" s="1" t="s">
        <v>66</v>
      </c>
    </row>
    <row r="3872" spans="1:31" x14ac:dyDescent="0.25">
      <c r="A3872" s="1" t="s">
        <v>7884</v>
      </c>
      <c r="B3872" s="1" t="str">
        <f>IF(COUNTIF($A$2:A3872,A3872)&gt;1,"Duplicate","Unique")</f>
        <v>Unique</v>
      </c>
      <c r="C3872" s="1" t="s">
        <v>7885</v>
      </c>
      <c r="D3872" s="1" t="s">
        <v>55</v>
      </c>
      <c r="E3872" s="1" t="str">
        <f t="shared" si="421"/>
        <v>Submitted</v>
      </c>
      <c r="F3872" s="1" t="s">
        <v>35</v>
      </c>
      <c r="G3872" s="1">
        <v>18</v>
      </c>
      <c r="H3872" s="1" t="s">
        <v>36</v>
      </c>
      <c r="I3872" s="1" t="s">
        <v>25</v>
      </c>
      <c r="J3872" s="1" t="s">
        <v>26</v>
      </c>
      <c r="K3872" s="4">
        <v>1078820</v>
      </c>
      <c r="L3872" s="4" t="str">
        <f t="shared" si="422"/>
        <v>Submitted</v>
      </c>
      <c r="M3872" s="1">
        <v>424</v>
      </c>
      <c r="N3872" s="1" t="str">
        <f t="shared" si="423"/>
        <v>High_risk</v>
      </c>
      <c r="O3872" s="1" t="str">
        <f t="shared" si="424"/>
        <v>Excellent</v>
      </c>
      <c r="P3872" s="1" t="str">
        <f t="shared" si="425"/>
        <v>Submitted</v>
      </c>
      <c r="Q3872" s="1" t="str">
        <f t="shared" si="426"/>
        <v>Valid</v>
      </c>
      <c r="R3872" s="1" t="s">
        <v>6</v>
      </c>
      <c r="S3872" s="4">
        <v>821744</v>
      </c>
      <c r="T3872" s="1">
        <v>14.56</v>
      </c>
      <c r="U3872" s="1">
        <v>24</v>
      </c>
      <c r="V3872" s="1">
        <v>34239.33</v>
      </c>
      <c r="W3872" s="4">
        <f t="shared" si="427"/>
        <v>997049.39188573393</v>
      </c>
      <c r="X3872" s="1" t="s">
        <v>85</v>
      </c>
      <c r="Y3872" s="1" t="s">
        <v>86</v>
      </c>
      <c r="Z3872" s="8">
        <v>49334</v>
      </c>
      <c r="AA3872" s="8" t="str">
        <f>TEXT(Table2[[#This Row],[Application_Date]],"yyy")</f>
        <v>2035</v>
      </c>
      <c r="AB3872" s="8" t="str">
        <f>TEXT(Table2[[#This Row],[Application_Date]],"mmmm")</f>
        <v>January</v>
      </c>
      <c r="AC3872" s="1" t="s">
        <v>41</v>
      </c>
      <c r="AD3872" s="1" t="s">
        <v>42</v>
      </c>
      <c r="AE3872" s="1" t="s">
        <v>66</v>
      </c>
    </row>
    <row r="3873" spans="1:31" x14ac:dyDescent="0.25">
      <c r="A3873" s="1" t="s">
        <v>7886</v>
      </c>
      <c r="B3873" s="1" t="str">
        <f>IF(COUNTIF($A$2:A3873,A3873)&gt;1,"Duplicate","Unique")</f>
        <v>Unique</v>
      </c>
      <c r="C3873" s="1" t="s">
        <v>7887</v>
      </c>
      <c r="D3873" s="1" t="s">
        <v>99</v>
      </c>
      <c r="E3873" s="1" t="str">
        <f t="shared" si="421"/>
        <v>Submitted</v>
      </c>
      <c r="F3873" s="1" t="s">
        <v>47</v>
      </c>
      <c r="G3873" s="1">
        <v>50</v>
      </c>
      <c r="H3873" s="1" t="s">
        <v>24</v>
      </c>
      <c r="I3873" s="1" t="s">
        <v>48</v>
      </c>
      <c r="J3873" s="1" t="s">
        <v>70</v>
      </c>
      <c r="K3873" s="4">
        <v>1455619</v>
      </c>
      <c r="L3873" s="4" t="str">
        <f t="shared" si="422"/>
        <v>Submitted</v>
      </c>
      <c r="M3873" s="1">
        <v>874</v>
      </c>
      <c r="N3873" s="1" t="str">
        <f t="shared" si="423"/>
        <v>medium_risk</v>
      </c>
      <c r="O3873" s="1" t="str">
        <f t="shared" si="424"/>
        <v>Excellent</v>
      </c>
      <c r="P3873" s="1" t="str">
        <f t="shared" si="425"/>
        <v>Submitted</v>
      </c>
      <c r="Q3873" s="1" t="str">
        <f t="shared" si="426"/>
        <v>Valid</v>
      </c>
      <c r="R3873" s="1" t="s">
        <v>6</v>
      </c>
      <c r="S3873" s="4">
        <v>3907789</v>
      </c>
      <c r="T3873" s="1">
        <v>9.3000000000000007</v>
      </c>
      <c r="U3873" s="1">
        <v>12</v>
      </c>
      <c r="V3873" s="1">
        <v>325649.08</v>
      </c>
      <c r="W3873" s="4">
        <f t="shared" si="427"/>
        <v>3031636.0115970103</v>
      </c>
      <c r="X3873" s="1" t="s">
        <v>50</v>
      </c>
      <c r="Y3873" s="1" t="s">
        <v>51</v>
      </c>
      <c r="Z3873" s="8">
        <v>49335</v>
      </c>
      <c r="AA3873" s="8" t="str">
        <f>TEXT(Table2[[#This Row],[Application_Date]],"yyy")</f>
        <v>2035</v>
      </c>
      <c r="AB3873" s="8" t="str">
        <f>TEXT(Table2[[#This Row],[Application_Date]],"mmmm")</f>
        <v>January</v>
      </c>
      <c r="AC3873" s="1" t="s">
        <v>41</v>
      </c>
      <c r="AD3873" s="1" t="s">
        <v>42</v>
      </c>
      <c r="AE3873" s="1" t="s">
        <v>43</v>
      </c>
    </row>
    <row r="3874" spans="1:31" x14ac:dyDescent="0.25">
      <c r="A3874" s="1" t="s">
        <v>7888</v>
      </c>
      <c r="B3874" s="1" t="str">
        <f>IF(COUNTIF($A$2:A3874,A3874)&gt;1,"Duplicate","Unique")</f>
        <v>Unique</v>
      </c>
      <c r="C3874" s="1" t="s">
        <v>7889</v>
      </c>
      <c r="D3874" s="1" t="s">
        <v>148</v>
      </c>
      <c r="E3874" s="1" t="str">
        <f t="shared" si="421"/>
        <v>Submitted</v>
      </c>
      <c r="F3874" s="1" t="s">
        <v>47</v>
      </c>
      <c r="G3874" s="1">
        <v>31</v>
      </c>
      <c r="H3874" s="1" t="s">
        <v>36</v>
      </c>
      <c r="I3874" s="1" t="s">
        <v>48</v>
      </c>
      <c r="J3874" s="1" t="s">
        <v>37</v>
      </c>
      <c r="K3874" s="4">
        <v>1592950</v>
      </c>
      <c r="L3874" s="4" t="str">
        <f t="shared" si="422"/>
        <v>Submitted</v>
      </c>
      <c r="M3874" s="1">
        <v>652</v>
      </c>
      <c r="N3874" s="1" t="str">
        <f t="shared" si="423"/>
        <v>low_risk</v>
      </c>
      <c r="O3874" s="1" t="str">
        <f t="shared" si="424"/>
        <v>Excellent</v>
      </c>
      <c r="P3874" s="1" t="str">
        <f t="shared" si="425"/>
        <v>Submitted</v>
      </c>
      <c r="Q3874" s="1" t="str">
        <f t="shared" si="426"/>
        <v>Valid</v>
      </c>
      <c r="R3874" s="1" t="s">
        <v>27</v>
      </c>
      <c r="S3874" s="4">
        <v>1012617</v>
      </c>
      <c r="T3874" s="1">
        <v>15.25</v>
      </c>
      <c r="U3874" s="1">
        <v>36</v>
      </c>
      <c r="V3874" s="1">
        <v>28128.25</v>
      </c>
      <c r="W3874" s="4">
        <f t="shared" si="427"/>
        <v>1286867.4375001935</v>
      </c>
      <c r="X3874" s="1" t="s">
        <v>85</v>
      </c>
      <c r="Y3874" s="1" t="s">
        <v>86</v>
      </c>
      <c r="Z3874" s="8">
        <v>49336</v>
      </c>
      <c r="AA3874" s="8" t="str">
        <f>TEXT(Table2[[#This Row],[Application_Date]],"yyy")</f>
        <v>2035</v>
      </c>
      <c r="AB3874" s="8" t="str">
        <f>TEXT(Table2[[#This Row],[Application_Date]],"mmmm")</f>
        <v>January</v>
      </c>
      <c r="AC3874" s="1" t="s">
        <v>52</v>
      </c>
      <c r="AD3874" s="1" t="s">
        <v>30</v>
      </c>
      <c r="AE3874" s="1" t="s">
        <v>43</v>
      </c>
    </row>
    <row r="3875" spans="1:31" x14ac:dyDescent="0.25">
      <c r="A3875" s="1" t="s">
        <v>7890</v>
      </c>
      <c r="B3875" s="1" t="str">
        <f>IF(COUNTIF($A$2:A3875,A3875)&gt;1,"Duplicate","Unique")</f>
        <v>Unique</v>
      </c>
      <c r="C3875" s="1" t="s">
        <v>7891</v>
      </c>
      <c r="D3875" s="1" t="s">
        <v>177</v>
      </c>
      <c r="E3875" s="1" t="str">
        <f t="shared" si="421"/>
        <v>Submitted</v>
      </c>
      <c r="F3875" s="1" t="s">
        <v>47</v>
      </c>
      <c r="G3875" s="1">
        <v>58</v>
      </c>
      <c r="H3875" s="1" t="s">
        <v>36</v>
      </c>
      <c r="I3875" s="1" t="s">
        <v>25</v>
      </c>
      <c r="J3875" s="1" t="s">
        <v>26</v>
      </c>
      <c r="K3875" s="4">
        <v>820111</v>
      </c>
      <c r="L3875" s="4" t="str">
        <f t="shared" si="422"/>
        <v>Submitted</v>
      </c>
      <c r="M3875" s="1">
        <v>763</v>
      </c>
      <c r="N3875" s="1" t="str">
        <f t="shared" si="423"/>
        <v>medium_risk</v>
      </c>
      <c r="O3875" s="1" t="str">
        <f t="shared" si="424"/>
        <v>Excellent</v>
      </c>
      <c r="P3875" s="1" t="str">
        <f t="shared" si="425"/>
        <v>Submitted</v>
      </c>
      <c r="Q3875" s="1" t="str">
        <f t="shared" si="426"/>
        <v>Valid</v>
      </c>
      <c r="R3875" s="1" t="s">
        <v>38</v>
      </c>
      <c r="S3875" s="4">
        <v>3368690</v>
      </c>
      <c r="T3875" s="1">
        <v>7.47</v>
      </c>
      <c r="U3875" s="1">
        <v>12</v>
      </c>
      <c r="V3875" s="1">
        <v>280724.17</v>
      </c>
      <c r="W3875" s="4">
        <f t="shared" si="427"/>
        <v>2103329.1422151676</v>
      </c>
      <c r="X3875" s="1" t="s">
        <v>39</v>
      </c>
      <c r="Y3875" s="1" t="s">
        <v>40</v>
      </c>
      <c r="Z3875" s="8">
        <v>49337</v>
      </c>
      <c r="AA3875" s="8" t="str">
        <f>TEXT(Table2[[#This Row],[Application_Date]],"yyy")</f>
        <v>2035</v>
      </c>
      <c r="AB3875" s="8" t="str">
        <f>TEXT(Table2[[#This Row],[Application_Date]],"mmmm")</f>
        <v>January</v>
      </c>
      <c r="AC3875" s="1" t="s">
        <v>61</v>
      </c>
      <c r="AD3875" s="1" t="s">
        <v>30</v>
      </c>
      <c r="AE3875" s="1" t="s">
        <v>43</v>
      </c>
    </row>
    <row r="3876" spans="1:31" x14ac:dyDescent="0.25">
      <c r="A3876" s="1" t="s">
        <v>7892</v>
      </c>
      <c r="B3876" s="1" t="str">
        <f>IF(COUNTIF($A$2:A3876,A3876)&gt;1,"Duplicate","Unique")</f>
        <v>Unique</v>
      </c>
      <c r="C3876" s="1" t="s">
        <v>7893</v>
      </c>
      <c r="D3876" s="1" t="s">
        <v>489</v>
      </c>
      <c r="E3876" s="1" t="str">
        <f t="shared" si="421"/>
        <v>Submitted</v>
      </c>
      <c r="F3876" s="1" t="s">
        <v>47</v>
      </c>
      <c r="G3876" s="1">
        <v>40</v>
      </c>
      <c r="H3876" s="1" t="s">
        <v>24</v>
      </c>
      <c r="I3876" s="1" t="s">
        <v>48</v>
      </c>
      <c r="J3876" s="1" t="s">
        <v>49</v>
      </c>
      <c r="K3876" s="4">
        <v>1275983</v>
      </c>
      <c r="L3876" s="4" t="str">
        <f t="shared" si="422"/>
        <v>Submitted</v>
      </c>
      <c r="M3876" s="1">
        <v>816</v>
      </c>
      <c r="N3876" s="1" t="str">
        <f t="shared" si="423"/>
        <v>medium_risk</v>
      </c>
      <c r="O3876" s="1" t="str">
        <f t="shared" si="424"/>
        <v>Excellent</v>
      </c>
      <c r="P3876" s="1" t="str">
        <f t="shared" si="425"/>
        <v>Submitted</v>
      </c>
      <c r="Q3876" s="1" t="str">
        <f t="shared" si="426"/>
        <v>Valid</v>
      </c>
      <c r="R3876" s="1" t="s">
        <v>82</v>
      </c>
      <c r="S3876" s="4">
        <v>2400189</v>
      </c>
      <c r="T3876" s="1">
        <v>8.18</v>
      </c>
      <c r="U3876" s="1">
        <v>36</v>
      </c>
      <c r="V3876" s="1">
        <v>66671.92</v>
      </c>
      <c r="W3876" s="4">
        <f t="shared" si="427"/>
        <v>1636128.8472230765</v>
      </c>
      <c r="X3876" s="1" t="s">
        <v>59</v>
      </c>
      <c r="Y3876" s="1" t="s">
        <v>60</v>
      </c>
      <c r="Z3876" s="8">
        <v>49338</v>
      </c>
      <c r="AA3876" s="8" t="str">
        <f>TEXT(Table2[[#This Row],[Application_Date]],"yyy")</f>
        <v>2035</v>
      </c>
      <c r="AB3876" s="8" t="str">
        <f>TEXT(Table2[[#This Row],[Application_Date]],"mmmm")</f>
        <v>January</v>
      </c>
      <c r="AC3876" s="1" t="s">
        <v>61</v>
      </c>
      <c r="AD3876" s="1" t="s">
        <v>30</v>
      </c>
      <c r="AE3876" s="1" t="s">
        <v>43</v>
      </c>
    </row>
    <row r="3877" spans="1:31" x14ac:dyDescent="0.25">
      <c r="A3877" s="1" t="s">
        <v>7894</v>
      </c>
      <c r="B3877" s="1" t="str">
        <f>IF(COUNTIF($A$2:A3877,A3877)&gt;1,"Duplicate","Unique")</f>
        <v>Unique</v>
      </c>
      <c r="C3877" s="1" t="s">
        <v>7895</v>
      </c>
      <c r="D3877" s="1">
        <v>0</v>
      </c>
      <c r="E3877" s="1" t="str">
        <f t="shared" si="421"/>
        <v>Submitted</v>
      </c>
      <c r="F3877" s="1" t="s">
        <v>35</v>
      </c>
      <c r="G3877" s="1">
        <v>58</v>
      </c>
      <c r="H3877" s="1" t="s">
        <v>24</v>
      </c>
      <c r="I3877" s="1" t="s">
        <v>48</v>
      </c>
      <c r="J3877" s="1" t="s">
        <v>37</v>
      </c>
      <c r="K3877" s="4">
        <v>629196</v>
      </c>
      <c r="L3877" s="4" t="str">
        <f t="shared" si="422"/>
        <v>Submitted</v>
      </c>
      <c r="M3877" s="1">
        <v>454</v>
      </c>
      <c r="N3877" s="1" t="str">
        <f t="shared" si="423"/>
        <v>High_risk</v>
      </c>
      <c r="O3877" s="1" t="str">
        <f t="shared" si="424"/>
        <v>Excellent</v>
      </c>
      <c r="P3877" s="1" t="str">
        <f t="shared" si="425"/>
        <v>Submitted</v>
      </c>
      <c r="Q3877" s="1" t="str">
        <f t="shared" si="426"/>
        <v>Valid</v>
      </c>
      <c r="R3877" s="1" t="s">
        <v>38</v>
      </c>
      <c r="S3877" s="4">
        <v>3658864</v>
      </c>
      <c r="T3877" s="1">
        <v>13.3</v>
      </c>
      <c r="U3877" s="1">
        <v>24</v>
      </c>
      <c r="V3877" s="1">
        <v>152452.67000000001</v>
      </c>
      <c r="W3877" s="4">
        <f t="shared" si="427"/>
        <v>4055241.0014846213</v>
      </c>
      <c r="X3877" s="1" t="s">
        <v>85</v>
      </c>
      <c r="Y3877" s="1" t="s">
        <v>86</v>
      </c>
      <c r="Z3877" s="8">
        <v>49339</v>
      </c>
      <c r="AA3877" s="8" t="str">
        <f>TEXT(Table2[[#This Row],[Application_Date]],"yyy")</f>
        <v>2035</v>
      </c>
      <c r="AB3877" s="8" t="str">
        <f>TEXT(Table2[[#This Row],[Application_Date]],"mmmm")</f>
        <v>January</v>
      </c>
      <c r="AC3877" s="1" t="s">
        <v>61</v>
      </c>
      <c r="AD3877" s="1" t="s">
        <v>30</v>
      </c>
      <c r="AE3877" s="1" t="s">
        <v>43</v>
      </c>
    </row>
    <row r="3878" spans="1:31" x14ac:dyDescent="0.25">
      <c r="A3878" s="1" t="s">
        <v>7896</v>
      </c>
      <c r="B3878" s="1" t="str">
        <f>IF(COUNTIF($A$2:A3878,A3878)&gt;1,"Duplicate","Unique")</f>
        <v>Unique</v>
      </c>
      <c r="C3878" s="1" t="s">
        <v>7897</v>
      </c>
      <c r="D3878" s="1" t="s">
        <v>136</v>
      </c>
      <c r="E3878" s="1" t="str">
        <f t="shared" si="421"/>
        <v>Submitted</v>
      </c>
      <c r="F3878" s="1" t="s">
        <v>35</v>
      </c>
      <c r="G3878" s="1">
        <v>48</v>
      </c>
      <c r="H3878" s="1" t="s">
        <v>36</v>
      </c>
      <c r="I3878" s="1" t="s">
        <v>48</v>
      </c>
      <c r="J3878" s="1" t="s">
        <v>26</v>
      </c>
      <c r="K3878" s="4">
        <v>2303307</v>
      </c>
      <c r="L3878" s="4" t="str">
        <f t="shared" si="422"/>
        <v>Submitted</v>
      </c>
      <c r="M3878" s="1">
        <v>828</v>
      </c>
      <c r="N3878" s="1" t="str">
        <f t="shared" si="423"/>
        <v>medium_risk</v>
      </c>
      <c r="O3878" s="1" t="str">
        <f t="shared" si="424"/>
        <v>Excellent</v>
      </c>
      <c r="P3878" s="1" t="str">
        <f t="shared" si="425"/>
        <v>Submitted</v>
      </c>
      <c r="Q3878" s="1" t="str">
        <f t="shared" si="426"/>
        <v>Valid</v>
      </c>
      <c r="R3878" s="1" t="s">
        <v>70</v>
      </c>
      <c r="S3878" s="4">
        <v>4074581</v>
      </c>
      <c r="T3878" s="1">
        <v>7.6</v>
      </c>
      <c r="U3878" s="1">
        <v>120</v>
      </c>
      <c r="V3878" s="1">
        <v>33954.839999999997</v>
      </c>
      <c r="W3878" s="4">
        <f t="shared" si="427"/>
        <v>2580567.9666666663</v>
      </c>
      <c r="X3878" s="1" t="s">
        <v>59</v>
      </c>
      <c r="Y3878" s="1" t="s">
        <v>60</v>
      </c>
      <c r="Z3878" s="8">
        <v>49340</v>
      </c>
      <c r="AA3878" s="8" t="str">
        <f>TEXT(Table2[[#This Row],[Application_Date]],"yyy")</f>
        <v>2035</v>
      </c>
      <c r="AB3878" s="8" t="str">
        <f>TEXT(Table2[[#This Row],[Application_Date]],"mmmm")</f>
        <v>January</v>
      </c>
      <c r="AC3878" s="1" t="s">
        <v>61</v>
      </c>
      <c r="AD3878" s="1" t="s">
        <v>42</v>
      </c>
      <c r="AE3878" s="1" t="s">
        <v>66</v>
      </c>
    </row>
    <row r="3879" spans="1:31" x14ac:dyDescent="0.25">
      <c r="A3879" s="1" t="s">
        <v>7898</v>
      </c>
      <c r="B3879" s="1" t="str">
        <f>IF(COUNTIF($A$2:A3879,A3879)&gt;1,"Duplicate","Unique")</f>
        <v>Unique</v>
      </c>
      <c r="C3879" s="1" t="s">
        <v>7899</v>
      </c>
      <c r="D3879" s="1" t="s">
        <v>328</v>
      </c>
      <c r="E3879" s="1" t="str">
        <f t="shared" si="421"/>
        <v>Submitted</v>
      </c>
      <c r="F3879" s="1" t="s">
        <v>35</v>
      </c>
      <c r="G3879" s="1">
        <v>36</v>
      </c>
      <c r="H3879" s="1" t="s">
        <v>36</v>
      </c>
      <c r="I3879" s="1" t="s">
        <v>48</v>
      </c>
      <c r="J3879" s="1" t="s">
        <v>49</v>
      </c>
      <c r="K3879" s="4">
        <v>2229808</v>
      </c>
      <c r="L3879" s="4" t="str">
        <f t="shared" si="422"/>
        <v>Submitted</v>
      </c>
      <c r="M3879" s="1">
        <v>598</v>
      </c>
      <c r="N3879" s="1" t="str">
        <f t="shared" si="423"/>
        <v>High_risk</v>
      </c>
      <c r="O3879" s="1" t="str">
        <f t="shared" si="424"/>
        <v>Excellent</v>
      </c>
      <c r="P3879" s="1" t="str">
        <f t="shared" si="425"/>
        <v>Submitted</v>
      </c>
      <c r="Q3879" s="1" t="str">
        <f t="shared" si="426"/>
        <v>Valid</v>
      </c>
      <c r="R3879" s="1" t="s">
        <v>6</v>
      </c>
      <c r="S3879" s="4">
        <v>4286779</v>
      </c>
      <c r="T3879" s="1">
        <v>10.73</v>
      </c>
      <c r="U3879" s="1">
        <v>60</v>
      </c>
      <c r="V3879" s="1">
        <v>71446.320000000007</v>
      </c>
      <c r="W3879" s="4">
        <f t="shared" si="427"/>
        <v>3833094.8891666667</v>
      </c>
      <c r="X3879" s="1" t="s">
        <v>28</v>
      </c>
      <c r="Y3879" s="1" t="s">
        <v>29</v>
      </c>
      <c r="Z3879" s="8">
        <v>49341</v>
      </c>
      <c r="AA3879" s="8" t="str">
        <f>TEXT(Table2[[#This Row],[Application_Date]],"yyy")</f>
        <v>2035</v>
      </c>
      <c r="AB3879" s="8" t="str">
        <f>TEXT(Table2[[#This Row],[Application_Date]],"mmmm")</f>
        <v>February</v>
      </c>
      <c r="AC3879" s="1" t="s">
        <v>61</v>
      </c>
      <c r="AD3879" s="1" t="s">
        <v>30</v>
      </c>
      <c r="AE3879" s="1" t="s">
        <v>62</v>
      </c>
    </row>
    <row r="3880" spans="1:31" x14ac:dyDescent="0.25">
      <c r="A3880" s="1" t="s">
        <v>7900</v>
      </c>
      <c r="B3880" s="1" t="str">
        <f>IF(COUNTIF($A$2:A3880,A3880)&gt;1,"Duplicate","Unique")</f>
        <v>Unique</v>
      </c>
      <c r="C3880" s="1" t="s">
        <v>7901</v>
      </c>
      <c r="D3880" s="1" t="s">
        <v>454</v>
      </c>
      <c r="E3880" s="1" t="str">
        <f t="shared" si="421"/>
        <v>Submitted</v>
      </c>
      <c r="F3880" s="1" t="s">
        <v>35</v>
      </c>
      <c r="G3880" s="1">
        <v>65</v>
      </c>
      <c r="H3880" s="1" t="s">
        <v>36</v>
      </c>
      <c r="I3880" s="1" t="s">
        <v>25</v>
      </c>
      <c r="J3880" s="1" t="s">
        <v>26</v>
      </c>
      <c r="K3880" s="4">
        <v>1910800</v>
      </c>
      <c r="L3880" s="4" t="str">
        <f t="shared" si="422"/>
        <v>Submitted</v>
      </c>
      <c r="M3880" s="1">
        <v>449</v>
      </c>
      <c r="N3880" s="1" t="str">
        <f t="shared" si="423"/>
        <v>High_risk</v>
      </c>
      <c r="O3880" s="1" t="str">
        <f t="shared" si="424"/>
        <v>Excellent</v>
      </c>
      <c r="P3880" s="1" t="str">
        <f t="shared" si="425"/>
        <v>Submitted</v>
      </c>
      <c r="Q3880" s="1" t="str">
        <f t="shared" si="426"/>
        <v>Valid</v>
      </c>
      <c r="R3880" s="1" t="s">
        <v>38</v>
      </c>
      <c r="S3880" s="4">
        <v>3815676</v>
      </c>
      <c r="T3880" s="1">
        <v>12.47</v>
      </c>
      <c r="U3880" s="1">
        <v>24</v>
      </c>
      <c r="V3880" s="1">
        <v>158986.5</v>
      </c>
      <c r="W3880" s="4">
        <f t="shared" si="427"/>
        <v>3965123.4583854629</v>
      </c>
      <c r="X3880" s="1" t="s">
        <v>85</v>
      </c>
      <c r="Y3880" s="1" t="s">
        <v>86</v>
      </c>
      <c r="Z3880" s="8">
        <v>49342</v>
      </c>
      <c r="AA3880" s="8" t="str">
        <f>TEXT(Table2[[#This Row],[Application_Date]],"yyy")</f>
        <v>2035</v>
      </c>
      <c r="AB3880" s="8" t="str">
        <f>TEXT(Table2[[#This Row],[Application_Date]],"mmmm")</f>
        <v>February</v>
      </c>
      <c r="AC3880" s="1" t="s">
        <v>61</v>
      </c>
      <c r="AD3880" s="1" t="s">
        <v>42</v>
      </c>
      <c r="AE3880" s="1" t="s">
        <v>31</v>
      </c>
    </row>
    <row r="3881" spans="1:31" x14ac:dyDescent="0.25">
      <c r="A3881" s="1" t="s">
        <v>7902</v>
      </c>
      <c r="B3881" s="1" t="str">
        <f>IF(COUNTIF($A$2:A3881,A3881)&gt;1,"Duplicate","Unique")</f>
        <v>Unique</v>
      </c>
      <c r="C3881" s="1" t="s">
        <v>7903</v>
      </c>
      <c r="D3881" s="1" t="s">
        <v>217</v>
      </c>
      <c r="E3881" s="1" t="str">
        <f t="shared" si="421"/>
        <v>Submitted</v>
      </c>
      <c r="F3881" s="1" t="s">
        <v>47</v>
      </c>
      <c r="G3881" s="1">
        <v>35</v>
      </c>
      <c r="H3881" s="1" t="s">
        <v>36</v>
      </c>
      <c r="I3881" s="1" t="s">
        <v>25</v>
      </c>
      <c r="J3881" s="1" t="s">
        <v>26</v>
      </c>
      <c r="K3881" s="4">
        <v>1025804</v>
      </c>
      <c r="L3881" s="4" t="str">
        <f t="shared" si="422"/>
        <v>Submitted</v>
      </c>
      <c r="M3881" s="1">
        <v>809</v>
      </c>
      <c r="N3881" s="1" t="str">
        <f t="shared" si="423"/>
        <v>medium_risk</v>
      </c>
      <c r="O3881" s="1" t="str">
        <f t="shared" si="424"/>
        <v>Excellent</v>
      </c>
      <c r="P3881" s="1" t="str">
        <f t="shared" si="425"/>
        <v>Submitted</v>
      </c>
      <c r="Q3881" s="1" t="str">
        <f t="shared" si="426"/>
        <v>Valid</v>
      </c>
      <c r="R3881" s="1" t="s">
        <v>70</v>
      </c>
      <c r="S3881" s="4">
        <v>3336227</v>
      </c>
      <c r="T3881" s="1">
        <v>18.75</v>
      </c>
      <c r="U3881" s="1">
        <v>24</v>
      </c>
      <c r="V3881" s="1">
        <v>139009.46</v>
      </c>
      <c r="W3881" s="4">
        <f t="shared" si="427"/>
        <v>5212854.6883112276</v>
      </c>
      <c r="X3881" s="1" t="s">
        <v>39</v>
      </c>
      <c r="Y3881" s="1" t="s">
        <v>40</v>
      </c>
      <c r="Z3881" s="8">
        <v>49343</v>
      </c>
      <c r="AA3881" s="8" t="str">
        <f>TEXT(Table2[[#This Row],[Application_Date]],"yyy")</f>
        <v>2035</v>
      </c>
      <c r="AB3881" s="8" t="str">
        <f>TEXT(Table2[[#This Row],[Application_Date]],"mmmm")</f>
        <v>February</v>
      </c>
      <c r="AC3881" s="1" t="s">
        <v>41</v>
      </c>
      <c r="AD3881" s="1" t="s">
        <v>30</v>
      </c>
      <c r="AE3881" s="1" t="s">
        <v>66</v>
      </c>
    </row>
    <row r="3882" spans="1:31" x14ac:dyDescent="0.25">
      <c r="A3882" s="1" t="s">
        <v>7904</v>
      </c>
      <c r="B3882" s="1" t="str">
        <f>IF(COUNTIF($A$2:A3882,A3882)&gt;1,"Duplicate","Unique")</f>
        <v>Unique</v>
      </c>
      <c r="C3882" s="1" t="s">
        <v>7905</v>
      </c>
      <c r="D3882" s="1" t="s">
        <v>333</v>
      </c>
      <c r="E3882" s="1" t="str">
        <f t="shared" si="421"/>
        <v>Submitted</v>
      </c>
      <c r="F3882" s="1" t="s">
        <v>35</v>
      </c>
      <c r="G3882" s="1">
        <v>29</v>
      </c>
      <c r="H3882" s="1" t="s">
        <v>36</v>
      </c>
      <c r="I3882" s="1" t="s">
        <v>48</v>
      </c>
      <c r="J3882" s="1" t="s">
        <v>26</v>
      </c>
      <c r="K3882" s="4">
        <v>1483264</v>
      </c>
      <c r="L3882" s="4" t="str">
        <f t="shared" si="422"/>
        <v>Submitted</v>
      </c>
      <c r="M3882" s="1">
        <v>595</v>
      </c>
      <c r="N3882" s="1" t="str">
        <f t="shared" si="423"/>
        <v>High_risk</v>
      </c>
      <c r="O3882" s="1" t="str">
        <f t="shared" si="424"/>
        <v>Excellent</v>
      </c>
      <c r="P3882" s="1" t="str">
        <f t="shared" si="425"/>
        <v>Submitted</v>
      </c>
      <c r="Q3882" s="1" t="str">
        <f t="shared" si="426"/>
        <v>Valid</v>
      </c>
      <c r="R3882" s="1" t="s">
        <v>38</v>
      </c>
      <c r="S3882" s="4">
        <v>2109964</v>
      </c>
      <c r="T3882" s="1">
        <v>14.08</v>
      </c>
      <c r="U3882" s="1">
        <v>180</v>
      </c>
      <c r="V3882" s="1">
        <v>11722.02</v>
      </c>
      <c r="W3882" s="4">
        <f t="shared" si="427"/>
        <v>2475691.0933333333</v>
      </c>
      <c r="X3882" s="1" t="s">
        <v>39</v>
      </c>
      <c r="Y3882" s="1" t="s">
        <v>40</v>
      </c>
      <c r="Z3882" s="8">
        <v>49344</v>
      </c>
      <c r="AA3882" s="8" t="str">
        <f>TEXT(Table2[[#This Row],[Application_Date]],"yyy")</f>
        <v>2035</v>
      </c>
      <c r="AB3882" s="8" t="str">
        <f>TEXT(Table2[[#This Row],[Application_Date]],"mmmm")</f>
        <v>February</v>
      </c>
      <c r="AC3882" s="1" t="s">
        <v>61</v>
      </c>
      <c r="AD3882" s="1" t="s">
        <v>42</v>
      </c>
      <c r="AE3882" s="1" t="s">
        <v>43</v>
      </c>
    </row>
    <row r="3883" spans="1:31" x14ac:dyDescent="0.25">
      <c r="A3883" s="1" t="s">
        <v>7906</v>
      </c>
      <c r="B3883" s="1" t="str">
        <f>IF(COUNTIF($A$2:A3883,A3883)&gt;1,"Duplicate","Unique")</f>
        <v>Unique</v>
      </c>
      <c r="C3883" s="1" t="s">
        <v>7907</v>
      </c>
      <c r="D3883" s="1" t="s">
        <v>214</v>
      </c>
      <c r="E3883" s="1" t="str">
        <f t="shared" si="421"/>
        <v>Submitted</v>
      </c>
      <c r="F3883" s="1" t="s">
        <v>47</v>
      </c>
      <c r="G3883" s="1">
        <v>32</v>
      </c>
      <c r="H3883" s="1" t="s">
        <v>36</v>
      </c>
      <c r="I3883" s="1" t="s">
        <v>25</v>
      </c>
      <c r="J3883" s="1" t="s">
        <v>49</v>
      </c>
      <c r="K3883" s="4">
        <v>2315982</v>
      </c>
      <c r="L3883" s="4" t="str">
        <f t="shared" si="422"/>
        <v>Submitted</v>
      </c>
      <c r="M3883" s="1">
        <v>712</v>
      </c>
      <c r="N3883" s="1" t="str">
        <f t="shared" si="423"/>
        <v>low_risk</v>
      </c>
      <c r="O3883" s="1" t="str">
        <f t="shared" si="424"/>
        <v>Excellent</v>
      </c>
      <c r="P3883" s="1" t="str">
        <f t="shared" si="425"/>
        <v>Submitted</v>
      </c>
      <c r="Q3883" s="1" t="str">
        <f t="shared" si="426"/>
        <v>Valid</v>
      </c>
      <c r="R3883" s="1" t="s">
        <v>38</v>
      </c>
      <c r="S3883" s="4">
        <v>2078017</v>
      </c>
      <c r="T3883" s="1">
        <v>16.420000000000002</v>
      </c>
      <c r="U3883" s="1">
        <v>60</v>
      </c>
      <c r="V3883" s="1">
        <v>34633.620000000003</v>
      </c>
      <c r="W3883" s="4">
        <f t="shared" si="427"/>
        <v>2843419.9283333337</v>
      </c>
      <c r="X3883" s="1" t="s">
        <v>59</v>
      </c>
      <c r="Y3883" s="1" t="s">
        <v>60</v>
      </c>
      <c r="Z3883" s="8">
        <v>49345</v>
      </c>
      <c r="AA3883" s="8" t="str">
        <f>TEXT(Table2[[#This Row],[Application_Date]],"yyy")</f>
        <v>2035</v>
      </c>
      <c r="AB3883" s="8" t="str">
        <f>TEXT(Table2[[#This Row],[Application_Date]],"mmmm")</f>
        <v>February</v>
      </c>
      <c r="AC3883" s="1" t="s">
        <v>61</v>
      </c>
      <c r="AD3883" s="1" t="s">
        <v>42</v>
      </c>
      <c r="AE3883" s="1" t="s">
        <v>62</v>
      </c>
    </row>
    <row r="3884" spans="1:31" x14ac:dyDescent="0.25">
      <c r="A3884" s="1" t="s">
        <v>7908</v>
      </c>
      <c r="B3884" s="1" t="str">
        <f>IF(COUNTIF($A$2:A3884,A3884)&gt;1,"Duplicate","Unique")</f>
        <v>Unique</v>
      </c>
      <c r="C3884" s="1" t="s">
        <v>7909</v>
      </c>
      <c r="D3884" s="1" t="s">
        <v>180</v>
      </c>
      <c r="E3884" s="1" t="str">
        <f t="shared" si="421"/>
        <v>Submitted</v>
      </c>
      <c r="F3884" s="1" t="s">
        <v>47</v>
      </c>
      <c r="G3884" s="1">
        <v>27</v>
      </c>
      <c r="H3884" s="1" t="s">
        <v>24</v>
      </c>
      <c r="I3884" s="1" t="s">
        <v>25</v>
      </c>
      <c r="J3884" s="1" t="s">
        <v>49</v>
      </c>
      <c r="K3884" s="4">
        <v>996191</v>
      </c>
      <c r="L3884" s="4" t="str">
        <f t="shared" si="422"/>
        <v>Submitted</v>
      </c>
      <c r="M3884" s="1">
        <v>528</v>
      </c>
      <c r="N3884" s="1" t="str">
        <f t="shared" si="423"/>
        <v>High_risk</v>
      </c>
      <c r="O3884" s="1" t="str">
        <f t="shared" si="424"/>
        <v>Excellent</v>
      </c>
      <c r="P3884" s="1" t="str">
        <f t="shared" si="425"/>
        <v>Submitted</v>
      </c>
      <c r="Q3884" s="1" t="str">
        <f t="shared" si="426"/>
        <v>Valid</v>
      </c>
      <c r="R3884" s="1" t="s">
        <v>82</v>
      </c>
      <c r="S3884" s="4">
        <v>2584747</v>
      </c>
      <c r="T3884" s="1">
        <v>11.24</v>
      </c>
      <c r="U3884" s="1">
        <v>180</v>
      </c>
      <c r="V3884" s="1">
        <v>14359.71</v>
      </c>
      <c r="W3884" s="4">
        <f t="shared" si="427"/>
        <v>2421046.3566666665</v>
      </c>
      <c r="X3884" s="1" t="s">
        <v>50</v>
      </c>
      <c r="Y3884" s="1" t="s">
        <v>51</v>
      </c>
      <c r="Z3884" s="8">
        <v>49346</v>
      </c>
      <c r="AA3884" s="8" t="str">
        <f>TEXT(Table2[[#This Row],[Application_Date]],"yyy")</f>
        <v>2035</v>
      </c>
      <c r="AB3884" s="8" t="str">
        <f>TEXT(Table2[[#This Row],[Application_Date]],"mmmm")</f>
        <v>February</v>
      </c>
      <c r="AC3884" s="1" t="s">
        <v>61</v>
      </c>
      <c r="AD3884" s="1" t="s">
        <v>42</v>
      </c>
      <c r="AE3884" s="1" t="s">
        <v>62</v>
      </c>
    </row>
    <row r="3885" spans="1:31" x14ac:dyDescent="0.25">
      <c r="A3885" s="1" t="s">
        <v>7910</v>
      </c>
      <c r="B3885" s="1" t="str">
        <f>IF(COUNTIF($A$2:A3885,A3885)&gt;1,"Duplicate","Unique")</f>
        <v>Unique</v>
      </c>
      <c r="C3885" s="1" t="s">
        <v>7911</v>
      </c>
      <c r="D3885" s="1" t="s">
        <v>293</v>
      </c>
      <c r="E3885" s="1" t="str">
        <f t="shared" si="421"/>
        <v>Submitted</v>
      </c>
      <c r="F3885" s="1" t="s">
        <v>47</v>
      </c>
      <c r="G3885" s="1">
        <v>56</v>
      </c>
      <c r="H3885" s="1" t="s">
        <v>36</v>
      </c>
      <c r="I3885" s="1" t="s">
        <v>48</v>
      </c>
      <c r="J3885" s="1" t="s">
        <v>70</v>
      </c>
      <c r="K3885" s="4">
        <v>946258</v>
      </c>
      <c r="L3885" s="4" t="str">
        <f t="shared" si="422"/>
        <v>Submitted</v>
      </c>
      <c r="M3885" s="1">
        <v>418</v>
      </c>
      <c r="N3885" s="1" t="str">
        <f t="shared" si="423"/>
        <v>High_risk</v>
      </c>
      <c r="O3885" s="1" t="str">
        <f t="shared" si="424"/>
        <v>Excellent</v>
      </c>
      <c r="P3885" s="1" t="str">
        <f t="shared" si="425"/>
        <v>Submitted</v>
      </c>
      <c r="Q3885" s="1" t="str">
        <f t="shared" si="426"/>
        <v>Valid</v>
      </c>
      <c r="R3885" s="1" t="s">
        <v>70</v>
      </c>
      <c r="S3885" s="4">
        <v>4525276</v>
      </c>
      <c r="T3885" s="1">
        <v>9.49</v>
      </c>
      <c r="U3885" s="1">
        <v>36</v>
      </c>
      <c r="V3885" s="1">
        <v>125702.11</v>
      </c>
      <c r="W3885" s="4">
        <f t="shared" si="427"/>
        <v>3578739.1061114082</v>
      </c>
      <c r="X3885" s="1" t="s">
        <v>105</v>
      </c>
      <c r="Y3885" s="1" t="s">
        <v>106</v>
      </c>
      <c r="Z3885" s="8">
        <v>49347</v>
      </c>
      <c r="AA3885" s="8" t="str">
        <f>TEXT(Table2[[#This Row],[Application_Date]],"yyy")</f>
        <v>2035</v>
      </c>
      <c r="AB3885" s="8" t="str">
        <f>TEXT(Table2[[#This Row],[Application_Date]],"mmmm")</f>
        <v>February</v>
      </c>
      <c r="AC3885" s="1" t="s">
        <v>61</v>
      </c>
      <c r="AD3885" s="1" t="s">
        <v>42</v>
      </c>
      <c r="AE3885" s="1" t="s">
        <v>62</v>
      </c>
    </row>
    <row r="3886" spans="1:31" x14ac:dyDescent="0.25">
      <c r="A3886" s="1" t="s">
        <v>7912</v>
      </c>
      <c r="B3886" s="1" t="str">
        <f>IF(COUNTIF($A$2:A3886,A3886)&gt;1,"Duplicate","Unique")</f>
        <v>Unique</v>
      </c>
      <c r="C3886" s="1" t="s">
        <v>7913</v>
      </c>
      <c r="D3886" s="1" t="s">
        <v>328</v>
      </c>
      <c r="E3886" s="1" t="str">
        <f t="shared" si="421"/>
        <v>Submitted</v>
      </c>
      <c r="F3886" s="1" t="s">
        <v>35</v>
      </c>
      <c r="G3886" s="1">
        <v>19</v>
      </c>
      <c r="H3886" s="1" t="s">
        <v>24</v>
      </c>
      <c r="I3886" s="1" t="s">
        <v>25</v>
      </c>
      <c r="J3886" s="1" t="s">
        <v>26</v>
      </c>
      <c r="K3886" s="4">
        <v>701419</v>
      </c>
      <c r="L3886" s="4" t="str">
        <f t="shared" si="422"/>
        <v>Submitted</v>
      </c>
      <c r="M3886" s="1">
        <v>693</v>
      </c>
      <c r="N3886" s="1" t="str">
        <f t="shared" si="423"/>
        <v>low_risk</v>
      </c>
      <c r="O3886" s="1" t="str">
        <f t="shared" si="424"/>
        <v>Excellent</v>
      </c>
      <c r="P3886" s="1" t="str">
        <f t="shared" si="425"/>
        <v>Submitted</v>
      </c>
      <c r="Q3886" s="1" t="str">
        <f t="shared" si="426"/>
        <v>Valid</v>
      </c>
      <c r="R3886" s="1" t="s">
        <v>70</v>
      </c>
      <c r="S3886" s="4">
        <v>558108</v>
      </c>
      <c r="T3886" s="1">
        <v>9.01</v>
      </c>
      <c r="U3886" s="1">
        <v>36</v>
      </c>
      <c r="V3886" s="1">
        <v>15503</v>
      </c>
      <c r="W3886" s="4">
        <f t="shared" si="427"/>
        <v>419046.09073358215</v>
      </c>
      <c r="X3886" s="1" t="s">
        <v>50</v>
      </c>
      <c r="Y3886" s="1" t="s">
        <v>51</v>
      </c>
      <c r="Z3886" s="8">
        <v>49348</v>
      </c>
      <c r="AA3886" s="8" t="str">
        <f>TEXT(Table2[[#This Row],[Application_Date]],"yyy")</f>
        <v>2035</v>
      </c>
      <c r="AB3886" s="8" t="str">
        <f>TEXT(Table2[[#This Row],[Application_Date]],"mmmm")</f>
        <v>February</v>
      </c>
      <c r="AC3886" s="1" t="s">
        <v>61</v>
      </c>
      <c r="AD3886" s="1" t="s">
        <v>30</v>
      </c>
      <c r="AE3886" s="1" t="s">
        <v>66</v>
      </c>
    </row>
    <row r="3887" spans="1:31" x14ac:dyDescent="0.25">
      <c r="A3887" s="1" t="s">
        <v>7914</v>
      </c>
      <c r="B3887" s="1" t="str">
        <f>IF(COUNTIF($A$2:A3887,A3887)&gt;1,"Duplicate","Unique")</f>
        <v>Unique</v>
      </c>
      <c r="C3887" s="1" t="s">
        <v>7915</v>
      </c>
      <c r="D3887" s="1" t="s">
        <v>151</v>
      </c>
      <c r="E3887" s="1" t="str">
        <f t="shared" si="421"/>
        <v>Submitted</v>
      </c>
      <c r="F3887" s="1" t="s">
        <v>35</v>
      </c>
      <c r="G3887" s="1">
        <v>22</v>
      </c>
      <c r="H3887" s="1" t="s">
        <v>24</v>
      </c>
      <c r="I3887" s="1" t="s">
        <v>25</v>
      </c>
      <c r="J3887" s="1" t="s">
        <v>49</v>
      </c>
      <c r="K3887" s="4">
        <v>2417725</v>
      </c>
      <c r="L3887" s="4" t="str">
        <f t="shared" si="422"/>
        <v>Submitted</v>
      </c>
      <c r="M3887" s="1">
        <v>709</v>
      </c>
      <c r="N3887" s="1" t="str">
        <f t="shared" si="423"/>
        <v>low_risk</v>
      </c>
      <c r="O3887" s="1" t="str">
        <f t="shared" si="424"/>
        <v>Excellent</v>
      </c>
      <c r="P3887" s="1" t="str">
        <f t="shared" si="425"/>
        <v>Submitted</v>
      </c>
      <c r="Q3887" s="1" t="str">
        <f t="shared" si="426"/>
        <v>Valid</v>
      </c>
      <c r="R3887" s="1" t="s">
        <v>27</v>
      </c>
      <c r="S3887" s="4">
        <v>0</v>
      </c>
      <c r="T3887" s="1">
        <v>11.67</v>
      </c>
      <c r="U3887" s="1">
        <v>120</v>
      </c>
      <c r="V3887" s="1">
        <v>2083.33</v>
      </c>
      <c r="W3887" s="4">
        <f t="shared" si="427"/>
        <v>0</v>
      </c>
      <c r="X3887" s="1" t="s">
        <v>50</v>
      </c>
      <c r="Y3887" s="1" t="s">
        <v>51</v>
      </c>
      <c r="Z3887" s="8">
        <v>49349</v>
      </c>
      <c r="AA3887" s="8" t="str">
        <f>TEXT(Table2[[#This Row],[Application_Date]],"yyy")</f>
        <v>2035</v>
      </c>
      <c r="AB3887" s="8" t="str">
        <f>TEXT(Table2[[#This Row],[Application_Date]],"mmmm")</f>
        <v>February</v>
      </c>
      <c r="AC3887" s="1" t="s">
        <v>41</v>
      </c>
      <c r="AD3887" s="1" t="s">
        <v>42</v>
      </c>
      <c r="AE3887" s="1" t="s">
        <v>43</v>
      </c>
    </row>
    <row r="3888" spans="1:31" x14ac:dyDescent="0.25">
      <c r="A3888" s="1" t="s">
        <v>7916</v>
      </c>
      <c r="B3888" s="1" t="str">
        <f>IF(COUNTIF($A$2:A3888,A3888)&gt;1,"Duplicate","Unique")</f>
        <v>Unique</v>
      </c>
      <c r="C3888" s="1" t="s">
        <v>7917</v>
      </c>
      <c r="D3888" s="1" t="s">
        <v>177</v>
      </c>
      <c r="E3888" s="1" t="str">
        <f t="shared" si="421"/>
        <v>Submitted</v>
      </c>
      <c r="F3888" s="1" t="s">
        <v>35</v>
      </c>
      <c r="G3888" s="1">
        <v>44</v>
      </c>
      <c r="H3888" s="1" t="s">
        <v>24</v>
      </c>
      <c r="I3888" s="1" t="s">
        <v>48</v>
      </c>
      <c r="J3888" s="1" t="s">
        <v>26</v>
      </c>
      <c r="K3888" s="4">
        <v>1246895</v>
      </c>
      <c r="L3888" s="4" t="str">
        <f t="shared" si="422"/>
        <v>Submitted</v>
      </c>
      <c r="M3888" s="1">
        <v>831</v>
      </c>
      <c r="N3888" s="1" t="str">
        <f t="shared" si="423"/>
        <v>medium_risk</v>
      </c>
      <c r="O3888" s="1" t="str">
        <f t="shared" si="424"/>
        <v>Excellent</v>
      </c>
      <c r="P3888" s="1" t="str">
        <f t="shared" si="425"/>
        <v>Submitted</v>
      </c>
      <c r="Q3888" s="1" t="str">
        <f t="shared" si="426"/>
        <v>Valid</v>
      </c>
      <c r="R3888" s="1" t="s">
        <v>82</v>
      </c>
      <c r="S3888" s="4">
        <v>1513066</v>
      </c>
      <c r="T3888" s="1">
        <v>7.17</v>
      </c>
      <c r="U3888" s="1">
        <v>24</v>
      </c>
      <c r="V3888" s="1">
        <v>63044.42</v>
      </c>
      <c r="W3888" s="4">
        <f t="shared" si="427"/>
        <v>904068.78233501059</v>
      </c>
      <c r="X3888" s="1" t="s">
        <v>39</v>
      </c>
      <c r="Y3888" s="1" t="s">
        <v>40</v>
      </c>
      <c r="Z3888" s="8">
        <v>49350</v>
      </c>
      <c r="AA3888" s="8" t="str">
        <f>TEXT(Table2[[#This Row],[Application_Date]],"yyy")</f>
        <v>2035</v>
      </c>
      <c r="AB3888" s="8" t="str">
        <f>TEXT(Table2[[#This Row],[Application_Date]],"mmmm")</f>
        <v>February</v>
      </c>
      <c r="AC3888" s="1" t="s">
        <v>52</v>
      </c>
      <c r="AD3888" s="1" t="s">
        <v>30</v>
      </c>
      <c r="AE3888" s="1" t="s">
        <v>66</v>
      </c>
    </row>
    <row r="3889" spans="1:31" x14ac:dyDescent="0.25">
      <c r="A3889" s="1" t="s">
        <v>7918</v>
      </c>
      <c r="B3889" s="1" t="str">
        <f>IF(COUNTIF($A$2:A3889,A3889)&gt;1,"Duplicate","Unique")</f>
        <v>Unique</v>
      </c>
      <c r="C3889" s="1" t="s">
        <v>7919</v>
      </c>
      <c r="D3889" s="1" t="s">
        <v>23</v>
      </c>
      <c r="E3889" s="1" t="str">
        <f t="shared" si="421"/>
        <v>Submitted</v>
      </c>
      <c r="F3889" s="1" t="s">
        <v>35</v>
      </c>
      <c r="G3889" s="1">
        <v>22</v>
      </c>
      <c r="H3889" s="1" t="s">
        <v>24</v>
      </c>
      <c r="I3889" s="1" t="s">
        <v>25</v>
      </c>
      <c r="J3889" s="1" t="s">
        <v>49</v>
      </c>
      <c r="K3889" s="4">
        <v>0</v>
      </c>
      <c r="L3889" s="4" t="str">
        <f t="shared" si="422"/>
        <v>Submitted</v>
      </c>
      <c r="M3889" s="1">
        <v>333</v>
      </c>
      <c r="N3889" s="1" t="str">
        <f t="shared" si="423"/>
        <v>High_risk</v>
      </c>
      <c r="O3889" s="1" t="str">
        <f t="shared" si="424"/>
        <v>Excellent</v>
      </c>
      <c r="P3889" s="1" t="str">
        <f t="shared" si="425"/>
        <v>Submitted</v>
      </c>
      <c r="Q3889" s="1" t="str">
        <f t="shared" si="426"/>
        <v>Valid</v>
      </c>
      <c r="R3889" s="1" t="s">
        <v>27</v>
      </c>
      <c r="S3889" s="4">
        <v>1614445</v>
      </c>
      <c r="T3889" s="1">
        <v>9.11</v>
      </c>
      <c r="U3889" s="1">
        <v>36</v>
      </c>
      <c r="V3889" s="1">
        <v>44845.69</v>
      </c>
      <c r="W3889" s="4">
        <f t="shared" si="427"/>
        <v>1225632.8309751262</v>
      </c>
      <c r="X3889" s="1" t="s">
        <v>59</v>
      </c>
      <c r="Y3889" s="1" t="s">
        <v>60</v>
      </c>
      <c r="Z3889" s="8">
        <v>49351</v>
      </c>
      <c r="AA3889" s="8" t="str">
        <f>TEXT(Table2[[#This Row],[Application_Date]],"yyy")</f>
        <v>2035</v>
      </c>
      <c r="AB3889" s="8" t="str">
        <f>TEXT(Table2[[#This Row],[Application_Date]],"mmmm")</f>
        <v>February</v>
      </c>
      <c r="AC3889" s="1" t="s">
        <v>52</v>
      </c>
      <c r="AD3889" s="1" t="s">
        <v>30</v>
      </c>
      <c r="AE3889" s="1" t="s">
        <v>62</v>
      </c>
    </row>
    <row r="3890" spans="1:31" x14ac:dyDescent="0.25">
      <c r="A3890" s="1" t="s">
        <v>7920</v>
      </c>
      <c r="B3890" s="1" t="str">
        <f>IF(COUNTIF($A$2:A3890,A3890)&gt;1,"Duplicate","Unique")</f>
        <v>Unique</v>
      </c>
      <c r="C3890" s="1" t="s">
        <v>7921</v>
      </c>
      <c r="D3890" s="1" t="s">
        <v>196</v>
      </c>
      <c r="E3890" s="1" t="str">
        <f t="shared" si="421"/>
        <v>Submitted</v>
      </c>
      <c r="F3890" s="1" t="s">
        <v>47</v>
      </c>
      <c r="G3890" s="1">
        <v>32</v>
      </c>
      <c r="H3890" s="1" t="s">
        <v>36</v>
      </c>
      <c r="I3890" s="1" t="s">
        <v>25</v>
      </c>
      <c r="J3890" s="1" t="s">
        <v>26</v>
      </c>
      <c r="K3890" s="4">
        <v>-50000</v>
      </c>
      <c r="L3890" s="4" t="str">
        <f t="shared" si="422"/>
        <v>Submitted</v>
      </c>
      <c r="M3890" s="1">
        <v>305</v>
      </c>
      <c r="N3890" s="1" t="str">
        <f t="shared" si="423"/>
        <v>High_risk</v>
      </c>
      <c r="O3890" s="1" t="str">
        <f t="shared" si="424"/>
        <v>Excellent</v>
      </c>
      <c r="P3890" s="1" t="str">
        <f t="shared" si="425"/>
        <v>Submitted</v>
      </c>
      <c r="Q3890" s="1" t="str">
        <f t="shared" si="426"/>
        <v>Valid</v>
      </c>
      <c r="R3890" s="1" t="s">
        <v>70</v>
      </c>
      <c r="S3890" s="4">
        <v>2422909</v>
      </c>
      <c r="T3890" s="1">
        <v>16.5</v>
      </c>
      <c r="U3890" s="1">
        <v>60</v>
      </c>
      <c r="V3890" s="1">
        <v>40381.82</v>
      </c>
      <c r="W3890" s="4">
        <f t="shared" si="427"/>
        <v>3331499.875</v>
      </c>
      <c r="X3890" s="1" t="s">
        <v>39</v>
      </c>
      <c r="Y3890" s="1" t="s">
        <v>40</v>
      </c>
      <c r="Z3890" s="8">
        <v>49352</v>
      </c>
      <c r="AA3890" s="8" t="str">
        <f>TEXT(Table2[[#This Row],[Application_Date]],"yyy")</f>
        <v>2035</v>
      </c>
      <c r="AB3890" s="8" t="str">
        <f>TEXT(Table2[[#This Row],[Application_Date]],"mmmm")</f>
        <v>February</v>
      </c>
      <c r="AC3890" s="1" t="s">
        <v>61</v>
      </c>
      <c r="AD3890" s="1" t="s">
        <v>42</v>
      </c>
      <c r="AE3890" s="1" t="s">
        <v>62</v>
      </c>
    </row>
    <row r="3891" spans="1:31" x14ac:dyDescent="0.25">
      <c r="A3891" s="1" t="s">
        <v>7922</v>
      </c>
      <c r="B3891" s="1" t="str">
        <f>IF(COUNTIF($A$2:A3891,A3891)&gt;1,"Duplicate","Unique")</f>
        <v>Unique</v>
      </c>
      <c r="C3891" s="1" t="s">
        <v>7923</v>
      </c>
      <c r="D3891" s="1" t="s">
        <v>638</v>
      </c>
      <c r="E3891" s="1" t="str">
        <f t="shared" si="421"/>
        <v>Submitted</v>
      </c>
      <c r="F3891" s="1" t="s">
        <v>47</v>
      </c>
      <c r="G3891" s="1">
        <v>30</v>
      </c>
      <c r="H3891" s="1" t="s">
        <v>24</v>
      </c>
      <c r="I3891" s="1" t="s">
        <v>25</v>
      </c>
      <c r="J3891" s="1" t="s">
        <v>37</v>
      </c>
      <c r="K3891" s="4">
        <v>376294</v>
      </c>
      <c r="L3891" s="4" t="str">
        <f t="shared" si="422"/>
        <v>Submitted</v>
      </c>
      <c r="M3891" s="1">
        <v>803</v>
      </c>
      <c r="N3891" s="1" t="str">
        <f t="shared" si="423"/>
        <v>medium_risk</v>
      </c>
      <c r="O3891" s="1" t="str">
        <f t="shared" si="424"/>
        <v>Excellent</v>
      </c>
      <c r="P3891" s="1" t="str">
        <f t="shared" si="425"/>
        <v>Submitted</v>
      </c>
      <c r="Q3891" s="1" t="str">
        <f t="shared" si="426"/>
        <v>Valid</v>
      </c>
      <c r="R3891" s="1" t="s">
        <v>6</v>
      </c>
      <c r="S3891" s="4">
        <v>1230076</v>
      </c>
      <c r="T3891" s="1">
        <v>13.85</v>
      </c>
      <c r="U3891" s="1">
        <v>180</v>
      </c>
      <c r="V3891" s="1">
        <v>6833.76</v>
      </c>
      <c r="W3891" s="4">
        <f t="shared" si="427"/>
        <v>1419712.7166666666</v>
      </c>
      <c r="X3891" s="1" t="s">
        <v>95</v>
      </c>
      <c r="Y3891" s="1" t="s">
        <v>96</v>
      </c>
      <c r="Z3891" s="8">
        <v>49353</v>
      </c>
      <c r="AA3891" s="8" t="str">
        <f>TEXT(Table2[[#This Row],[Application_Date]],"yyy")</f>
        <v>2035</v>
      </c>
      <c r="AB3891" s="8" t="str">
        <f>TEXT(Table2[[#This Row],[Application_Date]],"mmmm")</f>
        <v>February</v>
      </c>
      <c r="AC3891" s="1" t="s">
        <v>61</v>
      </c>
      <c r="AD3891" s="1" t="s">
        <v>42</v>
      </c>
      <c r="AE3891" s="1" t="s">
        <v>43</v>
      </c>
    </row>
    <row r="3892" spans="1:31" x14ac:dyDescent="0.25">
      <c r="A3892" s="1" t="s">
        <v>7924</v>
      </c>
      <c r="B3892" s="1" t="str">
        <f>IF(COUNTIF($A$2:A3892,A3892)&gt;1,"Duplicate","Unique")</f>
        <v>Unique</v>
      </c>
      <c r="C3892" s="1" t="s">
        <v>7925</v>
      </c>
      <c r="D3892" s="1" t="s">
        <v>454</v>
      </c>
      <c r="E3892" s="1" t="str">
        <f t="shared" si="421"/>
        <v>Submitted</v>
      </c>
      <c r="F3892" s="1" t="s">
        <v>47</v>
      </c>
      <c r="G3892" s="1">
        <v>39</v>
      </c>
      <c r="H3892" s="1" t="s">
        <v>24</v>
      </c>
      <c r="I3892" s="1" t="s">
        <v>25</v>
      </c>
      <c r="J3892" s="1" t="s">
        <v>70</v>
      </c>
      <c r="K3892" s="4">
        <v>1667787</v>
      </c>
      <c r="L3892" s="4" t="str">
        <f t="shared" si="422"/>
        <v>Submitted</v>
      </c>
      <c r="M3892" s="1">
        <v>331</v>
      </c>
      <c r="N3892" s="1" t="str">
        <f t="shared" si="423"/>
        <v>High_risk</v>
      </c>
      <c r="O3892" s="1" t="str">
        <f t="shared" si="424"/>
        <v>Excellent</v>
      </c>
      <c r="P3892" s="1" t="str">
        <f t="shared" si="425"/>
        <v>Submitted</v>
      </c>
      <c r="Q3892" s="1" t="str">
        <f t="shared" si="426"/>
        <v>Valid</v>
      </c>
      <c r="R3892" s="1" t="s">
        <v>6</v>
      </c>
      <c r="S3892" s="4">
        <v>3047968</v>
      </c>
      <c r="T3892" s="1">
        <v>13.7</v>
      </c>
      <c r="U3892" s="1">
        <v>120</v>
      </c>
      <c r="V3892" s="1">
        <v>25399.73</v>
      </c>
      <c r="W3892" s="4">
        <f t="shared" si="427"/>
        <v>3479763.4666666663</v>
      </c>
      <c r="X3892" s="1" t="s">
        <v>59</v>
      </c>
      <c r="Y3892" s="1" t="s">
        <v>60</v>
      </c>
      <c r="Z3892" s="8">
        <v>49354</v>
      </c>
      <c r="AA3892" s="8" t="str">
        <f>TEXT(Table2[[#This Row],[Application_Date]],"yyy")</f>
        <v>2035</v>
      </c>
      <c r="AB3892" s="8" t="str">
        <f>TEXT(Table2[[#This Row],[Application_Date]],"mmmm")</f>
        <v>February</v>
      </c>
      <c r="AC3892" s="1" t="s">
        <v>41</v>
      </c>
      <c r="AD3892" s="1" t="s">
        <v>30</v>
      </c>
      <c r="AE3892" s="1" t="s">
        <v>66</v>
      </c>
    </row>
    <row r="3893" spans="1:31" x14ac:dyDescent="0.25">
      <c r="A3893" s="1" t="s">
        <v>7926</v>
      </c>
      <c r="B3893" s="1" t="str">
        <f>IF(COUNTIF($A$2:A3893,A3893)&gt;1,"Duplicate","Unique")</f>
        <v>Unique</v>
      </c>
      <c r="C3893" s="1" t="s">
        <v>7927</v>
      </c>
      <c r="D3893" s="1" t="s">
        <v>217</v>
      </c>
      <c r="E3893" s="1" t="str">
        <f t="shared" si="421"/>
        <v>Submitted</v>
      </c>
      <c r="F3893" s="1" t="s">
        <v>47</v>
      </c>
      <c r="G3893" s="1">
        <v>24</v>
      </c>
      <c r="H3893" s="1" t="s">
        <v>36</v>
      </c>
      <c r="I3893" s="1" t="s">
        <v>25</v>
      </c>
      <c r="J3893" s="1" t="s">
        <v>26</v>
      </c>
      <c r="K3893" s="4">
        <v>1961857</v>
      </c>
      <c r="L3893" s="4" t="str">
        <f t="shared" si="422"/>
        <v>Submitted</v>
      </c>
      <c r="M3893" s="1">
        <v>676</v>
      </c>
      <c r="N3893" s="1" t="str">
        <f t="shared" si="423"/>
        <v>low_risk</v>
      </c>
      <c r="O3893" s="1" t="str">
        <f t="shared" si="424"/>
        <v>Excellent</v>
      </c>
      <c r="P3893" s="1" t="str">
        <f t="shared" si="425"/>
        <v>Submitted</v>
      </c>
      <c r="Q3893" s="1" t="str">
        <f t="shared" si="426"/>
        <v>Valid</v>
      </c>
      <c r="R3893" s="1" t="s">
        <v>70</v>
      </c>
      <c r="S3893" s="4">
        <v>1154837</v>
      </c>
      <c r="T3893" s="1">
        <v>11.03</v>
      </c>
      <c r="U3893" s="1">
        <v>36</v>
      </c>
      <c r="V3893" s="1">
        <v>32078.81</v>
      </c>
      <c r="W3893" s="4">
        <f t="shared" si="427"/>
        <v>1061487.675901545</v>
      </c>
      <c r="X3893" s="1" t="s">
        <v>50</v>
      </c>
      <c r="Y3893" s="1" t="s">
        <v>51</v>
      </c>
      <c r="Z3893" s="8">
        <v>49355</v>
      </c>
      <c r="AA3893" s="8" t="str">
        <f>TEXT(Table2[[#This Row],[Application_Date]],"yyy")</f>
        <v>2035</v>
      </c>
      <c r="AB3893" s="8" t="str">
        <f>TEXT(Table2[[#This Row],[Application_Date]],"mmmm")</f>
        <v>February</v>
      </c>
      <c r="AC3893" s="1" t="s">
        <v>41</v>
      </c>
      <c r="AD3893" s="1" t="s">
        <v>42</v>
      </c>
      <c r="AE3893" s="1" t="s">
        <v>43</v>
      </c>
    </row>
    <row r="3894" spans="1:31" x14ac:dyDescent="0.25">
      <c r="A3894" s="1" t="s">
        <v>7928</v>
      </c>
      <c r="B3894" s="1" t="str">
        <f>IF(COUNTIF($A$2:A3894,A3894)&gt;1,"Duplicate","Unique")</f>
        <v>Unique</v>
      </c>
      <c r="C3894" s="1" t="s">
        <v>7929</v>
      </c>
      <c r="D3894" s="1" t="s">
        <v>638</v>
      </c>
      <c r="E3894" s="1" t="str">
        <f t="shared" si="421"/>
        <v>Submitted</v>
      </c>
      <c r="F3894" s="1" t="s">
        <v>47</v>
      </c>
      <c r="G3894" s="1">
        <v>23</v>
      </c>
      <c r="H3894" s="1" t="s">
        <v>24</v>
      </c>
      <c r="I3894" s="1" t="s">
        <v>25</v>
      </c>
      <c r="J3894" s="1" t="s">
        <v>49</v>
      </c>
      <c r="K3894" s="4">
        <v>2110661</v>
      </c>
      <c r="L3894" s="4" t="str">
        <f t="shared" si="422"/>
        <v>Submitted</v>
      </c>
      <c r="M3894" s="1">
        <v>812</v>
      </c>
      <c r="N3894" s="1" t="str">
        <f t="shared" si="423"/>
        <v>medium_risk</v>
      </c>
      <c r="O3894" s="1" t="str">
        <f t="shared" si="424"/>
        <v>Excellent</v>
      </c>
      <c r="P3894" s="1" t="str">
        <f t="shared" si="425"/>
        <v>Submitted</v>
      </c>
      <c r="Q3894" s="1" t="str">
        <f t="shared" si="426"/>
        <v>Valid</v>
      </c>
      <c r="R3894" s="1" t="s">
        <v>6</v>
      </c>
      <c r="S3894" s="4">
        <v>1423402</v>
      </c>
      <c r="T3894" s="1">
        <v>11.52</v>
      </c>
      <c r="U3894" s="1">
        <v>120</v>
      </c>
      <c r="V3894" s="1">
        <v>11861.68</v>
      </c>
      <c r="W3894" s="4">
        <f t="shared" si="427"/>
        <v>1366465.92</v>
      </c>
      <c r="X3894" s="1" t="s">
        <v>50</v>
      </c>
      <c r="Y3894" s="1" t="s">
        <v>51</v>
      </c>
      <c r="Z3894" s="8">
        <v>49356</v>
      </c>
      <c r="AA3894" s="8" t="str">
        <f>TEXT(Table2[[#This Row],[Application_Date]],"yyy")</f>
        <v>2035</v>
      </c>
      <c r="AB3894" s="8" t="str">
        <f>TEXT(Table2[[#This Row],[Application_Date]],"mmmm")</f>
        <v>February</v>
      </c>
      <c r="AC3894" s="1" t="s">
        <v>61</v>
      </c>
      <c r="AD3894" s="1" t="s">
        <v>42</v>
      </c>
      <c r="AE3894" s="1" t="s">
        <v>43</v>
      </c>
    </row>
    <row r="3895" spans="1:31" x14ac:dyDescent="0.25">
      <c r="A3895" s="1" t="s">
        <v>7930</v>
      </c>
      <c r="B3895" s="1" t="str">
        <f>IF(COUNTIF($A$2:A3895,A3895)&gt;1,"Duplicate","Unique")</f>
        <v>Unique</v>
      </c>
      <c r="C3895" s="1" t="s">
        <v>7931</v>
      </c>
      <c r="D3895" s="1" t="s">
        <v>333</v>
      </c>
      <c r="E3895" s="1" t="str">
        <f t="shared" si="421"/>
        <v>Submitted</v>
      </c>
      <c r="F3895" s="1" t="s">
        <v>35</v>
      </c>
      <c r="G3895" s="1">
        <v>32</v>
      </c>
      <c r="H3895" s="1" t="s">
        <v>36</v>
      </c>
      <c r="I3895" s="1" t="s">
        <v>25</v>
      </c>
      <c r="J3895" s="1" t="s">
        <v>49</v>
      </c>
      <c r="K3895" s="4">
        <v>1300754</v>
      </c>
      <c r="L3895" s="4" t="str">
        <f t="shared" si="422"/>
        <v>Submitted</v>
      </c>
      <c r="M3895" s="1">
        <v>734</v>
      </c>
      <c r="N3895" s="1" t="str">
        <f t="shared" si="423"/>
        <v>low_risk</v>
      </c>
      <c r="O3895" s="1" t="str">
        <f t="shared" si="424"/>
        <v>Excellent</v>
      </c>
      <c r="P3895" s="1" t="str">
        <f t="shared" si="425"/>
        <v>Submitted</v>
      </c>
      <c r="Q3895" s="1" t="str">
        <f t="shared" si="426"/>
        <v>Valid</v>
      </c>
      <c r="R3895" s="1" t="s">
        <v>6</v>
      </c>
      <c r="S3895" s="4">
        <v>4806789</v>
      </c>
      <c r="T3895" s="1">
        <v>11.96</v>
      </c>
      <c r="U3895" s="1">
        <v>12</v>
      </c>
      <c r="V3895" s="1">
        <v>400565.75</v>
      </c>
      <c r="W3895" s="4">
        <f t="shared" si="427"/>
        <v>4791959.935800436</v>
      </c>
      <c r="X3895" s="1" t="s">
        <v>85</v>
      </c>
      <c r="Y3895" s="1" t="s">
        <v>86</v>
      </c>
      <c r="Z3895" s="8">
        <v>49357</v>
      </c>
      <c r="AA3895" s="8" t="str">
        <f>TEXT(Table2[[#This Row],[Application_Date]],"yyy")</f>
        <v>2035</v>
      </c>
      <c r="AB3895" s="8" t="str">
        <f>TEXT(Table2[[#This Row],[Application_Date]],"mmmm")</f>
        <v>February</v>
      </c>
      <c r="AC3895" s="1" t="s">
        <v>52</v>
      </c>
      <c r="AD3895" s="1" t="s">
        <v>42</v>
      </c>
      <c r="AE3895" s="1" t="s">
        <v>43</v>
      </c>
    </row>
    <row r="3896" spans="1:31" x14ac:dyDescent="0.25">
      <c r="A3896" s="1" t="s">
        <v>7932</v>
      </c>
      <c r="B3896" s="1" t="str">
        <f>IF(COUNTIF($A$2:A3896,A3896)&gt;1,"Duplicate","Unique")</f>
        <v>Unique</v>
      </c>
      <c r="C3896" s="1" t="s">
        <v>7933</v>
      </c>
      <c r="D3896" s="1" t="s">
        <v>65</v>
      </c>
      <c r="E3896" s="1" t="str">
        <f t="shared" si="421"/>
        <v>Submitted</v>
      </c>
      <c r="F3896" s="1" t="s">
        <v>47</v>
      </c>
      <c r="G3896" s="1">
        <v>20</v>
      </c>
      <c r="H3896" s="1" t="s">
        <v>24</v>
      </c>
      <c r="I3896" s="1" t="s">
        <v>25</v>
      </c>
      <c r="J3896" s="1" t="s">
        <v>37</v>
      </c>
      <c r="K3896" s="4">
        <v>1011489</v>
      </c>
      <c r="L3896" s="4" t="str">
        <f t="shared" si="422"/>
        <v>Submitted</v>
      </c>
      <c r="M3896" s="1">
        <v>479</v>
      </c>
      <c r="N3896" s="1" t="str">
        <f t="shared" si="423"/>
        <v>High_risk</v>
      </c>
      <c r="O3896" s="1" t="str">
        <f t="shared" si="424"/>
        <v>Excellent</v>
      </c>
      <c r="P3896" s="1" t="str">
        <f t="shared" si="425"/>
        <v>Submitted</v>
      </c>
      <c r="Q3896" s="1" t="str">
        <f t="shared" si="426"/>
        <v>Valid</v>
      </c>
      <c r="R3896" s="1" t="s">
        <v>82</v>
      </c>
      <c r="S3896" s="4">
        <v>3483433</v>
      </c>
      <c r="T3896" s="1">
        <v>12.45</v>
      </c>
      <c r="U3896" s="1">
        <v>24</v>
      </c>
      <c r="V3896" s="1">
        <v>145143.04000000001</v>
      </c>
      <c r="W3896" s="4">
        <f t="shared" si="427"/>
        <v>3614061.8754281034</v>
      </c>
      <c r="X3896" s="1" t="s">
        <v>85</v>
      </c>
      <c r="Y3896" s="1" t="s">
        <v>86</v>
      </c>
      <c r="Z3896" s="8">
        <v>49358</v>
      </c>
      <c r="AA3896" s="8" t="str">
        <f>TEXT(Table2[[#This Row],[Application_Date]],"yyy")</f>
        <v>2035</v>
      </c>
      <c r="AB3896" s="8" t="str">
        <f>TEXT(Table2[[#This Row],[Application_Date]],"mmmm")</f>
        <v>February</v>
      </c>
      <c r="AC3896" s="1" t="s">
        <v>41</v>
      </c>
      <c r="AD3896" s="1" t="s">
        <v>42</v>
      </c>
      <c r="AE3896" s="1" t="s">
        <v>66</v>
      </c>
    </row>
    <row r="3897" spans="1:31" x14ac:dyDescent="0.25">
      <c r="A3897" s="1" t="s">
        <v>7934</v>
      </c>
      <c r="B3897" s="1" t="str">
        <f>IF(COUNTIF($A$2:A3897,A3897)&gt;1,"Duplicate","Unique")</f>
        <v>Unique</v>
      </c>
      <c r="C3897" s="1" t="s">
        <v>7935</v>
      </c>
      <c r="D3897" s="1" t="s">
        <v>234</v>
      </c>
      <c r="E3897" s="1" t="str">
        <f t="shared" si="421"/>
        <v>Submitted</v>
      </c>
      <c r="F3897" s="1" t="s">
        <v>35</v>
      </c>
      <c r="G3897" s="1">
        <v>37</v>
      </c>
      <c r="H3897" s="1" t="s">
        <v>24</v>
      </c>
      <c r="I3897" s="1" t="s">
        <v>25</v>
      </c>
      <c r="J3897" s="1" t="s">
        <v>70</v>
      </c>
      <c r="K3897" s="4">
        <v>1744136</v>
      </c>
      <c r="L3897" s="4" t="str">
        <f t="shared" si="422"/>
        <v>Submitted</v>
      </c>
      <c r="M3897" s="1">
        <v>485</v>
      </c>
      <c r="N3897" s="1" t="str">
        <f t="shared" si="423"/>
        <v>High_risk</v>
      </c>
      <c r="O3897" s="1" t="str">
        <f t="shared" si="424"/>
        <v>Excellent</v>
      </c>
      <c r="P3897" s="1" t="str">
        <f t="shared" si="425"/>
        <v>Submitted</v>
      </c>
      <c r="Q3897" s="1" t="str">
        <f t="shared" si="426"/>
        <v>Valid</v>
      </c>
      <c r="R3897" s="1" t="s">
        <v>6</v>
      </c>
      <c r="S3897" s="4">
        <v>4384292</v>
      </c>
      <c r="T3897" s="1">
        <v>10.09</v>
      </c>
      <c r="U3897" s="1">
        <v>60</v>
      </c>
      <c r="V3897" s="1">
        <v>73071.53</v>
      </c>
      <c r="W3897" s="4">
        <f t="shared" si="427"/>
        <v>3686458.8566666674</v>
      </c>
      <c r="X3897" s="1" t="s">
        <v>39</v>
      </c>
      <c r="Y3897" s="1" t="s">
        <v>40</v>
      </c>
      <c r="Z3897" s="8">
        <v>49359</v>
      </c>
      <c r="AA3897" s="8" t="str">
        <f>TEXT(Table2[[#This Row],[Application_Date]],"yyy")</f>
        <v>2035</v>
      </c>
      <c r="AB3897" s="8" t="str">
        <f>TEXT(Table2[[#This Row],[Application_Date]],"mmmm")</f>
        <v>February</v>
      </c>
      <c r="AC3897" s="1" t="s">
        <v>61</v>
      </c>
      <c r="AD3897" s="1" t="s">
        <v>30</v>
      </c>
      <c r="AE3897" s="1" t="s">
        <v>66</v>
      </c>
    </row>
    <row r="3898" spans="1:31" x14ac:dyDescent="0.25">
      <c r="A3898" s="1" t="s">
        <v>7936</v>
      </c>
      <c r="B3898" s="1" t="str">
        <f>IF(COUNTIF($A$2:A3898,A3898)&gt;1,"Duplicate","Unique")</f>
        <v>Unique</v>
      </c>
      <c r="C3898" s="1" t="s">
        <v>7937</v>
      </c>
      <c r="D3898" s="1" t="s">
        <v>403</v>
      </c>
      <c r="E3898" s="1" t="str">
        <f t="shared" si="421"/>
        <v>Submitted</v>
      </c>
      <c r="F3898" s="1" t="s">
        <v>35</v>
      </c>
      <c r="G3898" s="1">
        <v>57</v>
      </c>
      <c r="H3898" s="1" t="s">
        <v>36</v>
      </c>
      <c r="I3898" s="1" t="s">
        <v>48</v>
      </c>
      <c r="J3898" s="1" t="s">
        <v>26</v>
      </c>
      <c r="K3898" s="4">
        <v>2352580</v>
      </c>
      <c r="L3898" s="4" t="str">
        <f t="shared" si="422"/>
        <v>Submitted</v>
      </c>
      <c r="M3898" s="1">
        <v>627</v>
      </c>
      <c r="N3898" s="1" t="str">
        <f t="shared" si="423"/>
        <v>low_risk</v>
      </c>
      <c r="O3898" s="1" t="str">
        <f t="shared" si="424"/>
        <v>Excellent</v>
      </c>
      <c r="P3898" s="1" t="str">
        <f t="shared" si="425"/>
        <v>Submitted</v>
      </c>
      <c r="Q3898" s="1" t="str">
        <f t="shared" si="426"/>
        <v>Valid</v>
      </c>
      <c r="R3898" s="1" t="s">
        <v>38</v>
      </c>
      <c r="S3898" s="4">
        <v>1082951</v>
      </c>
      <c r="T3898" s="1">
        <v>15.83</v>
      </c>
      <c r="U3898" s="1">
        <v>120</v>
      </c>
      <c r="V3898" s="1">
        <v>9024.59</v>
      </c>
      <c r="W3898" s="4">
        <f t="shared" si="427"/>
        <v>1428592.8608333333</v>
      </c>
      <c r="X3898" s="1" t="s">
        <v>85</v>
      </c>
      <c r="Y3898" s="1" t="s">
        <v>86</v>
      </c>
      <c r="Z3898" s="8">
        <v>49360</v>
      </c>
      <c r="AA3898" s="8" t="str">
        <f>TEXT(Table2[[#This Row],[Application_Date]],"yyy")</f>
        <v>2035</v>
      </c>
      <c r="AB3898" s="8" t="str">
        <f>TEXT(Table2[[#This Row],[Application_Date]],"mmmm")</f>
        <v>February</v>
      </c>
      <c r="AC3898" s="1" t="s">
        <v>52</v>
      </c>
      <c r="AD3898" s="1" t="s">
        <v>30</v>
      </c>
      <c r="AE3898" s="1" t="s">
        <v>31</v>
      </c>
    </row>
    <row r="3899" spans="1:31" x14ac:dyDescent="0.25">
      <c r="A3899" s="1" t="s">
        <v>7938</v>
      </c>
      <c r="B3899" s="1" t="str">
        <f>IF(COUNTIF($A$2:A3899,A3899)&gt;1,"Duplicate","Unique")</f>
        <v>Unique</v>
      </c>
      <c r="C3899" s="1" t="s">
        <v>7939</v>
      </c>
      <c r="D3899" s="1" t="s">
        <v>366</v>
      </c>
      <c r="E3899" s="1" t="str">
        <f t="shared" si="421"/>
        <v>Submitted</v>
      </c>
      <c r="F3899" s="1" t="s">
        <v>47</v>
      </c>
      <c r="G3899" s="1">
        <v>62</v>
      </c>
      <c r="H3899" s="1" t="s">
        <v>36</v>
      </c>
      <c r="I3899" s="1" t="s">
        <v>48</v>
      </c>
      <c r="J3899" s="1" t="s">
        <v>70</v>
      </c>
      <c r="K3899" s="4">
        <v>1916289</v>
      </c>
      <c r="L3899" s="4" t="str">
        <f t="shared" si="422"/>
        <v>Submitted</v>
      </c>
      <c r="M3899" s="1">
        <v>810</v>
      </c>
      <c r="N3899" s="1" t="str">
        <f t="shared" si="423"/>
        <v>medium_risk</v>
      </c>
      <c r="O3899" s="1" t="str">
        <f t="shared" si="424"/>
        <v>Excellent</v>
      </c>
      <c r="P3899" s="1" t="str">
        <f t="shared" si="425"/>
        <v>Submitted</v>
      </c>
      <c r="Q3899" s="1" t="str">
        <f t="shared" si="426"/>
        <v>Valid</v>
      </c>
      <c r="R3899" s="1" t="s">
        <v>70</v>
      </c>
      <c r="S3899" s="4">
        <v>0</v>
      </c>
      <c r="T3899" s="1">
        <v>12.37</v>
      </c>
      <c r="U3899" s="1">
        <v>180</v>
      </c>
      <c r="V3899" s="1">
        <v>1388.89</v>
      </c>
      <c r="W3899" s="4">
        <f t="shared" si="427"/>
        <v>0</v>
      </c>
      <c r="X3899" s="1" t="s">
        <v>105</v>
      </c>
      <c r="Y3899" s="1" t="s">
        <v>106</v>
      </c>
      <c r="Z3899" s="8">
        <v>49361</v>
      </c>
      <c r="AA3899" s="8" t="str">
        <f>TEXT(Table2[[#This Row],[Application_Date]],"yyy")</f>
        <v>2035</v>
      </c>
      <c r="AB3899" s="8" t="str">
        <f>TEXT(Table2[[#This Row],[Application_Date]],"mmmm")</f>
        <v>February</v>
      </c>
      <c r="AC3899" s="1" t="s">
        <v>52</v>
      </c>
      <c r="AD3899" s="1" t="s">
        <v>30</v>
      </c>
      <c r="AE3899" s="1" t="s">
        <v>43</v>
      </c>
    </row>
    <row r="3900" spans="1:31" x14ac:dyDescent="0.25">
      <c r="A3900" s="1" t="s">
        <v>7940</v>
      </c>
      <c r="B3900" s="1" t="str">
        <f>IF(COUNTIF($A$2:A3900,A3900)&gt;1,"Duplicate","Unique")</f>
        <v>Unique</v>
      </c>
      <c r="C3900" s="1" t="s">
        <v>7941</v>
      </c>
      <c r="D3900" s="1" t="s">
        <v>262</v>
      </c>
      <c r="E3900" s="1" t="str">
        <f t="shared" si="421"/>
        <v>Submitted</v>
      </c>
      <c r="F3900" s="1" t="s">
        <v>35</v>
      </c>
      <c r="G3900" s="1">
        <v>41</v>
      </c>
      <c r="H3900" s="1" t="s">
        <v>36</v>
      </c>
      <c r="I3900" s="1" t="s">
        <v>48</v>
      </c>
      <c r="J3900" s="1" t="s">
        <v>26</v>
      </c>
      <c r="K3900" s="4">
        <v>348874</v>
      </c>
      <c r="L3900" s="4" t="str">
        <f t="shared" si="422"/>
        <v>Submitted</v>
      </c>
      <c r="M3900" s="1">
        <v>460</v>
      </c>
      <c r="N3900" s="1" t="str">
        <f t="shared" si="423"/>
        <v>High_risk</v>
      </c>
      <c r="O3900" s="1" t="str">
        <f t="shared" si="424"/>
        <v>Excellent</v>
      </c>
      <c r="P3900" s="1" t="str">
        <f t="shared" si="425"/>
        <v>Submitted</v>
      </c>
      <c r="Q3900" s="1" t="str">
        <f t="shared" si="426"/>
        <v>Valid</v>
      </c>
      <c r="R3900" s="1" t="s">
        <v>82</v>
      </c>
      <c r="S3900" s="4">
        <v>4928188</v>
      </c>
      <c r="T3900" s="1">
        <v>11.17</v>
      </c>
      <c r="U3900" s="1">
        <v>36</v>
      </c>
      <c r="V3900" s="1">
        <v>136894.10999999999</v>
      </c>
      <c r="W3900" s="4">
        <f t="shared" si="427"/>
        <v>4587321.6635703323</v>
      </c>
      <c r="X3900" s="1" t="s">
        <v>28</v>
      </c>
      <c r="Y3900" s="1" t="s">
        <v>29</v>
      </c>
      <c r="Z3900" s="8">
        <v>49362</v>
      </c>
      <c r="AA3900" s="8" t="str">
        <f>TEXT(Table2[[#This Row],[Application_Date]],"yyy")</f>
        <v>2035</v>
      </c>
      <c r="AB3900" s="8" t="str">
        <f>TEXT(Table2[[#This Row],[Application_Date]],"mmmm")</f>
        <v>February</v>
      </c>
      <c r="AC3900" s="1" t="s">
        <v>61</v>
      </c>
      <c r="AD3900" s="1" t="s">
        <v>30</v>
      </c>
      <c r="AE3900" s="1" t="s">
        <v>31</v>
      </c>
    </row>
    <row r="3901" spans="1:31" x14ac:dyDescent="0.25">
      <c r="A3901" s="1" t="s">
        <v>7942</v>
      </c>
      <c r="B3901" s="1" t="str">
        <f>IF(COUNTIF($A$2:A3901,A3901)&gt;1,"Duplicate","Unique")</f>
        <v>Unique</v>
      </c>
      <c r="C3901" s="1" t="s">
        <v>7943</v>
      </c>
      <c r="D3901" s="1" t="s">
        <v>154</v>
      </c>
      <c r="E3901" s="1" t="str">
        <f t="shared" si="421"/>
        <v>Submitted</v>
      </c>
      <c r="F3901" s="1" t="s">
        <v>47</v>
      </c>
      <c r="G3901" s="1">
        <v>18</v>
      </c>
      <c r="H3901" s="1" t="s">
        <v>36</v>
      </c>
      <c r="I3901" s="1" t="s">
        <v>48</v>
      </c>
      <c r="J3901" s="1" t="s">
        <v>49</v>
      </c>
      <c r="K3901" s="4">
        <v>1878959</v>
      </c>
      <c r="L3901" s="4" t="str">
        <f t="shared" si="422"/>
        <v>Submitted</v>
      </c>
      <c r="M3901" s="1">
        <v>301</v>
      </c>
      <c r="N3901" s="1" t="str">
        <f t="shared" si="423"/>
        <v>High_risk</v>
      </c>
      <c r="O3901" s="1" t="str">
        <f t="shared" si="424"/>
        <v>Excellent</v>
      </c>
      <c r="P3901" s="1" t="str">
        <f t="shared" si="425"/>
        <v>Submitted</v>
      </c>
      <c r="Q3901" s="1" t="str">
        <f t="shared" si="426"/>
        <v>Valid</v>
      </c>
      <c r="R3901" s="1" t="s">
        <v>70</v>
      </c>
      <c r="S3901" s="4">
        <v>2470944</v>
      </c>
      <c r="T3901" s="1">
        <v>9.69</v>
      </c>
      <c r="U3901" s="1">
        <v>24</v>
      </c>
      <c r="V3901" s="1">
        <v>102956</v>
      </c>
      <c r="W3901" s="4">
        <f t="shared" si="427"/>
        <v>1995288.6293555023</v>
      </c>
      <c r="X3901" s="1" t="s">
        <v>28</v>
      </c>
      <c r="Y3901" s="1" t="s">
        <v>29</v>
      </c>
      <c r="Z3901" s="8">
        <v>49363</v>
      </c>
      <c r="AA3901" s="8" t="str">
        <f>TEXT(Table2[[#This Row],[Application_Date]],"yyy")</f>
        <v>2035</v>
      </c>
      <c r="AB3901" s="8" t="str">
        <f>TEXT(Table2[[#This Row],[Application_Date]],"mmmm")</f>
        <v>February</v>
      </c>
      <c r="AC3901" s="1" t="s">
        <v>61</v>
      </c>
      <c r="AD3901" s="1" t="s">
        <v>42</v>
      </c>
      <c r="AE3901" s="1" t="s">
        <v>31</v>
      </c>
    </row>
    <row r="3902" spans="1:31" x14ac:dyDescent="0.25">
      <c r="A3902" s="1" t="s">
        <v>7944</v>
      </c>
      <c r="B3902" s="1" t="str">
        <f>IF(COUNTIF($A$2:A3902,A3902)&gt;1,"Duplicate","Unique")</f>
        <v>Unique</v>
      </c>
      <c r="C3902" s="1" t="s">
        <v>7945</v>
      </c>
      <c r="D3902" s="1" t="s">
        <v>207</v>
      </c>
      <c r="E3902" s="1" t="str">
        <f t="shared" si="421"/>
        <v>Submitted</v>
      </c>
      <c r="F3902" s="1" t="s">
        <v>47</v>
      </c>
      <c r="G3902" s="1">
        <v>61</v>
      </c>
      <c r="H3902" s="1" t="s">
        <v>36</v>
      </c>
      <c r="I3902" s="1" t="s">
        <v>48</v>
      </c>
      <c r="J3902" s="1" t="s">
        <v>49</v>
      </c>
      <c r="K3902" s="4">
        <v>1614437</v>
      </c>
      <c r="L3902" s="4" t="str">
        <f t="shared" si="422"/>
        <v>Submitted</v>
      </c>
      <c r="M3902" s="1">
        <v>335</v>
      </c>
      <c r="N3902" s="1" t="str">
        <f t="shared" si="423"/>
        <v>High_risk</v>
      </c>
      <c r="O3902" s="1" t="str">
        <f t="shared" si="424"/>
        <v>Excellent</v>
      </c>
      <c r="P3902" s="1" t="str">
        <f t="shared" si="425"/>
        <v>Submitted</v>
      </c>
      <c r="Q3902" s="1" t="str">
        <f t="shared" si="426"/>
        <v>Valid</v>
      </c>
      <c r="R3902" s="1" t="s">
        <v>27</v>
      </c>
      <c r="S3902" s="4">
        <v>2969046</v>
      </c>
      <c r="T3902" s="1">
        <v>16.21</v>
      </c>
      <c r="U3902" s="1">
        <v>60</v>
      </c>
      <c r="V3902" s="1">
        <v>49484.1</v>
      </c>
      <c r="W3902" s="4">
        <f t="shared" si="427"/>
        <v>4010686.3050000002</v>
      </c>
      <c r="X3902" s="1" t="s">
        <v>28</v>
      </c>
      <c r="Y3902" s="1" t="s">
        <v>29</v>
      </c>
      <c r="Z3902" s="8">
        <v>49364</v>
      </c>
      <c r="AA3902" s="8" t="str">
        <f>TEXT(Table2[[#This Row],[Application_Date]],"yyy")</f>
        <v>2035</v>
      </c>
      <c r="AB3902" s="8" t="str">
        <f>TEXT(Table2[[#This Row],[Application_Date]],"mmmm")</f>
        <v>February</v>
      </c>
      <c r="AC3902" s="1" t="s">
        <v>61</v>
      </c>
      <c r="AD3902" s="1" t="s">
        <v>42</v>
      </c>
      <c r="AE3902" s="1" t="s">
        <v>43</v>
      </c>
    </row>
    <row r="3903" spans="1:31" x14ac:dyDescent="0.25">
      <c r="A3903" s="1" t="s">
        <v>7946</v>
      </c>
      <c r="B3903" s="1" t="str">
        <f>IF(COUNTIF($A$2:A3903,A3903)&gt;1,"Duplicate","Unique")</f>
        <v>Unique</v>
      </c>
      <c r="C3903" s="1" t="s">
        <v>7947</v>
      </c>
      <c r="D3903" s="1" t="s">
        <v>239</v>
      </c>
      <c r="E3903" s="1" t="str">
        <f t="shared" si="421"/>
        <v>Submitted</v>
      </c>
      <c r="F3903" s="1" t="s">
        <v>47</v>
      </c>
      <c r="G3903" s="1">
        <v>22</v>
      </c>
      <c r="H3903" s="1" t="s">
        <v>24</v>
      </c>
      <c r="I3903" s="1" t="s">
        <v>25</v>
      </c>
      <c r="J3903" s="1" t="s">
        <v>70</v>
      </c>
      <c r="K3903" s="4">
        <v>664384</v>
      </c>
      <c r="L3903" s="4" t="str">
        <f t="shared" si="422"/>
        <v>Submitted</v>
      </c>
      <c r="M3903" s="1">
        <v>862</v>
      </c>
      <c r="N3903" s="1" t="str">
        <f t="shared" si="423"/>
        <v>medium_risk</v>
      </c>
      <c r="O3903" s="1" t="str">
        <f t="shared" si="424"/>
        <v>Excellent</v>
      </c>
      <c r="P3903" s="1" t="str">
        <f t="shared" si="425"/>
        <v>Submitted</v>
      </c>
      <c r="Q3903" s="1" t="str">
        <f t="shared" si="426"/>
        <v>Valid</v>
      </c>
      <c r="R3903" s="1" t="s">
        <v>70</v>
      </c>
      <c r="S3903" s="4">
        <v>3919893</v>
      </c>
      <c r="T3903" s="1">
        <v>9.64</v>
      </c>
      <c r="U3903" s="1">
        <v>36</v>
      </c>
      <c r="V3903" s="1">
        <v>108885.92</v>
      </c>
      <c r="W3903" s="4">
        <f t="shared" si="427"/>
        <v>3148980.7119029774</v>
      </c>
      <c r="X3903" s="1" t="s">
        <v>39</v>
      </c>
      <c r="Y3903" s="1" t="s">
        <v>40</v>
      </c>
      <c r="Z3903" s="8">
        <v>49365</v>
      </c>
      <c r="AA3903" s="8" t="str">
        <f>TEXT(Table2[[#This Row],[Application_Date]],"yyy")</f>
        <v>2035</v>
      </c>
      <c r="AB3903" s="8" t="str">
        <f>TEXT(Table2[[#This Row],[Application_Date]],"mmmm")</f>
        <v>February</v>
      </c>
      <c r="AC3903" s="1" t="s">
        <v>61</v>
      </c>
      <c r="AD3903" s="1" t="s">
        <v>30</v>
      </c>
      <c r="AE3903" s="1" t="s">
        <v>43</v>
      </c>
    </row>
    <row r="3904" spans="1:31" x14ac:dyDescent="0.25">
      <c r="A3904" s="1" t="s">
        <v>7948</v>
      </c>
      <c r="B3904" s="1" t="str">
        <f>IF(COUNTIF($A$2:A3904,A3904)&gt;1,"Duplicate","Unique")</f>
        <v>Unique</v>
      </c>
      <c r="C3904" s="1" t="s">
        <v>7949</v>
      </c>
      <c r="D3904" s="1" t="s">
        <v>34</v>
      </c>
      <c r="E3904" s="1" t="str">
        <f t="shared" si="421"/>
        <v>Submitted</v>
      </c>
      <c r="F3904" s="1" t="s">
        <v>35</v>
      </c>
      <c r="G3904" s="1">
        <v>48</v>
      </c>
      <c r="H3904" s="1" t="s">
        <v>24</v>
      </c>
      <c r="I3904" s="1" t="s">
        <v>48</v>
      </c>
      <c r="J3904" s="1" t="s">
        <v>37</v>
      </c>
      <c r="K3904" s="4">
        <v>2396205</v>
      </c>
      <c r="L3904" s="4" t="str">
        <f t="shared" si="422"/>
        <v>Submitted</v>
      </c>
      <c r="M3904" s="1">
        <v>839</v>
      </c>
      <c r="N3904" s="1" t="str">
        <f t="shared" si="423"/>
        <v>medium_risk</v>
      </c>
      <c r="O3904" s="1" t="str">
        <f t="shared" si="424"/>
        <v>Excellent</v>
      </c>
      <c r="P3904" s="1" t="str">
        <f t="shared" si="425"/>
        <v>Submitted</v>
      </c>
      <c r="Q3904" s="1" t="str">
        <f t="shared" si="426"/>
        <v>Valid</v>
      </c>
      <c r="R3904" s="1" t="s">
        <v>82</v>
      </c>
      <c r="S3904" s="4">
        <v>2375235</v>
      </c>
      <c r="T3904" s="1">
        <v>10.39</v>
      </c>
      <c r="U3904" s="1">
        <v>24</v>
      </c>
      <c r="V3904" s="1">
        <v>98968.12</v>
      </c>
      <c r="W3904" s="4">
        <f t="shared" si="427"/>
        <v>2056558.2864222748</v>
      </c>
      <c r="X3904" s="1" t="s">
        <v>95</v>
      </c>
      <c r="Y3904" s="1" t="s">
        <v>96</v>
      </c>
      <c r="Z3904" s="8">
        <v>49366</v>
      </c>
      <c r="AA3904" s="8" t="str">
        <f>TEXT(Table2[[#This Row],[Application_Date]],"yyy")</f>
        <v>2035</v>
      </c>
      <c r="AB3904" s="8" t="str">
        <f>TEXT(Table2[[#This Row],[Application_Date]],"mmmm")</f>
        <v>February</v>
      </c>
      <c r="AC3904" s="1" t="s">
        <v>52</v>
      </c>
      <c r="AD3904" s="1" t="s">
        <v>30</v>
      </c>
      <c r="AE3904" s="1" t="s">
        <v>66</v>
      </c>
    </row>
    <row r="3905" spans="1:31" x14ac:dyDescent="0.25">
      <c r="A3905" s="1" t="s">
        <v>7950</v>
      </c>
      <c r="B3905" s="1" t="str">
        <f>IF(COUNTIF($A$2:A3905,A3905)&gt;1,"Duplicate","Unique")</f>
        <v>Unique</v>
      </c>
      <c r="C3905" s="1" t="s">
        <v>7951</v>
      </c>
      <c r="D3905" s="1" t="s">
        <v>575</v>
      </c>
      <c r="E3905" s="1" t="str">
        <f t="shared" si="421"/>
        <v>Submitted</v>
      </c>
      <c r="F3905" s="1" t="s">
        <v>35</v>
      </c>
      <c r="G3905" s="1">
        <v>53</v>
      </c>
      <c r="H3905" s="1" t="s">
        <v>36</v>
      </c>
      <c r="I3905" s="1" t="s">
        <v>48</v>
      </c>
      <c r="J3905" s="1" t="s">
        <v>49</v>
      </c>
      <c r="K3905" s="4">
        <v>1511307</v>
      </c>
      <c r="L3905" s="4" t="str">
        <f t="shared" si="422"/>
        <v>Submitted</v>
      </c>
      <c r="M3905" s="1">
        <v>610</v>
      </c>
      <c r="N3905" s="1" t="str">
        <f t="shared" si="423"/>
        <v>low_risk</v>
      </c>
      <c r="O3905" s="1" t="str">
        <f t="shared" si="424"/>
        <v>Excellent</v>
      </c>
      <c r="P3905" s="1" t="str">
        <f t="shared" si="425"/>
        <v>Submitted</v>
      </c>
      <c r="Q3905" s="1" t="str">
        <f t="shared" si="426"/>
        <v>Valid</v>
      </c>
      <c r="R3905" s="1" t="s">
        <v>82</v>
      </c>
      <c r="S3905" s="4">
        <v>3571070</v>
      </c>
      <c r="T3905" s="1">
        <v>9.2100000000000009</v>
      </c>
      <c r="U3905" s="1">
        <v>60</v>
      </c>
      <c r="V3905" s="1">
        <v>59517.83</v>
      </c>
      <c r="W3905" s="4">
        <f t="shared" si="427"/>
        <v>2740796.2250000043</v>
      </c>
      <c r="X3905" s="1" t="s">
        <v>28</v>
      </c>
      <c r="Y3905" s="1" t="s">
        <v>29</v>
      </c>
      <c r="Z3905" s="8">
        <v>49367</v>
      </c>
      <c r="AA3905" s="8" t="str">
        <f>TEXT(Table2[[#This Row],[Application_Date]],"yyy")</f>
        <v>2035</v>
      </c>
      <c r="AB3905" s="8" t="str">
        <f>TEXT(Table2[[#This Row],[Application_Date]],"mmmm")</f>
        <v>February</v>
      </c>
      <c r="AC3905" s="1" t="s">
        <v>41</v>
      </c>
      <c r="AD3905" s="1" t="s">
        <v>30</v>
      </c>
      <c r="AE3905" s="1" t="s">
        <v>62</v>
      </c>
    </row>
    <row r="3906" spans="1:31" x14ac:dyDescent="0.25">
      <c r="A3906" s="1" t="s">
        <v>7952</v>
      </c>
      <c r="B3906" s="1" t="str">
        <f>IF(COUNTIF($A$2:A3906,A3906)&gt;1,"Duplicate","Unique")</f>
        <v>Unique</v>
      </c>
      <c r="C3906" s="1" t="s">
        <v>7953</v>
      </c>
      <c r="D3906" s="1" t="s">
        <v>373</v>
      </c>
      <c r="E3906" s="1" t="str">
        <f t="shared" ref="E3906:E3969" si="428">IF(C3906="","Missing","Submitted")</f>
        <v>Submitted</v>
      </c>
      <c r="F3906" s="1" t="s">
        <v>47</v>
      </c>
      <c r="G3906" s="1">
        <v>32</v>
      </c>
      <c r="H3906" s="1" t="s">
        <v>24</v>
      </c>
      <c r="I3906" s="1" t="s">
        <v>25</v>
      </c>
      <c r="J3906" s="1" t="s">
        <v>49</v>
      </c>
      <c r="K3906" s="4">
        <v>636668</v>
      </c>
      <c r="L3906" s="4" t="str">
        <f t="shared" ref="L3906:L3969" si="429">IF(K3906="","Missing","Submitted")</f>
        <v>Submitted</v>
      </c>
      <c r="M3906" s="1">
        <v>310</v>
      </c>
      <c r="N3906" s="1" t="str">
        <f t="shared" ref="N3906:N3969" si="430">IF(M3906&lt;600,"High_risk",IF(M3906&gt;=750,"medium_risk","low_risk"))</f>
        <v>High_risk</v>
      </c>
      <c r="O3906" s="1" t="str">
        <f t="shared" ref="O3906:O3969" si="431">IF(J3907&lt;503,"Poor",IF(J3907&lt;=550,"Fair",IF(J3907&lt;=750,"Good","Excellent")))</f>
        <v>Excellent</v>
      </c>
      <c r="P3906" s="1" t="str">
        <f t="shared" ref="P3906:P3969" si="432">IF(S3906="","Missing","Submitted")</f>
        <v>Submitted</v>
      </c>
      <c r="Q3906" s="1" t="str">
        <f t="shared" ref="Q3906:Q3969" si="433">IF(AND(M3906&gt;=300,M3906&lt;=900),"Valid","Invalid")</f>
        <v>Valid</v>
      </c>
      <c r="R3906" s="1" t="s">
        <v>82</v>
      </c>
      <c r="S3906" s="4">
        <v>3103824</v>
      </c>
      <c r="T3906" s="1">
        <v>7.67</v>
      </c>
      <c r="U3906" s="1">
        <v>120</v>
      </c>
      <c r="V3906" s="1">
        <v>25865.200000000001</v>
      </c>
      <c r="W3906" s="4">
        <f t="shared" ref="W3906:W3969" si="434">PMT(T3906/12,U3906,-S3906)</f>
        <v>1983860.84</v>
      </c>
      <c r="X3906" s="1" t="s">
        <v>50</v>
      </c>
      <c r="Y3906" s="1" t="s">
        <v>51</v>
      </c>
      <c r="Z3906" s="8">
        <v>49368</v>
      </c>
      <c r="AA3906" s="8" t="str">
        <f>TEXT(Table2[[#This Row],[Application_Date]],"yyy")</f>
        <v>2035</v>
      </c>
      <c r="AB3906" s="8" t="str">
        <f>TEXT(Table2[[#This Row],[Application_Date]],"mmmm")</f>
        <v>February</v>
      </c>
      <c r="AC3906" s="1" t="s">
        <v>52</v>
      </c>
      <c r="AD3906" s="1" t="s">
        <v>30</v>
      </c>
      <c r="AE3906" s="1" t="s">
        <v>66</v>
      </c>
    </row>
    <row r="3907" spans="1:31" x14ac:dyDescent="0.25">
      <c r="A3907" s="1" t="s">
        <v>7954</v>
      </c>
      <c r="B3907" s="1" t="str">
        <f>IF(COUNTIF($A$2:A3907,A3907)&gt;1,"Duplicate","Unique")</f>
        <v>Unique</v>
      </c>
      <c r="C3907" s="1" t="s">
        <v>7955</v>
      </c>
      <c r="D3907" s="1" t="s">
        <v>265</v>
      </c>
      <c r="E3907" s="1" t="str">
        <f t="shared" si="428"/>
        <v>Submitted</v>
      </c>
      <c r="F3907" s="1" t="s">
        <v>35</v>
      </c>
      <c r="G3907" s="1">
        <v>27</v>
      </c>
      <c r="H3907" s="1" t="s">
        <v>24</v>
      </c>
      <c r="I3907" s="1" t="s">
        <v>48</v>
      </c>
      <c r="J3907" s="1" t="s">
        <v>26</v>
      </c>
      <c r="K3907" s="4">
        <v>2128374</v>
      </c>
      <c r="L3907" s="4" t="str">
        <f t="shared" si="429"/>
        <v>Submitted</v>
      </c>
      <c r="M3907" s="1">
        <v>754</v>
      </c>
      <c r="N3907" s="1" t="str">
        <f t="shared" si="430"/>
        <v>medium_risk</v>
      </c>
      <c r="O3907" s="1" t="str">
        <f t="shared" si="431"/>
        <v>Excellent</v>
      </c>
      <c r="P3907" s="1" t="str">
        <f t="shared" si="432"/>
        <v>Submitted</v>
      </c>
      <c r="Q3907" s="1" t="str">
        <f t="shared" si="433"/>
        <v>Valid</v>
      </c>
      <c r="R3907" s="1" t="s">
        <v>70</v>
      </c>
      <c r="S3907" s="4">
        <v>3407222</v>
      </c>
      <c r="T3907" s="1">
        <v>7.7</v>
      </c>
      <c r="U3907" s="1">
        <v>180</v>
      </c>
      <c r="V3907" s="1">
        <v>18929.009999999998</v>
      </c>
      <c r="W3907" s="4">
        <f t="shared" si="434"/>
        <v>2186300.7833333337</v>
      </c>
      <c r="X3907" s="1" t="s">
        <v>39</v>
      </c>
      <c r="Y3907" s="1" t="s">
        <v>40</v>
      </c>
      <c r="Z3907" s="8">
        <v>49369</v>
      </c>
      <c r="AA3907" s="8" t="str">
        <f>TEXT(Table2[[#This Row],[Application_Date]],"yyy")</f>
        <v>2035</v>
      </c>
      <c r="AB3907" s="8" t="str">
        <f>TEXT(Table2[[#This Row],[Application_Date]],"mmmm")</f>
        <v>March</v>
      </c>
      <c r="AC3907" s="1" t="s">
        <v>52</v>
      </c>
      <c r="AD3907" s="1" t="s">
        <v>30</v>
      </c>
      <c r="AE3907" s="1" t="s">
        <v>43</v>
      </c>
    </row>
    <row r="3908" spans="1:31" x14ac:dyDescent="0.25">
      <c r="A3908" s="1" t="s">
        <v>7956</v>
      </c>
      <c r="B3908" s="1" t="str">
        <f>IF(COUNTIF($A$2:A3908,A3908)&gt;1,"Duplicate","Unique")</f>
        <v>Unique</v>
      </c>
      <c r="C3908" s="1" t="s">
        <v>7957</v>
      </c>
      <c r="D3908" s="1" t="s">
        <v>309</v>
      </c>
      <c r="E3908" s="1" t="str">
        <f t="shared" si="428"/>
        <v>Submitted</v>
      </c>
      <c r="F3908" s="1" t="s">
        <v>35</v>
      </c>
      <c r="G3908" s="1">
        <v>59</v>
      </c>
      <c r="H3908" s="1" t="s">
        <v>24</v>
      </c>
      <c r="I3908" s="1" t="s">
        <v>48</v>
      </c>
      <c r="J3908" s="1" t="s">
        <v>49</v>
      </c>
      <c r="K3908" s="4">
        <v>1923271</v>
      </c>
      <c r="L3908" s="4" t="str">
        <f t="shared" si="429"/>
        <v>Submitted</v>
      </c>
      <c r="M3908" s="1">
        <v>426</v>
      </c>
      <c r="N3908" s="1" t="str">
        <f t="shared" si="430"/>
        <v>High_risk</v>
      </c>
      <c r="O3908" s="1" t="str">
        <f t="shared" si="431"/>
        <v>Excellent</v>
      </c>
      <c r="P3908" s="1" t="str">
        <f t="shared" si="432"/>
        <v>Submitted</v>
      </c>
      <c r="Q3908" s="1" t="str">
        <f t="shared" si="433"/>
        <v>Valid</v>
      </c>
      <c r="R3908" s="1" t="s">
        <v>70</v>
      </c>
      <c r="S3908" s="4">
        <v>3498268</v>
      </c>
      <c r="T3908" s="1">
        <v>12.6</v>
      </c>
      <c r="U3908" s="1">
        <v>36</v>
      </c>
      <c r="V3908" s="1">
        <v>97174.11</v>
      </c>
      <c r="W3908" s="4">
        <f t="shared" si="434"/>
        <v>3673181.400021974</v>
      </c>
      <c r="X3908" s="1" t="s">
        <v>39</v>
      </c>
      <c r="Y3908" s="1" t="s">
        <v>40</v>
      </c>
      <c r="Z3908" s="8">
        <v>49370</v>
      </c>
      <c r="AA3908" s="8" t="str">
        <f>TEXT(Table2[[#This Row],[Application_Date]],"yyy")</f>
        <v>2035</v>
      </c>
      <c r="AB3908" s="8" t="str">
        <f>TEXT(Table2[[#This Row],[Application_Date]],"mmmm")</f>
        <v>March</v>
      </c>
      <c r="AC3908" s="1" t="s">
        <v>61</v>
      </c>
      <c r="AD3908" s="1" t="s">
        <v>42</v>
      </c>
      <c r="AE3908" s="1" t="s">
        <v>62</v>
      </c>
    </row>
    <row r="3909" spans="1:31" x14ac:dyDescent="0.25">
      <c r="A3909" s="1" t="s">
        <v>7958</v>
      </c>
      <c r="B3909" s="1" t="str">
        <f>IF(COUNTIF($A$2:A3909,A3909)&gt;1,"Duplicate","Unique")</f>
        <v>Unique</v>
      </c>
      <c r="C3909" s="1" t="s">
        <v>7959</v>
      </c>
      <c r="D3909" s="1" t="s">
        <v>166</v>
      </c>
      <c r="E3909" s="1" t="str">
        <f t="shared" si="428"/>
        <v>Submitted</v>
      </c>
      <c r="F3909" s="1" t="s">
        <v>35</v>
      </c>
      <c r="G3909" s="1">
        <v>32</v>
      </c>
      <c r="H3909" s="1" t="s">
        <v>24</v>
      </c>
      <c r="I3909" s="1" t="s">
        <v>25</v>
      </c>
      <c r="J3909" s="1" t="s">
        <v>37</v>
      </c>
      <c r="K3909" s="4">
        <v>1003807</v>
      </c>
      <c r="L3909" s="4" t="str">
        <f t="shared" si="429"/>
        <v>Submitted</v>
      </c>
      <c r="M3909" s="1">
        <v>653</v>
      </c>
      <c r="N3909" s="1" t="str">
        <f t="shared" si="430"/>
        <v>low_risk</v>
      </c>
      <c r="O3909" s="1" t="str">
        <f t="shared" si="431"/>
        <v>Excellent</v>
      </c>
      <c r="P3909" s="1" t="str">
        <f t="shared" si="432"/>
        <v>Submitted</v>
      </c>
      <c r="Q3909" s="1" t="str">
        <f t="shared" si="433"/>
        <v>Valid</v>
      </c>
      <c r="R3909" s="1" t="s">
        <v>70</v>
      </c>
      <c r="S3909" s="4">
        <v>3267177</v>
      </c>
      <c r="T3909" s="1">
        <v>9.1300000000000008</v>
      </c>
      <c r="U3909" s="1">
        <v>12</v>
      </c>
      <c r="V3909" s="1">
        <v>272264.75</v>
      </c>
      <c r="W3909" s="4">
        <f t="shared" si="434"/>
        <v>2488578.2912527872</v>
      </c>
      <c r="X3909" s="1" t="s">
        <v>85</v>
      </c>
      <c r="Y3909" s="1" t="s">
        <v>86</v>
      </c>
      <c r="Z3909" s="8">
        <v>49371</v>
      </c>
      <c r="AA3909" s="8" t="str">
        <f>TEXT(Table2[[#This Row],[Application_Date]],"yyy")</f>
        <v>2035</v>
      </c>
      <c r="AB3909" s="8" t="str">
        <f>TEXT(Table2[[#This Row],[Application_Date]],"mmmm")</f>
        <v>March</v>
      </c>
      <c r="AC3909" s="1" t="s">
        <v>61</v>
      </c>
      <c r="AD3909" s="1" t="s">
        <v>42</v>
      </c>
      <c r="AE3909" s="1" t="s">
        <v>31</v>
      </c>
    </row>
    <row r="3910" spans="1:31" x14ac:dyDescent="0.25">
      <c r="A3910" s="1" t="s">
        <v>7960</v>
      </c>
      <c r="B3910" s="1" t="str">
        <f>IF(COUNTIF($A$2:A3910,A3910)&gt;1,"Duplicate","Unique")</f>
        <v>Unique</v>
      </c>
      <c r="C3910" s="1" t="s">
        <v>7961</v>
      </c>
      <c r="D3910" s="1" t="s">
        <v>154</v>
      </c>
      <c r="E3910" s="1" t="str">
        <f t="shared" si="428"/>
        <v>Submitted</v>
      </c>
      <c r="F3910" s="1" t="s">
        <v>35</v>
      </c>
      <c r="G3910" s="1">
        <v>42</v>
      </c>
      <c r="H3910" s="1" t="s">
        <v>24</v>
      </c>
      <c r="I3910" s="1" t="s">
        <v>48</v>
      </c>
      <c r="J3910" s="1" t="s">
        <v>49</v>
      </c>
      <c r="K3910" s="4">
        <v>1714131</v>
      </c>
      <c r="L3910" s="4" t="str">
        <f t="shared" si="429"/>
        <v>Submitted</v>
      </c>
      <c r="M3910" s="1">
        <v>377</v>
      </c>
      <c r="N3910" s="1" t="str">
        <f t="shared" si="430"/>
        <v>High_risk</v>
      </c>
      <c r="O3910" s="1" t="str">
        <f t="shared" si="431"/>
        <v>Excellent</v>
      </c>
      <c r="P3910" s="1" t="str">
        <f t="shared" si="432"/>
        <v>Submitted</v>
      </c>
      <c r="Q3910" s="1" t="str">
        <f t="shared" si="433"/>
        <v>Valid</v>
      </c>
      <c r="R3910" s="1" t="s">
        <v>6</v>
      </c>
      <c r="S3910" s="4">
        <v>0</v>
      </c>
      <c r="T3910" s="1">
        <v>10.89</v>
      </c>
      <c r="U3910" s="1">
        <v>120</v>
      </c>
      <c r="V3910" s="1">
        <v>2083.33</v>
      </c>
      <c r="W3910" s="4">
        <f t="shared" si="434"/>
        <v>0</v>
      </c>
      <c r="X3910" s="1" t="s">
        <v>85</v>
      </c>
      <c r="Y3910" s="1" t="s">
        <v>86</v>
      </c>
      <c r="Z3910" s="8">
        <v>49372</v>
      </c>
      <c r="AA3910" s="8" t="str">
        <f>TEXT(Table2[[#This Row],[Application_Date]],"yyy")</f>
        <v>2035</v>
      </c>
      <c r="AB3910" s="8" t="str">
        <f>TEXT(Table2[[#This Row],[Application_Date]],"mmmm")</f>
        <v>March</v>
      </c>
      <c r="AC3910" s="1" t="s">
        <v>52</v>
      </c>
      <c r="AD3910" s="1" t="s">
        <v>30</v>
      </c>
      <c r="AE3910" s="1" t="s">
        <v>66</v>
      </c>
    </row>
    <row r="3911" spans="1:31" x14ac:dyDescent="0.25">
      <c r="A3911" s="1" t="s">
        <v>7962</v>
      </c>
      <c r="B3911" s="1" t="str">
        <f>IF(COUNTIF($A$2:A3911,A3911)&gt;1,"Duplicate","Unique")</f>
        <v>Unique</v>
      </c>
      <c r="C3911" s="1" t="s">
        <v>7963</v>
      </c>
      <c r="D3911" s="1" t="s">
        <v>293</v>
      </c>
      <c r="E3911" s="1" t="str">
        <f t="shared" si="428"/>
        <v>Submitted</v>
      </c>
      <c r="F3911" s="1" t="s">
        <v>47</v>
      </c>
      <c r="G3911" s="1">
        <v>52</v>
      </c>
      <c r="H3911" s="1" t="s">
        <v>36</v>
      </c>
      <c r="I3911" s="1" t="s">
        <v>25</v>
      </c>
      <c r="J3911" s="1" t="s">
        <v>49</v>
      </c>
      <c r="K3911" s="4">
        <v>1028117</v>
      </c>
      <c r="L3911" s="4" t="str">
        <f t="shared" si="429"/>
        <v>Submitted</v>
      </c>
      <c r="M3911" s="1">
        <v>817</v>
      </c>
      <c r="N3911" s="1" t="str">
        <f t="shared" si="430"/>
        <v>medium_risk</v>
      </c>
      <c r="O3911" s="1" t="str">
        <f t="shared" si="431"/>
        <v>Excellent</v>
      </c>
      <c r="P3911" s="1" t="str">
        <f t="shared" si="432"/>
        <v>Submitted</v>
      </c>
      <c r="Q3911" s="1" t="str">
        <f t="shared" si="433"/>
        <v>Valid</v>
      </c>
      <c r="R3911" s="1" t="s">
        <v>38</v>
      </c>
      <c r="S3911" s="4">
        <v>3868355</v>
      </c>
      <c r="T3911" s="1">
        <v>7.68</v>
      </c>
      <c r="U3911" s="1">
        <v>24</v>
      </c>
      <c r="V3911" s="1">
        <v>161181.46</v>
      </c>
      <c r="W3911" s="4">
        <f t="shared" si="434"/>
        <v>2475764.4765481167</v>
      </c>
      <c r="X3911" s="1" t="s">
        <v>105</v>
      </c>
      <c r="Y3911" s="1" t="s">
        <v>106</v>
      </c>
      <c r="Z3911" s="8">
        <v>49373</v>
      </c>
      <c r="AA3911" s="8" t="str">
        <f>TEXT(Table2[[#This Row],[Application_Date]],"yyy")</f>
        <v>2035</v>
      </c>
      <c r="AB3911" s="8" t="str">
        <f>TEXT(Table2[[#This Row],[Application_Date]],"mmmm")</f>
        <v>March</v>
      </c>
      <c r="AC3911" s="1" t="s">
        <v>61</v>
      </c>
      <c r="AD3911" s="1" t="s">
        <v>42</v>
      </c>
      <c r="AE3911" s="1" t="s">
        <v>43</v>
      </c>
    </row>
    <row r="3912" spans="1:31" x14ac:dyDescent="0.25">
      <c r="A3912" s="1" t="s">
        <v>7964</v>
      </c>
      <c r="B3912" s="1" t="str">
        <f>IF(COUNTIF($A$2:A3912,A3912)&gt;1,"Duplicate","Unique")</f>
        <v>Unique</v>
      </c>
      <c r="C3912" s="1" t="s">
        <v>7965</v>
      </c>
      <c r="D3912" s="1" t="s">
        <v>148</v>
      </c>
      <c r="E3912" s="1" t="str">
        <f t="shared" si="428"/>
        <v>Submitted</v>
      </c>
      <c r="F3912" s="1" t="s">
        <v>35</v>
      </c>
      <c r="G3912" s="1">
        <v>32</v>
      </c>
      <c r="H3912" s="1" t="s">
        <v>36</v>
      </c>
      <c r="I3912" s="1" t="s">
        <v>48</v>
      </c>
      <c r="J3912" s="1" t="s">
        <v>70</v>
      </c>
      <c r="K3912" s="4">
        <v>309730</v>
      </c>
      <c r="L3912" s="4" t="str">
        <f t="shared" si="429"/>
        <v>Submitted</v>
      </c>
      <c r="M3912" s="1">
        <v>817</v>
      </c>
      <c r="N3912" s="1" t="str">
        <f t="shared" si="430"/>
        <v>medium_risk</v>
      </c>
      <c r="O3912" s="1" t="str">
        <f t="shared" si="431"/>
        <v>Excellent</v>
      </c>
      <c r="P3912" s="1" t="str">
        <f t="shared" si="432"/>
        <v>Submitted</v>
      </c>
      <c r="Q3912" s="1" t="str">
        <f t="shared" si="433"/>
        <v>Valid</v>
      </c>
      <c r="R3912" s="1" t="s">
        <v>6</v>
      </c>
      <c r="S3912" s="4">
        <v>3998551</v>
      </c>
      <c r="T3912" s="1">
        <v>8.68</v>
      </c>
      <c r="U3912" s="1">
        <v>120</v>
      </c>
      <c r="V3912" s="1">
        <v>33321.26</v>
      </c>
      <c r="W3912" s="4">
        <f t="shared" si="434"/>
        <v>2892285.2233333332</v>
      </c>
      <c r="X3912" s="1" t="s">
        <v>95</v>
      </c>
      <c r="Y3912" s="1" t="s">
        <v>96</v>
      </c>
      <c r="Z3912" s="8">
        <v>49374</v>
      </c>
      <c r="AA3912" s="8" t="str">
        <f>TEXT(Table2[[#This Row],[Application_Date]],"yyy")</f>
        <v>2035</v>
      </c>
      <c r="AB3912" s="8" t="str">
        <f>TEXT(Table2[[#This Row],[Application_Date]],"mmmm")</f>
        <v>March</v>
      </c>
      <c r="AC3912" s="1" t="s">
        <v>41</v>
      </c>
      <c r="AD3912" s="1" t="s">
        <v>42</v>
      </c>
      <c r="AE3912" s="1" t="s">
        <v>31</v>
      </c>
    </row>
    <row r="3913" spans="1:31" x14ac:dyDescent="0.25">
      <c r="A3913" s="1" t="s">
        <v>7966</v>
      </c>
      <c r="B3913" s="1" t="str">
        <f>IF(COUNTIF($A$2:A3913,A3913)&gt;1,"Duplicate","Unique")</f>
        <v>Unique</v>
      </c>
      <c r="C3913" s="1" t="s">
        <v>7967</v>
      </c>
      <c r="D3913" s="1" t="s">
        <v>403</v>
      </c>
      <c r="E3913" s="1" t="str">
        <f t="shared" si="428"/>
        <v>Submitted</v>
      </c>
      <c r="F3913" s="1" t="s">
        <v>47</v>
      </c>
      <c r="G3913" s="1">
        <v>52</v>
      </c>
      <c r="H3913" s="1" t="s">
        <v>36</v>
      </c>
      <c r="I3913" s="1" t="s">
        <v>48</v>
      </c>
      <c r="J3913" s="1" t="s">
        <v>26</v>
      </c>
      <c r="K3913" s="4">
        <v>610865</v>
      </c>
      <c r="L3913" s="4" t="str">
        <f t="shared" si="429"/>
        <v>Submitted</v>
      </c>
      <c r="M3913" s="1">
        <v>878</v>
      </c>
      <c r="N3913" s="1" t="str">
        <f t="shared" si="430"/>
        <v>medium_risk</v>
      </c>
      <c r="O3913" s="1" t="str">
        <f t="shared" si="431"/>
        <v>Excellent</v>
      </c>
      <c r="P3913" s="1" t="str">
        <f t="shared" si="432"/>
        <v>Submitted</v>
      </c>
      <c r="Q3913" s="1" t="str">
        <f t="shared" si="433"/>
        <v>Valid</v>
      </c>
      <c r="R3913" s="1" t="s">
        <v>82</v>
      </c>
      <c r="S3913" s="4">
        <v>1840300</v>
      </c>
      <c r="T3913" s="1">
        <v>10.11</v>
      </c>
      <c r="U3913" s="1">
        <v>180</v>
      </c>
      <c r="V3913" s="1">
        <v>10223.89</v>
      </c>
      <c r="W3913" s="4">
        <f t="shared" si="434"/>
        <v>1550452.7499999998</v>
      </c>
      <c r="X3913" s="1" t="s">
        <v>85</v>
      </c>
      <c r="Y3913" s="1" t="s">
        <v>86</v>
      </c>
      <c r="Z3913" s="8">
        <v>49375</v>
      </c>
      <c r="AA3913" s="8" t="str">
        <f>TEXT(Table2[[#This Row],[Application_Date]],"yyy")</f>
        <v>2035</v>
      </c>
      <c r="AB3913" s="8" t="str">
        <f>TEXT(Table2[[#This Row],[Application_Date]],"mmmm")</f>
        <v>March</v>
      </c>
      <c r="AC3913" s="1" t="s">
        <v>52</v>
      </c>
      <c r="AD3913" s="1" t="s">
        <v>30</v>
      </c>
      <c r="AE3913" s="1" t="s">
        <v>62</v>
      </c>
    </row>
    <row r="3914" spans="1:31" x14ac:dyDescent="0.25">
      <c r="A3914" s="1" t="s">
        <v>7968</v>
      </c>
      <c r="B3914" s="1" t="str">
        <f>IF(COUNTIF($A$2:A3914,A3914)&gt;1,"Duplicate","Unique")</f>
        <v>Unique</v>
      </c>
      <c r="C3914" s="1" t="s">
        <v>7969</v>
      </c>
      <c r="D3914" s="1" t="s">
        <v>157</v>
      </c>
      <c r="E3914" s="1" t="str">
        <f t="shared" si="428"/>
        <v>Submitted</v>
      </c>
      <c r="F3914" s="1" t="s">
        <v>47</v>
      </c>
      <c r="G3914" s="1">
        <v>50</v>
      </c>
      <c r="H3914" s="1" t="s">
        <v>36</v>
      </c>
      <c r="I3914" s="1" t="s">
        <v>48</v>
      </c>
      <c r="J3914" s="1" t="s">
        <v>70</v>
      </c>
      <c r="K3914" s="4">
        <v>0</v>
      </c>
      <c r="L3914" s="4" t="str">
        <f t="shared" si="429"/>
        <v>Submitted</v>
      </c>
      <c r="M3914" s="1">
        <v>454</v>
      </c>
      <c r="N3914" s="1" t="str">
        <f t="shared" si="430"/>
        <v>High_risk</v>
      </c>
      <c r="O3914" s="1" t="str">
        <f t="shared" si="431"/>
        <v>Excellent</v>
      </c>
      <c r="P3914" s="1" t="str">
        <f t="shared" si="432"/>
        <v>Submitted</v>
      </c>
      <c r="Q3914" s="1" t="str">
        <f t="shared" si="433"/>
        <v>Valid</v>
      </c>
      <c r="R3914" s="1" t="s">
        <v>6</v>
      </c>
      <c r="S3914" s="4">
        <v>1149167</v>
      </c>
      <c r="T3914" s="1">
        <v>16.66</v>
      </c>
      <c r="U3914" s="1">
        <v>120</v>
      </c>
      <c r="V3914" s="1">
        <v>9576.39</v>
      </c>
      <c r="W3914" s="4">
        <f t="shared" si="434"/>
        <v>1595426.8516666668</v>
      </c>
      <c r="X3914" s="1" t="s">
        <v>95</v>
      </c>
      <c r="Y3914" s="1" t="s">
        <v>96</v>
      </c>
      <c r="Z3914" s="8">
        <v>49376</v>
      </c>
      <c r="AA3914" s="8" t="str">
        <f>TEXT(Table2[[#This Row],[Application_Date]],"yyy")</f>
        <v>2035</v>
      </c>
      <c r="AB3914" s="8" t="str">
        <f>TEXT(Table2[[#This Row],[Application_Date]],"mmmm")</f>
        <v>March</v>
      </c>
      <c r="AC3914" s="1" t="s">
        <v>41</v>
      </c>
      <c r="AD3914" s="1" t="s">
        <v>42</v>
      </c>
      <c r="AE3914" s="1" t="s">
        <v>31</v>
      </c>
    </row>
    <row r="3915" spans="1:31" x14ac:dyDescent="0.25">
      <c r="A3915" s="1" t="s">
        <v>7970</v>
      </c>
      <c r="B3915" s="1" t="str">
        <f>IF(COUNTIF($A$2:A3915,A3915)&gt;1,"Duplicate","Unique")</f>
        <v>Unique</v>
      </c>
      <c r="C3915" s="1" t="s">
        <v>7971</v>
      </c>
      <c r="D3915" s="1" t="s">
        <v>207</v>
      </c>
      <c r="E3915" s="1" t="str">
        <f t="shared" si="428"/>
        <v>Submitted</v>
      </c>
      <c r="F3915" s="1" t="s">
        <v>47</v>
      </c>
      <c r="G3915" s="1">
        <v>40</v>
      </c>
      <c r="H3915" s="1" t="s">
        <v>36</v>
      </c>
      <c r="I3915" s="1" t="s">
        <v>25</v>
      </c>
      <c r="J3915" s="1" t="s">
        <v>70</v>
      </c>
      <c r="K3915" s="4">
        <v>980941</v>
      </c>
      <c r="L3915" s="4" t="str">
        <f t="shared" si="429"/>
        <v>Submitted</v>
      </c>
      <c r="M3915" s="1">
        <v>646</v>
      </c>
      <c r="N3915" s="1" t="str">
        <f t="shared" si="430"/>
        <v>low_risk</v>
      </c>
      <c r="O3915" s="1" t="str">
        <f t="shared" si="431"/>
        <v>Excellent</v>
      </c>
      <c r="P3915" s="1" t="str">
        <f t="shared" si="432"/>
        <v>Submitted</v>
      </c>
      <c r="Q3915" s="1" t="str">
        <f t="shared" si="433"/>
        <v>Valid</v>
      </c>
      <c r="R3915" s="1" t="s">
        <v>27</v>
      </c>
      <c r="S3915" s="4">
        <v>3543741</v>
      </c>
      <c r="T3915" s="1">
        <v>12.56</v>
      </c>
      <c r="U3915" s="1">
        <v>60</v>
      </c>
      <c r="V3915" s="1">
        <v>59062.35</v>
      </c>
      <c r="W3915" s="4">
        <f t="shared" si="434"/>
        <v>3709115.58</v>
      </c>
      <c r="X3915" s="1" t="s">
        <v>28</v>
      </c>
      <c r="Y3915" s="1" t="s">
        <v>29</v>
      </c>
      <c r="Z3915" s="8">
        <v>49377</v>
      </c>
      <c r="AA3915" s="8" t="str">
        <f>TEXT(Table2[[#This Row],[Application_Date]],"yyy")</f>
        <v>2035</v>
      </c>
      <c r="AB3915" s="8" t="str">
        <f>TEXT(Table2[[#This Row],[Application_Date]],"mmmm")</f>
        <v>March</v>
      </c>
      <c r="AC3915" s="1" t="s">
        <v>41</v>
      </c>
      <c r="AD3915" s="1" t="s">
        <v>42</v>
      </c>
      <c r="AE3915" s="1" t="s">
        <v>62</v>
      </c>
    </row>
    <row r="3916" spans="1:31" x14ac:dyDescent="0.25">
      <c r="A3916" s="1" t="s">
        <v>7972</v>
      </c>
      <c r="B3916" s="1" t="str">
        <f>IF(COUNTIF($A$2:A3916,A3916)&gt;1,"Duplicate","Unique")</f>
        <v>Unique</v>
      </c>
      <c r="C3916" s="1" t="s">
        <v>7973</v>
      </c>
      <c r="D3916" s="1" t="s">
        <v>217</v>
      </c>
      <c r="E3916" s="1" t="str">
        <f t="shared" si="428"/>
        <v>Submitted</v>
      </c>
      <c r="F3916" s="1" t="s">
        <v>47</v>
      </c>
      <c r="G3916" s="1">
        <v>31</v>
      </c>
      <c r="H3916" s="1" t="s">
        <v>36</v>
      </c>
      <c r="I3916" s="1" t="s">
        <v>48</v>
      </c>
      <c r="J3916" s="1" t="s">
        <v>49</v>
      </c>
      <c r="K3916" s="4">
        <v>2125514</v>
      </c>
      <c r="L3916" s="4" t="str">
        <f t="shared" si="429"/>
        <v>Submitted</v>
      </c>
      <c r="M3916" s="1">
        <v>884</v>
      </c>
      <c r="N3916" s="1" t="str">
        <f t="shared" si="430"/>
        <v>medium_risk</v>
      </c>
      <c r="O3916" s="1" t="str">
        <f t="shared" si="431"/>
        <v>Excellent</v>
      </c>
      <c r="P3916" s="1" t="str">
        <f t="shared" si="432"/>
        <v>Submitted</v>
      </c>
      <c r="Q3916" s="1" t="str">
        <f t="shared" si="433"/>
        <v>Valid</v>
      </c>
      <c r="R3916" s="1" t="s">
        <v>70</v>
      </c>
      <c r="S3916" s="4">
        <v>839354</v>
      </c>
      <c r="T3916" s="1">
        <v>8.74</v>
      </c>
      <c r="U3916" s="1">
        <v>60</v>
      </c>
      <c r="V3916" s="1">
        <v>13989.23</v>
      </c>
      <c r="W3916" s="4">
        <f t="shared" si="434"/>
        <v>611329.49666667008</v>
      </c>
      <c r="X3916" s="1" t="s">
        <v>95</v>
      </c>
      <c r="Y3916" s="1" t="s">
        <v>96</v>
      </c>
      <c r="Z3916" s="8">
        <v>49378</v>
      </c>
      <c r="AA3916" s="8" t="str">
        <f>TEXT(Table2[[#This Row],[Application_Date]],"yyy")</f>
        <v>2035</v>
      </c>
      <c r="AB3916" s="8" t="str">
        <f>TEXT(Table2[[#This Row],[Application_Date]],"mmmm")</f>
        <v>March</v>
      </c>
      <c r="AC3916" s="1" t="s">
        <v>52</v>
      </c>
      <c r="AD3916" s="1" t="s">
        <v>30</v>
      </c>
      <c r="AE3916" s="1" t="s">
        <v>43</v>
      </c>
    </row>
    <row r="3917" spans="1:31" x14ac:dyDescent="0.25">
      <c r="A3917" s="1" t="s">
        <v>7974</v>
      </c>
      <c r="B3917" s="1" t="str">
        <f>IF(COUNTIF($A$2:A3917,A3917)&gt;1,"Duplicate","Unique")</f>
        <v>Unique</v>
      </c>
      <c r="C3917" s="1" t="s">
        <v>7975</v>
      </c>
      <c r="D3917" s="1" t="s">
        <v>1280</v>
      </c>
      <c r="E3917" s="1" t="str">
        <f t="shared" si="428"/>
        <v>Submitted</v>
      </c>
      <c r="F3917" s="1" t="s">
        <v>47</v>
      </c>
      <c r="G3917" s="1">
        <v>56</v>
      </c>
      <c r="H3917" s="1" t="s">
        <v>36</v>
      </c>
      <c r="I3917" s="1" t="s">
        <v>25</v>
      </c>
      <c r="J3917" s="1" t="s">
        <v>26</v>
      </c>
      <c r="K3917" s="4">
        <v>517817</v>
      </c>
      <c r="L3917" s="4" t="str">
        <f t="shared" si="429"/>
        <v>Submitted</v>
      </c>
      <c r="M3917" s="1">
        <v>309</v>
      </c>
      <c r="N3917" s="1" t="str">
        <f t="shared" si="430"/>
        <v>High_risk</v>
      </c>
      <c r="O3917" s="1" t="str">
        <f t="shared" si="431"/>
        <v>Excellent</v>
      </c>
      <c r="P3917" s="1" t="str">
        <f t="shared" si="432"/>
        <v>Submitted</v>
      </c>
      <c r="Q3917" s="1" t="str">
        <f t="shared" si="433"/>
        <v>Valid</v>
      </c>
      <c r="R3917" s="1" t="s">
        <v>38</v>
      </c>
      <c r="S3917" s="4">
        <v>3822815</v>
      </c>
      <c r="T3917" s="1">
        <v>13.07</v>
      </c>
      <c r="U3917" s="1">
        <v>36</v>
      </c>
      <c r="V3917" s="1">
        <v>106189.31</v>
      </c>
      <c r="W3917" s="4">
        <f t="shared" si="434"/>
        <v>4163682.6708459351</v>
      </c>
      <c r="X3917" s="1" t="s">
        <v>28</v>
      </c>
      <c r="Y3917" s="1" t="s">
        <v>29</v>
      </c>
      <c r="Z3917" s="8">
        <v>49379</v>
      </c>
      <c r="AA3917" s="8" t="str">
        <f>TEXT(Table2[[#This Row],[Application_Date]],"yyy")</f>
        <v>2035</v>
      </c>
      <c r="AB3917" s="8" t="str">
        <f>TEXT(Table2[[#This Row],[Application_Date]],"mmmm")</f>
        <v>March</v>
      </c>
      <c r="AC3917" s="1" t="s">
        <v>41</v>
      </c>
      <c r="AD3917" s="1" t="s">
        <v>42</v>
      </c>
      <c r="AE3917" s="1" t="s">
        <v>66</v>
      </c>
    </row>
    <row r="3918" spans="1:31" x14ac:dyDescent="0.25">
      <c r="A3918" s="1" t="s">
        <v>7976</v>
      </c>
      <c r="B3918" s="1" t="str">
        <f>IF(COUNTIF($A$2:A3918,A3918)&gt;1,"Duplicate","Unique")</f>
        <v>Unique</v>
      </c>
      <c r="C3918" s="1" t="s">
        <v>7977</v>
      </c>
      <c r="D3918" s="1" t="s">
        <v>659</v>
      </c>
      <c r="E3918" s="1" t="str">
        <f t="shared" si="428"/>
        <v>Submitted</v>
      </c>
      <c r="F3918" s="1" t="s">
        <v>35</v>
      </c>
      <c r="G3918" s="1">
        <v>58</v>
      </c>
      <c r="H3918" s="1" t="s">
        <v>24</v>
      </c>
      <c r="I3918" s="1" t="s">
        <v>25</v>
      </c>
      <c r="J3918" s="1" t="s">
        <v>37</v>
      </c>
      <c r="K3918" s="4">
        <v>1588486</v>
      </c>
      <c r="L3918" s="4" t="str">
        <f t="shared" si="429"/>
        <v>Submitted</v>
      </c>
      <c r="M3918" s="1">
        <v>539</v>
      </c>
      <c r="N3918" s="1" t="str">
        <f t="shared" si="430"/>
        <v>High_risk</v>
      </c>
      <c r="O3918" s="1" t="str">
        <f t="shared" si="431"/>
        <v>Excellent</v>
      </c>
      <c r="P3918" s="1" t="str">
        <f t="shared" si="432"/>
        <v>Submitted</v>
      </c>
      <c r="Q3918" s="1" t="str">
        <f t="shared" si="433"/>
        <v>Valid</v>
      </c>
      <c r="R3918" s="1" t="s">
        <v>27</v>
      </c>
      <c r="S3918" s="4">
        <v>1705603</v>
      </c>
      <c r="T3918" s="1">
        <v>11.87</v>
      </c>
      <c r="U3918" s="1">
        <v>24</v>
      </c>
      <c r="V3918" s="1">
        <v>71066.789999999994</v>
      </c>
      <c r="W3918" s="4">
        <f t="shared" si="434"/>
        <v>1687125.7487283279</v>
      </c>
      <c r="X3918" s="1" t="s">
        <v>95</v>
      </c>
      <c r="Y3918" s="1" t="s">
        <v>96</v>
      </c>
      <c r="Z3918" s="8">
        <v>49380</v>
      </c>
      <c r="AA3918" s="8" t="str">
        <f>TEXT(Table2[[#This Row],[Application_Date]],"yyy")</f>
        <v>2035</v>
      </c>
      <c r="AB3918" s="8" t="str">
        <f>TEXT(Table2[[#This Row],[Application_Date]],"mmmm")</f>
        <v>March</v>
      </c>
      <c r="AC3918" s="1" t="s">
        <v>61</v>
      </c>
      <c r="AD3918" s="1" t="s">
        <v>42</v>
      </c>
      <c r="AE3918" s="1" t="s">
        <v>66</v>
      </c>
    </row>
    <row r="3919" spans="1:31" x14ac:dyDescent="0.25">
      <c r="A3919" s="1" t="s">
        <v>7978</v>
      </c>
      <c r="B3919" s="1" t="str">
        <f>IF(COUNTIF($A$2:A3919,A3919)&gt;1,"Duplicate","Unique")</f>
        <v>Unique</v>
      </c>
      <c r="C3919" s="1" t="s">
        <v>7979</v>
      </c>
      <c r="D3919" s="1" t="s">
        <v>234</v>
      </c>
      <c r="E3919" s="1" t="str">
        <f t="shared" si="428"/>
        <v>Submitted</v>
      </c>
      <c r="F3919" s="1" t="s">
        <v>35</v>
      </c>
      <c r="G3919" s="1">
        <v>58</v>
      </c>
      <c r="H3919" s="1" t="s">
        <v>24</v>
      </c>
      <c r="I3919" s="1" t="s">
        <v>48</v>
      </c>
      <c r="J3919" s="1" t="s">
        <v>37</v>
      </c>
      <c r="K3919" s="4">
        <v>1949668</v>
      </c>
      <c r="L3919" s="4" t="str">
        <f t="shared" si="429"/>
        <v>Submitted</v>
      </c>
      <c r="M3919" s="1">
        <v>789</v>
      </c>
      <c r="N3919" s="1" t="str">
        <f t="shared" si="430"/>
        <v>medium_risk</v>
      </c>
      <c r="O3919" s="1" t="str">
        <f t="shared" si="431"/>
        <v>Excellent</v>
      </c>
      <c r="P3919" s="1" t="str">
        <f t="shared" si="432"/>
        <v>Submitted</v>
      </c>
      <c r="Q3919" s="1" t="str">
        <f t="shared" si="433"/>
        <v>Valid</v>
      </c>
      <c r="R3919" s="1" t="s">
        <v>6</v>
      </c>
      <c r="S3919" s="4">
        <v>1577907</v>
      </c>
      <c r="T3919" s="1">
        <v>17.7</v>
      </c>
      <c r="U3919" s="1">
        <v>36</v>
      </c>
      <c r="V3919" s="1">
        <v>43830.75</v>
      </c>
      <c r="W3919" s="4">
        <f t="shared" si="434"/>
        <v>2327412.8250000156</v>
      </c>
      <c r="X3919" s="1" t="s">
        <v>50</v>
      </c>
      <c r="Y3919" s="1" t="s">
        <v>51</v>
      </c>
      <c r="Z3919" s="8">
        <v>49381</v>
      </c>
      <c r="AA3919" s="8" t="str">
        <f>TEXT(Table2[[#This Row],[Application_Date]],"yyy")</f>
        <v>2035</v>
      </c>
      <c r="AB3919" s="8" t="str">
        <f>TEXT(Table2[[#This Row],[Application_Date]],"mmmm")</f>
        <v>March</v>
      </c>
      <c r="AC3919" s="1" t="s">
        <v>61</v>
      </c>
      <c r="AD3919" s="1" t="s">
        <v>30</v>
      </c>
      <c r="AE3919" s="1" t="s">
        <v>31</v>
      </c>
    </row>
    <row r="3920" spans="1:31" x14ac:dyDescent="0.25">
      <c r="A3920" s="1" t="s">
        <v>7980</v>
      </c>
      <c r="B3920" s="1" t="str">
        <f>IF(COUNTIF($A$2:A3920,A3920)&gt;1,"Duplicate","Unique")</f>
        <v>Unique</v>
      </c>
      <c r="C3920" s="1" t="s">
        <v>7981</v>
      </c>
      <c r="D3920" s="1" t="s">
        <v>115</v>
      </c>
      <c r="E3920" s="1" t="str">
        <f t="shared" si="428"/>
        <v>Submitted</v>
      </c>
      <c r="F3920" s="1" t="s">
        <v>47</v>
      </c>
      <c r="G3920" s="1">
        <v>25</v>
      </c>
      <c r="H3920" s="1" t="s">
        <v>24</v>
      </c>
      <c r="I3920" s="1" t="s">
        <v>25</v>
      </c>
      <c r="J3920" s="1" t="s">
        <v>26</v>
      </c>
      <c r="K3920" s="4">
        <v>1242129</v>
      </c>
      <c r="L3920" s="4" t="str">
        <f t="shared" si="429"/>
        <v>Submitted</v>
      </c>
      <c r="M3920" s="1">
        <v>578</v>
      </c>
      <c r="N3920" s="1" t="str">
        <f t="shared" si="430"/>
        <v>High_risk</v>
      </c>
      <c r="O3920" s="1" t="str">
        <f t="shared" si="431"/>
        <v>Excellent</v>
      </c>
      <c r="P3920" s="1" t="str">
        <f t="shared" si="432"/>
        <v>Submitted</v>
      </c>
      <c r="Q3920" s="1" t="str">
        <f t="shared" si="433"/>
        <v>Valid</v>
      </c>
      <c r="R3920" s="1" t="s">
        <v>27</v>
      </c>
      <c r="S3920" s="4">
        <v>2588993</v>
      </c>
      <c r="T3920" s="1">
        <v>12.72</v>
      </c>
      <c r="U3920" s="1">
        <v>60</v>
      </c>
      <c r="V3920" s="1">
        <v>43149.88</v>
      </c>
      <c r="W3920" s="4">
        <f t="shared" si="434"/>
        <v>2744332.58</v>
      </c>
      <c r="X3920" s="1" t="s">
        <v>50</v>
      </c>
      <c r="Y3920" s="1" t="s">
        <v>51</v>
      </c>
      <c r="Z3920" s="8">
        <v>49382</v>
      </c>
      <c r="AA3920" s="8" t="str">
        <f>TEXT(Table2[[#This Row],[Application_Date]],"yyy")</f>
        <v>2035</v>
      </c>
      <c r="AB3920" s="8" t="str">
        <f>TEXT(Table2[[#This Row],[Application_Date]],"mmmm")</f>
        <v>March</v>
      </c>
      <c r="AC3920" s="1" t="s">
        <v>61</v>
      </c>
      <c r="AD3920" s="1" t="s">
        <v>42</v>
      </c>
      <c r="AE3920" s="1" t="s">
        <v>31</v>
      </c>
    </row>
    <row r="3921" spans="1:31" x14ac:dyDescent="0.25">
      <c r="A3921" s="1" t="s">
        <v>7982</v>
      </c>
      <c r="B3921" s="1" t="str">
        <f>IF(COUNTIF($A$2:A3921,A3921)&gt;1,"Duplicate","Unique")</f>
        <v>Unique</v>
      </c>
      <c r="C3921" s="1" t="s">
        <v>7983</v>
      </c>
      <c r="D3921" s="1" t="s">
        <v>207</v>
      </c>
      <c r="E3921" s="1" t="str">
        <f t="shared" si="428"/>
        <v>Submitted</v>
      </c>
      <c r="F3921" s="1" t="s">
        <v>47</v>
      </c>
      <c r="G3921" s="1">
        <v>30</v>
      </c>
      <c r="H3921" s="1" t="s">
        <v>36</v>
      </c>
      <c r="I3921" s="1" t="s">
        <v>25</v>
      </c>
      <c r="J3921" s="1" t="s">
        <v>70</v>
      </c>
      <c r="K3921" s="4">
        <v>1075388</v>
      </c>
      <c r="L3921" s="4" t="str">
        <f t="shared" si="429"/>
        <v>Submitted</v>
      </c>
      <c r="M3921" s="1">
        <v>373</v>
      </c>
      <c r="N3921" s="1" t="str">
        <f t="shared" si="430"/>
        <v>High_risk</v>
      </c>
      <c r="O3921" s="1" t="str">
        <f t="shared" si="431"/>
        <v>Excellent</v>
      </c>
      <c r="P3921" s="1" t="str">
        <f t="shared" si="432"/>
        <v>Submitted</v>
      </c>
      <c r="Q3921" s="1" t="str">
        <f t="shared" si="433"/>
        <v>Valid</v>
      </c>
      <c r="R3921" s="1" t="s">
        <v>6</v>
      </c>
      <c r="S3921" s="4">
        <v>4850415</v>
      </c>
      <c r="T3921" s="1">
        <v>10.6</v>
      </c>
      <c r="U3921" s="1">
        <v>120</v>
      </c>
      <c r="V3921" s="1">
        <v>40420.120000000003</v>
      </c>
      <c r="W3921" s="4">
        <f t="shared" si="434"/>
        <v>4284533.25</v>
      </c>
      <c r="X3921" s="1" t="s">
        <v>105</v>
      </c>
      <c r="Y3921" s="1" t="s">
        <v>106</v>
      </c>
      <c r="Z3921" s="8">
        <v>49383</v>
      </c>
      <c r="AA3921" s="8" t="str">
        <f>TEXT(Table2[[#This Row],[Application_Date]],"yyy")</f>
        <v>2035</v>
      </c>
      <c r="AB3921" s="8" t="str">
        <f>TEXT(Table2[[#This Row],[Application_Date]],"mmmm")</f>
        <v>March</v>
      </c>
      <c r="AC3921" s="1" t="s">
        <v>61</v>
      </c>
      <c r="AD3921" s="1" t="s">
        <v>30</v>
      </c>
      <c r="AE3921" s="1" t="s">
        <v>66</v>
      </c>
    </row>
    <row r="3922" spans="1:31" x14ac:dyDescent="0.25">
      <c r="A3922" s="1" t="s">
        <v>7984</v>
      </c>
      <c r="B3922" s="1" t="str">
        <f>IF(COUNTIF($A$2:A3922,A3922)&gt;1,"Duplicate","Unique")</f>
        <v>Unique</v>
      </c>
      <c r="C3922" s="1" t="s">
        <v>7985</v>
      </c>
      <c r="D3922" s="1" t="s">
        <v>262</v>
      </c>
      <c r="E3922" s="1" t="str">
        <f t="shared" si="428"/>
        <v>Submitted</v>
      </c>
      <c r="F3922" s="1" t="s">
        <v>47</v>
      </c>
      <c r="G3922" s="1">
        <v>31</v>
      </c>
      <c r="H3922" s="1" t="s">
        <v>24</v>
      </c>
      <c r="I3922" s="1" t="s">
        <v>25</v>
      </c>
      <c r="J3922" s="1" t="s">
        <v>37</v>
      </c>
      <c r="K3922" s="4">
        <v>2400735</v>
      </c>
      <c r="L3922" s="4" t="str">
        <f t="shared" si="429"/>
        <v>Submitted</v>
      </c>
      <c r="M3922" s="1">
        <v>845</v>
      </c>
      <c r="N3922" s="1" t="str">
        <f t="shared" si="430"/>
        <v>medium_risk</v>
      </c>
      <c r="O3922" s="1" t="str">
        <f t="shared" si="431"/>
        <v>Excellent</v>
      </c>
      <c r="P3922" s="1" t="str">
        <f t="shared" si="432"/>
        <v>Submitted</v>
      </c>
      <c r="Q3922" s="1" t="str">
        <f t="shared" si="433"/>
        <v>Valid</v>
      </c>
      <c r="R3922" s="1" t="s">
        <v>6</v>
      </c>
      <c r="S3922" s="4">
        <v>2135455</v>
      </c>
      <c r="T3922" s="1">
        <v>13.03</v>
      </c>
      <c r="U3922" s="1">
        <v>36</v>
      </c>
      <c r="V3922" s="1">
        <v>59318.19</v>
      </c>
      <c r="W3922" s="4">
        <f t="shared" si="434"/>
        <v>2318748.2208407666</v>
      </c>
      <c r="X3922" s="1" t="s">
        <v>39</v>
      </c>
      <c r="Y3922" s="1" t="s">
        <v>40</v>
      </c>
      <c r="Z3922" s="8">
        <v>49384</v>
      </c>
      <c r="AA3922" s="8" t="str">
        <f>TEXT(Table2[[#This Row],[Application_Date]],"yyy")</f>
        <v>2035</v>
      </c>
      <c r="AB3922" s="8" t="str">
        <f>TEXT(Table2[[#This Row],[Application_Date]],"mmmm")</f>
        <v>March</v>
      </c>
      <c r="AC3922" s="1" t="s">
        <v>61</v>
      </c>
      <c r="AD3922" s="1" t="s">
        <v>42</v>
      </c>
      <c r="AE3922" s="1" t="s">
        <v>43</v>
      </c>
    </row>
    <row r="3923" spans="1:31" x14ac:dyDescent="0.25">
      <c r="A3923" s="1" t="s">
        <v>7986</v>
      </c>
      <c r="B3923" s="1" t="str">
        <f>IF(COUNTIF($A$2:A3923,A3923)&gt;1,"Duplicate","Unique")</f>
        <v>Unique</v>
      </c>
      <c r="C3923" s="1" t="s">
        <v>7987</v>
      </c>
      <c r="D3923" s="1" t="s">
        <v>124</v>
      </c>
      <c r="E3923" s="1" t="str">
        <f t="shared" si="428"/>
        <v>Submitted</v>
      </c>
      <c r="F3923" s="1" t="s">
        <v>35</v>
      </c>
      <c r="G3923" s="1">
        <v>54</v>
      </c>
      <c r="H3923" s="1" t="s">
        <v>24</v>
      </c>
      <c r="I3923" s="1" t="s">
        <v>25</v>
      </c>
      <c r="J3923" s="1" t="s">
        <v>49</v>
      </c>
      <c r="K3923" s="4">
        <v>1189632</v>
      </c>
      <c r="L3923" s="4" t="str">
        <f t="shared" si="429"/>
        <v>Submitted</v>
      </c>
      <c r="M3923" s="1">
        <v>310</v>
      </c>
      <c r="N3923" s="1" t="str">
        <f t="shared" si="430"/>
        <v>High_risk</v>
      </c>
      <c r="O3923" s="1" t="str">
        <f t="shared" si="431"/>
        <v>Excellent</v>
      </c>
      <c r="P3923" s="1" t="str">
        <f t="shared" si="432"/>
        <v>Submitted</v>
      </c>
      <c r="Q3923" s="1" t="str">
        <f t="shared" si="433"/>
        <v>Valid</v>
      </c>
      <c r="R3923" s="1" t="s">
        <v>82</v>
      </c>
      <c r="S3923" s="4">
        <v>2016953</v>
      </c>
      <c r="T3923" s="1">
        <v>12.02</v>
      </c>
      <c r="U3923" s="1">
        <v>12</v>
      </c>
      <c r="V3923" s="1">
        <v>168079.42</v>
      </c>
      <c r="W3923" s="4">
        <f t="shared" si="434"/>
        <v>2020803.0414697758</v>
      </c>
      <c r="X3923" s="1" t="s">
        <v>28</v>
      </c>
      <c r="Y3923" s="1" t="s">
        <v>29</v>
      </c>
      <c r="Z3923" s="8">
        <v>49385</v>
      </c>
      <c r="AA3923" s="8" t="str">
        <f>TEXT(Table2[[#This Row],[Application_Date]],"yyy")</f>
        <v>2035</v>
      </c>
      <c r="AB3923" s="8" t="str">
        <f>TEXT(Table2[[#This Row],[Application_Date]],"mmmm")</f>
        <v>March</v>
      </c>
      <c r="AC3923" s="1" t="s">
        <v>61</v>
      </c>
      <c r="AD3923" s="1" t="s">
        <v>30</v>
      </c>
      <c r="AE3923" s="1" t="s">
        <v>62</v>
      </c>
    </row>
    <row r="3924" spans="1:31" x14ac:dyDescent="0.25">
      <c r="A3924" s="1" t="s">
        <v>7988</v>
      </c>
      <c r="B3924" s="1" t="str">
        <f>IF(COUNTIF($A$2:A3924,A3924)&gt;1,"Duplicate","Unique")</f>
        <v>Unique</v>
      </c>
      <c r="C3924" s="1" t="s">
        <v>7989</v>
      </c>
      <c r="D3924" s="1" t="s">
        <v>78</v>
      </c>
      <c r="E3924" s="1" t="str">
        <f t="shared" si="428"/>
        <v>Submitted</v>
      </c>
      <c r="F3924" s="1" t="s">
        <v>35</v>
      </c>
      <c r="G3924" s="1">
        <v>54</v>
      </c>
      <c r="H3924" s="1" t="s">
        <v>36</v>
      </c>
      <c r="I3924" s="1" t="s">
        <v>48</v>
      </c>
      <c r="J3924" s="1" t="s">
        <v>37</v>
      </c>
      <c r="K3924" s="4">
        <v>2146625</v>
      </c>
      <c r="L3924" s="4" t="str">
        <f t="shared" si="429"/>
        <v>Submitted</v>
      </c>
      <c r="M3924" s="1">
        <v>791</v>
      </c>
      <c r="N3924" s="1" t="str">
        <f t="shared" si="430"/>
        <v>medium_risk</v>
      </c>
      <c r="O3924" s="1" t="str">
        <f t="shared" si="431"/>
        <v>Excellent</v>
      </c>
      <c r="P3924" s="1" t="str">
        <f t="shared" si="432"/>
        <v>Submitted</v>
      </c>
      <c r="Q3924" s="1" t="str">
        <f t="shared" si="433"/>
        <v>Valid</v>
      </c>
      <c r="R3924" s="1" t="s">
        <v>70</v>
      </c>
      <c r="S3924" s="4">
        <v>89867</v>
      </c>
      <c r="T3924" s="1">
        <v>17.91</v>
      </c>
      <c r="U3924" s="1">
        <v>36</v>
      </c>
      <c r="V3924" s="1">
        <v>2496.31</v>
      </c>
      <c r="W3924" s="4">
        <f t="shared" si="434"/>
        <v>134126.4975000007</v>
      </c>
      <c r="X3924" s="1" t="s">
        <v>39</v>
      </c>
      <c r="Y3924" s="1" t="s">
        <v>40</v>
      </c>
      <c r="Z3924" s="8">
        <v>49386</v>
      </c>
      <c r="AA3924" s="8" t="str">
        <f>TEXT(Table2[[#This Row],[Application_Date]],"yyy")</f>
        <v>2035</v>
      </c>
      <c r="AB3924" s="8" t="str">
        <f>TEXT(Table2[[#This Row],[Application_Date]],"mmmm")</f>
        <v>March</v>
      </c>
      <c r="AC3924" s="1" t="s">
        <v>61</v>
      </c>
      <c r="AD3924" s="1" t="s">
        <v>42</v>
      </c>
      <c r="AE3924" s="1" t="s">
        <v>62</v>
      </c>
    </row>
    <row r="3925" spans="1:31" x14ac:dyDescent="0.25">
      <c r="A3925" s="1" t="s">
        <v>7990</v>
      </c>
      <c r="B3925" s="1" t="str">
        <f>IF(COUNTIF($A$2:A3925,A3925)&gt;1,"Duplicate","Unique")</f>
        <v>Unique</v>
      </c>
      <c r="C3925" s="1" t="s">
        <v>7991</v>
      </c>
      <c r="D3925" s="1" t="s">
        <v>1280</v>
      </c>
      <c r="E3925" s="1" t="str">
        <f t="shared" si="428"/>
        <v>Submitted</v>
      </c>
      <c r="F3925" s="1" t="s">
        <v>35</v>
      </c>
      <c r="G3925" s="1">
        <v>26</v>
      </c>
      <c r="H3925" s="1" t="s">
        <v>24</v>
      </c>
      <c r="I3925" s="1" t="s">
        <v>25</v>
      </c>
      <c r="J3925" s="1" t="s">
        <v>37</v>
      </c>
      <c r="K3925" s="4">
        <v>2331716</v>
      </c>
      <c r="L3925" s="4" t="str">
        <f t="shared" si="429"/>
        <v>Submitted</v>
      </c>
      <c r="M3925" s="1">
        <v>830</v>
      </c>
      <c r="N3925" s="1" t="str">
        <f t="shared" si="430"/>
        <v>medium_risk</v>
      </c>
      <c r="O3925" s="1" t="str">
        <f t="shared" si="431"/>
        <v>Excellent</v>
      </c>
      <c r="P3925" s="1" t="str">
        <f t="shared" si="432"/>
        <v>Submitted</v>
      </c>
      <c r="Q3925" s="1" t="str">
        <f t="shared" si="433"/>
        <v>Valid</v>
      </c>
      <c r="R3925" s="1" t="s">
        <v>27</v>
      </c>
      <c r="S3925" s="4">
        <v>0</v>
      </c>
      <c r="T3925" s="1">
        <v>17.13</v>
      </c>
      <c r="U3925" s="1">
        <v>12</v>
      </c>
      <c r="V3925" s="1">
        <v>20833.330000000002</v>
      </c>
      <c r="W3925" s="4">
        <f t="shared" si="434"/>
        <v>0</v>
      </c>
      <c r="X3925" s="1" t="s">
        <v>85</v>
      </c>
      <c r="Y3925" s="1" t="s">
        <v>86</v>
      </c>
      <c r="Z3925" s="8">
        <v>49387</v>
      </c>
      <c r="AA3925" s="8" t="str">
        <f>TEXT(Table2[[#This Row],[Application_Date]],"yyy")</f>
        <v>2035</v>
      </c>
      <c r="AB3925" s="8" t="str">
        <f>TEXT(Table2[[#This Row],[Application_Date]],"mmmm")</f>
        <v>March</v>
      </c>
      <c r="AC3925" s="1" t="s">
        <v>61</v>
      </c>
      <c r="AD3925" s="1" t="s">
        <v>42</v>
      </c>
      <c r="AE3925" s="1" t="s">
        <v>66</v>
      </c>
    </row>
    <row r="3926" spans="1:31" x14ac:dyDescent="0.25">
      <c r="A3926" s="1" t="s">
        <v>7992</v>
      </c>
      <c r="B3926" s="1" t="str">
        <f>IF(COUNTIF($A$2:A3926,A3926)&gt;1,"Duplicate","Unique")</f>
        <v>Unique</v>
      </c>
      <c r="C3926" s="1" t="s">
        <v>7993</v>
      </c>
      <c r="D3926" s="1" t="s">
        <v>366</v>
      </c>
      <c r="E3926" s="1" t="str">
        <f t="shared" si="428"/>
        <v>Submitted</v>
      </c>
      <c r="F3926" s="1" t="s">
        <v>35</v>
      </c>
      <c r="G3926" s="1">
        <v>58</v>
      </c>
      <c r="H3926" s="1" t="s">
        <v>24</v>
      </c>
      <c r="I3926" s="1" t="s">
        <v>25</v>
      </c>
      <c r="J3926" s="1" t="s">
        <v>70</v>
      </c>
      <c r="K3926" s="4">
        <v>1778685</v>
      </c>
      <c r="L3926" s="4" t="str">
        <f t="shared" si="429"/>
        <v>Submitted</v>
      </c>
      <c r="M3926" s="1">
        <v>414</v>
      </c>
      <c r="N3926" s="1" t="str">
        <f t="shared" si="430"/>
        <v>High_risk</v>
      </c>
      <c r="O3926" s="1" t="str">
        <f t="shared" si="431"/>
        <v>Excellent</v>
      </c>
      <c r="P3926" s="1" t="str">
        <f t="shared" si="432"/>
        <v>Submitted</v>
      </c>
      <c r="Q3926" s="1" t="str">
        <f t="shared" si="433"/>
        <v>Valid</v>
      </c>
      <c r="R3926" s="1" t="s">
        <v>6</v>
      </c>
      <c r="S3926" s="4">
        <v>4765350</v>
      </c>
      <c r="T3926" s="1">
        <v>15.13</v>
      </c>
      <c r="U3926" s="1">
        <v>12</v>
      </c>
      <c r="V3926" s="1">
        <v>397112.5</v>
      </c>
      <c r="W3926" s="4">
        <f t="shared" si="434"/>
        <v>6008649.0663156565</v>
      </c>
      <c r="X3926" s="1" t="s">
        <v>95</v>
      </c>
      <c r="Y3926" s="1" t="s">
        <v>96</v>
      </c>
      <c r="Z3926" s="8">
        <v>49388</v>
      </c>
      <c r="AA3926" s="8" t="str">
        <f>TEXT(Table2[[#This Row],[Application_Date]],"yyy")</f>
        <v>2035</v>
      </c>
      <c r="AB3926" s="8" t="str">
        <f>TEXT(Table2[[#This Row],[Application_Date]],"mmmm")</f>
        <v>March</v>
      </c>
      <c r="AC3926" s="1" t="s">
        <v>61</v>
      </c>
      <c r="AD3926" s="1" t="s">
        <v>42</v>
      </c>
      <c r="AE3926" s="1" t="s">
        <v>66</v>
      </c>
    </row>
    <row r="3927" spans="1:31" x14ac:dyDescent="0.25">
      <c r="A3927" s="1" t="s">
        <v>7994</v>
      </c>
      <c r="B3927" s="1" t="str">
        <f>IF(COUNTIF($A$2:A3927,A3927)&gt;1,"Duplicate","Unique")</f>
        <v>Unique</v>
      </c>
      <c r="C3927" s="1" t="s">
        <v>7995</v>
      </c>
      <c r="D3927" s="1" t="s">
        <v>392</v>
      </c>
      <c r="E3927" s="1" t="str">
        <f t="shared" si="428"/>
        <v>Submitted</v>
      </c>
      <c r="F3927" s="1" t="s">
        <v>47</v>
      </c>
      <c r="G3927" s="1">
        <v>23</v>
      </c>
      <c r="H3927" s="1" t="s">
        <v>36</v>
      </c>
      <c r="I3927" s="1" t="s">
        <v>48</v>
      </c>
      <c r="J3927" s="1" t="s">
        <v>49</v>
      </c>
      <c r="K3927" s="4">
        <v>1798385</v>
      </c>
      <c r="L3927" s="4" t="str">
        <f t="shared" si="429"/>
        <v>Submitted</v>
      </c>
      <c r="M3927" s="1">
        <v>546</v>
      </c>
      <c r="N3927" s="1" t="str">
        <f t="shared" si="430"/>
        <v>High_risk</v>
      </c>
      <c r="O3927" s="1" t="str">
        <f t="shared" si="431"/>
        <v>Excellent</v>
      </c>
      <c r="P3927" s="1" t="str">
        <f t="shared" si="432"/>
        <v>Submitted</v>
      </c>
      <c r="Q3927" s="1" t="str">
        <f t="shared" si="433"/>
        <v>Valid</v>
      </c>
      <c r="R3927" s="1" t="s">
        <v>38</v>
      </c>
      <c r="S3927" s="4">
        <v>2999353</v>
      </c>
      <c r="T3927" s="1">
        <v>10.28</v>
      </c>
      <c r="U3927" s="1">
        <v>36</v>
      </c>
      <c r="V3927" s="1">
        <v>83315.360000000001</v>
      </c>
      <c r="W3927" s="4">
        <f t="shared" si="434"/>
        <v>2569445.7372104395</v>
      </c>
      <c r="X3927" s="1" t="s">
        <v>85</v>
      </c>
      <c r="Y3927" s="1" t="s">
        <v>86</v>
      </c>
      <c r="Z3927" s="8">
        <v>49389</v>
      </c>
      <c r="AA3927" s="8" t="str">
        <f>TEXT(Table2[[#This Row],[Application_Date]],"yyy")</f>
        <v>2035</v>
      </c>
      <c r="AB3927" s="8" t="str">
        <f>TEXT(Table2[[#This Row],[Application_Date]],"mmmm")</f>
        <v>March</v>
      </c>
      <c r="AC3927" s="1" t="s">
        <v>52</v>
      </c>
      <c r="AD3927" s="1" t="s">
        <v>42</v>
      </c>
      <c r="AE3927" s="1" t="s">
        <v>43</v>
      </c>
    </row>
    <row r="3928" spans="1:31" x14ac:dyDescent="0.25">
      <c r="A3928" s="1" t="s">
        <v>7996</v>
      </c>
      <c r="B3928" s="1" t="str">
        <f>IF(COUNTIF($A$2:A3928,A3928)&gt;1,"Duplicate","Unique")</f>
        <v>Unique</v>
      </c>
      <c r="C3928" s="1" t="s">
        <v>7997</v>
      </c>
      <c r="D3928" s="1" t="s">
        <v>234</v>
      </c>
      <c r="E3928" s="1" t="str">
        <f t="shared" si="428"/>
        <v>Submitted</v>
      </c>
      <c r="F3928" s="1" t="s">
        <v>35</v>
      </c>
      <c r="G3928" s="1">
        <v>39</v>
      </c>
      <c r="H3928" s="1" t="s">
        <v>36</v>
      </c>
      <c r="I3928" s="1" t="s">
        <v>25</v>
      </c>
      <c r="J3928" s="1" t="s">
        <v>70</v>
      </c>
      <c r="K3928" s="4">
        <v>2424110</v>
      </c>
      <c r="L3928" s="4" t="str">
        <f t="shared" si="429"/>
        <v>Submitted</v>
      </c>
      <c r="M3928" s="1">
        <v>352</v>
      </c>
      <c r="N3928" s="1" t="str">
        <f t="shared" si="430"/>
        <v>High_risk</v>
      </c>
      <c r="O3928" s="1" t="str">
        <f t="shared" si="431"/>
        <v>Excellent</v>
      </c>
      <c r="P3928" s="1" t="str">
        <f t="shared" si="432"/>
        <v>Submitted</v>
      </c>
      <c r="Q3928" s="1" t="str">
        <f t="shared" si="433"/>
        <v>Valid</v>
      </c>
      <c r="R3928" s="1" t="s">
        <v>70</v>
      </c>
      <c r="S3928" s="4">
        <v>1223523</v>
      </c>
      <c r="T3928" s="1">
        <v>12.14</v>
      </c>
      <c r="U3928" s="1">
        <v>60</v>
      </c>
      <c r="V3928" s="1">
        <v>20392.05</v>
      </c>
      <c r="W3928" s="4">
        <f t="shared" si="434"/>
        <v>1237797.4350000001</v>
      </c>
      <c r="X3928" s="1" t="s">
        <v>95</v>
      </c>
      <c r="Y3928" s="1" t="s">
        <v>96</v>
      </c>
      <c r="Z3928" s="8">
        <v>49390</v>
      </c>
      <c r="AA3928" s="8" t="str">
        <f>TEXT(Table2[[#This Row],[Application_Date]],"yyy")</f>
        <v>2035</v>
      </c>
      <c r="AB3928" s="8" t="str">
        <f>TEXT(Table2[[#This Row],[Application_Date]],"mmmm")</f>
        <v>March</v>
      </c>
      <c r="AC3928" s="1" t="s">
        <v>52</v>
      </c>
      <c r="AD3928" s="1" t="s">
        <v>42</v>
      </c>
      <c r="AE3928" s="1" t="s">
        <v>66</v>
      </c>
    </row>
    <row r="3929" spans="1:31" x14ac:dyDescent="0.25">
      <c r="A3929" s="1" t="s">
        <v>7998</v>
      </c>
      <c r="B3929" s="1" t="str">
        <f>IF(COUNTIF($A$2:A3929,A3929)&gt;1,"Duplicate","Unique")</f>
        <v>Unique</v>
      </c>
      <c r="C3929" s="1" t="s">
        <v>7999</v>
      </c>
      <c r="D3929" s="1" t="s">
        <v>489</v>
      </c>
      <c r="E3929" s="1" t="str">
        <f t="shared" si="428"/>
        <v>Submitted</v>
      </c>
      <c r="F3929" s="1" t="s">
        <v>47</v>
      </c>
      <c r="G3929" s="1">
        <v>57</v>
      </c>
      <c r="H3929" s="1" t="s">
        <v>24</v>
      </c>
      <c r="I3929" s="1" t="s">
        <v>25</v>
      </c>
      <c r="J3929" s="1" t="s">
        <v>26</v>
      </c>
      <c r="K3929" s="4">
        <v>1588756</v>
      </c>
      <c r="L3929" s="4" t="str">
        <f t="shared" si="429"/>
        <v>Submitted</v>
      </c>
      <c r="M3929" s="1">
        <v>421</v>
      </c>
      <c r="N3929" s="1" t="str">
        <f t="shared" si="430"/>
        <v>High_risk</v>
      </c>
      <c r="O3929" s="1" t="str">
        <f t="shared" si="431"/>
        <v>Excellent</v>
      </c>
      <c r="P3929" s="1" t="str">
        <f t="shared" si="432"/>
        <v>Submitted</v>
      </c>
      <c r="Q3929" s="1" t="str">
        <f t="shared" si="433"/>
        <v>Valid</v>
      </c>
      <c r="R3929" s="1" t="s">
        <v>82</v>
      </c>
      <c r="S3929" s="4">
        <v>640601</v>
      </c>
      <c r="T3929" s="1">
        <v>11.65</v>
      </c>
      <c r="U3929" s="1">
        <v>120</v>
      </c>
      <c r="V3929" s="1">
        <v>5338.34</v>
      </c>
      <c r="W3929" s="4">
        <f t="shared" si="434"/>
        <v>621916.8041666667</v>
      </c>
      <c r="X3929" s="1" t="s">
        <v>105</v>
      </c>
      <c r="Y3929" s="1" t="s">
        <v>106</v>
      </c>
      <c r="Z3929" s="8">
        <v>49391</v>
      </c>
      <c r="AA3929" s="8" t="str">
        <f>TEXT(Table2[[#This Row],[Application_Date]],"yyy")</f>
        <v>2035</v>
      </c>
      <c r="AB3929" s="8" t="str">
        <f>TEXT(Table2[[#This Row],[Application_Date]],"mmmm")</f>
        <v>March</v>
      </c>
      <c r="AC3929" s="1" t="s">
        <v>52</v>
      </c>
      <c r="AD3929" s="1" t="s">
        <v>42</v>
      </c>
      <c r="AE3929" s="1" t="s">
        <v>66</v>
      </c>
    </row>
    <row r="3930" spans="1:31" x14ac:dyDescent="0.25">
      <c r="A3930" s="1" t="s">
        <v>8000</v>
      </c>
      <c r="B3930" s="1" t="str">
        <f>IF(COUNTIF($A$2:A3930,A3930)&gt;1,"Duplicate","Unique")</f>
        <v>Unique</v>
      </c>
      <c r="C3930" s="1" t="s">
        <v>8001</v>
      </c>
      <c r="D3930" s="1" t="s">
        <v>163</v>
      </c>
      <c r="E3930" s="1" t="str">
        <f t="shared" si="428"/>
        <v>Submitted</v>
      </c>
      <c r="F3930" s="1" t="s">
        <v>35</v>
      </c>
      <c r="G3930" s="1">
        <v>32</v>
      </c>
      <c r="H3930" s="1" t="s">
        <v>24</v>
      </c>
      <c r="I3930" s="1" t="s">
        <v>25</v>
      </c>
      <c r="J3930" s="1" t="s">
        <v>26</v>
      </c>
      <c r="K3930" s="4">
        <v>2067154</v>
      </c>
      <c r="L3930" s="4" t="str">
        <f t="shared" si="429"/>
        <v>Submitted</v>
      </c>
      <c r="M3930" s="1">
        <v>387</v>
      </c>
      <c r="N3930" s="1" t="str">
        <f t="shared" si="430"/>
        <v>High_risk</v>
      </c>
      <c r="O3930" s="1" t="str">
        <f t="shared" si="431"/>
        <v>Excellent</v>
      </c>
      <c r="P3930" s="1" t="str">
        <f t="shared" si="432"/>
        <v>Submitted</v>
      </c>
      <c r="Q3930" s="1" t="str">
        <f t="shared" si="433"/>
        <v>Valid</v>
      </c>
      <c r="R3930" s="1" t="s">
        <v>82</v>
      </c>
      <c r="S3930" s="4">
        <v>188952</v>
      </c>
      <c r="T3930" s="1">
        <v>16.809999999999999</v>
      </c>
      <c r="U3930" s="1">
        <v>36</v>
      </c>
      <c r="V3930" s="1">
        <v>5248.67</v>
      </c>
      <c r="W3930" s="4">
        <f t="shared" si="434"/>
        <v>264690.26000000536</v>
      </c>
      <c r="X3930" s="1" t="s">
        <v>59</v>
      </c>
      <c r="Y3930" s="1" t="s">
        <v>60</v>
      </c>
      <c r="Z3930" s="8">
        <v>49392</v>
      </c>
      <c r="AA3930" s="8" t="str">
        <f>TEXT(Table2[[#This Row],[Application_Date]],"yyy")</f>
        <v>2035</v>
      </c>
      <c r="AB3930" s="8" t="str">
        <f>TEXT(Table2[[#This Row],[Application_Date]],"mmmm")</f>
        <v>March</v>
      </c>
      <c r="AC3930" s="1" t="s">
        <v>52</v>
      </c>
      <c r="AD3930" s="1" t="s">
        <v>30</v>
      </c>
      <c r="AE3930" s="1" t="s">
        <v>66</v>
      </c>
    </row>
    <row r="3931" spans="1:31" x14ac:dyDescent="0.25">
      <c r="A3931" s="1" t="s">
        <v>8002</v>
      </c>
      <c r="B3931" s="1" t="str">
        <f>IF(COUNTIF($A$2:A3931,A3931)&gt;1,"Duplicate","Unique")</f>
        <v>Unique</v>
      </c>
      <c r="C3931" s="1" t="s">
        <v>8003</v>
      </c>
      <c r="D3931" s="1" t="s">
        <v>279</v>
      </c>
      <c r="E3931" s="1" t="str">
        <f t="shared" si="428"/>
        <v>Submitted</v>
      </c>
      <c r="F3931" s="1" t="s">
        <v>47</v>
      </c>
      <c r="G3931" s="1">
        <v>50</v>
      </c>
      <c r="H3931" s="1" t="s">
        <v>24</v>
      </c>
      <c r="I3931" s="1" t="s">
        <v>48</v>
      </c>
      <c r="J3931" s="1" t="s">
        <v>26</v>
      </c>
      <c r="K3931" s="4">
        <v>1948774</v>
      </c>
      <c r="L3931" s="4" t="str">
        <f t="shared" si="429"/>
        <v>Submitted</v>
      </c>
      <c r="M3931" s="1">
        <v>313</v>
      </c>
      <c r="N3931" s="1" t="str">
        <f t="shared" si="430"/>
        <v>High_risk</v>
      </c>
      <c r="O3931" s="1" t="str">
        <f t="shared" si="431"/>
        <v>Excellent</v>
      </c>
      <c r="P3931" s="1" t="str">
        <f t="shared" si="432"/>
        <v>Submitted</v>
      </c>
      <c r="Q3931" s="1" t="str">
        <f t="shared" si="433"/>
        <v>Valid</v>
      </c>
      <c r="R3931" s="1" t="s">
        <v>27</v>
      </c>
      <c r="S3931" s="4">
        <v>3293690</v>
      </c>
      <c r="T3931" s="1">
        <v>15.56</v>
      </c>
      <c r="U3931" s="1">
        <v>24</v>
      </c>
      <c r="V3931" s="1">
        <v>137237.07999999999</v>
      </c>
      <c r="W3931" s="4">
        <f t="shared" si="434"/>
        <v>4270818.042541218</v>
      </c>
      <c r="X3931" s="1" t="s">
        <v>39</v>
      </c>
      <c r="Y3931" s="1" t="s">
        <v>40</v>
      </c>
      <c r="Z3931" s="8">
        <v>49393</v>
      </c>
      <c r="AA3931" s="8" t="str">
        <f>TEXT(Table2[[#This Row],[Application_Date]],"yyy")</f>
        <v>2035</v>
      </c>
      <c r="AB3931" s="8" t="str">
        <f>TEXT(Table2[[#This Row],[Application_Date]],"mmmm")</f>
        <v>March</v>
      </c>
      <c r="AC3931" s="1" t="s">
        <v>61</v>
      </c>
      <c r="AD3931" s="1" t="s">
        <v>30</v>
      </c>
      <c r="AE3931" s="1" t="s">
        <v>43</v>
      </c>
    </row>
    <row r="3932" spans="1:31" x14ac:dyDescent="0.25">
      <c r="A3932" s="1" t="s">
        <v>8004</v>
      </c>
      <c r="B3932" s="1" t="str">
        <f>IF(COUNTIF($A$2:A3932,A3932)&gt;1,"Duplicate","Unique")</f>
        <v>Unique</v>
      </c>
      <c r="C3932" s="1" t="s">
        <v>8005</v>
      </c>
      <c r="D3932" s="1" t="s">
        <v>166</v>
      </c>
      <c r="E3932" s="1" t="str">
        <f t="shared" si="428"/>
        <v>Submitted</v>
      </c>
      <c r="F3932" s="1" t="s">
        <v>47</v>
      </c>
      <c r="G3932" s="1">
        <v>44</v>
      </c>
      <c r="H3932" s="1" t="s">
        <v>24</v>
      </c>
      <c r="I3932" s="1" t="s">
        <v>25</v>
      </c>
      <c r="J3932" s="1" t="s">
        <v>70</v>
      </c>
      <c r="K3932" s="4">
        <v>2147005</v>
      </c>
      <c r="L3932" s="4" t="str">
        <f t="shared" si="429"/>
        <v>Submitted</v>
      </c>
      <c r="M3932" s="1">
        <v>850</v>
      </c>
      <c r="N3932" s="1" t="str">
        <f t="shared" si="430"/>
        <v>medium_risk</v>
      </c>
      <c r="O3932" s="1" t="str">
        <f t="shared" si="431"/>
        <v>Excellent</v>
      </c>
      <c r="P3932" s="1" t="str">
        <f t="shared" si="432"/>
        <v>Submitted</v>
      </c>
      <c r="Q3932" s="1" t="str">
        <f t="shared" si="433"/>
        <v>Valid</v>
      </c>
      <c r="R3932" s="1" t="s">
        <v>6</v>
      </c>
      <c r="S3932" s="4">
        <v>2364213</v>
      </c>
      <c r="T3932" s="1">
        <v>7.81</v>
      </c>
      <c r="U3932" s="1">
        <v>180</v>
      </c>
      <c r="V3932" s="1">
        <v>13134.52</v>
      </c>
      <c r="W3932" s="4">
        <f t="shared" si="434"/>
        <v>1538708.6274999999</v>
      </c>
      <c r="X3932" s="1" t="s">
        <v>95</v>
      </c>
      <c r="Y3932" s="1" t="s">
        <v>96</v>
      </c>
      <c r="Z3932" s="8">
        <v>49394</v>
      </c>
      <c r="AA3932" s="8" t="str">
        <f>TEXT(Table2[[#This Row],[Application_Date]],"yyy")</f>
        <v>2035</v>
      </c>
      <c r="AB3932" s="8" t="str">
        <f>TEXT(Table2[[#This Row],[Application_Date]],"mmmm")</f>
        <v>March</v>
      </c>
      <c r="AC3932" s="1" t="s">
        <v>41</v>
      </c>
      <c r="AD3932" s="1" t="s">
        <v>42</v>
      </c>
      <c r="AE3932" s="1" t="s">
        <v>62</v>
      </c>
    </row>
    <row r="3933" spans="1:31" x14ac:dyDescent="0.25">
      <c r="A3933" s="1" t="s">
        <v>8006</v>
      </c>
      <c r="B3933" s="1" t="str">
        <f>IF(COUNTIF($A$2:A3933,A3933)&gt;1,"Duplicate","Unique")</f>
        <v>Unique</v>
      </c>
      <c r="C3933" s="1" t="s">
        <v>8007</v>
      </c>
      <c r="D3933" s="1" t="s">
        <v>229</v>
      </c>
      <c r="E3933" s="1" t="str">
        <f t="shared" si="428"/>
        <v>Submitted</v>
      </c>
      <c r="F3933" s="1" t="s">
        <v>35</v>
      </c>
      <c r="G3933" s="1">
        <v>56</v>
      </c>
      <c r="H3933" s="1" t="s">
        <v>36</v>
      </c>
      <c r="I3933" s="1" t="s">
        <v>48</v>
      </c>
      <c r="J3933" s="1" t="s">
        <v>70</v>
      </c>
      <c r="K3933" s="4">
        <v>1317954</v>
      </c>
      <c r="L3933" s="4" t="str">
        <f t="shared" si="429"/>
        <v>Submitted</v>
      </c>
      <c r="M3933" s="1">
        <v>802</v>
      </c>
      <c r="N3933" s="1" t="str">
        <f t="shared" si="430"/>
        <v>medium_risk</v>
      </c>
      <c r="O3933" s="1" t="str">
        <f t="shared" si="431"/>
        <v>Excellent</v>
      </c>
      <c r="P3933" s="1" t="str">
        <f t="shared" si="432"/>
        <v>Submitted</v>
      </c>
      <c r="Q3933" s="1" t="str">
        <f t="shared" si="433"/>
        <v>Valid</v>
      </c>
      <c r="R3933" s="1" t="s">
        <v>27</v>
      </c>
      <c r="S3933" s="4">
        <v>483182</v>
      </c>
      <c r="T3933" s="1">
        <v>17.559999999999999</v>
      </c>
      <c r="U3933" s="1">
        <v>36</v>
      </c>
      <c r="V3933" s="1">
        <v>13421.72</v>
      </c>
      <c r="W3933" s="4">
        <f t="shared" si="434"/>
        <v>707056.32666667225</v>
      </c>
      <c r="X3933" s="1" t="s">
        <v>85</v>
      </c>
      <c r="Y3933" s="1" t="s">
        <v>86</v>
      </c>
      <c r="Z3933" s="8">
        <v>49395</v>
      </c>
      <c r="AA3933" s="8" t="str">
        <f>TEXT(Table2[[#This Row],[Application_Date]],"yyy")</f>
        <v>2035</v>
      </c>
      <c r="AB3933" s="8" t="str">
        <f>TEXT(Table2[[#This Row],[Application_Date]],"mmmm")</f>
        <v>March</v>
      </c>
      <c r="AC3933" s="1" t="s">
        <v>61</v>
      </c>
      <c r="AD3933" s="1" t="s">
        <v>30</v>
      </c>
      <c r="AE3933" s="1" t="s">
        <v>43</v>
      </c>
    </row>
    <row r="3934" spans="1:31" x14ac:dyDescent="0.25">
      <c r="A3934" s="1" t="s">
        <v>8008</v>
      </c>
      <c r="B3934" s="1" t="str">
        <f>IF(COUNTIF($A$2:A3934,A3934)&gt;1,"Duplicate","Unique")</f>
        <v>Unique</v>
      </c>
      <c r="C3934" s="1" t="s">
        <v>8009</v>
      </c>
      <c r="D3934" s="1" t="s">
        <v>204</v>
      </c>
      <c r="E3934" s="1" t="str">
        <f t="shared" si="428"/>
        <v>Submitted</v>
      </c>
      <c r="F3934" s="1" t="s">
        <v>35</v>
      </c>
      <c r="G3934" s="1">
        <v>35</v>
      </c>
      <c r="H3934" s="1" t="s">
        <v>24</v>
      </c>
      <c r="I3934" s="1" t="s">
        <v>48</v>
      </c>
      <c r="J3934" s="1" t="s">
        <v>49</v>
      </c>
      <c r="K3934" s="4">
        <v>2031726</v>
      </c>
      <c r="L3934" s="4" t="str">
        <f t="shared" si="429"/>
        <v>Submitted</v>
      </c>
      <c r="M3934" s="1">
        <v>698</v>
      </c>
      <c r="N3934" s="1" t="str">
        <f t="shared" si="430"/>
        <v>low_risk</v>
      </c>
      <c r="O3934" s="1" t="str">
        <f t="shared" si="431"/>
        <v>Excellent</v>
      </c>
      <c r="P3934" s="1" t="str">
        <f t="shared" si="432"/>
        <v>Submitted</v>
      </c>
      <c r="Q3934" s="1" t="str">
        <f t="shared" si="433"/>
        <v>Valid</v>
      </c>
      <c r="R3934" s="1" t="s">
        <v>6</v>
      </c>
      <c r="S3934" s="4">
        <v>2683936</v>
      </c>
      <c r="T3934" s="1">
        <v>17.43</v>
      </c>
      <c r="U3934" s="1">
        <v>120</v>
      </c>
      <c r="V3934" s="1">
        <v>22366.13</v>
      </c>
      <c r="W3934" s="4">
        <f t="shared" si="434"/>
        <v>3898417.0399999996</v>
      </c>
      <c r="X3934" s="1" t="s">
        <v>95</v>
      </c>
      <c r="Y3934" s="1" t="s">
        <v>96</v>
      </c>
      <c r="Z3934" s="8">
        <v>49396</v>
      </c>
      <c r="AA3934" s="8" t="str">
        <f>TEXT(Table2[[#This Row],[Application_Date]],"yyy")</f>
        <v>2035</v>
      </c>
      <c r="AB3934" s="8" t="str">
        <f>TEXT(Table2[[#This Row],[Application_Date]],"mmmm")</f>
        <v>March</v>
      </c>
      <c r="AC3934" s="1" t="s">
        <v>52</v>
      </c>
      <c r="AD3934" s="1" t="s">
        <v>42</v>
      </c>
      <c r="AE3934" s="1" t="s">
        <v>66</v>
      </c>
    </row>
    <row r="3935" spans="1:31" x14ac:dyDescent="0.25">
      <c r="A3935" s="1" t="s">
        <v>8010</v>
      </c>
      <c r="B3935" s="1" t="str">
        <f>IF(COUNTIF($A$2:A3935,A3935)&gt;1,"Duplicate","Unique")</f>
        <v>Unique</v>
      </c>
      <c r="C3935" s="1" t="s">
        <v>8011</v>
      </c>
      <c r="D3935" s="1" t="s">
        <v>575</v>
      </c>
      <c r="E3935" s="1" t="str">
        <f t="shared" si="428"/>
        <v>Submitted</v>
      </c>
      <c r="F3935" s="1" t="s">
        <v>47</v>
      </c>
      <c r="G3935" s="1">
        <v>48</v>
      </c>
      <c r="H3935" s="1" t="s">
        <v>24</v>
      </c>
      <c r="I3935" s="1" t="s">
        <v>48</v>
      </c>
      <c r="J3935" s="1" t="s">
        <v>49</v>
      </c>
      <c r="K3935" s="4">
        <v>2333891</v>
      </c>
      <c r="L3935" s="4" t="str">
        <f t="shared" si="429"/>
        <v>Submitted</v>
      </c>
      <c r="M3935" s="1">
        <v>624</v>
      </c>
      <c r="N3935" s="1" t="str">
        <f t="shared" si="430"/>
        <v>low_risk</v>
      </c>
      <c r="O3935" s="1" t="str">
        <f t="shared" si="431"/>
        <v>Excellent</v>
      </c>
      <c r="P3935" s="1" t="str">
        <f t="shared" si="432"/>
        <v>Submitted</v>
      </c>
      <c r="Q3935" s="1" t="str">
        <f t="shared" si="433"/>
        <v>Valid</v>
      </c>
      <c r="R3935" s="1" t="s">
        <v>82</v>
      </c>
      <c r="S3935" s="4">
        <v>921861</v>
      </c>
      <c r="T3935" s="1">
        <v>18.59</v>
      </c>
      <c r="U3935" s="1">
        <v>36</v>
      </c>
      <c r="V3935" s="1">
        <v>25607.25</v>
      </c>
      <c r="W3935" s="4">
        <f t="shared" si="434"/>
        <v>1428116.3325000033</v>
      </c>
      <c r="X3935" s="1" t="s">
        <v>105</v>
      </c>
      <c r="Y3935" s="1" t="s">
        <v>106</v>
      </c>
      <c r="Z3935" s="8">
        <v>49397</v>
      </c>
      <c r="AA3935" s="8" t="str">
        <f>TEXT(Table2[[#This Row],[Application_Date]],"yyy")</f>
        <v>2035</v>
      </c>
      <c r="AB3935" s="8" t="str">
        <f>TEXT(Table2[[#This Row],[Application_Date]],"mmmm")</f>
        <v>March</v>
      </c>
      <c r="AC3935" s="1" t="s">
        <v>61</v>
      </c>
      <c r="AD3935" s="1" t="s">
        <v>30</v>
      </c>
      <c r="AE3935" s="1" t="s">
        <v>62</v>
      </c>
    </row>
    <row r="3936" spans="1:31" x14ac:dyDescent="0.25">
      <c r="A3936" s="1" t="s">
        <v>8012</v>
      </c>
      <c r="B3936" s="1" t="str">
        <f>IF(COUNTIF($A$2:A3936,A3936)&gt;1,"Duplicate","Unique")</f>
        <v>Unique</v>
      </c>
      <c r="C3936" s="1" t="s">
        <v>8013</v>
      </c>
      <c r="D3936" s="1" t="s">
        <v>214</v>
      </c>
      <c r="E3936" s="1" t="str">
        <f t="shared" si="428"/>
        <v>Submitted</v>
      </c>
      <c r="F3936" s="1" t="s">
        <v>35</v>
      </c>
      <c r="G3936" s="1">
        <v>23</v>
      </c>
      <c r="H3936" s="1" t="s">
        <v>24</v>
      </c>
      <c r="I3936" s="1" t="s">
        <v>25</v>
      </c>
      <c r="J3936" s="1" t="s">
        <v>26</v>
      </c>
      <c r="K3936" s="4">
        <v>1044027</v>
      </c>
      <c r="L3936" s="4" t="str">
        <f t="shared" si="429"/>
        <v>Submitted</v>
      </c>
      <c r="M3936" s="1">
        <v>568</v>
      </c>
      <c r="N3936" s="1" t="str">
        <f t="shared" si="430"/>
        <v>High_risk</v>
      </c>
      <c r="O3936" s="1" t="str">
        <f t="shared" si="431"/>
        <v>Excellent</v>
      </c>
      <c r="P3936" s="1" t="str">
        <f t="shared" si="432"/>
        <v>Submitted</v>
      </c>
      <c r="Q3936" s="1" t="str">
        <f t="shared" si="433"/>
        <v>Valid</v>
      </c>
      <c r="R3936" s="1" t="s">
        <v>70</v>
      </c>
      <c r="S3936" s="4">
        <v>1149522</v>
      </c>
      <c r="T3936" s="1">
        <v>11.4</v>
      </c>
      <c r="U3936" s="1">
        <v>180</v>
      </c>
      <c r="V3936" s="1">
        <v>6386.23</v>
      </c>
      <c r="W3936" s="4">
        <f t="shared" si="434"/>
        <v>1092045.9000000001</v>
      </c>
      <c r="X3936" s="1" t="s">
        <v>39</v>
      </c>
      <c r="Y3936" s="1" t="s">
        <v>40</v>
      </c>
      <c r="Z3936" s="8">
        <v>49398</v>
      </c>
      <c r="AA3936" s="8" t="str">
        <f>TEXT(Table2[[#This Row],[Application_Date]],"yyy")</f>
        <v>2035</v>
      </c>
      <c r="AB3936" s="8" t="str">
        <f>TEXT(Table2[[#This Row],[Application_Date]],"mmmm")</f>
        <v>March</v>
      </c>
      <c r="AC3936" s="1" t="s">
        <v>41</v>
      </c>
      <c r="AD3936" s="1" t="s">
        <v>30</v>
      </c>
      <c r="AE3936" s="1" t="s">
        <v>31</v>
      </c>
    </row>
    <row r="3937" spans="1:31" x14ac:dyDescent="0.25">
      <c r="A3937" s="1" t="s">
        <v>8014</v>
      </c>
      <c r="B3937" s="1" t="str">
        <f>IF(COUNTIF($A$2:A3937,A3937)&gt;1,"Duplicate","Unique")</f>
        <v>Unique</v>
      </c>
      <c r="C3937" s="1" t="s">
        <v>8015</v>
      </c>
      <c r="D3937" s="1" t="s">
        <v>361</v>
      </c>
      <c r="E3937" s="1" t="str">
        <f t="shared" si="428"/>
        <v>Submitted</v>
      </c>
      <c r="F3937" s="1" t="s">
        <v>47</v>
      </c>
      <c r="G3937" s="1">
        <v>48</v>
      </c>
      <c r="H3937" s="1" t="s">
        <v>36</v>
      </c>
      <c r="I3937" s="1" t="s">
        <v>48</v>
      </c>
      <c r="J3937" s="1" t="s">
        <v>37</v>
      </c>
      <c r="K3937" s="4">
        <v>1304714</v>
      </c>
      <c r="L3937" s="4" t="str">
        <f t="shared" si="429"/>
        <v>Submitted</v>
      </c>
      <c r="M3937" s="1">
        <v>397</v>
      </c>
      <c r="N3937" s="1" t="str">
        <f t="shared" si="430"/>
        <v>High_risk</v>
      </c>
      <c r="O3937" s="1" t="str">
        <f t="shared" si="431"/>
        <v>Excellent</v>
      </c>
      <c r="P3937" s="1" t="str">
        <f t="shared" si="432"/>
        <v>Submitted</v>
      </c>
      <c r="Q3937" s="1" t="str">
        <f t="shared" si="433"/>
        <v>Valid</v>
      </c>
      <c r="R3937" s="1" t="s">
        <v>82</v>
      </c>
      <c r="S3937" s="4">
        <v>2937687</v>
      </c>
      <c r="T3937" s="1">
        <v>14.83</v>
      </c>
      <c r="U3937" s="1">
        <v>120</v>
      </c>
      <c r="V3937" s="1">
        <v>24480.720000000001</v>
      </c>
      <c r="W3937" s="4">
        <f t="shared" si="434"/>
        <v>3630491.5175000001</v>
      </c>
      <c r="X3937" s="1" t="s">
        <v>85</v>
      </c>
      <c r="Y3937" s="1" t="s">
        <v>86</v>
      </c>
      <c r="Z3937" s="8">
        <v>49399</v>
      </c>
      <c r="AA3937" s="8" t="str">
        <f>TEXT(Table2[[#This Row],[Application_Date]],"yyy")</f>
        <v>2035</v>
      </c>
      <c r="AB3937" s="8" t="str">
        <f>TEXT(Table2[[#This Row],[Application_Date]],"mmmm")</f>
        <v>March</v>
      </c>
      <c r="AC3937" s="1" t="s">
        <v>61</v>
      </c>
      <c r="AD3937" s="1" t="s">
        <v>30</v>
      </c>
      <c r="AE3937" s="1" t="s">
        <v>31</v>
      </c>
    </row>
    <row r="3938" spans="1:31" x14ac:dyDescent="0.25">
      <c r="A3938" s="1" t="s">
        <v>8016</v>
      </c>
      <c r="B3938" s="1" t="str">
        <f>IF(COUNTIF($A$2:A3938,A3938)&gt;1,"Duplicate","Unique")</f>
        <v>Unique</v>
      </c>
      <c r="C3938" s="1" t="s">
        <v>8017</v>
      </c>
      <c r="D3938" s="1" t="s">
        <v>214</v>
      </c>
      <c r="E3938" s="1" t="str">
        <f t="shared" si="428"/>
        <v>Submitted</v>
      </c>
      <c r="F3938" s="1" t="s">
        <v>35</v>
      </c>
      <c r="G3938" s="1">
        <v>45</v>
      </c>
      <c r="H3938" s="1" t="s">
        <v>24</v>
      </c>
      <c r="I3938" s="1" t="s">
        <v>48</v>
      </c>
      <c r="J3938" s="1" t="s">
        <v>26</v>
      </c>
      <c r="K3938" s="4">
        <v>2285129</v>
      </c>
      <c r="L3938" s="4" t="str">
        <f t="shared" si="429"/>
        <v>Submitted</v>
      </c>
      <c r="M3938" s="1">
        <v>552</v>
      </c>
      <c r="N3938" s="1" t="str">
        <f t="shared" si="430"/>
        <v>High_risk</v>
      </c>
      <c r="O3938" s="1" t="str">
        <f t="shared" si="431"/>
        <v>Excellent</v>
      </c>
      <c r="P3938" s="1" t="str">
        <f t="shared" si="432"/>
        <v>Submitted</v>
      </c>
      <c r="Q3938" s="1" t="str">
        <f t="shared" si="433"/>
        <v>Valid</v>
      </c>
      <c r="R3938" s="1" t="s">
        <v>82</v>
      </c>
      <c r="S3938" s="4">
        <v>4090649</v>
      </c>
      <c r="T3938" s="1">
        <v>10.02</v>
      </c>
      <c r="U3938" s="1">
        <v>12</v>
      </c>
      <c r="V3938" s="1">
        <v>340887.42</v>
      </c>
      <c r="W3938" s="4">
        <f t="shared" si="434"/>
        <v>3418036.9208285548</v>
      </c>
      <c r="X3938" s="1" t="s">
        <v>59</v>
      </c>
      <c r="Y3938" s="1" t="s">
        <v>60</v>
      </c>
      <c r="Z3938" s="8">
        <v>49400</v>
      </c>
      <c r="AA3938" s="8" t="str">
        <f>TEXT(Table2[[#This Row],[Application_Date]],"yyy")</f>
        <v>2035</v>
      </c>
      <c r="AB3938" s="8" t="str">
        <f>TEXT(Table2[[#This Row],[Application_Date]],"mmmm")</f>
        <v>April</v>
      </c>
      <c r="AC3938" s="1" t="s">
        <v>61</v>
      </c>
      <c r="AD3938" s="1" t="s">
        <v>30</v>
      </c>
      <c r="AE3938" s="1" t="s">
        <v>43</v>
      </c>
    </row>
    <row r="3939" spans="1:31" x14ac:dyDescent="0.25">
      <c r="A3939" s="1" t="s">
        <v>8018</v>
      </c>
      <c r="B3939" s="1" t="str">
        <f>IF(COUNTIF($A$2:A3939,A3939)&gt;1,"Duplicate","Unique")</f>
        <v>Unique</v>
      </c>
      <c r="C3939" s="1" t="s">
        <v>8019</v>
      </c>
      <c r="D3939" s="1" t="s">
        <v>69</v>
      </c>
      <c r="E3939" s="1" t="str">
        <f t="shared" si="428"/>
        <v>Submitted</v>
      </c>
      <c r="F3939" s="1" t="s">
        <v>47</v>
      </c>
      <c r="G3939" s="1">
        <v>21</v>
      </c>
      <c r="H3939" s="1" t="s">
        <v>36</v>
      </c>
      <c r="I3939" s="1" t="s">
        <v>48</v>
      </c>
      <c r="J3939" s="1" t="s">
        <v>26</v>
      </c>
      <c r="K3939" s="4">
        <v>904361</v>
      </c>
      <c r="L3939" s="4" t="str">
        <f t="shared" si="429"/>
        <v>Submitted</v>
      </c>
      <c r="M3939" s="1">
        <v>544</v>
      </c>
      <c r="N3939" s="1" t="str">
        <f t="shared" si="430"/>
        <v>High_risk</v>
      </c>
      <c r="O3939" s="1" t="str">
        <f t="shared" si="431"/>
        <v>Excellent</v>
      </c>
      <c r="P3939" s="1" t="str">
        <f t="shared" si="432"/>
        <v>Submitted</v>
      </c>
      <c r="Q3939" s="1" t="str">
        <f t="shared" si="433"/>
        <v>Valid</v>
      </c>
      <c r="R3939" s="1" t="s">
        <v>27</v>
      </c>
      <c r="S3939" s="4">
        <v>4305263</v>
      </c>
      <c r="T3939" s="1">
        <v>16</v>
      </c>
      <c r="U3939" s="1">
        <v>180</v>
      </c>
      <c r="V3939" s="1">
        <v>23918.13</v>
      </c>
      <c r="W3939" s="4">
        <f t="shared" si="434"/>
        <v>5740350.666666666</v>
      </c>
      <c r="X3939" s="1" t="s">
        <v>95</v>
      </c>
      <c r="Y3939" s="1" t="s">
        <v>96</v>
      </c>
      <c r="Z3939" s="8">
        <v>49401</v>
      </c>
      <c r="AA3939" s="8" t="str">
        <f>TEXT(Table2[[#This Row],[Application_Date]],"yyy")</f>
        <v>2035</v>
      </c>
      <c r="AB3939" s="8" t="str">
        <f>TEXT(Table2[[#This Row],[Application_Date]],"mmmm")</f>
        <v>April</v>
      </c>
      <c r="AC3939" s="1" t="s">
        <v>61</v>
      </c>
      <c r="AD3939" s="1" t="s">
        <v>30</v>
      </c>
      <c r="AE3939" s="1" t="s">
        <v>62</v>
      </c>
    </row>
    <row r="3940" spans="1:31" x14ac:dyDescent="0.25">
      <c r="A3940" s="1" t="s">
        <v>8020</v>
      </c>
      <c r="B3940" s="1" t="str">
        <f>IF(COUNTIF($A$2:A3940,A3940)&gt;1,"Duplicate","Unique")</f>
        <v>Unique</v>
      </c>
      <c r="C3940" s="1" t="s">
        <v>8021</v>
      </c>
      <c r="D3940" s="1">
        <v>0</v>
      </c>
      <c r="E3940" s="1" t="str">
        <f t="shared" si="428"/>
        <v>Submitted</v>
      </c>
      <c r="F3940" s="1" t="s">
        <v>35</v>
      </c>
      <c r="G3940" s="1">
        <v>33</v>
      </c>
      <c r="H3940" s="1" t="s">
        <v>36</v>
      </c>
      <c r="I3940" s="1" t="s">
        <v>25</v>
      </c>
      <c r="J3940" s="1" t="s">
        <v>49</v>
      </c>
      <c r="K3940" s="4">
        <v>827430</v>
      </c>
      <c r="L3940" s="4" t="str">
        <f t="shared" si="429"/>
        <v>Submitted</v>
      </c>
      <c r="M3940" s="1">
        <v>367</v>
      </c>
      <c r="N3940" s="1" t="str">
        <f t="shared" si="430"/>
        <v>High_risk</v>
      </c>
      <c r="O3940" s="1" t="str">
        <f t="shared" si="431"/>
        <v>Excellent</v>
      </c>
      <c r="P3940" s="1" t="str">
        <f t="shared" si="432"/>
        <v>Submitted</v>
      </c>
      <c r="Q3940" s="1" t="str">
        <f t="shared" si="433"/>
        <v>Valid</v>
      </c>
      <c r="R3940" s="1" t="s">
        <v>27</v>
      </c>
      <c r="S3940" s="4">
        <v>1527066</v>
      </c>
      <c r="T3940" s="1">
        <v>10.57</v>
      </c>
      <c r="U3940" s="1">
        <v>36</v>
      </c>
      <c r="V3940" s="1">
        <v>42418.5</v>
      </c>
      <c r="W3940" s="4">
        <f t="shared" si="434"/>
        <v>1345090.6351787064</v>
      </c>
      <c r="X3940" s="1" t="s">
        <v>95</v>
      </c>
      <c r="Y3940" s="1" t="s">
        <v>96</v>
      </c>
      <c r="Z3940" s="8">
        <v>49402</v>
      </c>
      <c r="AA3940" s="8" t="str">
        <f>TEXT(Table2[[#This Row],[Application_Date]],"yyy")</f>
        <v>2035</v>
      </c>
      <c r="AB3940" s="8" t="str">
        <f>TEXT(Table2[[#This Row],[Application_Date]],"mmmm")</f>
        <v>April</v>
      </c>
      <c r="AC3940" s="1" t="s">
        <v>61</v>
      </c>
      <c r="AD3940" s="1" t="s">
        <v>30</v>
      </c>
      <c r="AE3940" s="1" t="s">
        <v>31</v>
      </c>
    </row>
    <row r="3941" spans="1:31" x14ac:dyDescent="0.25">
      <c r="A3941" s="1" t="s">
        <v>8022</v>
      </c>
      <c r="B3941" s="1" t="str">
        <f>IF(COUNTIF($A$2:A3941,A3941)&gt;1,"Duplicate","Unique")</f>
        <v>Unique</v>
      </c>
      <c r="C3941" s="1" t="s">
        <v>8023</v>
      </c>
      <c r="D3941" s="1" t="s">
        <v>115</v>
      </c>
      <c r="E3941" s="1" t="str">
        <f t="shared" si="428"/>
        <v>Submitted</v>
      </c>
      <c r="F3941" s="1" t="s">
        <v>47</v>
      </c>
      <c r="G3941" s="1">
        <v>24</v>
      </c>
      <c r="H3941" s="1" t="s">
        <v>24</v>
      </c>
      <c r="I3941" s="1" t="s">
        <v>48</v>
      </c>
      <c r="J3941" s="1" t="s">
        <v>37</v>
      </c>
      <c r="K3941" s="4">
        <v>1585815</v>
      </c>
      <c r="L3941" s="4" t="str">
        <f t="shared" si="429"/>
        <v>Submitted</v>
      </c>
      <c r="M3941" s="1">
        <v>793</v>
      </c>
      <c r="N3941" s="1" t="str">
        <f t="shared" si="430"/>
        <v>medium_risk</v>
      </c>
      <c r="O3941" s="1" t="str">
        <f t="shared" si="431"/>
        <v>Excellent</v>
      </c>
      <c r="P3941" s="1" t="str">
        <f t="shared" si="432"/>
        <v>Submitted</v>
      </c>
      <c r="Q3941" s="1" t="str">
        <f t="shared" si="433"/>
        <v>Valid</v>
      </c>
      <c r="R3941" s="1" t="s">
        <v>6</v>
      </c>
      <c r="S3941" s="4">
        <v>2337988</v>
      </c>
      <c r="T3941" s="1">
        <v>10.210000000000001</v>
      </c>
      <c r="U3941" s="1">
        <v>12</v>
      </c>
      <c r="V3941" s="1">
        <v>194832.33</v>
      </c>
      <c r="W3941" s="4">
        <f t="shared" si="434"/>
        <v>1990469.9451012369</v>
      </c>
      <c r="X3941" s="1" t="s">
        <v>59</v>
      </c>
      <c r="Y3941" s="1" t="s">
        <v>60</v>
      </c>
      <c r="Z3941" s="8">
        <v>49403</v>
      </c>
      <c r="AA3941" s="8" t="str">
        <f>TEXT(Table2[[#This Row],[Application_Date]],"yyy")</f>
        <v>2035</v>
      </c>
      <c r="AB3941" s="8" t="str">
        <f>TEXT(Table2[[#This Row],[Application_Date]],"mmmm")</f>
        <v>April</v>
      </c>
      <c r="AC3941" s="1" t="s">
        <v>61</v>
      </c>
      <c r="AD3941" s="1" t="s">
        <v>30</v>
      </c>
      <c r="AE3941" s="1" t="s">
        <v>66</v>
      </c>
    </row>
    <row r="3942" spans="1:31" x14ac:dyDescent="0.25">
      <c r="A3942" s="1" t="s">
        <v>8024</v>
      </c>
      <c r="B3942" s="1" t="str">
        <f>IF(COUNTIF($A$2:A3942,A3942)&gt;1,"Duplicate","Unique")</f>
        <v>Unique</v>
      </c>
      <c r="C3942" s="1" t="s">
        <v>8025</v>
      </c>
      <c r="D3942" s="1" t="s">
        <v>58</v>
      </c>
      <c r="E3942" s="1" t="str">
        <f t="shared" si="428"/>
        <v>Submitted</v>
      </c>
      <c r="F3942" s="1" t="s">
        <v>47</v>
      </c>
      <c r="G3942" s="1">
        <v>24</v>
      </c>
      <c r="H3942" s="1" t="s">
        <v>24</v>
      </c>
      <c r="I3942" s="1" t="s">
        <v>25</v>
      </c>
      <c r="J3942" s="1" t="s">
        <v>49</v>
      </c>
      <c r="K3942" s="4">
        <v>898742</v>
      </c>
      <c r="L3942" s="4" t="str">
        <f t="shared" si="429"/>
        <v>Submitted</v>
      </c>
      <c r="M3942" s="1">
        <v>602</v>
      </c>
      <c r="N3942" s="1" t="str">
        <f t="shared" si="430"/>
        <v>low_risk</v>
      </c>
      <c r="O3942" s="1" t="str">
        <f t="shared" si="431"/>
        <v>Excellent</v>
      </c>
      <c r="P3942" s="1" t="str">
        <f t="shared" si="432"/>
        <v>Submitted</v>
      </c>
      <c r="Q3942" s="1" t="str">
        <f t="shared" si="433"/>
        <v>Valid</v>
      </c>
      <c r="R3942" s="1" t="s">
        <v>6</v>
      </c>
      <c r="S3942" s="4">
        <v>1289059</v>
      </c>
      <c r="T3942" s="1">
        <v>7.54</v>
      </c>
      <c r="U3942" s="1">
        <v>24</v>
      </c>
      <c r="V3942" s="1">
        <v>53710.79</v>
      </c>
      <c r="W3942" s="4">
        <f t="shared" si="434"/>
        <v>809965.4468572468</v>
      </c>
      <c r="X3942" s="1" t="s">
        <v>39</v>
      </c>
      <c r="Y3942" s="1" t="s">
        <v>40</v>
      </c>
      <c r="Z3942" s="8">
        <v>49404</v>
      </c>
      <c r="AA3942" s="8" t="str">
        <f>TEXT(Table2[[#This Row],[Application_Date]],"yyy")</f>
        <v>2035</v>
      </c>
      <c r="AB3942" s="8" t="str">
        <f>TEXT(Table2[[#This Row],[Application_Date]],"mmmm")</f>
        <v>April</v>
      </c>
      <c r="AC3942" s="1" t="s">
        <v>41</v>
      </c>
      <c r="AD3942" s="1" t="s">
        <v>30</v>
      </c>
      <c r="AE3942" s="1" t="s">
        <v>62</v>
      </c>
    </row>
    <row r="3943" spans="1:31" x14ac:dyDescent="0.25">
      <c r="A3943" s="1" t="s">
        <v>8026</v>
      </c>
      <c r="B3943" s="1" t="str">
        <f>IF(COUNTIF($A$2:A3943,A3943)&gt;1,"Duplicate","Unique")</f>
        <v>Unique</v>
      </c>
      <c r="C3943" s="1" t="s">
        <v>8027</v>
      </c>
      <c r="D3943" s="1" t="s">
        <v>333</v>
      </c>
      <c r="E3943" s="1" t="str">
        <f t="shared" si="428"/>
        <v>Submitted</v>
      </c>
      <c r="F3943" s="1" t="s">
        <v>47</v>
      </c>
      <c r="G3943" s="1">
        <v>25</v>
      </c>
      <c r="H3943" s="1" t="s">
        <v>36</v>
      </c>
      <c r="I3943" s="1" t="s">
        <v>25</v>
      </c>
      <c r="J3943" s="1" t="s">
        <v>26</v>
      </c>
      <c r="K3943" s="4">
        <v>1883053</v>
      </c>
      <c r="L3943" s="4" t="str">
        <f t="shared" si="429"/>
        <v>Submitted</v>
      </c>
      <c r="M3943" s="1">
        <v>544</v>
      </c>
      <c r="N3943" s="1" t="str">
        <f t="shared" si="430"/>
        <v>High_risk</v>
      </c>
      <c r="O3943" s="1" t="str">
        <f t="shared" si="431"/>
        <v>Excellent</v>
      </c>
      <c r="P3943" s="1" t="str">
        <f t="shared" si="432"/>
        <v>Submitted</v>
      </c>
      <c r="Q3943" s="1" t="str">
        <f t="shared" si="433"/>
        <v>Valid</v>
      </c>
      <c r="R3943" s="1" t="s">
        <v>6</v>
      </c>
      <c r="S3943" s="4">
        <v>3930759</v>
      </c>
      <c r="T3943" s="1">
        <v>9.44</v>
      </c>
      <c r="U3943" s="1">
        <v>120</v>
      </c>
      <c r="V3943" s="1">
        <v>32756.33</v>
      </c>
      <c r="W3943" s="4">
        <f t="shared" si="434"/>
        <v>3092197.0799999996</v>
      </c>
      <c r="X3943" s="1" t="s">
        <v>39</v>
      </c>
      <c r="Y3943" s="1" t="s">
        <v>40</v>
      </c>
      <c r="Z3943" s="8">
        <v>49405</v>
      </c>
      <c r="AA3943" s="8" t="str">
        <f>TEXT(Table2[[#This Row],[Application_Date]],"yyy")</f>
        <v>2035</v>
      </c>
      <c r="AB3943" s="8" t="str">
        <f>TEXT(Table2[[#This Row],[Application_Date]],"mmmm")</f>
        <v>April</v>
      </c>
      <c r="AC3943" s="1" t="s">
        <v>61</v>
      </c>
      <c r="AD3943" s="1" t="s">
        <v>42</v>
      </c>
      <c r="AE3943" s="1" t="s">
        <v>43</v>
      </c>
    </row>
    <row r="3944" spans="1:31" x14ac:dyDescent="0.25">
      <c r="A3944" s="1" t="s">
        <v>8028</v>
      </c>
      <c r="B3944" s="1" t="str">
        <f>IF(COUNTIF($A$2:A3944,A3944)&gt;1,"Duplicate","Unique")</f>
        <v>Unique</v>
      </c>
      <c r="C3944" s="1" t="s">
        <v>8029</v>
      </c>
      <c r="D3944" s="1" t="s">
        <v>293</v>
      </c>
      <c r="E3944" s="1" t="str">
        <f t="shared" si="428"/>
        <v>Submitted</v>
      </c>
      <c r="F3944" s="1" t="s">
        <v>35</v>
      </c>
      <c r="G3944" s="1">
        <v>34</v>
      </c>
      <c r="H3944" s="1" t="s">
        <v>36</v>
      </c>
      <c r="I3944" s="1" t="s">
        <v>25</v>
      </c>
      <c r="J3944" s="1" t="s">
        <v>70</v>
      </c>
      <c r="K3944" s="4">
        <v>1244788</v>
      </c>
      <c r="L3944" s="4" t="str">
        <f t="shared" si="429"/>
        <v>Submitted</v>
      </c>
      <c r="M3944" s="1">
        <v>706</v>
      </c>
      <c r="N3944" s="1" t="str">
        <f t="shared" si="430"/>
        <v>low_risk</v>
      </c>
      <c r="O3944" s="1" t="str">
        <f t="shared" si="431"/>
        <v>Excellent</v>
      </c>
      <c r="P3944" s="1" t="str">
        <f t="shared" si="432"/>
        <v>Submitted</v>
      </c>
      <c r="Q3944" s="1" t="str">
        <f t="shared" si="433"/>
        <v>Valid</v>
      </c>
      <c r="R3944" s="1" t="s">
        <v>27</v>
      </c>
      <c r="S3944" s="4">
        <v>3582728</v>
      </c>
      <c r="T3944" s="1">
        <v>18.96</v>
      </c>
      <c r="U3944" s="1">
        <v>180</v>
      </c>
      <c r="V3944" s="1">
        <v>19904.04</v>
      </c>
      <c r="W3944" s="4">
        <f t="shared" si="434"/>
        <v>5660710.2400000002</v>
      </c>
      <c r="X3944" s="1" t="s">
        <v>50</v>
      </c>
      <c r="Y3944" s="1" t="s">
        <v>51</v>
      </c>
      <c r="Z3944" s="8">
        <v>49406</v>
      </c>
      <c r="AA3944" s="8" t="str">
        <f>TEXT(Table2[[#This Row],[Application_Date]],"yyy")</f>
        <v>2035</v>
      </c>
      <c r="AB3944" s="8" t="str">
        <f>TEXT(Table2[[#This Row],[Application_Date]],"mmmm")</f>
        <v>April</v>
      </c>
      <c r="AC3944" s="1" t="s">
        <v>41</v>
      </c>
      <c r="AD3944" s="1" t="s">
        <v>30</v>
      </c>
      <c r="AE3944" s="1" t="s">
        <v>62</v>
      </c>
    </row>
    <row r="3945" spans="1:31" x14ac:dyDescent="0.25">
      <c r="A3945" s="1" t="s">
        <v>8030</v>
      </c>
      <c r="B3945" s="1" t="str">
        <f>IF(COUNTIF($A$2:A3945,A3945)&gt;1,"Duplicate","Unique")</f>
        <v>Unique</v>
      </c>
      <c r="C3945" s="1" t="s">
        <v>8031</v>
      </c>
      <c r="D3945" s="1" t="s">
        <v>214</v>
      </c>
      <c r="E3945" s="1" t="str">
        <f t="shared" si="428"/>
        <v>Submitted</v>
      </c>
      <c r="F3945" s="1" t="s">
        <v>35</v>
      </c>
      <c r="G3945" s="1">
        <v>61</v>
      </c>
      <c r="H3945" s="1" t="s">
        <v>24</v>
      </c>
      <c r="I3945" s="1" t="s">
        <v>25</v>
      </c>
      <c r="J3945" s="1" t="s">
        <v>70</v>
      </c>
      <c r="K3945" s="4">
        <v>822545</v>
      </c>
      <c r="L3945" s="4" t="str">
        <f t="shared" si="429"/>
        <v>Submitted</v>
      </c>
      <c r="M3945" s="1">
        <v>821</v>
      </c>
      <c r="N3945" s="1" t="str">
        <f t="shared" si="430"/>
        <v>medium_risk</v>
      </c>
      <c r="O3945" s="1" t="str">
        <f t="shared" si="431"/>
        <v>Excellent</v>
      </c>
      <c r="P3945" s="1" t="str">
        <f t="shared" si="432"/>
        <v>Submitted</v>
      </c>
      <c r="Q3945" s="1" t="str">
        <f t="shared" si="433"/>
        <v>Valid</v>
      </c>
      <c r="R3945" s="1" t="s">
        <v>82</v>
      </c>
      <c r="S3945" s="4">
        <v>1725983</v>
      </c>
      <c r="T3945" s="1">
        <v>10.73</v>
      </c>
      <c r="U3945" s="1">
        <v>12</v>
      </c>
      <c r="V3945" s="1">
        <v>143831.92000000001</v>
      </c>
      <c r="W3945" s="4">
        <f t="shared" si="434"/>
        <v>1544040.3021281764</v>
      </c>
      <c r="X3945" s="1" t="s">
        <v>59</v>
      </c>
      <c r="Y3945" s="1" t="s">
        <v>60</v>
      </c>
      <c r="Z3945" s="8">
        <v>49407</v>
      </c>
      <c r="AA3945" s="8" t="str">
        <f>TEXT(Table2[[#This Row],[Application_Date]],"yyy")</f>
        <v>2035</v>
      </c>
      <c r="AB3945" s="8" t="str">
        <f>TEXT(Table2[[#This Row],[Application_Date]],"mmmm")</f>
        <v>April</v>
      </c>
      <c r="AC3945" s="1" t="s">
        <v>41</v>
      </c>
      <c r="AD3945" s="1" t="s">
        <v>30</v>
      </c>
      <c r="AE3945" s="1" t="s">
        <v>66</v>
      </c>
    </row>
    <row r="3946" spans="1:31" x14ac:dyDescent="0.25">
      <c r="A3946" s="1" t="s">
        <v>8032</v>
      </c>
      <c r="B3946" s="1" t="str">
        <f>IF(COUNTIF($A$2:A3946,A3946)&gt;1,"Duplicate","Unique")</f>
        <v>Unique</v>
      </c>
      <c r="C3946" s="1" t="s">
        <v>8033</v>
      </c>
      <c r="D3946" s="1" t="s">
        <v>229</v>
      </c>
      <c r="E3946" s="1" t="str">
        <f t="shared" si="428"/>
        <v>Submitted</v>
      </c>
      <c r="F3946" s="1" t="s">
        <v>35</v>
      </c>
      <c r="G3946" s="1">
        <v>40</v>
      </c>
      <c r="H3946" s="1" t="s">
        <v>36</v>
      </c>
      <c r="I3946" s="1" t="s">
        <v>48</v>
      </c>
      <c r="J3946" s="1" t="s">
        <v>37</v>
      </c>
      <c r="K3946" s="4">
        <v>645806</v>
      </c>
      <c r="L3946" s="4" t="str">
        <f t="shared" si="429"/>
        <v>Submitted</v>
      </c>
      <c r="M3946" s="1">
        <v>696</v>
      </c>
      <c r="N3946" s="1" t="str">
        <f t="shared" si="430"/>
        <v>low_risk</v>
      </c>
      <c r="O3946" s="1" t="str">
        <f t="shared" si="431"/>
        <v>Excellent</v>
      </c>
      <c r="P3946" s="1" t="str">
        <f t="shared" si="432"/>
        <v>Submitted</v>
      </c>
      <c r="Q3946" s="1" t="str">
        <f t="shared" si="433"/>
        <v>Valid</v>
      </c>
      <c r="R3946" s="1" t="s">
        <v>82</v>
      </c>
      <c r="S3946" s="4">
        <v>52300</v>
      </c>
      <c r="T3946" s="1">
        <v>14.3</v>
      </c>
      <c r="U3946" s="1">
        <v>120</v>
      </c>
      <c r="V3946" s="1">
        <v>435.83</v>
      </c>
      <c r="W3946" s="4">
        <f t="shared" si="434"/>
        <v>62324.166666666664</v>
      </c>
      <c r="X3946" s="1" t="s">
        <v>28</v>
      </c>
      <c r="Y3946" s="1" t="s">
        <v>29</v>
      </c>
      <c r="Z3946" s="8">
        <v>49408</v>
      </c>
      <c r="AA3946" s="8" t="str">
        <f>TEXT(Table2[[#This Row],[Application_Date]],"yyy")</f>
        <v>2035</v>
      </c>
      <c r="AB3946" s="8" t="str">
        <f>TEXT(Table2[[#This Row],[Application_Date]],"mmmm")</f>
        <v>April</v>
      </c>
      <c r="AC3946" s="1" t="s">
        <v>41</v>
      </c>
      <c r="AD3946" s="1" t="s">
        <v>30</v>
      </c>
      <c r="AE3946" s="1" t="s">
        <v>62</v>
      </c>
    </row>
    <row r="3947" spans="1:31" x14ac:dyDescent="0.25">
      <c r="A3947" s="1" t="s">
        <v>8034</v>
      </c>
      <c r="B3947" s="1" t="str">
        <f>IF(COUNTIF($A$2:A3947,A3947)&gt;1,"Duplicate","Unique")</f>
        <v>Unique</v>
      </c>
      <c r="C3947" s="1" t="s">
        <v>8035</v>
      </c>
      <c r="D3947" s="1" t="s">
        <v>180</v>
      </c>
      <c r="E3947" s="1" t="str">
        <f t="shared" si="428"/>
        <v>Submitted</v>
      </c>
      <c r="F3947" s="1" t="s">
        <v>47</v>
      </c>
      <c r="G3947" s="1">
        <v>18</v>
      </c>
      <c r="H3947" s="1" t="s">
        <v>24</v>
      </c>
      <c r="I3947" s="1" t="s">
        <v>25</v>
      </c>
      <c r="J3947" s="1" t="s">
        <v>37</v>
      </c>
      <c r="K3947" s="4">
        <v>1892353</v>
      </c>
      <c r="L3947" s="4" t="str">
        <f t="shared" si="429"/>
        <v>Submitted</v>
      </c>
      <c r="M3947" s="1">
        <v>613</v>
      </c>
      <c r="N3947" s="1" t="str">
        <f t="shared" si="430"/>
        <v>low_risk</v>
      </c>
      <c r="O3947" s="1" t="str">
        <f t="shared" si="431"/>
        <v>Excellent</v>
      </c>
      <c r="P3947" s="1" t="str">
        <f t="shared" si="432"/>
        <v>Submitted</v>
      </c>
      <c r="Q3947" s="1" t="str">
        <f t="shared" si="433"/>
        <v>Valid</v>
      </c>
      <c r="R3947" s="1" t="s">
        <v>38</v>
      </c>
      <c r="S3947" s="4">
        <v>3616264</v>
      </c>
      <c r="T3947" s="1">
        <v>16.05</v>
      </c>
      <c r="U3947" s="1">
        <v>36</v>
      </c>
      <c r="V3947" s="1">
        <v>100451.78</v>
      </c>
      <c r="W3947" s="4">
        <f t="shared" si="434"/>
        <v>4836753.1000002567</v>
      </c>
      <c r="X3947" s="1" t="s">
        <v>59</v>
      </c>
      <c r="Y3947" s="1" t="s">
        <v>60</v>
      </c>
      <c r="Z3947" s="8">
        <v>49409</v>
      </c>
      <c r="AA3947" s="8" t="str">
        <f>TEXT(Table2[[#This Row],[Application_Date]],"yyy")</f>
        <v>2035</v>
      </c>
      <c r="AB3947" s="8" t="str">
        <f>TEXT(Table2[[#This Row],[Application_Date]],"mmmm")</f>
        <v>April</v>
      </c>
      <c r="AC3947" s="1" t="s">
        <v>61</v>
      </c>
      <c r="AD3947" s="1" t="s">
        <v>30</v>
      </c>
      <c r="AE3947" s="1" t="s">
        <v>31</v>
      </c>
    </row>
    <row r="3948" spans="1:31" x14ac:dyDescent="0.25">
      <c r="A3948" s="1" t="s">
        <v>8036</v>
      </c>
      <c r="B3948" s="1" t="str">
        <f>IF(COUNTIF($A$2:A3948,A3948)&gt;1,"Duplicate","Unique")</f>
        <v>Unique</v>
      </c>
      <c r="C3948" s="1" t="s">
        <v>8037</v>
      </c>
      <c r="D3948" s="1" t="s">
        <v>333</v>
      </c>
      <c r="E3948" s="1" t="str">
        <f t="shared" si="428"/>
        <v>Submitted</v>
      </c>
      <c r="F3948" s="1" t="s">
        <v>35</v>
      </c>
      <c r="G3948" s="1">
        <v>33</v>
      </c>
      <c r="H3948" s="1" t="s">
        <v>36</v>
      </c>
      <c r="I3948" s="1" t="s">
        <v>25</v>
      </c>
      <c r="J3948" s="1" t="s">
        <v>26</v>
      </c>
      <c r="K3948" s="4">
        <v>1952134</v>
      </c>
      <c r="L3948" s="4" t="str">
        <f t="shared" si="429"/>
        <v>Submitted</v>
      </c>
      <c r="M3948" s="1">
        <v>950</v>
      </c>
      <c r="N3948" s="1" t="str">
        <f t="shared" si="430"/>
        <v>medium_risk</v>
      </c>
      <c r="O3948" s="1" t="str">
        <f t="shared" si="431"/>
        <v>Excellent</v>
      </c>
      <c r="P3948" s="1" t="str">
        <f t="shared" si="432"/>
        <v>Submitted</v>
      </c>
      <c r="Q3948" s="1" t="str">
        <f t="shared" si="433"/>
        <v>Invalid</v>
      </c>
      <c r="R3948" s="1" t="s">
        <v>70</v>
      </c>
      <c r="S3948" s="4">
        <v>980772</v>
      </c>
      <c r="T3948" s="1">
        <v>17.97</v>
      </c>
      <c r="U3948" s="1">
        <v>120</v>
      </c>
      <c r="V3948" s="1">
        <v>8173.1</v>
      </c>
      <c r="W3948" s="4">
        <f t="shared" si="434"/>
        <v>1468706.0699999998</v>
      </c>
      <c r="X3948" s="1" t="s">
        <v>50</v>
      </c>
      <c r="Y3948" s="1" t="s">
        <v>51</v>
      </c>
      <c r="Z3948" s="8">
        <v>49410</v>
      </c>
      <c r="AA3948" s="8" t="str">
        <f>TEXT(Table2[[#This Row],[Application_Date]],"yyy")</f>
        <v>2035</v>
      </c>
      <c r="AB3948" s="8" t="str">
        <f>TEXT(Table2[[#This Row],[Application_Date]],"mmmm")</f>
        <v>April</v>
      </c>
      <c r="AC3948" s="1" t="s">
        <v>52</v>
      </c>
      <c r="AD3948" s="1" t="s">
        <v>42</v>
      </c>
      <c r="AE3948" s="1" t="s">
        <v>31</v>
      </c>
    </row>
    <row r="3949" spans="1:31" x14ac:dyDescent="0.25">
      <c r="A3949" s="1" t="s">
        <v>8038</v>
      </c>
      <c r="B3949" s="1" t="str">
        <f>IF(COUNTIF($A$2:A3949,A3949)&gt;1,"Duplicate","Unique")</f>
        <v>Unique</v>
      </c>
      <c r="C3949" s="1" t="s">
        <v>8039</v>
      </c>
      <c r="D3949" s="1" t="s">
        <v>204</v>
      </c>
      <c r="E3949" s="1" t="str">
        <f t="shared" si="428"/>
        <v>Submitted</v>
      </c>
      <c r="F3949" s="1" t="s">
        <v>35</v>
      </c>
      <c r="G3949" s="1">
        <v>62</v>
      </c>
      <c r="H3949" s="1" t="s">
        <v>36</v>
      </c>
      <c r="I3949" s="1" t="s">
        <v>48</v>
      </c>
      <c r="J3949" s="1" t="s">
        <v>37</v>
      </c>
      <c r="K3949" s="4">
        <v>1684489</v>
      </c>
      <c r="L3949" s="4" t="str">
        <f t="shared" si="429"/>
        <v>Submitted</v>
      </c>
      <c r="M3949" s="1">
        <v>321</v>
      </c>
      <c r="N3949" s="1" t="str">
        <f t="shared" si="430"/>
        <v>High_risk</v>
      </c>
      <c r="O3949" s="1" t="str">
        <f t="shared" si="431"/>
        <v>Excellent</v>
      </c>
      <c r="P3949" s="1" t="str">
        <f t="shared" si="432"/>
        <v>Submitted</v>
      </c>
      <c r="Q3949" s="1" t="str">
        <f t="shared" si="433"/>
        <v>Valid</v>
      </c>
      <c r="R3949" s="1" t="s">
        <v>82</v>
      </c>
      <c r="S3949" s="4">
        <v>272663</v>
      </c>
      <c r="T3949" s="1">
        <v>9.1</v>
      </c>
      <c r="U3949" s="1">
        <v>12</v>
      </c>
      <c r="V3949" s="1">
        <v>22721.919999999998</v>
      </c>
      <c r="W3949" s="4">
        <f t="shared" si="434"/>
        <v>207006.45314174879</v>
      </c>
      <c r="X3949" s="1" t="s">
        <v>105</v>
      </c>
      <c r="Y3949" s="1" t="s">
        <v>106</v>
      </c>
      <c r="Z3949" s="8">
        <v>49411</v>
      </c>
      <c r="AA3949" s="8" t="str">
        <f>TEXT(Table2[[#This Row],[Application_Date]],"yyy")</f>
        <v>2035</v>
      </c>
      <c r="AB3949" s="8" t="str">
        <f>TEXT(Table2[[#This Row],[Application_Date]],"mmmm")</f>
        <v>April</v>
      </c>
      <c r="AC3949" s="1" t="s">
        <v>61</v>
      </c>
      <c r="AD3949" s="1" t="s">
        <v>30</v>
      </c>
      <c r="AE3949" s="1" t="s">
        <v>66</v>
      </c>
    </row>
    <row r="3950" spans="1:31" x14ac:dyDescent="0.25">
      <c r="A3950" s="1" t="s">
        <v>8040</v>
      </c>
      <c r="B3950" s="1" t="str">
        <f>IF(COUNTIF($A$2:A3950,A3950)&gt;1,"Duplicate","Unique")</f>
        <v>Unique</v>
      </c>
      <c r="C3950" s="1" t="s">
        <v>8041</v>
      </c>
      <c r="D3950" s="1" t="s">
        <v>293</v>
      </c>
      <c r="E3950" s="1" t="str">
        <f t="shared" si="428"/>
        <v>Submitted</v>
      </c>
      <c r="F3950" s="1" t="s">
        <v>35</v>
      </c>
      <c r="G3950" s="1">
        <v>34</v>
      </c>
      <c r="H3950" s="1" t="s">
        <v>36</v>
      </c>
      <c r="I3950" s="1" t="s">
        <v>25</v>
      </c>
      <c r="J3950" s="1" t="s">
        <v>49</v>
      </c>
      <c r="K3950" s="4">
        <v>1965649</v>
      </c>
      <c r="L3950" s="4" t="str">
        <f t="shared" si="429"/>
        <v>Submitted</v>
      </c>
      <c r="M3950" s="1">
        <v>900</v>
      </c>
      <c r="N3950" s="1" t="str">
        <f t="shared" si="430"/>
        <v>medium_risk</v>
      </c>
      <c r="O3950" s="1" t="str">
        <f t="shared" si="431"/>
        <v>Excellent</v>
      </c>
      <c r="P3950" s="1" t="str">
        <f t="shared" si="432"/>
        <v>Submitted</v>
      </c>
      <c r="Q3950" s="1" t="str">
        <f t="shared" si="433"/>
        <v>Valid</v>
      </c>
      <c r="R3950" s="1" t="s">
        <v>6</v>
      </c>
      <c r="S3950" s="4">
        <v>3369618</v>
      </c>
      <c r="T3950" s="1">
        <v>12.29</v>
      </c>
      <c r="U3950" s="1">
        <v>36</v>
      </c>
      <c r="V3950" s="1">
        <v>93600.5</v>
      </c>
      <c r="W3950" s="4">
        <f t="shared" si="434"/>
        <v>3451050.4350325898</v>
      </c>
      <c r="X3950" s="1" t="s">
        <v>39</v>
      </c>
      <c r="Y3950" s="1" t="s">
        <v>40</v>
      </c>
      <c r="Z3950" s="8">
        <v>49412</v>
      </c>
      <c r="AA3950" s="8" t="str">
        <f>TEXT(Table2[[#This Row],[Application_Date]],"yyy")</f>
        <v>2035</v>
      </c>
      <c r="AB3950" s="8" t="str">
        <f>TEXT(Table2[[#This Row],[Application_Date]],"mmmm")</f>
        <v>April</v>
      </c>
      <c r="AC3950" s="1" t="s">
        <v>61</v>
      </c>
      <c r="AD3950" s="1" t="s">
        <v>30</v>
      </c>
      <c r="AE3950" s="1" t="s">
        <v>31</v>
      </c>
    </row>
    <row r="3951" spans="1:31" x14ac:dyDescent="0.25">
      <c r="A3951" s="1" t="s">
        <v>8042</v>
      </c>
      <c r="B3951" s="1" t="str">
        <f>IF(COUNTIF($A$2:A3951,A3951)&gt;1,"Duplicate","Unique")</f>
        <v>Unique</v>
      </c>
      <c r="C3951" s="1" t="s">
        <v>8043</v>
      </c>
      <c r="D3951" s="1" t="s">
        <v>169</v>
      </c>
      <c r="E3951" s="1" t="str">
        <f t="shared" si="428"/>
        <v>Submitted</v>
      </c>
      <c r="F3951" s="1" t="s">
        <v>47</v>
      </c>
      <c r="G3951" s="1">
        <v>22</v>
      </c>
      <c r="H3951" s="1" t="s">
        <v>24</v>
      </c>
      <c r="I3951" s="1" t="s">
        <v>25</v>
      </c>
      <c r="J3951" s="1" t="s">
        <v>70</v>
      </c>
      <c r="K3951" s="4">
        <v>1261348</v>
      </c>
      <c r="L3951" s="4" t="str">
        <f t="shared" si="429"/>
        <v>Submitted</v>
      </c>
      <c r="M3951" s="1">
        <v>605</v>
      </c>
      <c r="N3951" s="1" t="str">
        <f t="shared" si="430"/>
        <v>low_risk</v>
      </c>
      <c r="O3951" s="1" t="str">
        <f t="shared" si="431"/>
        <v>Excellent</v>
      </c>
      <c r="P3951" s="1" t="str">
        <f t="shared" si="432"/>
        <v>Submitted</v>
      </c>
      <c r="Q3951" s="1" t="str">
        <f t="shared" si="433"/>
        <v>Valid</v>
      </c>
      <c r="R3951" s="1" t="s">
        <v>82</v>
      </c>
      <c r="S3951" s="4">
        <v>2091070</v>
      </c>
      <c r="T3951" s="1">
        <v>9.33</v>
      </c>
      <c r="U3951" s="1">
        <v>12</v>
      </c>
      <c r="V3951" s="1">
        <v>174255.83</v>
      </c>
      <c r="W3951" s="4">
        <f t="shared" si="434"/>
        <v>1627442.9519785116</v>
      </c>
      <c r="X3951" s="1" t="s">
        <v>28</v>
      </c>
      <c r="Y3951" s="1" t="s">
        <v>29</v>
      </c>
      <c r="Z3951" s="8">
        <v>49413</v>
      </c>
      <c r="AA3951" s="8" t="str">
        <f>TEXT(Table2[[#This Row],[Application_Date]],"yyy")</f>
        <v>2035</v>
      </c>
      <c r="AB3951" s="8" t="str">
        <f>TEXT(Table2[[#This Row],[Application_Date]],"mmmm")</f>
        <v>April</v>
      </c>
      <c r="AC3951" s="1" t="s">
        <v>52</v>
      </c>
      <c r="AD3951" s="1" t="s">
        <v>42</v>
      </c>
      <c r="AE3951" s="1" t="s">
        <v>31</v>
      </c>
    </row>
    <row r="3952" spans="1:31" x14ac:dyDescent="0.25">
      <c r="A3952" s="1" t="s">
        <v>8044</v>
      </c>
      <c r="B3952" s="1" t="str">
        <f>IF(COUNTIF($A$2:A3952,A3952)&gt;1,"Duplicate","Unique")</f>
        <v>Unique</v>
      </c>
      <c r="C3952" s="1" t="s">
        <v>8045</v>
      </c>
      <c r="D3952" s="1" t="s">
        <v>115</v>
      </c>
      <c r="E3952" s="1" t="str">
        <f t="shared" si="428"/>
        <v>Submitted</v>
      </c>
      <c r="F3952" s="1" t="s">
        <v>35</v>
      </c>
      <c r="G3952" s="1">
        <v>27</v>
      </c>
      <c r="H3952" s="1" t="s">
        <v>36</v>
      </c>
      <c r="I3952" s="1" t="s">
        <v>25</v>
      </c>
      <c r="J3952" s="1" t="s">
        <v>70</v>
      </c>
      <c r="K3952" s="4">
        <v>2472922</v>
      </c>
      <c r="L3952" s="4" t="str">
        <f t="shared" si="429"/>
        <v>Submitted</v>
      </c>
      <c r="M3952" s="1">
        <v>585</v>
      </c>
      <c r="N3952" s="1" t="str">
        <f t="shared" si="430"/>
        <v>High_risk</v>
      </c>
      <c r="O3952" s="1" t="str">
        <f t="shared" si="431"/>
        <v>Excellent</v>
      </c>
      <c r="P3952" s="1" t="str">
        <f t="shared" si="432"/>
        <v>Submitted</v>
      </c>
      <c r="Q3952" s="1" t="str">
        <f t="shared" si="433"/>
        <v>Valid</v>
      </c>
      <c r="R3952" s="1" t="s">
        <v>38</v>
      </c>
      <c r="S3952" s="4">
        <v>4948412</v>
      </c>
      <c r="T3952" s="1">
        <v>7.71</v>
      </c>
      <c r="U3952" s="1">
        <v>24</v>
      </c>
      <c r="V3952" s="1">
        <v>206183.83</v>
      </c>
      <c r="W3952" s="4">
        <f t="shared" si="434"/>
        <v>3179376.1001006281</v>
      </c>
      <c r="X3952" s="1" t="s">
        <v>28</v>
      </c>
      <c r="Y3952" s="1" t="s">
        <v>29</v>
      </c>
      <c r="Z3952" s="8">
        <v>49414</v>
      </c>
      <c r="AA3952" s="8" t="str">
        <f>TEXT(Table2[[#This Row],[Application_Date]],"yyy")</f>
        <v>2035</v>
      </c>
      <c r="AB3952" s="8" t="str">
        <f>TEXT(Table2[[#This Row],[Application_Date]],"mmmm")</f>
        <v>April</v>
      </c>
      <c r="AC3952" s="1" t="s">
        <v>61</v>
      </c>
      <c r="AD3952" s="1" t="s">
        <v>42</v>
      </c>
      <c r="AE3952" s="1" t="s">
        <v>66</v>
      </c>
    </row>
    <row r="3953" spans="1:31" x14ac:dyDescent="0.25">
      <c r="A3953" s="1" t="s">
        <v>8046</v>
      </c>
      <c r="B3953" s="1" t="str">
        <f>IF(COUNTIF($A$2:A3953,A3953)&gt;1,"Duplicate","Unique")</f>
        <v>Unique</v>
      </c>
      <c r="C3953" s="1" t="s">
        <v>8047</v>
      </c>
      <c r="D3953" s="1" t="s">
        <v>766</v>
      </c>
      <c r="E3953" s="1" t="str">
        <f t="shared" si="428"/>
        <v>Submitted</v>
      </c>
      <c r="F3953" s="1" t="s">
        <v>47</v>
      </c>
      <c r="G3953" s="1">
        <v>48</v>
      </c>
      <c r="H3953" s="1" t="s">
        <v>24</v>
      </c>
      <c r="I3953" s="1" t="s">
        <v>48</v>
      </c>
      <c r="J3953" s="1" t="s">
        <v>49</v>
      </c>
      <c r="K3953" s="4">
        <v>389076</v>
      </c>
      <c r="L3953" s="4" t="str">
        <f t="shared" si="429"/>
        <v>Submitted</v>
      </c>
      <c r="M3953" s="1">
        <v>896</v>
      </c>
      <c r="N3953" s="1" t="str">
        <f t="shared" si="430"/>
        <v>medium_risk</v>
      </c>
      <c r="O3953" s="1" t="str">
        <f t="shared" si="431"/>
        <v>Excellent</v>
      </c>
      <c r="P3953" s="1" t="str">
        <f t="shared" si="432"/>
        <v>Submitted</v>
      </c>
      <c r="Q3953" s="1" t="str">
        <f t="shared" si="433"/>
        <v>Valid</v>
      </c>
      <c r="R3953" s="1" t="s">
        <v>38</v>
      </c>
      <c r="S3953" s="4">
        <v>4731317</v>
      </c>
      <c r="T3953" s="1">
        <v>11.61</v>
      </c>
      <c r="U3953" s="1">
        <v>180</v>
      </c>
      <c r="V3953" s="1">
        <v>26285.09</v>
      </c>
      <c r="W3953" s="4">
        <f t="shared" si="434"/>
        <v>4577549.1974999998</v>
      </c>
      <c r="X3953" s="1" t="s">
        <v>39</v>
      </c>
      <c r="Y3953" s="1" t="s">
        <v>40</v>
      </c>
      <c r="Z3953" s="8">
        <v>49415</v>
      </c>
      <c r="AA3953" s="8" t="str">
        <f>TEXT(Table2[[#This Row],[Application_Date]],"yyy")</f>
        <v>2035</v>
      </c>
      <c r="AB3953" s="8" t="str">
        <f>TEXT(Table2[[#This Row],[Application_Date]],"mmmm")</f>
        <v>April</v>
      </c>
      <c r="AC3953" s="1" t="s">
        <v>61</v>
      </c>
      <c r="AD3953" s="1" t="s">
        <v>42</v>
      </c>
      <c r="AE3953" s="1" t="s">
        <v>66</v>
      </c>
    </row>
    <row r="3954" spans="1:31" x14ac:dyDescent="0.25">
      <c r="A3954" s="1" t="s">
        <v>8048</v>
      </c>
      <c r="B3954" s="1" t="str">
        <f>IF(COUNTIF($A$2:A3954,A3954)&gt;1,"Duplicate","Unique")</f>
        <v>Unique</v>
      </c>
      <c r="C3954" s="1" t="s">
        <v>8049</v>
      </c>
      <c r="D3954" s="1" t="s">
        <v>242</v>
      </c>
      <c r="E3954" s="1" t="str">
        <f t="shared" si="428"/>
        <v>Submitted</v>
      </c>
      <c r="F3954" s="1" t="s">
        <v>35</v>
      </c>
      <c r="G3954" s="1">
        <v>25</v>
      </c>
      <c r="H3954" s="1" t="s">
        <v>24</v>
      </c>
      <c r="I3954" s="1" t="s">
        <v>48</v>
      </c>
      <c r="J3954" s="1" t="s">
        <v>37</v>
      </c>
      <c r="K3954" s="4">
        <v>1631067</v>
      </c>
      <c r="L3954" s="4" t="str">
        <f t="shared" si="429"/>
        <v>Submitted</v>
      </c>
      <c r="M3954" s="1">
        <v>631</v>
      </c>
      <c r="N3954" s="1" t="str">
        <f t="shared" si="430"/>
        <v>low_risk</v>
      </c>
      <c r="O3954" s="1" t="str">
        <f t="shared" si="431"/>
        <v>Excellent</v>
      </c>
      <c r="P3954" s="1" t="str">
        <f t="shared" si="432"/>
        <v>Submitted</v>
      </c>
      <c r="Q3954" s="1" t="str">
        <f t="shared" si="433"/>
        <v>Valid</v>
      </c>
      <c r="R3954" s="1" t="s">
        <v>82</v>
      </c>
      <c r="S3954" s="4">
        <v>4254942</v>
      </c>
      <c r="T3954" s="1">
        <v>16.989999999999998</v>
      </c>
      <c r="U3954" s="1">
        <v>180</v>
      </c>
      <c r="V3954" s="1">
        <v>23638.57</v>
      </c>
      <c r="W3954" s="4">
        <f t="shared" si="434"/>
        <v>6024288.7149999999</v>
      </c>
      <c r="X3954" s="1" t="s">
        <v>105</v>
      </c>
      <c r="Y3954" s="1" t="s">
        <v>106</v>
      </c>
      <c r="Z3954" s="8">
        <v>49416</v>
      </c>
      <c r="AA3954" s="8" t="str">
        <f>TEXT(Table2[[#This Row],[Application_Date]],"yyy")</f>
        <v>2035</v>
      </c>
      <c r="AB3954" s="8" t="str">
        <f>TEXT(Table2[[#This Row],[Application_Date]],"mmmm")</f>
        <v>April</v>
      </c>
      <c r="AC3954" s="1" t="s">
        <v>52</v>
      </c>
      <c r="AD3954" s="1" t="s">
        <v>30</v>
      </c>
      <c r="AE3954" s="1" t="s">
        <v>31</v>
      </c>
    </row>
    <row r="3955" spans="1:31" x14ac:dyDescent="0.25">
      <c r="A3955" s="1" t="s">
        <v>8050</v>
      </c>
      <c r="B3955" s="1" t="str">
        <f>IF(COUNTIF($A$2:A3955,A3955)&gt;1,"Duplicate","Unique")</f>
        <v>Unique</v>
      </c>
      <c r="C3955" s="1" t="s">
        <v>8051</v>
      </c>
      <c r="D3955" s="1" t="s">
        <v>142</v>
      </c>
      <c r="E3955" s="1" t="str">
        <f t="shared" si="428"/>
        <v>Submitted</v>
      </c>
      <c r="F3955" s="1" t="s">
        <v>47</v>
      </c>
      <c r="G3955" s="1">
        <v>58</v>
      </c>
      <c r="H3955" s="1" t="s">
        <v>24</v>
      </c>
      <c r="I3955" s="1" t="s">
        <v>48</v>
      </c>
      <c r="J3955" s="1" t="s">
        <v>70</v>
      </c>
      <c r="K3955" s="4">
        <v>1720408</v>
      </c>
      <c r="L3955" s="4" t="str">
        <f t="shared" si="429"/>
        <v>Submitted</v>
      </c>
      <c r="M3955" s="1">
        <v>876</v>
      </c>
      <c r="N3955" s="1" t="str">
        <f t="shared" si="430"/>
        <v>medium_risk</v>
      </c>
      <c r="O3955" s="1" t="str">
        <f t="shared" si="431"/>
        <v>Excellent</v>
      </c>
      <c r="P3955" s="1" t="str">
        <f t="shared" si="432"/>
        <v>Submitted</v>
      </c>
      <c r="Q3955" s="1" t="str">
        <f t="shared" si="433"/>
        <v>Valid</v>
      </c>
      <c r="R3955" s="1" t="s">
        <v>38</v>
      </c>
      <c r="S3955" s="4">
        <v>536808</v>
      </c>
      <c r="T3955" s="1">
        <v>11.77</v>
      </c>
      <c r="U3955" s="1">
        <v>12</v>
      </c>
      <c r="V3955" s="1">
        <v>44734</v>
      </c>
      <c r="W3955" s="4">
        <f t="shared" si="434"/>
        <v>526663.51046187617</v>
      </c>
      <c r="X3955" s="1" t="s">
        <v>85</v>
      </c>
      <c r="Y3955" s="1" t="s">
        <v>86</v>
      </c>
      <c r="Z3955" s="8">
        <v>49417</v>
      </c>
      <c r="AA3955" s="8" t="str">
        <f>TEXT(Table2[[#This Row],[Application_Date]],"yyy")</f>
        <v>2035</v>
      </c>
      <c r="AB3955" s="8" t="str">
        <f>TEXT(Table2[[#This Row],[Application_Date]],"mmmm")</f>
        <v>April</v>
      </c>
      <c r="AC3955" s="1" t="s">
        <v>61</v>
      </c>
      <c r="AD3955" s="1" t="s">
        <v>30</v>
      </c>
      <c r="AE3955" s="1" t="s">
        <v>31</v>
      </c>
    </row>
    <row r="3956" spans="1:31" x14ac:dyDescent="0.25">
      <c r="A3956" s="1" t="s">
        <v>8052</v>
      </c>
      <c r="B3956" s="1" t="str">
        <f>IF(COUNTIF($A$2:A3956,A3956)&gt;1,"Duplicate","Unique")</f>
        <v>Unique</v>
      </c>
      <c r="C3956" s="1" t="s">
        <v>8053</v>
      </c>
      <c r="D3956" s="1" t="s">
        <v>217</v>
      </c>
      <c r="E3956" s="1" t="str">
        <f t="shared" si="428"/>
        <v>Submitted</v>
      </c>
      <c r="F3956" s="1" t="s">
        <v>35</v>
      </c>
      <c r="G3956" s="1">
        <v>64</v>
      </c>
      <c r="H3956" s="1" t="s">
        <v>24</v>
      </c>
      <c r="I3956" s="1" t="s">
        <v>48</v>
      </c>
      <c r="J3956" s="1" t="s">
        <v>49</v>
      </c>
      <c r="K3956" s="4">
        <v>556971</v>
      </c>
      <c r="L3956" s="4" t="str">
        <f t="shared" si="429"/>
        <v>Submitted</v>
      </c>
      <c r="M3956" s="1">
        <v>535</v>
      </c>
      <c r="N3956" s="1" t="str">
        <f t="shared" si="430"/>
        <v>High_risk</v>
      </c>
      <c r="O3956" s="1" t="str">
        <f t="shared" si="431"/>
        <v>Excellent</v>
      </c>
      <c r="P3956" s="1" t="str">
        <f t="shared" si="432"/>
        <v>Submitted</v>
      </c>
      <c r="Q3956" s="1" t="str">
        <f t="shared" si="433"/>
        <v>Valid</v>
      </c>
      <c r="R3956" s="1" t="s">
        <v>82</v>
      </c>
      <c r="S3956" s="4">
        <v>834948</v>
      </c>
      <c r="T3956" s="1">
        <v>13.2</v>
      </c>
      <c r="U3956" s="1">
        <v>36</v>
      </c>
      <c r="V3956" s="1">
        <v>23193</v>
      </c>
      <c r="W3956" s="4">
        <f t="shared" si="434"/>
        <v>918442.80000230751</v>
      </c>
      <c r="X3956" s="1" t="s">
        <v>59</v>
      </c>
      <c r="Y3956" s="1" t="s">
        <v>60</v>
      </c>
      <c r="Z3956" s="8">
        <v>49418</v>
      </c>
      <c r="AA3956" s="8" t="str">
        <f>TEXT(Table2[[#This Row],[Application_Date]],"yyy")</f>
        <v>2035</v>
      </c>
      <c r="AB3956" s="8" t="str">
        <f>TEXT(Table2[[#This Row],[Application_Date]],"mmmm")</f>
        <v>April</v>
      </c>
      <c r="AC3956" s="1" t="s">
        <v>61</v>
      </c>
      <c r="AD3956" s="1" t="s">
        <v>30</v>
      </c>
      <c r="AE3956" s="1" t="s">
        <v>43</v>
      </c>
    </row>
    <row r="3957" spans="1:31" x14ac:dyDescent="0.25">
      <c r="A3957" s="1" t="s">
        <v>8054</v>
      </c>
      <c r="B3957" s="1" t="str">
        <f>IF(COUNTIF($A$2:A3957,A3957)&gt;1,"Duplicate","Unique")</f>
        <v>Unique</v>
      </c>
      <c r="C3957" s="1" t="s">
        <v>8055</v>
      </c>
      <c r="D3957" s="1" t="s">
        <v>157</v>
      </c>
      <c r="E3957" s="1" t="str">
        <f t="shared" si="428"/>
        <v>Submitted</v>
      </c>
      <c r="F3957" s="1" t="s">
        <v>35</v>
      </c>
      <c r="G3957" s="1">
        <v>62</v>
      </c>
      <c r="H3957" s="1" t="s">
        <v>36</v>
      </c>
      <c r="I3957" s="1" t="s">
        <v>48</v>
      </c>
      <c r="J3957" s="1" t="s">
        <v>70</v>
      </c>
      <c r="K3957" s="4">
        <v>387234</v>
      </c>
      <c r="L3957" s="4" t="str">
        <f t="shared" si="429"/>
        <v>Submitted</v>
      </c>
      <c r="M3957" s="1">
        <v>714</v>
      </c>
      <c r="N3957" s="1" t="str">
        <f t="shared" si="430"/>
        <v>low_risk</v>
      </c>
      <c r="O3957" s="1" t="str">
        <f t="shared" si="431"/>
        <v>Excellent</v>
      </c>
      <c r="P3957" s="1" t="str">
        <f t="shared" si="432"/>
        <v>Submitted</v>
      </c>
      <c r="Q3957" s="1" t="str">
        <f t="shared" si="433"/>
        <v>Valid</v>
      </c>
      <c r="R3957" s="1" t="s">
        <v>27</v>
      </c>
      <c r="S3957" s="4">
        <v>4052041</v>
      </c>
      <c r="T3957" s="1">
        <v>11.02</v>
      </c>
      <c r="U3957" s="1">
        <v>180</v>
      </c>
      <c r="V3957" s="1">
        <v>22511.34</v>
      </c>
      <c r="W3957" s="4">
        <f t="shared" si="434"/>
        <v>3721124.3183333334</v>
      </c>
      <c r="X3957" s="1" t="s">
        <v>50</v>
      </c>
      <c r="Y3957" s="1" t="s">
        <v>51</v>
      </c>
      <c r="Z3957" s="8">
        <v>49419</v>
      </c>
      <c r="AA3957" s="8" t="str">
        <f>TEXT(Table2[[#This Row],[Application_Date]],"yyy")</f>
        <v>2035</v>
      </c>
      <c r="AB3957" s="8" t="str">
        <f>TEXT(Table2[[#This Row],[Application_Date]],"mmmm")</f>
        <v>April</v>
      </c>
      <c r="AC3957" s="1" t="s">
        <v>52</v>
      </c>
      <c r="AD3957" s="1" t="s">
        <v>30</v>
      </c>
      <c r="AE3957" s="1" t="s">
        <v>31</v>
      </c>
    </row>
    <row r="3958" spans="1:31" x14ac:dyDescent="0.25">
      <c r="A3958" s="1" t="s">
        <v>8056</v>
      </c>
      <c r="B3958" s="1" t="str">
        <f>IF(COUNTIF($A$2:A3958,A3958)&gt;1,"Duplicate","Unique")</f>
        <v>Unique</v>
      </c>
      <c r="C3958" s="1" t="s">
        <v>8057</v>
      </c>
      <c r="D3958" s="1" t="s">
        <v>65</v>
      </c>
      <c r="E3958" s="1" t="str">
        <f t="shared" si="428"/>
        <v>Submitted</v>
      </c>
      <c r="F3958" s="1" t="s">
        <v>35</v>
      </c>
      <c r="G3958" s="1">
        <v>19</v>
      </c>
      <c r="H3958" s="1" t="s">
        <v>24</v>
      </c>
      <c r="I3958" s="1" t="s">
        <v>25</v>
      </c>
      <c r="J3958" s="1" t="s">
        <v>37</v>
      </c>
      <c r="K3958" s="4">
        <v>1936723</v>
      </c>
      <c r="L3958" s="4" t="str">
        <f t="shared" si="429"/>
        <v>Submitted</v>
      </c>
      <c r="M3958" s="1">
        <v>808</v>
      </c>
      <c r="N3958" s="1" t="str">
        <f t="shared" si="430"/>
        <v>medium_risk</v>
      </c>
      <c r="O3958" s="1" t="str">
        <f t="shared" si="431"/>
        <v>Excellent</v>
      </c>
      <c r="P3958" s="1" t="str">
        <f t="shared" si="432"/>
        <v>Submitted</v>
      </c>
      <c r="Q3958" s="1" t="str">
        <f t="shared" si="433"/>
        <v>Valid</v>
      </c>
      <c r="R3958" s="1" t="s">
        <v>6</v>
      </c>
      <c r="S3958" s="4">
        <v>3233305</v>
      </c>
      <c r="T3958" s="1">
        <v>12.13</v>
      </c>
      <c r="U3958" s="1">
        <v>24</v>
      </c>
      <c r="V3958" s="1">
        <v>134721.04</v>
      </c>
      <c r="W3958" s="4">
        <f t="shared" si="434"/>
        <v>3268332.6419531992</v>
      </c>
      <c r="X3958" s="1" t="s">
        <v>28</v>
      </c>
      <c r="Y3958" s="1" t="s">
        <v>29</v>
      </c>
      <c r="Z3958" s="8">
        <v>49420</v>
      </c>
      <c r="AA3958" s="8" t="str">
        <f>TEXT(Table2[[#This Row],[Application_Date]],"yyy")</f>
        <v>2035</v>
      </c>
      <c r="AB3958" s="8" t="str">
        <f>TEXT(Table2[[#This Row],[Application_Date]],"mmmm")</f>
        <v>April</v>
      </c>
      <c r="AC3958" s="1" t="s">
        <v>52</v>
      </c>
      <c r="AD3958" s="1" t="s">
        <v>42</v>
      </c>
      <c r="AE3958" s="1" t="s">
        <v>62</v>
      </c>
    </row>
    <row r="3959" spans="1:31" x14ac:dyDescent="0.25">
      <c r="A3959" s="1" t="s">
        <v>8058</v>
      </c>
      <c r="B3959" s="1" t="str">
        <f>IF(COUNTIF($A$2:A3959,A3959)&gt;1,"Duplicate","Unique")</f>
        <v>Unique</v>
      </c>
      <c r="C3959" s="1" t="s">
        <v>8059</v>
      </c>
      <c r="D3959" s="1" t="s">
        <v>58</v>
      </c>
      <c r="E3959" s="1" t="str">
        <f t="shared" si="428"/>
        <v>Submitted</v>
      </c>
      <c r="F3959" s="1" t="s">
        <v>47</v>
      </c>
      <c r="G3959" s="1">
        <v>27</v>
      </c>
      <c r="H3959" s="1" t="s">
        <v>24</v>
      </c>
      <c r="I3959" s="1" t="s">
        <v>48</v>
      </c>
      <c r="J3959" s="1" t="s">
        <v>49</v>
      </c>
      <c r="K3959" s="4">
        <v>1569548</v>
      </c>
      <c r="L3959" s="4" t="str">
        <f t="shared" si="429"/>
        <v>Submitted</v>
      </c>
      <c r="M3959" s="1">
        <v>601</v>
      </c>
      <c r="N3959" s="1" t="str">
        <f t="shared" si="430"/>
        <v>low_risk</v>
      </c>
      <c r="O3959" s="1" t="str">
        <f t="shared" si="431"/>
        <v>Excellent</v>
      </c>
      <c r="P3959" s="1" t="str">
        <f t="shared" si="432"/>
        <v>Submitted</v>
      </c>
      <c r="Q3959" s="1" t="str">
        <f t="shared" si="433"/>
        <v>Valid</v>
      </c>
      <c r="R3959" s="1" t="s">
        <v>38</v>
      </c>
      <c r="S3959" s="4">
        <v>1574849</v>
      </c>
      <c r="T3959" s="1">
        <v>17.8</v>
      </c>
      <c r="U3959" s="1">
        <v>24</v>
      </c>
      <c r="V3959" s="1">
        <v>65618.710000000006</v>
      </c>
      <c r="W3959" s="4">
        <f t="shared" si="434"/>
        <v>2336026.0174387023</v>
      </c>
      <c r="X3959" s="1" t="s">
        <v>39</v>
      </c>
      <c r="Y3959" s="1" t="s">
        <v>40</v>
      </c>
      <c r="Z3959" s="8">
        <v>49421</v>
      </c>
      <c r="AA3959" s="8" t="str">
        <f>TEXT(Table2[[#This Row],[Application_Date]],"yyy")</f>
        <v>2035</v>
      </c>
      <c r="AB3959" s="8" t="str">
        <f>TEXT(Table2[[#This Row],[Application_Date]],"mmmm")</f>
        <v>April</v>
      </c>
      <c r="AC3959" s="1" t="s">
        <v>41</v>
      </c>
      <c r="AD3959" s="1" t="s">
        <v>30</v>
      </c>
      <c r="AE3959" s="1" t="s">
        <v>43</v>
      </c>
    </row>
    <row r="3960" spans="1:31" x14ac:dyDescent="0.25">
      <c r="A3960" s="1" t="s">
        <v>8060</v>
      </c>
      <c r="B3960" s="1" t="str">
        <f>IF(COUNTIF($A$2:A3960,A3960)&gt;1,"Duplicate","Unique")</f>
        <v>Unique</v>
      </c>
      <c r="C3960" s="1" t="s">
        <v>8061</v>
      </c>
      <c r="D3960" s="1" t="s">
        <v>81</v>
      </c>
      <c r="E3960" s="1" t="str">
        <f t="shared" si="428"/>
        <v>Submitted</v>
      </c>
      <c r="F3960" s="1" t="s">
        <v>35</v>
      </c>
      <c r="G3960" s="1">
        <v>47</v>
      </c>
      <c r="H3960" s="1" t="s">
        <v>36</v>
      </c>
      <c r="I3960" s="1" t="s">
        <v>48</v>
      </c>
      <c r="J3960" s="1" t="s">
        <v>26</v>
      </c>
      <c r="K3960" s="4">
        <v>637172</v>
      </c>
      <c r="L3960" s="4" t="str">
        <f t="shared" si="429"/>
        <v>Submitted</v>
      </c>
      <c r="M3960" s="1">
        <v>719</v>
      </c>
      <c r="N3960" s="1" t="str">
        <f t="shared" si="430"/>
        <v>low_risk</v>
      </c>
      <c r="O3960" s="1" t="str">
        <f t="shared" si="431"/>
        <v>Excellent</v>
      </c>
      <c r="P3960" s="1" t="str">
        <f t="shared" si="432"/>
        <v>Submitted</v>
      </c>
      <c r="Q3960" s="1" t="str">
        <f t="shared" si="433"/>
        <v>Valid</v>
      </c>
      <c r="R3960" s="1" t="s">
        <v>70</v>
      </c>
      <c r="S3960" s="4">
        <v>3703295</v>
      </c>
      <c r="T3960" s="1">
        <v>17.68</v>
      </c>
      <c r="U3960" s="1">
        <v>36</v>
      </c>
      <c r="V3960" s="1">
        <v>102869.31</v>
      </c>
      <c r="W3960" s="4">
        <f t="shared" si="434"/>
        <v>5456187.966666705</v>
      </c>
      <c r="X3960" s="1" t="s">
        <v>59</v>
      </c>
      <c r="Y3960" s="1" t="s">
        <v>60</v>
      </c>
      <c r="Z3960" s="8">
        <v>49422</v>
      </c>
      <c r="AA3960" s="8" t="str">
        <f>TEXT(Table2[[#This Row],[Application_Date]],"yyy")</f>
        <v>2035</v>
      </c>
      <c r="AB3960" s="8" t="str">
        <f>TEXT(Table2[[#This Row],[Application_Date]],"mmmm")</f>
        <v>April</v>
      </c>
      <c r="AC3960" s="1" t="s">
        <v>61</v>
      </c>
      <c r="AD3960" s="1" t="s">
        <v>42</v>
      </c>
      <c r="AE3960" s="1" t="s">
        <v>43</v>
      </c>
    </row>
    <row r="3961" spans="1:31" x14ac:dyDescent="0.25">
      <c r="A3961" s="1" t="s">
        <v>8062</v>
      </c>
      <c r="B3961" s="1" t="str">
        <f>IF(COUNTIF($A$2:A3961,A3961)&gt;1,"Duplicate","Unique")</f>
        <v>Unique</v>
      </c>
      <c r="C3961" s="1" t="s">
        <v>8063</v>
      </c>
      <c r="D3961" s="1" t="s">
        <v>207</v>
      </c>
      <c r="E3961" s="1" t="str">
        <f t="shared" si="428"/>
        <v>Submitted</v>
      </c>
      <c r="F3961" s="1" t="s">
        <v>35</v>
      </c>
      <c r="G3961" s="1">
        <v>19</v>
      </c>
      <c r="H3961" s="1" t="s">
        <v>36</v>
      </c>
      <c r="I3961" s="1" t="s">
        <v>48</v>
      </c>
      <c r="J3961" s="1" t="s">
        <v>26</v>
      </c>
      <c r="K3961" s="4">
        <v>2078642</v>
      </c>
      <c r="L3961" s="4" t="str">
        <f t="shared" si="429"/>
        <v>Submitted</v>
      </c>
      <c r="M3961" s="1">
        <v>511</v>
      </c>
      <c r="N3961" s="1" t="str">
        <f t="shared" si="430"/>
        <v>High_risk</v>
      </c>
      <c r="O3961" s="1" t="str">
        <f t="shared" si="431"/>
        <v>Excellent</v>
      </c>
      <c r="P3961" s="1" t="str">
        <f t="shared" si="432"/>
        <v>Submitted</v>
      </c>
      <c r="Q3961" s="1" t="str">
        <f t="shared" si="433"/>
        <v>Valid</v>
      </c>
      <c r="R3961" s="1" t="s">
        <v>70</v>
      </c>
      <c r="S3961" s="4">
        <v>2935998</v>
      </c>
      <c r="T3961" s="1">
        <v>15.58</v>
      </c>
      <c r="U3961" s="1">
        <v>12</v>
      </c>
      <c r="V3961" s="1">
        <v>244666.5</v>
      </c>
      <c r="W3961" s="4">
        <f t="shared" si="434"/>
        <v>3812079.5411669645</v>
      </c>
      <c r="X3961" s="1" t="s">
        <v>39</v>
      </c>
      <c r="Y3961" s="1" t="s">
        <v>40</v>
      </c>
      <c r="Z3961" s="8">
        <v>49423</v>
      </c>
      <c r="AA3961" s="8" t="str">
        <f>TEXT(Table2[[#This Row],[Application_Date]],"yyy")</f>
        <v>2035</v>
      </c>
      <c r="AB3961" s="8" t="str">
        <f>TEXT(Table2[[#This Row],[Application_Date]],"mmmm")</f>
        <v>April</v>
      </c>
      <c r="AC3961" s="1" t="s">
        <v>61</v>
      </c>
      <c r="AD3961" s="1" t="s">
        <v>30</v>
      </c>
      <c r="AE3961" s="1" t="s">
        <v>62</v>
      </c>
    </row>
    <row r="3962" spans="1:31" x14ac:dyDescent="0.25">
      <c r="A3962" s="1" t="s">
        <v>8064</v>
      </c>
      <c r="B3962" s="1" t="str">
        <f>IF(COUNTIF($A$2:A3962,A3962)&gt;1,"Duplicate","Unique")</f>
        <v>Unique</v>
      </c>
      <c r="C3962" s="1" t="s">
        <v>8065</v>
      </c>
      <c r="D3962" s="1" t="s">
        <v>46</v>
      </c>
      <c r="E3962" s="1" t="str">
        <f t="shared" si="428"/>
        <v>Submitted</v>
      </c>
      <c r="F3962" s="1" t="s">
        <v>47</v>
      </c>
      <c r="G3962" s="1">
        <v>55</v>
      </c>
      <c r="H3962" s="1" t="s">
        <v>36</v>
      </c>
      <c r="I3962" s="1" t="s">
        <v>25</v>
      </c>
      <c r="J3962" s="1" t="s">
        <v>49</v>
      </c>
      <c r="K3962" s="4">
        <v>833061</v>
      </c>
      <c r="L3962" s="4" t="str">
        <f t="shared" si="429"/>
        <v>Submitted</v>
      </c>
      <c r="M3962" s="1">
        <v>650</v>
      </c>
      <c r="N3962" s="1" t="str">
        <f t="shared" si="430"/>
        <v>low_risk</v>
      </c>
      <c r="O3962" s="1" t="str">
        <f t="shared" si="431"/>
        <v>Excellent</v>
      </c>
      <c r="P3962" s="1" t="str">
        <f t="shared" si="432"/>
        <v>Submitted</v>
      </c>
      <c r="Q3962" s="1" t="str">
        <f t="shared" si="433"/>
        <v>Valid</v>
      </c>
      <c r="R3962" s="1" t="s">
        <v>38</v>
      </c>
      <c r="S3962" s="4">
        <v>4742680</v>
      </c>
      <c r="T3962" s="1">
        <v>14.93</v>
      </c>
      <c r="U3962" s="1">
        <v>36</v>
      </c>
      <c r="V3962" s="1">
        <v>131741.10999999999</v>
      </c>
      <c r="W3962" s="4">
        <f t="shared" si="434"/>
        <v>5900684.366668025</v>
      </c>
      <c r="X3962" s="1" t="s">
        <v>59</v>
      </c>
      <c r="Y3962" s="1" t="s">
        <v>60</v>
      </c>
      <c r="Z3962" s="8">
        <v>49424</v>
      </c>
      <c r="AA3962" s="8" t="str">
        <f>TEXT(Table2[[#This Row],[Application_Date]],"yyy")</f>
        <v>2035</v>
      </c>
      <c r="AB3962" s="8" t="str">
        <f>TEXT(Table2[[#This Row],[Application_Date]],"mmmm")</f>
        <v>April</v>
      </c>
      <c r="AC3962" s="1" t="s">
        <v>41</v>
      </c>
      <c r="AD3962" s="1" t="s">
        <v>30</v>
      </c>
      <c r="AE3962" s="1" t="s">
        <v>62</v>
      </c>
    </row>
    <row r="3963" spans="1:31" x14ac:dyDescent="0.25">
      <c r="A3963" s="1" t="s">
        <v>8066</v>
      </c>
      <c r="B3963" s="1" t="str">
        <f>IF(COUNTIF($A$2:A3963,A3963)&gt;1,"Duplicate","Unique")</f>
        <v>Unique</v>
      </c>
      <c r="C3963" s="1" t="s">
        <v>8067</v>
      </c>
      <c r="D3963" s="1" t="s">
        <v>89</v>
      </c>
      <c r="E3963" s="1" t="str">
        <f t="shared" si="428"/>
        <v>Submitted</v>
      </c>
      <c r="F3963" s="1" t="s">
        <v>47</v>
      </c>
      <c r="G3963" s="1">
        <v>49</v>
      </c>
      <c r="H3963" s="1" t="s">
        <v>24</v>
      </c>
      <c r="I3963" s="1" t="s">
        <v>25</v>
      </c>
      <c r="J3963" s="1" t="s">
        <v>70</v>
      </c>
      <c r="K3963" s="4">
        <v>1588881</v>
      </c>
      <c r="L3963" s="4" t="str">
        <f t="shared" si="429"/>
        <v>Submitted</v>
      </c>
      <c r="M3963" s="1">
        <v>763</v>
      </c>
      <c r="N3963" s="1" t="str">
        <f t="shared" si="430"/>
        <v>medium_risk</v>
      </c>
      <c r="O3963" s="1" t="str">
        <f t="shared" si="431"/>
        <v>Excellent</v>
      </c>
      <c r="P3963" s="1" t="str">
        <f t="shared" si="432"/>
        <v>Submitted</v>
      </c>
      <c r="Q3963" s="1" t="str">
        <f t="shared" si="433"/>
        <v>Valid</v>
      </c>
      <c r="R3963" s="1" t="s">
        <v>70</v>
      </c>
      <c r="S3963" s="4">
        <v>1049294</v>
      </c>
      <c r="T3963" s="1">
        <v>16.66</v>
      </c>
      <c r="U3963" s="1">
        <v>180</v>
      </c>
      <c r="V3963" s="1">
        <v>5829.41</v>
      </c>
      <c r="W3963" s="4">
        <f t="shared" si="434"/>
        <v>1456769.8366666667</v>
      </c>
      <c r="X3963" s="1" t="s">
        <v>28</v>
      </c>
      <c r="Y3963" s="1" t="s">
        <v>29</v>
      </c>
      <c r="Z3963" s="8">
        <v>49425</v>
      </c>
      <c r="AA3963" s="8" t="str">
        <f>TEXT(Table2[[#This Row],[Application_Date]],"yyy")</f>
        <v>2035</v>
      </c>
      <c r="AB3963" s="8" t="str">
        <f>TEXT(Table2[[#This Row],[Application_Date]],"mmmm")</f>
        <v>April</v>
      </c>
      <c r="AC3963" s="1" t="s">
        <v>61</v>
      </c>
      <c r="AD3963" s="1" t="s">
        <v>30</v>
      </c>
      <c r="AE3963" s="1" t="s">
        <v>43</v>
      </c>
    </row>
    <row r="3964" spans="1:31" x14ac:dyDescent="0.25">
      <c r="A3964" s="1" t="s">
        <v>8068</v>
      </c>
      <c r="B3964" s="1" t="str">
        <f>IF(COUNTIF($A$2:A3964,A3964)&gt;1,"Duplicate","Unique")</f>
        <v>Unique</v>
      </c>
      <c r="C3964" s="1" t="s">
        <v>8069</v>
      </c>
      <c r="D3964" s="1" t="s">
        <v>325</v>
      </c>
      <c r="E3964" s="1" t="str">
        <f t="shared" si="428"/>
        <v>Submitted</v>
      </c>
      <c r="F3964" s="1" t="s">
        <v>35</v>
      </c>
      <c r="G3964" s="1">
        <v>26</v>
      </c>
      <c r="H3964" s="1" t="s">
        <v>36</v>
      </c>
      <c r="I3964" s="1" t="s">
        <v>25</v>
      </c>
      <c r="J3964" s="1" t="s">
        <v>37</v>
      </c>
      <c r="K3964" s="4">
        <v>436665</v>
      </c>
      <c r="L3964" s="4" t="str">
        <f t="shared" si="429"/>
        <v>Submitted</v>
      </c>
      <c r="M3964" s="1">
        <v>495</v>
      </c>
      <c r="N3964" s="1" t="str">
        <f t="shared" si="430"/>
        <v>High_risk</v>
      </c>
      <c r="O3964" s="1" t="str">
        <f t="shared" si="431"/>
        <v>Excellent</v>
      </c>
      <c r="P3964" s="1" t="str">
        <f t="shared" si="432"/>
        <v>Submitted</v>
      </c>
      <c r="Q3964" s="1" t="str">
        <f t="shared" si="433"/>
        <v>Valid</v>
      </c>
      <c r="R3964" s="1" t="s">
        <v>82</v>
      </c>
      <c r="S3964" s="4">
        <v>702277</v>
      </c>
      <c r="T3964" s="1">
        <v>8.84</v>
      </c>
      <c r="U3964" s="1">
        <v>60</v>
      </c>
      <c r="V3964" s="1">
        <v>11704.62</v>
      </c>
      <c r="W3964" s="4">
        <f t="shared" si="434"/>
        <v>517344.05666666885</v>
      </c>
      <c r="X3964" s="1" t="s">
        <v>28</v>
      </c>
      <c r="Y3964" s="1" t="s">
        <v>29</v>
      </c>
      <c r="Z3964" s="8">
        <v>49426</v>
      </c>
      <c r="AA3964" s="8" t="str">
        <f>TEXT(Table2[[#This Row],[Application_Date]],"yyy")</f>
        <v>2035</v>
      </c>
      <c r="AB3964" s="8" t="str">
        <f>TEXT(Table2[[#This Row],[Application_Date]],"mmmm")</f>
        <v>April</v>
      </c>
      <c r="AC3964" s="1" t="s">
        <v>52</v>
      </c>
      <c r="AD3964" s="1" t="s">
        <v>30</v>
      </c>
      <c r="AE3964" s="1" t="s">
        <v>43</v>
      </c>
    </row>
    <row r="3965" spans="1:31" x14ac:dyDescent="0.25">
      <c r="A3965" s="1" t="s">
        <v>8070</v>
      </c>
      <c r="B3965" s="1" t="str">
        <f>IF(COUNTIF($A$2:A3965,A3965)&gt;1,"Duplicate","Unique")</f>
        <v>Unique</v>
      </c>
      <c r="C3965" s="1" t="s">
        <v>8071</v>
      </c>
      <c r="D3965" s="1" t="s">
        <v>766</v>
      </c>
      <c r="E3965" s="1" t="str">
        <f t="shared" si="428"/>
        <v>Submitted</v>
      </c>
      <c r="F3965" s="1" t="s">
        <v>35</v>
      </c>
      <c r="G3965" s="1">
        <v>63</v>
      </c>
      <c r="H3965" s="1" t="s">
        <v>36</v>
      </c>
      <c r="I3965" s="1" t="s">
        <v>25</v>
      </c>
      <c r="J3965" s="1" t="s">
        <v>49</v>
      </c>
      <c r="K3965" s="4">
        <v>459190</v>
      </c>
      <c r="L3965" s="4" t="str">
        <f t="shared" si="429"/>
        <v>Submitted</v>
      </c>
      <c r="M3965" s="1">
        <v>304</v>
      </c>
      <c r="N3965" s="1" t="str">
        <f t="shared" si="430"/>
        <v>High_risk</v>
      </c>
      <c r="O3965" s="1" t="str">
        <f t="shared" si="431"/>
        <v>Excellent</v>
      </c>
      <c r="P3965" s="1" t="str">
        <f t="shared" si="432"/>
        <v>Submitted</v>
      </c>
      <c r="Q3965" s="1" t="str">
        <f t="shared" si="433"/>
        <v>Valid</v>
      </c>
      <c r="R3965" s="1" t="s">
        <v>70</v>
      </c>
      <c r="S3965" s="4">
        <v>4881220</v>
      </c>
      <c r="T3965" s="1">
        <v>8.0399999999999991</v>
      </c>
      <c r="U3965" s="1">
        <v>60</v>
      </c>
      <c r="V3965" s="1">
        <v>81353.67</v>
      </c>
      <c r="W3965" s="4">
        <f t="shared" si="434"/>
        <v>3270417.4000001415</v>
      </c>
      <c r="X3965" s="1" t="s">
        <v>28</v>
      </c>
      <c r="Y3965" s="1" t="s">
        <v>29</v>
      </c>
      <c r="Z3965" s="8">
        <v>49427</v>
      </c>
      <c r="AA3965" s="8" t="str">
        <f>TEXT(Table2[[#This Row],[Application_Date]],"yyy")</f>
        <v>2035</v>
      </c>
      <c r="AB3965" s="8" t="str">
        <f>TEXT(Table2[[#This Row],[Application_Date]],"mmmm")</f>
        <v>April</v>
      </c>
      <c r="AC3965" s="1" t="s">
        <v>52</v>
      </c>
      <c r="AD3965" s="1" t="s">
        <v>42</v>
      </c>
      <c r="AE3965" s="1" t="s">
        <v>62</v>
      </c>
    </row>
    <row r="3966" spans="1:31" x14ac:dyDescent="0.25">
      <c r="A3966" s="1" t="s">
        <v>8072</v>
      </c>
      <c r="B3966" s="1" t="str">
        <f>IF(COUNTIF($A$2:A3966,A3966)&gt;1,"Duplicate","Unique")</f>
        <v>Unique</v>
      </c>
      <c r="C3966" s="1" t="s">
        <v>8073</v>
      </c>
      <c r="D3966" s="1" t="s">
        <v>489</v>
      </c>
      <c r="E3966" s="1" t="str">
        <f t="shared" si="428"/>
        <v>Submitted</v>
      </c>
      <c r="F3966" s="1" t="s">
        <v>35</v>
      </c>
      <c r="G3966" s="1">
        <v>40</v>
      </c>
      <c r="H3966" s="1" t="s">
        <v>24</v>
      </c>
      <c r="I3966" s="1" t="s">
        <v>48</v>
      </c>
      <c r="J3966" s="1" t="s">
        <v>70</v>
      </c>
      <c r="K3966" s="4">
        <v>-50000</v>
      </c>
      <c r="L3966" s="4" t="str">
        <f t="shared" si="429"/>
        <v>Submitted</v>
      </c>
      <c r="M3966" s="1">
        <v>317</v>
      </c>
      <c r="N3966" s="1" t="str">
        <f t="shared" si="430"/>
        <v>High_risk</v>
      </c>
      <c r="O3966" s="1" t="str">
        <f t="shared" si="431"/>
        <v>Excellent</v>
      </c>
      <c r="P3966" s="1" t="str">
        <f t="shared" si="432"/>
        <v>Submitted</v>
      </c>
      <c r="Q3966" s="1" t="str">
        <f t="shared" si="433"/>
        <v>Valid</v>
      </c>
      <c r="R3966" s="1" t="s">
        <v>38</v>
      </c>
      <c r="S3966" s="4">
        <v>0</v>
      </c>
      <c r="T3966" s="1">
        <v>17.55</v>
      </c>
      <c r="U3966" s="1">
        <v>24</v>
      </c>
      <c r="V3966" s="1">
        <v>10416.67</v>
      </c>
      <c r="W3966" s="4">
        <f t="shared" si="434"/>
        <v>0</v>
      </c>
      <c r="X3966" s="1" t="s">
        <v>95</v>
      </c>
      <c r="Y3966" s="1" t="s">
        <v>96</v>
      </c>
      <c r="Z3966" s="8">
        <v>49428</v>
      </c>
      <c r="AA3966" s="8" t="str">
        <f>TEXT(Table2[[#This Row],[Application_Date]],"yyy")</f>
        <v>2035</v>
      </c>
      <c r="AB3966" s="8" t="str">
        <f>TEXT(Table2[[#This Row],[Application_Date]],"mmmm")</f>
        <v>April</v>
      </c>
      <c r="AC3966" s="1" t="s">
        <v>61</v>
      </c>
      <c r="AD3966" s="1" t="s">
        <v>30</v>
      </c>
      <c r="AE3966" s="1" t="s">
        <v>66</v>
      </c>
    </row>
    <row r="3967" spans="1:31" x14ac:dyDescent="0.25">
      <c r="A3967" s="1" t="s">
        <v>8074</v>
      </c>
      <c r="B3967" s="1" t="str">
        <f>IF(COUNTIF($A$2:A3967,A3967)&gt;1,"Duplicate","Unique")</f>
        <v>Unique</v>
      </c>
      <c r="C3967" s="1" t="s">
        <v>8075</v>
      </c>
      <c r="D3967" s="1" t="s">
        <v>314</v>
      </c>
      <c r="E3967" s="1" t="str">
        <f t="shared" si="428"/>
        <v>Submitted</v>
      </c>
      <c r="F3967" s="1" t="s">
        <v>47</v>
      </c>
      <c r="G3967" s="1">
        <v>35</v>
      </c>
      <c r="H3967" s="1" t="s">
        <v>36</v>
      </c>
      <c r="I3967" s="1" t="s">
        <v>25</v>
      </c>
      <c r="J3967" s="1" t="s">
        <v>70</v>
      </c>
      <c r="K3967" s="4">
        <v>1880373</v>
      </c>
      <c r="L3967" s="4" t="str">
        <f t="shared" si="429"/>
        <v>Submitted</v>
      </c>
      <c r="M3967" s="1">
        <v>565</v>
      </c>
      <c r="N3967" s="1" t="str">
        <f t="shared" si="430"/>
        <v>High_risk</v>
      </c>
      <c r="O3967" s="1" t="str">
        <f t="shared" si="431"/>
        <v>Excellent</v>
      </c>
      <c r="P3967" s="1" t="str">
        <f t="shared" si="432"/>
        <v>Submitted</v>
      </c>
      <c r="Q3967" s="1" t="str">
        <f t="shared" si="433"/>
        <v>Valid</v>
      </c>
      <c r="R3967" s="1" t="s">
        <v>82</v>
      </c>
      <c r="S3967" s="4">
        <v>3309212</v>
      </c>
      <c r="T3967" s="1">
        <v>8.7100000000000009</v>
      </c>
      <c r="U3967" s="1">
        <v>36</v>
      </c>
      <c r="V3967" s="1">
        <v>91922.559999999998</v>
      </c>
      <c r="W3967" s="4">
        <f t="shared" si="434"/>
        <v>2401936.3837233856</v>
      </c>
      <c r="X3967" s="1" t="s">
        <v>95</v>
      </c>
      <c r="Y3967" s="1" t="s">
        <v>96</v>
      </c>
      <c r="Z3967" s="8">
        <v>49429</v>
      </c>
      <c r="AA3967" s="8" t="str">
        <f>TEXT(Table2[[#This Row],[Application_Date]],"yyy")</f>
        <v>2035</v>
      </c>
      <c r="AB3967" s="8" t="str">
        <f>TEXT(Table2[[#This Row],[Application_Date]],"mmmm")</f>
        <v>April</v>
      </c>
      <c r="AC3967" s="1" t="s">
        <v>52</v>
      </c>
      <c r="AD3967" s="1" t="s">
        <v>30</v>
      </c>
      <c r="AE3967" s="1" t="s">
        <v>66</v>
      </c>
    </row>
    <row r="3968" spans="1:31" x14ac:dyDescent="0.25">
      <c r="A3968" s="1" t="s">
        <v>8076</v>
      </c>
      <c r="B3968" s="1" t="str">
        <f>IF(COUNTIF($A$2:A3968,A3968)&gt;1,"Duplicate","Unique")</f>
        <v>Unique</v>
      </c>
      <c r="C3968" s="1" t="s">
        <v>8077</v>
      </c>
      <c r="D3968" s="1" t="s">
        <v>293</v>
      </c>
      <c r="E3968" s="1" t="str">
        <f t="shared" si="428"/>
        <v>Submitted</v>
      </c>
      <c r="F3968" s="1" t="s">
        <v>47</v>
      </c>
      <c r="G3968" s="1">
        <v>37</v>
      </c>
      <c r="H3968" s="1" t="s">
        <v>36</v>
      </c>
      <c r="I3968" s="1" t="s">
        <v>48</v>
      </c>
      <c r="J3968" s="1" t="s">
        <v>70</v>
      </c>
      <c r="K3968" s="4">
        <v>1622661</v>
      </c>
      <c r="L3968" s="4" t="str">
        <f t="shared" si="429"/>
        <v>Submitted</v>
      </c>
      <c r="M3968" s="1">
        <v>826</v>
      </c>
      <c r="N3968" s="1" t="str">
        <f t="shared" si="430"/>
        <v>medium_risk</v>
      </c>
      <c r="O3968" s="1" t="str">
        <f t="shared" si="431"/>
        <v>Excellent</v>
      </c>
      <c r="P3968" s="1" t="str">
        <f t="shared" si="432"/>
        <v>Submitted</v>
      </c>
      <c r="Q3968" s="1" t="str">
        <f t="shared" si="433"/>
        <v>Valid</v>
      </c>
      <c r="R3968" s="1" t="s">
        <v>38</v>
      </c>
      <c r="S3968" s="4">
        <v>555784</v>
      </c>
      <c r="T3968" s="1">
        <v>17.829999999999998</v>
      </c>
      <c r="U3968" s="1">
        <v>36</v>
      </c>
      <c r="V3968" s="1">
        <v>15438.44</v>
      </c>
      <c r="W3968" s="4">
        <f t="shared" si="434"/>
        <v>825802.39333333808</v>
      </c>
      <c r="X3968" s="1" t="s">
        <v>50</v>
      </c>
      <c r="Y3968" s="1" t="s">
        <v>51</v>
      </c>
      <c r="Z3968" s="8">
        <v>49430</v>
      </c>
      <c r="AA3968" s="8" t="str">
        <f>TEXT(Table2[[#This Row],[Application_Date]],"yyy")</f>
        <v>2035</v>
      </c>
      <c r="AB3968" s="8" t="str">
        <f>TEXT(Table2[[#This Row],[Application_Date]],"mmmm")</f>
        <v>May</v>
      </c>
      <c r="AC3968" s="1" t="s">
        <v>52</v>
      </c>
      <c r="AD3968" s="1" t="s">
        <v>42</v>
      </c>
      <c r="AE3968" s="1" t="s">
        <v>31</v>
      </c>
    </row>
    <row r="3969" spans="1:31" x14ac:dyDescent="0.25">
      <c r="A3969" s="1" t="s">
        <v>8078</v>
      </c>
      <c r="B3969" s="1" t="str">
        <f>IF(COUNTIF($A$2:A3969,A3969)&gt;1,"Duplicate","Unique")</f>
        <v>Unique</v>
      </c>
      <c r="C3969" s="1" t="s">
        <v>8079</v>
      </c>
      <c r="D3969" s="1" t="s">
        <v>183</v>
      </c>
      <c r="E3969" s="1" t="str">
        <f t="shared" si="428"/>
        <v>Submitted</v>
      </c>
      <c r="F3969" s="1" t="s">
        <v>47</v>
      </c>
      <c r="G3969" s="1">
        <v>61</v>
      </c>
      <c r="H3969" s="1" t="s">
        <v>36</v>
      </c>
      <c r="I3969" s="1" t="s">
        <v>25</v>
      </c>
      <c r="J3969" s="1" t="s">
        <v>70</v>
      </c>
      <c r="K3969" s="4">
        <v>1608899</v>
      </c>
      <c r="L3969" s="4" t="str">
        <f t="shared" si="429"/>
        <v>Submitted</v>
      </c>
      <c r="M3969" s="1">
        <v>749</v>
      </c>
      <c r="N3969" s="1" t="str">
        <f t="shared" si="430"/>
        <v>low_risk</v>
      </c>
      <c r="O3969" s="1" t="str">
        <f t="shared" si="431"/>
        <v>Excellent</v>
      </c>
      <c r="P3969" s="1" t="str">
        <f t="shared" si="432"/>
        <v>Submitted</v>
      </c>
      <c r="Q3969" s="1" t="str">
        <f t="shared" si="433"/>
        <v>Valid</v>
      </c>
      <c r="R3969" s="1" t="s">
        <v>70</v>
      </c>
      <c r="S3969" s="4">
        <v>2248542</v>
      </c>
      <c r="T3969" s="1">
        <v>8.77</v>
      </c>
      <c r="U3969" s="1">
        <v>36</v>
      </c>
      <c r="V3969" s="1">
        <v>62459.5</v>
      </c>
      <c r="W3969" s="4">
        <f t="shared" si="434"/>
        <v>1643309.4493504115</v>
      </c>
      <c r="X3969" s="1" t="s">
        <v>39</v>
      </c>
      <c r="Y3969" s="1" t="s">
        <v>40</v>
      </c>
      <c r="Z3969" s="8">
        <v>49431</v>
      </c>
      <c r="AA3969" s="8" t="str">
        <f>TEXT(Table2[[#This Row],[Application_Date]],"yyy")</f>
        <v>2035</v>
      </c>
      <c r="AB3969" s="8" t="str">
        <f>TEXT(Table2[[#This Row],[Application_Date]],"mmmm")</f>
        <v>May</v>
      </c>
      <c r="AC3969" s="1" t="s">
        <v>61</v>
      </c>
      <c r="AD3969" s="1" t="s">
        <v>30</v>
      </c>
      <c r="AE3969" s="1" t="s">
        <v>62</v>
      </c>
    </row>
    <row r="3970" spans="1:31" x14ac:dyDescent="0.25">
      <c r="A3970" s="1" t="s">
        <v>8080</v>
      </c>
      <c r="B3970" s="1" t="str">
        <f>IF(COUNTIF($A$2:A3970,A3970)&gt;1,"Duplicate","Unique")</f>
        <v>Unique</v>
      </c>
      <c r="C3970" s="1" t="s">
        <v>8081</v>
      </c>
      <c r="D3970" s="1" t="s">
        <v>102</v>
      </c>
      <c r="E3970" s="1" t="str">
        <f t="shared" ref="E3970:E4033" si="435">IF(C3970="","Missing","Submitted")</f>
        <v>Submitted</v>
      </c>
      <c r="F3970" s="1" t="s">
        <v>47</v>
      </c>
      <c r="G3970" s="1">
        <v>37</v>
      </c>
      <c r="H3970" s="1" t="s">
        <v>24</v>
      </c>
      <c r="I3970" s="1" t="s">
        <v>25</v>
      </c>
      <c r="J3970" s="1" t="s">
        <v>70</v>
      </c>
      <c r="K3970" s="4">
        <v>539109</v>
      </c>
      <c r="L3970" s="4" t="str">
        <f t="shared" ref="L3970:L4033" si="436">IF(K3970="","Missing","Submitted")</f>
        <v>Submitted</v>
      </c>
      <c r="M3970" s="1">
        <v>582</v>
      </c>
      <c r="N3970" s="1" t="str">
        <f t="shared" ref="N3970:N4033" si="437">IF(M3970&lt;600,"High_risk",IF(M3970&gt;=750,"medium_risk","low_risk"))</f>
        <v>High_risk</v>
      </c>
      <c r="O3970" s="1" t="str">
        <f t="shared" ref="O3970:O4033" si="438">IF(J3971&lt;503,"Poor",IF(J3971&lt;=550,"Fair",IF(J3971&lt;=750,"Good","Excellent")))</f>
        <v>Excellent</v>
      </c>
      <c r="P3970" s="1" t="str">
        <f t="shared" ref="P3970:P4033" si="439">IF(S3970="","Missing","Submitted")</f>
        <v>Submitted</v>
      </c>
      <c r="Q3970" s="1" t="str">
        <f t="shared" ref="Q3970:Q4033" si="440">IF(AND(M3970&gt;=300,M3970&lt;=900),"Valid","Invalid")</f>
        <v>Valid</v>
      </c>
      <c r="R3970" s="1" t="s">
        <v>27</v>
      </c>
      <c r="S3970" s="4">
        <v>1661718</v>
      </c>
      <c r="T3970" s="1">
        <v>14.18</v>
      </c>
      <c r="U3970" s="1">
        <v>180</v>
      </c>
      <c r="V3970" s="1">
        <v>9231.77</v>
      </c>
      <c r="W3970" s="4">
        <f t="shared" ref="W3970:W4033" si="441">PMT(T3970/12,U3970,-S3970)</f>
        <v>1963596.77</v>
      </c>
      <c r="X3970" s="1" t="s">
        <v>50</v>
      </c>
      <c r="Y3970" s="1" t="s">
        <v>51</v>
      </c>
      <c r="Z3970" s="8">
        <v>49432</v>
      </c>
      <c r="AA3970" s="8" t="str">
        <f>TEXT(Table2[[#This Row],[Application_Date]],"yyy")</f>
        <v>2035</v>
      </c>
      <c r="AB3970" s="8" t="str">
        <f>TEXT(Table2[[#This Row],[Application_Date]],"mmmm")</f>
        <v>May</v>
      </c>
      <c r="AC3970" s="1" t="s">
        <v>61</v>
      </c>
      <c r="AD3970" s="1" t="s">
        <v>42</v>
      </c>
      <c r="AE3970" s="1" t="s">
        <v>43</v>
      </c>
    </row>
    <row r="3971" spans="1:31" x14ac:dyDescent="0.25">
      <c r="A3971" s="1" t="s">
        <v>8082</v>
      </c>
      <c r="B3971" s="1" t="str">
        <f>IF(COUNTIF($A$2:A3971,A3971)&gt;1,"Duplicate","Unique")</f>
        <v>Unique</v>
      </c>
      <c r="C3971" s="1" t="s">
        <v>8083</v>
      </c>
      <c r="D3971" s="1" t="s">
        <v>468</v>
      </c>
      <c r="E3971" s="1" t="str">
        <f t="shared" si="435"/>
        <v>Submitted</v>
      </c>
      <c r="F3971" s="1" t="s">
        <v>47</v>
      </c>
      <c r="G3971" s="1">
        <v>60</v>
      </c>
      <c r="H3971" s="1" t="s">
        <v>36</v>
      </c>
      <c r="I3971" s="1" t="s">
        <v>48</v>
      </c>
      <c r="J3971" s="1" t="s">
        <v>49</v>
      </c>
      <c r="K3971" s="4">
        <v>486637</v>
      </c>
      <c r="L3971" s="4" t="str">
        <f t="shared" si="436"/>
        <v>Submitted</v>
      </c>
      <c r="M3971" s="1">
        <v>838</v>
      </c>
      <c r="N3971" s="1" t="str">
        <f t="shared" si="437"/>
        <v>medium_risk</v>
      </c>
      <c r="O3971" s="1" t="str">
        <f t="shared" si="438"/>
        <v>Excellent</v>
      </c>
      <c r="P3971" s="1" t="str">
        <f t="shared" si="439"/>
        <v>Submitted</v>
      </c>
      <c r="Q3971" s="1" t="str">
        <f t="shared" si="440"/>
        <v>Valid</v>
      </c>
      <c r="R3971" s="1" t="s">
        <v>70</v>
      </c>
      <c r="S3971" s="4">
        <v>1489966</v>
      </c>
      <c r="T3971" s="1">
        <v>11</v>
      </c>
      <c r="U3971" s="1">
        <v>12</v>
      </c>
      <c r="V3971" s="1">
        <v>124163.83</v>
      </c>
      <c r="W3971" s="4">
        <f t="shared" si="441"/>
        <v>1366358.0778988495</v>
      </c>
      <c r="X3971" s="1" t="s">
        <v>59</v>
      </c>
      <c r="Y3971" s="1" t="s">
        <v>60</v>
      </c>
      <c r="Z3971" s="8">
        <v>49433</v>
      </c>
      <c r="AA3971" s="8" t="str">
        <f>TEXT(Table2[[#This Row],[Application_Date]],"yyy")</f>
        <v>2035</v>
      </c>
      <c r="AB3971" s="8" t="str">
        <f>TEXT(Table2[[#This Row],[Application_Date]],"mmmm")</f>
        <v>May</v>
      </c>
      <c r="AC3971" s="1" t="s">
        <v>52</v>
      </c>
      <c r="AD3971" s="1" t="s">
        <v>42</v>
      </c>
      <c r="AE3971" s="1" t="s">
        <v>62</v>
      </c>
    </row>
    <row r="3972" spans="1:31" x14ac:dyDescent="0.25">
      <c r="A3972" s="1" t="s">
        <v>8084</v>
      </c>
      <c r="B3972" s="1" t="str">
        <f>IF(COUNTIF($A$2:A3972,A3972)&gt;1,"Duplicate","Unique")</f>
        <v>Unique</v>
      </c>
      <c r="C3972" s="1" t="s">
        <v>8085</v>
      </c>
      <c r="D3972" s="1" t="s">
        <v>296</v>
      </c>
      <c r="E3972" s="1" t="str">
        <f t="shared" si="435"/>
        <v>Submitted</v>
      </c>
      <c r="F3972" s="1" t="s">
        <v>47</v>
      </c>
      <c r="G3972" s="1">
        <v>45</v>
      </c>
      <c r="H3972" s="1" t="s">
        <v>24</v>
      </c>
      <c r="I3972" s="1" t="s">
        <v>48</v>
      </c>
      <c r="J3972" s="1" t="s">
        <v>37</v>
      </c>
      <c r="K3972" s="4">
        <v>1930970</v>
      </c>
      <c r="L3972" s="4" t="str">
        <f t="shared" si="436"/>
        <v>Submitted</v>
      </c>
      <c r="M3972" s="1">
        <v>790</v>
      </c>
      <c r="N3972" s="1" t="str">
        <f t="shared" si="437"/>
        <v>medium_risk</v>
      </c>
      <c r="O3972" s="1" t="str">
        <f t="shared" si="438"/>
        <v>Excellent</v>
      </c>
      <c r="P3972" s="1" t="str">
        <f t="shared" si="439"/>
        <v>Submitted</v>
      </c>
      <c r="Q3972" s="1" t="str">
        <f t="shared" si="440"/>
        <v>Valid</v>
      </c>
      <c r="R3972" s="1" t="s">
        <v>70</v>
      </c>
      <c r="S3972" s="4">
        <v>3903188</v>
      </c>
      <c r="T3972" s="1">
        <v>15.11</v>
      </c>
      <c r="U3972" s="1">
        <v>36</v>
      </c>
      <c r="V3972" s="1">
        <v>108421.89</v>
      </c>
      <c r="W3972" s="4">
        <f t="shared" si="441"/>
        <v>4914764.223334223</v>
      </c>
      <c r="X3972" s="1" t="s">
        <v>85</v>
      </c>
      <c r="Y3972" s="1" t="s">
        <v>86</v>
      </c>
      <c r="Z3972" s="8">
        <v>49434</v>
      </c>
      <c r="AA3972" s="8" t="str">
        <f>TEXT(Table2[[#This Row],[Application_Date]],"yyy")</f>
        <v>2035</v>
      </c>
      <c r="AB3972" s="8" t="str">
        <f>TEXT(Table2[[#This Row],[Application_Date]],"mmmm")</f>
        <v>May</v>
      </c>
      <c r="AC3972" s="1" t="s">
        <v>52</v>
      </c>
      <c r="AD3972" s="1" t="s">
        <v>30</v>
      </c>
      <c r="AE3972" s="1" t="s">
        <v>31</v>
      </c>
    </row>
    <row r="3973" spans="1:31" x14ac:dyDescent="0.25">
      <c r="A3973" s="1" t="s">
        <v>8086</v>
      </c>
      <c r="B3973" s="1" t="str">
        <f>IF(COUNTIF($A$2:A3973,A3973)&gt;1,"Duplicate","Unique")</f>
        <v>Unique</v>
      </c>
      <c r="C3973" s="1" t="s">
        <v>8087</v>
      </c>
      <c r="D3973" s="1" t="s">
        <v>325</v>
      </c>
      <c r="E3973" s="1" t="str">
        <f t="shared" si="435"/>
        <v>Submitted</v>
      </c>
      <c r="F3973" s="1" t="s">
        <v>35</v>
      </c>
      <c r="G3973" s="1">
        <v>37</v>
      </c>
      <c r="H3973" s="1" t="s">
        <v>36</v>
      </c>
      <c r="I3973" s="1" t="s">
        <v>25</v>
      </c>
      <c r="J3973" s="1" t="s">
        <v>70</v>
      </c>
      <c r="K3973" s="4">
        <v>289413</v>
      </c>
      <c r="L3973" s="4" t="str">
        <f t="shared" si="436"/>
        <v>Submitted</v>
      </c>
      <c r="M3973" s="1">
        <v>376</v>
      </c>
      <c r="N3973" s="1" t="str">
        <f t="shared" si="437"/>
        <v>High_risk</v>
      </c>
      <c r="O3973" s="1" t="str">
        <f t="shared" si="438"/>
        <v>Excellent</v>
      </c>
      <c r="P3973" s="1" t="str">
        <f t="shared" si="439"/>
        <v>Submitted</v>
      </c>
      <c r="Q3973" s="1" t="str">
        <f t="shared" si="440"/>
        <v>Valid</v>
      </c>
      <c r="R3973" s="1" t="s">
        <v>27</v>
      </c>
      <c r="S3973" s="4">
        <v>4375264</v>
      </c>
      <c r="T3973" s="1">
        <v>12.32</v>
      </c>
      <c r="U3973" s="1">
        <v>12</v>
      </c>
      <c r="V3973" s="1">
        <v>364605.33</v>
      </c>
      <c r="W3973" s="4">
        <f t="shared" si="441"/>
        <v>4492873.4059291566</v>
      </c>
      <c r="X3973" s="1" t="s">
        <v>39</v>
      </c>
      <c r="Y3973" s="1" t="s">
        <v>40</v>
      </c>
      <c r="Z3973" s="8">
        <v>49435</v>
      </c>
      <c r="AA3973" s="8" t="str">
        <f>TEXT(Table2[[#This Row],[Application_Date]],"yyy")</f>
        <v>2035</v>
      </c>
      <c r="AB3973" s="8" t="str">
        <f>TEXT(Table2[[#This Row],[Application_Date]],"mmmm")</f>
        <v>May</v>
      </c>
      <c r="AC3973" s="1" t="s">
        <v>61</v>
      </c>
      <c r="AD3973" s="1" t="s">
        <v>42</v>
      </c>
      <c r="AE3973" s="1" t="s">
        <v>66</v>
      </c>
    </row>
    <row r="3974" spans="1:31" x14ac:dyDescent="0.25">
      <c r="A3974" s="1" t="s">
        <v>8088</v>
      </c>
      <c r="B3974" s="1" t="str">
        <f>IF(COUNTIF($A$2:A3974,A3974)&gt;1,"Duplicate","Unique")</f>
        <v>Unique</v>
      </c>
      <c r="C3974" s="1" t="s">
        <v>8089</v>
      </c>
      <c r="D3974" s="1" t="s">
        <v>65</v>
      </c>
      <c r="E3974" s="1" t="str">
        <f t="shared" si="435"/>
        <v>Submitted</v>
      </c>
      <c r="F3974" s="1" t="s">
        <v>47</v>
      </c>
      <c r="G3974" s="1">
        <v>63</v>
      </c>
      <c r="H3974" s="1" t="s">
        <v>24</v>
      </c>
      <c r="I3974" s="1" t="s">
        <v>48</v>
      </c>
      <c r="J3974" s="1" t="s">
        <v>70</v>
      </c>
      <c r="K3974" s="4">
        <v>440923</v>
      </c>
      <c r="L3974" s="4" t="str">
        <f t="shared" si="436"/>
        <v>Submitted</v>
      </c>
      <c r="M3974" s="1">
        <v>591</v>
      </c>
      <c r="N3974" s="1" t="str">
        <f t="shared" si="437"/>
        <v>High_risk</v>
      </c>
      <c r="O3974" s="1" t="str">
        <f t="shared" si="438"/>
        <v>Excellent</v>
      </c>
      <c r="P3974" s="1" t="str">
        <f t="shared" si="439"/>
        <v>Submitted</v>
      </c>
      <c r="Q3974" s="1" t="str">
        <f t="shared" si="440"/>
        <v>Valid</v>
      </c>
      <c r="R3974" s="1" t="s">
        <v>6</v>
      </c>
      <c r="S3974" s="4">
        <v>1175550</v>
      </c>
      <c r="T3974" s="1">
        <v>9.2200000000000006</v>
      </c>
      <c r="U3974" s="1">
        <v>36</v>
      </c>
      <c r="V3974" s="1">
        <v>32654.17</v>
      </c>
      <c r="W3974" s="4">
        <f t="shared" si="441"/>
        <v>903214.25110530481</v>
      </c>
      <c r="X3974" s="1" t="s">
        <v>50</v>
      </c>
      <c r="Y3974" s="1" t="s">
        <v>51</v>
      </c>
      <c r="Z3974" s="8">
        <v>49436</v>
      </c>
      <c r="AA3974" s="8" t="str">
        <f>TEXT(Table2[[#This Row],[Application_Date]],"yyy")</f>
        <v>2035</v>
      </c>
      <c r="AB3974" s="8" t="str">
        <f>TEXT(Table2[[#This Row],[Application_Date]],"mmmm")</f>
        <v>May</v>
      </c>
      <c r="AC3974" s="1" t="s">
        <v>61</v>
      </c>
      <c r="AD3974" s="1" t="s">
        <v>30</v>
      </c>
      <c r="AE3974" s="1" t="s">
        <v>31</v>
      </c>
    </row>
    <row r="3975" spans="1:31" x14ac:dyDescent="0.25">
      <c r="A3975" s="1" t="s">
        <v>8090</v>
      </c>
      <c r="B3975" s="1" t="str">
        <f>IF(COUNTIF($A$2:A3975,A3975)&gt;1,"Duplicate","Unique")</f>
        <v>Unique</v>
      </c>
      <c r="C3975" s="1" t="s">
        <v>8091</v>
      </c>
      <c r="D3975" s="1" t="s">
        <v>1280</v>
      </c>
      <c r="E3975" s="1" t="str">
        <f t="shared" si="435"/>
        <v>Submitted</v>
      </c>
      <c r="F3975" s="1" t="s">
        <v>47</v>
      </c>
      <c r="G3975" s="1">
        <v>61</v>
      </c>
      <c r="H3975" s="1" t="s">
        <v>36</v>
      </c>
      <c r="I3975" s="1" t="s">
        <v>48</v>
      </c>
      <c r="J3975" s="1" t="s">
        <v>70</v>
      </c>
      <c r="K3975" s="4">
        <v>299096</v>
      </c>
      <c r="L3975" s="4" t="str">
        <f t="shared" si="436"/>
        <v>Submitted</v>
      </c>
      <c r="M3975" s="1">
        <v>825</v>
      </c>
      <c r="N3975" s="1" t="str">
        <f t="shared" si="437"/>
        <v>medium_risk</v>
      </c>
      <c r="O3975" s="1" t="str">
        <f t="shared" si="438"/>
        <v>Excellent</v>
      </c>
      <c r="P3975" s="1" t="str">
        <f t="shared" si="439"/>
        <v>Submitted</v>
      </c>
      <c r="Q3975" s="1" t="str">
        <f t="shared" si="440"/>
        <v>Valid</v>
      </c>
      <c r="R3975" s="1" t="s">
        <v>6</v>
      </c>
      <c r="S3975" s="4">
        <v>901951</v>
      </c>
      <c r="T3975" s="1">
        <v>14.95</v>
      </c>
      <c r="U3975" s="1">
        <v>36</v>
      </c>
      <c r="V3975" s="1">
        <v>25054.19</v>
      </c>
      <c r="W3975" s="4">
        <f t="shared" si="441"/>
        <v>1123680.620833585</v>
      </c>
      <c r="X3975" s="1" t="s">
        <v>85</v>
      </c>
      <c r="Y3975" s="1" t="s">
        <v>86</v>
      </c>
      <c r="Z3975" s="8">
        <v>49437</v>
      </c>
      <c r="AA3975" s="8" t="str">
        <f>TEXT(Table2[[#This Row],[Application_Date]],"yyy")</f>
        <v>2035</v>
      </c>
      <c r="AB3975" s="8" t="str">
        <f>TEXT(Table2[[#This Row],[Application_Date]],"mmmm")</f>
        <v>May</v>
      </c>
      <c r="AC3975" s="1" t="s">
        <v>52</v>
      </c>
      <c r="AD3975" s="1" t="s">
        <v>30</v>
      </c>
      <c r="AE3975" s="1" t="s">
        <v>66</v>
      </c>
    </row>
    <row r="3976" spans="1:31" x14ac:dyDescent="0.25">
      <c r="A3976" s="1" t="s">
        <v>8092</v>
      </c>
      <c r="B3976" s="1" t="str">
        <f>IF(COUNTIF($A$2:A3976,A3976)&gt;1,"Duplicate","Unique")</f>
        <v>Unique</v>
      </c>
      <c r="C3976" s="1" t="s">
        <v>8093</v>
      </c>
      <c r="D3976" s="1" t="s">
        <v>587</v>
      </c>
      <c r="E3976" s="1" t="str">
        <f t="shared" si="435"/>
        <v>Submitted</v>
      </c>
      <c r="F3976" s="1" t="s">
        <v>35</v>
      </c>
      <c r="G3976" s="1">
        <v>38</v>
      </c>
      <c r="H3976" s="1" t="s">
        <v>36</v>
      </c>
      <c r="I3976" s="1" t="s">
        <v>48</v>
      </c>
      <c r="J3976" s="1" t="s">
        <v>70</v>
      </c>
      <c r="K3976" s="4">
        <v>1105843</v>
      </c>
      <c r="L3976" s="4" t="str">
        <f t="shared" si="436"/>
        <v>Submitted</v>
      </c>
      <c r="M3976" s="1">
        <v>442</v>
      </c>
      <c r="N3976" s="1" t="str">
        <f t="shared" si="437"/>
        <v>High_risk</v>
      </c>
      <c r="O3976" s="1" t="str">
        <f t="shared" si="438"/>
        <v>Excellent</v>
      </c>
      <c r="P3976" s="1" t="str">
        <f t="shared" si="439"/>
        <v>Submitted</v>
      </c>
      <c r="Q3976" s="1" t="str">
        <f t="shared" si="440"/>
        <v>Valid</v>
      </c>
      <c r="R3976" s="1" t="s">
        <v>82</v>
      </c>
      <c r="S3976" s="4">
        <v>334902</v>
      </c>
      <c r="T3976" s="1">
        <v>10.53</v>
      </c>
      <c r="U3976" s="1">
        <v>120</v>
      </c>
      <c r="V3976" s="1">
        <v>2790.85</v>
      </c>
      <c r="W3976" s="4">
        <f t="shared" si="441"/>
        <v>293876.505</v>
      </c>
      <c r="X3976" s="1" t="s">
        <v>85</v>
      </c>
      <c r="Y3976" s="1" t="s">
        <v>86</v>
      </c>
      <c r="Z3976" s="8">
        <v>49438</v>
      </c>
      <c r="AA3976" s="8" t="str">
        <f>TEXT(Table2[[#This Row],[Application_Date]],"yyy")</f>
        <v>2035</v>
      </c>
      <c r="AB3976" s="8" t="str">
        <f>TEXT(Table2[[#This Row],[Application_Date]],"mmmm")</f>
        <v>May</v>
      </c>
      <c r="AC3976" s="1" t="s">
        <v>61</v>
      </c>
      <c r="AD3976" s="1" t="s">
        <v>42</v>
      </c>
      <c r="AE3976" s="1" t="s">
        <v>43</v>
      </c>
    </row>
    <row r="3977" spans="1:31" x14ac:dyDescent="0.25">
      <c r="A3977" s="1" t="s">
        <v>8094</v>
      </c>
      <c r="B3977" s="1" t="str">
        <f>IF(COUNTIF($A$2:A3977,A3977)&gt;1,"Duplicate","Unique")</f>
        <v>Unique</v>
      </c>
      <c r="C3977" s="1" t="s">
        <v>8095</v>
      </c>
      <c r="D3977" s="1" t="s">
        <v>226</v>
      </c>
      <c r="E3977" s="1" t="str">
        <f t="shared" si="435"/>
        <v>Submitted</v>
      </c>
      <c r="F3977" s="1" t="s">
        <v>47</v>
      </c>
      <c r="G3977" s="1">
        <v>19</v>
      </c>
      <c r="H3977" s="1" t="s">
        <v>36</v>
      </c>
      <c r="I3977" s="1" t="s">
        <v>25</v>
      </c>
      <c r="J3977" s="1" t="s">
        <v>26</v>
      </c>
      <c r="K3977" s="4">
        <v>297270</v>
      </c>
      <c r="L3977" s="4" t="str">
        <f t="shared" si="436"/>
        <v>Submitted</v>
      </c>
      <c r="M3977" s="1">
        <v>536</v>
      </c>
      <c r="N3977" s="1" t="str">
        <f t="shared" si="437"/>
        <v>High_risk</v>
      </c>
      <c r="O3977" s="1" t="str">
        <f t="shared" si="438"/>
        <v>Excellent</v>
      </c>
      <c r="P3977" s="1" t="str">
        <f t="shared" si="439"/>
        <v>Submitted</v>
      </c>
      <c r="Q3977" s="1" t="str">
        <f t="shared" si="440"/>
        <v>Valid</v>
      </c>
      <c r="R3977" s="1" t="s">
        <v>70</v>
      </c>
      <c r="S3977" s="4">
        <v>3309191</v>
      </c>
      <c r="T3977" s="1">
        <v>11.85</v>
      </c>
      <c r="U3977" s="1">
        <v>60</v>
      </c>
      <c r="V3977" s="1">
        <v>55153.18</v>
      </c>
      <c r="W3977" s="4">
        <f t="shared" si="441"/>
        <v>3267826.1124999998</v>
      </c>
      <c r="X3977" s="1" t="s">
        <v>28</v>
      </c>
      <c r="Y3977" s="1" t="s">
        <v>29</v>
      </c>
      <c r="Z3977" s="8">
        <v>49439</v>
      </c>
      <c r="AA3977" s="8" t="str">
        <f>TEXT(Table2[[#This Row],[Application_Date]],"yyy")</f>
        <v>2035</v>
      </c>
      <c r="AB3977" s="8" t="str">
        <f>TEXT(Table2[[#This Row],[Application_Date]],"mmmm")</f>
        <v>May</v>
      </c>
      <c r="AC3977" s="1" t="s">
        <v>52</v>
      </c>
      <c r="AD3977" s="1" t="s">
        <v>30</v>
      </c>
      <c r="AE3977" s="1" t="s">
        <v>31</v>
      </c>
    </row>
    <row r="3978" spans="1:31" x14ac:dyDescent="0.25">
      <c r="A3978" s="1" t="s">
        <v>8096</v>
      </c>
      <c r="B3978" s="1" t="str">
        <f>IF(COUNTIF($A$2:A3978,A3978)&gt;1,"Duplicate","Unique")</f>
        <v>Unique</v>
      </c>
      <c r="C3978" s="1" t="s">
        <v>8097</v>
      </c>
      <c r="D3978" s="1" t="s">
        <v>361</v>
      </c>
      <c r="E3978" s="1" t="str">
        <f t="shared" si="435"/>
        <v>Submitted</v>
      </c>
      <c r="F3978" s="1" t="s">
        <v>47</v>
      </c>
      <c r="G3978" s="1">
        <v>29</v>
      </c>
      <c r="H3978" s="1" t="s">
        <v>36</v>
      </c>
      <c r="I3978" s="1" t="s">
        <v>48</v>
      </c>
      <c r="J3978" s="1" t="s">
        <v>26</v>
      </c>
      <c r="K3978" s="4">
        <v>1629832</v>
      </c>
      <c r="L3978" s="4" t="str">
        <f t="shared" si="436"/>
        <v>Submitted</v>
      </c>
      <c r="M3978" s="1">
        <v>740</v>
      </c>
      <c r="N3978" s="1" t="str">
        <f t="shared" si="437"/>
        <v>low_risk</v>
      </c>
      <c r="O3978" s="1" t="str">
        <f t="shared" si="438"/>
        <v>Excellent</v>
      </c>
      <c r="P3978" s="1" t="str">
        <f t="shared" si="439"/>
        <v>Submitted</v>
      </c>
      <c r="Q3978" s="1" t="str">
        <f t="shared" si="440"/>
        <v>Valid</v>
      </c>
      <c r="R3978" s="1" t="s">
        <v>27</v>
      </c>
      <c r="S3978" s="4">
        <v>3086921</v>
      </c>
      <c r="T3978" s="1">
        <v>16.45</v>
      </c>
      <c r="U3978" s="1">
        <v>180</v>
      </c>
      <c r="V3978" s="1">
        <v>17149.560000000001</v>
      </c>
      <c r="W3978" s="4">
        <f t="shared" si="441"/>
        <v>4231654.2041666666</v>
      </c>
      <c r="X3978" s="1" t="s">
        <v>105</v>
      </c>
      <c r="Y3978" s="1" t="s">
        <v>106</v>
      </c>
      <c r="Z3978" s="8">
        <v>49440</v>
      </c>
      <c r="AA3978" s="8" t="str">
        <f>TEXT(Table2[[#This Row],[Application_Date]],"yyy")</f>
        <v>2035</v>
      </c>
      <c r="AB3978" s="8" t="str">
        <f>TEXT(Table2[[#This Row],[Application_Date]],"mmmm")</f>
        <v>May</v>
      </c>
      <c r="AC3978" s="1" t="s">
        <v>61</v>
      </c>
      <c r="AD3978" s="1" t="s">
        <v>30</v>
      </c>
      <c r="AE3978" s="1" t="s">
        <v>43</v>
      </c>
    </row>
    <row r="3979" spans="1:31" x14ac:dyDescent="0.25">
      <c r="A3979" s="1" t="s">
        <v>8098</v>
      </c>
      <c r="B3979" s="1" t="str">
        <f>IF(COUNTIF($A$2:A3979,A3979)&gt;1,"Duplicate","Unique")</f>
        <v>Unique</v>
      </c>
      <c r="C3979" s="1" t="s">
        <v>8099</v>
      </c>
      <c r="D3979" s="1" t="s">
        <v>333</v>
      </c>
      <c r="E3979" s="1" t="str">
        <f t="shared" si="435"/>
        <v>Submitted</v>
      </c>
      <c r="F3979" s="1" t="s">
        <v>35</v>
      </c>
      <c r="G3979" s="1">
        <v>45</v>
      </c>
      <c r="H3979" s="1" t="s">
        <v>24</v>
      </c>
      <c r="I3979" s="1" t="s">
        <v>48</v>
      </c>
      <c r="J3979" s="1" t="s">
        <v>70</v>
      </c>
      <c r="K3979" s="4">
        <v>0</v>
      </c>
      <c r="L3979" s="4" t="str">
        <f t="shared" si="436"/>
        <v>Submitted</v>
      </c>
      <c r="M3979" s="1">
        <v>304</v>
      </c>
      <c r="N3979" s="1" t="str">
        <f t="shared" si="437"/>
        <v>High_risk</v>
      </c>
      <c r="O3979" s="1" t="str">
        <f t="shared" si="438"/>
        <v>Excellent</v>
      </c>
      <c r="P3979" s="1" t="str">
        <f t="shared" si="439"/>
        <v>Submitted</v>
      </c>
      <c r="Q3979" s="1" t="str">
        <f t="shared" si="440"/>
        <v>Valid</v>
      </c>
      <c r="R3979" s="1" t="s">
        <v>70</v>
      </c>
      <c r="S3979" s="4">
        <v>3810509</v>
      </c>
      <c r="T3979" s="1">
        <v>8.08</v>
      </c>
      <c r="U3979" s="1">
        <v>180</v>
      </c>
      <c r="V3979" s="1">
        <v>21169.49</v>
      </c>
      <c r="W3979" s="4">
        <f t="shared" si="441"/>
        <v>2565742.7266666666</v>
      </c>
      <c r="X3979" s="1" t="s">
        <v>85</v>
      </c>
      <c r="Y3979" s="1" t="s">
        <v>86</v>
      </c>
      <c r="Z3979" s="8">
        <v>49441</v>
      </c>
      <c r="AA3979" s="8" t="str">
        <f>TEXT(Table2[[#This Row],[Application_Date]],"yyy")</f>
        <v>2035</v>
      </c>
      <c r="AB3979" s="8" t="str">
        <f>TEXT(Table2[[#This Row],[Application_Date]],"mmmm")</f>
        <v>May</v>
      </c>
      <c r="AC3979" s="1" t="s">
        <v>52</v>
      </c>
      <c r="AD3979" s="1" t="s">
        <v>30</v>
      </c>
      <c r="AE3979" s="1" t="s">
        <v>31</v>
      </c>
    </row>
    <row r="3980" spans="1:31" x14ac:dyDescent="0.25">
      <c r="A3980" s="1" t="s">
        <v>8100</v>
      </c>
      <c r="B3980" s="1" t="str">
        <f>IF(COUNTIF($A$2:A3980,A3980)&gt;1,"Duplicate","Unique")</f>
        <v>Unique</v>
      </c>
      <c r="C3980" s="1" t="s">
        <v>8101</v>
      </c>
      <c r="D3980" s="1" t="s">
        <v>217</v>
      </c>
      <c r="E3980" s="1" t="str">
        <f t="shared" si="435"/>
        <v>Submitted</v>
      </c>
      <c r="F3980" s="1" t="s">
        <v>47</v>
      </c>
      <c r="G3980" s="1">
        <v>34</v>
      </c>
      <c r="H3980" s="1" t="s">
        <v>36</v>
      </c>
      <c r="I3980" s="1" t="s">
        <v>48</v>
      </c>
      <c r="J3980" s="1" t="s">
        <v>70</v>
      </c>
      <c r="K3980" s="4">
        <v>1342490</v>
      </c>
      <c r="L3980" s="4" t="str">
        <f t="shared" si="436"/>
        <v>Submitted</v>
      </c>
      <c r="M3980" s="1">
        <v>556</v>
      </c>
      <c r="N3980" s="1" t="str">
        <f t="shared" si="437"/>
        <v>High_risk</v>
      </c>
      <c r="O3980" s="1" t="str">
        <f t="shared" si="438"/>
        <v>Excellent</v>
      </c>
      <c r="P3980" s="1" t="str">
        <f t="shared" si="439"/>
        <v>Submitted</v>
      </c>
      <c r="Q3980" s="1" t="str">
        <f t="shared" si="440"/>
        <v>Valid</v>
      </c>
      <c r="R3980" s="1" t="s">
        <v>27</v>
      </c>
      <c r="S3980" s="4">
        <v>654144</v>
      </c>
      <c r="T3980" s="1">
        <v>12.01</v>
      </c>
      <c r="U3980" s="1">
        <v>36</v>
      </c>
      <c r="V3980" s="1">
        <v>18170.669999999998</v>
      </c>
      <c r="W3980" s="4">
        <f t="shared" si="441"/>
        <v>654689.12000938517</v>
      </c>
      <c r="X3980" s="1" t="s">
        <v>95</v>
      </c>
      <c r="Y3980" s="1" t="s">
        <v>96</v>
      </c>
      <c r="Z3980" s="8">
        <v>49442</v>
      </c>
      <c r="AA3980" s="8" t="str">
        <f>TEXT(Table2[[#This Row],[Application_Date]],"yyy")</f>
        <v>2035</v>
      </c>
      <c r="AB3980" s="8" t="str">
        <f>TEXT(Table2[[#This Row],[Application_Date]],"mmmm")</f>
        <v>May</v>
      </c>
      <c r="AC3980" s="1" t="s">
        <v>61</v>
      </c>
      <c r="AD3980" s="1" t="s">
        <v>30</v>
      </c>
      <c r="AE3980" s="1" t="s">
        <v>43</v>
      </c>
    </row>
    <row r="3981" spans="1:31" x14ac:dyDescent="0.25">
      <c r="A3981" s="1" t="s">
        <v>8102</v>
      </c>
      <c r="B3981" s="1" t="str">
        <f>IF(COUNTIF($A$2:A3981,A3981)&gt;1,"Duplicate","Unique")</f>
        <v>Unique</v>
      </c>
      <c r="C3981" s="1" t="s">
        <v>8103</v>
      </c>
      <c r="D3981" s="1" t="s">
        <v>94</v>
      </c>
      <c r="E3981" s="1" t="str">
        <f t="shared" si="435"/>
        <v>Submitted</v>
      </c>
      <c r="F3981" s="1" t="s">
        <v>35</v>
      </c>
      <c r="G3981" s="1">
        <v>35</v>
      </c>
      <c r="H3981" s="1" t="s">
        <v>24</v>
      </c>
      <c r="I3981" s="1" t="s">
        <v>48</v>
      </c>
      <c r="J3981" s="1" t="s">
        <v>49</v>
      </c>
      <c r="K3981" s="4">
        <v>1550641</v>
      </c>
      <c r="L3981" s="4" t="str">
        <f t="shared" si="436"/>
        <v>Submitted</v>
      </c>
      <c r="M3981" s="1">
        <v>847</v>
      </c>
      <c r="N3981" s="1" t="str">
        <f t="shared" si="437"/>
        <v>medium_risk</v>
      </c>
      <c r="O3981" s="1" t="str">
        <f t="shared" si="438"/>
        <v>Excellent</v>
      </c>
      <c r="P3981" s="1" t="str">
        <f t="shared" si="439"/>
        <v>Submitted</v>
      </c>
      <c r="Q3981" s="1" t="str">
        <f t="shared" si="440"/>
        <v>Valid</v>
      </c>
      <c r="R3981" s="1" t="s">
        <v>27</v>
      </c>
      <c r="S3981" s="4">
        <v>0</v>
      </c>
      <c r="T3981" s="1">
        <v>13.03</v>
      </c>
      <c r="U3981" s="1">
        <v>60</v>
      </c>
      <c r="V3981" s="1">
        <v>4166.67</v>
      </c>
      <c r="W3981" s="4">
        <f t="shared" si="441"/>
        <v>0</v>
      </c>
      <c r="X3981" s="1" t="s">
        <v>95</v>
      </c>
      <c r="Y3981" s="1" t="s">
        <v>96</v>
      </c>
      <c r="Z3981" s="8">
        <v>49443</v>
      </c>
      <c r="AA3981" s="8" t="str">
        <f>TEXT(Table2[[#This Row],[Application_Date]],"yyy")</f>
        <v>2035</v>
      </c>
      <c r="AB3981" s="8" t="str">
        <f>TEXT(Table2[[#This Row],[Application_Date]],"mmmm")</f>
        <v>May</v>
      </c>
      <c r="AC3981" s="1" t="s">
        <v>61</v>
      </c>
      <c r="AD3981" s="1" t="s">
        <v>42</v>
      </c>
      <c r="AE3981" s="1" t="s">
        <v>62</v>
      </c>
    </row>
    <row r="3982" spans="1:31" x14ac:dyDescent="0.25">
      <c r="A3982" s="1" t="s">
        <v>8104</v>
      </c>
      <c r="B3982" s="1" t="str">
        <f>IF(COUNTIF($A$2:A3982,A3982)&gt;1,"Duplicate","Unique")</f>
        <v>Unique</v>
      </c>
      <c r="C3982" s="1" t="s">
        <v>8105</v>
      </c>
      <c r="D3982" s="1" t="s">
        <v>166</v>
      </c>
      <c r="E3982" s="1" t="str">
        <f t="shared" si="435"/>
        <v>Submitted</v>
      </c>
      <c r="F3982" s="1" t="s">
        <v>47</v>
      </c>
      <c r="G3982" s="1">
        <v>41</v>
      </c>
      <c r="H3982" s="1" t="s">
        <v>36</v>
      </c>
      <c r="I3982" s="1" t="s">
        <v>48</v>
      </c>
      <c r="J3982" s="1" t="s">
        <v>26</v>
      </c>
      <c r="K3982" s="4">
        <v>408744</v>
      </c>
      <c r="L3982" s="4" t="str">
        <f t="shared" si="436"/>
        <v>Submitted</v>
      </c>
      <c r="M3982" s="1">
        <v>860</v>
      </c>
      <c r="N3982" s="1" t="str">
        <f t="shared" si="437"/>
        <v>medium_risk</v>
      </c>
      <c r="O3982" s="1" t="str">
        <f t="shared" si="438"/>
        <v>Excellent</v>
      </c>
      <c r="P3982" s="1" t="str">
        <f t="shared" si="439"/>
        <v>Submitted</v>
      </c>
      <c r="Q3982" s="1" t="str">
        <f t="shared" si="440"/>
        <v>Valid</v>
      </c>
      <c r="R3982" s="1" t="s">
        <v>70</v>
      </c>
      <c r="S3982" s="4">
        <v>799166</v>
      </c>
      <c r="T3982" s="1">
        <v>18.39</v>
      </c>
      <c r="U3982" s="1">
        <v>180</v>
      </c>
      <c r="V3982" s="1">
        <v>4439.8100000000004</v>
      </c>
      <c r="W3982" s="4">
        <f t="shared" si="441"/>
        <v>1224721.895</v>
      </c>
      <c r="X3982" s="1" t="s">
        <v>59</v>
      </c>
      <c r="Y3982" s="1" t="s">
        <v>60</v>
      </c>
      <c r="Z3982" s="8">
        <v>49444</v>
      </c>
      <c r="AA3982" s="8" t="str">
        <f>TEXT(Table2[[#This Row],[Application_Date]],"yyy")</f>
        <v>2035</v>
      </c>
      <c r="AB3982" s="8" t="str">
        <f>TEXT(Table2[[#This Row],[Application_Date]],"mmmm")</f>
        <v>May</v>
      </c>
      <c r="AC3982" s="1" t="s">
        <v>61</v>
      </c>
      <c r="AD3982" s="1" t="s">
        <v>30</v>
      </c>
      <c r="AE3982" s="1" t="s">
        <v>62</v>
      </c>
    </row>
    <row r="3983" spans="1:31" x14ac:dyDescent="0.25">
      <c r="A3983" s="1" t="s">
        <v>8106</v>
      </c>
      <c r="B3983" s="1" t="str">
        <f>IF(COUNTIF($A$2:A3983,A3983)&gt;1,"Duplicate","Unique")</f>
        <v>Unique</v>
      </c>
      <c r="C3983" s="1" t="s">
        <v>8107</v>
      </c>
      <c r="D3983" s="1" t="s">
        <v>89</v>
      </c>
      <c r="E3983" s="1" t="str">
        <f t="shared" si="435"/>
        <v>Submitted</v>
      </c>
      <c r="F3983" s="1" t="s">
        <v>47</v>
      </c>
      <c r="G3983" s="1">
        <v>43</v>
      </c>
      <c r="H3983" s="1" t="s">
        <v>36</v>
      </c>
      <c r="I3983" s="1" t="s">
        <v>25</v>
      </c>
      <c r="J3983" s="1" t="s">
        <v>49</v>
      </c>
      <c r="K3983" s="4">
        <v>1219268</v>
      </c>
      <c r="L3983" s="4" t="str">
        <f t="shared" si="436"/>
        <v>Submitted</v>
      </c>
      <c r="M3983" s="1">
        <v>344</v>
      </c>
      <c r="N3983" s="1" t="str">
        <f t="shared" si="437"/>
        <v>High_risk</v>
      </c>
      <c r="O3983" s="1" t="str">
        <f t="shared" si="438"/>
        <v>Excellent</v>
      </c>
      <c r="P3983" s="1" t="str">
        <f t="shared" si="439"/>
        <v>Submitted</v>
      </c>
      <c r="Q3983" s="1" t="str">
        <f t="shared" si="440"/>
        <v>Valid</v>
      </c>
      <c r="R3983" s="1" t="s">
        <v>82</v>
      </c>
      <c r="S3983" s="4">
        <v>537800</v>
      </c>
      <c r="T3983" s="1">
        <v>14.67</v>
      </c>
      <c r="U3983" s="1">
        <v>180</v>
      </c>
      <c r="V3983" s="1">
        <v>2987.78</v>
      </c>
      <c r="W3983" s="4">
        <f t="shared" si="441"/>
        <v>657460.5</v>
      </c>
      <c r="X3983" s="1" t="s">
        <v>59</v>
      </c>
      <c r="Y3983" s="1" t="s">
        <v>60</v>
      </c>
      <c r="Z3983" s="8">
        <v>49445</v>
      </c>
      <c r="AA3983" s="8" t="str">
        <f>TEXT(Table2[[#This Row],[Application_Date]],"yyy")</f>
        <v>2035</v>
      </c>
      <c r="AB3983" s="8" t="str">
        <f>TEXT(Table2[[#This Row],[Application_Date]],"mmmm")</f>
        <v>May</v>
      </c>
      <c r="AC3983" s="1" t="s">
        <v>41</v>
      </c>
      <c r="AD3983" s="1" t="s">
        <v>42</v>
      </c>
      <c r="AE3983" s="1" t="s">
        <v>43</v>
      </c>
    </row>
    <row r="3984" spans="1:31" x14ac:dyDescent="0.25">
      <c r="A3984" s="1" t="s">
        <v>8108</v>
      </c>
      <c r="B3984" s="1" t="str">
        <f>IF(COUNTIF($A$2:A3984,A3984)&gt;1,"Duplicate","Unique")</f>
        <v>Unique</v>
      </c>
      <c r="C3984" s="1" t="s">
        <v>8109</v>
      </c>
      <c r="D3984" s="1" t="s">
        <v>65</v>
      </c>
      <c r="E3984" s="1" t="str">
        <f t="shared" si="435"/>
        <v>Submitted</v>
      </c>
      <c r="F3984" s="1" t="s">
        <v>35</v>
      </c>
      <c r="G3984" s="1">
        <v>61</v>
      </c>
      <c r="H3984" s="1" t="s">
        <v>36</v>
      </c>
      <c r="I3984" s="1" t="s">
        <v>48</v>
      </c>
      <c r="J3984" s="1" t="s">
        <v>49</v>
      </c>
      <c r="K3984" s="4">
        <v>-50000</v>
      </c>
      <c r="L3984" s="4" t="str">
        <f t="shared" si="436"/>
        <v>Submitted</v>
      </c>
      <c r="M3984" s="1">
        <v>533</v>
      </c>
      <c r="N3984" s="1" t="str">
        <f t="shared" si="437"/>
        <v>High_risk</v>
      </c>
      <c r="O3984" s="1" t="str">
        <f t="shared" si="438"/>
        <v>Excellent</v>
      </c>
      <c r="P3984" s="1" t="str">
        <f t="shared" si="439"/>
        <v>Submitted</v>
      </c>
      <c r="Q3984" s="1" t="str">
        <f t="shared" si="440"/>
        <v>Valid</v>
      </c>
      <c r="R3984" s="1" t="s">
        <v>38</v>
      </c>
      <c r="S3984" s="4">
        <v>678747</v>
      </c>
      <c r="T3984" s="1">
        <v>18.5</v>
      </c>
      <c r="U3984" s="1">
        <v>60</v>
      </c>
      <c r="V3984" s="1">
        <v>11312.45</v>
      </c>
      <c r="W3984" s="4">
        <f t="shared" si="441"/>
        <v>1046401.625</v>
      </c>
      <c r="X3984" s="1" t="s">
        <v>95</v>
      </c>
      <c r="Y3984" s="1" t="s">
        <v>96</v>
      </c>
      <c r="Z3984" s="8">
        <v>49446</v>
      </c>
      <c r="AA3984" s="8" t="str">
        <f>TEXT(Table2[[#This Row],[Application_Date]],"yyy")</f>
        <v>2035</v>
      </c>
      <c r="AB3984" s="8" t="str">
        <f>TEXT(Table2[[#This Row],[Application_Date]],"mmmm")</f>
        <v>May</v>
      </c>
      <c r="AC3984" s="1" t="s">
        <v>61</v>
      </c>
      <c r="AD3984" s="1" t="s">
        <v>42</v>
      </c>
      <c r="AE3984" s="1" t="s">
        <v>62</v>
      </c>
    </row>
    <row r="3985" spans="1:31" x14ac:dyDescent="0.25">
      <c r="A3985" s="1" t="s">
        <v>8110</v>
      </c>
      <c r="B3985" s="1" t="str">
        <f>IF(COUNTIF($A$2:A3985,A3985)&gt;1,"Duplicate","Unique")</f>
        <v>Unique</v>
      </c>
      <c r="C3985" s="1" t="s">
        <v>8111</v>
      </c>
      <c r="D3985" s="1" t="s">
        <v>373</v>
      </c>
      <c r="E3985" s="1" t="str">
        <f t="shared" si="435"/>
        <v>Submitted</v>
      </c>
      <c r="F3985" s="1" t="s">
        <v>35</v>
      </c>
      <c r="G3985" s="1">
        <v>65</v>
      </c>
      <c r="H3985" s="1" t="s">
        <v>24</v>
      </c>
      <c r="I3985" s="1" t="s">
        <v>48</v>
      </c>
      <c r="J3985" s="1" t="s">
        <v>70</v>
      </c>
      <c r="K3985" s="4">
        <v>2055657</v>
      </c>
      <c r="L3985" s="4" t="str">
        <f t="shared" si="436"/>
        <v>Submitted</v>
      </c>
      <c r="M3985" s="1">
        <v>815</v>
      </c>
      <c r="N3985" s="1" t="str">
        <f t="shared" si="437"/>
        <v>medium_risk</v>
      </c>
      <c r="O3985" s="1" t="str">
        <f t="shared" si="438"/>
        <v>Excellent</v>
      </c>
      <c r="P3985" s="1" t="str">
        <f t="shared" si="439"/>
        <v>Submitted</v>
      </c>
      <c r="Q3985" s="1" t="str">
        <f t="shared" si="440"/>
        <v>Valid</v>
      </c>
      <c r="R3985" s="1" t="s">
        <v>70</v>
      </c>
      <c r="S3985" s="4">
        <v>0</v>
      </c>
      <c r="T3985" s="1">
        <v>7.04</v>
      </c>
      <c r="U3985" s="1">
        <v>24</v>
      </c>
      <c r="V3985" s="1">
        <v>10416.67</v>
      </c>
      <c r="W3985" s="4">
        <f t="shared" si="441"/>
        <v>0</v>
      </c>
      <c r="X3985" s="1" t="s">
        <v>85</v>
      </c>
      <c r="Y3985" s="1" t="s">
        <v>86</v>
      </c>
      <c r="Z3985" s="8">
        <v>49447</v>
      </c>
      <c r="AA3985" s="8" t="str">
        <f>TEXT(Table2[[#This Row],[Application_Date]],"yyy")</f>
        <v>2035</v>
      </c>
      <c r="AB3985" s="8" t="str">
        <f>TEXT(Table2[[#This Row],[Application_Date]],"mmmm")</f>
        <v>May</v>
      </c>
      <c r="AC3985" s="1" t="s">
        <v>41</v>
      </c>
      <c r="AD3985" s="1" t="s">
        <v>30</v>
      </c>
      <c r="AE3985" s="1" t="s">
        <v>66</v>
      </c>
    </row>
    <row r="3986" spans="1:31" x14ac:dyDescent="0.25">
      <c r="A3986" s="1" t="s">
        <v>8112</v>
      </c>
      <c r="B3986" s="1" t="str">
        <f>IF(COUNTIF($A$2:A3986,A3986)&gt;1,"Duplicate","Unique")</f>
        <v>Unique</v>
      </c>
      <c r="C3986" s="1" t="s">
        <v>8113</v>
      </c>
      <c r="D3986" s="1" t="s">
        <v>293</v>
      </c>
      <c r="E3986" s="1" t="str">
        <f t="shared" si="435"/>
        <v>Submitted</v>
      </c>
      <c r="F3986" s="1" t="s">
        <v>47</v>
      </c>
      <c r="G3986" s="1">
        <v>54</v>
      </c>
      <c r="H3986" s="1" t="s">
        <v>36</v>
      </c>
      <c r="I3986" s="1" t="s">
        <v>48</v>
      </c>
      <c r="J3986" s="1" t="s">
        <v>70</v>
      </c>
      <c r="K3986" s="4">
        <v>848294</v>
      </c>
      <c r="L3986" s="4" t="str">
        <f t="shared" si="436"/>
        <v>Submitted</v>
      </c>
      <c r="M3986" s="1">
        <v>613</v>
      </c>
      <c r="N3986" s="1" t="str">
        <f t="shared" si="437"/>
        <v>low_risk</v>
      </c>
      <c r="O3986" s="1" t="str">
        <f t="shared" si="438"/>
        <v>Excellent</v>
      </c>
      <c r="P3986" s="1" t="str">
        <f t="shared" si="439"/>
        <v>Submitted</v>
      </c>
      <c r="Q3986" s="1" t="str">
        <f t="shared" si="440"/>
        <v>Valid</v>
      </c>
      <c r="R3986" s="1" t="s">
        <v>27</v>
      </c>
      <c r="S3986" s="4">
        <v>3355500</v>
      </c>
      <c r="T3986" s="1">
        <v>10.85</v>
      </c>
      <c r="U3986" s="1">
        <v>180</v>
      </c>
      <c r="V3986" s="1">
        <v>18641.669999999998</v>
      </c>
      <c r="W3986" s="4">
        <f t="shared" si="441"/>
        <v>3033931.25</v>
      </c>
      <c r="X3986" s="1" t="s">
        <v>28</v>
      </c>
      <c r="Y3986" s="1" t="s">
        <v>29</v>
      </c>
      <c r="Z3986" s="8">
        <v>49448</v>
      </c>
      <c r="AA3986" s="8" t="str">
        <f>TEXT(Table2[[#This Row],[Application_Date]],"yyy")</f>
        <v>2035</v>
      </c>
      <c r="AB3986" s="8" t="str">
        <f>TEXT(Table2[[#This Row],[Application_Date]],"mmmm")</f>
        <v>May</v>
      </c>
      <c r="AC3986" s="1" t="s">
        <v>61</v>
      </c>
      <c r="AD3986" s="1" t="s">
        <v>42</v>
      </c>
      <c r="AE3986" s="1" t="s">
        <v>43</v>
      </c>
    </row>
    <row r="3987" spans="1:31" x14ac:dyDescent="0.25">
      <c r="A3987" s="1" t="s">
        <v>8114</v>
      </c>
      <c r="B3987" s="1" t="str">
        <f>IF(COUNTIF($A$2:A3987,A3987)&gt;1,"Duplicate","Unique")</f>
        <v>Unique</v>
      </c>
      <c r="C3987" s="1" t="s">
        <v>8115</v>
      </c>
      <c r="D3987" s="1" t="s">
        <v>328</v>
      </c>
      <c r="E3987" s="1" t="str">
        <f t="shared" si="435"/>
        <v>Submitted</v>
      </c>
      <c r="F3987" s="1" t="s">
        <v>47</v>
      </c>
      <c r="G3987" s="1">
        <v>27</v>
      </c>
      <c r="H3987" s="1" t="s">
        <v>24</v>
      </c>
      <c r="I3987" s="1" t="s">
        <v>25</v>
      </c>
      <c r="J3987" s="1" t="s">
        <v>26</v>
      </c>
      <c r="K3987" s="4">
        <v>2218309</v>
      </c>
      <c r="L3987" s="4" t="str">
        <f t="shared" si="436"/>
        <v>Submitted</v>
      </c>
      <c r="M3987" s="1">
        <v>302</v>
      </c>
      <c r="N3987" s="1" t="str">
        <f t="shared" si="437"/>
        <v>High_risk</v>
      </c>
      <c r="O3987" s="1" t="str">
        <f t="shared" si="438"/>
        <v>Excellent</v>
      </c>
      <c r="P3987" s="1" t="str">
        <f t="shared" si="439"/>
        <v>Submitted</v>
      </c>
      <c r="Q3987" s="1" t="str">
        <f t="shared" si="440"/>
        <v>Valid</v>
      </c>
      <c r="R3987" s="1" t="s">
        <v>82</v>
      </c>
      <c r="S3987" s="4">
        <v>3813364</v>
      </c>
      <c r="T3987" s="1">
        <v>13.46</v>
      </c>
      <c r="U3987" s="1">
        <v>12</v>
      </c>
      <c r="V3987" s="1">
        <v>317780.33</v>
      </c>
      <c r="W3987" s="4">
        <f t="shared" si="441"/>
        <v>4277837.4468462523</v>
      </c>
      <c r="X3987" s="1" t="s">
        <v>39</v>
      </c>
      <c r="Y3987" s="1" t="s">
        <v>40</v>
      </c>
      <c r="Z3987" s="8">
        <v>49449</v>
      </c>
      <c r="AA3987" s="8" t="str">
        <f>TEXT(Table2[[#This Row],[Application_Date]],"yyy")</f>
        <v>2035</v>
      </c>
      <c r="AB3987" s="8" t="str">
        <f>TEXT(Table2[[#This Row],[Application_Date]],"mmmm")</f>
        <v>May</v>
      </c>
      <c r="AC3987" s="1" t="s">
        <v>52</v>
      </c>
      <c r="AD3987" s="1" t="s">
        <v>42</v>
      </c>
      <c r="AE3987" s="1" t="s">
        <v>43</v>
      </c>
    </row>
    <row r="3988" spans="1:31" x14ac:dyDescent="0.25">
      <c r="A3988" s="1" t="s">
        <v>8116</v>
      </c>
      <c r="B3988" s="1" t="str">
        <f>IF(COUNTIF($A$2:A3988,A3988)&gt;1,"Duplicate","Unique")</f>
        <v>Unique</v>
      </c>
      <c r="C3988" s="1" t="s">
        <v>8117</v>
      </c>
      <c r="D3988" s="1" t="s">
        <v>262</v>
      </c>
      <c r="E3988" s="1" t="str">
        <f t="shared" si="435"/>
        <v>Submitted</v>
      </c>
      <c r="F3988" s="1" t="s">
        <v>35</v>
      </c>
      <c r="G3988" s="1">
        <v>58</v>
      </c>
      <c r="H3988" s="1" t="s">
        <v>24</v>
      </c>
      <c r="I3988" s="1" t="s">
        <v>48</v>
      </c>
      <c r="J3988" s="1" t="s">
        <v>37</v>
      </c>
      <c r="K3988" s="4">
        <v>1049313</v>
      </c>
      <c r="L3988" s="4" t="str">
        <f t="shared" si="436"/>
        <v>Submitted</v>
      </c>
      <c r="M3988" s="1">
        <v>593</v>
      </c>
      <c r="N3988" s="1" t="str">
        <f t="shared" si="437"/>
        <v>High_risk</v>
      </c>
      <c r="O3988" s="1" t="str">
        <f t="shared" si="438"/>
        <v>Excellent</v>
      </c>
      <c r="P3988" s="1" t="str">
        <f t="shared" si="439"/>
        <v>Submitted</v>
      </c>
      <c r="Q3988" s="1" t="str">
        <f t="shared" si="440"/>
        <v>Valid</v>
      </c>
      <c r="R3988" s="1" t="s">
        <v>27</v>
      </c>
      <c r="S3988" s="4">
        <v>975227</v>
      </c>
      <c r="T3988" s="1">
        <v>8.81</v>
      </c>
      <c r="U3988" s="1">
        <v>24</v>
      </c>
      <c r="V3988" s="1">
        <v>40634.46</v>
      </c>
      <c r="W3988" s="4">
        <f t="shared" si="441"/>
        <v>715980.46417494002</v>
      </c>
      <c r="X3988" s="1" t="s">
        <v>105</v>
      </c>
      <c r="Y3988" s="1" t="s">
        <v>106</v>
      </c>
      <c r="Z3988" s="8">
        <v>49450</v>
      </c>
      <c r="AA3988" s="8" t="str">
        <f>TEXT(Table2[[#This Row],[Application_Date]],"yyy")</f>
        <v>2035</v>
      </c>
      <c r="AB3988" s="8" t="str">
        <f>TEXT(Table2[[#This Row],[Application_Date]],"mmmm")</f>
        <v>May</v>
      </c>
      <c r="AC3988" s="1" t="s">
        <v>61</v>
      </c>
      <c r="AD3988" s="1" t="s">
        <v>30</v>
      </c>
      <c r="AE3988" s="1" t="s">
        <v>66</v>
      </c>
    </row>
    <row r="3989" spans="1:31" x14ac:dyDescent="0.25">
      <c r="A3989" s="1" t="s">
        <v>8118</v>
      </c>
      <c r="B3989" s="1" t="str">
        <f>IF(COUNTIF($A$2:A3989,A3989)&gt;1,"Duplicate","Unique")</f>
        <v>Unique</v>
      </c>
      <c r="C3989" s="1" t="s">
        <v>8119</v>
      </c>
      <c r="D3989" s="1" t="s">
        <v>65</v>
      </c>
      <c r="E3989" s="1" t="str">
        <f t="shared" si="435"/>
        <v>Submitted</v>
      </c>
      <c r="F3989" s="1" t="s">
        <v>47</v>
      </c>
      <c r="G3989" s="1">
        <v>27</v>
      </c>
      <c r="H3989" s="1" t="s">
        <v>24</v>
      </c>
      <c r="I3989" s="1" t="s">
        <v>25</v>
      </c>
      <c r="J3989" s="1" t="s">
        <v>70</v>
      </c>
      <c r="K3989" s="4">
        <v>1874714</v>
      </c>
      <c r="L3989" s="4" t="str">
        <f t="shared" si="436"/>
        <v>Submitted</v>
      </c>
      <c r="M3989" s="1">
        <v>317</v>
      </c>
      <c r="N3989" s="1" t="str">
        <f t="shared" si="437"/>
        <v>High_risk</v>
      </c>
      <c r="O3989" s="1" t="str">
        <f t="shared" si="438"/>
        <v>Excellent</v>
      </c>
      <c r="P3989" s="1" t="str">
        <f t="shared" si="439"/>
        <v>Submitted</v>
      </c>
      <c r="Q3989" s="1" t="str">
        <f t="shared" si="440"/>
        <v>Valid</v>
      </c>
      <c r="R3989" s="1" t="s">
        <v>82</v>
      </c>
      <c r="S3989" s="4">
        <v>2979027</v>
      </c>
      <c r="T3989" s="1">
        <v>7.13</v>
      </c>
      <c r="U3989" s="1">
        <v>60</v>
      </c>
      <c r="V3989" s="1">
        <v>49650.45</v>
      </c>
      <c r="W3989" s="4">
        <f t="shared" si="441"/>
        <v>1770038.542501247</v>
      </c>
      <c r="X3989" s="1" t="s">
        <v>59</v>
      </c>
      <c r="Y3989" s="1" t="s">
        <v>60</v>
      </c>
      <c r="Z3989" s="8">
        <v>49451</v>
      </c>
      <c r="AA3989" s="8" t="str">
        <f>TEXT(Table2[[#This Row],[Application_Date]],"yyy")</f>
        <v>2035</v>
      </c>
      <c r="AB3989" s="8" t="str">
        <f>TEXT(Table2[[#This Row],[Application_Date]],"mmmm")</f>
        <v>May</v>
      </c>
      <c r="AC3989" s="1" t="s">
        <v>52</v>
      </c>
      <c r="AD3989" s="1" t="s">
        <v>42</v>
      </c>
      <c r="AE3989" s="1" t="s">
        <v>31</v>
      </c>
    </row>
    <row r="3990" spans="1:31" x14ac:dyDescent="0.25">
      <c r="A3990" s="1" t="s">
        <v>8120</v>
      </c>
      <c r="B3990" s="1" t="str">
        <f>IF(COUNTIF($A$2:A3990,A3990)&gt;1,"Duplicate","Unique")</f>
        <v>Unique</v>
      </c>
      <c r="C3990" s="1" t="s">
        <v>8121</v>
      </c>
      <c r="D3990" s="1" t="s">
        <v>249</v>
      </c>
      <c r="E3990" s="1" t="str">
        <f t="shared" si="435"/>
        <v>Submitted</v>
      </c>
      <c r="F3990" s="1" t="s">
        <v>35</v>
      </c>
      <c r="G3990" s="1">
        <v>37</v>
      </c>
      <c r="H3990" s="1" t="s">
        <v>24</v>
      </c>
      <c r="I3990" s="1" t="s">
        <v>48</v>
      </c>
      <c r="J3990" s="1" t="s">
        <v>26</v>
      </c>
      <c r="K3990" s="4">
        <v>1135078</v>
      </c>
      <c r="L3990" s="4" t="str">
        <f t="shared" si="436"/>
        <v>Submitted</v>
      </c>
      <c r="M3990" s="1">
        <v>871</v>
      </c>
      <c r="N3990" s="1" t="str">
        <f t="shared" si="437"/>
        <v>medium_risk</v>
      </c>
      <c r="O3990" s="1" t="str">
        <f t="shared" si="438"/>
        <v>Excellent</v>
      </c>
      <c r="P3990" s="1" t="str">
        <f t="shared" si="439"/>
        <v>Submitted</v>
      </c>
      <c r="Q3990" s="1" t="str">
        <f t="shared" si="440"/>
        <v>Valid</v>
      </c>
      <c r="R3990" s="1" t="s">
        <v>27</v>
      </c>
      <c r="S3990" s="4">
        <v>3682639</v>
      </c>
      <c r="T3990" s="1">
        <v>9.3000000000000007</v>
      </c>
      <c r="U3990" s="1">
        <v>60</v>
      </c>
      <c r="V3990" s="1">
        <v>61377.32</v>
      </c>
      <c r="W3990" s="4">
        <f t="shared" si="441"/>
        <v>2854045.2250000034</v>
      </c>
      <c r="X3990" s="1" t="s">
        <v>28</v>
      </c>
      <c r="Y3990" s="1" t="s">
        <v>29</v>
      </c>
      <c r="Z3990" s="8">
        <v>49452</v>
      </c>
      <c r="AA3990" s="8" t="str">
        <f>TEXT(Table2[[#This Row],[Application_Date]],"yyy")</f>
        <v>2035</v>
      </c>
      <c r="AB3990" s="8" t="str">
        <f>TEXT(Table2[[#This Row],[Application_Date]],"mmmm")</f>
        <v>May</v>
      </c>
      <c r="AC3990" s="1" t="s">
        <v>61</v>
      </c>
      <c r="AD3990" s="1" t="s">
        <v>30</v>
      </c>
      <c r="AE3990" s="1" t="s">
        <v>43</v>
      </c>
    </row>
    <row r="3991" spans="1:31" x14ac:dyDescent="0.25">
      <c r="A3991" s="1" t="s">
        <v>8122</v>
      </c>
      <c r="B3991" s="1" t="str">
        <f>IF(COUNTIF($A$2:A3991,A3991)&gt;1,"Duplicate","Unique")</f>
        <v>Unique</v>
      </c>
      <c r="C3991" s="1" t="s">
        <v>8123</v>
      </c>
      <c r="D3991" s="1" t="s">
        <v>102</v>
      </c>
      <c r="E3991" s="1" t="str">
        <f t="shared" si="435"/>
        <v>Submitted</v>
      </c>
      <c r="F3991" s="1" t="s">
        <v>47</v>
      </c>
      <c r="G3991" s="1">
        <v>59</v>
      </c>
      <c r="H3991" s="1" t="s">
        <v>36</v>
      </c>
      <c r="I3991" s="1" t="s">
        <v>25</v>
      </c>
      <c r="J3991" s="1" t="s">
        <v>26</v>
      </c>
      <c r="K3991" s="4">
        <v>1245044</v>
      </c>
      <c r="L3991" s="4" t="str">
        <f t="shared" si="436"/>
        <v>Submitted</v>
      </c>
      <c r="M3991" s="1">
        <v>350</v>
      </c>
      <c r="N3991" s="1" t="str">
        <f t="shared" si="437"/>
        <v>High_risk</v>
      </c>
      <c r="O3991" s="1" t="str">
        <f t="shared" si="438"/>
        <v>Excellent</v>
      </c>
      <c r="P3991" s="1" t="str">
        <f t="shared" si="439"/>
        <v>Submitted</v>
      </c>
      <c r="Q3991" s="1" t="str">
        <f t="shared" si="440"/>
        <v>Valid</v>
      </c>
      <c r="R3991" s="1" t="s">
        <v>38</v>
      </c>
      <c r="S3991" s="4">
        <v>3092343</v>
      </c>
      <c r="T3991" s="1">
        <v>15.51</v>
      </c>
      <c r="U3991" s="1">
        <v>120</v>
      </c>
      <c r="V3991" s="1">
        <v>25769.53</v>
      </c>
      <c r="W3991" s="4">
        <f t="shared" si="441"/>
        <v>3996853.3275000001</v>
      </c>
      <c r="X3991" s="1" t="s">
        <v>50</v>
      </c>
      <c r="Y3991" s="1" t="s">
        <v>51</v>
      </c>
      <c r="Z3991" s="8">
        <v>49453</v>
      </c>
      <c r="AA3991" s="8" t="str">
        <f>TEXT(Table2[[#This Row],[Application_Date]],"yyy")</f>
        <v>2035</v>
      </c>
      <c r="AB3991" s="8" t="str">
        <f>TEXT(Table2[[#This Row],[Application_Date]],"mmmm")</f>
        <v>May</v>
      </c>
      <c r="AC3991" s="1" t="s">
        <v>41</v>
      </c>
      <c r="AD3991" s="1" t="s">
        <v>42</v>
      </c>
      <c r="AE3991" s="1" t="s">
        <v>31</v>
      </c>
    </row>
    <row r="3992" spans="1:31" x14ac:dyDescent="0.25">
      <c r="A3992" s="1" t="s">
        <v>8124</v>
      </c>
      <c r="B3992" s="1" t="str">
        <f>IF(COUNTIF($A$2:A3992,A3992)&gt;1,"Duplicate","Unique")</f>
        <v>Unique</v>
      </c>
      <c r="C3992" s="1" t="s">
        <v>8125</v>
      </c>
      <c r="D3992" s="1" t="s">
        <v>296</v>
      </c>
      <c r="E3992" s="1" t="str">
        <f t="shared" si="435"/>
        <v>Submitted</v>
      </c>
      <c r="F3992" s="1" t="s">
        <v>35</v>
      </c>
      <c r="G3992" s="1">
        <v>54</v>
      </c>
      <c r="H3992" s="1" t="s">
        <v>24</v>
      </c>
      <c r="I3992" s="1" t="s">
        <v>48</v>
      </c>
      <c r="J3992" s="1" t="s">
        <v>26</v>
      </c>
      <c r="K3992" s="4">
        <v>1155837</v>
      </c>
      <c r="L3992" s="4" t="str">
        <f t="shared" si="436"/>
        <v>Submitted</v>
      </c>
      <c r="M3992" s="1">
        <v>487</v>
      </c>
      <c r="N3992" s="1" t="str">
        <f t="shared" si="437"/>
        <v>High_risk</v>
      </c>
      <c r="O3992" s="1" t="str">
        <f t="shared" si="438"/>
        <v>Excellent</v>
      </c>
      <c r="P3992" s="1" t="str">
        <f t="shared" si="439"/>
        <v>Submitted</v>
      </c>
      <c r="Q3992" s="1" t="str">
        <f t="shared" si="440"/>
        <v>Valid</v>
      </c>
      <c r="R3992" s="1" t="s">
        <v>38</v>
      </c>
      <c r="S3992" s="4">
        <v>645230</v>
      </c>
      <c r="T3992" s="1">
        <v>16.23</v>
      </c>
      <c r="U3992" s="1">
        <v>36</v>
      </c>
      <c r="V3992" s="1">
        <v>17923.060000000001</v>
      </c>
      <c r="W3992" s="4">
        <f t="shared" si="441"/>
        <v>872673.57500003686</v>
      </c>
      <c r="X3992" s="1" t="s">
        <v>59</v>
      </c>
      <c r="Y3992" s="1" t="s">
        <v>60</v>
      </c>
      <c r="Z3992" s="8">
        <v>49454</v>
      </c>
      <c r="AA3992" s="8" t="str">
        <f>TEXT(Table2[[#This Row],[Application_Date]],"yyy")</f>
        <v>2035</v>
      </c>
      <c r="AB3992" s="8" t="str">
        <f>TEXT(Table2[[#This Row],[Application_Date]],"mmmm")</f>
        <v>May</v>
      </c>
      <c r="AC3992" s="1" t="s">
        <v>61</v>
      </c>
      <c r="AD3992" s="1" t="s">
        <v>42</v>
      </c>
      <c r="AE3992" s="1" t="s">
        <v>62</v>
      </c>
    </row>
    <row r="3993" spans="1:31" x14ac:dyDescent="0.25">
      <c r="A3993" s="1" t="s">
        <v>8126</v>
      </c>
      <c r="B3993" s="1" t="str">
        <f>IF(COUNTIF($A$2:A3993,A3993)&gt;1,"Duplicate","Unique")</f>
        <v>Unique</v>
      </c>
      <c r="C3993" s="1" t="s">
        <v>8127</v>
      </c>
      <c r="D3993" s="1" t="s">
        <v>142</v>
      </c>
      <c r="E3993" s="1" t="str">
        <f t="shared" si="435"/>
        <v>Submitted</v>
      </c>
      <c r="F3993" s="1" t="s">
        <v>47</v>
      </c>
      <c r="G3993" s="1">
        <v>37</v>
      </c>
      <c r="H3993" s="1" t="s">
        <v>24</v>
      </c>
      <c r="I3993" s="1" t="s">
        <v>48</v>
      </c>
      <c r="J3993" s="1" t="s">
        <v>70</v>
      </c>
      <c r="K3993" s="4">
        <v>544972</v>
      </c>
      <c r="L3993" s="4" t="str">
        <f t="shared" si="436"/>
        <v>Submitted</v>
      </c>
      <c r="M3993" s="1">
        <v>775</v>
      </c>
      <c r="N3993" s="1" t="str">
        <f t="shared" si="437"/>
        <v>medium_risk</v>
      </c>
      <c r="O3993" s="1" t="str">
        <f t="shared" si="438"/>
        <v>Excellent</v>
      </c>
      <c r="P3993" s="1" t="str">
        <f t="shared" si="439"/>
        <v>Submitted</v>
      </c>
      <c r="Q3993" s="1" t="str">
        <f t="shared" si="440"/>
        <v>Valid</v>
      </c>
      <c r="R3993" s="1" t="s">
        <v>38</v>
      </c>
      <c r="S3993" s="4">
        <v>3524640</v>
      </c>
      <c r="T3993" s="1">
        <v>15.59</v>
      </c>
      <c r="U3993" s="1">
        <v>12</v>
      </c>
      <c r="V3993" s="1">
        <v>293720</v>
      </c>
      <c r="W3993" s="4">
        <f t="shared" si="441"/>
        <v>4579304.6717993226</v>
      </c>
      <c r="X3993" s="1" t="s">
        <v>28</v>
      </c>
      <c r="Y3993" s="1" t="s">
        <v>29</v>
      </c>
      <c r="Z3993" s="8">
        <v>49455</v>
      </c>
      <c r="AA3993" s="8" t="str">
        <f>TEXT(Table2[[#This Row],[Application_Date]],"yyy")</f>
        <v>2035</v>
      </c>
      <c r="AB3993" s="8" t="str">
        <f>TEXT(Table2[[#This Row],[Application_Date]],"mmmm")</f>
        <v>May</v>
      </c>
      <c r="AC3993" s="1" t="s">
        <v>61</v>
      </c>
      <c r="AD3993" s="1" t="s">
        <v>42</v>
      </c>
      <c r="AE3993" s="1" t="s">
        <v>43</v>
      </c>
    </row>
    <row r="3994" spans="1:31" x14ac:dyDescent="0.25">
      <c r="A3994" s="1" t="s">
        <v>8128</v>
      </c>
      <c r="B3994" s="1" t="str">
        <f>IF(COUNTIF($A$2:A3994,A3994)&gt;1,"Duplicate","Unique")</f>
        <v>Unique</v>
      </c>
      <c r="C3994" s="1" t="s">
        <v>8129</v>
      </c>
      <c r="D3994" s="1" t="s">
        <v>361</v>
      </c>
      <c r="E3994" s="1" t="str">
        <f t="shared" si="435"/>
        <v>Submitted</v>
      </c>
      <c r="F3994" s="1" t="s">
        <v>35</v>
      </c>
      <c r="G3994" s="1">
        <v>35</v>
      </c>
      <c r="H3994" s="1" t="s">
        <v>24</v>
      </c>
      <c r="I3994" s="1" t="s">
        <v>25</v>
      </c>
      <c r="J3994" s="1" t="s">
        <v>49</v>
      </c>
      <c r="K3994" s="4">
        <v>624248</v>
      </c>
      <c r="L3994" s="4" t="str">
        <f t="shared" si="436"/>
        <v>Submitted</v>
      </c>
      <c r="M3994" s="1">
        <v>843</v>
      </c>
      <c r="N3994" s="1" t="str">
        <f t="shared" si="437"/>
        <v>medium_risk</v>
      </c>
      <c r="O3994" s="1" t="str">
        <f t="shared" si="438"/>
        <v>Excellent</v>
      </c>
      <c r="P3994" s="1" t="str">
        <f t="shared" si="439"/>
        <v>Submitted</v>
      </c>
      <c r="Q3994" s="1" t="str">
        <f t="shared" si="440"/>
        <v>Valid</v>
      </c>
      <c r="R3994" s="1" t="s">
        <v>27</v>
      </c>
      <c r="S3994" s="4">
        <v>3850392</v>
      </c>
      <c r="T3994" s="1">
        <v>18.29</v>
      </c>
      <c r="U3994" s="1">
        <v>120</v>
      </c>
      <c r="V3994" s="1">
        <v>32086.6</v>
      </c>
      <c r="W3994" s="4">
        <f t="shared" si="441"/>
        <v>5868639.1399999997</v>
      </c>
      <c r="X3994" s="1" t="s">
        <v>85</v>
      </c>
      <c r="Y3994" s="1" t="s">
        <v>86</v>
      </c>
      <c r="Z3994" s="8">
        <v>49456</v>
      </c>
      <c r="AA3994" s="8" t="str">
        <f>TEXT(Table2[[#This Row],[Application_Date]],"yyy")</f>
        <v>2035</v>
      </c>
      <c r="AB3994" s="8" t="str">
        <f>TEXT(Table2[[#This Row],[Application_Date]],"mmmm")</f>
        <v>May</v>
      </c>
      <c r="AC3994" s="1" t="s">
        <v>61</v>
      </c>
      <c r="AD3994" s="1" t="s">
        <v>42</v>
      </c>
      <c r="AE3994" s="1" t="s">
        <v>66</v>
      </c>
    </row>
    <row r="3995" spans="1:31" x14ac:dyDescent="0.25">
      <c r="A3995" s="1" t="s">
        <v>8130</v>
      </c>
      <c r="B3995" s="1" t="str">
        <f>IF(COUNTIF($A$2:A3995,A3995)&gt;1,"Duplicate","Unique")</f>
        <v>Unique</v>
      </c>
      <c r="C3995" s="1" t="s">
        <v>8131</v>
      </c>
      <c r="D3995" s="1" t="s">
        <v>109</v>
      </c>
      <c r="E3995" s="1" t="str">
        <f t="shared" si="435"/>
        <v>Submitted</v>
      </c>
      <c r="F3995" s="1" t="s">
        <v>35</v>
      </c>
      <c r="G3995" s="1">
        <v>62</v>
      </c>
      <c r="H3995" s="1" t="s">
        <v>36</v>
      </c>
      <c r="I3995" s="1" t="s">
        <v>25</v>
      </c>
      <c r="J3995" s="1" t="s">
        <v>37</v>
      </c>
      <c r="K3995" s="4">
        <v>2168192</v>
      </c>
      <c r="L3995" s="4" t="str">
        <f t="shared" si="436"/>
        <v>Submitted</v>
      </c>
      <c r="M3995" s="1">
        <v>900</v>
      </c>
      <c r="N3995" s="1" t="str">
        <f t="shared" si="437"/>
        <v>medium_risk</v>
      </c>
      <c r="O3995" s="1" t="str">
        <f t="shared" si="438"/>
        <v>Excellent</v>
      </c>
      <c r="P3995" s="1" t="str">
        <f t="shared" si="439"/>
        <v>Submitted</v>
      </c>
      <c r="Q3995" s="1" t="str">
        <f t="shared" si="440"/>
        <v>Valid</v>
      </c>
      <c r="R3995" s="1" t="s">
        <v>38</v>
      </c>
      <c r="S3995" s="4">
        <v>904128</v>
      </c>
      <c r="T3995" s="1">
        <v>16.079999999999998</v>
      </c>
      <c r="U3995" s="1">
        <v>120</v>
      </c>
      <c r="V3995" s="1">
        <v>7534.4</v>
      </c>
      <c r="W3995" s="4">
        <f t="shared" si="441"/>
        <v>1211531.5199999998</v>
      </c>
      <c r="X3995" s="1" t="s">
        <v>50</v>
      </c>
      <c r="Y3995" s="1" t="s">
        <v>51</v>
      </c>
      <c r="Z3995" s="8">
        <v>49457</v>
      </c>
      <c r="AA3995" s="8" t="str">
        <f>TEXT(Table2[[#This Row],[Application_Date]],"yyy")</f>
        <v>2035</v>
      </c>
      <c r="AB3995" s="8" t="str">
        <f>TEXT(Table2[[#This Row],[Application_Date]],"mmmm")</f>
        <v>May</v>
      </c>
      <c r="AC3995" s="1" t="s">
        <v>41</v>
      </c>
      <c r="AD3995" s="1" t="s">
        <v>42</v>
      </c>
      <c r="AE3995" s="1" t="s">
        <v>66</v>
      </c>
    </row>
    <row r="3996" spans="1:31" x14ac:dyDescent="0.25">
      <c r="A3996" s="1" t="s">
        <v>8132</v>
      </c>
      <c r="B3996" s="1" t="str">
        <f>IF(COUNTIF($A$2:A3996,A3996)&gt;1,"Duplicate","Unique")</f>
        <v>Unique</v>
      </c>
      <c r="C3996" s="1" t="s">
        <v>8133</v>
      </c>
      <c r="D3996" s="1" t="s">
        <v>139</v>
      </c>
      <c r="E3996" s="1" t="str">
        <f t="shared" si="435"/>
        <v>Submitted</v>
      </c>
      <c r="F3996" s="1" t="s">
        <v>47</v>
      </c>
      <c r="G3996" s="1">
        <v>25</v>
      </c>
      <c r="H3996" s="1" t="s">
        <v>36</v>
      </c>
      <c r="I3996" s="1" t="s">
        <v>25</v>
      </c>
      <c r="J3996" s="1" t="s">
        <v>49</v>
      </c>
      <c r="K3996" s="4">
        <v>1995575</v>
      </c>
      <c r="L3996" s="4" t="str">
        <f t="shared" si="436"/>
        <v>Submitted</v>
      </c>
      <c r="M3996" s="1">
        <v>653</v>
      </c>
      <c r="N3996" s="1" t="str">
        <f t="shared" si="437"/>
        <v>low_risk</v>
      </c>
      <c r="O3996" s="1" t="str">
        <f t="shared" si="438"/>
        <v>Excellent</v>
      </c>
      <c r="P3996" s="1" t="str">
        <f t="shared" si="439"/>
        <v>Submitted</v>
      </c>
      <c r="Q3996" s="1" t="str">
        <f t="shared" si="440"/>
        <v>Valid</v>
      </c>
      <c r="R3996" s="1" t="s">
        <v>38</v>
      </c>
      <c r="S3996" s="4">
        <v>4537930</v>
      </c>
      <c r="T3996" s="1">
        <v>12.61</v>
      </c>
      <c r="U3996" s="1">
        <v>12</v>
      </c>
      <c r="V3996" s="1">
        <v>378160.83</v>
      </c>
      <c r="W3996" s="4">
        <f t="shared" si="441"/>
        <v>4769469.7083188603</v>
      </c>
      <c r="X3996" s="1" t="s">
        <v>576</v>
      </c>
      <c r="Y3996" s="1" t="s">
        <v>60</v>
      </c>
      <c r="Z3996" s="8">
        <v>49458</v>
      </c>
      <c r="AA3996" s="8" t="str">
        <f>TEXT(Table2[[#This Row],[Application_Date]],"yyy")</f>
        <v>2035</v>
      </c>
      <c r="AB3996" s="8" t="str">
        <f>TEXT(Table2[[#This Row],[Application_Date]],"mmmm")</f>
        <v>May</v>
      </c>
      <c r="AC3996" s="1" t="s">
        <v>52</v>
      </c>
      <c r="AD3996" s="1" t="s">
        <v>30</v>
      </c>
      <c r="AE3996" s="1" t="s">
        <v>66</v>
      </c>
    </row>
    <row r="3997" spans="1:31" x14ac:dyDescent="0.25">
      <c r="A3997" s="1" t="s">
        <v>8134</v>
      </c>
      <c r="B3997" s="1" t="str">
        <f>IF(COUNTIF($A$2:A3997,A3997)&gt;1,"Duplicate","Unique")</f>
        <v>Unique</v>
      </c>
      <c r="C3997" s="1" t="s">
        <v>8135</v>
      </c>
      <c r="D3997" s="1" t="s">
        <v>172</v>
      </c>
      <c r="E3997" s="1" t="str">
        <f t="shared" si="435"/>
        <v>Submitted</v>
      </c>
      <c r="F3997" s="1" t="s">
        <v>35</v>
      </c>
      <c r="G3997" s="1">
        <v>61</v>
      </c>
      <c r="H3997" s="1" t="s">
        <v>36</v>
      </c>
      <c r="I3997" s="1" t="s">
        <v>48</v>
      </c>
      <c r="J3997" s="1" t="s">
        <v>70</v>
      </c>
      <c r="K3997" s="4">
        <v>1262237</v>
      </c>
      <c r="L3997" s="4" t="str">
        <f t="shared" si="436"/>
        <v>Submitted</v>
      </c>
      <c r="M3997" s="1">
        <v>479</v>
      </c>
      <c r="N3997" s="1" t="str">
        <f t="shared" si="437"/>
        <v>High_risk</v>
      </c>
      <c r="O3997" s="1" t="str">
        <f t="shared" si="438"/>
        <v>Excellent</v>
      </c>
      <c r="P3997" s="1" t="str">
        <f t="shared" si="439"/>
        <v>Submitted</v>
      </c>
      <c r="Q3997" s="1" t="str">
        <f t="shared" si="440"/>
        <v>Valid</v>
      </c>
      <c r="R3997" s="1" t="s">
        <v>6</v>
      </c>
      <c r="S3997" s="4">
        <v>123312</v>
      </c>
      <c r="T3997" s="1">
        <v>14.01</v>
      </c>
      <c r="U3997" s="1">
        <v>60</v>
      </c>
      <c r="V3997" s="1">
        <v>2055.1999999999998</v>
      </c>
      <c r="W3997" s="4">
        <f t="shared" si="441"/>
        <v>143966.76</v>
      </c>
      <c r="X3997" s="1" t="s">
        <v>28</v>
      </c>
      <c r="Y3997" s="1" t="s">
        <v>29</v>
      </c>
      <c r="Z3997" s="8">
        <v>49459</v>
      </c>
      <c r="AA3997" s="8" t="str">
        <f>TEXT(Table2[[#This Row],[Application_Date]],"yyy")</f>
        <v>2035</v>
      </c>
      <c r="AB3997" s="8" t="str">
        <f>TEXT(Table2[[#This Row],[Application_Date]],"mmmm")</f>
        <v>May</v>
      </c>
      <c r="AC3997" s="1" t="s">
        <v>52</v>
      </c>
      <c r="AD3997" s="1" t="s">
        <v>42</v>
      </c>
      <c r="AE3997" s="1" t="s">
        <v>31</v>
      </c>
    </row>
    <row r="3998" spans="1:31" x14ac:dyDescent="0.25">
      <c r="A3998" s="1" t="s">
        <v>8136</v>
      </c>
      <c r="B3998" s="1" t="str">
        <f>IF(COUNTIF($A$2:A3998,A3998)&gt;1,"Duplicate","Unique")</f>
        <v>Unique</v>
      </c>
      <c r="C3998" s="1" t="s">
        <v>8137</v>
      </c>
      <c r="D3998" s="1" t="s">
        <v>262</v>
      </c>
      <c r="E3998" s="1" t="str">
        <f t="shared" si="435"/>
        <v>Submitted</v>
      </c>
      <c r="F3998" s="1" t="s">
        <v>47</v>
      </c>
      <c r="G3998" s="1">
        <v>54</v>
      </c>
      <c r="H3998" s="1" t="s">
        <v>24</v>
      </c>
      <c r="I3998" s="1" t="s">
        <v>48</v>
      </c>
      <c r="J3998" s="1" t="s">
        <v>70</v>
      </c>
      <c r="K3998" s="4">
        <v>879492</v>
      </c>
      <c r="L3998" s="4" t="str">
        <f t="shared" si="436"/>
        <v>Submitted</v>
      </c>
      <c r="M3998" s="1">
        <v>752</v>
      </c>
      <c r="N3998" s="1" t="str">
        <f t="shared" si="437"/>
        <v>medium_risk</v>
      </c>
      <c r="O3998" s="1" t="str">
        <f t="shared" si="438"/>
        <v>Excellent</v>
      </c>
      <c r="P3998" s="1" t="str">
        <f t="shared" si="439"/>
        <v>Submitted</v>
      </c>
      <c r="Q3998" s="1" t="str">
        <f t="shared" si="440"/>
        <v>Valid</v>
      </c>
      <c r="R3998" s="1" t="s">
        <v>38</v>
      </c>
      <c r="S3998" s="4">
        <v>4341634</v>
      </c>
      <c r="T3998" s="1">
        <v>9.4499999999999993</v>
      </c>
      <c r="U3998" s="1">
        <v>12</v>
      </c>
      <c r="V3998" s="1">
        <v>361802.83</v>
      </c>
      <c r="W3998" s="4">
        <f t="shared" si="441"/>
        <v>3422253.0969862225</v>
      </c>
      <c r="X3998" s="1" t="s">
        <v>39</v>
      </c>
      <c r="Y3998" s="1" t="s">
        <v>40</v>
      </c>
      <c r="Z3998" s="8">
        <v>49460</v>
      </c>
      <c r="AA3998" s="8" t="str">
        <f>TEXT(Table2[[#This Row],[Application_Date]],"yyy")</f>
        <v>2035</v>
      </c>
      <c r="AB3998" s="8" t="str">
        <f>TEXT(Table2[[#This Row],[Application_Date]],"mmmm")</f>
        <v>May</v>
      </c>
      <c r="AC3998" s="1" t="s">
        <v>61</v>
      </c>
      <c r="AD3998" s="1" t="s">
        <v>42</v>
      </c>
      <c r="AE3998" s="1" t="s">
        <v>43</v>
      </c>
    </row>
    <row r="3999" spans="1:31" x14ac:dyDescent="0.25">
      <c r="A3999" s="1" t="s">
        <v>8138</v>
      </c>
      <c r="B3999" s="1" t="str">
        <f>IF(COUNTIF($A$2:A3999,A3999)&gt;1,"Duplicate","Unique")</f>
        <v>Unique</v>
      </c>
      <c r="C3999" s="1" t="s">
        <v>8139</v>
      </c>
      <c r="D3999" s="1" t="s">
        <v>121</v>
      </c>
      <c r="E3999" s="1" t="str">
        <f t="shared" si="435"/>
        <v>Submitted</v>
      </c>
      <c r="F3999" s="1" t="s">
        <v>47</v>
      </c>
      <c r="G3999" s="1">
        <v>62</v>
      </c>
      <c r="H3999" s="1" t="s">
        <v>36</v>
      </c>
      <c r="I3999" s="1" t="s">
        <v>48</v>
      </c>
      <c r="J3999" s="1" t="s">
        <v>26</v>
      </c>
      <c r="K3999" s="4">
        <v>2469434</v>
      </c>
      <c r="L3999" s="4" t="str">
        <f t="shared" si="436"/>
        <v>Submitted</v>
      </c>
      <c r="M3999" s="1">
        <v>546</v>
      </c>
      <c r="N3999" s="1" t="str">
        <f t="shared" si="437"/>
        <v>High_risk</v>
      </c>
      <c r="O3999" s="1" t="str">
        <f t="shared" si="438"/>
        <v>Excellent</v>
      </c>
      <c r="P3999" s="1" t="str">
        <f t="shared" si="439"/>
        <v>Submitted</v>
      </c>
      <c r="Q3999" s="1" t="str">
        <f t="shared" si="440"/>
        <v>Valid</v>
      </c>
      <c r="R3999" s="1" t="s">
        <v>6</v>
      </c>
      <c r="S3999" s="4">
        <v>3196463</v>
      </c>
      <c r="T3999" s="1">
        <v>12.36</v>
      </c>
      <c r="U3999" s="1">
        <v>120</v>
      </c>
      <c r="V3999" s="1">
        <v>26637.19</v>
      </c>
      <c r="W3999" s="4">
        <f t="shared" si="441"/>
        <v>3292356.89</v>
      </c>
      <c r="X3999" s="1" t="s">
        <v>95</v>
      </c>
      <c r="Y3999" s="1" t="s">
        <v>96</v>
      </c>
      <c r="Z3999" s="8">
        <v>49461</v>
      </c>
      <c r="AA3999" s="8" t="str">
        <f>TEXT(Table2[[#This Row],[Application_Date]],"yyy")</f>
        <v>2035</v>
      </c>
      <c r="AB3999" s="8" t="str">
        <f>TEXT(Table2[[#This Row],[Application_Date]],"mmmm")</f>
        <v>June</v>
      </c>
      <c r="AC3999" s="1" t="s">
        <v>52</v>
      </c>
      <c r="AD3999" s="1" t="s">
        <v>42</v>
      </c>
      <c r="AE3999" s="1" t="s">
        <v>66</v>
      </c>
    </row>
    <row r="4000" spans="1:31" x14ac:dyDescent="0.25">
      <c r="A4000" s="1" t="s">
        <v>8140</v>
      </c>
      <c r="B4000" s="1" t="str">
        <f>IF(COUNTIF($A$2:A4000,A4000)&gt;1,"Duplicate","Unique")</f>
        <v>Unique</v>
      </c>
      <c r="C4000" s="1" t="s">
        <v>8141</v>
      </c>
      <c r="D4000" s="1" t="s">
        <v>89</v>
      </c>
      <c r="E4000" s="1" t="str">
        <f t="shared" si="435"/>
        <v>Submitted</v>
      </c>
      <c r="F4000" s="1" t="s">
        <v>35</v>
      </c>
      <c r="G4000" s="1">
        <v>37</v>
      </c>
      <c r="H4000" s="1" t="s">
        <v>24</v>
      </c>
      <c r="I4000" s="1" t="s">
        <v>48</v>
      </c>
      <c r="J4000" s="1" t="s">
        <v>70</v>
      </c>
      <c r="K4000" s="4">
        <v>948374</v>
      </c>
      <c r="L4000" s="4" t="str">
        <f t="shared" si="436"/>
        <v>Submitted</v>
      </c>
      <c r="M4000" s="1">
        <v>674</v>
      </c>
      <c r="N4000" s="1" t="str">
        <f t="shared" si="437"/>
        <v>low_risk</v>
      </c>
      <c r="O4000" s="1" t="str">
        <f t="shared" si="438"/>
        <v>Excellent</v>
      </c>
      <c r="P4000" s="1" t="str">
        <f t="shared" si="439"/>
        <v>Submitted</v>
      </c>
      <c r="Q4000" s="1" t="str">
        <f t="shared" si="440"/>
        <v>Valid</v>
      </c>
      <c r="R4000" s="1" t="s">
        <v>38</v>
      </c>
      <c r="S4000" s="4">
        <v>63131</v>
      </c>
      <c r="T4000" s="1">
        <v>15.01</v>
      </c>
      <c r="U4000" s="1">
        <v>12</v>
      </c>
      <c r="V4000" s="1">
        <v>5260.92</v>
      </c>
      <c r="W4000" s="4">
        <f t="shared" si="441"/>
        <v>78971.029498533811</v>
      </c>
      <c r="X4000" s="1" t="s">
        <v>39</v>
      </c>
      <c r="Y4000" s="1" t="s">
        <v>40</v>
      </c>
      <c r="Z4000" s="8">
        <v>49462</v>
      </c>
      <c r="AA4000" s="8" t="str">
        <f>TEXT(Table2[[#This Row],[Application_Date]],"yyy")</f>
        <v>2035</v>
      </c>
      <c r="AB4000" s="8" t="str">
        <f>TEXT(Table2[[#This Row],[Application_Date]],"mmmm")</f>
        <v>June</v>
      </c>
      <c r="AC4000" s="1" t="s">
        <v>41</v>
      </c>
      <c r="AD4000" s="1" t="s">
        <v>30</v>
      </c>
      <c r="AE4000" s="1" t="s">
        <v>66</v>
      </c>
    </row>
    <row r="4001" spans="1:31" x14ac:dyDescent="0.25">
      <c r="A4001" s="1" t="s">
        <v>8142</v>
      </c>
      <c r="B4001" s="1" t="str">
        <f>IF(COUNTIF($A$2:A4001,A4001)&gt;1,"Duplicate","Unique")</f>
        <v>Unique</v>
      </c>
      <c r="C4001" s="1" t="s">
        <v>8143</v>
      </c>
      <c r="D4001" s="1" t="s">
        <v>279</v>
      </c>
      <c r="E4001" s="1" t="str">
        <f t="shared" si="435"/>
        <v>Submitted</v>
      </c>
      <c r="F4001" s="1" t="s">
        <v>35</v>
      </c>
      <c r="G4001" s="1">
        <v>27</v>
      </c>
      <c r="H4001" s="1" t="s">
        <v>36</v>
      </c>
      <c r="I4001" s="1" t="s">
        <v>25</v>
      </c>
      <c r="J4001" s="1" t="s">
        <v>49</v>
      </c>
      <c r="K4001" s="4">
        <v>1743112</v>
      </c>
      <c r="L4001" s="4" t="str">
        <f t="shared" si="436"/>
        <v>Submitted</v>
      </c>
      <c r="M4001" s="1">
        <v>444</v>
      </c>
      <c r="N4001" s="1" t="str">
        <f t="shared" si="437"/>
        <v>High_risk</v>
      </c>
      <c r="O4001" s="1" t="str">
        <f t="shared" si="438"/>
        <v>Excellent</v>
      </c>
      <c r="P4001" s="1" t="str">
        <f t="shared" si="439"/>
        <v>Submitted</v>
      </c>
      <c r="Q4001" s="1" t="str">
        <f t="shared" si="440"/>
        <v>Valid</v>
      </c>
      <c r="R4001" s="1" t="s">
        <v>6</v>
      </c>
      <c r="S4001" s="4">
        <v>4752415</v>
      </c>
      <c r="T4001" s="1">
        <v>15.03</v>
      </c>
      <c r="U4001" s="1">
        <v>36</v>
      </c>
      <c r="V4001" s="1">
        <v>132011.53</v>
      </c>
      <c r="W4001" s="4">
        <f t="shared" si="441"/>
        <v>5952399.7875011992</v>
      </c>
      <c r="X4001" s="1" t="s">
        <v>95</v>
      </c>
      <c r="Y4001" s="1" t="s">
        <v>96</v>
      </c>
      <c r="Z4001" s="8">
        <v>49463</v>
      </c>
      <c r="AA4001" s="8" t="str">
        <f>TEXT(Table2[[#This Row],[Application_Date]],"yyy")</f>
        <v>2035</v>
      </c>
      <c r="AB4001" s="8" t="str">
        <f>TEXT(Table2[[#This Row],[Application_Date]],"mmmm")</f>
        <v>June</v>
      </c>
      <c r="AC4001" s="1" t="s">
        <v>61</v>
      </c>
      <c r="AD4001" s="1" t="s">
        <v>30</v>
      </c>
      <c r="AE4001" s="1" t="s">
        <v>62</v>
      </c>
    </row>
    <row r="4002" spans="1:31" x14ac:dyDescent="0.25">
      <c r="A4002" s="1" t="s">
        <v>8144</v>
      </c>
      <c r="B4002" s="1" t="str">
        <f>IF(COUNTIF($A$2:A4002,A4002)&gt;1,"Duplicate","Unique")</f>
        <v>Unique</v>
      </c>
      <c r="C4002" s="1" t="s">
        <v>8145</v>
      </c>
      <c r="D4002" s="1" t="s">
        <v>587</v>
      </c>
      <c r="E4002" s="1" t="str">
        <f t="shared" si="435"/>
        <v>Submitted</v>
      </c>
      <c r="F4002" s="1" t="s">
        <v>35</v>
      </c>
      <c r="G4002" s="1">
        <v>34</v>
      </c>
      <c r="H4002" s="1" t="s">
        <v>36</v>
      </c>
      <c r="I4002" s="1" t="s">
        <v>25</v>
      </c>
      <c r="J4002" s="1" t="s">
        <v>37</v>
      </c>
      <c r="K4002" s="4">
        <v>1880622</v>
      </c>
      <c r="L4002" s="4" t="str">
        <f t="shared" si="436"/>
        <v>Submitted</v>
      </c>
      <c r="M4002" s="1">
        <v>413</v>
      </c>
      <c r="N4002" s="1" t="str">
        <f t="shared" si="437"/>
        <v>High_risk</v>
      </c>
      <c r="O4002" s="1" t="str">
        <f t="shared" si="438"/>
        <v>Excellent</v>
      </c>
      <c r="P4002" s="1" t="str">
        <f t="shared" si="439"/>
        <v>Submitted</v>
      </c>
      <c r="Q4002" s="1" t="str">
        <f t="shared" si="440"/>
        <v>Valid</v>
      </c>
      <c r="R4002" s="1" t="s">
        <v>38</v>
      </c>
      <c r="S4002" s="4">
        <v>3799543</v>
      </c>
      <c r="T4002" s="1">
        <v>7.5</v>
      </c>
      <c r="U4002" s="1">
        <v>120</v>
      </c>
      <c r="V4002" s="1">
        <v>31662.86</v>
      </c>
      <c r="W4002" s="4">
        <f t="shared" si="441"/>
        <v>2374714.375</v>
      </c>
      <c r="X4002" s="1" t="s">
        <v>59</v>
      </c>
      <c r="Y4002" s="1" t="s">
        <v>60</v>
      </c>
      <c r="Z4002" s="8">
        <v>49464</v>
      </c>
      <c r="AA4002" s="8" t="str">
        <f>TEXT(Table2[[#This Row],[Application_Date]],"yyy")</f>
        <v>2035</v>
      </c>
      <c r="AB4002" s="8" t="str">
        <f>TEXT(Table2[[#This Row],[Application_Date]],"mmmm")</f>
        <v>June</v>
      </c>
      <c r="AC4002" s="1" t="s">
        <v>61</v>
      </c>
      <c r="AD4002" s="1" t="s">
        <v>30</v>
      </c>
      <c r="AE4002" s="1" t="s">
        <v>62</v>
      </c>
    </row>
    <row r="4003" spans="1:31" x14ac:dyDescent="0.25">
      <c r="A4003" s="1" t="s">
        <v>8146</v>
      </c>
      <c r="B4003" s="1" t="str">
        <f>IF(COUNTIF($A$2:A4003,A4003)&gt;1,"Duplicate","Unique")</f>
        <v>Unique</v>
      </c>
      <c r="C4003" s="1" t="s">
        <v>8147</v>
      </c>
      <c r="D4003" s="1" t="s">
        <v>638</v>
      </c>
      <c r="E4003" s="1" t="str">
        <f t="shared" si="435"/>
        <v>Submitted</v>
      </c>
      <c r="F4003" s="1" t="s">
        <v>47</v>
      </c>
      <c r="G4003" s="1">
        <v>61</v>
      </c>
      <c r="H4003" s="1" t="s">
        <v>36</v>
      </c>
      <c r="I4003" s="1" t="s">
        <v>25</v>
      </c>
      <c r="J4003" s="1" t="s">
        <v>70</v>
      </c>
      <c r="K4003" s="4">
        <v>424031</v>
      </c>
      <c r="L4003" s="4" t="str">
        <f t="shared" si="436"/>
        <v>Submitted</v>
      </c>
      <c r="M4003" s="1">
        <v>690</v>
      </c>
      <c r="N4003" s="1" t="str">
        <f t="shared" si="437"/>
        <v>low_risk</v>
      </c>
      <c r="O4003" s="1" t="str">
        <f t="shared" si="438"/>
        <v>Excellent</v>
      </c>
      <c r="P4003" s="1" t="str">
        <f t="shared" si="439"/>
        <v>Submitted</v>
      </c>
      <c r="Q4003" s="1" t="str">
        <f t="shared" si="440"/>
        <v>Valid</v>
      </c>
      <c r="R4003" s="1" t="s">
        <v>38</v>
      </c>
      <c r="S4003" s="4">
        <v>429922</v>
      </c>
      <c r="T4003" s="1">
        <v>17.260000000000002</v>
      </c>
      <c r="U4003" s="1">
        <v>60</v>
      </c>
      <c r="V4003" s="1">
        <v>7165.37</v>
      </c>
      <c r="W4003" s="4">
        <f t="shared" si="441"/>
        <v>618371.14333333343</v>
      </c>
      <c r="X4003" s="1" t="s">
        <v>85</v>
      </c>
      <c r="Y4003" s="1" t="s">
        <v>86</v>
      </c>
      <c r="Z4003" s="8">
        <v>49465</v>
      </c>
      <c r="AA4003" s="8" t="str">
        <f>TEXT(Table2[[#This Row],[Application_Date]],"yyy")</f>
        <v>2035</v>
      </c>
      <c r="AB4003" s="8" t="str">
        <f>TEXT(Table2[[#This Row],[Application_Date]],"mmmm")</f>
        <v>June</v>
      </c>
      <c r="AC4003" s="1" t="s">
        <v>41</v>
      </c>
      <c r="AD4003" s="1" t="s">
        <v>30</v>
      </c>
      <c r="AE4003" s="1" t="s">
        <v>31</v>
      </c>
    </row>
    <row r="4004" spans="1:31" x14ac:dyDescent="0.25">
      <c r="A4004" s="1" t="s">
        <v>8148</v>
      </c>
      <c r="B4004" s="1" t="str">
        <f>IF(COUNTIF($A$2:A4004,A4004)&gt;1,"Duplicate","Unique")</f>
        <v>Unique</v>
      </c>
      <c r="C4004" s="1" t="s">
        <v>8149</v>
      </c>
      <c r="D4004" s="1" t="s">
        <v>183</v>
      </c>
      <c r="E4004" s="1" t="str">
        <f t="shared" si="435"/>
        <v>Submitted</v>
      </c>
      <c r="F4004" s="1" t="s">
        <v>35</v>
      </c>
      <c r="G4004" s="1">
        <v>58</v>
      </c>
      <c r="H4004" s="1" t="s">
        <v>36</v>
      </c>
      <c r="I4004" s="1" t="s">
        <v>48</v>
      </c>
      <c r="J4004" s="1" t="s">
        <v>49</v>
      </c>
      <c r="K4004" s="4">
        <v>318813</v>
      </c>
      <c r="L4004" s="4" t="str">
        <f t="shared" si="436"/>
        <v>Submitted</v>
      </c>
      <c r="M4004" s="1">
        <v>783</v>
      </c>
      <c r="N4004" s="1" t="str">
        <f t="shared" si="437"/>
        <v>medium_risk</v>
      </c>
      <c r="O4004" s="1" t="str">
        <f t="shared" si="438"/>
        <v>Excellent</v>
      </c>
      <c r="P4004" s="1" t="str">
        <f t="shared" si="439"/>
        <v>Submitted</v>
      </c>
      <c r="Q4004" s="1" t="str">
        <f t="shared" si="440"/>
        <v>Valid</v>
      </c>
      <c r="R4004" s="1" t="s">
        <v>6</v>
      </c>
      <c r="S4004" s="4">
        <v>1115017</v>
      </c>
      <c r="T4004" s="1">
        <v>8.92</v>
      </c>
      <c r="U4004" s="1">
        <v>120</v>
      </c>
      <c r="V4004" s="1">
        <v>9291.81</v>
      </c>
      <c r="W4004" s="4">
        <f t="shared" si="441"/>
        <v>828829.30333333323</v>
      </c>
      <c r="X4004" s="1" t="s">
        <v>95</v>
      </c>
      <c r="Y4004" s="1" t="s">
        <v>96</v>
      </c>
      <c r="Z4004" s="8">
        <v>49466</v>
      </c>
      <c r="AA4004" s="8" t="str">
        <f>TEXT(Table2[[#This Row],[Application_Date]],"yyy")</f>
        <v>2035</v>
      </c>
      <c r="AB4004" s="8" t="str">
        <f>TEXT(Table2[[#This Row],[Application_Date]],"mmmm")</f>
        <v>June</v>
      </c>
      <c r="AC4004" s="1" t="s">
        <v>61</v>
      </c>
      <c r="AD4004" s="1" t="s">
        <v>42</v>
      </c>
      <c r="AE4004" s="1" t="s">
        <v>43</v>
      </c>
    </row>
    <row r="4005" spans="1:31" x14ac:dyDescent="0.25">
      <c r="A4005" s="1" t="s">
        <v>8150</v>
      </c>
      <c r="B4005" s="1" t="str">
        <f>IF(COUNTIF($A$2:A4005,A4005)&gt;1,"Duplicate","Unique")</f>
        <v>Unique</v>
      </c>
      <c r="C4005" s="1" t="s">
        <v>8151</v>
      </c>
      <c r="D4005" s="1" t="s">
        <v>75</v>
      </c>
      <c r="E4005" s="1" t="str">
        <f t="shared" si="435"/>
        <v>Submitted</v>
      </c>
      <c r="F4005" s="1" t="s">
        <v>47</v>
      </c>
      <c r="G4005" s="1">
        <v>59</v>
      </c>
      <c r="H4005" s="1" t="s">
        <v>36</v>
      </c>
      <c r="I4005" s="1" t="s">
        <v>25</v>
      </c>
      <c r="J4005" s="1" t="s">
        <v>49</v>
      </c>
      <c r="K4005" s="4">
        <v>1020198</v>
      </c>
      <c r="L4005" s="4" t="str">
        <f t="shared" si="436"/>
        <v>Submitted</v>
      </c>
      <c r="M4005" s="1">
        <v>899</v>
      </c>
      <c r="N4005" s="1" t="str">
        <f t="shared" si="437"/>
        <v>medium_risk</v>
      </c>
      <c r="O4005" s="1" t="str">
        <f t="shared" si="438"/>
        <v>Excellent</v>
      </c>
      <c r="P4005" s="1" t="str">
        <f t="shared" si="439"/>
        <v>Submitted</v>
      </c>
      <c r="Q4005" s="1" t="str">
        <f t="shared" si="440"/>
        <v>Valid</v>
      </c>
      <c r="R4005" s="1" t="s">
        <v>38</v>
      </c>
      <c r="S4005" s="4">
        <v>809353</v>
      </c>
      <c r="T4005" s="1">
        <v>17.690000000000001</v>
      </c>
      <c r="U4005" s="1">
        <v>60</v>
      </c>
      <c r="V4005" s="1">
        <v>13489.22</v>
      </c>
      <c r="W4005" s="4">
        <f t="shared" si="441"/>
        <v>1193121.2141666668</v>
      </c>
      <c r="X4005" s="1" t="s">
        <v>85</v>
      </c>
      <c r="Y4005" s="1" t="s">
        <v>86</v>
      </c>
      <c r="Z4005" s="8">
        <v>49467</v>
      </c>
      <c r="AA4005" s="8" t="str">
        <f>TEXT(Table2[[#This Row],[Application_Date]],"yyy")</f>
        <v>2035</v>
      </c>
      <c r="AB4005" s="8" t="str">
        <f>TEXT(Table2[[#This Row],[Application_Date]],"mmmm")</f>
        <v>June</v>
      </c>
      <c r="AC4005" s="1" t="s">
        <v>61</v>
      </c>
      <c r="AD4005" s="1" t="s">
        <v>42</v>
      </c>
      <c r="AE4005" s="1" t="s">
        <v>66</v>
      </c>
    </row>
    <row r="4006" spans="1:31" x14ac:dyDescent="0.25">
      <c r="A4006" s="1" t="s">
        <v>8152</v>
      </c>
      <c r="B4006" s="1" t="str">
        <f>IF(COUNTIF($A$2:A4006,A4006)&gt;1,"Duplicate","Unique")</f>
        <v>Unique</v>
      </c>
      <c r="C4006" s="1" t="s">
        <v>8153</v>
      </c>
      <c r="D4006" s="1" t="s">
        <v>262</v>
      </c>
      <c r="E4006" s="1" t="str">
        <f t="shared" si="435"/>
        <v>Submitted</v>
      </c>
      <c r="F4006" s="1" t="s">
        <v>35</v>
      </c>
      <c r="G4006" s="1">
        <v>19</v>
      </c>
      <c r="H4006" s="1" t="s">
        <v>24</v>
      </c>
      <c r="I4006" s="1" t="s">
        <v>25</v>
      </c>
      <c r="J4006" s="1" t="s">
        <v>26</v>
      </c>
      <c r="K4006" s="4">
        <v>1203897</v>
      </c>
      <c r="L4006" s="4" t="str">
        <f t="shared" si="436"/>
        <v>Submitted</v>
      </c>
      <c r="M4006" s="1">
        <v>455</v>
      </c>
      <c r="N4006" s="1" t="str">
        <f t="shared" si="437"/>
        <v>High_risk</v>
      </c>
      <c r="O4006" s="1" t="str">
        <f t="shared" si="438"/>
        <v>Excellent</v>
      </c>
      <c r="P4006" s="1" t="str">
        <f t="shared" si="439"/>
        <v>Submitted</v>
      </c>
      <c r="Q4006" s="1" t="str">
        <f t="shared" si="440"/>
        <v>Valid</v>
      </c>
      <c r="R4006" s="1" t="s">
        <v>27</v>
      </c>
      <c r="S4006" s="4">
        <v>3289698</v>
      </c>
      <c r="T4006" s="1">
        <v>18.739999999999998</v>
      </c>
      <c r="U4006" s="1">
        <v>12</v>
      </c>
      <c r="V4006" s="1">
        <v>274141.5</v>
      </c>
      <c r="W4006" s="4">
        <f t="shared" si="441"/>
        <v>5137476.0496071549</v>
      </c>
      <c r="X4006" s="1" t="s">
        <v>85</v>
      </c>
      <c r="Y4006" s="1" t="s">
        <v>86</v>
      </c>
      <c r="Z4006" s="8">
        <v>49468</v>
      </c>
      <c r="AA4006" s="8" t="str">
        <f>TEXT(Table2[[#This Row],[Application_Date]],"yyy")</f>
        <v>2035</v>
      </c>
      <c r="AB4006" s="8" t="str">
        <f>TEXT(Table2[[#This Row],[Application_Date]],"mmmm")</f>
        <v>June</v>
      </c>
      <c r="AC4006" s="1" t="s">
        <v>61</v>
      </c>
      <c r="AD4006" s="1" t="s">
        <v>42</v>
      </c>
      <c r="AE4006" s="1" t="s">
        <v>43</v>
      </c>
    </row>
    <row r="4007" spans="1:31" x14ac:dyDescent="0.25">
      <c r="A4007" s="1" t="s">
        <v>8154</v>
      </c>
      <c r="B4007" s="1" t="str">
        <f>IF(COUNTIF($A$2:A4007,A4007)&gt;1,"Duplicate","Unique")</f>
        <v>Unique</v>
      </c>
      <c r="C4007" s="1" t="s">
        <v>8155</v>
      </c>
      <c r="D4007" s="1" t="s">
        <v>145</v>
      </c>
      <c r="E4007" s="1" t="str">
        <f t="shared" si="435"/>
        <v>Submitted</v>
      </c>
      <c r="F4007" s="1" t="s">
        <v>47</v>
      </c>
      <c r="G4007" s="1">
        <v>23</v>
      </c>
      <c r="H4007" s="1" t="s">
        <v>36</v>
      </c>
      <c r="I4007" s="1" t="s">
        <v>25</v>
      </c>
      <c r="J4007" s="1" t="s">
        <v>26</v>
      </c>
      <c r="K4007" s="4">
        <v>1525678</v>
      </c>
      <c r="L4007" s="4" t="str">
        <f t="shared" si="436"/>
        <v>Submitted</v>
      </c>
      <c r="M4007" s="1">
        <v>358</v>
      </c>
      <c r="N4007" s="1" t="str">
        <f t="shared" si="437"/>
        <v>High_risk</v>
      </c>
      <c r="O4007" s="1" t="str">
        <f t="shared" si="438"/>
        <v>Excellent</v>
      </c>
      <c r="P4007" s="1" t="str">
        <f t="shared" si="439"/>
        <v>Submitted</v>
      </c>
      <c r="Q4007" s="1" t="str">
        <f t="shared" si="440"/>
        <v>Valid</v>
      </c>
      <c r="R4007" s="1" t="s">
        <v>38</v>
      </c>
      <c r="S4007" s="4">
        <v>1711925</v>
      </c>
      <c r="T4007" s="1">
        <v>7.19</v>
      </c>
      <c r="U4007" s="1">
        <v>36</v>
      </c>
      <c r="V4007" s="1">
        <v>47553.47</v>
      </c>
      <c r="W4007" s="4">
        <f t="shared" si="441"/>
        <v>1025728.4426993635</v>
      </c>
      <c r="X4007" s="1" t="s">
        <v>39</v>
      </c>
      <c r="Y4007" s="1" t="s">
        <v>40</v>
      </c>
      <c r="Z4007" s="8">
        <v>49469</v>
      </c>
      <c r="AA4007" s="8" t="str">
        <f>TEXT(Table2[[#This Row],[Application_Date]],"yyy")</f>
        <v>2035</v>
      </c>
      <c r="AB4007" s="8" t="str">
        <f>TEXT(Table2[[#This Row],[Application_Date]],"mmmm")</f>
        <v>June</v>
      </c>
      <c r="AC4007" s="1" t="s">
        <v>41</v>
      </c>
      <c r="AD4007" s="1" t="s">
        <v>42</v>
      </c>
      <c r="AE4007" s="1" t="s">
        <v>66</v>
      </c>
    </row>
    <row r="4008" spans="1:31" x14ac:dyDescent="0.25">
      <c r="A4008" s="1" t="s">
        <v>8156</v>
      </c>
      <c r="B4008" s="1" t="str">
        <f>IF(COUNTIF($A$2:A4008,A4008)&gt;1,"Duplicate","Unique")</f>
        <v>Unique</v>
      </c>
      <c r="C4008" s="1" t="s">
        <v>8157</v>
      </c>
      <c r="D4008" s="1" t="s">
        <v>328</v>
      </c>
      <c r="E4008" s="1" t="str">
        <f t="shared" si="435"/>
        <v>Submitted</v>
      </c>
      <c r="F4008" s="1" t="s">
        <v>47</v>
      </c>
      <c r="G4008" s="1">
        <v>25</v>
      </c>
      <c r="H4008" s="1" t="s">
        <v>24</v>
      </c>
      <c r="I4008" s="1" t="s">
        <v>48</v>
      </c>
      <c r="J4008" s="1" t="s">
        <v>70</v>
      </c>
      <c r="K4008" s="4">
        <v>395220</v>
      </c>
      <c r="L4008" s="4" t="str">
        <f t="shared" si="436"/>
        <v>Submitted</v>
      </c>
      <c r="M4008" s="1">
        <v>494</v>
      </c>
      <c r="N4008" s="1" t="str">
        <f t="shared" si="437"/>
        <v>High_risk</v>
      </c>
      <c r="O4008" s="1" t="str">
        <f t="shared" si="438"/>
        <v>Excellent</v>
      </c>
      <c r="P4008" s="1" t="str">
        <f t="shared" si="439"/>
        <v>Submitted</v>
      </c>
      <c r="Q4008" s="1" t="str">
        <f t="shared" si="440"/>
        <v>Valid</v>
      </c>
      <c r="R4008" s="1" t="s">
        <v>82</v>
      </c>
      <c r="S4008" s="4">
        <v>2142505</v>
      </c>
      <c r="T4008" s="1">
        <v>7.74</v>
      </c>
      <c r="U4008" s="1">
        <v>12</v>
      </c>
      <c r="V4008" s="1">
        <v>178542.07999999999</v>
      </c>
      <c r="W4008" s="4">
        <f t="shared" si="441"/>
        <v>1385444.2909581922</v>
      </c>
      <c r="X4008" s="1" t="s">
        <v>105</v>
      </c>
      <c r="Y4008" s="1" t="s">
        <v>106</v>
      </c>
      <c r="Z4008" s="8">
        <v>49470</v>
      </c>
      <c r="AA4008" s="8" t="str">
        <f>TEXT(Table2[[#This Row],[Application_Date]],"yyy")</f>
        <v>2035</v>
      </c>
      <c r="AB4008" s="8" t="str">
        <f>TEXT(Table2[[#This Row],[Application_Date]],"mmmm")</f>
        <v>June</v>
      </c>
      <c r="AC4008" s="1" t="s">
        <v>61</v>
      </c>
      <c r="AD4008" s="1" t="s">
        <v>30</v>
      </c>
      <c r="AE4008" s="1" t="s">
        <v>31</v>
      </c>
    </row>
    <row r="4009" spans="1:31" x14ac:dyDescent="0.25">
      <c r="A4009" s="1" t="s">
        <v>8158</v>
      </c>
      <c r="B4009" s="1" t="str">
        <f>IF(COUNTIF($A$2:A4009,A4009)&gt;1,"Duplicate","Unique")</f>
        <v>Unique</v>
      </c>
      <c r="C4009" s="1" t="s">
        <v>8159</v>
      </c>
      <c r="D4009" s="1" t="s">
        <v>145</v>
      </c>
      <c r="E4009" s="1" t="str">
        <f t="shared" si="435"/>
        <v>Submitted</v>
      </c>
      <c r="F4009" s="1" t="s">
        <v>35</v>
      </c>
      <c r="G4009" s="1">
        <v>37</v>
      </c>
      <c r="H4009" s="1" t="s">
        <v>24</v>
      </c>
      <c r="I4009" s="1" t="s">
        <v>48</v>
      </c>
      <c r="J4009" s="1" t="s">
        <v>26</v>
      </c>
      <c r="K4009" s="4">
        <v>1014209</v>
      </c>
      <c r="L4009" s="4" t="str">
        <f t="shared" si="436"/>
        <v>Submitted</v>
      </c>
      <c r="M4009" s="1">
        <v>880</v>
      </c>
      <c r="N4009" s="1" t="str">
        <f t="shared" si="437"/>
        <v>medium_risk</v>
      </c>
      <c r="O4009" s="1" t="str">
        <f t="shared" si="438"/>
        <v>Excellent</v>
      </c>
      <c r="P4009" s="1" t="str">
        <f t="shared" si="439"/>
        <v>Submitted</v>
      </c>
      <c r="Q4009" s="1" t="str">
        <f t="shared" si="440"/>
        <v>Valid</v>
      </c>
      <c r="R4009" s="1" t="s">
        <v>82</v>
      </c>
      <c r="S4009" s="4">
        <v>389038</v>
      </c>
      <c r="T4009" s="1">
        <v>8.3699999999999992</v>
      </c>
      <c r="U4009" s="1">
        <v>120</v>
      </c>
      <c r="V4009" s="1">
        <v>3241.98</v>
      </c>
      <c r="W4009" s="4">
        <f t="shared" si="441"/>
        <v>271354.00499999995</v>
      </c>
      <c r="X4009" s="1" t="s">
        <v>95</v>
      </c>
      <c r="Y4009" s="1" t="s">
        <v>96</v>
      </c>
      <c r="Z4009" s="8">
        <v>49471</v>
      </c>
      <c r="AA4009" s="8" t="str">
        <f>TEXT(Table2[[#This Row],[Application_Date]],"yyy")</f>
        <v>2035</v>
      </c>
      <c r="AB4009" s="8" t="str">
        <f>TEXT(Table2[[#This Row],[Application_Date]],"mmmm")</f>
        <v>June</v>
      </c>
      <c r="AC4009" s="1" t="s">
        <v>61</v>
      </c>
      <c r="AD4009" s="1" t="s">
        <v>30</v>
      </c>
      <c r="AE4009" s="1" t="s">
        <v>43</v>
      </c>
    </row>
    <row r="4010" spans="1:31" x14ac:dyDescent="0.25">
      <c r="A4010" s="1" t="s">
        <v>8160</v>
      </c>
      <c r="B4010" s="1" t="str">
        <f>IF(COUNTIF($A$2:A4010,A4010)&gt;1,"Duplicate","Unique")</f>
        <v>Unique</v>
      </c>
      <c r="C4010" s="1" t="s">
        <v>8161</v>
      </c>
      <c r="D4010" s="1" t="s">
        <v>124</v>
      </c>
      <c r="E4010" s="1" t="str">
        <f t="shared" si="435"/>
        <v>Submitted</v>
      </c>
      <c r="F4010" s="1" t="s">
        <v>35</v>
      </c>
      <c r="G4010" s="1">
        <v>29</v>
      </c>
      <c r="H4010" s="1" t="s">
        <v>24</v>
      </c>
      <c r="I4010" s="1" t="s">
        <v>48</v>
      </c>
      <c r="J4010" s="1" t="s">
        <v>26</v>
      </c>
      <c r="K4010" s="4">
        <v>1591459</v>
      </c>
      <c r="L4010" s="4" t="str">
        <f t="shared" si="436"/>
        <v>Submitted</v>
      </c>
      <c r="M4010" s="1">
        <v>867</v>
      </c>
      <c r="N4010" s="1" t="str">
        <f t="shared" si="437"/>
        <v>medium_risk</v>
      </c>
      <c r="O4010" s="1" t="str">
        <f t="shared" si="438"/>
        <v>Excellent</v>
      </c>
      <c r="P4010" s="1" t="str">
        <f t="shared" si="439"/>
        <v>Submitted</v>
      </c>
      <c r="Q4010" s="1" t="str">
        <f t="shared" si="440"/>
        <v>Valid</v>
      </c>
      <c r="R4010" s="1" t="s">
        <v>70</v>
      </c>
      <c r="S4010" s="4">
        <v>4248627</v>
      </c>
      <c r="T4010" s="1">
        <v>7.41</v>
      </c>
      <c r="U4010" s="1">
        <v>24</v>
      </c>
      <c r="V4010" s="1">
        <v>177026.12</v>
      </c>
      <c r="W4010" s="4">
        <f t="shared" si="441"/>
        <v>2623552.6775890701</v>
      </c>
      <c r="X4010" s="1" t="s">
        <v>85</v>
      </c>
      <c r="Y4010" s="1" t="s">
        <v>86</v>
      </c>
      <c r="Z4010" s="8">
        <v>49472</v>
      </c>
      <c r="AA4010" s="8" t="str">
        <f>TEXT(Table2[[#This Row],[Application_Date]],"yyy")</f>
        <v>2035</v>
      </c>
      <c r="AB4010" s="8" t="str">
        <f>TEXT(Table2[[#This Row],[Application_Date]],"mmmm")</f>
        <v>June</v>
      </c>
      <c r="AC4010" s="1" t="s">
        <v>61</v>
      </c>
      <c r="AD4010" s="1" t="s">
        <v>42</v>
      </c>
      <c r="AE4010" s="1" t="s">
        <v>62</v>
      </c>
    </row>
    <row r="4011" spans="1:31" x14ac:dyDescent="0.25">
      <c r="A4011" s="1" t="s">
        <v>8162</v>
      </c>
      <c r="B4011" s="1" t="str">
        <f>IF(COUNTIF($A$2:A4011,A4011)&gt;1,"Duplicate","Unique")</f>
        <v>Unique</v>
      </c>
      <c r="C4011" s="1" t="s">
        <v>8163</v>
      </c>
      <c r="D4011" s="1" t="s">
        <v>75</v>
      </c>
      <c r="E4011" s="1" t="str">
        <f t="shared" si="435"/>
        <v>Submitted</v>
      </c>
      <c r="F4011" s="1" t="s">
        <v>35</v>
      </c>
      <c r="G4011" s="1">
        <v>34</v>
      </c>
      <c r="H4011" s="1" t="s">
        <v>36</v>
      </c>
      <c r="I4011" s="1" t="s">
        <v>48</v>
      </c>
      <c r="J4011" s="1" t="s">
        <v>70</v>
      </c>
      <c r="K4011" s="4">
        <v>574267</v>
      </c>
      <c r="L4011" s="4" t="str">
        <f t="shared" si="436"/>
        <v>Submitted</v>
      </c>
      <c r="M4011" s="1">
        <v>796</v>
      </c>
      <c r="N4011" s="1" t="str">
        <f t="shared" si="437"/>
        <v>medium_risk</v>
      </c>
      <c r="O4011" s="1" t="str">
        <f t="shared" si="438"/>
        <v>Excellent</v>
      </c>
      <c r="P4011" s="1" t="str">
        <f t="shared" si="439"/>
        <v>Submitted</v>
      </c>
      <c r="Q4011" s="1" t="str">
        <f t="shared" si="440"/>
        <v>Valid</v>
      </c>
      <c r="R4011" s="1" t="s">
        <v>82</v>
      </c>
      <c r="S4011" s="4">
        <v>3270632</v>
      </c>
      <c r="T4011" s="1">
        <v>15.89</v>
      </c>
      <c r="U4011" s="1">
        <v>120</v>
      </c>
      <c r="V4011" s="1">
        <v>27255.27</v>
      </c>
      <c r="W4011" s="4">
        <f t="shared" si="441"/>
        <v>4330861.8733333331</v>
      </c>
      <c r="X4011" s="1" t="s">
        <v>28</v>
      </c>
      <c r="Y4011" s="1" t="s">
        <v>29</v>
      </c>
      <c r="Z4011" s="8">
        <v>49473</v>
      </c>
      <c r="AA4011" s="8" t="str">
        <f>TEXT(Table2[[#This Row],[Application_Date]],"yyy")</f>
        <v>2035</v>
      </c>
      <c r="AB4011" s="8" t="str">
        <f>TEXT(Table2[[#This Row],[Application_Date]],"mmmm")</f>
        <v>June</v>
      </c>
      <c r="AC4011" s="1" t="s">
        <v>52</v>
      </c>
      <c r="AD4011" s="1" t="s">
        <v>30</v>
      </c>
      <c r="AE4011" s="1" t="s">
        <v>43</v>
      </c>
    </row>
    <row r="4012" spans="1:31" x14ac:dyDescent="0.25">
      <c r="A4012" s="1" t="s">
        <v>8164</v>
      </c>
      <c r="B4012" s="1" t="str">
        <f>IF(COUNTIF($A$2:A4012,A4012)&gt;1,"Duplicate","Unique")</f>
        <v>Unique</v>
      </c>
      <c r="C4012" s="1" t="s">
        <v>8165</v>
      </c>
      <c r="D4012" s="1" t="s">
        <v>1280</v>
      </c>
      <c r="E4012" s="1" t="str">
        <f t="shared" si="435"/>
        <v>Submitted</v>
      </c>
      <c r="F4012" s="1" t="s">
        <v>35</v>
      </c>
      <c r="G4012" s="1">
        <v>35</v>
      </c>
      <c r="H4012" s="1" t="s">
        <v>36</v>
      </c>
      <c r="I4012" s="1" t="s">
        <v>25</v>
      </c>
      <c r="J4012" s="1" t="s">
        <v>37</v>
      </c>
      <c r="K4012" s="4">
        <v>2408172</v>
      </c>
      <c r="L4012" s="4" t="str">
        <f t="shared" si="436"/>
        <v>Submitted</v>
      </c>
      <c r="M4012" s="1">
        <v>485</v>
      </c>
      <c r="N4012" s="1" t="str">
        <f t="shared" si="437"/>
        <v>High_risk</v>
      </c>
      <c r="O4012" s="1" t="str">
        <f t="shared" si="438"/>
        <v>Excellent</v>
      </c>
      <c r="P4012" s="1" t="str">
        <f t="shared" si="439"/>
        <v>Submitted</v>
      </c>
      <c r="Q4012" s="1" t="str">
        <f t="shared" si="440"/>
        <v>Valid</v>
      </c>
      <c r="R4012" s="1" t="s">
        <v>70</v>
      </c>
      <c r="S4012" s="4">
        <v>2038041</v>
      </c>
      <c r="T4012" s="1">
        <v>11.53</v>
      </c>
      <c r="U4012" s="1">
        <v>12</v>
      </c>
      <c r="V4012" s="1">
        <v>169836.75</v>
      </c>
      <c r="W4012" s="4">
        <f t="shared" si="441"/>
        <v>1958824.0549846336</v>
      </c>
      <c r="X4012" s="1" t="s">
        <v>85</v>
      </c>
      <c r="Y4012" s="1" t="s">
        <v>86</v>
      </c>
      <c r="Z4012" s="8">
        <v>49474</v>
      </c>
      <c r="AA4012" s="8" t="str">
        <f>TEXT(Table2[[#This Row],[Application_Date]],"yyy")</f>
        <v>2035</v>
      </c>
      <c r="AB4012" s="8" t="str">
        <f>TEXT(Table2[[#This Row],[Application_Date]],"mmmm")</f>
        <v>June</v>
      </c>
      <c r="AC4012" s="1" t="s">
        <v>61</v>
      </c>
      <c r="AD4012" s="1" t="s">
        <v>42</v>
      </c>
      <c r="AE4012" s="1" t="s">
        <v>62</v>
      </c>
    </row>
    <row r="4013" spans="1:31" x14ac:dyDescent="0.25">
      <c r="A4013" s="1" t="s">
        <v>8166</v>
      </c>
      <c r="B4013" s="1" t="str">
        <f>IF(COUNTIF($A$2:A4013,A4013)&gt;1,"Duplicate","Unique")</f>
        <v>Unique</v>
      </c>
      <c r="C4013" s="1" t="s">
        <v>8167</v>
      </c>
      <c r="D4013" s="1" t="s">
        <v>217</v>
      </c>
      <c r="E4013" s="1" t="str">
        <f t="shared" si="435"/>
        <v>Submitted</v>
      </c>
      <c r="F4013" s="1" t="s">
        <v>35</v>
      </c>
      <c r="G4013" s="1">
        <v>42</v>
      </c>
      <c r="H4013" s="1" t="s">
        <v>36</v>
      </c>
      <c r="I4013" s="1" t="s">
        <v>25</v>
      </c>
      <c r="J4013" s="1" t="s">
        <v>37</v>
      </c>
      <c r="K4013" s="4">
        <v>1289495</v>
      </c>
      <c r="L4013" s="4" t="str">
        <f t="shared" si="436"/>
        <v>Submitted</v>
      </c>
      <c r="M4013" s="1">
        <v>774</v>
      </c>
      <c r="N4013" s="1" t="str">
        <f t="shared" si="437"/>
        <v>medium_risk</v>
      </c>
      <c r="O4013" s="1" t="str">
        <f t="shared" si="438"/>
        <v>Excellent</v>
      </c>
      <c r="P4013" s="1" t="str">
        <f t="shared" si="439"/>
        <v>Submitted</v>
      </c>
      <c r="Q4013" s="1" t="str">
        <f t="shared" si="440"/>
        <v>Valid</v>
      </c>
      <c r="R4013" s="1" t="s">
        <v>6</v>
      </c>
      <c r="S4013" s="4">
        <v>2227163</v>
      </c>
      <c r="T4013" s="1">
        <v>11.49</v>
      </c>
      <c r="U4013" s="1">
        <v>36</v>
      </c>
      <c r="V4013" s="1">
        <v>61865.64</v>
      </c>
      <c r="W4013" s="4">
        <f t="shared" si="441"/>
        <v>2132508.5725672399</v>
      </c>
      <c r="X4013" s="1" t="s">
        <v>85</v>
      </c>
      <c r="Y4013" s="1" t="s">
        <v>86</v>
      </c>
      <c r="Z4013" s="8">
        <v>49475</v>
      </c>
      <c r="AA4013" s="8" t="str">
        <f>TEXT(Table2[[#This Row],[Application_Date]],"yyy")</f>
        <v>2035</v>
      </c>
      <c r="AB4013" s="8" t="str">
        <f>TEXT(Table2[[#This Row],[Application_Date]],"mmmm")</f>
        <v>June</v>
      </c>
      <c r="AC4013" s="1" t="s">
        <v>61</v>
      </c>
      <c r="AD4013" s="1" t="s">
        <v>42</v>
      </c>
      <c r="AE4013" s="1" t="s">
        <v>43</v>
      </c>
    </row>
    <row r="4014" spans="1:31" x14ac:dyDescent="0.25">
      <c r="A4014" s="1" t="s">
        <v>8168</v>
      </c>
      <c r="B4014" s="1" t="str">
        <f>IF(COUNTIF($A$2:A4014,A4014)&gt;1,"Duplicate","Unique")</f>
        <v>Unique</v>
      </c>
      <c r="C4014" s="1" t="s">
        <v>8169</v>
      </c>
      <c r="D4014" s="1" t="s">
        <v>109</v>
      </c>
      <c r="E4014" s="1" t="str">
        <f t="shared" si="435"/>
        <v>Submitted</v>
      </c>
      <c r="F4014" s="1" t="s">
        <v>47</v>
      </c>
      <c r="G4014" s="1">
        <v>36</v>
      </c>
      <c r="H4014" s="1" t="s">
        <v>24</v>
      </c>
      <c r="I4014" s="1" t="s">
        <v>48</v>
      </c>
      <c r="J4014" s="1" t="s">
        <v>26</v>
      </c>
      <c r="K4014" s="4">
        <v>732019</v>
      </c>
      <c r="L4014" s="4" t="str">
        <f t="shared" si="436"/>
        <v>Submitted</v>
      </c>
      <c r="M4014" s="1">
        <v>629</v>
      </c>
      <c r="N4014" s="1" t="str">
        <f t="shared" si="437"/>
        <v>low_risk</v>
      </c>
      <c r="O4014" s="1" t="str">
        <f t="shared" si="438"/>
        <v>Excellent</v>
      </c>
      <c r="P4014" s="1" t="str">
        <f t="shared" si="439"/>
        <v>Submitted</v>
      </c>
      <c r="Q4014" s="1" t="str">
        <f t="shared" si="440"/>
        <v>Valid</v>
      </c>
      <c r="R4014" s="1" t="s">
        <v>82</v>
      </c>
      <c r="S4014" s="4">
        <v>3129632</v>
      </c>
      <c r="T4014" s="1">
        <v>15.53</v>
      </c>
      <c r="U4014" s="1">
        <v>24</v>
      </c>
      <c r="V4014" s="1">
        <v>130401.33</v>
      </c>
      <c r="W4014" s="4">
        <f t="shared" si="441"/>
        <v>4050265.4222969715</v>
      </c>
      <c r="X4014" s="1" t="s">
        <v>105</v>
      </c>
      <c r="Y4014" s="1" t="s">
        <v>106</v>
      </c>
      <c r="Z4014" s="8">
        <v>49476</v>
      </c>
      <c r="AA4014" s="8" t="str">
        <f>TEXT(Table2[[#This Row],[Application_Date]],"yyy")</f>
        <v>2035</v>
      </c>
      <c r="AB4014" s="8" t="str">
        <f>TEXT(Table2[[#This Row],[Application_Date]],"mmmm")</f>
        <v>June</v>
      </c>
      <c r="AC4014" s="1" t="s">
        <v>52</v>
      </c>
      <c r="AD4014" s="1" t="s">
        <v>30</v>
      </c>
      <c r="AE4014" s="1" t="s">
        <v>62</v>
      </c>
    </row>
    <row r="4015" spans="1:31" x14ac:dyDescent="0.25">
      <c r="A4015" s="1" t="s">
        <v>8170</v>
      </c>
      <c r="B4015" s="1" t="str">
        <f>IF(COUNTIF($A$2:A4015,A4015)&gt;1,"Duplicate","Unique")</f>
        <v>Unique</v>
      </c>
      <c r="C4015" s="1" t="s">
        <v>8171</v>
      </c>
      <c r="D4015" s="1" t="s">
        <v>133</v>
      </c>
      <c r="E4015" s="1" t="str">
        <f t="shared" si="435"/>
        <v>Submitted</v>
      </c>
      <c r="F4015" s="1" t="s">
        <v>47</v>
      </c>
      <c r="G4015" s="1">
        <v>56</v>
      </c>
      <c r="H4015" s="1" t="s">
        <v>24</v>
      </c>
      <c r="I4015" s="1" t="s">
        <v>48</v>
      </c>
      <c r="J4015" s="1" t="s">
        <v>37</v>
      </c>
      <c r="K4015" s="4">
        <v>1482201</v>
      </c>
      <c r="L4015" s="4" t="str">
        <f t="shared" si="436"/>
        <v>Submitted</v>
      </c>
      <c r="M4015" s="1">
        <v>804</v>
      </c>
      <c r="N4015" s="1" t="str">
        <f t="shared" si="437"/>
        <v>medium_risk</v>
      </c>
      <c r="O4015" s="1" t="str">
        <f t="shared" si="438"/>
        <v>Excellent</v>
      </c>
      <c r="P4015" s="1" t="str">
        <f t="shared" si="439"/>
        <v>Submitted</v>
      </c>
      <c r="Q4015" s="1" t="str">
        <f t="shared" si="440"/>
        <v>Valid</v>
      </c>
      <c r="R4015" s="1" t="s">
        <v>27</v>
      </c>
      <c r="S4015" s="4">
        <v>1129105</v>
      </c>
      <c r="T4015" s="1">
        <v>7.31</v>
      </c>
      <c r="U4015" s="1">
        <v>12</v>
      </c>
      <c r="V4015" s="1">
        <v>94092.08</v>
      </c>
      <c r="W4015" s="4">
        <f t="shared" si="441"/>
        <v>690102.42131312366</v>
      </c>
      <c r="X4015" s="1" t="s">
        <v>95</v>
      </c>
      <c r="Y4015" s="1" t="s">
        <v>96</v>
      </c>
      <c r="Z4015" s="8">
        <v>49477</v>
      </c>
      <c r="AA4015" s="8" t="str">
        <f>TEXT(Table2[[#This Row],[Application_Date]],"yyy")</f>
        <v>2035</v>
      </c>
      <c r="AB4015" s="8" t="str">
        <f>TEXT(Table2[[#This Row],[Application_Date]],"mmmm")</f>
        <v>June</v>
      </c>
      <c r="AC4015" s="1" t="s">
        <v>52</v>
      </c>
      <c r="AD4015" s="1" t="s">
        <v>42</v>
      </c>
      <c r="AE4015" s="1" t="s">
        <v>66</v>
      </c>
    </row>
    <row r="4016" spans="1:31" x14ac:dyDescent="0.25">
      <c r="A4016" s="1" t="s">
        <v>8172</v>
      </c>
      <c r="B4016" s="1" t="str">
        <f>IF(COUNTIF($A$2:A4016,A4016)&gt;1,"Duplicate","Unique")</f>
        <v>Unique</v>
      </c>
      <c r="C4016" s="1" t="s">
        <v>8173</v>
      </c>
      <c r="D4016" s="1" t="s">
        <v>145</v>
      </c>
      <c r="E4016" s="1" t="str">
        <f t="shared" si="435"/>
        <v>Submitted</v>
      </c>
      <c r="F4016" s="1" t="s">
        <v>47</v>
      </c>
      <c r="G4016" s="1">
        <v>64</v>
      </c>
      <c r="H4016" s="1" t="s">
        <v>36</v>
      </c>
      <c r="I4016" s="1" t="s">
        <v>25</v>
      </c>
      <c r="J4016" s="1" t="s">
        <v>37</v>
      </c>
      <c r="K4016" s="4">
        <v>2419648</v>
      </c>
      <c r="L4016" s="4" t="str">
        <f t="shared" si="436"/>
        <v>Submitted</v>
      </c>
      <c r="M4016" s="1">
        <v>372</v>
      </c>
      <c r="N4016" s="1" t="str">
        <f t="shared" si="437"/>
        <v>High_risk</v>
      </c>
      <c r="O4016" s="1" t="str">
        <f t="shared" si="438"/>
        <v>Excellent</v>
      </c>
      <c r="P4016" s="1" t="str">
        <f t="shared" si="439"/>
        <v>Submitted</v>
      </c>
      <c r="Q4016" s="1" t="str">
        <f t="shared" si="440"/>
        <v>Valid</v>
      </c>
      <c r="R4016" s="1" t="s">
        <v>38</v>
      </c>
      <c r="S4016" s="4">
        <v>386355</v>
      </c>
      <c r="T4016" s="1">
        <v>7.52</v>
      </c>
      <c r="U4016" s="1">
        <v>36</v>
      </c>
      <c r="V4016" s="1">
        <v>10732.08</v>
      </c>
      <c r="W4016" s="4">
        <f t="shared" si="441"/>
        <v>242115.80598790248</v>
      </c>
      <c r="X4016" s="1" t="s">
        <v>39</v>
      </c>
      <c r="Y4016" s="1" t="s">
        <v>40</v>
      </c>
      <c r="Z4016" s="8">
        <v>49478</v>
      </c>
      <c r="AA4016" s="8" t="str">
        <f>TEXT(Table2[[#This Row],[Application_Date]],"yyy")</f>
        <v>2035</v>
      </c>
      <c r="AB4016" s="8" t="str">
        <f>TEXT(Table2[[#This Row],[Application_Date]],"mmmm")</f>
        <v>June</v>
      </c>
      <c r="AC4016" s="1" t="s">
        <v>41</v>
      </c>
      <c r="AD4016" s="1" t="s">
        <v>42</v>
      </c>
      <c r="AE4016" s="1" t="s">
        <v>31</v>
      </c>
    </row>
    <row r="4017" spans="1:31" x14ac:dyDescent="0.25">
      <c r="A4017" s="1" t="s">
        <v>8174</v>
      </c>
      <c r="B4017" s="1" t="str">
        <f>IF(COUNTIF($A$2:A4017,A4017)&gt;1,"Duplicate","Unique")</f>
        <v>Unique</v>
      </c>
      <c r="C4017" s="1" t="s">
        <v>8175</v>
      </c>
      <c r="D4017" s="1" t="s">
        <v>78</v>
      </c>
      <c r="E4017" s="1" t="str">
        <f t="shared" si="435"/>
        <v>Submitted</v>
      </c>
      <c r="F4017" s="1" t="s">
        <v>35</v>
      </c>
      <c r="G4017" s="1">
        <v>54</v>
      </c>
      <c r="H4017" s="1" t="s">
        <v>24</v>
      </c>
      <c r="I4017" s="1" t="s">
        <v>48</v>
      </c>
      <c r="J4017" s="1" t="s">
        <v>49</v>
      </c>
      <c r="K4017" s="4">
        <v>1804536</v>
      </c>
      <c r="L4017" s="4" t="str">
        <f t="shared" si="436"/>
        <v>Submitted</v>
      </c>
      <c r="M4017" s="1">
        <v>542</v>
      </c>
      <c r="N4017" s="1" t="str">
        <f t="shared" si="437"/>
        <v>High_risk</v>
      </c>
      <c r="O4017" s="1" t="str">
        <f t="shared" si="438"/>
        <v>Excellent</v>
      </c>
      <c r="P4017" s="1" t="str">
        <f t="shared" si="439"/>
        <v>Submitted</v>
      </c>
      <c r="Q4017" s="1" t="str">
        <f t="shared" si="440"/>
        <v>Valid</v>
      </c>
      <c r="R4017" s="1" t="s">
        <v>82</v>
      </c>
      <c r="S4017" s="4">
        <v>933756</v>
      </c>
      <c r="T4017" s="1">
        <v>8.2200000000000006</v>
      </c>
      <c r="U4017" s="1">
        <v>12</v>
      </c>
      <c r="V4017" s="1">
        <v>77813</v>
      </c>
      <c r="W4017" s="4">
        <f t="shared" si="441"/>
        <v>640846.22194220207</v>
      </c>
      <c r="X4017" s="1" t="s">
        <v>59</v>
      </c>
      <c r="Y4017" s="1" t="s">
        <v>60</v>
      </c>
      <c r="Z4017" s="8">
        <v>49479</v>
      </c>
      <c r="AA4017" s="8" t="str">
        <f>TEXT(Table2[[#This Row],[Application_Date]],"yyy")</f>
        <v>2035</v>
      </c>
      <c r="AB4017" s="8" t="str">
        <f>TEXT(Table2[[#This Row],[Application_Date]],"mmmm")</f>
        <v>June</v>
      </c>
      <c r="AC4017" s="1" t="s">
        <v>61</v>
      </c>
      <c r="AD4017" s="1" t="s">
        <v>30</v>
      </c>
      <c r="AE4017" s="1" t="s">
        <v>31</v>
      </c>
    </row>
    <row r="4018" spans="1:31" x14ac:dyDescent="0.25">
      <c r="A4018" s="1" t="s">
        <v>8176</v>
      </c>
      <c r="B4018" s="1" t="str">
        <f>IF(COUNTIF($A$2:A4018,A4018)&gt;1,"Duplicate","Unique")</f>
        <v>Unique</v>
      </c>
      <c r="C4018" s="1" t="s">
        <v>8177</v>
      </c>
      <c r="D4018" s="1" t="s">
        <v>207</v>
      </c>
      <c r="E4018" s="1" t="str">
        <f t="shared" si="435"/>
        <v>Submitted</v>
      </c>
      <c r="F4018" s="1" t="s">
        <v>35</v>
      </c>
      <c r="G4018" s="1">
        <v>39</v>
      </c>
      <c r="H4018" s="1" t="s">
        <v>36</v>
      </c>
      <c r="I4018" s="1" t="s">
        <v>48</v>
      </c>
      <c r="J4018" s="1" t="s">
        <v>37</v>
      </c>
      <c r="K4018" s="4">
        <v>574652</v>
      </c>
      <c r="L4018" s="4" t="str">
        <f t="shared" si="436"/>
        <v>Submitted</v>
      </c>
      <c r="M4018" s="1">
        <v>560</v>
      </c>
      <c r="N4018" s="1" t="str">
        <f t="shared" si="437"/>
        <v>High_risk</v>
      </c>
      <c r="O4018" s="1" t="str">
        <f t="shared" si="438"/>
        <v>Excellent</v>
      </c>
      <c r="P4018" s="1" t="str">
        <f t="shared" si="439"/>
        <v>Submitted</v>
      </c>
      <c r="Q4018" s="1" t="str">
        <f t="shared" si="440"/>
        <v>Valid</v>
      </c>
      <c r="R4018" s="1" t="s">
        <v>27</v>
      </c>
      <c r="S4018" s="4">
        <v>168619</v>
      </c>
      <c r="T4018" s="1">
        <v>16.399999999999999</v>
      </c>
      <c r="U4018" s="1">
        <v>180</v>
      </c>
      <c r="V4018" s="1">
        <v>936.77</v>
      </c>
      <c r="W4018" s="4">
        <f t="shared" si="441"/>
        <v>230445.96666666665</v>
      </c>
      <c r="X4018" s="1" t="s">
        <v>1287</v>
      </c>
      <c r="Y4018" s="1" t="s">
        <v>106</v>
      </c>
      <c r="Z4018" s="8">
        <v>49480</v>
      </c>
      <c r="AA4018" s="8" t="str">
        <f>TEXT(Table2[[#This Row],[Application_Date]],"yyy")</f>
        <v>2035</v>
      </c>
      <c r="AB4018" s="8" t="str">
        <f>TEXT(Table2[[#This Row],[Application_Date]],"mmmm")</f>
        <v>June</v>
      </c>
      <c r="AC4018" s="1" t="s">
        <v>61</v>
      </c>
      <c r="AD4018" s="1" t="s">
        <v>30</v>
      </c>
      <c r="AE4018" s="1" t="s">
        <v>31</v>
      </c>
    </row>
    <row r="4019" spans="1:31" x14ac:dyDescent="0.25">
      <c r="A4019" s="1" t="s">
        <v>8178</v>
      </c>
      <c r="B4019" s="1" t="str">
        <f>IF(COUNTIF($A$2:A4019,A4019)&gt;1,"Duplicate","Unique")</f>
        <v>Unique</v>
      </c>
      <c r="C4019" s="1" t="s">
        <v>8179</v>
      </c>
      <c r="D4019" s="1" t="s">
        <v>112</v>
      </c>
      <c r="E4019" s="1" t="str">
        <f t="shared" si="435"/>
        <v>Submitted</v>
      </c>
      <c r="F4019" s="1" t="s">
        <v>47</v>
      </c>
      <c r="G4019" s="1">
        <v>39</v>
      </c>
      <c r="H4019" s="1" t="s">
        <v>36</v>
      </c>
      <c r="I4019" s="1" t="s">
        <v>48</v>
      </c>
      <c r="J4019" s="1" t="s">
        <v>49</v>
      </c>
      <c r="K4019" s="4">
        <v>1887386</v>
      </c>
      <c r="L4019" s="4" t="str">
        <f t="shared" si="436"/>
        <v>Submitted</v>
      </c>
      <c r="M4019" s="1">
        <v>833</v>
      </c>
      <c r="N4019" s="1" t="str">
        <f t="shared" si="437"/>
        <v>medium_risk</v>
      </c>
      <c r="O4019" s="1" t="str">
        <f t="shared" si="438"/>
        <v>Excellent</v>
      </c>
      <c r="P4019" s="1" t="str">
        <f t="shared" si="439"/>
        <v>Submitted</v>
      </c>
      <c r="Q4019" s="1" t="str">
        <f t="shared" si="440"/>
        <v>Valid</v>
      </c>
      <c r="R4019" s="1" t="s">
        <v>27</v>
      </c>
      <c r="S4019" s="4">
        <v>3668834</v>
      </c>
      <c r="T4019" s="1">
        <v>10.6</v>
      </c>
      <c r="U4019" s="1">
        <v>60</v>
      </c>
      <c r="V4019" s="1">
        <v>61147.23</v>
      </c>
      <c r="W4019" s="4">
        <f t="shared" si="441"/>
        <v>3240803.3666666667</v>
      </c>
      <c r="X4019" s="1" t="s">
        <v>85</v>
      </c>
      <c r="Y4019" s="1" t="s">
        <v>86</v>
      </c>
      <c r="Z4019" s="8">
        <v>49481</v>
      </c>
      <c r="AA4019" s="8" t="str">
        <f>TEXT(Table2[[#This Row],[Application_Date]],"yyy")</f>
        <v>2035</v>
      </c>
      <c r="AB4019" s="8" t="str">
        <f>TEXT(Table2[[#This Row],[Application_Date]],"mmmm")</f>
        <v>June</v>
      </c>
      <c r="AC4019" s="1" t="s">
        <v>61</v>
      </c>
      <c r="AD4019" s="1" t="s">
        <v>30</v>
      </c>
      <c r="AE4019" s="1" t="s">
        <v>43</v>
      </c>
    </row>
    <row r="4020" spans="1:31" x14ac:dyDescent="0.25">
      <c r="A4020" s="1" t="s">
        <v>8180</v>
      </c>
      <c r="B4020" s="1" t="str">
        <f>IF(COUNTIF($A$2:A4020,A4020)&gt;1,"Duplicate","Unique")</f>
        <v>Unique</v>
      </c>
      <c r="C4020" s="1" t="s">
        <v>8181</v>
      </c>
      <c r="D4020" s="1" t="s">
        <v>279</v>
      </c>
      <c r="E4020" s="1" t="str">
        <f t="shared" si="435"/>
        <v>Submitted</v>
      </c>
      <c r="F4020" s="1" t="s">
        <v>35</v>
      </c>
      <c r="G4020" s="1">
        <v>27</v>
      </c>
      <c r="H4020" s="1" t="s">
        <v>36</v>
      </c>
      <c r="I4020" s="1" t="s">
        <v>25</v>
      </c>
      <c r="J4020" s="1" t="s">
        <v>26</v>
      </c>
      <c r="K4020" s="4">
        <v>288484</v>
      </c>
      <c r="L4020" s="4" t="str">
        <f t="shared" si="436"/>
        <v>Submitted</v>
      </c>
      <c r="M4020" s="1">
        <v>576</v>
      </c>
      <c r="N4020" s="1" t="str">
        <f t="shared" si="437"/>
        <v>High_risk</v>
      </c>
      <c r="O4020" s="1" t="str">
        <f t="shared" si="438"/>
        <v>Excellent</v>
      </c>
      <c r="P4020" s="1" t="str">
        <f t="shared" si="439"/>
        <v>Submitted</v>
      </c>
      <c r="Q4020" s="1" t="str">
        <f t="shared" si="440"/>
        <v>Valid</v>
      </c>
      <c r="R4020" s="1" t="s">
        <v>27</v>
      </c>
      <c r="S4020" s="4">
        <v>2088708</v>
      </c>
      <c r="T4020" s="1">
        <v>14.47</v>
      </c>
      <c r="U4020" s="1">
        <v>24</v>
      </c>
      <c r="V4020" s="1">
        <v>87029.5</v>
      </c>
      <c r="W4020" s="4">
        <f t="shared" si="441"/>
        <v>2518633.7443027762</v>
      </c>
      <c r="X4020" s="1" t="s">
        <v>39</v>
      </c>
      <c r="Y4020" s="1" t="s">
        <v>40</v>
      </c>
      <c r="Z4020" s="8">
        <v>49482</v>
      </c>
      <c r="AA4020" s="8" t="str">
        <f>TEXT(Table2[[#This Row],[Application_Date]],"yyy")</f>
        <v>2035</v>
      </c>
      <c r="AB4020" s="8" t="str">
        <f>TEXT(Table2[[#This Row],[Application_Date]],"mmmm")</f>
        <v>June</v>
      </c>
      <c r="AC4020" s="1" t="s">
        <v>41</v>
      </c>
      <c r="AD4020" s="1" t="s">
        <v>42</v>
      </c>
      <c r="AE4020" s="1" t="s">
        <v>62</v>
      </c>
    </row>
    <row r="4021" spans="1:31" x14ac:dyDescent="0.25">
      <c r="A4021" s="1" t="s">
        <v>8182</v>
      </c>
      <c r="B4021" s="1" t="str">
        <f>IF(COUNTIF($A$2:A4021,A4021)&gt;1,"Duplicate","Unique")</f>
        <v>Unique</v>
      </c>
      <c r="C4021" s="1" t="s">
        <v>8183</v>
      </c>
      <c r="D4021" s="1" t="s">
        <v>226</v>
      </c>
      <c r="E4021" s="1" t="str">
        <f t="shared" si="435"/>
        <v>Submitted</v>
      </c>
      <c r="F4021" s="1" t="s">
        <v>35</v>
      </c>
      <c r="G4021" s="1">
        <v>41</v>
      </c>
      <c r="H4021" s="1" t="s">
        <v>36</v>
      </c>
      <c r="I4021" s="1" t="s">
        <v>48</v>
      </c>
      <c r="J4021" s="1" t="s">
        <v>49</v>
      </c>
      <c r="K4021" s="4">
        <v>2132298</v>
      </c>
      <c r="L4021" s="4" t="str">
        <f t="shared" si="436"/>
        <v>Submitted</v>
      </c>
      <c r="M4021" s="1">
        <v>388</v>
      </c>
      <c r="N4021" s="1" t="str">
        <f t="shared" si="437"/>
        <v>High_risk</v>
      </c>
      <c r="O4021" s="1" t="str">
        <f t="shared" si="438"/>
        <v>Excellent</v>
      </c>
      <c r="P4021" s="1" t="str">
        <f t="shared" si="439"/>
        <v>Submitted</v>
      </c>
      <c r="Q4021" s="1" t="str">
        <f t="shared" si="440"/>
        <v>Valid</v>
      </c>
      <c r="R4021" s="1" t="s">
        <v>27</v>
      </c>
      <c r="S4021" s="4">
        <v>4295872</v>
      </c>
      <c r="T4021" s="1">
        <v>16.52</v>
      </c>
      <c r="U4021" s="1">
        <v>24</v>
      </c>
      <c r="V4021" s="1">
        <v>178994.67</v>
      </c>
      <c r="W4021" s="4">
        <f t="shared" si="441"/>
        <v>5913983.7922725184</v>
      </c>
      <c r="X4021" s="1" t="s">
        <v>85</v>
      </c>
      <c r="Y4021" s="1" t="s">
        <v>86</v>
      </c>
      <c r="Z4021" s="8">
        <v>49483</v>
      </c>
      <c r="AA4021" s="8" t="str">
        <f>TEXT(Table2[[#This Row],[Application_Date]],"yyy")</f>
        <v>2035</v>
      </c>
      <c r="AB4021" s="8" t="str">
        <f>TEXT(Table2[[#This Row],[Application_Date]],"mmmm")</f>
        <v>June</v>
      </c>
      <c r="AC4021" s="1" t="s">
        <v>52</v>
      </c>
      <c r="AD4021" s="1" t="s">
        <v>42</v>
      </c>
      <c r="AE4021" s="1" t="s">
        <v>43</v>
      </c>
    </row>
    <row r="4022" spans="1:31" x14ac:dyDescent="0.25">
      <c r="A4022" s="1" t="s">
        <v>8184</v>
      </c>
      <c r="B4022" s="1" t="str">
        <f>IF(COUNTIF($A$2:A4022,A4022)&gt;1,"Duplicate","Unique")</f>
        <v>Unique</v>
      </c>
      <c r="C4022" s="1" t="s">
        <v>8185</v>
      </c>
      <c r="D4022" s="1" t="s">
        <v>249</v>
      </c>
      <c r="E4022" s="1" t="str">
        <f t="shared" si="435"/>
        <v>Submitted</v>
      </c>
      <c r="F4022" s="1" t="s">
        <v>35</v>
      </c>
      <c r="G4022" s="1">
        <v>35</v>
      </c>
      <c r="H4022" s="1" t="s">
        <v>24</v>
      </c>
      <c r="I4022" s="1" t="s">
        <v>48</v>
      </c>
      <c r="J4022" s="1" t="s">
        <v>70</v>
      </c>
      <c r="K4022" s="4">
        <v>268252</v>
      </c>
      <c r="L4022" s="4" t="str">
        <f t="shared" si="436"/>
        <v>Submitted</v>
      </c>
      <c r="M4022" s="1">
        <v>516</v>
      </c>
      <c r="N4022" s="1" t="str">
        <f t="shared" si="437"/>
        <v>High_risk</v>
      </c>
      <c r="O4022" s="1" t="str">
        <f t="shared" si="438"/>
        <v>Excellent</v>
      </c>
      <c r="P4022" s="1" t="str">
        <f t="shared" si="439"/>
        <v>Submitted</v>
      </c>
      <c r="Q4022" s="1" t="str">
        <f t="shared" si="440"/>
        <v>Valid</v>
      </c>
      <c r="R4022" s="1" t="s">
        <v>6</v>
      </c>
      <c r="S4022" s="4">
        <v>2750637</v>
      </c>
      <c r="T4022" s="1">
        <v>15.62</v>
      </c>
      <c r="U4022" s="1">
        <v>120</v>
      </c>
      <c r="V4022" s="1">
        <v>22921.97</v>
      </c>
      <c r="W4022" s="4">
        <f t="shared" si="441"/>
        <v>3580412.4949999996</v>
      </c>
      <c r="X4022" s="1" t="s">
        <v>59</v>
      </c>
      <c r="Y4022" s="1" t="s">
        <v>60</v>
      </c>
      <c r="Z4022" s="8">
        <v>49484</v>
      </c>
      <c r="AA4022" s="8" t="str">
        <f>TEXT(Table2[[#This Row],[Application_Date]],"yyy")</f>
        <v>2035</v>
      </c>
      <c r="AB4022" s="8" t="str">
        <f>TEXT(Table2[[#This Row],[Application_Date]],"mmmm")</f>
        <v>June</v>
      </c>
      <c r="AC4022" s="1" t="s">
        <v>61</v>
      </c>
      <c r="AD4022" s="1" t="s">
        <v>42</v>
      </c>
      <c r="AE4022" s="1" t="s">
        <v>62</v>
      </c>
    </row>
    <row r="4023" spans="1:31" x14ac:dyDescent="0.25">
      <c r="A4023" s="1" t="s">
        <v>8186</v>
      </c>
      <c r="B4023" s="1" t="str">
        <f>IF(COUNTIF($A$2:A4023,A4023)&gt;1,"Duplicate","Unique")</f>
        <v>Unique</v>
      </c>
      <c r="C4023" s="1" t="s">
        <v>8187</v>
      </c>
      <c r="D4023" s="1" t="s">
        <v>89</v>
      </c>
      <c r="E4023" s="1" t="str">
        <f t="shared" si="435"/>
        <v>Submitted</v>
      </c>
      <c r="F4023" s="1" t="s">
        <v>35</v>
      </c>
      <c r="G4023" s="1">
        <v>58</v>
      </c>
      <c r="H4023" s="1" t="s">
        <v>24</v>
      </c>
      <c r="I4023" s="1" t="s">
        <v>48</v>
      </c>
      <c r="J4023" s="1" t="s">
        <v>26</v>
      </c>
      <c r="K4023" s="4">
        <v>1700647</v>
      </c>
      <c r="L4023" s="4" t="str">
        <f t="shared" si="436"/>
        <v>Submitted</v>
      </c>
      <c r="M4023" s="1">
        <v>623</v>
      </c>
      <c r="N4023" s="1" t="str">
        <f t="shared" si="437"/>
        <v>low_risk</v>
      </c>
      <c r="O4023" s="1" t="str">
        <f t="shared" si="438"/>
        <v>Excellent</v>
      </c>
      <c r="P4023" s="1" t="str">
        <f t="shared" si="439"/>
        <v>Submitted</v>
      </c>
      <c r="Q4023" s="1" t="str">
        <f t="shared" si="440"/>
        <v>Valid</v>
      </c>
      <c r="R4023" s="1" t="s">
        <v>27</v>
      </c>
      <c r="S4023" s="4">
        <v>1614969</v>
      </c>
      <c r="T4023" s="1">
        <v>8.7899999999999991</v>
      </c>
      <c r="U4023" s="1">
        <v>60</v>
      </c>
      <c r="V4023" s="1">
        <v>26916.15</v>
      </c>
      <c r="W4023" s="4">
        <f t="shared" si="441"/>
        <v>1182964.7925000056</v>
      </c>
      <c r="X4023" s="1" t="s">
        <v>105</v>
      </c>
      <c r="Y4023" s="1" t="s">
        <v>106</v>
      </c>
      <c r="Z4023" s="8">
        <v>49485</v>
      </c>
      <c r="AA4023" s="8" t="str">
        <f>TEXT(Table2[[#This Row],[Application_Date]],"yyy")</f>
        <v>2035</v>
      </c>
      <c r="AB4023" s="8" t="str">
        <f>TEXT(Table2[[#This Row],[Application_Date]],"mmmm")</f>
        <v>June</v>
      </c>
      <c r="AC4023" s="1" t="s">
        <v>41</v>
      </c>
      <c r="AD4023" s="1" t="s">
        <v>30</v>
      </c>
      <c r="AE4023" s="1" t="s">
        <v>31</v>
      </c>
    </row>
    <row r="4024" spans="1:31" x14ac:dyDescent="0.25">
      <c r="A4024" s="1" t="s">
        <v>8188</v>
      </c>
      <c r="B4024" s="1" t="str">
        <f>IF(COUNTIF($A$2:A4024,A4024)&gt;1,"Duplicate","Unique")</f>
        <v>Unique</v>
      </c>
      <c r="C4024" s="1" t="s">
        <v>8189</v>
      </c>
      <c r="D4024" s="1" t="s">
        <v>454</v>
      </c>
      <c r="E4024" s="1" t="str">
        <f t="shared" si="435"/>
        <v>Submitted</v>
      </c>
      <c r="F4024" s="1" t="s">
        <v>47</v>
      </c>
      <c r="G4024" s="1">
        <v>61</v>
      </c>
      <c r="H4024" s="1" t="s">
        <v>24</v>
      </c>
      <c r="I4024" s="1" t="s">
        <v>48</v>
      </c>
      <c r="J4024" s="1" t="s">
        <v>49</v>
      </c>
      <c r="K4024" s="4">
        <v>1685197</v>
      </c>
      <c r="L4024" s="4" t="str">
        <f t="shared" si="436"/>
        <v>Submitted</v>
      </c>
      <c r="M4024" s="1">
        <v>805</v>
      </c>
      <c r="N4024" s="1" t="str">
        <f t="shared" si="437"/>
        <v>medium_risk</v>
      </c>
      <c r="O4024" s="1" t="str">
        <f t="shared" si="438"/>
        <v>Excellent</v>
      </c>
      <c r="P4024" s="1" t="str">
        <f t="shared" si="439"/>
        <v>Submitted</v>
      </c>
      <c r="Q4024" s="1" t="str">
        <f t="shared" si="440"/>
        <v>Valid</v>
      </c>
      <c r="R4024" s="1" t="s">
        <v>70</v>
      </c>
      <c r="S4024" s="4">
        <v>4842697</v>
      </c>
      <c r="T4024" s="1">
        <v>17.28</v>
      </c>
      <c r="U4024" s="1">
        <v>60</v>
      </c>
      <c r="V4024" s="1">
        <v>80711.62</v>
      </c>
      <c r="W4024" s="4">
        <f t="shared" si="441"/>
        <v>6973483.6800000006</v>
      </c>
      <c r="X4024" s="1" t="s">
        <v>28</v>
      </c>
      <c r="Y4024" s="1" t="s">
        <v>29</v>
      </c>
      <c r="Z4024" s="8">
        <v>49486</v>
      </c>
      <c r="AA4024" s="8" t="str">
        <f>TEXT(Table2[[#This Row],[Application_Date]],"yyy")</f>
        <v>2035</v>
      </c>
      <c r="AB4024" s="8" t="str">
        <f>TEXT(Table2[[#This Row],[Application_Date]],"mmmm")</f>
        <v>June</v>
      </c>
      <c r="AC4024" s="1" t="s">
        <v>61</v>
      </c>
      <c r="AD4024" s="1" t="s">
        <v>42</v>
      </c>
      <c r="AE4024" s="1" t="s">
        <v>31</v>
      </c>
    </row>
    <row r="4025" spans="1:31" x14ac:dyDescent="0.25">
      <c r="A4025" s="1" t="s">
        <v>8190</v>
      </c>
      <c r="B4025" s="1" t="str">
        <f>IF(COUNTIF($A$2:A4025,A4025)&gt;1,"Duplicate","Unique")</f>
        <v>Unique</v>
      </c>
      <c r="C4025" s="1" t="s">
        <v>8191</v>
      </c>
      <c r="D4025" s="1" t="s">
        <v>229</v>
      </c>
      <c r="E4025" s="1" t="str">
        <f t="shared" si="435"/>
        <v>Submitted</v>
      </c>
      <c r="F4025" s="1" t="s">
        <v>35</v>
      </c>
      <c r="G4025" s="1">
        <v>47</v>
      </c>
      <c r="H4025" s="1" t="s">
        <v>24</v>
      </c>
      <c r="I4025" s="1" t="s">
        <v>48</v>
      </c>
      <c r="J4025" s="1" t="s">
        <v>26</v>
      </c>
      <c r="K4025" s="4">
        <v>1616686</v>
      </c>
      <c r="L4025" s="4" t="str">
        <f t="shared" si="436"/>
        <v>Submitted</v>
      </c>
      <c r="M4025" s="1">
        <v>478</v>
      </c>
      <c r="N4025" s="1" t="str">
        <f t="shared" si="437"/>
        <v>High_risk</v>
      </c>
      <c r="O4025" s="1" t="str">
        <f t="shared" si="438"/>
        <v>Excellent</v>
      </c>
      <c r="P4025" s="1" t="str">
        <f t="shared" si="439"/>
        <v>Submitted</v>
      </c>
      <c r="Q4025" s="1" t="str">
        <f t="shared" si="440"/>
        <v>Valid</v>
      </c>
      <c r="R4025" s="1" t="s">
        <v>38</v>
      </c>
      <c r="S4025" s="4">
        <v>1317819</v>
      </c>
      <c r="T4025" s="1">
        <v>18.16</v>
      </c>
      <c r="U4025" s="1">
        <v>12</v>
      </c>
      <c r="V4025" s="1">
        <v>109818.25</v>
      </c>
      <c r="W4025" s="4">
        <f t="shared" si="441"/>
        <v>1994330.8103461566</v>
      </c>
      <c r="X4025" s="1" t="s">
        <v>105</v>
      </c>
      <c r="Y4025" s="1" t="s">
        <v>106</v>
      </c>
      <c r="Z4025" s="8">
        <v>49487</v>
      </c>
      <c r="AA4025" s="8" t="str">
        <f>TEXT(Table2[[#This Row],[Application_Date]],"yyy")</f>
        <v>2035</v>
      </c>
      <c r="AB4025" s="8" t="str">
        <f>TEXT(Table2[[#This Row],[Application_Date]],"mmmm")</f>
        <v>June</v>
      </c>
      <c r="AC4025" s="1" t="s">
        <v>52</v>
      </c>
      <c r="AD4025" s="1" t="s">
        <v>30</v>
      </c>
      <c r="AE4025" s="1" t="s">
        <v>66</v>
      </c>
    </row>
    <row r="4026" spans="1:31" x14ac:dyDescent="0.25">
      <c r="A4026" s="1" t="s">
        <v>8192</v>
      </c>
      <c r="B4026" s="1" t="str">
        <f>IF(COUNTIF($A$2:A4026,A4026)&gt;1,"Duplicate","Unique")</f>
        <v>Unique</v>
      </c>
      <c r="C4026" s="1" t="s">
        <v>8193</v>
      </c>
      <c r="D4026" s="1" t="s">
        <v>392</v>
      </c>
      <c r="E4026" s="1" t="str">
        <f t="shared" si="435"/>
        <v>Submitted</v>
      </c>
      <c r="F4026" s="1" t="s">
        <v>35</v>
      </c>
      <c r="G4026" s="1">
        <v>28</v>
      </c>
      <c r="H4026" s="1" t="s">
        <v>24</v>
      </c>
      <c r="I4026" s="1" t="s">
        <v>48</v>
      </c>
      <c r="J4026" s="1" t="s">
        <v>26</v>
      </c>
      <c r="K4026" s="4">
        <v>2064838</v>
      </c>
      <c r="L4026" s="4" t="str">
        <f t="shared" si="436"/>
        <v>Submitted</v>
      </c>
      <c r="M4026" s="1">
        <v>584</v>
      </c>
      <c r="N4026" s="1" t="str">
        <f t="shared" si="437"/>
        <v>High_risk</v>
      </c>
      <c r="O4026" s="1" t="str">
        <f t="shared" si="438"/>
        <v>Excellent</v>
      </c>
      <c r="P4026" s="1" t="str">
        <f t="shared" si="439"/>
        <v>Submitted</v>
      </c>
      <c r="Q4026" s="1" t="str">
        <f t="shared" si="440"/>
        <v>Valid</v>
      </c>
      <c r="R4026" s="1" t="s">
        <v>27</v>
      </c>
      <c r="S4026" s="4">
        <v>372649</v>
      </c>
      <c r="T4026" s="1">
        <v>12.8</v>
      </c>
      <c r="U4026" s="1">
        <v>120</v>
      </c>
      <c r="V4026" s="1">
        <v>3105.41</v>
      </c>
      <c r="W4026" s="4">
        <f t="shared" si="441"/>
        <v>397492.26666666666</v>
      </c>
      <c r="X4026" s="1" t="s">
        <v>59</v>
      </c>
      <c r="Y4026" s="1" t="s">
        <v>60</v>
      </c>
      <c r="Z4026" s="8">
        <v>49488</v>
      </c>
      <c r="AA4026" s="8" t="str">
        <f>TEXT(Table2[[#This Row],[Application_Date]],"yyy")</f>
        <v>2035</v>
      </c>
      <c r="AB4026" s="8" t="str">
        <f>TEXT(Table2[[#This Row],[Application_Date]],"mmmm")</f>
        <v>June</v>
      </c>
      <c r="AC4026" s="1" t="s">
        <v>61</v>
      </c>
      <c r="AD4026" s="1" t="s">
        <v>30</v>
      </c>
      <c r="AE4026" s="1" t="s">
        <v>62</v>
      </c>
    </row>
    <row r="4027" spans="1:31" x14ac:dyDescent="0.25">
      <c r="A4027" s="1" t="s">
        <v>8194</v>
      </c>
      <c r="B4027" s="1" t="str">
        <f>IF(COUNTIF($A$2:A4027,A4027)&gt;1,"Duplicate","Unique")</f>
        <v>Unique</v>
      </c>
      <c r="C4027" s="1" t="s">
        <v>8195</v>
      </c>
      <c r="D4027" s="1" t="s">
        <v>109</v>
      </c>
      <c r="E4027" s="1" t="str">
        <f t="shared" si="435"/>
        <v>Submitted</v>
      </c>
      <c r="F4027" s="1" t="s">
        <v>47</v>
      </c>
      <c r="G4027" s="1">
        <v>27</v>
      </c>
      <c r="H4027" s="1" t="s">
        <v>24</v>
      </c>
      <c r="I4027" s="1" t="s">
        <v>48</v>
      </c>
      <c r="J4027" s="1" t="s">
        <v>49</v>
      </c>
      <c r="K4027" s="4">
        <v>413747</v>
      </c>
      <c r="L4027" s="4" t="str">
        <f t="shared" si="436"/>
        <v>Submitted</v>
      </c>
      <c r="M4027" s="1">
        <v>793</v>
      </c>
      <c r="N4027" s="1" t="str">
        <f t="shared" si="437"/>
        <v>medium_risk</v>
      </c>
      <c r="O4027" s="1" t="str">
        <f t="shared" si="438"/>
        <v>Excellent</v>
      </c>
      <c r="P4027" s="1" t="str">
        <f t="shared" si="439"/>
        <v>Submitted</v>
      </c>
      <c r="Q4027" s="1" t="str">
        <f t="shared" si="440"/>
        <v>Valid</v>
      </c>
      <c r="R4027" s="1" t="s">
        <v>38</v>
      </c>
      <c r="S4027" s="4">
        <v>2188002</v>
      </c>
      <c r="T4027" s="1">
        <v>12.17</v>
      </c>
      <c r="U4027" s="1">
        <v>36</v>
      </c>
      <c r="V4027" s="1">
        <v>60777.83</v>
      </c>
      <c r="W4027" s="4">
        <f t="shared" si="441"/>
        <v>2218998.6950250454</v>
      </c>
      <c r="X4027" s="1" t="s">
        <v>95</v>
      </c>
      <c r="Y4027" s="1" t="s">
        <v>96</v>
      </c>
      <c r="Z4027" s="8">
        <v>49489</v>
      </c>
      <c r="AA4027" s="8" t="str">
        <f>TEXT(Table2[[#This Row],[Application_Date]],"yyy")</f>
        <v>2035</v>
      </c>
      <c r="AB4027" s="8" t="str">
        <f>TEXT(Table2[[#This Row],[Application_Date]],"mmmm")</f>
        <v>June</v>
      </c>
      <c r="AC4027" s="1" t="s">
        <v>61</v>
      </c>
      <c r="AD4027" s="1" t="s">
        <v>30</v>
      </c>
      <c r="AE4027" s="1" t="s">
        <v>66</v>
      </c>
    </row>
    <row r="4028" spans="1:31" x14ac:dyDescent="0.25">
      <c r="A4028" s="1" t="s">
        <v>8196</v>
      </c>
      <c r="B4028" s="1" t="str">
        <f>IF(COUNTIF($A$2:A4028,A4028)&gt;1,"Duplicate","Unique")</f>
        <v>Unique</v>
      </c>
      <c r="C4028" s="1" t="s">
        <v>8197</v>
      </c>
      <c r="D4028" s="1" t="s">
        <v>102</v>
      </c>
      <c r="E4028" s="1" t="str">
        <f t="shared" si="435"/>
        <v>Submitted</v>
      </c>
      <c r="F4028" s="1" t="s">
        <v>47</v>
      </c>
      <c r="G4028" s="1">
        <v>58</v>
      </c>
      <c r="H4028" s="1" t="s">
        <v>36</v>
      </c>
      <c r="I4028" s="1" t="s">
        <v>25</v>
      </c>
      <c r="J4028" s="1" t="s">
        <v>49</v>
      </c>
      <c r="K4028" s="4">
        <v>2016295</v>
      </c>
      <c r="L4028" s="4" t="str">
        <f t="shared" si="436"/>
        <v>Submitted</v>
      </c>
      <c r="M4028" s="1">
        <v>380</v>
      </c>
      <c r="N4028" s="1" t="str">
        <f t="shared" si="437"/>
        <v>High_risk</v>
      </c>
      <c r="O4028" s="1" t="str">
        <f t="shared" si="438"/>
        <v>Excellent</v>
      </c>
      <c r="P4028" s="1" t="str">
        <f t="shared" si="439"/>
        <v>Submitted</v>
      </c>
      <c r="Q4028" s="1" t="str">
        <f t="shared" si="440"/>
        <v>Valid</v>
      </c>
      <c r="R4028" s="1" t="s">
        <v>6</v>
      </c>
      <c r="S4028" s="4">
        <v>3432058</v>
      </c>
      <c r="T4028" s="1">
        <v>12.28</v>
      </c>
      <c r="U4028" s="1">
        <v>12</v>
      </c>
      <c r="V4028" s="1">
        <v>286004.83</v>
      </c>
      <c r="W4028" s="4">
        <f t="shared" si="441"/>
        <v>3512885.5525086424</v>
      </c>
      <c r="X4028" s="1" t="s">
        <v>39</v>
      </c>
      <c r="Y4028" s="1" t="s">
        <v>40</v>
      </c>
      <c r="Z4028" s="8">
        <v>49490</v>
      </c>
      <c r="AA4028" s="8" t="str">
        <f>TEXT(Table2[[#This Row],[Application_Date]],"yyy")</f>
        <v>2035</v>
      </c>
      <c r="AB4028" s="8" t="str">
        <f>TEXT(Table2[[#This Row],[Application_Date]],"mmmm")</f>
        <v>June</v>
      </c>
      <c r="AC4028" s="1" t="s">
        <v>41</v>
      </c>
      <c r="AD4028" s="1" t="s">
        <v>42</v>
      </c>
      <c r="AE4028" s="1" t="s">
        <v>66</v>
      </c>
    </row>
    <row r="4029" spans="1:31" x14ac:dyDescent="0.25">
      <c r="A4029" s="1" t="s">
        <v>8198</v>
      </c>
      <c r="B4029" s="1" t="str">
        <f>IF(COUNTIF($A$2:A4029,A4029)&gt;1,"Duplicate","Unique")</f>
        <v>Unique</v>
      </c>
      <c r="C4029" s="1" t="s">
        <v>8199</v>
      </c>
      <c r="D4029" s="1" t="s">
        <v>151</v>
      </c>
      <c r="E4029" s="1" t="str">
        <f t="shared" si="435"/>
        <v>Submitted</v>
      </c>
      <c r="F4029" s="1" t="s">
        <v>35</v>
      </c>
      <c r="G4029" s="1">
        <v>53</v>
      </c>
      <c r="H4029" s="1" t="s">
        <v>36</v>
      </c>
      <c r="I4029" s="1" t="s">
        <v>48</v>
      </c>
      <c r="J4029" s="1" t="s">
        <v>26</v>
      </c>
      <c r="K4029" s="4">
        <v>1218250</v>
      </c>
      <c r="L4029" s="4" t="str">
        <f t="shared" si="436"/>
        <v>Submitted</v>
      </c>
      <c r="M4029" s="1">
        <v>560</v>
      </c>
      <c r="N4029" s="1" t="str">
        <f t="shared" si="437"/>
        <v>High_risk</v>
      </c>
      <c r="O4029" s="1" t="str">
        <f t="shared" si="438"/>
        <v>Excellent</v>
      </c>
      <c r="P4029" s="1" t="str">
        <f t="shared" si="439"/>
        <v>Submitted</v>
      </c>
      <c r="Q4029" s="1" t="str">
        <f t="shared" si="440"/>
        <v>Valid</v>
      </c>
      <c r="R4029" s="1" t="s">
        <v>38</v>
      </c>
      <c r="S4029" s="4">
        <v>2272391</v>
      </c>
      <c r="T4029" s="1">
        <v>10.09</v>
      </c>
      <c r="U4029" s="1">
        <v>60</v>
      </c>
      <c r="V4029" s="1">
        <v>37873.18</v>
      </c>
      <c r="W4029" s="4">
        <f t="shared" si="441"/>
        <v>1910702.0991666671</v>
      </c>
      <c r="X4029" s="1" t="s">
        <v>85</v>
      </c>
      <c r="Y4029" s="1" t="s">
        <v>86</v>
      </c>
      <c r="Z4029" s="8">
        <v>49491</v>
      </c>
      <c r="AA4029" s="8" t="str">
        <f>TEXT(Table2[[#This Row],[Application_Date]],"yyy")</f>
        <v>2035</v>
      </c>
      <c r="AB4029" s="8" t="str">
        <f>TEXT(Table2[[#This Row],[Application_Date]],"mmmm")</f>
        <v>July</v>
      </c>
      <c r="AC4029" s="1" t="s">
        <v>61</v>
      </c>
      <c r="AD4029" s="1" t="s">
        <v>30</v>
      </c>
      <c r="AE4029" s="1" t="s">
        <v>43</v>
      </c>
    </row>
    <row r="4030" spans="1:31" x14ac:dyDescent="0.25">
      <c r="A4030" s="1" t="s">
        <v>8200</v>
      </c>
      <c r="B4030" s="1" t="str">
        <f>IF(COUNTIF($A$2:A4030,A4030)&gt;1,"Duplicate","Unique")</f>
        <v>Unique</v>
      </c>
      <c r="C4030" s="1" t="s">
        <v>8201</v>
      </c>
      <c r="D4030" s="1" t="s">
        <v>75</v>
      </c>
      <c r="E4030" s="1" t="str">
        <f t="shared" si="435"/>
        <v>Submitted</v>
      </c>
      <c r="F4030" s="1" t="s">
        <v>35</v>
      </c>
      <c r="G4030" s="1">
        <v>48</v>
      </c>
      <c r="H4030" s="1" t="s">
        <v>24</v>
      </c>
      <c r="I4030" s="1" t="s">
        <v>48</v>
      </c>
      <c r="J4030" s="1" t="s">
        <v>37</v>
      </c>
      <c r="K4030" s="4">
        <v>2350772</v>
      </c>
      <c r="L4030" s="4" t="str">
        <f t="shared" si="436"/>
        <v>Submitted</v>
      </c>
      <c r="M4030" s="1">
        <v>513</v>
      </c>
      <c r="N4030" s="1" t="str">
        <f t="shared" si="437"/>
        <v>High_risk</v>
      </c>
      <c r="O4030" s="1" t="str">
        <f t="shared" si="438"/>
        <v>Excellent</v>
      </c>
      <c r="P4030" s="1" t="str">
        <f t="shared" si="439"/>
        <v>Submitted</v>
      </c>
      <c r="Q4030" s="1" t="str">
        <f t="shared" si="440"/>
        <v>Valid</v>
      </c>
      <c r="R4030" s="1" t="s">
        <v>82</v>
      </c>
      <c r="S4030" s="4">
        <v>280759</v>
      </c>
      <c r="T4030" s="1">
        <v>15.6</v>
      </c>
      <c r="U4030" s="1">
        <v>12</v>
      </c>
      <c r="V4030" s="1">
        <v>23396.58</v>
      </c>
      <c r="W4030" s="4">
        <f t="shared" si="441"/>
        <v>365003.35569751513</v>
      </c>
      <c r="X4030" s="1" t="s">
        <v>95</v>
      </c>
      <c r="Y4030" s="1" t="s">
        <v>96</v>
      </c>
      <c r="Z4030" s="8">
        <v>49492</v>
      </c>
      <c r="AA4030" s="8" t="str">
        <f>TEXT(Table2[[#This Row],[Application_Date]],"yyy")</f>
        <v>2035</v>
      </c>
      <c r="AB4030" s="8" t="str">
        <f>TEXT(Table2[[#This Row],[Application_Date]],"mmmm")</f>
        <v>July</v>
      </c>
      <c r="AC4030" s="1" t="s">
        <v>61</v>
      </c>
      <c r="AD4030" s="1" t="s">
        <v>30</v>
      </c>
      <c r="AE4030" s="1" t="s">
        <v>31</v>
      </c>
    </row>
    <row r="4031" spans="1:31" x14ac:dyDescent="0.25">
      <c r="A4031" s="1" t="s">
        <v>8202</v>
      </c>
      <c r="B4031" s="1" t="str">
        <f>IF(COUNTIF($A$2:A4031,A4031)&gt;1,"Duplicate","Unique")</f>
        <v>Unique</v>
      </c>
      <c r="C4031" s="1" t="s">
        <v>8203</v>
      </c>
      <c r="D4031" s="1" t="s">
        <v>1280</v>
      </c>
      <c r="E4031" s="1" t="str">
        <f t="shared" si="435"/>
        <v>Submitted</v>
      </c>
      <c r="F4031" s="1" t="s">
        <v>35</v>
      </c>
      <c r="G4031" s="1">
        <v>57</v>
      </c>
      <c r="H4031" s="1" t="s">
        <v>36</v>
      </c>
      <c r="I4031" s="1" t="s">
        <v>48</v>
      </c>
      <c r="J4031" s="1" t="s">
        <v>49</v>
      </c>
      <c r="K4031" s="4">
        <v>1256851</v>
      </c>
      <c r="L4031" s="4" t="str">
        <f t="shared" si="436"/>
        <v>Submitted</v>
      </c>
      <c r="M4031" s="1">
        <v>950</v>
      </c>
      <c r="N4031" s="1" t="str">
        <f t="shared" si="437"/>
        <v>medium_risk</v>
      </c>
      <c r="O4031" s="1" t="str">
        <f t="shared" si="438"/>
        <v>Excellent</v>
      </c>
      <c r="P4031" s="1" t="str">
        <f t="shared" si="439"/>
        <v>Submitted</v>
      </c>
      <c r="Q4031" s="1" t="str">
        <f t="shared" si="440"/>
        <v>Invalid</v>
      </c>
      <c r="R4031" s="1" t="s">
        <v>70</v>
      </c>
      <c r="S4031" s="4">
        <v>0</v>
      </c>
      <c r="T4031" s="1">
        <v>13.19</v>
      </c>
      <c r="U4031" s="1">
        <v>60</v>
      </c>
      <c r="V4031" s="1">
        <v>4166.67</v>
      </c>
      <c r="W4031" s="4">
        <f t="shared" si="441"/>
        <v>0</v>
      </c>
      <c r="X4031" s="1" t="s">
        <v>105</v>
      </c>
      <c r="Y4031" s="1" t="s">
        <v>106</v>
      </c>
      <c r="Z4031" s="8">
        <v>49493</v>
      </c>
      <c r="AA4031" s="8" t="str">
        <f>TEXT(Table2[[#This Row],[Application_Date]],"yyy")</f>
        <v>2035</v>
      </c>
      <c r="AB4031" s="8" t="str">
        <f>TEXT(Table2[[#This Row],[Application_Date]],"mmmm")</f>
        <v>July</v>
      </c>
      <c r="AC4031" s="1" t="s">
        <v>52</v>
      </c>
      <c r="AD4031" s="1" t="s">
        <v>42</v>
      </c>
      <c r="AE4031" s="1" t="s">
        <v>66</v>
      </c>
    </row>
    <row r="4032" spans="1:31" x14ac:dyDescent="0.25">
      <c r="A4032" s="1" t="s">
        <v>8204</v>
      </c>
      <c r="B4032" s="1" t="str">
        <f>IF(COUNTIF($A$2:A4032,A4032)&gt;1,"Duplicate","Unique")</f>
        <v>Unique</v>
      </c>
      <c r="C4032" s="1" t="s">
        <v>8205</v>
      </c>
      <c r="D4032" s="1" t="s">
        <v>94</v>
      </c>
      <c r="E4032" s="1" t="str">
        <f t="shared" si="435"/>
        <v>Submitted</v>
      </c>
      <c r="F4032" s="1" t="s">
        <v>47</v>
      </c>
      <c r="G4032" s="1">
        <v>44</v>
      </c>
      <c r="H4032" s="1" t="s">
        <v>24</v>
      </c>
      <c r="I4032" s="1" t="s">
        <v>25</v>
      </c>
      <c r="J4032" s="1" t="s">
        <v>37</v>
      </c>
      <c r="K4032" s="4">
        <v>538607</v>
      </c>
      <c r="L4032" s="4" t="str">
        <f t="shared" si="436"/>
        <v>Submitted</v>
      </c>
      <c r="M4032" s="1">
        <v>950</v>
      </c>
      <c r="N4032" s="1" t="str">
        <f t="shared" si="437"/>
        <v>medium_risk</v>
      </c>
      <c r="O4032" s="1" t="str">
        <f t="shared" si="438"/>
        <v>Excellent</v>
      </c>
      <c r="P4032" s="1" t="str">
        <f t="shared" si="439"/>
        <v>Submitted</v>
      </c>
      <c r="Q4032" s="1" t="str">
        <f t="shared" si="440"/>
        <v>Invalid</v>
      </c>
      <c r="R4032" s="1" t="s">
        <v>6</v>
      </c>
      <c r="S4032" s="4">
        <v>3323991</v>
      </c>
      <c r="T4032" s="1">
        <v>9.8800000000000008</v>
      </c>
      <c r="U4032" s="1">
        <v>180</v>
      </c>
      <c r="V4032" s="1">
        <v>18466.62</v>
      </c>
      <c r="W4032" s="4">
        <f t="shared" si="441"/>
        <v>2736752.5900000003</v>
      </c>
      <c r="X4032" s="1" t="s">
        <v>85</v>
      </c>
      <c r="Y4032" s="1" t="s">
        <v>86</v>
      </c>
      <c r="Z4032" s="8">
        <v>49494</v>
      </c>
      <c r="AA4032" s="8" t="str">
        <f>TEXT(Table2[[#This Row],[Application_Date]],"yyy")</f>
        <v>2035</v>
      </c>
      <c r="AB4032" s="8" t="str">
        <f>TEXT(Table2[[#This Row],[Application_Date]],"mmmm")</f>
        <v>July</v>
      </c>
      <c r="AC4032" s="1" t="s">
        <v>41</v>
      </c>
      <c r="AD4032" s="1" t="s">
        <v>30</v>
      </c>
      <c r="AE4032" s="1" t="s">
        <v>66</v>
      </c>
    </row>
    <row r="4033" spans="1:31" x14ac:dyDescent="0.25">
      <c r="A4033" s="1" t="s">
        <v>8206</v>
      </c>
      <c r="B4033" s="1" t="str">
        <f>IF(COUNTIF($A$2:A4033,A4033)&gt;1,"Duplicate","Unique")</f>
        <v>Unique</v>
      </c>
      <c r="C4033" s="1" t="s">
        <v>8207</v>
      </c>
      <c r="D4033" s="1" t="s">
        <v>638</v>
      </c>
      <c r="E4033" s="1" t="str">
        <f t="shared" si="435"/>
        <v>Submitted</v>
      </c>
      <c r="F4033" s="1" t="s">
        <v>35</v>
      </c>
      <c r="G4033" s="1">
        <v>54</v>
      </c>
      <c r="H4033" s="1" t="s">
        <v>24</v>
      </c>
      <c r="I4033" s="1" t="s">
        <v>25</v>
      </c>
      <c r="J4033" s="1" t="s">
        <v>26</v>
      </c>
      <c r="K4033" s="4">
        <v>683306</v>
      </c>
      <c r="L4033" s="4" t="str">
        <f t="shared" si="436"/>
        <v>Submitted</v>
      </c>
      <c r="M4033" s="1">
        <v>685</v>
      </c>
      <c r="N4033" s="1" t="str">
        <f t="shared" si="437"/>
        <v>low_risk</v>
      </c>
      <c r="O4033" s="1" t="str">
        <f t="shared" si="438"/>
        <v>Excellent</v>
      </c>
      <c r="P4033" s="1" t="str">
        <f t="shared" si="439"/>
        <v>Submitted</v>
      </c>
      <c r="Q4033" s="1" t="str">
        <f t="shared" si="440"/>
        <v>Valid</v>
      </c>
      <c r="R4033" s="1" t="s">
        <v>6</v>
      </c>
      <c r="S4033" s="4">
        <v>1661296</v>
      </c>
      <c r="T4033" s="1">
        <v>7.23</v>
      </c>
      <c r="U4033" s="1">
        <v>24</v>
      </c>
      <c r="V4033" s="1">
        <v>69220.67</v>
      </c>
      <c r="W4033" s="4">
        <f t="shared" si="441"/>
        <v>1000943.0090432342</v>
      </c>
      <c r="X4033" s="1" t="s">
        <v>59</v>
      </c>
      <c r="Y4033" s="1" t="s">
        <v>60</v>
      </c>
      <c r="Z4033" s="8">
        <v>49495</v>
      </c>
      <c r="AA4033" s="8" t="str">
        <f>TEXT(Table2[[#This Row],[Application_Date]],"yyy")</f>
        <v>2035</v>
      </c>
      <c r="AB4033" s="8" t="str">
        <f>TEXT(Table2[[#This Row],[Application_Date]],"mmmm")</f>
        <v>July</v>
      </c>
      <c r="AC4033" s="1" t="s">
        <v>61</v>
      </c>
      <c r="AD4033" s="1" t="s">
        <v>42</v>
      </c>
      <c r="AE4033" s="1" t="s">
        <v>43</v>
      </c>
    </row>
    <row r="4034" spans="1:31" x14ac:dyDescent="0.25">
      <c r="A4034" s="1" t="s">
        <v>8208</v>
      </c>
      <c r="B4034" s="1" t="str">
        <f>IF(COUNTIF($A$2:A4034,A4034)&gt;1,"Duplicate","Unique")</f>
        <v>Unique</v>
      </c>
      <c r="C4034" s="1" t="s">
        <v>8209</v>
      </c>
      <c r="D4034" s="1" t="s">
        <v>279</v>
      </c>
      <c r="E4034" s="1" t="str">
        <f t="shared" ref="E4034:E4097" si="442">IF(C4034="","Missing","Submitted")</f>
        <v>Submitted</v>
      </c>
      <c r="F4034" s="1" t="s">
        <v>47</v>
      </c>
      <c r="G4034" s="1">
        <v>56</v>
      </c>
      <c r="H4034" s="1" t="s">
        <v>36</v>
      </c>
      <c r="I4034" s="1" t="s">
        <v>25</v>
      </c>
      <c r="J4034" s="1" t="s">
        <v>37</v>
      </c>
      <c r="K4034" s="4">
        <v>2306107</v>
      </c>
      <c r="L4034" s="4" t="str">
        <f t="shared" ref="L4034:L4097" si="443">IF(K4034="","Missing","Submitted")</f>
        <v>Submitted</v>
      </c>
      <c r="M4034" s="1">
        <v>554</v>
      </c>
      <c r="N4034" s="1" t="str">
        <f t="shared" ref="N4034:N4097" si="444">IF(M4034&lt;600,"High_risk",IF(M4034&gt;=750,"medium_risk","low_risk"))</f>
        <v>High_risk</v>
      </c>
      <c r="O4034" s="1" t="str">
        <f t="shared" ref="O4034:O4097" si="445">IF(J4035&lt;503,"Poor",IF(J4035&lt;=550,"Fair",IF(J4035&lt;=750,"Good","Excellent")))</f>
        <v>Excellent</v>
      </c>
      <c r="P4034" s="1" t="str">
        <f t="shared" ref="P4034:P4097" si="446">IF(S4034="","Missing","Submitted")</f>
        <v>Submitted</v>
      </c>
      <c r="Q4034" s="1" t="str">
        <f t="shared" ref="Q4034:Q4097" si="447">IF(AND(M4034&gt;=300,M4034&lt;=900),"Valid","Invalid")</f>
        <v>Valid</v>
      </c>
      <c r="R4034" s="1" t="s">
        <v>6</v>
      </c>
      <c r="S4034" s="4">
        <v>4350894</v>
      </c>
      <c r="T4034" s="1">
        <v>18.05</v>
      </c>
      <c r="U4034" s="1">
        <v>24</v>
      </c>
      <c r="V4034" s="1">
        <v>181287.25</v>
      </c>
      <c r="W4034" s="4">
        <f t="shared" ref="W4034:W4097" si="448">PMT(T4034/12,U4034,-S4034)</f>
        <v>6544469.7267699335</v>
      </c>
      <c r="X4034" s="1" t="s">
        <v>59</v>
      </c>
      <c r="Y4034" s="1" t="s">
        <v>60</v>
      </c>
      <c r="Z4034" s="8">
        <v>49496</v>
      </c>
      <c r="AA4034" s="8" t="str">
        <f>TEXT(Table2[[#This Row],[Application_Date]],"yyy")</f>
        <v>2035</v>
      </c>
      <c r="AB4034" s="8" t="str">
        <f>TEXT(Table2[[#This Row],[Application_Date]],"mmmm")</f>
        <v>July</v>
      </c>
      <c r="AC4034" s="1" t="s">
        <v>41</v>
      </c>
      <c r="AD4034" s="1" t="s">
        <v>42</v>
      </c>
      <c r="AE4034" s="1" t="s">
        <v>66</v>
      </c>
    </row>
    <row r="4035" spans="1:31" x14ac:dyDescent="0.25">
      <c r="A4035" s="1" t="s">
        <v>8210</v>
      </c>
      <c r="B4035" s="1" t="str">
        <f>IF(COUNTIF($A$2:A4035,A4035)&gt;1,"Duplicate","Unique")</f>
        <v>Unique</v>
      </c>
      <c r="C4035" s="1" t="s">
        <v>8211</v>
      </c>
      <c r="D4035" s="1" t="s">
        <v>265</v>
      </c>
      <c r="E4035" s="1" t="str">
        <f t="shared" si="442"/>
        <v>Submitted</v>
      </c>
      <c r="F4035" s="1" t="s">
        <v>47</v>
      </c>
      <c r="G4035" s="1">
        <v>29</v>
      </c>
      <c r="H4035" s="1" t="s">
        <v>24</v>
      </c>
      <c r="I4035" s="1" t="s">
        <v>48</v>
      </c>
      <c r="J4035" s="1" t="s">
        <v>70</v>
      </c>
      <c r="K4035" s="4">
        <v>533207</v>
      </c>
      <c r="L4035" s="4" t="str">
        <f t="shared" si="443"/>
        <v>Submitted</v>
      </c>
      <c r="M4035" s="1">
        <v>744</v>
      </c>
      <c r="N4035" s="1" t="str">
        <f t="shared" si="444"/>
        <v>low_risk</v>
      </c>
      <c r="O4035" s="1" t="str">
        <f t="shared" si="445"/>
        <v>Excellent</v>
      </c>
      <c r="P4035" s="1" t="str">
        <f t="shared" si="446"/>
        <v>Submitted</v>
      </c>
      <c r="Q4035" s="1" t="str">
        <f t="shared" si="447"/>
        <v>Valid</v>
      </c>
      <c r="R4035" s="1" t="s">
        <v>6</v>
      </c>
      <c r="S4035" s="4">
        <v>2153470</v>
      </c>
      <c r="T4035" s="1">
        <v>11.31</v>
      </c>
      <c r="U4035" s="1">
        <v>120</v>
      </c>
      <c r="V4035" s="1">
        <v>17945.580000000002</v>
      </c>
      <c r="W4035" s="4">
        <f t="shared" si="448"/>
        <v>2029645.4750000001</v>
      </c>
      <c r="X4035" s="1" t="s">
        <v>85</v>
      </c>
      <c r="Y4035" s="1" t="s">
        <v>86</v>
      </c>
      <c r="Z4035" s="8">
        <v>49497</v>
      </c>
      <c r="AA4035" s="8" t="str">
        <f>TEXT(Table2[[#This Row],[Application_Date]],"yyy")</f>
        <v>2035</v>
      </c>
      <c r="AB4035" s="8" t="str">
        <f>TEXT(Table2[[#This Row],[Application_Date]],"mmmm")</f>
        <v>July</v>
      </c>
      <c r="AC4035" s="1" t="s">
        <v>61</v>
      </c>
      <c r="AD4035" s="1" t="s">
        <v>30</v>
      </c>
      <c r="AE4035" s="1" t="s">
        <v>66</v>
      </c>
    </row>
    <row r="4036" spans="1:31" x14ac:dyDescent="0.25">
      <c r="A4036" s="1" t="s">
        <v>8212</v>
      </c>
      <c r="B4036" s="1" t="str">
        <f>IF(COUNTIF($A$2:A4036,A4036)&gt;1,"Duplicate","Unique")</f>
        <v>Unique</v>
      </c>
      <c r="C4036" s="1" t="s">
        <v>8213</v>
      </c>
      <c r="D4036" s="1" t="s">
        <v>314</v>
      </c>
      <c r="E4036" s="1" t="str">
        <f t="shared" si="442"/>
        <v>Submitted</v>
      </c>
      <c r="F4036" s="1" t="s">
        <v>47</v>
      </c>
      <c r="G4036" s="1">
        <v>62</v>
      </c>
      <c r="H4036" s="1" t="s">
        <v>24</v>
      </c>
      <c r="I4036" s="1" t="s">
        <v>48</v>
      </c>
      <c r="J4036" s="1" t="s">
        <v>37</v>
      </c>
      <c r="K4036" s="4">
        <v>2113521</v>
      </c>
      <c r="L4036" s="4" t="str">
        <f t="shared" si="443"/>
        <v>Submitted</v>
      </c>
      <c r="M4036" s="1">
        <v>823</v>
      </c>
      <c r="N4036" s="1" t="str">
        <f t="shared" si="444"/>
        <v>medium_risk</v>
      </c>
      <c r="O4036" s="1" t="str">
        <f t="shared" si="445"/>
        <v>Excellent</v>
      </c>
      <c r="P4036" s="1" t="str">
        <f t="shared" si="446"/>
        <v>Submitted</v>
      </c>
      <c r="Q4036" s="1" t="str">
        <f t="shared" si="447"/>
        <v>Valid</v>
      </c>
      <c r="R4036" s="1" t="s">
        <v>6</v>
      </c>
      <c r="S4036" s="4">
        <v>673586</v>
      </c>
      <c r="T4036" s="1">
        <v>14.38</v>
      </c>
      <c r="U4036" s="1">
        <v>120</v>
      </c>
      <c r="V4036" s="1">
        <v>5613.22</v>
      </c>
      <c r="W4036" s="4">
        <f t="shared" si="448"/>
        <v>807180.55666666676</v>
      </c>
      <c r="X4036" s="1" t="s">
        <v>95</v>
      </c>
      <c r="Y4036" s="1" t="s">
        <v>96</v>
      </c>
      <c r="Z4036" s="8">
        <v>49498</v>
      </c>
      <c r="AA4036" s="8" t="str">
        <f>TEXT(Table2[[#This Row],[Application_Date]],"yyy")</f>
        <v>2035</v>
      </c>
      <c r="AB4036" s="8" t="str">
        <f>TEXT(Table2[[#This Row],[Application_Date]],"mmmm")</f>
        <v>July</v>
      </c>
      <c r="AC4036" s="1" t="s">
        <v>61</v>
      </c>
      <c r="AD4036" s="1" t="s">
        <v>30</v>
      </c>
      <c r="AE4036" s="1" t="s">
        <v>31</v>
      </c>
    </row>
    <row r="4037" spans="1:31" x14ac:dyDescent="0.25">
      <c r="A4037" s="1" t="s">
        <v>8214</v>
      </c>
      <c r="B4037" s="1" t="str">
        <f>IF(COUNTIF($A$2:A4037,A4037)&gt;1,"Duplicate","Unique")</f>
        <v>Unique</v>
      </c>
      <c r="C4037" s="1" t="s">
        <v>8215</v>
      </c>
      <c r="D4037" s="1" t="s">
        <v>130</v>
      </c>
      <c r="E4037" s="1" t="str">
        <f t="shared" si="442"/>
        <v>Submitted</v>
      </c>
      <c r="F4037" s="1" t="s">
        <v>35</v>
      </c>
      <c r="G4037" s="1">
        <v>21</v>
      </c>
      <c r="H4037" s="1" t="s">
        <v>36</v>
      </c>
      <c r="I4037" s="1" t="s">
        <v>48</v>
      </c>
      <c r="J4037" s="1" t="s">
        <v>26</v>
      </c>
      <c r="K4037" s="4">
        <v>1692217</v>
      </c>
      <c r="L4037" s="4" t="str">
        <f t="shared" si="443"/>
        <v>Submitted</v>
      </c>
      <c r="M4037" s="1">
        <v>799</v>
      </c>
      <c r="N4037" s="1" t="str">
        <f t="shared" si="444"/>
        <v>medium_risk</v>
      </c>
      <c r="O4037" s="1" t="str">
        <f t="shared" si="445"/>
        <v>Excellent</v>
      </c>
      <c r="P4037" s="1" t="str">
        <f t="shared" si="446"/>
        <v>Submitted</v>
      </c>
      <c r="Q4037" s="1" t="str">
        <f t="shared" si="447"/>
        <v>Valid</v>
      </c>
      <c r="R4037" s="1" t="s">
        <v>82</v>
      </c>
      <c r="S4037" s="4">
        <v>2599471</v>
      </c>
      <c r="T4037" s="1">
        <v>13.98</v>
      </c>
      <c r="U4037" s="1">
        <v>180</v>
      </c>
      <c r="V4037" s="1">
        <v>14441.51</v>
      </c>
      <c r="W4037" s="4">
        <f t="shared" si="448"/>
        <v>3028383.7150000003</v>
      </c>
      <c r="X4037" s="1" t="s">
        <v>105</v>
      </c>
      <c r="Y4037" s="1" t="s">
        <v>106</v>
      </c>
      <c r="Z4037" s="8">
        <v>49499</v>
      </c>
      <c r="AA4037" s="8" t="str">
        <f>TEXT(Table2[[#This Row],[Application_Date]],"yyy")</f>
        <v>2035</v>
      </c>
      <c r="AB4037" s="8" t="str">
        <f>TEXT(Table2[[#This Row],[Application_Date]],"mmmm")</f>
        <v>July</v>
      </c>
      <c r="AC4037" s="1" t="s">
        <v>41</v>
      </c>
      <c r="AD4037" s="1" t="s">
        <v>30</v>
      </c>
      <c r="AE4037" s="1" t="s">
        <v>31</v>
      </c>
    </row>
    <row r="4038" spans="1:31" x14ac:dyDescent="0.25">
      <c r="A4038" s="1" t="s">
        <v>8216</v>
      </c>
      <c r="B4038" s="1" t="str">
        <f>IF(COUNTIF($A$2:A4038,A4038)&gt;1,"Duplicate","Unique")</f>
        <v>Unique</v>
      </c>
      <c r="C4038" s="1" t="s">
        <v>8217</v>
      </c>
      <c r="D4038" s="1" t="s">
        <v>160</v>
      </c>
      <c r="E4038" s="1" t="str">
        <f t="shared" si="442"/>
        <v>Submitted</v>
      </c>
      <c r="F4038" s="1" t="s">
        <v>47</v>
      </c>
      <c r="G4038" s="1">
        <v>54</v>
      </c>
      <c r="H4038" s="1" t="s">
        <v>24</v>
      </c>
      <c r="I4038" s="1" t="s">
        <v>48</v>
      </c>
      <c r="J4038" s="1" t="s">
        <v>26</v>
      </c>
      <c r="K4038" s="4">
        <v>1461146</v>
      </c>
      <c r="L4038" s="4" t="str">
        <f t="shared" si="443"/>
        <v>Submitted</v>
      </c>
      <c r="M4038" s="1">
        <v>671</v>
      </c>
      <c r="N4038" s="1" t="str">
        <f t="shared" si="444"/>
        <v>low_risk</v>
      </c>
      <c r="O4038" s="1" t="str">
        <f t="shared" si="445"/>
        <v>Excellent</v>
      </c>
      <c r="P4038" s="1" t="str">
        <f t="shared" si="446"/>
        <v>Submitted</v>
      </c>
      <c r="Q4038" s="1" t="str">
        <f t="shared" si="447"/>
        <v>Valid</v>
      </c>
      <c r="R4038" s="1" t="s">
        <v>82</v>
      </c>
      <c r="S4038" s="4">
        <v>4834050</v>
      </c>
      <c r="T4038" s="1">
        <v>13.74</v>
      </c>
      <c r="U4038" s="1">
        <v>12</v>
      </c>
      <c r="V4038" s="1">
        <v>402837.5</v>
      </c>
      <c r="W4038" s="4">
        <f t="shared" si="448"/>
        <v>5535570.7419206779</v>
      </c>
      <c r="X4038" s="1" t="s">
        <v>50</v>
      </c>
      <c r="Y4038" s="1" t="s">
        <v>51</v>
      </c>
      <c r="Z4038" s="8">
        <v>49500</v>
      </c>
      <c r="AA4038" s="8" t="str">
        <f>TEXT(Table2[[#This Row],[Application_Date]],"yyy")</f>
        <v>2035</v>
      </c>
      <c r="AB4038" s="8" t="str">
        <f>TEXT(Table2[[#This Row],[Application_Date]],"mmmm")</f>
        <v>July</v>
      </c>
      <c r="AC4038" s="1" t="s">
        <v>61</v>
      </c>
      <c r="AD4038" s="1" t="s">
        <v>42</v>
      </c>
      <c r="AE4038" s="1" t="s">
        <v>31</v>
      </c>
    </row>
    <row r="4039" spans="1:31" x14ac:dyDescent="0.25">
      <c r="A4039" s="1" t="s">
        <v>8218</v>
      </c>
      <c r="B4039" s="1" t="str">
        <f>IF(COUNTIF($A$2:A4039,A4039)&gt;1,"Duplicate","Unique")</f>
        <v>Unique</v>
      </c>
      <c r="C4039" s="1" t="s">
        <v>8219</v>
      </c>
      <c r="D4039" s="1" t="s">
        <v>328</v>
      </c>
      <c r="E4039" s="1" t="str">
        <f t="shared" si="442"/>
        <v>Submitted</v>
      </c>
      <c r="F4039" s="1" t="s">
        <v>35</v>
      </c>
      <c r="G4039" s="1">
        <v>26</v>
      </c>
      <c r="H4039" s="1" t="s">
        <v>36</v>
      </c>
      <c r="I4039" s="1" t="s">
        <v>25</v>
      </c>
      <c r="J4039" s="1" t="s">
        <v>26</v>
      </c>
      <c r="K4039" s="4">
        <v>1402265</v>
      </c>
      <c r="L4039" s="4" t="str">
        <f t="shared" si="443"/>
        <v>Submitted</v>
      </c>
      <c r="M4039" s="1">
        <v>465</v>
      </c>
      <c r="N4039" s="1" t="str">
        <f t="shared" si="444"/>
        <v>High_risk</v>
      </c>
      <c r="O4039" s="1" t="str">
        <f t="shared" si="445"/>
        <v>Excellent</v>
      </c>
      <c r="P4039" s="1" t="str">
        <f t="shared" si="446"/>
        <v>Submitted</v>
      </c>
      <c r="Q4039" s="1" t="str">
        <f t="shared" si="447"/>
        <v>Valid</v>
      </c>
      <c r="R4039" s="1" t="s">
        <v>38</v>
      </c>
      <c r="S4039" s="4">
        <v>3808838</v>
      </c>
      <c r="T4039" s="1">
        <v>12.42</v>
      </c>
      <c r="U4039" s="1">
        <v>120</v>
      </c>
      <c r="V4039" s="1">
        <v>31740.32</v>
      </c>
      <c r="W4039" s="4">
        <f t="shared" si="448"/>
        <v>3942147.3299999996</v>
      </c>
      <c r="X4039" s="1" t="s">
        <v>85</v>
      </c>
      <c r="Y4039" s="1" t="s">
        <v>86</v>
      </c>
      <c r="Z4039" s="8">
        <v>49501</v>
      </c>
      <c r="AA4039" s="8" t="str">
        <f>TEXT(Table2[[#This Row],[Application_Date]],"yyy")</f>
        <v>2035</v>
      </c>
      <c r="AB4039" s="8" t="str">
        <f>TEXT(Table2[[#This Row],[Application_Date]],"mmmm")</f>
        <v>July</v>
      </c>
      <c r="AC4039" s="1" t="s">
        <v>52</v>
      </c>
      <c r="AD4039" s="1" t="s">
        <v>42</v>
      </c>
      <c r="AE4039" s="1" t="s">
        <v>43</v>
      </c>
    </row>
    <row r="4040" spans="1:31" x14ac:dyDescent="0.25">
      <c r="A4040" s="1" t="s">
        <v>8220</v>
      </c>
      <c r="B4040" s="1" t="str">
        <f>IF(COUNTIF($A$2:A4040,A4040)&gt;1,"Duplicate","Unique")</f>
        <v>Unique</v>
      </c>
      <c r="C4040" s="1" t="s">
        <v>8221</v>
      </c>
      <c r="D4040" s="1" t="s">
        <v>489</v>
      </c>
      <c r="E4040" s="1" t="str">
        <f t="shared" si="442"/>
        <v>Submitted</v>
      </c>
      <c r="F4040" s="1" t="s">
        <v>47</v>
      </c>
      <c r="G4040" s="1">
        <v>34</v>
      </c>
      <c r="H4040" s="1" t="s">
        <v>36</v>
      </c>
      <c r="I4040" s="1" t="s">
        <v>48</v>
      </c>
      <c r="J4040" s="1" t="s">
        <v>70</v>
      </c>
      <c r="K4040" s="4">
        <v>0</v>
      </c>
      <c r="L4040" s="4" t="str">
        <f t="shared" si="443"/>
        <v>Submitted</v>
      </c>
      <c r="M4040" s="1">
        <v>496</v>
      </c>
      <c r="N4040" s="1" t="str">
        <f t="shared" si="444"/>
        <v>High_risk</v>
      </c>
      <c r="O4040" s="1" t="str">
        <f t="shared" si="445"/>
        <v>Excellent</v>
      </c>
      <c r="P4040" s="1" t="str">
        <f t="shared" si="446"/>
        <v>Submitted</v>
      </c>
      <c r="Q4040" s="1" t="str">
        <f t="shared" si="447"/>
        <v>Valid</v>
      </c>
      <c r="R4040" s="1" t="s">
        <v>38</v>
      </c>
      <c r="S4040" s="4">
        <v>2498644</v>
      </c>
      <c r="T4040" s="1">
        <v>12.4</v>
      </c>
      <c r="U4040" s="1">
        <v>24</v>
      </c>
      <c r="V4040" s="1">
        <v>104110.17</v>
      </c>
      <c r="W4040" s="4">
        <f t="shared" si="448"/>
        <v>2581932.2368329908</v>
      </c>
      <c r="X4040" s="1" t="s">
        <v>28</v>
      </c>
      <c r="Y4040" s="1" t="s">
        <v>29</v>
      </c>
      <c r="Z4040" s="8">
        <v>49502</v>
      </c>
      <c r="AA4040" s="8" t="str">
        <f>TEXT(Table2[[#This Row],[Application_Date]],"yyy")</f>
        <v>2035</v>
      </c>
      <c r="AB4040" s="8" t="str">
        <f>TEXT(Table2[[#This Row],[Application_Date]],"mmmm")</f>
        <v>July</v>
      </c>
      <c r="AC4040" s="1" t="s">
        <v>61</v>
      </c>
      <c r="AD4040" s="1" t="s">
        <v>30</v>
      </c>
      <c r="AE4040" s="1" t="s">
        <v>62</v>
      </c>
    </row>
    <row r="4041" spans="1:31" x14ac:dyDescent="0.25">
      <c r="A4041" s="1" t="s">
        <v>8222</v>
      </c>
      <c r="B4041" s="1" t="str">
        <f>IF(COUNTIF($A$2:A4041,A4041)&gt;1,"Duplicate","Unique")</f>
        <v>Unique</v>
      </c>
      <c r="C4041" s="1" t="s">
        <v>8223</v>
      </c>
      <c r="D4041" s="1" t="s">
        <v>270</v>
      </c>
      <c r="E4041" s="1" t="str">
        <f t="shared" si="442"/>
        <v>Submitted</v>
      </c>
      <c r="F4041" s="1" t="s">
        <v>35</v>
      </c>
      <c r="G4041" s="1">
        <v>40</v>
      </c>
      <c r="H4041" s="1" t="s">
        <v>24</v>
      </c>
      <c r="I4041" s="1" t="s">
        <v>25</v>
      </c>
      <c r="J4041" s="1" t="s">
        <v>70</v>
      </c>
      <c r="K4041" s="4">
        <v>1419142</v>
      </c>
      <c r="L4041" s="4" t="str">
        <f t="shared" si="443"/>
        <v>Submitted</v>
      </c>
      <c r="M4041" s="1">
        <v>513</v>
      </c>
      <c r="N4041" s="1" t="str">
        <f t="shared" si="444"/>
        <v>High_risk</v>
      </c>
      <c r="O4041" s="1" t="str">
        <f t="shared" si="445"/>
        <v>Excellent</v>
      </c>
      <c r="P4041" s="1" t="str">
        <f t="shared" si="446"/>
        <v>Submitted</v>
      </c>
      <c r="Q4041" s="1" t="str">
        <f t="shared" si="447"/>
        <v>Valid</v>
      </c>
      <c r="R4041" s="1" t="s">
        <v>82</v>
      </c>
      <c r="S4041" s="4">
        <v>1161018</v>
      </c>
      <c r="T4041" s="1">
        <v>18.86</v>
      </c>
      <c r="U4041" s="1">
        <v>12</v>
      </c>
      <c r="V4041" s="1">
        <v>96751.5</v>
      </c>
      <c r="W4041" s="4">
        <f t="shared" si="448"/>
        <v>1824755.0986346819</v>
      </c>
      <c r="X4041" s="1" t="s">
        <v>105</v>
      </c>
      <c r="Y4041" s="1" t="s">
        <v>106</v>
      </c>
      <c r="Z4041" s="8">
        <v>49503</v>
      </c>
      <c r="AA4041" s="8" t="str">
        <f>TEXT(Table2[[#This Row],[Application_Date]],"yyy")</f>
        <v>2035</v>
      </c>
      <c r="AB4041" s="8" t="str">
        <f>TEXT(Table2[[#This Row],[Application_Date]],"mmmm")</f>
        <v>July</v>
      </c>
      <c r="AC4041" s="1" t="s">
        <v>52</v>
      </c>
      <c r="AD4041" s="1" t="s">
        <v>42</v>
      </c>
      <c r="AE4041" s="1" t="s">
        <v>62</v>
      </c>
    </row>
    <row r="4042" spans="1:31" x14ac:dyDescent="0.25">
      <c r="A4042" s="1" t="s">
        <v>8224</v>
      </c>
      <c r="B4042" s="1" t="str">
        <f>IF(COUNTIF($A$2:A4042,A4042)&gt;1,"Duplicate","Unique")</f>
        <v>Unique</v>
      </c>
      <c r="C4042" s="1" t="s">
        <v>8225</v>
      </c>
      <c r="D4042" s="1" t="s">
        <v>124</v>
      </c>
      <c r="E4042" s="1" t="str">
        <f t="shared" si="442"/>
        <v>Submitted</v>
      </c>
      <c r="F4042" s="1" t="s">
        <v>35</v>
      </c>
      <c r="G4042" s="1">
        <v>42</v>
      </c>
      <c r="H4042" s="1" t="s">
        <v>36</v>
      </c>
      <c r="I4042" s="1" t="s">
        <v>25</v>
      </c>
      <c r="J4042" s="1" t="s">
        <v>37</v>
      </c>
      <c r="K4042" s="4">
        <v>1478114</v>
      </c>
      <c r="L4042" s="4" t="str">
        <f t="shared" si="443"/>
        <v>Submitted</v>
      </c>
      <c r="M4042" s="1">
        <v>776</v>
      </c>
      <c r="N4042" s="1" t="str">
        <f t="shared" si="444"/>
        <v>medium_risk</v>
      </c>
      <c r="O4042" s="1" t="str">
        <f t="shared" si="445"/>
        <v>Excellent</v>
      </c>
      <c r="P4042" s="1" t="str">
        <f t="shared" si="446"/>
        <v>Submitted</v>
      </c>
      <c r="Q4042" s="1" t="str">
        <f t="shared" si="447"/>
        <v>Valid</v>
      </c>
      <c r="R4042" s="1" t="s">
        <v>27</v>
      </c>
      <c r="S4042" s="4">
        <v>4545426</v>
      </c>
      <c r="T4042" s="1">
        <v>14.77</v>
      </c>
      <c r="U4042" s="1">
        <v>24</v>
      </c>
      <c r="V4042" s="1">
        <v>189392.75</v>
      </c>
      <c r="W4042" s="4">
        <f t="shared" si="448"/>
        <v>5594661.8592416868</v>
      </c>
      <c r="X4042" s="1" t="s">
        <v>105</v>
      </c>
      <c r="Y4042" s="1" t="s">
        <v>106</v>
      </c>
      <c r="Z4042" s="8">
        <v>49504</v>
      </c>
      <c r="AA4042" s="8" t="str">
        <f>TEXT(Table2[[#This Row],[Application_Date]],"yyy")</f>
        <v>2035</v>
      </c>
      <c r="AB4042" s="8" t="str">
        <f>TEXT(Table2[[#This Row],[Application_Date]],"mmmm")</f>
        <v>July</v>
      </c>
      <c r="AC4042" s="1" t="s">
        <v>41</v>
      </c>
      <c r="AD4042" s="1" t="s">
        <v>30</v>
      </c>
      <c r="AE4042" s="1" t="s">
        <v>62</v>
      </c>
    </row>
    <row r="4043" spans="1:31" x14ac:dyDescent="0.25">
      <c r="A4043" s="1" t="s">
        <v>8226</v>
      </c>
      <c r="B4043" s="1" t="str">
        <f>IF(COUNTIF($A$2:A4043,A4043)&gt;1,"Duplicate","Unique")</f>
        <v>Unique</v>
      </c>
      <c r="C4043" s="1" t="s">
        <v>8227</v>
      </c>
      <c r="D4043" s="1" t="s">
        <v>265</v>
      </c>
      <c r="E4043" s="1" t="str">
        <f t="shared" si="442"/>
        <v>Submitted</v>
      </c>
      <c r="F4043" s="1" t="s">
        <v>47</v>
      </c>
      <c r="G4043" s="1">
        <v>56</v>
      </c>
      <c r="H4043" s="1" t="s">
        <v>24</v>
      </c>
      <c r="I4043" s="1" t="s">
        <v>25</v>
      </c>
      <c r="J4043" s="1" t="s">
        <v>37</v>
      </c>
      <c r="K4043" s="4">
        <v>696040</v>
      </c>
      <c r="L4043" s="4" t="str">
        <f t="shared" si="443"/>
        <v>Submitted</v>
      </c>
      <c r="M4043" s="1">
        <v>552</v>
      </c>
      <c r="N4043" s="1" t="str">
        <f t="shared" si="444"/>
        <v>High_risk</v>
      </c>
      <c r="O4043" s="1" t="str">
        <f t="shared" si="445"/>
        <v>Excellent</v>
      </c>
      <c r="P4043" s="1" t="str">
        <f t="shared" si="446"/>
        <v>Submitted</v>
      </c>
      <c r="Q4043" s="1" t="str">
        <f t="shared" si="447"/>
        <v>Valid</v>
      </c>
      <c r="R4043" s="1" t="s">
        <v>27</v>
      </c>
      <c r="S4043" s="4">
        <v>803433</v>
      </c>
      <c r="T4043" s="1">
        <v>11.15</v>
      </c>
      <c r="U4043" s="1">
        <v>120</v>
      </c>
      <c r="V4043" s="1">
        <v>6695.27</v>
      </c>
      <c r="W4043" s="4">
        <f t="shared" si="448"/>
        <v>746523.16249999998</v>
      </c>
      <c r="X4043" s="1" t="s">
        <v>105</v>
      </c>
      <c r="Y4043" s="1" t="s">
        <v>106</v>
      </c>
      <c r="Z4043" s="8">
        <v>49505</v>
      </c>
      <c r="AA4043" s="8" t="str">
        <f>TEXT(Table2[[#This Row],[Application_Date]],"yyy")</f>
        <v>2035</v>
      </c>
      <c r="AB4043" s="8" t="str">
        <f>TEXT(Table2[[#This Row],[Application_Date]],"mmmm")</f>
        <v>July</v>
      </c>
      <c r="AC4043" s="1" t="s">
        <v>41</v>
      </c>
      <c r="AD4043" s="1" t="s">
        <v>42</v>
      </c>
      <c r="AE4043" s="1" t="s">
        <v>66</v>
      </c>
    </row>
    <row r="4044" spans="1:31" x14ac:dyDescent="0.25">
      <c r="A4044" s="1" t="s">
        <v>8228</v>
      </c>
      <c r="B4044" s="1" t="str">
        <f>IF(COUNTIF($A$2:A4044,A4044)&gt;1,"Duplicate","Unique")</f>
        <v>Unique</v>
      </c>
      <c r="C4044" s="1" t="s">
        <v>8229</v>
      </c>
      <c r="D4044" s="1" t="s">
        <v>145</v>
      </c>
      <c r="E4044" s="1" t="str">
        <f t="shared" si="442"/>
        <v>Submitted</v>
      </c>
      <c r="F4044" s="1" t="s">
        <v>35</v>
      </c>
      <c r="G4044" s="1">
        <v>21</v>
      </c>
      <c r="H4044" s="1" t="s">
        <v>36</v>
      </c>
      <c r="I4044" s="1" t="s">
        <v>48</v>
      </c>
      <c r="J4044" s="1" t="s">
        <v>26</v>
      </c>
      <c r="K4044" s="4">
        <v>1641479</v>
      </c>
      <c r="L4044" s="4" t="str">
        <f t="shared" si="443"/>
        <v>Submitted</v>
      </c>
      <c r="M4044" s="1">
        <v>839</v>
      </c>
      <c r="N4044" s="1" t="str">
        <f t="shared" si="444"/>
        <v>medium_risk</v>
      </c>
      <c r="O4044" s="1" t="str">
        <f t="shared" si="445"/>
        <v>Excellent</v>
      </c>
      <c r="P4044" s="1" t="str">
        <f t="shared" si="446"/>
        <v>Submitted</v>
      </c>
      <c r="Q4044" s="1" t="str">
        <f t="shared" si="447"/>
        <v>Valid</v>
      </c>
      <c r="R4044" s="1" t="s">
        <v>82</v>
      </c>
      <c r="S4044" s="4">
        <v>119200</v>
      </c>
      <c r="T4044" s="1">
        <v>12.86</v>
      </c>
      <c r="U4044" s="1">
        <v>12</v>
      </c>
      <c r="V4044" s="1">
        <v>9933.33</v>
      </c>
      <c r="W4044" s="4">
        <f t="shared" si="448"/>
        <v>127763.11071684201</v>
      </c>
      <c r="X4044" s="1" t="s">
        <v>59</v>
      </c>
      <c r="Y4044" s="1" t="s">
        <v>60</v>
      </c>
      <c r="Z4044" s="8">
        <v>49506</v>
      </c>
      <c r="AA4044" s="8" t="str">
        <f>TEXT(Table2[[#This Row],[Application_Date]],"yyy")</f>
        <v>2035</v>
      </c>
      <c r="AB4044" s="8" t="str">
        <f>TEXT(Table2[[#This Row],[Application_Date]],"mmmm")</f>
        <v>July</v>
      </c>
      <c r="AC4044" s="1" t="s">
        <v>61</v>
      </c>
      <c r="AD4044" s="1" t="s">
        <v>42</v>
      </c>
      <c r="AE4044" s="1" t="s">
        <v>43</v>
      </c>
    </row>
    <row r="4045" spans="1:31" x14ac:dyDescent="0.25">
      <c r="A4045" s="1" t="s">
        <v>8230</v>
      </c>
      <c r="B4045" s="1" t="str">
        <f>IF(COUNTIF($A$2:A4045,A4045)&gt;1,"Duplicate","Unique")</f>
        <v>Unique</v>
      </c>
      <c r="C4045" s="1" t="s">
        <v>8231</v>
      </c>
      <c r="D4045" s="1" t="s">
        <v>242</v>
      </c>
      <c r="E4045" s="1" t="str">
        <f t="shared" si="442"/>
        <v>Submitted</v>
      </c>
      <c r="F4045" s="1" t="s">
        <v>47</v>
      </c>
      <c r="G4045" s="1">
        <v>64</v>
      </c>
      <c r="H4045" s="1" t="s">
        <v>24</v>
      </c>
      <c r="I4045" s="1" t="s">
        <v>25</v>
      </c>
      <c r="J4045" s="1" t="s">
        <v>49</v>
      </c>
      <c r="K4045" s="4">
        <v>2319517</v>
      </c>
      <c r="L4045" s="4" t="str">
        <f t="shared" si="443"/>
        <v>Submitted</v>
      </c>
      <c r="M4045" s="1">
        <v>397</v>
      </c>
      <c r="N4045" s="1" t="str">
        <f t="shared" si="444"/>
        <v>High_risk</v>
      </c>
      <c r="O4045" s="1" t="str">
        <f t="shared" si="445"/>
        <v>Excellent</v>
      </c>
      <c r="P4045" s="1" t="str">
        <f t="shared" si="446"/>
        <v>Submitted</v>
      </c>
      <c r="Q4045" s="1" t="str">
        <f t="shared" si="447"/>
        <v>Valid</v>
      </c>
      <c r="R4045" s="1" t="s">
        <v>70</v>
      </c>
      <c r="S4045" s="4">
        <v>0</v>
      </c>
      <c r="T4045" s="1">
        <v>11.12</v>
      </c>
      <c r="U4045" s="1">
        <v>12</v>
      </c>
      <c r="V4045" s="1">
        <v>20833.330000000002</v>
      </c>
      <c r="W4045" s="4">
        <f t="shared" si="448"/>
        <v>0</v>
      </c>
      <c r="X4045" s="1" t="s">
        <v>105</v>
      </c>
      <c r="Y4045" s="1" t="s">
        <v>106</v>
      </c>
      <c r="Z4045" s="8">
        <v>49507</v>
      </c>
      <c r="AA4045" s="8" t="str">
        <f>TEXT(Table2[[#This Row],[Application_Date]],"yyy")</f>
        <v>2035</v>
      </c>
      <c r="AB4045" s="8" t="str">
        <f>TEXT(Table2[[#This Row],[Application_Date]],"mmmm")</f>
        <v>July</v>
      </c>
      <c r="AC4045" s="1" t="s">
        <v>61</v>
      </c>
      <c r="AD4045" s="1" t="s">
        <v>30</v>
      </c>
      <c r="AE4045" s="1" t="s">
        <v>31</v>
      </c>
    </row>
    <row r="4046" spans="1:31" x14ac:dyDescent="0.25">
      <c r="A4046" s="1" t="s">
        <v>8232</v>
      </c>
      <c r="B4046" s="1" t="str">
        <f>IF(COUNTIF($A$2:A4046,A4046)&gt;1,"Duplicate","Unique")</f>
        <v>Unique</v>
      </c>
      <c r="C4046" s="1" t="s">
        <v>8233</v>
      </c>
      <c r="D4046" s="1" t="s">
        <v>99</v>
      </c>
      <c r="E4046" s="1" t="str">
        <f t="shared" si="442"/>
        <v>Submitted</v>
      </c>
      <c r="F4046" s="1" t="s">
        <v>47</v>
      </c>
      <c r="G4046" s="1">
        <v>19</v>
      </c>
      <c r="H4046" s="1" t="s">
        <v>36</v>
      </c>
      <c r="I4046" s="1" t="s">
        <v>48</v>
      </c>
      <c r="J4046" s="1" t="s">
        <v>26</v>
      </c>
      <c r="K4046" s="4">
        <v>655086</v>
      </c>
      <c r="L4046" s="4" t="str">
        <f t="shared" si="443"/>
        <v>Submitted</v>
      </c>
      <c r="M4046" s="1">
        <v>706</v>
      </c>
      <c r="N4046" s="1" t="str">
        <f t="shared" si="444"/>
        <v>low_risk</v>
      </c>
      <c r="O4046" s="1" t="str">
        <f t="shared" si="445"/>
        <v>Excellent</v>
      </c>
      <c r="P4046" s="1" t="str">
        <f t="shared" si="446"/>
        <v>Submitted</v>
      </c>
      <c r="Q4046" s="1" t="str">
        <f t="shared" si="447"/>
        <v>Valid</v>
      </c>
      <c r="R4046" s="1" t="s">
        <v>70</v>
      </c>
      <c r="S4046" s="4">
        <v>858475</v>
      </c>
      <c r="T4046" s="1">
        <v>8.14</v>
      </c>
      <c r="U4046" s="1">
        <v>24</v>
      </c>
      <c r="V4046" s="1">
        <v>35769.79</v>
      </c>
      <c r="W4046" s="4">
        <f t="shared" si="448"/>
        <v>582334.54230332433</v>
      </c>
      <c r="X4046" s="1" t="s">
        <v>39</v>
      </c>
      <c r="Y4046" s="1" t="s">
        <v>40</v>
      </c>
      <c r="Z4046" s="8">
        <v>49508</v>
      </c>
      <c r="AA4046" s="8" t="str">
        <f>TEXT(Table2[[#This Row],[Application_Date]],"yyy")</f>
        <v>2035</v>
      </c>
      <c r="AB4046" s="8" t="str">
        <f>TEXT(Table2[[#This Row],[Application_Date]],"mmmm")</f>
        <v>July</v>
      </c>
      <c r="AC4046" s="1" t="s">
        <v>52</v>
      </c>
      <c r="AD4046" s="1" t="s">
        <v>42</v>
      </c>
      <c r="AE4046" s="1" t="s">
        <v>62</v>
      </c>
    </row>
    <row r="4047" spans="1:31" x14ac:dyDescent="0.25">
      <c r="A4047" s="1" t="s">
        <v>8234</v>
      </c>
      <c r="B4047" s="1" t="str">
        <f>IF(COUNTIF($A$2:A4047,A4047)&gt;1,"Duplicate","Unique")</f>
        <v>Unique</v>
      </c>
      <c r="C4047" s="1" t="s">
        <v>8235</v>
      </c>
      <c r="D4047" s="1" t="s">
        <v>94</v>
      </c>
      <c r="E4047" s="1" t="str">
        <f t="shared" si="442"/>
        <v>Submitted</v>
      </c>
      <c r="F4047" s="1" t="s">
        <v>47</v>
      </c>
      <c r="G4047" s="1">
        <v>63</v>
      </c>
      <c r="H4047" s="1" t="s">
        <v>36</v>
      </c>
      <c r="I4047" s="1" t="s">
        <v>48</v>
      </c>
      <c r="J4047" s="1" t="s">
        <v>70</v>
      </c>
      <c r="K4047" s="4">
        <v>1845897</v>
      </c>
      <c r="L4047" s="4" t="str">
        <f t="shared" si="443"/>
        <v>Submitted</v>
      </c>
      <c r="M4047" s="1">
        <v>361</v>
      </c>
      <c r="N4047" s="1" t="str">
        <f t="shared" si="444"/>
        <v>High_risk</v>
      </c>
      <c r="O4047" s="1" t="str">
        <f t="shared" si="445"/>
        <v>Excellent</v>
      </c>
      <c r="P4047" s="1" t="str">
        <f t="shared" si="446"/>
        <v>Submitted</v>
      </c>
      <c r="Q4047" s="1" t="str">
        <f t="shared" si="447"/>
        <v>Valid</v>
      </c>
      <c r="R4047" s="1" t="s">
        <v>70</v>
      </c>
      <c r="S4047" s="4">
        <v>4759145</v>
      </c>
      <c r="T4047" s="1">
        <v>10.69</v>
      </c>
      <c r="U4047" s="1">
        <v>120</v>
      </c>
      <c r="V4047" s="1">
        <v>39659.54</v>
      </c>
      <c r="W4047" s="4">
        <f t="shared" si="448"/>
        <v>4239605.0041666664</v>
      </c>
      <c r="X4047" s="1" t="s">
        <v>59</v>
      </c>
      <c r="Y4047" s="1" t="s">
        <v>60</v>
      </c>
      <c r="Z4047" s="8">
        <v>49509</v>
      </c>
      <c r="AA4047" s="8" t="str">
        <f>TEXT(Table2[[#This Row],[Application_Date]],"yyy")</f>
        <v>2035</v>
      </c>
      <c r="AB4047" s="8" t="str">
        <f>TEXT(Table2[[#This Row],[Application_Date]],"mmmm")</f>
        <v>July</v>
      </c>
      <c r="AC4047" s="1" t="s">
        <v>61</v>
      </c>
      <c r="AD4047" s="1" t="s">
        <v>42</v>
      </c>
      <c r="AE4047" s="1" t="s">
        <v>31</v>
      </c>
    </row>
    <row r="4048" spans="1:31" x14ac:dyDescent="0.25">
      <c r="A4048" s="1" t="s">
        <v>8236</v>
      </c>
      <c r="B4048" s="1" t="str">
        <f>IF(COUNTIF($A$2:A4048,A4048)&gt;1,"Duplicate","Unique")</f>
        <v>Unique</v>
      </c>
      <c r="C4048" s="1" t="s">
        <v>8237</v>
      </c>
      <c r="D4048" s="1" t="s">
        <v>207</v>
      </c>
      <c r="E4048" s="1" t="str">
        <f t="shared" si="442"/>
        <v>Submitted</v>
      </c>
      <c r="F4048" s="1" t="s">
        <v>47</v>
      </c>
      <c r="G4048" s="1">
        <v>40</v>
      </c>
      <c r="H4048" s="1" t="s">
        <v>24</v>
      </c>
      <c r="I4048" s="1" t="s">
        <v>48</v>
      </c>
      <c r="J4048" s="1" t="s">
        <v>49</v>
      </c>
      <c r="K4048" s="4">
        <v>563594</v>
      </c>
      <c r="L4048" s="4" t="str">
        <f t="shared" si="443"/>
        <v>Submitted</v>
      </c>
      <c r="M4048" s="1">
        <v>589</v>
      </c>
      <c r="N4048" s="1" t="str">
        <f t="shared" si="444"/>
        <v>High_risk</v>
      </c>
      <c r="O4048" s="1" t="str">
        <f t="shared" si="445"/>
        <v>Excellent</v>
      </c>
      <c r="P4048" s="1" t="str">
        <f t="shared" si="446"/>
        <v>Submitted</v>
      </c>
      <c r="Q4048" s="1" t="str">
        <f t="shared" si="447"/>
        <v>Valid</v>
      </c>
      <c r="R4048" s="1" t="s">
        <v>70</v>
      </c>
      <c r="S4048" s="4">
        <v>4727897</v>
      </c>
      <c r="T4048" s="1">
        <v>13.68</v>
      </c>
      <c r="U4048" s="1">
        <v>120</v>
      </c>
      <c r="V4048" s="1">
        <v>39399.14</v>
      </c>
      <c r="W4048" s="4">
        <f t="shared" si="448"/>
        <v>5389802.5799999991</v>
      </c>
      <c r="X4048" s="1" t="s">
        <v>50</v>
      </c>
      <c r="Y4048" s="1" t="s">
        <v>51</v>
      </c>
      <c r="Z4048" s="8">
        <v>49510</v>
      </c>
      <c r="AA4048" s="8" t="str">
        <f>TEXT(Table2[[#This Row],[Application_Date]],"yyy")</f>
        <v>2035</v>
      </c>
      <c r="AB4048" s="8" t="str">
        <f>TEXT(Table2[[#This Row],[Application_Date]],"mmmm")</f>
        <v>July</v>
      </c>
      <c r="AC4048" s="1" t="s">
        <v>41</v>
      </c>
      <c r="AD4048" s="1" t="s">
        <v>30</v>
      </c>
      <c r="AE4048" s="1" t="s">
        <v>62</v>
      </c>
    </row>
    <row r="4049" spans="1:31" x14ac:dyDescent="0.25">
      <c r="A4049" s="1" t="s">
        <v>8238</v>
      </c>
      <c r="B4049" s="1" t="str">
        <f>IF(COUNTIF($A$2:A4049,A4049)&gt;1,"Duplicate","Unique")</f>
        <v>Unique</v>
      </c>
      <c r="C4049" s="1" t="s">
        <v>8239</v>
      </c>
      <c r="D4049" s="1" t="s">
        <v>109</v>
      </c>
      <c r="E4049" s="1" t="str">
        <f t="shared" si="442"/>
        <v>Submitted</v>
      </c>
      <c r="F4049" s="1" t="s">
        <v>47</v>
      </c>
      <c r="G4049" s="1">
        <v>21</v>
      </c>
      <c r="H4049" s="1" t="s">
        <v>36</v>
      </c>
      <c r="I4049" s="1" t="s">
        <v>25</v>
      </c>
      <c r="J4049" s="1" t="s">
        <v>70</v>
      </c>
      <c r="K4049" s="4">
        <v>759135</v>
      </c>
      <c r="L4049" s="4" t="str">
        <f t="shared" si="443"/>
        <v>Submitted</v>
      </c>
      <c r="M4049" s="1">
        <v>617</v>
      </c>
      <c r="N4049" s="1" t="str">
        <f t="shared" si="444"/>
        <v>low_risk</v>
      </c>
      <c r="O4049" s="1" t="str">
        <f t="shared" si="445"/>
        <v>Excellent</v>
      </c>
      <c r="P4049" s="1" t="str">
        <f t="shared" si="446"/>
        <v>Submitted</v>
      </c>
      <c r="Q4049" s="1" t="str">
        <f t="shared" si="447"/>
        <v>Valid</v>
      </c>
      <c r="R4049" s="1" t="s">
        <v>27</v>
      </c>
      <c r="S4049" s="4">
        <v>3612451</v>
      </c>
      <c r="T4049" s="1">
        <v>11.45</v>
      </c>
      <c r="U4049" s="1">
        <v>36</v>
      </c>
      <c r="V4049" s="1">
        <v>100345.86</v>
      </c>
      <c r="W4049" s="4">
        <f t="shared" si="448"/>
        <v>3446880.329282227</v>
      </c>
      <c r="X4049" s="1" t="s">
        <v>105</v>
      </c>
      <c r="Y4049" s="1" t="s">
        <v>106</v>
      </c>
      <c r="Z4049" s="8">
        <v>49511</v>
      </c>
      <c r="AA4049" s="8" t="str">
        <f>TEXT(Table2[[#This Row],[Application_Date]],"yyy")</f>
        <v>2035</v>
      </c>
      <c r="AB4049" s="8" t="str">
        <f>TEXT(Table2[[#This Row],[Application_Date]],"mmmm")</f>
        <v>July</v>
      </c>
      <c r="AC4049" s="1" t="s">
        <v>61</v>
      </c>
      <c r="AD4049" s="1" t="s">
        <v>42</v>
      </c>
      <c r="AE4049" s="1" t="s">
        <v>62</v>
      </c>
    </row>
    <row r="4050" spans="1:31" x14ac:dyDescent="0.25">
      <c r="A4050" s="1" t="s">
        <v>8240</v>
      </c>
      <c r="B4050" s="1" t="str">
        <f>IF(COUNTIF($A$2:A4050,A4050)&gt;1,"Duplicate","Unique")</f>
        <v>Unique</v>
      </c>
      <c r="C4050" s="1" t="s">
        <v>8241</v>
      </c>
      <c r="D4050" s="1" t="s">
        <v>166</v>
      </c>
      <c r="E4050" s="1" t="str">
        <f t="shared" si="442"/>
        <v>Submitted</v>
      </c>
      <c r="F4050" s="1" t="s">
        <v>47</v>
      </c>
      <c r="G4050" s="1">
        <v>23</v>
      </c>
      <c r="H4050" s="1" t="s">
        <v>24</v>
      </c>
      <c r="I4050" s="1" t="s">
        <v>25</v>
      </c>
      <c r="J4050" s="1" t="s">
        <v>26</v>
      </c>
      <c r="K4050" s="4">
        <v>671198</v>
      </c>
      <c r="L4050" s="4" t="str">
        <f t="shared" si="443"/>
        <v>Submitted</v>
      </c>
      <c r="M4050" s="1">
        <v>711</v>
      </c>
      <c r="N4050" s="1" t="str">
        <f t="shared" si="444"/>
        <v>low_risk</v>
      </c>
      <c r="O4050" s="1" t="str">
        <f t="shared" si="445"/>
        <v>Excellent</v>
      </c>
      <c r="P4050" s="1" t="str">
        <f t="shared" si="446"/>
        <v>Submitted</v>
      </c>
      <c r="Q4050" s="1" t="str">
        <f t="shared" si="447"/>
        <v>Valid</v>
      </c>
      <c r="R4050" s="1" t="s">
        <v>27</v>
      </c>
      <c r="S4050" s="4">
        <v>4061069</v>
      </c>
      <c r="T4050" s="1">
        <v>7.21</v>
      </c>
      <c r="U4050" s="1">
        <v>120</v>
      </c>
      <c r="V4050" s="1">
        <v>33842.239999999998</v>
      </c>
      <c r="W4050" s="4">
        <f t="shared" si="448"/>
        <v>2440025.6241666665</v>
      </c>
      <c r="X4050" s="1" t="s">
        <v>59</v>
      </c>
      <c r="Y4050" s="1" t="s">
        <v>60</v>
      </c>
      <c r="Z4050" s="8">
        <v>49512</v>
      </c>
      <c r="AA4050" s="8" t="str">
        <f>TEXT(Table2[[#This Row],[Application_Date]],"yyy")</f>
        <v>2035</v>
      </c>
      <c r="AB4050" s="8" t="str">
        <f>TEXT(Table2[[#This Row],[Application_Date]],"mmmm")</f>
        <v>July</v>
      </c>
      <c r="AC4050" s="1" t="s">
        <v>61</v>
      </c>
      <c r="AD4050" s="1" t="s">
        <v>30</v>
      </c>
      <c r="AE4050" s="1" t="s">
        <v>62</v>
      </c>
    </row>
    <row r="4051" spans="1:31" x14ac:dyDescent="0.25">
      <c r="A4051" s="1" t="s">
        <v>8242</v>
      </c>
      <c r="B4051" s="1" t="str">
        <f>IF(COUNTIF($A$2:A4051,A4051)&gt;1,"Duplicate","Unique")</f>
        <v>Unique</v>
      </c>
      <c r="C4051" s="1" t="s">
        <v>8243</v>
      </c>
      <c r="D4051" s="1" t="s">
        <v>81</v>
      </c>
      <c r="E4051" s="1" t="str">
        <f t="shared" si="442"/>
        <v>Submitted</v>
      </c>
      <c r="F4051" s="1" t="s">
        <v>35</v>
      </c>
      <c r="G4051" s="1">
        <v>50</v>
      </c>
      <c r="H4051" s="1" t="s">
        <v>24</v>
      </c>
      <c r="I4051" s="1" t="s">
        <v>48</v>
      </c>
      <c r="J4051" s="1" t="s">
        <v>70</v>
      </c>
      <c r="K4051" s="4">
        <v>509435</v>
      </c>
      <c r="L4051" s="4" t="str">
        <f t="shared" si="443"/>
        <v>Submitted</v>
      </c>
      <c r="M4051" s="1">
        <v>615</v>
      </c>
      <c r="N4051" s="1" t="str">
        <f t="shared" si="444"/>
        <v>low_risk</v>
      </c>
      <c r="O4051" s="1" t="str">
        <f t="shared" si="445"/>
        <v>Excellent</v>
      </c>
      <c r="P4051" s="1" t="str">
        <f t="shared" si="446"/>
        <v>Submitted</v>
      </c>
      <c r="Q4051" s="1" t="str">
        <f t="shared" si="447"/>
        <v>Valid</v>
      </c>
      <c r="R4051" s="1" t="s">
        <v>70</v>
      </c>
      <c r="S4051" s="4">
        <v>1242780</v>
      </c>
      <c r="T4051" s="1">
        <v>17.93</v>
      </c>
      <c r="U4051" s="1">
        <v>60</v>
      </c>
      <c r="V4051" s="1">
        <v>20713</v>
      </c>
      <c r="W4051" s="4">
        <f t="shared" si="448"/>
        <v>1856920.45</v>
      </c>
      <c r="X4051" s="1" t="s">
        <v>105</v>
      </c>
      <c r="Y4051" s="1" t="s">
        <v>106</v>
      </c>
      <c r="Z4051" s="8">
        <v>49513</v>
      </c>
      <c r="AA4051" s="8" t="str">
        <f>TEXT(Table2[[#This Row],[Application_Date]],"yyy")</f>
        <v>2035</v>
      </c>
      <c r="AB4051" s="8" t="str">
        <f>TEXT(Table2[[#This Row],[Application_Date]],"mmmm")</f>
        <v>July</v>
      </c>
      <c r="AC4051" s="1" t="s">
        <v>52</v>
      </c>
      <c r="AD4051" s="1" t="s">
        <v>30</v>
      </c>
      <c r="AE4051" s="1" t="s">
        <v>31</v>
      </c>
    </row>
    <row r="4052" spans="1:31" x14ac:dyDescent="0.25">
      <c r="A4052" s="1" t="s">
        <v>8244</v>
      </c>
      <c r="B4052" s="1" t="str">
        <f>IF(COUNTIF($A$2:A4052,A4052)&gt;1,"Duplicate","Unique")</f>
        <v>Unique</v>
      </c>
      <c r="C4052" s="1" t="s">
        <v>8245</v>
      </c>
      <c r="D4052" s="1" t="s">
        <v>207</v>
      </c>
      <c r="E4052" s="1" t="str">
        <f t="shared" si="442"/>
        <v>Submitted</v>
      </c>
      <c r="F4052" s="1" t="s">
        <v>35</v>
      </c>
      <c r="G4052" s="1">
        <v>21</v>
      </c>
      <c r="H4052" s="1" t="s">
        <v>24</v>
      </c>
      <c r="I4052" s="1" t="s">
        <v>48</v>
      </c>
      <c r="J4052" s="1" t="s">
        <v>26</v>
      </c>
      <c r="K4052" s="4">
        <v>1789948</v>
      </c>
      <c r="L4052" s="4" t="str">
        <f t="shared" si="443"/>
        <v>Submitted</v>
      </c>
      <c r="M4052" s="1">
        <v>519</v>
      </c>
      <c r="N4052" s="1" t="str">
        <f t="shared" si="444"/>
        <v>High_risk</v>
      </c>
      <c r="O4052" s="1" t="str">
        <f t="shared" si="445"/>
        <v>Excellent</v>
      </c>
      <c r="P4052" s="1" t="str">
        <f t="shared" si="446"/>
        <v>Submitted</v>
      </c>
      <c r="Q4052" s="1" t="str">
        <f t="shared" si="447"/>
        <v>Valid</v>
      </c>
      <c r="R4052" s="1" t="s">
        <v>70</v>
      </c>
      <c r="S4052" s="4">
        <v>934750</v>
      </c>
      <c r="T4052" s="1">
        <v>16.14</v>
      </c>
      <c r="U4052" s="1">
        <v>12</v>
      </c>
      <c r="V4052" s="1">
        <v>77895.83</v>
      </c>
      <c r="W4052" s="4">
        <f t="shared" si="448"/>
        <v>1257284.2194080167</v>
      </c>
      <c r="X4052" s="1" t="s">
        <v>28</v>
      </c>
      <c r="Y4052" s="1" t="s">
        <v>29</v>
      </c>
      <c r="Z4052" s="8">
        <v>49514</v>
      </c>
      <c r="AA4052" s="8" t="str">
        <f>TEXT(Table2[[#This Row],[Application_Date]],"yyy")</f>
        <v>2035</v>
      </c>
      <c r="AB4052" s="8" t="str">
        <f>TEXT(Table2[[#This Row],[Application_Date]],"mmmm")</f>
        <v>July</v>
      </c>
      <c r="AC4052" s="1" t="s">
        <v>52</v>
      </c>
      <c r="AD4052" s="1" t="s">
        <v>42</v>
      </c>
      <c r="AE4052" s="1" t="s">
        <v>66</v>
      </c>
    </row>
    <row r="4053" spans="1:31" x14ac:dyDescent="0.25">
      <c r="A4053" s="1" t="s">
        <v>8246</v>
      </c>
      <c r="B4053" s="1" t="str">
        <f>IF(COUNTIF($A$2:A4053,A4053)&gt;1,"Duplicate","Unique")</f>
        <v>Unique</v>
      </c>
      <c r="C4053" s="1" t="s">
        <v>8247</v>
      </c>
      <c r="D4053" s="1" t="s">
        <v>454</v>
      </c>
      <c r="E4053" s="1" t="str">
        <f t="shared" si="442"/>
        <v>Submitted</v>
      </c>
      <c r="F4053" s="1" t="s">
        <v>35</v>
      </c>
      <c r="G4053" s="1">
        <v>22</v>
      </c>
      <c r="H4053" s="1" t="s">
        <v>36</v>
      </c>
      <c r="I4053" s="1" t="s">
        <v>25</v>
      </c>
      <c r="J4053" s="1" t="s">
        <v>37</v>
      </c>
      <c r="K4053" s="4">
        <v>-50000</v>
      </c>
      <c r="L4053" s="4" t="str">
        <f t="shared" si="443"/>
        <v>Submitted</v>
      </c>
      <c r="M4053" s="1">
        <v>429</v>
      </c>
      <c r="N4053" s="1" t="str">
        <f t="shared" si="444"/>
        <v>High_risk</v>
      </c>
      <c r="O4053" s="1" t="str">
        <f t="shared" si="445"/>
        <v>Excellent</v>
      </c>
      <c r="P4053" s="1" t="str">
        <f t="shared" si="446"/>
        <v>Submitted</v>
      </c>
      <c r="Q4053" s="1" t="str">
        <f t="shared" si="447"/>
        <v>Valid</v>
      </c>
      <c r="R4053" s="1" t="s">
        <v>27</v>
      </c>
      <c r="S4053" s="4">
        <v>1192680</v>
      </c>
      <c r="T4053" s="1">
        <v>14.28</v>
      </c>
      <c r="U4053" s="1">
        <v>120</v>
      </c>
      <c r="V4053" s="1">
        <v>9939</v>
      </c>
      <c r="W4053" s="4">
        <f t="shared" si="448"/>
        <v>1419289.2</v>
      </c>
      <c r="X4053" s="1" t="s">
        <v>85</v>
      </c>
      <c r="Y4053" s="1" t="s">
        <v>86</v>
      </c>
      <c r="Z4053" s="8">
        <v>49515</v>
      </c>
      <c r="AA4053" s="8" t="str">
        <f>TEXT(Table2[[#This Row],[Application_Date]],"yyy")</f>
        <v>2035</v>
      </c>
      <c r="AB4053" s="8" t="str">
        <f>TEXT(Table2[[#This Row],[Application_Date]],"mmmm")</f>
        <v>July</v>
      </c>
      <c r="AC4053" s="1" t="s">
        <v>61</v>
      </c>
      <c r="AD4053" s="1" t="s">
        <v>30</v>
      </c>
      <c r="AE4053" s="1" t="s">
        <v>62</v>
      </c>
    </row>
    <row r="4054" spans="1:31" x14ac:dyDescent="0.25">
      <c r="A4054" s="1" t="s">
        <v>8248</v>
      </c>
      <c r="B4054" s="1" t="str">
        <f>IF(COUNTIF($A$2:A4054,A4054)&gt;1,"Duplicate","Unique")</f>
        <v>Unique</v>
      </c>
      <c r="C4054" s="1" t="s">
        <v>8249</v>
      </c>
      <c r="D4054" s="1" t="s">
        <v>270</v>
      </c>
      <c r="E4054" s="1" t="str">
        <f t="shared" si="442"/>
        <v>Submitted</v>
      </c>
      <c r="F4054" s="1" t="s">
        <v>47</v>
      </c>
      <c r="G4054" s="1">
        <v>56</v>
      </c>
      <c r="H4054" s="1" t="s">
        <v>36</v>
      </c>
      <c r="I4054" s="1" t="s">
        <v>48</v>
      </c>
      <c r="J4054" s="1" t="s">
        <v>49</v>
      </c>
      <c r="K4054" s="4">
        <v>2451301</v>
      </c>
      <c r="L4054" s="4" t="str">
        <f t="shared" si="443"/>
        <v>Submitted</v>
      </c>
      <c r="M4054" s="1">
        <v>708</v>
      </c>
      <c r="N4054" s="1" t="str">
        <f t="shared" si="444"/>
        <v>low_risk</v>
      </c>
      <c r="O4054" s="1" t="str">
        <f t="shared" si="445"/>
        <v>Excellent</v>
      </c>
      <c r="P4054" s="1" t="str">
        <f t="shared" si="446"/>
        <v>Submitted</v>
      </c>
      <c r="Q4054" s="1" t="str">
        <f t="shared" si="447"/>
        <v>Valid</v>
      </c>
      <c r="R4054" s="1" t="s">
        <v>38</v>
      </c>
      <c r="S4054" s="4">
        <v>2756869</v>
      </c>
      <c r="T4054" s="1">
        <v>18.66</v>
      </c>
      <c r="U4054" s="1">
        <v>36</v>
      </c>
      <c r="V4054" s="1">
        <v>76579.69</v>
      </c>
      <c r="W4054" s="4">
        <f t="shared" si="448"/>
        <v>4286931.2950000083</v>
      </c>
      <c r="X4054" s="1" t="s">
        <v>95</v>
      </c>
      <c r="Y4054" s="1" t="s">
        <v>96</v>
      </c>
      <c r="Z4054" s="8">
        <v>49516</v>
      </c>
      <c r="AA4054" s="8" t="str">
        <f>TEXT(Table2[[#This Row],[Application_Date]],"yyy")</f>
        <v>2035</v>
      </c>
      <c r="AB4054" s="8" t="str">
        <f>TEXT(Table2[[#This Row],[Application_Date]],"mmmm")</f>
        <v>July</v>
      </c>
      <c r="AC4054" s="1" t="s">
        <v>52</v>
      </c>
      <c r="AD4054" s="1" t="s">
        <v>42</v>
      </c>
      <c r="AE4054" s="1" t="s">
        <v>31</v>
      </c>
    </row>
    <row r="4055" spans="1:31" x14ac:dyDescent="0.25">
      <c r="A4055" s="1" t="s">
        <v>8250</v>
      </c>
      <c r="B4055" s="1" t="str">
        <f>IF(COUNTIF($A$2:A4055,A4055)&gt;1,"Duplicate","Unique")</f>
        <v>Unique</v>
      </c>
      <c r="C4055" s="1" t="s">
        <v>8251</v>
      </c>
      <c r="D4055" s="1" t="s">
        <v>433</v>
      </c>
      <c r="E4055" s="1" t="str">
        <f t="shared" si="442"/>
        <v>Submitted</v>
      </c>
      <c r="F4055" s="1" t="s">
        <v>47</v>
      </c>
      <c r="G4055" s="1">
        <v>31</v>
      </c>
      <c r="H4055" s="1" t="s">
        <v>24</v>
      </c>
      <c r="I4055" s="1" t="s">
        <v>48</v>
      </c>
      <c r="J4055" s="1" t="s">
        <v>70</v>
      </c>
      <c r="K4055" s="4">
        <v>2316845</v>
      </c>
      <c r="L4055" s="4" t="str">
        <f t="shared" si="443"/>
        <v>Submitted</v>
      </c>
      <c r="M4055" s="1">
        <v>767</v>
      </c>
      <c r="N4055" s="1" t="str">
        <f t="shared" si="444"/>
        <v>medium_risk</v>
      </c>
      <c r="O4055" s="1" t="str">
        <f t="shared" si="445"/>
        <v>Excellent</v>
      </c>
      <c r="P4055" s="1" t="str">
        <f t="shared" si="446"/>
        <v>Submitted</v>
      </c>
      <c r="Q4055" s="1" t="str">
        <f t="shared" si="447"/>
        <v>Valid</v>
      </c>
      <c r="R4055" s="1" t="s">
        <v>70</v>
      </c>
      <c r="S4055" s="4">
        <v>1672021</v>
      </c>
      <c r="T4055" s="1">
        <v>17.82</v>
      </c>
      <c r="U4055" s="1">
        <v>36</v>
      </c>
      <c r="V4055" s="1">
        <v>46445.03</v>
      </c>
      <c r="W4055" s="4">
        <f t="shared" si="448"/>
        <v>2482951.1850000145</v>
      </c>
      <c r="X4055" s="1" t="s">
        <v>95</v>
      </c>
      <c r="Y4055" s="1" t="s">
        <v>96</v>
      </c>
      <c r="Z4055" s="8">
        <v>49517</v>
      </c>
      <c r="AA4055" s="8" t="str">
        <f>TEXT(Table2[[#This Row],[Application_Date]],"yyy")</f>
        <v>2035</v>
      </c>
      <c r="AB4055" s="8" t="str">
        <f>TEXT(Table2[[#This Row],[Application_Date]],"mmmm")</f>
        <v>July</v>
      </c>
      <c r="AC4055" s="1" t="s">
        <v>41</v>
      </c>
      <c r="AD4055" s="1" t="s">
        <v>42</v>
      </c>
      <c r="AE4055" s="1" t="s">
        <v>62</v>
      </c>
    </row>
    <row r="4056" spans="1:31" x14ac:dyDescent="0.25">
      <c r="A4056" s="1" t="s">
        <v>8252</v>
      </c>
      <c r="B4056" s="1" t="str">
        <f>IF(COUNTIF($A$2:A4056,A4056)&gt;1,"Duplicate","Unique")</f>
        <v>Unique</v>
      </c>
      <c r="C4056" s="1" t="s">
        <v>8253</v>
      </c>
      <c r="D4056" s="1" t="s">
        <v>234</v>
      </c>
      <c r="E4056" s="1" t="str">
        <f t="shared" si="442"/>
        <v>Submitted</v>
      </c>
      <c r="F4056" s="1" t="s">
        <v>35</v>
      </c>
      <c r="G4056" s="1">
        <v>25</v>
      </c>
      <c r="H4056" s="1" t="s">
        <v>24</v>
      </c>
      <c r="I4056" s="1" t="s">
        <v>25</v>
      </c>
      <c r="J4056" s="1" t="s">
        <v>26</v>
      </c>
      <c r="K4056" s="4">
        <v>1980898</v>
      </c>
      <c r="L4056" s="4" t="str">
        <f t="shared" si="443"/>
        <v>Submitted</v>
      </c>
      <c r="M4056" s="1">
        <v>708</v>
      </c>
      <c r="N4056" s="1" t="str">
        <f t="shared" si="444"/>
        <v>low_risk</v>
      </c>
      <c r="O4056" s="1" t="str">
        <f t="shared" si="445"/>
        <v>Excellent</v>
      </c>
      <c r="P4056" s="1" t="str">
        <f t="shared" si="446"/>
        <v>Submitted</v>
      </c>
      <c r="Q4056" s="1" t="str">
        <f t="shared" si="447"/>
        <v>Valid</v>
      </c>
      <c r="R4056" s="1" t="s">
        <v>70</v>
      </c>
      <c r="S4056" s="4">
        <v>3824057</v>
      </c>
      <c r="T4056" s="1">
        <v>13.68</v>
      </c>
      <c r="U4056" s="1">
        <v>60</v>
      </c>
      <c r="V4056" s="1">
        <v>63734.28</v>
      </c>
      <c r="W4056" s="4">
        <f t="shared" si="448"/>
        <v>4359424.9799999995</v>
      </c>
      <c r="X4056" s="1" t="s">
        <v>59</v>
      </c>
      <c r="Y4056" s="1" t="s">
        <v>60</v>
      </c>
      <c r="Z4056" s="8">
        <v>49518</v>
      </c>
      <c r="AA4056" s="8" t="str">
        <f>TEXT(Table2[[#This Row],[Application_Date]],"yyy")</f>
        <v>2035</v>
      </c>
      <c r="AB4056" s="8" t="str">
        <f>TEXT(Table2[[#This Row],[Application_Date]],"mmmm")</f>
        <v>July</v>
      </c>
      <c r="AC4056" s="1" t="s">
        <v>61</v>
      </c>
      <c r="AD4056" s="1" t="s">
        <v>42</v>
      </c>
      <c r="AE4056" s="1" t="s">
        <v>66</v>
      </c>
    </row>
    <row r="4057" spans="1:31" x14ac:dyDescent="0.25">
      <c r="A4057" s="1" t="s">
        <v>8254</v>
      </c>
      <c r="B4057" s="1" t="str">
        <f>IF(COUNTIF($A$2:A4057,A4057)&gt;1,"Duplicate","Unique")</f>
        <v>Unique</v>
      </c>
      <c r="C4057" s="1" t="s">
        <v>8255</v>
      </c>
      <c r="D4057" s="1" t="s">
        <v>373</v>
      </c>
      <c r="E4057" s="1" t="str">
        <f t="shared" si="442"/>
        <v>Submitted</v>
      </c>
      <c r="F4057" s="1" t="s">
        <v>35</v>
      </c>
      <c r="G4057" s="1">
        <v>19</v>
      </c>
      <c r="H4057" s="1" t="s">
        <v>24</v>
      </c>
      <c r="I4057" s="1" t="s">
        <v>48</v>
      </c>
      <c r="J4057" s="1" t="s">
        <v>49</v>
      </c>
      <c r="K4057" s="4">
        <v>611021</v>
      </c>
      <c r="L4057" s="4" t="str">
        <f t="shared" si="443"/>
        <v>Submitted</v>
      </c>
      <c r="M4057" s="1">
        <v>405</v>
      </c>
      <c r="N4057" s="1" t="str">
        <f t="shared" si="444"/>
        <v>High_risk</v>
      </c>
      <c r="O4057" s="1" t="str">
        <f t="shared" si="445"/>
        <v>Excellent</v>
      </c>
      <c r="P4057" s="1" t="str">
        <f t="shared" si="446"/>
        <v>Submitted</v>
      </c>
      <c r="Q4057" s="1" t="str">
        <f t="shared" si="447"/>
        <v>Valid</v>
      </c>
      <c r="R4057" s="1" t="s">
        <v>82</v>
      </c>
      <c r="S4057" s="4">
        <v>4346894</v>
      </c>
      <c r="T4057" s="1">
        <v>13.85</v>
      </c>
      <c r="U4057" s="1">
        <v>36</v>
      </c>
      <c r="V4057" s="1">
        <v>120747.06</v>
      </c>
      <c r="W4057" s="4">
        <f t="shared" si="448"/>
        <v>5017040.1583383735</v>
      </c>
      <c r="X4057" s="1" t="s">
        <v>50</v>
      </c>
      <c r="Y4057" s="1" t="s">
        <v>51</v>
      </c>
      <c r="Z4057" s="8">
        <v>49519</v>
      </c>
      <c r="AA4057" s="8" t="str">
        <f>TEXT(Table2[[#This Row],[Application_Date]],"yyy")</f>
        <v>2035</v>
      </c>
      <c r="AB4057" s="8" t="str">
        <f>TEXT(Table2[[#This Row],[Application_Date]],"mmmm")</f>
        <v>July</v>
      </c>
      <c r="AC4057" s="1" t="s">
        <v>52</v>
      </c>
      <c r="AD4057" s="1" t="s">
        <v>42</v>
      </c>
      <c r="AE4057" s="1" t="s">
        <v>66</v>
      </c>
    </row>
    <row r="4058" spans="1:31" x14ac:dyDescent="0.25">
      <c r="A4058" s="1" t="s">
        <v>8256</v>
      </c>
      <c r="B4058" s="1" t="str">
        <f>IF(COUNTIF($A$2:A4058,A4058)&gt;1,"Duplicate","Unique")</f>
        <v>Unique</v>
      </c>
      <c r="C4058" s="1" t="s">
        <v>8257</v>
      </c>
      <c r="D4058" s="1" t="s">
        <v>172</v>
      </c>
      <c r="E4058" s="1" t="str">
        <f t="shared" si="442"/>
        <v>Submitted</v>
      </c>
      <c r="F4058" s="1" t="s">
        <v>47</v>
      </c>
      <c r="G4058" s="1">
        <v>61</v>
      </c>
      <c r="H4058" s="1" t="s">
        <v>36</v>
      </c>
      <c r="I4058" s="1" t="s">
        <v>48</v>
      </c>
      <c r="J4058" s="1" t="s">
        <v>49</v>
      </c>
      <c r="K4058" s="4">
        <v>1870759</v>
      </c>
      <c r="L4058" s="4" t="str">
        <f t="shared" si="443"/>
        <v>Submitted</v>
      </c>
      <c r="M4058" s="1">
        <v>681</v>
      </c>
      <c r="N4058" s="1" t="str">
        <f t="shared" si="444"/>
        <v>low_risk</v>
      </c>
      <c r="O4058" s="1" t="str">
        <f t="shared" si="445"/>
        <v>Excellent</v>
      </c>
      <c r="P4058" s="1" t="str">
        <f t="shared" si="446"/>
        <v>Submitted</v>
      </c>
      <c r="Q4058" s="1" t="str">
        <f t="shared" si="447"/>
        <v>Valid</v>
      </c>
      <c r="R4058" s="1" t="s">
        <v>6</v>
      </c>
      <c r="S4058" s="4">
        <v>4000845</v>
      </c>
      <c r="T4058" s="1">
        <v>10.07</v>
      </c>
      <c r="U4058" s="1">
        <v>24</v>
      </c>
      <c r="V4058" s="1">
        <v>166701.88</v>
      </c>
      <c r="W4058" s="4">
        <f t="shared" si="448"/>
        <v>3357377.2590597263</v>
      </c>
      <c r="X4058" s="1" t="s">
        <v>95</v>
      </c>
      <c r="Y4058" s="1" t="s">
        <v>96</v>
      </c>
      <c r="Z4058" s="8">
        <v>49520</v>
      </c>
      <c r="AA4058" s="8" t="str">
        <f>TEXT(Table2[[#This Row],[Application_Date]],"yyy")</f>
        <v>2035</v>
      </c>
      <c r="AB4058" s="8" t="str">
        <f>TEXT(Table2[[#This Row],[Application_Date]],"mmmm")</f>
        <v>July</v>
      </c>
      <c r="AC4058" s="1" t="s">
        <v>41</v>
      </c>
      <c r="AD4058" s="1" t="s">
        <v>42</v>
      </c>
      <c r="AE4058" s="1" t="s">
        <v>43</v>
      </c>
    </row>
    <row r="4059" spans="1:31" x14ac:dyDescent="0.25">
      <c r="A4059" s="1" t="s">
        <v>8258</v>
      </c>
      <c r="B4059" s="1" t="str">
        <f>IF(COUNTIF($A$2:A4059,A4059)&gt;1,"Duplicate","Unique")</f>
        <v>Unique</v>
      </c>
      <c r="C4059" s="1" t="s">
        <v>8259</v>
      </c>
      <c r="D4059" s="1" t="s">
        <v>151</v>
      </c>
      <c r="E4059" s="1" t="str">
        <f t="shared" si="442"/>
        <v>Submitted</v>
      </c>
      <c r="F4059" s="1" t="s">
        <v>35</v>
      </c>
      <c r="G4059" s="1">
        <v>44</v>
      </c>
      <c r="H4059" s="1" t="s">
        <v>24</v>
      </c>
      <c r="I4059" s="1" t="s">
        <v>25</v>
      </c>
      <c r="J4059" s="1" t="s">
        <v>26</v>
      </c>
      <c r="K4059" s="4">
        <v>1918925</v>
      </c>
      <c r="L4059" s="4" t="str">
        <f t="shared" si="443"/>
        <v>Submitted</v>
      </c>
      <c r="M4059" s="1">
        <v>673</v>
      </c>
      <c r="N4059" s="1" t="str">
        <f t="shared" si="444"/>
        <v>low_risk</v>
      </c>
      <c r="O4059" s="1" t="str">
        <f t="shared" si="445"/>
        <v>Excellent</v>
      </c>
      <c r="P4059" s="1" t="str">
        <f t="shared" si="446"/>
        <v>Submitted</v>
      </c>
      <c r="Q4059" s="1" t="str">
        <f t="shared" si="447"/>
        <v>Valid</v>
      </c>
      <c r="R4059" s="1" t="s">
        <v>82</v>
      </c>
      <c r="S4059" s="4">
        <v>4188627</v>
      </c>
      <c r="T4059" s="1">
        <v>8.31</v>
      </c>
      <c r="U4059" s="1">
        <v>120</v>
      </c>
      <c r="V4059" s="1">
        <v>34905.22</v>
      </c>
      <c r="W4059" s="4">
        <f t="shared" si="448"/>
        <v>2900624.1975000002</v>
      </c>
      <c r="X4059" s="1" t="s">
        <v>39</v>
      </c>
      <c r="Y4059" s="1" t="s">
        <v>40</v>
      </c>
      <c r="Z4059" s="8">
        <v>49521</v>
      </c>
      <c r="AA4059" s="8" t="str">
        <f>TEXT(Table2[[#This Row],[Application_Date]],"yyy")</f>
        <v>2035</v>
      </c>
      <c r="AB4059" s="8" t="str">
        <f>TEXT(Table2[[#This Row],[Application_Date]],"mmmm")</f>
        <v>July</v>
      </c>
      <c r="AC4059" s="1" t="s">
        <v>52</v>
      </c>
      <c r="AD4059" s="1" t="s">
        <v>42</v>
      </c>
      <c r="AE4059" s="1" t="s">
        <v>31</v>
      </c>
    </row>
    <row r="4060" spans="1:31" x14ac:dyDescent="0.25">
      <c r="A4060" s="1" t="s">
        <v>8260</v>
      </c>
      <c r="B4060" s="1" t="str">
        <f>IF(COUNTIF($A$2:A4060,A4060)&gt;1,"Duplicate","Unique")</f>
        <v>Unique</v>
      </c>
      <c r="C4060" s="1" t="s">
        <v>8261</v>
      </c>
      <c r="D4060" s="1" t="s">
        <v>145</v>
      </c>
      <c r="E4060" s="1" t="str">
        <f t="shared" si="442"/>
        <v>Submitted</v>
      </c>
      <c r="F4060" s="1" t="s">
        <v>35</v>
      </c>
      <c r="G4060" s="1">
        <v>26</v>
      </c>
      <c r="H4060" s="1" t="s">
        <v>24</v>
      </c>
      <c r="I4060" s="1" t="s">
        <v>48</v>
      </c>
      <c r="J4060" s="1" t="s">
        <v>37</v>
      </c>
      <c r="K4060" s="4">
        <v>1348057</v>
      </c>
      <c r="L4060" s="4" t="str">
        <f t="shared" si="443"/>
        <v>Submitted</v>
      </c>
      <c r="M4060" s="1">
        <v>659</v>
      </c>
      <c r="N4060" s="1" t="str">
        <f t="shared" si="444"/>
        <v>low_risk</v>
      </c>
      <c r="O4060" s="1" t="str">
        <f t="shared" si="445"/>
        <v>Excellent</v>
      </c>
      <c r="P4060" s="1" t="str">
        <f t="shared" si="446"/>
        <v>Submitted</v>
      </c>
      <c r="Q4060" s="1" t="str">
        <f t="shared" si="447"/>
        <v>Valid</v>
      </c>
      <c r="R4060" s="1" t="s">
        <v>82</v>
      </c>
      <c r="S4060" s="4">
        <v>2137482</v>
      </c>
      <c r="T4060" s="1">
        <v>18.55</v>
      </c>
      <c r="U4060" s="1">
        <v>180</v>
      </c>
      <c r="V4060" s="1">
        <v>11874.9</v>
      </c>
      <c r="W4060" s="4">
        <f t="shared" si="448"/>
        <v>3304190.9250000003</v>
      </c>
      <c r="X4060" s="1" t="s">
        <v>105</v>
      </c>
      <c r="Y4060" s="1" t="s">
        <v>106</v>
      </c>
      <c r="Z4060" s="8">
        <v>49522</v>
      </c>
      <c r="AA4060" s="8" t="str">
        <f>TEXT(Table2[[#This Row],[Application_Date]],"yyy")</f>
        <v>2035</v>
      </c>
      <c r="AB4060" s="8" t="str">
        <f>TEXT(Table2[[#This Row],[Application_Date]],"mmmm")</f>
        <v>August</v>
      </c>
      <c r="AC4060" s="1" t="s">
        <v>61</v>
      </c>
      <c r="AD4060" s="1" t="s">
        <v>42</v>
      </c>
      <c r="AE4060" s="1" t="s">
        <v>66</v>
      </c>
    </row>
    <row r="4061" spans="1:31" x14ac:dyDescent="0.25">
      <c r="A4061" s="1" t="s">
        <v>8262</v>
      </c>
      <c r="B4061" s="1" t="str">
        <f>IF(COUNTIF($A$2:A4061,A4061)&gt;1,"Duplicate","Unique")</f>
        <v>Unique</v>
      </c>
      <c r="C4061" s="1" t="s">
        <v>8263</v>
      </c>
      <c r="D4061" s="1" t="s">
        <v>78</v>
      </c>
      <c r="E4061" s="1" t="str">
        <f t="shared" si="442"/>
        <v>Submitted</v>
      </c>
      <c r="F4061" s="1" t="s">
        <v>35</v>
      </c>
      <c r="G4061" s="1">
        <v>23</v>
      </c>
      <c r="H4061" s="1" t="s">
        <v>36</v>
      </c>
      <c r="I4061" s="1" t="s">
        <v>48</v>
      </c>
      <c r="J4061" s="1" t="s">
        <v>70</v>
      </c>
      <c r="K4061" s="4">
        <v>1766335</v>
      </c>
      <c r="L4061" s="4" t="str">
        <f t="shared" si="443"/>
        <v>Submitted</v>
      </c>
      <c r="M4061" s="1">
        <v>779</v>
      </c>
      <c r="N4061" s="1" t="str">
        <f t="shared" si="444"/>
        <v>medium_risk</v>
      </c>
      <c r="O4061" s="1" t="str">
        <f t="shared" si="445"/>
        <v>Excellent</v>
      </c>
      <c r="P4061" s="1" t="str">
        <f t="shared" si="446"/>
        <v>Submitted</v>
      </c>
      <c r="Q4061" s="1" t="str">
        <f t="shared" si="447"/>
        <v>Valid</v>
      </c>
      <c r="R4061" s="1" t="s">
        <v>38</v>
      </c>
      <c r="S4061" s="4">
        <v>824787</v>
      </c>
      <c r="T4061" s="1">
        <v>7.28</v>
      </c>
      <c r="U4061" s="1">
        <v>24</v>
      </c>
      <c r="V4061" s="1">
        <v>34366.120000000003</v>
      </c>
      <c r="W4061" s="4">
        <f t="shared" si="448"/>
        <v>500376.49581411952</v>
      </c>
      <c r="X4061" s="1" t="s">
        <v>28</v>
      </c>
      <c r="Y4061" s="1" t="s">
        <v>29</v>
      </c>
      <c r="Z4061" s="8">
        <v>49523</v>
      </c>
      <c r="AA4061" s="8" t="str">
        <f>TEXT(Table2[[#This Row],[Application_Date]],"yyy")</f>
        <v>2035</v>
      </c>
      <c r="AB4061" s="8" t="str">
        <f>TEXT(Table2[[#This Row],[Application_Date]],"mmmm")</f>
        <v>August</v>
      </c>
      <c r="AC4061" s="1" t="s">
        <v>61</v>
      </c>
      <c r="AD4061" s="1" t="s">
        <v>30</v>
      </c>
      <c r="AE4061" s="1" t="s">
        <v>43</v>
      </c>
    </row>
    <row r="4062" spans="1:31" x14ac:dyDescent="0.25">
      <c r="A4062" s="1" t="s">
        <v>8264</v>
      </c>
      <c r="B4062" s="1" t="str">
        <f>IF(COUNTIF($A$2:A4062,A4062)&gt;1,"Duplicate","Unique")</f>
        <v>Unique</v>
      </c>
      <c r="C4062" s="1" t="s">
        <v>8265</v>
      </c>
      <c r="D4062" s="1" t="s">
        <v>325</v>
      </c>
      <c r="E4062" s="1" t="str">
        <f t="shared" si="442"/>
        <v>Submitted</v>
      </c>
      <c r="F4062" s="1" t="s">
        <v>47</v>
      </c>
      <c r="G4062" s="1">
        <v>46</v>
      </c>
      <c r="H4062" s="1" t="s">
        <v>24</v>
      </c>
      <c r="I4062" s="1" t="s">
        <v>25</v>
      </c>
      <c r="J4062" s="1" t="s">
        <v>70</v>
      </c>
      <c r="K4062" s="4">
        <v>445372</v>
      </c>
      <c r="L4062" s="4" t="str">
        <f t="shared" si="443"/>
        <v>Submitted</v>
      </c>
      <c r="M4062" s="1">
        <v>585</v>
      </c>
      <c r="N4062" s="1" t="str">
        <f t="shared" si="444"/>
        <v>High_risk</v>
      </c>
      <c r="O4062" s="1" t="str">
        <f t="shared" si="445"/>
        <v>Excellent</v>
      </c>
      <c r="P4062" s="1" t="str">
        <f t="shared" si="446"/>
        <v>Submitted</v>
      </c>
      <c r="Q4062" s="1" t="str">
        <f t="shared" si="447"/>
        <v>Valid</v>
      </c>
      <c r="R4062" s="1" t="s">
        <v>70</v>
      </c>
      <c r="S4062" s="4">
        <v>1617490</v>
      </c>
      <c r="T4062" s="1">
        <v>13.35</v>
      </c>
      <c r="U4062" s="1">
        <v>12</v>
      </c>
      <c r="V4062" s="1">
        <v>134790.82999999999</v>
      </c>
      <c r="W4062" s="4">
        <f t="shared" si="448"/>
        <v>1799685.4681616379</v>
      </c>
      <c r="X4062" s="1" t="s">
        <v>95</v>
      </c>
      <c r="Y4062" s="1" t="s">
        <v>96</v>
      </c>
      <c r="Z4062" s="8">
        <v>49524</v>
      </c>
      <c r="AA4062" s="8" t="str">
        <f>TEXT(Table2[[#This Row],[Application_Date]],"yyy")</f>
        <v>2035</v>
      </c>
      <c r="AB4062" s="8" t="str">
        <f>TEXT(Table2[[#This Row],[Application_Date]],"mmmm")</f>
        <v>August</v>
      </c>
      <c r="AC4062" s="1" t="s">
        <v>52</v>
      </c>
      <c r="AD4062" s="1" t="s">
        <v>42</v>
      </c>
      <c r="AE4062" s="1" t="s">
        <v>62</v>
      </c>
    </row>
    <row r="4063" spans="1:31" x14ac:dyDescent="0.25">
      <c r="A4063" s="1" t="s">
        <v>8266</v>
      </c>
      <c r="B4063" s="1" t="str">
        <f>IF(COUNTIF($A$2:A4063,A4063)&gt;1,"Duplicate","Unique")</f>
        <v>Unique</v>
      </c>
      <c r="C4063" s="1" t="s">
        <v>8267</v>
      </c>
      <c r="D4063" s="1" t="s">
        <v>638</v>
      </c>
      <c r="E4063" s="1" t="str">
        <f t="shared" si="442"/>
        <v>Submitted</v>
      </c>
      <c r="F4063" s="1" t="s">
        <v>47</v>
      </c>
      <c r="G4063" s="1">
        <v>52</v>
      </c>
      <c r="H4063" s="1" t="s">
        <v>36</v>
      </c>
      <c r="I4063" s="1" t="s">
        <v>48</v>
      </c>
      <c r="J4063" s="1" t="s">
        <v>26</v>
      </c>
      <c r="K4063" s="4">
        <v>884895</v>
      </c>
      <c r="L4063" s="4" t="str">
        <f t="shared" si="443"/>
        <v>Submitted</v>
      </c>
      <c r="M4063" s="1">
        <v>321</v>
      </c>
      <c r="N4063" s="1" t="str">
        <f t="shared" si="444"/>
        <v>High_risk</v>
      </c>
      <c r="O4063" s="1" t="str">
        <f t="shared" si="445"/>
        <v>Excellent</v>
      </c>
      <c r="P4063" s="1" t="str">
        <f t="shared" si="446"/>
        <v>Submitted</v>
      </c>
      <c r="Q4063" s="1" t="str">
        <f t="shared" si="447"/>
        <v>Valid</v>
      </c>
      <c r="R4063" s="1" t="s">
        <v>82</v>
      </c>
      <c r="S4063" s="4">
        <v>397237</v>
      </c>
      <c r="T4063" s="1">
        <v>18.34</v>
      </c>
      <c r="U4063" s="1">
        <v>36</v>
      </c>
      <c r="V4063" s="1">
        <v>11034.36</v>
      </c>
      <c r="W4063" s="4">
        <f t="shared" si="448"/>
        <v>607110.5483333352</v>
      </c>
      <c r="X4063" s="1" t="s">
        <v>105</v>
      </c>
      <c r="Y4063" s="1" t="s">
        <v>106</v>
      </c>
      <c r="Z4063" s="8">
        <v>49525</v>
      </c>
      <c r="AA4063" s="8" t="str">
        <f>TEXT(Table2[[#This Row],[Application_Date]],"yyy")</f>
        <v>2035</v>
      </c>
      <c r="AB4063" s="8" t="str">
        <f>TEXT(Table2[[#This Row],[Application_Date]],"mmmm")</f>
        <v>August</v>
      </c>
      <c r="AC4063" s="1" t="s">
        <v>52</v>
      </c>
      <c r="AD4063" s="1" t="s">
        <v>30</v>
      </c>
      <c r="AE4063" s="1" t="s">
        <v>31</v>
      </c>
    </row>
    <row r="4064" spans="1:31" x14ac:dyDescent="0.25">
      <c r="A4064" s="1" t="s">
        <v>8268</v>
      </c>
      <c r="B4064" s="1" t="str">
        <f>IF(COUNTIF($A$2:A4064,A4064)&gt;1,"Duplicate","Unique")</f>
        <v>Unique</v>
      </c>
      <c r="C4064" s="1" t="s">
        <v>8269</v>
      </c>
      <c r="D4064" s="1" t="s">
        <v>145</v>
      </c>
      <c r="E4064" s="1" t="str">
        <f t="shared" si="442"/>
        <v>Submitted</v>
      </c>
      <c r="F4064" s="1" t="s">
        <v>47</v>
      </c>
      <c r="G4064" s="1">
        <v>39</v>
      </c>
      <c r="H4064" s="1" t="s">
        <v>24</v>
      </c>
      <c r="I4064" s="1" t="s">
        <v>25</v>
      </c>
      <c r="J4064" s="1" t="s">
        <v>49</v>
      </c>
      <c r="K4064" s="4">
        <v>269189</v>
      </c>
      <c r="L4064" s="4" t="str">
        <f t="shared" si="443"/>
        <v>Submitted</v>
      </c>
      <c r="M4064" s="1">
        <v>654</v>
      </c>
      <c r="N4064" s="1" t="str">
        <f t="shared" si="444"/>
        <v>low_risk</v>
      </c>
      <c r="O4064" s="1" t="str">
        <f t="shared" si="445"/>
        <v>Excellent</v>
      </c>
      <c r="P4064" s="1" t="str">
        <f t="shared" si="446"/>
        <v>Submitted</v>
      </c>
      <c r="Q4064" s="1" t="str">
        <f t="shared" si="447"/>
        <v>Valid</v>
      </c>
      <c r="R4064" s="1" t="s">
        <v>70</v>
      </c>
      <c r="S4064" s="4">
        <v>4985252</v>
      </c>
      <c r="T4064" s="1">
        <v>14.6</v>
      </c>
      <c r="U4064" s="1">
        <v>120</v>
      </c>
      <c r="V4064" s="1">
        <v>41543.769999999997</v>
      </c>
      <c r="W4064" s="4">
        <f t="shared" si="448"/>
        <v>6065389.9333333327</v>
      </c>
      <c r="X4064" s="1" t="s">
        <v>28</v>
      </c>
      <c r="Y4064" s="1" t="s">
        <v>29</v>
      </c>
      <c r="Z4064" s="8">
        <v>49526</v>
      </c>
      <c r="AA4064" s="8" t="str">
        <f>TEXT(Table2[[#This Row],[Application_Date]],"yyy")</f>
        <v>2035</v>
      </c>
      <c r="AB4064" s="8" t="str">
        <f>TEXT(Table2[[#This Row],[Application_Date]],"mmmm")</f>
        <v>August</v>
      </c>
      <c r="AC4064" s="1" t="s">
        <v>61</v>
      </c>
      <c r="AD4064" s="1" t="s">
        <v>42</v>
      </c>
      <c r="AE4064" s="1" t="s">
        <v>66</v>
      </c>
    </row>
    <row r="4065" spans="1:31" x14ac:dyDescent="0.25">
      <c r="A4065" s="1" t="s">
        <v>8270</v>
      </c>
      <c r="B4065" s="1" t="str">
        <f>IF(COUNTIF($A$2:A4065,A4065)&gt;1,"Duplicate","Unique")</f>
        <v>Unique</v>
      </c>
      <c r="C4065" s="1" t="s">
        <v>8271</v>
      </c>
      <c r="D4065" s="1" t="s">
        <v>169</v>
      </c>
      <c r="E4065" s="1" t="str">
        <f t="shared" si="442"/>
        <v>Submitted</v>
      </c>
      <c r="F4065" s="1" t="s">
        <v>35</v>
      </c>
      <c r="G4065" s="1">
        <v>63</v>
      </c>
      <c r="H4065" s="1" t="s">
        <v>24</v>
      </c>
      <c r="I4065" s="1" t="s">
        <v>48</v>
      </c>
      <c r="J4065" s="1" t="s">
        <v>26</v>
      </c>
      <c r="K4065" s="4">
        <v>2049065</v>
      </c>
      <c r="L4065" s="4" t="str">
        <f t="shared" si="443"/>
        <v>Submitted</v>
      </c>
      <c r="M4065" s="1">
        <v>691</v>
      </c>
      <c r="N4065" s="1" t="str">
        <f t="shared" si="444"/>
        <v>low_risk</v>
      </c>
      <c r="O4065" s="1" t="str">
        <f t="shared" si="445"/>
        <v>Excellent</v>
      </c>
      <c r="P4065" s="1" t="str">
        <f t="shared" si="446"/>
        <v>Submitted</v>
      </c>
      <c r="Q4065" s="1" t="str">
        <f t="shared" si="447"/>
        <v>Valid</v>
      </c>
      <c r="R4065" s="1" t="s">
        <v>6</v>
      </c>
      <c r="S4065" s="4">
        <v>3735769</v>
      </c>
      <c r="T4065" s="1">
        <v>13.38</v>
      </c>
      <c r="U4065" s="1">
        <v>12</v>
      </c>
      <c r="V4065" s="1">
        <v>311314.08</v>
      </c>
      <c r="W4065" s="4">
        <f t="shared" si="448"/>
        <v>4165902.4125958919</v>
      </c>
      <c r="X4065" s="1" t="s">
        <v>59</v>
      </c>
      <c r="Y4065" s="1" t="s">
        <v>60</v>
      </c>
      <c r="Z4065" s="8">
        <v>49527</v>
      </c>
      <c r="AA4065" s="8" t="str">
        <f>TEXT(Table2[[#This Row],[Application_Date]],"yyy")</f>
        <v>2035</v>
      </c>
      <c r="AB4065" s="8" t="str">
        <f>TEXT(Table2[[#This Row],[Application_Date]],"mmmm")</f>
        <v>August</v>
      </c>
      <c r="AC4065" s="1" t="s">
        <v>52</v>
      </c>
      <c r="AD4065" s="1" t="s">
        <v>30</v>
      </c>
      <c r="AE4065" s="1" t="s">
        <v>62</v>
      </c>
    </row>
    <row r="4066" spans="1:31" x14ac:dyDescent="0.25">
      <c r="A4066" s="1" t="s">
        <v>8272</v>
      </c>
      <c r="B4066" s="1" t="str">
        <f>IF(COUNTIF($A$2:A4066,A4066)&gt;1,"Duplicate","Unique")</f>
        <v>Unique</v>
      </c>
      <c r="C4066" s="1" t="s">
        <v>8273</v>
      </c>
      <c r="D4066" s="1" t="s">
        <v>433</v>
      </c>
      <c r="E4066" s="1" t="str">
        <f t="shared" si="442"/>
        <v>Submitted</v>
      </c>
      <c r="F4066" s="1" t="s">
        <v>35</v>
      </c>
      <c r="G4066" s="1">
        <v>43</v>
      </c>
      <c r="H4066" s="1" t="s">
        <v>24</v>
      </c>
      <c r="I4066" s="1" t="s">
        <v>48</v>
      </c>
      <c r="J4066" s="1" t="s">
        <v>70</v>
      </c>
      <c r="K4066" s="4">
        <v>1388762</v>
      </c>
      <c r="L4066" s="4" t="str">
        <f t="shared" si="443"/>
        <v>Submitted</v>
      </c>
      <c r="M4066" s="1">
        <v>814</v>
      </c>
      <c r="N4066" s="1" t="str">
        <f t="shared" si="444"/>
        <v>medium_risk</v>
      </c>
      <c r="O4066" s="1" t="str">
        <f t="shared" si="445"/>
        <v>Excellent</v>
      </c>
      <c r="P4066" s="1" t="str">
        <f t="shared" si="446"/>
        <v>Submitted</v>
      </c>
      <c r="Q4066" s="1" t="str">
        <f t="shared" si="447"/>
        <v>Valid</v>
      </c>
      <c r="R4066" s="1" t="s">
        <v>82</v>
      </c>
      <c r="S4066" s="4">
        <v>3043563</v>
      </c>
      <c r="T4066" s="1">
        <v>16.190000000000001</v>
      </c>
      <c r="U4066" s="1">
        <v>180</v>
      </c>
      <c r="V4066" s="1">
        <v>16908.68</v>
      </c>
      <c r="W4066" s="4">
        <f t="shared" si="448"/>
        <v>4106273.7475000005</v>
      </c>
      <c r="X4066" s="1" t="s">
        <v>85</v>
      </c>
      <c r="Y4066" s="1" t="s">
        <v>86</v>
      </c>
      <c r="Z4066" s="8">
        <v>49528</v>
      </c>
      <c r="AA4066" s="8" t="str">
        <f>TEXT(Table2[[#This Row],[Application_Date]],"yyy")</f>
        <v>2035</v>
      </c>
      <c r="AB4066" s="8" t="str">
        <f>TEXT(Table2[[#This Row],[Application_Date]],"mmmm")</f>
        <v>August</v>
      </c>
      <c r="AC4066" s="1" t="s">
        <v>61</v>
      </c>
      <c r="AD4066" s="1" t="s">
        <v>30</v>
      </c>
      <c r="AE4066" s="1" t="s">
        <v>43</v>
      </c>
    </row>
    <row r="4067" spans="1:31" x14ac:dyDescent="0.25">
      <c r="A4067" s="1" t="s">
        <v>8274</v>
      </c>
      <c r="B4067" s="1" t="str">
        <f>IF(COUNTIF($A$2:A4067,A4067)&gt;1,"Duplicate","Unique")</f>
        <v>Unique</v>
      </c>
      <c r="C4067" s="1" t="s">
        <v>8275</v>
      </c>
      <c r="D4067" s="1" t="s">
        <v>166</v>
      </c>
      <c r="E4067" s="1" t="str">
        <f t="shared" si="442"/>
        <v>Submitted</v>
      </c>
      <c r="F4067" s="1" t="s">
        <v>47</v>
      </c>
      <c r="G4067" s="1">
        <v>20</v>
      </c>
      <c r="H4067" s="1" t="s">
        <v>36</v>
      </c>
      <c r="I4067" s="1" t="s">
        <v>48</v>
      </c>
      <c r="J4067" s="1" t="s">
        <v>37</v>
      </c>
      <c r="K4067" s="4">
        <v>293445</v>
      </c>
      <c r="L4067" s="4" t="str">
        <f t="shared" si="443"/>
        <v>Submitted</v>
      </c>
      <c r="M4067" s="1">
        <v>519</v>
      </c>
      <c r="N4067" s="1" t="str">
        <f t="shared" si="444"/>
        <v>High_risk</v>
      </c>
      <c r="O4067" s="1" t="str">
        <f t="shared" si="445"/>
        <v>Excellent</v>
      </c>
      <c r="P4067" s="1" t="str">
        <f t="shared" si="446"/>
        <v>Submitted</v>
      </c>
      <c r="Q4067" s="1" t="str">
        <f t="shared" si="447"/>
        <v>Valid</v>
      </c>
      <c r="R4067" s="1" t="s">
        <v>27</v>
      </c>
      <c r="S4067" s="4">
        <v>2867227</v>
      </c>
      <c r="T4067" s="1">
        <v>8.0299999999999994</v>
      </c>
      <c r="U4067" s="1">
        <v>24</v>
      </c>
      <c r="V4067" s="1">
        <v>119467.79</v>
      </c>
      <c r="W4067" s="4">
        <f t="shared" si="448"/>
        <v>1918661.5042856231</v>
      </c>
      <c r="X4067" s="1" t="s">
        <v>85</v>
      </c>
      <c r="Y4067" s="1" t="s">
        <v>86</v>
      </c>
      <c r="Z4067" s="8">
        <v>49529</v>
      </c>
      <c r="AA4067" s="8" t="str">
        <f>TEXT(Table2[[#This Row],[Application_Date]],"yyy")</f>
        <v>2035</v>
      </c>
      <c r="AB4067" s="8" t="str">
        <f>TEXT(Table2[[#This Row],[Application_Date]],"mmmm")</f>
        <v>August</v>
      </c>
      <c r="AC4067" s="1" t="s">
        <v>41</v>
      </c>
      <c r="AD4067" s="1" t="s">
        <v>42</v>
      </c>
      <c r="AE4067" s="1" t="s">
        <v>62</v>
      </c>
    </row>
    <row r="4068" spans="1:31" x14ac:dyDescent="0.25">
      <c r="A4068" s="1" t="s">
        <v>8276</v>
      </c>
      <c r="B4068" s="1" t="str">
        <f>IF(COUNTIF($A$2:A4068,A4068)&gt;1,"Duplicate","Unique")</f>
        <v>Unique</v>
      </c>
      <c r="C4068" s="1" t="s">
        <v>8277</v>
      </c>
      <c r="D4068" s="1" t="s">
        <v>587</v>
      </c>
      <c r="E4068" s="1" t="str">
        <f t="shared" si="442"/>
        <v>Submitted</v>
      </c>
      <c r="F4068" s="1" t="s">
        <v>35</v>
      </c>
      <c r="G4068" s="1">
        <v>23</v>
      </c>
      <c r="H4068" s="1" t="s">
        <v>36</v>
      </c>
      <c r="I4068" s="1" t="s">
        <v>25</v>
      </c>
      <c r="J4068" s="1" t="s">
        <v>49</v>
      </c>
      <c r="K4068" s="4">
        <v>758419</v>
      </c>
      <c r="L4068" s="4" t="str">
        <f t="shared" si="443"/>
        <v>Submitted</v>
      </c>
      <c r="M4068" s="1">
        <v>757</v>
      </c>
      <c r="N4068" s="1" t="str">
        <f t="shared" si="444"/>
        <v>medium_risk</v>
      </c>
      <c r="O4068" s="1" t="str">
        <f t="shared" si="445"/>
        <v>Excellent</v>
      </c>
      <c r="P4068" s="1" t="str">
        <f t="shared" si="446"/>
        <v>Submitted</v>
      </c>
      <c r="Q4068" s="1" t="str">
        <f t="shared" si="447"/>
        <v>Valid</v>
      </c>
      <c r="R4068" s="1" t="s">
        <v>82</v>
      </c>
      <c r="S4068" s="4">
        <v>2111159</v>
      </c>
      <c r="T4068" s="1">
        <v>15.53</v>
      </c>
      <c r="U4068" s="1">
        <v>24</v>
      </c>
      <c r="V4068" s="1">
        <v>87964.96</v>
      </c>
      <c r="W4068" s="4">
        <f t="shared" si="448"/>
        <v>2732191.6118799439</v>
      </c>
      <c r="X4068" s="1" t="s">
        <v>50</v>
      </c>
      <c r="Y4068" s="1" t="s">
        <v>51</v>
      </c>
      <c r="Z4068" s="8">
        <v>49530</v>
      </c>
      <c r="AA4068" s="8" t="str">
        <f>TEXT(Table2[[#This Row],[Application_Date]],"yyy")</f>
        <v>2035</v>
      </c>
      <c r="AB4068" s="8" t="str">
        <f>TEXT(Table2[[#This Row],[Application_Date]],"mmmm")</f>
        <v>August</v>
      </c>
      <c r="AC4068" s="1" t="s">
        <v>52</v>
      </c>
      <c r="AD4068" s="1" t="s">
        <v>42</v>
      </c>
      <c r="AE4068" s="1" t="s">
        <v>66</v>
      </c>
    </row>
    <row r="4069" spans="1:31" x14ac:dyDescent="0.25">
      <c r="A4069" s="1" t="s">
        <v>8278</v>
      </c>
      <c r="B4069" s="1" t="str">
        <f>IF(COUNTIF($A$2:A4069,A4069)&gt;1,"Duplicate","Unique")</f>
        <v>Unique</v>
      </c>
      <c r="C4069" s="1" t="s">
        <v>8279</v>
      </c>
      <c r="D4069" s="1" t="s">
        <v>166</v>
      </c>
      <c r="E4069" s="1" t="str">
        <f t="shared" si="442"/>
        <v>Submitted</v>
      </c>
      <c r="F4069" s="1" t="s">
        <v>47</v>
      </c>
      <c r="G4069" s="1">
        <v>36</v>
      </c>
      <c r="H4069" s="1" t="s">
        <v>24</v>
      </c>
      <c r="I4069" s="1" t="s">
        <v>25</v>
      </c>
      <c r="J4069" s="1" t="s">
        <v>49</v>
      </c>
      <c r="K4069" s="4">
        <v>843025</v>
      </c>
      <c r="L4069" s="4" t="str">
        <f t="shared" si="443"/>
        <v>Submitted</v>
      </c>
      <c r="M4069" s="1">
        <v>573</v>
      </c>
      <c r="N4069" s="1" t="str">
        <f t="shared" si="444"/>
        <v>High_risk</v>
      </c>
      <c r="O4069" s="1" t="str">
        <f t="shared" si="445"/>
        <v>Excellent</v>
      </c>
      <c r="P4069" s="1" t="str">
        <f t="shared" si="446"/>
        <v>Submitted</v>
      </c>
      <c r="Q4069" s="1" t="str">
        <f t="shared" si="447"/>
        <v>Valid</v>
      </c>
      <c r="R4069" s="1" t="s">
        <v>82</v>
      </c>
      <c r="S4069" s="4">
        <v>2478567</v>
      </c>
      <c r="T4069" s="1">
        <v>7.56</v>
      </c>
      <c r="U4069" s="1">
        <v>120</v>
      </c>
      <c r="V4069" s="1">
        <v>20654.72</v>
      </c>
      <c r="W4069" s="4">
        <f t="shared" si="448"/>
        <v>1561497.21</v>
      </c>
      <c r="X4069" s="1" t="s">
        <v>85</v>
      </c>
      <c r="Y4069" s="1" t="s">
        <v>86</v>
      </c>
      <c r="Z4069" s="8">
        <v>49531</v>
      </c>
      <c r="AA4069" s="8" t="str">
        <f>TEXT(Table2[[#This Row],[Application_Date]],"yyy")</f>
        <v>2035</v>
      </c>
      <c r="AB4069" s="8" t="str">
        <f>TEXT(Table2[[#This Row],[Application_Date]],"mmmm")</f>
        <v>August</v>
      </c>
      <c r="AC4069" s="1" t="s">
        <v>41</v>
      </c>
      <c r="AD4069" s="1" t="s">
        <v>42</v>
      </c>
      <c r="AE4069" s="1" t="s">
        <v>66</v>
      </c>
    </row>
    <row r="4070" spans="1:31" x14ac:dyDescent="0.25">
      <c r="A4070" s="1" t="s">
        <v>8280</v>
      </c>
      <c r="B4070" s="1" t="str">
        <f>IF(COUNTIF($A$2:A4070,A4070)&gt;1,"Duplicate","Unique")</f>
        <v>Unique</v>
      </c>
      <c r="C4070" s="1" t="s">
        <v>8281</v>
      </c>
      <c r="D4070" s="1" t="s">
        <v>183</v>
      </c>
      <c r="E4070" s="1" t="str">
        <f t="shared" si="442"/>
        <v>Submitted</v>
      </c>
      <c r="F4070" s="1" t="s">
        <v>35</v>
      </c>
      <c r="G4070" s="1">
        <v>35</v>
      </c>
      <c r="H4070" s="1" t="s">
        <v>24</v>
      </c>
      <c r="I4070" s="1" t="s">
        <v>48</v>
      </c>
      <c r="J4070" s="1" t="s">
        <v>26</v>
      </c>
      <c r="K4070" s="4">
        <v>1104894</v>
      </c>
      <c r="L4070" s="4" t="str">
        <f t="shared" si="443"/>
        <v>Submitted</v>
      </c>
      <c r="M4070" s="1">
        <v>569</v>
      </c>
      <c r="N4070" s="1" t="str">
        <f t="shared" si="444"/>
        <v>High_risk</v>
      </c>
      <c r="O4070" s="1" t="str">
        <f t="shared" si="445"/>
        <v>Excellent</v>
      </c>
      <c r="P4070" s="1" t="str">
        <f t="shared" si="446"/>
        <v>Submitted</v>
      </c>
      <c r="Q4070" s="1" t="str">
        <f t="shared" si="447"/>
        <v>Valid</v>
      </c>
      <c r="R4070" s="1" t="s">
        <v>6</v>
      </c>
      <c r="S4070" s="4">
        <v>3818572</v>
      </c>
      <c r="T4070" s="1">
        <v>9.6999999999999993</v>
      </c>
      <c r="U4070" s="1">
        <v>24</v>
      </c>
      <c r="V4070" s="1">
        <v>159107.17000000001</v>
      </c>
      <c r="W4070" s="4">
        <f t="shared" si="448"/>
        <v>3086681.097800856</v>
      </c>
      <c r="X4070" s="1" t="s">
        <v>39</v>
      </c>
      <c r="Y4070" s="1" t="s">
        <v>40</v>
      </c>
      <c r="Z4070" s="8">
        <v>49532</v>
      </c>
      <c r="AA4070" s="8" t="str">
        <f>TEXT(Table2[[#This Row],[Application_Date]],"yyy")</f>
        <v>2035</v>
      </c>
      <c r="AB4070" s="8" t="str">
        <f>TEXT(Table2[[#This Row],[Application_Date]],"mmmm")</f>
        <v>August</v>
      </c>
      <c r="AC4070" s="1" t="s">
        <v>61</v>
      </c>
      <c r="AD4070" s="1" t="s">
        <v>30</v>
      </c>
      <c r="AE4070" s="1" t="s">
        <v>43</v>
      </c>
    </row>
    <row r="4071" spans="1:31" x14ac:dyDescent="0.25">
      <c r="A4071" s="1" t="s">
        <v>8282</v>
      </c>
      <c r="B4071" s="1" t="str">
        <f>IF(COUNTIF($A$2:A4071,A4071)&gt;1,"Duplicate","Unique")</f>
        <v>Unique</v>
      </c>
      <c r="C4071" s="1" t="s">
        <v>8283</v>
      </c>
      <c r="D4071" s="1" t="s">
        <v>148</v>
      </c>
      <c r="E4071" s="1" t="str">
        <f t="shared" si="442"/>
        <v>Submitted</v>
      </c>
      <c r="F4071" s="1" t="s">
        <v>35</v>
      </c>
      <c r="G4071" s="1">
        <v>60</v>
      </c>
      <c r="H4071" s="1" t="s">
        <v>36</v>
      </c>
      <c r="I4071" s="1" t="s">
        <v>25</v>
      </c>
      <c r="J4071" s="1" t="s">
        <v>49</v>
      </c>
      <c r="K4071" s="4">
        <v>1303452</v>
      </c>
      <c r="L4071" s="4" t="str">
        <f t="shared" si="443"/>
        <v>Submitted</v>
      </c>
      <c r="M4071" s="1">
        <v>719</v>
      </c>
      <c r="N4071" s="1" t="str">
        <f t="shared" si="444"/>
        <v>low_risk</v>
      </c>
      <c r="O4071" s="1" t="str">
        <f t="shared" si="445"/>
        <v>Excellent</v>
      </c>
      <c r="P4071" s="1" t="str">
        <f t="shared" si="446"/>
        <v>Submitted</v>
      </c>
      <c r="Q4071" s="1" t="str">
        <f t="shared" si="447"/>
        <v>Valid</v>
      </c>
      <c r="R4071" s="1" t="s">
        <v>27</v>
      </c>
      <c r="S4071" s="4">
        <v>2489266</v>
      </c>
      <c r="T4071" s="1">
        <v>8.93</v>
      </c>
      <c r="U4071" s="1">
        <v>36</v>
      </c>
      <c r="V4071" s="1">
        <v>69146.28</v>
      </c>
      <c r="W4071" s="4">
        <f t="shared" si="448"/>
        <v>1852428.7853869339</v>
      </c>
      <c r="X4071" s="1" t="s">
        <v>85</v>
      </c>
      <c r="Y4071" s="1" t="s">
        <v>86</v>
      </c>
      <c r="Z4071" s="8">
        <v>49533</v>
      </c>
      <c r="AA4071" s="8" t="str">
        <f>TEXT(Table2[[#This Row],[Application_Date]],"yyy")</f>
        <v>2035</v>
      </c>
      <c r="AB4071" s="8" t="str">
        <f>TEXT(Table2[[#This Row],[Application_Date]],"mmmm")</f>
        <v>August</v>
      </c>
      <c r="AC4071" s="1" t="s">
        <v>61</v>
      </c>
      <c r="AD4071" s="1" t="s">
        <v>42</v>
      </c>
      <c r="AE4071" s="1" t="s">
        <v>62</v>
      </c>
    </row>
    <row r="4072" spans="1:31" x14ac:dyDescent="0.25">
      <c r="A4072" s="1" t="s">
        <v>8284</v>
      </c>
      <c r="B4072" s="1" t="str">
        <f>IF(COUNTIF($A$2:A4072,A4072)&gt;1,"Duplicate","Unique")</f>
        <v>Unique</v>
      </c>
      <c r="C4072" s="1" t="s">
        <v>8285</v>
      </c>
      <c r="D4072" s="1" t="s">
        <v>217</v>
      </c>
      <c r="E4072" s="1" t="str">
        <f t="shared" si="442"/>
        <v>Submitted</v>
      </c>
      <c r="F4072" s="1" t="s">
        <v>35</v>
      </c>
      <c r="G4072" s="1">
        <v>64</v>
      </c>
      <c r="H4072" s="1" t="s">
        <v>24</v>
      </c>
      <c r="I4072" s="1" t="s">
        <v>25</v>
      </c>
      <c r="J4072" s="1" t="s">
        <v>37</v>
      </c>
      <c r="K4072" s="4">
        <v>0</v>
      </c>
      <c r="L4072" s="4" t="str">
        <f t="shared" si="443"/>
        <v>Submitted</v>
      </c>
      <c r="M4072" s="1">
        <v>880</v>
      </c>
      <c r="N4072" s="1" t="str">
        <f t="shared" si="444"/>
        <v>medium_risk</v>
      </c>
      <c r="O4072" s="1" t="str">
        <f t="shared" si="445"/>
        <v>Excellent</v>
      </c>
      <c r="P4072" s="1" t="str">
        <f t="shared" si="446"/>
        <v>Submitted</v>
      </c>
      <c r="Q4072" s="1" t="str">
        <f t="shared" si="447"/>
        <v>Valid</v>
      </c>
      <c r="R4072" s="1" t="s">
        <v>6</v>
      </c>
      <c r="S4072" s="4">
        <v>1562605</v>
      </c>
      <c r="T4072" s="1">
        <v>9.4</v>
      </c>
      <c r="U4072" s="1">
        <v>180</v>
      </c>
      <c r="V4072" s="1">
        <v>8681.14</v>
      </c>
      <c r="W4072" s="4">
        <f t="shared" si="448"/>
        <v>1224040.5833333333</v>
      </c>
      <c r="X4072" s="1" t="s">
        <v>85</v>
      </c>
      <c r="Y4072" s="1" t="s">
        <v>86</v>
      </c>
      <c r="Z4072" s="8">
        <v>49534</v>
      </c>
      <c r="AA4072" s="8" t="str">
        <f>TEXT(Table2[[#This Row],[Application_Date]],"yyy")</f>
        <v>2035</v>
      </c>
      <c r="AB4072" s="8" t="str">
        <f>TEXT(Table2[[#This Row],[Application_Date]],"mmmm")</f>
        <v>August</v>
      </c>
      <c r="AC4072" s="1" t="s">
        <v>61</v>
      </c>
      <c r="AD4072" s="1" t="s">
        <v>30</v>
      </c>
      <c r="AE4072" s="1" t="s">
        <v>31</v>
      </c>
    </row>
    <row r="4073" spans="1:31" x14ac:dyDescent="0.25">
      <c r="A4073" s="1" t="s">
        <v>8286</v>
      </c>
      <c r="B4073" s="1" t="str">
        <f>IF(COUNTIF($A$2:A4073,A4073)&gt;1,"Duplicate","Unique")</f>
        <v>Unique</v>
      </c>
      <c r="C4073" s="1" t="s">
        <v>8287</v>
      </c>
      <c r="D4073" s="1" t="s">
        <v>314</v>
      </c>
      <c r="E4073" s="1" t="str">
        <f t="shared" si="442"/>
        <v>Submitted</v>
      </c>
      <c r="F4073" s="1" t="s">
        <v>47</v>
      </c>
      <c r="G4073" s="1">
        <v>64</v>
      </c>
      <c r="H4073" s="1" t="s">
        <v>36</v>
      </c>
      <c r="I4073" s="1" t="s">
        <v>25</v>
      </c>
      <c r="J4073" s="1" t="s">
        <v>49</v>
      </c>
      <c r="K4073" s="4">
        <v>2236682</v>
      </c>
      <c r="L4073" s="4" t="str">
        <f t="shared" si="443"/>
        <v>Submitted</v>
      </c>
      <c r="M4073" s="1">
        <v>469</v>
      </c>
      <c r="N4073" s="1" t="str">
        <f t="shared" si="444"/>
        <v>High_risk</v>
      </c>
      <c r="O4073" s="1" t="str">
        <f t="shared" si="445"/>
        <v>Excellent</v>
      </c>
      <c r="P4073" s="1" t="str">
        <f t="shared" si="446"/>
        <v>Submitted</v>
      </c>
      <c r="Q4073" s="1" t="str">
        <f t="shared" si="447"/>
        <v>Valid</v>
      </c>
      <c r="R4073" s="1" t="s">
        <v>6</v>
      </c>
      <c r="S4073" s="4">
        <v>3035998</v>
      </c>
      <c r="T4073" s="1">
        <v>12.18</v>
      </c>
      <c r="U4073" s="1">
        <v>12</v>
      </c>
      <c r="V4073" s="1">
        <v>252999.83</v>
      </c>
      <c r="W4073" s="4">
        <f t="shared" si="448"/>
        <v>3082225.9310713778</v>
      </c>
      <c r="X4073" s="1" t="s">
        <v>50</v>
      </c>
      <c r="Y4073" s="1" t="s">
        <v>51</v>
      </c>
      <c r="Z4073" s="8">
        <v>49535</v>
      </c>
      <c r="AA4073" s="8" t="str">
        <f>TEXT(Table2[[#This Row],[Application_Date]],"yyy")</f>
        <v>2035</v>
      </c>
      <c r="AB4073" s="8" t="str">
        <f>TEXT(Table2[[#This Row],[Application_Date]],"mmmm")</f>
        <v>August</v>
      </c>
      <c r="AC4073" s="1" t="s">
        <v>61</v>
      </c>
      <c r="AD4073" s="1" t="s">
        <v>42</v>
      </c>
      <c r="AE4073" s="1" t="s">
        <v>66</v>
      </c>
    </row>
    <row r="4074" spans="1:31" x14ac:dyDescent="0.25">
      <c r="A4074" s="1" t="s">
        <v>8288</v>
      </c>
      <c r="B4074" s="1" t="str">
        <f>IF(COUNTIF($A$2:A4074,A4074)&gt;1,"Duplicate","Unique")</f>
        <v>Unique</v>
      </c>
      <c r="C4074" s="1" t="s">
        <v>8289</v>
      </c>
      <c r="D4074" s="1" t="s">
        <v>148</v>
      </c>
      <c r="E4074" s="1" t="str">
        <f t="shared" si="442"/>
        <v>Submitted</v>
      </c>
      <c r="F4074" s="1" t="s">
        <v>35</v>
      </c>
      <c r="G4074" s="1">
        <v>49</v>
      </c>
      <c r="H4074" s="1" t="s">
        <v>24</v>
      </c>
      <c r="I4074" s="1" t="s">
        <v>48</v>
      </c>
      <c r="J4074" s="1" t="s">
        <v>26</v>
      </c>
      <c r="K4074" s="4">
        <v>462249</v>
      </c>
      <c r="L4074" s="4" t="str">
        <f t="shared" si="443"/>
        <v>Submitted</v>
      </c>
      <c r="M4074" s="1">
        <v>427</v>
      </c>
      <c r="N4074" s="1" t="str">
        <f t="shared" si="444"/>
        <v>High_risk</v>
      </c>
      <c r="O4074" s="1" t="str">
        <f t="shared" si="445"/>
        <v>Excellent</v>
      </c>
      <c r="P4074" s="1" t="str">
        <f t="shared" si="446"/>
        <v>Submitted</v>
      </c>
      <c r="Q4074" s="1" t="str">
        <f t="shared" si="447"/>
        <v>Valid</v>
      </c>
      <c r="R4074" s="1" t="s">
        <v>82</v>
      </c>
      <c r="S4074" s="4">
        <v>1974177</v>
      </c>
      <c r="T4074" s="1">
        <v>9.5399999999999991</v>
      </c>
      <c r="U4074" s="1">
        <v>180</v>
      </c>
      <c r="V4074" s="1">
        <v>10967.65</v>
      </c>
      <c r="W4074" s="4">
        <f t="shared" si="448"/>
        <v>1569470.7149999999</v>
      </c>
      <c r="X4074" s="1" t="s">
        <v>85</v>
      </c>
      <c r="Y4074" s="1" t="s">
        <v>86</v>
      </c>
      <c r="Z4074" s="8">
        <v>49536</v>
      </c>
      <c r="AA4074" s="8" t="str">
        <f>TEXT(Table2[[#This Row],[Application_Date]],"yyy")</f>
        <v>2035</v>
      </c>
      <c r="AB4074" s="8" t="str">
        <f>TEXT(Table2[[#This Row],[Application_Date]],"mmmm")</f>
        <v>August</v>
      </c>
      <c r="AC4074" s="1" t="s">
        <v>61</v>
      </c>
      <c r="AD4074" s="1" t="s">
        <v>42</v>
      </c>
      <c r="AE4074" s="1" t="s">
        <v>66</v>
      </c>
    </row>
    <row r="4075" spans="1:31" x14ac:dyDescent="0.25">
      <c r="A4075" s="1" t="s">
        <v>8290</v>
      </c>
      <c r="B4075" s="1" t="str">
        <f>IF(COUNTIF($A$2:A4075,A4075)&gt;1,"Duplicate","Unique")</f>
        <v>Unique</v>
      </c>
      <c r="C4075" s="1" t="s">
        <v>8291</v>
      </c>
      <c r="D4075" s="1" t="s">
        <v>638</v>
      </c>
      <c r="E4075" s="1" t="str">
        <f t="shared" si="442"/>
        <v>Submitted</v>
      </c>
      <c r="F4075" s="1" t="s">
        <v>47</v>
      </c>
      <c r="G4075" s="1">
        <v>51</v>
      </c>
      <c r="H4075" s="1" t="s">
        <v>36</v>
      </c>
      <c r="I4075" s="1" t="s">
        <v>48</v>
      </c>
      <c r="J4075" s="1" t="s">
        <v>49</v>
      </c>
      <c r="K4075" s="4">
        <v>1815500</v>
      </c>
      <c r="L4075" s="4" t="str">
        <f t="shared" si="443"/>
        <v>Submitted</v>
      </c>
      <c r="M4075" s="1">
        <v>340</v>
      </c>
      <c r="N4075" s="1" t="str">
        <f t="shared" si="444"/>
        <v>High_risk</v>
      </c>
      <c r="O4075" s="1" t="str">
        <f t="shared" si="445"/>
        <v>Excellent</v>
      </c>
      <c r="P4075" s="1" t="str">
        <f t="shared" si="446"/>
        <v>Submitted</v>
      </c>
      <c r="Q4075" s="1" t="str">
        <f t="shared" si="447"/>
        <v>Valid</v>
      </c>
      <c r="R4075" s="1" t="s">
        <v>38</v>
      </c>
      <c r="S4075" s="4">
        <v>277773</v>
      </c>
      <c r="T4075" s="1">
        <v>13.74</v>
      </c>
      <c r="U4075" s="1">
        <v>12</v>
      </c>
      <c r="V4075" s="1">
        <v>23147.75</v>
      </c>
      <c r="W4075" s="4">
        <f t="shared" si="448"/>
        <v>318083.61347018188</v>
      </c>
      <c r="X4075" s="1" t="s">
        <v>50</v>
      </c>
      <c r="Y4075" s="1" t="s">
        <v>51</v>
      </c>
      <c r="Z4075" s="8">
        <v>49537</v>
      </c>
      <c r="AA4075" s="8" t="str">
        <f>TEXT(Table2[[#This Row],[Application_Date]],"yyy")</f>
        <v>2035</v>
      </c>
      <c r="AB4075" s="8" t="str">
        <f>TEXT(Table2[[#This Row],[Application_Date]],"mmmm")</f>
        <v>August</v>
      </c>
      <c r="AC4075" s="1" t="s">
        <v>41</v>
      </c>
      <c r="AD4075" s="1" t="s">
        <v>42</v>
      </c>
      <c r="AE4075" s="1" t="s">
        <v>62</v>
      </c>
    </row>
    <row r="4076" spans="1:31" x14ac:dyDescent="0.25">
      <c r="A4076" s="1" t="s">
        <v>8292</v>
      </c>
      <c r="B4076" s="1" t="str">
        <f>IF(COUNTIF($A$2:A4076,A4076)&gt;1,"Duplicate","Unique")</f>
        <v>Unique</v>
      </c>
      <c r="C4076" s="1" t="s">
        <v>8293</v>
      </c>
      <c r="D4076" s="1" t="s">
        <v>373</v>
      </c>
      <c r="E4076" s="1" t="str">
        <f t="shared" si="442"/>
        <v>Submitted</v>
      </c>
      <c r="F4076" s="1" t="s">
        <v>35</v>
      </c>
      <c r="G4076" s="1">
        <v>60</v>
      </c>
      <c r="H4076" s="1" t="s">
        <v>36</v>
      </c>
      <c r="I4076" s="1" t="s">
        <v>48</v>
      </c>
      <c r="J4076" s="1" t="s">
        <v>26</v>
      </c>
      <c r="K4076" s="4">
        <v>680351</v>
      </c>
      <c r="L4076" s="4" t="str">
        <f t="shared" si="443"/>
        <v>Submitted</v>
      </c>
      <c r="M4076" s="1">
        <v>663</v>
      </c>
      <c r="N4076" s="1" t="str">
        <f t="shared" si="444"/>
        <v>low_risk</v>
      </c>
      <c r="O4076" s="1" t="str">
        <f t="shared" si="445"/>
        <v>Excellent</v>
      </c>
      <c r="P4076" s="1" t="str">
        <f t="shared" si="446"/>
        <v>Submitted</v>
      </c>
      <c r="Q4076" s="1" t="str">
        <f t="shared" si="447"/>
        <v>Valid</v>
      </c>
      <c r="R4076" s="1" t="s">
        <v>38</v>
      </c>
      <c r="S4076" s="4">
        <v>1180062</v>
      </c>
      <c r="T4076" s="1">
        <v>8.6300000000000008</v>
      </c>
      <c r="U4076" s="1">
        <v>36</v>
      </c>
      <c r="V4076" s="1">
        <v>32779.5</v>
      </c>
      <c r="W4076" s="4">
        <f t="shared" si="448"/>
        <v>848661.25786607165</v>
      </c>
      <c r="X4076" s="1" t="s">
        <v>28</v>
      </c>
      <c r="Y4076" s="1" t="s">
        <v>29</v>
      </c>
      <c r="Z4076" s="8">
        <v>49538</v>
      </c>
      <c r="AA4076" s="8" t="str">
        <f>TEXT(Table2[[#This Row],[Application_Date]],"yyy")</f>
        <v>2035</v>
      </c>
      <c r="AB4076" s="8" t="str">
        <f>TEXT(Table2[[#This Row],[Application_Date]],"mmmm")</f>
        <v>August</v>
      </c>
      <c r="AC4076" s="1" t="s">
        <v>61</v>
      </c>
      <c r="AD4076" s="1" t="s">
        <v>30</v>
      </c>
      <c r="AE4076" s="1" t="s">
        <v>66</v>
      </c>
    </row>
    <row r="4077" spans="1:31" x14ac:dyDescent="0.25">
      <c r="A4077" s="1" t="s">
        <v>8294</v>
      </c>
      <c r="B4077" s="1" t="str">
        <f>IF(COUNTIF($A$2:A4077,A4077)&gt;1,"Duplicate","Unique")</f>
        <v>Unique</v>
      </c>
      <c r="C4077" s="1" t="s">
        <v>8295</v>
      </c>
      <c r="D4077" s="1" t="s">
        <v>199</v>
      </c>
      <c r="E4077" s="1" t="str">
        <f t="shared" si="442"/>
        <v>Submitted</v>
      </c>
      <c r="F4077" s="1" t="s">
        <v>35</v>
      </c>
      <c r="G4077" s="1">
        <v>20</v>
      </c>
      <c r="H4077" s="1" t="s">
        <v>36</v>
      </c>
      <c r="I4077" s="1" t="s">
        <v>48</v>
      </c>
      <c r="J4077" s="1" t="s">
        <v>49</v>
      </c>
      <c r="K4077" s="4">
        <v>896941</v>
      </c>
      <c r="L4077" s="4" t="str">
        <f t="shared" si="443"/>
        <v>Submitted</v>
      </c>
      <c r="M4077" s="1">
        <v>609</v>
      </c>
      <c r="N4077" s="1" t="str">
        <f t="shared" si="444"/>
        <v>low_risk</v>
      </c>
      <c r="O4077" s="1" t="str">
        <f t="shared" si="445"/>
        <v>Excellent</v>
      </c>
      <c r="P4077" s="1" t="str">
        <f t="shared" si="446"/>
        <v>Submitted</v>
      </c>
      <c r="Q4077" s="1" t="str">
        <f t="shared" si="447"/>
        <v>Valid</v>
      </c>
      <c r="R4077" s="1" t="s">
        <v>82</v>
      </c>
      <c r="S4077" s="4">
        <v>704581</v>
      </c>
      <c r="T4077" s="1">
        <v>17.059999999999999</v>
      </c>
      <c r="U4077" s="1">
        <v>24</v>
      </c>
      <c r="V4077" s="1">
        <v>29357.54</v>
      </c>
      <c r="W4077" s="4">
        <f t="shared" si="448"/>
        <v>1001679.3222719851</v>
      </c>
      <c r="X4077" s="1" t="s">
        <v>39</v>
      </c>
      <c r="Y4077" s="1" t="s">
        <v>40</v>
      </c>
      <c r="Z4077" s="8">
        <v>49539</v>
      </c>
      <c r="AA4077" s="8" t="str">
        <f>TEXT(Table2[[#This Row],[Application_Date]],"yyy")</f>
        <v>2035</v>
      </c>
      <c r="AB4077" s="8" t="str">
        <f>TEXT(Table2[[#This Row],[Application_Date]],"mmmm")</f>
        <v>August</v>
      </c>
      <c r="AC4077" s="1" t="s">
        <v>52</v>
      </c>
      <c r="AD4077" s="1" t="s">
        <v>42</v>
      </c>
      <c r="AE4077" s="1" t="s">
        <v>66</v>
      </c>
    </row>
    <row r="4078" spans="1:31" x14ac:dyDescent="0.25">
      <c r="A4078" s="1" t="s">
        <v>8296</v>
      </c>
      <c r="B4078" s="1" t="str">
        <f>IF(COUNTIF($A$2:A4078,A4078)&gt;1,"Duplicate","Unique")</f>
        <v>Unique</v>
      </c>
      <c r="C4078" s="1" t="s">
        <v>8297</v>
      </c>
      <c r="D4078" s="1" t="s">
        <v>180</v>
      </c>
      <c r="E4078" s="1" t="str">
        <f t="shared" si="442"/>
        <v>Submitted</v>
      </c>
      <c r="F4078" s="1" t="s">
        <v>47</v>
      </c>
      <c r="G4078" s="1">
        <v>54</v>
      </c>
      <c r="H4078" s="1" t="s">
        <v>24</v>
      </c>
      <c r="I4078" s="1" t="s">
        <v>48</v>
      </c>
      <c r="J4078" s="1" t="s">
        <v>37</v>
      </c>
      <c r="K4078" s="4">
        <v>1045044</v>
      </c>
      <c r="L4078" s="4" t="str">
        <f t="shared" si="443"/>
        <v>Submitted</v>
      </c>
      <c r="M4078" s="1">
        <v>613</v>
      </c>
      <c r="N4078" s="1" t="str">
        <f t="shared" si="444"/>
        <v>low_risk</v>
      </c>
      <c r="O4078" s="1" t="str">
        <f t="shared" si="445"/>
        <v>Excellent</v>
      </c>
      <c r="P4078" s="1" t="str">
        <f t="shared" si="446"/>
        <v>Submitted</v>
      </c>
      <c r="Q4078" s="1" t="str">
        <f t="shared" si="447"/>
        <v>Valid</v>
      </c>
      <c r="R4078" s="1" t="s">
        <v>6</v>
      </c>
      <c r="S4078" s="4">
        <v>292676</v>
      </c>
      <c r="T4078" s="1">
        <v>12.27</v>
      </c>
      <c r="U4078" s="1">
        <v>24</v>
      </c>
      <c r="V4078" s="1">
        <v>12194.83</v>
      </c>
      <c r="W4078" s="4">
        <f t="shared" si="448"/>
        <v>299261.22363721603</v>
      </c>
      <c r="X4078" s="1" t="s">
        <v>50</v>
      </c>
      <c r="Y4078" s="1" t="s">
        <v>51</v>
      </c>
      <c r="Z4078" s="8">
        <v>49540</v>
      </c>
      <c r="AA4078" s="8" t="str">
        <f>TEXT(Table2[[#This Row],[Application_Date]],"yyy")</f>
        <v>2035</v>
      </c>
      <c r="AB4078" s="8" t="str">
        <f>TEXT(Table2[[#This Row],[Application_Date]],"mmmm")</f>
        <v>August</v>
      </c>
      <c r="AC4078" s="1" t="s">
        <v>41</v>
      </c>
      <c r="AD4078" s="1" t="s">
        <v>42</v>
      </c>
      <c r="AE4078" s="1" t="s">
        <v>43</v>
      </c>
    </row>
    <row r="4079" spans="1:31" x14ac:dyDescent="0.25">
      <c r="A4079" s="1" t="s">
        <v>8298</v>
      </c>
      <c r="B4079" s="1" t="str">
        <f>IF(COUNTIF($A$2:A4079,A4079)&gt;1,"Duplicate","Unique")</f>
        <v>Unique</v>
      </c>
      <c r="C4079" s="1" t="s">
        <v>8299</v>
      </c>
      <c r="D4079" s="1" t="s">
        <v>154</v>
      </c>
      <c r="E4079" s="1" t="str">
        <f t="shared" si="442"/>
        <v>Submitted</v>
      </c>
      <c r="F4079" s="1" t="s">
        <v>35</v>
      </c>
      <c r="G4079" s="1">
        <v>25</v>
      </c>
      <c r="H4079" s="1" t="s">
        <v>36</v>
      </c>
      <c r="I4079" s="1" t="s">
        <v>25</v>
      </c>
      <c r="J4079" s="1" t="s">
        <v>26</v>
      </c>
      <c r="K4079" s="4">
        <v>1352482</v>
      </c>
      <c r="L4079" s="4" t="str">
        <f t="shared" si="443"/>
        <v>Submitted</v>
      </c>
      <c r="M4079" s="1">
        <v>807</v>
      </c>
      <c r="N4079" s="1" t="str">
        <f t="shared" si="444"/>
        <v>medium_risk</v>
      </c>
      <c r="O4079" s="1" t="str">
        <f t="shared" si="445"/>
        <v>Excellent</v>
      </c>
      <c r="P4079" s="1" t="str">
        <f t="shared" si="446"/>
        <v>Submitted</v>
      </c>
      <c r="Q4079" s="1" t="str">
        <f t="shared" si="447"/>
        <v>Valid</v>
      </c>
      <c r="R4079" s="1" t="s">
        <v>38</v>
      </c>
      <c r="S4079" s="4">
        <v>0</v>
      </c>
      <c r="T4079" s="1">
        <v>7.62</v>
      </c>
      <c r="U4079" s="1">
        <v>12</v>
      </c>
      <c r="V4079" s="1">
        <v>20833.330000000002</v>
      </c>
      <c r="W4079" s="4">
        <f t="shared" si="448"/>
        <v>0</v>
      </c>
      <c r="X4079" s="1" t="s">
        <v>39</v>
      </c>
      <c r="Y4079" s="1" t="s">
        <v>40</v>
      </c>
      <c r="Z4079" s="8">
        <v>49541</v>
      </c>
      <c r="AA4079" s="8" t="str">
        <f>TEXT(Table2[[#This Row],[Application_Date]],"yyy")</f>
        <v>2035</v>
      </c>
      <c r="AB4079" s="8" t="str">
        <f>TEXT(Table2[[#This Row],[Application_Date]],"mmmm")</f>
        <v>August</v>
      </c>
      <c r="AC4079" s="1" t="s">
        <v>61</v>
      </c>
      <c r="AD4079" s="1" t="s">
        <v>30</v>
      </c>
      <c r="AE4079" s="1" t="s">
        <v>66</v>
      </c>
    </row>
    <row r="4080" spans="1:31" x14ac:dyDescent="0.25">
      <c r="A4080" s="1" t="s">
        <v>8300</v>
      </c>
      <c r="B4080" s="1" t="str">
        <f>IF(COUNTIF($A$2:A4080,A4080)&gt;1,"Duplicate","Unique")</f>
        <v>Unique</v>
      </c>
      <c r="C4080" s="1" t="s">
        <v>8301</v>
      </c>
      <c r="D4080" s="1" t="s">
        <v>75</v>
      </c>
      <c r="E4080" s="1" t="str">
        <f t="shared" si="442"/>
        <v>Submitted</v>
      </c>
      <c r="F4080" s="1" t="s">
        <v>47</v>
      </c>
      <c r="G4080" s="1">
        <v>27</v>
      </c>
      <c r="H4080" s="1" t="s">
        <v>36</v>
      </c>
      <c r="I4080" s="1" t="s">
        <v>25</v>
      </c>
      <c r="J4080" s="1" t="s">
        <v>37</v>
      </c>
      <c r="K4080" s="4">
        <v>2213582</v>
      </c>
      <c r="L4080" s="4" t="str">
        <f t="shared" si="443"/>
        <v>Submitted</v>
      </c>
      <c r="M4080" s="1">
        <v>950</v>
      </c>
      <c r="N4080" s="1" t="str">
        <f t="shared" si="444"/>
        <v>medium_risk</v>
      </c>
      <c r="O4080" s="1" t="str">
        <f t="shared" si="445"/>
        <v>Excellent</v>
      </c>
      <c r="P4080" s="1" t="str">
        <f t="shared" si="446"/>
        <v>Submitted</v>
      </c>
      <c r="Q4080" s="1" t="str">
        <f t="shared" si="447"/>
        <v>Invalid</v>
      </c>
      <c r="R4080" s="1" t="s">
        <v>27</v>
      </c>
      <c r="S4080" s="4">
        <v>2982092</v>
      </c>
      <c r="T4080" s="1">
        <v>15.16</v>
      </c>
      <c r="U4080" s="1">
        <v>12</v>
      </c>
      <c r="V4080" s="1">
        <v>248507.67</v>
      </c>
      <c r="W4080" s="4">
        <f t="shared" si="448"/>
        <v>3767584.7145362333</v>
      </c>
      <c r="X4080" s="1" t="s">
        <v>59</v>
      </c>
      <c r="Y4080" s="1" t="s">
        <v>60</v>
      </c>
      <c r="Z4080" s="8">
        <v>49542</v>
      </c>
      <c r="AA4080" s="8" t="str">
        <f>TEXT(Table2[[#This Row],[Application_Date]],"yyy")</f>
        <v>2035</v>
      </c>
      <c r="AB4080" s="8" t="str">
        <f>TEXT(Table2[[#This Row],[Application_Date]],"mmmm")</f>
        <v>August</v>
      </c>
      <c r="AC4080" s="1" t="s">
        <v>52</v>
      </c>
      <c r="AD4080" s="1" t="s">
        <v>42</v>
      </c>
      <c r="AE4080" s="1" t="s">
        <v>43</v>
      </c>
    </row>
    <row r="4081" spans="1:31" x14ac:dyDescent="0.25">
      <c r="A4081" s="1" t="s">
        <v>8302</v>
      </c>
      <c r="B4081" s="1" t="str">
        <f>IF(COUNTIF($A$2:A4081,A4081)&gt;1,"Duplicate","Unique")</f>
        <v>Unique</v>
      </c>
      <c r="C4081" s="1" t="s">
        <v>8303</v>
      </c>
      <c r="D4081" s="1" t="s">
        <v>1280</v>
      </c>
      <c r="E4081" s="1" t="str">
        <f t="shared" si="442"/>
        <v>Submitted</v>
      </c>
      <c r="F4081" s="1" t="s">
        <v>47</v>
      </c>
      <c r="G4081" s="1">
        <v>37</v>
      </c>
      <c r="H4081" s="1" t="s">
        <v>36</v>
      </c>
      <c r="I4081" s="1" t="s">
        <v>25</v>
      </c>
      <c r="J4081" s="1" t="s">
        <v>70</v>
      </c>
      <c r="K4081" s="4">
        <v>1908444</v>
      </c>
      <c r="L4081" s="4" t="str">
        <f t="shared" si="443"/>
        <v>Submitted</v>
      </c>
      <c r="M4081" s="1">
        <v>503</v>
      </c>
      <c r="N4081" s="1" t="str">
        <f t="shared" si="444"/>
        <v>High_risk</v>
      </c>
      <c r="O4081" s="1" t="str">
        <f t="shared" si="445"/>
        <v>Excellent</v>
      </c>
      <c r="P4081" s="1" t="str">
        <f t="shared" si="446"/>
        <v>Submitted</v>
      </c>
      <c r="Q4081" s="1" t="str">
        <f t="shared" si="447"/>
        <v>Valid</v>
      </c>
      <c r="R4081" s="1" t="s">
        <v>70</v>
      </c>
      <c r="S4081" s="4">
        <v>3611106</v>
      </c>
      <c r="T4081" s="1">
        <v>16.010000000000002</v>
      </c>
      <c r="U4081" s="1">
        <v>24</v>
      </c>
      <c r="V4081" s="1">
        <v>150462.75</v>
      </c>
      <c r="W4081" s="4">
        <f t="shared" si="448"/>
        <v>4817817.2620418314</v>
      </c>
      <c r="X4081" s="1" t="s">
        <v>95</v>
      </c>
      <c r="Y4081" s="1" t="s">
        <v>96</v>
      </c>
      <c r="Z4081" s="8">
        <v>49543</v>
      </c>
      <c r="AA4081" s="8" t="str">
        <f>TEXT(Table2[[#This Row],[Application_Date]],"yyy")</f>
        <v>2035</v>
      </c>
      <c r="AB4081" s="8" t="str">
        <f>TEXT(Table2[[#This Row],[Application_Date]],"mmmm")</f>
        <v>August</v>
      </c>
      <c r="AC4081" s="1" t="s">
        <v>61</v>
      </c>
      <c r="AD4081" s="1" t="s">
        <v>42</v>
      </c>
      <c r="AE4081" s="1" t="s">
        <v>43</v>
      </c>
    </row>
    <row r="4082" spans="1:31" x14ac:dyDescent="0.25">
      <c r="A4082" s="1" t="s">
        <v>8304</v>
      </c>
      <c r="B4082" s="1" t="str">
        <f>IF(COUNTIF($A$2:A4082,A4082)&gt;1,"Duplicate","Unique")</f>
        <v>Unique</v>
      </c>
      <c r="C4082" s="1" t="s">
        <v>8305</v>
      </c>
      <c r="D4082" s="1" t="s">
        <v>81</v>
      </c>
      <c r="E4082" s="1" t="str">
        <f t="shared" si="442"/>
        <v>Submitted</v>
      </c>
      <c r="F4082" s="1" t="s">
        <v>47</v>
      </c>
      <c r="G4082" s="1">
        <v>49</v>
      </c>
      <c r="H4082" s="1" t="s">
        <v>36</v>
      </c>
      <c r="I4082" s="1" t="s">
        <v>48</v>
      </c>
      <c r="J4082" s="1" t="s">
        <v>49</v>
      </c>
      <c r="K4082" s="4">
        <v>1179637</v>
      </c>
      <c r="L4082" s="4" t="str">
        <f t="shared" si="443"/>
        <v>Submitted</v>
      </c>
      <c r="M4082" s="1">
        <v>374</v>
      </c>
      <c r="N4082" s="1" t="str">
        <f t="shared" si="444"/>
        <v>High_risk</v>
      </c>
      <c r="O4082" s="1" t="str">
        <f t="shared" si="445"/>
        <v>Excellent</v>
      </c>
      <c r="P4082" s="1" t="str">
        <f t="shared" si="446"/>
        <v>Submitted</v>
      </c>
      <c r="Q4082" s="1" t="str">
        <f t="shared" si="447"/>
        <v>Valid</v>
      </c>
      <c r="R4082" s="1" t="s">
        <v>38</v>
      </c>
      <c r="S4082" s="4">
        <v>1438443</v>
      </c>
      <c r="T4082" s="1">
        <v>7.9</v>
      </c>
      <c r="U4082" s="1">
        <v>120</v>
      </c>
      <c r="V4082" s="1">
        <v>11987.02</v>
      </c>
      <c r="W4082" s="4">
        <f t="shared" si="448"/>
        <v>946974.97499999998</v>
      </c>
      <c r="X4082" s="1" t="s">
        <v>39</v>
      </c>
      <c r="Y4082" s="1" t="s">
        <v>40</v>
      </c>
      <c r="Z4082" s="8">
        <v>49544</v>
      </c>
      <c r="AA4082" s="8" t="str">
        <f>TEXT(Table2[[#This Row],[Application_Date]],"yyy")</f>
        <v>2035</v>
      </c>
      <c r="AB4082" s="8" t="str">
        <f>TEXT(Table2[[#This Row],[Application_Date]],"mmmm")</f>
        <v>August</v>
      </c>
      <c r="AC4082" s="1" t="s">
        <v>41</v>
      </c>
      <c r="AD4082" s="1" t="s">
        <v>42</v>
      </c>
      <c r="AE4082" s="1" t="s">
        <v>31</v>
      </c>
    </row>
    <row r="4083" spans="1:31" x14ac:dyDescent="0.25">
      <c r="A4083" s="1" t="s">
        <v>8306</v>
      </c>
      <c r="B4083" s="1" t="str">
        <f>IF(COUNTIF($A$2:A4083,A4083)&gt;1,"Duplicate","Unique")</f>
        <v>Unique</v>
      </c>
      <c r="C4083" s="1" t="s">
        <v>8307</v>
      </c>
      <c r="D4083" s="1" t="s">
        <v>133</v>
      </c>
      <c r="E4083" s="1" t="str">
        <f t="shared" si="442"/>
        <v>Submitted</v>
      </c>
      <c r="F4083" s="1" t="s">
        <v>35</v>
      </c>
      <c r="G4083" s="1">
        <v>43</v>
      </c>
      <c r="H4083" s="1" t="s">
        <v>24</v>
      </c>
      <c r="I4083" s="1" t="s">
        <v>48</v>
      </c>
      <c r="J4083" s="1" t="s">
        <v>49</v>
      </c>
      <c r="K4083" s="4">
        <v>1261990</v>
      </c>
      <c r="L4083" s="4" t="str">
        <f t="shared" si="443"/>
        <v>Submitted</v>
      </c>
      <c r="M4083" s="1">
        <v>515</v>
      </c>
      <c r="N4083" s="1" t="str">
        <f t="shared" si="444"/>
        <v>High_risk</v>
      </c>
      <c r="O4083" s="1" t="str">
        <f t="shared" si="445"/>
        <v>Excellent</v>
      </c>
      <c r="P4083" s="1" t="str">
        <f t="shared" si="446"/>
        <v>Submitted</v>
      </c>
      <c r="Q4083" s="1" t="str">
        <f t="shared" si="447"/>
        <v>Valid</v>
      </c>
      <c r="R4083" s="1" t="s">
        <v>27</v>
      </c>
      <c r="S4083" s="4">
        <v>4774225</v>
      </c>
      <c r="T4083" s="1">
        <v>15.24</v>
      </c>
      <c r="U4083" s="1">
        <v>12</v>
      </c>
      <c r="V4083" s="1">
        <v>397852.08</v>
      </c>
      <c r="W4083" s="4">
        <f t="shared" si="448"/>
        <v>6063589.6563909724</v>
      </c>
      <c r="X4083" s="1" t="s">
        <v>95</v>
      </c>
      <c r="Y4083" s="1" t="s">
        <v>96</v>
      </c>
      <c r="Z4083" s="8">
        <v>49545</v>
      </c>
      <c r="AA4083" s="8" t="str">
        <f>TEXT(Table2[[#This Row],[Application_Date]],"yyy")</f>
        <v>2035</v>
      </c>
      <c r="AB4083" s="8" t="str">
        <f>TEXT(Table2[[#This Row],[Application_Date]],"mmmm")</f>
        <v>August</v>
      </c>
      <c r="AC4083" s="1" t="s">
        <v>61</v>
      </c>
      <c r="AD4083" s="1" t="s">
        <v>30</v>
      </c>
      <c r="AE4083" s="1" t="s">
        <v>66</v>
      </c>
    </row>
    <row r="4084" spans="1:31" x14ac:dyDescent="0.25">
      <c r="A4084" s="1" t="s">
        <v>8308</v>
      </c>
      <c r="B4084" s="1" t="str">
        <f>IF(COUNTIF($A$2:A4084,A4084)&gt;1,"Duplicate","Unique")</f>
        <v>Unique</v>
      </c>
      <c r="C4084" s="1" t="s">
        <v>8309</v>
      </c>
      <c r="D4084" s="1" t="s">
        <v>214</v>
      </c>
      <c r="E4084" s="1" t="str">
        <f t="shared" si="442"/>
        <v>Submitted</v>
      </c>
      <c r="F4084" s="1" t="s">
        <v>35</v>
      </c>
      <c r="G4084" s="1">
        <v>53</v>
      </c>
      <c r="H4084" s="1" t="s">
        <v>36</v>
      </c>
      <c r="I4084" s="1" t="s">
        <v>25</v>
      </c>
      <c r="J4084" s="1" t="s">
        <v>49</v>
      </c>
      <c r="K4084" s="4">
        <v>1313249</v>
      </c>
      <c r="L4084" s="4" t="str">
        <f t="shared" si="443"/>
        <v>Submitted</v>
      </c>
      <c r="M4084" s="1">
        <v>445</v>
      </c>
      <c r="N4084" s="1" t="str">
        <f t="shared" si="444"/>
        <v>High_risk</v>
      </c>
      <c r="O4084" s="1" t="str">
        <f t="shared" si="445"/>
        <v>Excellent</v>
      </c>
      <c r="P4084" s="1" t="str">
        <f t="shared" si="446"/>
        <v>Submitted</v>
      </c>
      <c r="Q4084" s="1" t="str">
        <f t="shared" si="447"/>
        <v>Valid</v>
      </c>
      <c r="R4084" s="1" t="s">
        <v>82</v>
      </c>
      <c r="S4084" s="4">
        <v>2310859</v>
      </c>
      <c r="T4084" s="1">
        <v>10.97</v>
      </c>
      <c r="U4084" s="1">
        <v>60</v>
      </c>
      <c r="V4084" s="1">
        <v>38514.32</v>
      </c>
      <c r="W4084" s="4">
        <f t="shared" si="448"/>
        <v>2112510.2691666665</v>
      </c>
      <c r="X4084" s="1" t="s">
        <v>39</v>
      </c>
      <c r="Y4084" s="1" t="s">
        <v>40</v>
      </c>
      <c r="Z4084" s="8">
        <v>49546</v>
      </c>
      <c r="AA4084" s="8" t="str">
        <f>TEXT(Table2[[#This Row],[Application_Date]],"yyy")</f>
        <v>2035</v>
      </c>
      <c r="AB4084" s="8" t="str">
        <f>TEXT(Table2[[#This Row],[Application_Date]],"mmmm")</f>
        <v>August</v>
      </c>
      <c r="AC4084" s="1" t="s">
        <v>61</v>
      </c>
      <c r="AD4084" s="1" t="s">
        <v>30</v>
      </c>
      <c r="AE4084" s="1" t="s">
        <v>43</v>
      </c>
    </row>
    <row r="4085" spans="1:31" x14ac:dyDescent="0.25">
      <c r="A4085" s="1" t="s">
        <v>8310</v>
      </c>
      <c r="B4085" s="1" t="str">
        <f>IF(COUNTIF($A$2:A4085,A4085)&gt;1,"Duplicate","Unique")</f>
        <v>Unique</v>
      </c>
      <c r="C4085" s="1" t="s">
        <v>8311</v>
      </c>
      <c r="D4085" s="1" t="s">
        <v>133</v>
      </c>
      <c r="E4085" s="1" t="str">
        <f t="shared" si="442"/>
        <v>Submitted</v>
      </c>
      <c r="F4085" s="1" t="s">
        <v>47</v>
      </c>
      <c r="G4085" s="1">
        <v>52</v>
      </c>
      <c r="H4085" s="1" t="s">
        <v>24</v>
      </c>
      <c r="I4085" s="1" t="s">
        <v>25</v>
      </c>
      <c r="J4085" s="1" t="s">
        <v>26</v>
      </c>
      <c r="K4085" s="4">
        <v>527096</v>
      </c>
      <c r="L4085" s="4" t="str">
        <f t="shared" si="443"/>
        <v>Submitted</v>
      </c>
      <c r="M4085" s="1">
        <v>410</v>
      </c>
      <c r="N4085" s="1" t="str">
        <f t="shared" si="444"/>
        <v>High_risk</v>
      </c>
      <c r="O4085" s="1" t="str">
        <f t="shared" si="445"/>
        <v>Excellent</v>
      </c>
      <c r="P4085" s="1" t="str">
        <f t="shared" si="446"/>
        <v>Submitted</v>
      </c>
      <c r="Q4085" s="1" t="str">
        <f t="shared" si="447"/>
        <v>Valid</v>
      </c>
      <c r="R4085" s="1" t="s">
        <v>27</v>
      </c>
      <c r="S4085" s="4">
        <v>2799155</v>
      </c>
      <c r="T4085" s="1">
        <v>12.44</v>
      </c>
      <c r="U4085" s="1">
        <v>120</v>
      </c>
      <c r="V4085" s="1">
        <v>23326.29</v>
      </c>
      <c r="W4085" s="4">
        <f t="shared" si="448"/>
        <v>2901790.6833333331</v>
      </c>
      <c r="X4085" s="1" t="s">
        <v>28</v>
      </c>
      <c r="Y4085" s="1" t="s">
        <v>29</v>
      </c>
      <c r="Z4085" s="8">
        <v>49547</v>
      </c>
      <c r="AA4085" s="8" t="str">
        <f>TEXT(Table2[[#This Row],[Application_Date]],"yyy")</f>
        <v>2035</v>
      </c>
      <c r="AB4085" s="8" t="str">
        <f>TEXT(Table2[[#This Row],[Application_Date]],"mmmm")</f>
        <v>August</v>
      </c>
      <c r="AC4085" s="1" t="s">
        <v>61</v>
      </c>
      <c r="AD4085" s="1" t="s">
        <v>30</v>
      </c>
      <c r="AE4085" s="1" t="s">
        <v>62</v>
      </c>
    </row>
    <row r="4086" spans="1:31" x14ac:dyDescent="0.25">
      <c r="A4086" s="1" t="s">
        <v>8312</v>
      </c>
      <c r="B4086" s="1" t="str">
        <f>IF(COUNTIF($A$2:A4086,A4086)&gt;1,"Duplicate","Unique")</f>
        <v>Unique</v>
      </c>
      <c r="C4086" s="1" t="s">
        <v>8313</v>
      </c>
      <c r="D4086" s="1" t="s">
        <v>575</v>
      </c>
      <c r="E4086" s="1" t="str">
        <f t="shared" si="442"/>
        <v>Submitted</v>
      </c>
      <c r="F4086" s="1" t="s">
        <v>35</v>
      </c>
      <c r="G4086" s="1">
        <v>19</v>
      </c>
      <c r="H4086" s="1" t="s">
        <v>24</v>
      </c>
      <c r="I4086" s="1" t="s">
        <v>25</v>
      </c>
      <c r="J4086" s="1" t="s">
        <v>70</v>
      </c>
      <c r="K4086" s="4">
        <v>1092626</v>
      </c>
      <c r="L4086" s="4" t="str">
        <f t="shared" si="443"/>
        <v>Submitted</v>
      </c>
      <c r="M4086" s="1">
        <v>501</v>
      </c>
      <c r="N4086" s="1" t="str">
        <f t="shared" si="444"/>
        <v>High_risk</v>
      </c>
      <c r="O4086" s="1" t="str">
        <f t="shared" si="445"/>
        <v>Excellent</v>
      </c>
      <c r="P4086" s="1" t="str">
        <f t="shared" si="446"/>
        <v>Submitted</v>
      </c>
      <c r="Q4086" s="1" t="str">
        <f t="shared" si="447"/>
        <v>Valid</v>
      </c>
      <c r="R4086" s="1" t="s">
        <v>70</v>
      </c>
      <c r="S4086" s="4">
        <v>3350958</v>
      </c>
      <c r="T4086" s="1">
        <v>18.23</v>
      </c>
      <c r="U4086" s="1">
        <v>60</v>
      </c>
      <c r="V4086" s="1">
        <v>55849.3</v>
      </c>
      <c r="W4086" s="4">
        <f t="shared" si="448"/>
        <v>5090663.6950000003</v>
      </c>
      <c r="X4086" s="1" t="s">
        <v>59</v>
      </c>
      <c r="Y4086" s="1" t="s">
        <v>60</v>
      </c>
      <c r="Z4086" s="8">
        <v>49548</v>
      </c>
      <c r="AA4086" s="8" t="str">
        <f>TEXT(Table2[[#This Row],[Application_Date]],"yyy")</f>
        <v>2035</v>
      </c>
      <c r="AB4086" s="8" t="str">
        <f>TEXT(Table2[[#This Row],[Application_Date]],"mmmm")</f>
        <v>August</v>
      </c>
      <c r="AC4086" s="1" t="s">
        <v>41</v>
      </c>
      <c r="AD4086" s="1" t="s">
        <v>30</v>
      </c>
      <c r="AE4086" s="1" t="s">
        <v>43</v>
      </c>
    </row>
    <row r="4087" spans="1:31" x14ac:dyDescent="0.25">
      <c r="A4087" s="1" t="s">
        <v>8314</v>
      </c>
      <c r="B4087" s="1" t="str">
        <f>IF(COUNTIF($A$2:A4087,A4087)&gt;1,"Duplicate","Unique")</f>
        <v>Unique</v>
      </c>
      <c r="C4087" s="1" t="s">
        <v>8315</v>
      </c>
      <c r="D4087" s="1" t="s">
        <v>115</v>
      </c>
      <c r="E4087" s="1" t="str">
        <f t="shared" si="442"/>
        <v>Submitted</v>
      </c>
      <c r="F4087" s="1" t="s">
        <v>35</v>
      </c>
      <c r="G4087" s="1">
        <v>64</v>
      </c>
      <c r="H4087" s="1" t="s">
        <v>36</v>
      </c>
      <c r="I4087" s="1" t="s">
        <v>25</v>
      </c>
      <c r="J4087" s="1" t="s">
        <v>37</v>
      </c>
      <c r="K4087" s="4">
        <v>1350973</v>
      </c>
      <c r="L4087" s="4" t="str">
        <f t="shared" si="443"/>
        <v>Submitted</v>
      </c>
      <c r="M4087" s="1">
        <v>950</v>
      </c>
      <c r="N4087" s="1" t="str">
        <f t="shared" si="444"/>
        <v>medium_risk</v>
      </c>
      <c r="O4087" s="1" t="str">
        <f t="shared" si="445"/>
        <v>Excellent</v>
      </c>
      <c r="P4087" s="1" t="str">
        <f t="shared" si="446"/>
        <v>Submitted</v>
      </c>
      <c r="Q4087" s="1" t="str">
        <f t="shared" si="447"/>
        <v>Invalid</v>
      </c>
      <c r="R4087" s="1" t="s">
        <v>27</v>
      </c>
      <c r="S4087" s="4">
        <v>3225471</v>
      </c>
      <c r="T4087" s="1">
        <v>15.91</v>
      </c>
      <c r="U4087" s="1">
        <v>120</v>
      </c>
      <c r="V4087" s="1">
        <v>26878.92</v>
      </c>
      <c r="W4087" s="4">
        <f t="shared" si="448"/>
        <v>4276436.9675000003</v>
      </c>
      <c r="X4087" s="1" t="s">
        <v>59</v>
      </c>
      <c r="Y4087" s="1" t="s">
        <v>60</v>
      </c>
      <c r="Z4087" s="8">
        <v>49549</v>
      </c>
      <c r="AA4087" s="8" t="str">
        <f>TEXT(Table2[[#This Row],[Application_Date]],"yyy")</f>
        <v>2035</v>
      </c>
      <c r="AB4087" s="8" t="str">
        <f>TEXT(Table2[[#This Row],[Application_Date]],"mmmm")</f>
        <v>August</v>
      </c>
      <c r="AC4087" s="1" t="s">
        <v>41</v>
      </c>
      <c r="AD4087" s="1" t="s">
        <v>42</v>
      </c>
      <c r="AE4087" s="1" t="s">
        <v>43</v>
      </c>
    </row>
    <row r="4088" spans="1:31" x14ac:dyDescent="0.25">
      <c r="A4088" s="1" t="s">
        <v>8316</v>
      </c>
      <c r="B4088" s="1" t="str">
        <f>IF(COUNTIF($A$2:A4088,A4088)&gt;1,"Duplicate","Unique")</f>
        <v>Unique</v>
      </c>
      <c r="C4088" s="1" t="s">
        <v>8317</v>
      </c>
      <c r="D4088" s="1" t="s">
        <v>142</v>
      </c>
      <c r="E4088" s="1" t="str">
        <f t="shared" si="442"/>
        <v>Submitted</v>
      </c>
      <c r="F4088" s="1" t="s">
        <v>47</v>
      </c>
      <c r="G4088" s="1">
        <v>58</v>
      </c>
      <c r="H4088" s="1" t="s">
        <v>24</v>
      </c>
      <c r="I4088" s="1" t="s">
        <v>48</v>
      </c>
      <c r="J4088" s="1" t="s">
        <v>37</v>
      </c>
      <c r="K4088" s="4">
        <v>1178974</v>
      </c>
      <c r="L4088" s="4" t="str">
        <f t="shared" si="443"/>
        <v>Submitted</v>
      </c>
      <c r="M4088" s="1">
        <v>562</v>
      </c>
      <c r="N4088" s="1" t="str">
        <f t="shared" si="444"/>
        <v>High_risk</v>
      </c>
      <c r="O4088" s="1" t="str">
        <f t="shared" si="445"/>
        <v>Excellent</v>
      </c>
      <c r="P4088" s="1" t="str">
        <f t="shared" si="446"/>
        <v>Submitted</v>
      </c>
      <c r="Q4088" s="1" t="str">
        <f t="shared" si="447"/>
        <v>Valid</v>
      </c>
      <c r="R4088" s="1" t="s">
        <v>82</v>
      </c>
      <c r="S4088" s="4">
        <v>355309</v>
      </c>
      <c r="T4088" s="1">
        <v>12.13</v>
      </c>
      <c r="U4088" s="1">
        <v>60</v>
      </c>
      <c r="V4088" s="1">
        <v>5921.82</v>
      </c>
      <c r="W4088" s="4">
        <f t="shared" si="448"/>
        <v>359158.1808333334</v>
      </c>
      <c r="X4088" s="1" t="s">
        <v>95</v>
      </c>
      <c r="Y4088" s="1" t="s">
        <v>96</v>
      </c>
      <c r="Z4088" s="8">
        <v>49550</v>
      </c>
      <c r="AA4088" s="8" t="str">
        <f>TEXT(Table2[[#This Row],[Application_Date]],"yyy")</f>
        <v>2035</v>
      </c>
      <c r="AB4088" s="8" t="str">
        <f>TEXT(Table2[[#This Row],[Application_Date]],"mmmm")</f>
        <v>August</v>
      </c>
      <c r="AC4088" s="1" t="s">
        <v>61</v>
      </c>
      <c r="AD4088" s="1" t="s">
        <v>42</v>
      </c>
      <c r="AE4088" s="1" t="s">
        <v>43</v>
      </c>
    </row>
    <row r="4089" spans="1:31" x14ac:dyDescent="0.25">
      <c r="A4089" s="1" t="s">
        <v>8318</v>
      </c>
      <c r="B4089" s="1" t="str">
        <f>IF(COUNTIF($A$2:A4089,A4089)&gt;1,"Duplicate","Unique")</f>
        <v>Unique</v>
      </c>
      <c r="C4089" s="1" t="s">
        <v>8319</v>
      </c>
      <c r="D4089" s="1" t="s">
        <v>69</v>
      </c>
      <c r="E4089" s="1" t="str">
        <f t="shared" si="442"/>
        <v>Submitted</v>
      </c>
      <c r="F4089" s="1" t="s">
        <v>35</v>
      </c>
      <c r="G4089" s="1">
        <v>54</v>
      </c>
      <c r="H4089" s="1" t="s">
        <v>36</v>
      </c>
      <c r="I4089" s="1" t="s">
        <v>48</v>
      </c>
      <c r="J4089" s="1" t="s">
        <v>37</v>
      </c>
      <c r="K4089" s="4">
        <v>667440</v>
      </c>
      <c r="L4089" s="4" t="str">
        <f t="shared" si="443"/>
        <v>Submitted</v>
      </c>
      <c r="M4089" s="1">
        <v>711</v>
      </c>
      <c r="N4089" s="1" t="str">
        <f t="shared" si="444"/>
        <v>low_risk</v>
      </c>
      <c r="O4089" s="1" t="str">
        <f t="shared" si="445"/>
        <v>Excellent</v>
      </c>
      <c r="P4089" s="1" t="str">
        <f t="shared" si="446"/>
        <v>Submitted</v>
      </c>
      <c r="Q4089" s="1" t="str">
        <f t="shared" si="447"/>
        <v>Valid</v>
      </c>
      <c r="R4089" s="1" t="s">
        <v>27</v>
      </c>
      <c r="S4089" s="4">
        <v>61212</v>
      </c>
      <c r="T4089" s="1">
        <v>18.53</v>
      </c>
      <c r="U4089" s="1">
        <v>12</v>
      </c>
      <c r="V4089" s="1">
        <v>5101</v>
      </c>
      <c r="W4089" s="4">
        <f t="shared" si="448"/>
        <v>94522.815256914895</v>
      </c>
      <c r="X4089" s="1" t="s">
        <v>95</v>
      </c>
      <c r="Y4089" s="1" t="s">
        <v>96</v>
      </c>
      <c r="Z4089" s="8">
        <v>49551</v>
      </c>
      <c r="AA4089" s="8" t="str">
        <f>TEXT(Table2[[#This Row],[Application_Date]],"yyy")</f>
        <v>2035</v>
      </c>
      <c r="AB4089" s="8" t="str">
        <f>TEXT(Table2[[#This Row],[Application_Date]],"mmmm")</f>
        <v>August</v>
      </c>
      <c r="AC4089" s="1" t="s">
        <v>61</v>
      </c>
      <c r="AD4089" s="1" t="s">
        <v>42</v>
      </c>
      <c r="AE4089" s="1" t="s">
        <v>31</v>
      </c>
    </row>
    <row r="4090" spans="1:31" x14ac:dyDescent="0.25">
      <c r="A4090" s="1" t="s">
        <v>8320</v>
      </c>
      <c r="B4090" s="1" t="str">
        <f>IF(COUNTIF($A$2:A4090,A4090)&gt;1,"Duplicate","Unique")</f>
        <v>Unique</v>
      </c>
      <c r="C4090" s="1" t="s">
        <v>8321</v>
      </c>
      <c r="D4090" s="1" t="s">
        <v>89</v>
      </c>
      <c r="E4090" s="1" t="str">
        <f t="shared" si="442"/>
        <v>Submitted</v>
      </c>
      <c r="F4090" s="1" t="s">
        <v>35</v>
      </c>
      <c r="G4090" s="1">
        <v>65</v>
      </c>
      <c r="H4090" s="1" t="s">
        <v>36</v>
      </c>
      <c r="I4090" s="1" t="s">
        <v>48</v>
      </c>
      <c r="J4090" s="1" t="s">
        <v>49</v>
      </c>
      <c r="K4090" s="4">
        <v>1407571</v>
      </c>
      <c r="L4090" s="4" t="str">
        <f t="shared" si="443"/>
        <v>Submitted</v>
      </c>
      <c r="M4090" s="1">
        <v>515</v>
      </c>
      <c r="N4090" s="1" t="str">
        <f t="shared" si="444"/>
        <v>High_risk</v>
      </c>
      <c r="O4090" s="1" t="str">
        <f t="shared" si="445"/>
        <v>Excellent</v>
      </c>
      <c r="P4090" s="1" t="str">
        <f t="shared" si="446"/>
        <v>Submitted</v>
      </c>
      <c r="Q4090" s="1" t="str">
        <f t="shared" si="447"/>
        <v>Valid</v>
      </c>
      <c r="R4090" s="1" t="s">
        <v>27</v>
      </c>
      <c r="S4090" s="4">
        <v>3022908</v>
      </c>
      <c r="T4090" s="1">
        <v>17.72</v>
      </c>
      <c r="U4090" s="1">
        <v>12</v>
      </c>
      <c r="V4090" s="1">
        <v>251909</v>
      </c>
      <c r="W4090" s="4">
        <f t="shared" si="448"/>
        <v>4463911.2917380761</v>
      </c>
      <c r="X4090" s="1" t="s">
        <v>28</v>
      </c>
      <c r="Y4090" s="1" t="s">
        <v>29</v>
      </c>
      <c r="Z4090" s="8">
        <v>49552</v>
      </c>
      <c r="AA4090" s="8" t="str">
        <f>TEXT(Table2[[#This Row],[Application_Date]],"yyy")</f>
        <v>2035</v>
      </c>
      <c r="AB4090" s="8" t="str">
        <f>TEXT(Table2[[#This Row],[Application_Date]],"mmmm")</f>
        <v>August</v>
      </c>
      <c r="AC4090" s="1" t="s">
        <v>41</v>
      </c>
      <c r="AD4090" s="1" t="s">
        <v>30</v>
      </c>
      <c r="AE4090" s="1" t="s">
        <v>31</v>
      </c>
    </row>
    <row r="4091" spans="1:31" x14ac:dyDescent="0.25">
      <c r="A4091" s="1" t="s">
        <v>8322</v>
      </c>
      <c r="B4091" s="1" t="str">
        <f>IF(COUNTIF($A$2:A4091,A4091)&gt;1,"Duplicate","Unique")</f>
        <v>Unique</v>
      </c>
      <c r="C4091" s="1" t="s">
        <v>8323</v>
      </c>
      <c r="D4091" s="1" t="s">
        <v>34</v>
      </c>
      <c r="E4091" s="1" t="str">
        <f t="shared" si="442"/>
        <v>Submitted</v>
      </c>
      <c r="F4091" s="1" t="s">
        <v>35</v>
      </c>
      <c r="G4091" s="1">
        <v>20</v>
      </c>
      <c r="H4091" s="1" t="s">
        <v>24</v>
      </c>
      <c r="I4091" s="1" t="s">
        <v>25</v>
      </c>
      <c r="J4091" s="1" t="s">
        <v>26</v>
      </c>
      <c r="K4091" s="4">
        <v>2253020</v>
      </c>
      <c r="L4091" s="4" t="str">
        <f t="shared" si="443"/>
        <v>Submitted</v>
      </c>
      <c r="M4091" s="1">
        <v>634</v>
      </c>
      <c r="N4091" s="1" t="str">
        <f t="shared" si="444"/>
        <v>low_risk</v>
      </c>
      <c r="O4091" s="1" t="str">
        <f t="shared" si="445"/>
        <v>Excellent</v>
      </c>
      <c r="P4091" s="1" t="str">
        <f t="shared" si="446"/>
        <v>Submitted</v>
      </c>
      <c r="Q4091" s="1" t="str">
        <f t="shared" si="447"/>
        <v>Valid</v>
      </c>
      <c r="R4091" s="1" t="s">
        <v>82</v>
      </c>
      <c r="S4091" s="4">
        <v>4737345</v>
      </c>
      <c r="T4091" s="1">
        <v>14.05</v>
      </c>
      <c r="U4091" s="1">
        <v>24</v>
      </c>
      <c r="V4091" s="1">
        <v>197389.38</v>
      </c>
      <c r="W4091" s="4">
        <f t="shared" si="448"/>
        <v>5546641.4837375209</v>
      </c>
      <c r="X4091" s="1" t="s">
        <v>105</v>
      </c>
      <c r="Y4091" s="1" t="s">
        <v>106</v>
      </c>
      <c r="Z4091" s="8">
        <v>49553</v>
      </c>
      <c r="AA4091" s="8" t="str">
        <f>TEXT(Table2[[#This Row],[Application_Date]],"yyy")</f>
        <v>2035</v>
      </c>
      <c r="AB4091" s="8" t="str">
        <f>TEXT(Table2[[#This Row],[Application_Date]],"mmmm")</f>
        <v>September</v>
      </c>
      <c r="AC4091" s="1" t="s">
        <v>52</v>
      </c>
      <c r="AD4091" s="1" t="s">
        <v>42</v>
      </c>
      <c r="AE4091" s="1" t="s">
        <v>31</v>
      </c>
    </row>
    <row r="4092" spans="1:31" x14ac:dyDescent="0.25">
      <c r="A4092" s="1" t="s">
        <v>8324</v>
      </c>
      <c r="B4092" s="1" t="str">
        <f>IF(COUNTIF($A$2:A4092,A4092)&gt;1,"Duplicate","Unique")</f>
        <v>Unique</v>
      </c>
      <c r="C4092" s="1" t="s">
        <v>8325</v>
      </c>
      <c r="D4092" s="1" t="s">
        <v>102</v>
      </c>
      <c r="E4092" s="1" t="str">
        <f t="shared" si="442"/>
        <v>Submitted</v>
      </c>
      <c r="F4092" s="1" t="s">
        <v>47</v>
      </c>
      <c r="G4092" s="1">
        <v>65</v>
      </c>
      <c r="H4092" s="1" t="s">
        <v>36</v>
      </c>
      <c r="I4092" s="1" t="s">
        <v>48</v>
      </c>
      <c r="J4092" s="1" t="s">
        <v>70</v>
      </c>
      <c r="K4092" s="4">
        <v>865905</v>
      </c>
      <c r="L4092" s="4" t="str">
        <f t="shared" si="443"/>
        <v>Submitted</v>
      </c>
      <c r="M4092" s="1">
        <v>733</v>
      </c>
      <c r="N4092" s="1" t="str">
        <f t="shared" si="444"/>
        <v>low_risk</v>
      </c>
      <c r="O4092" s="1" t="str">
        <f t="shared" si="445"/>
        <v>Excellent</v>
      </c>
      <c r="P4092" s="1" t="str">
        <f t="shared" si="446"/>
        <v>Submitted</v>
      </c>
      <c r="Q4092" s="1" t="str">
        <f t="shared" si="447"/>
        <v>Valid</v>
      </c>
      <c r="R4092" s="1" t="s">
        <v>70</v>
      </c>
      <c r="S4092" s="4">
        <v>317152</v>
      </c>
      <c r="T4092" s="1">
        <v>13.79</v>
      </c>
      <c r="U4092" s="1">
        <v>60</v>
      </c>
      <c r="V4092" s="1">
        <v>5285.87</v>
      </c>
      <c r="W4092" s="4">
        <f t="shared" si="448"/>
        <v>364460.50666666665</v>
      </c>
      <c r="X4092" s="1" t="s">
        <v>85</v>
      </c>
      <c r="Y4092" s="1" t="s">
        <v>86</v>
      </c>
      <c r="Z4092" s="8">
        <v>49554</v>
      </c>
      <c r="AA4092" s="8" t="str">
        <f>TEXT(Table2[[#This Row],[Application_Date]],"yyy")</f>
        <v>2035</v>
      </c>
      <c r="AB4092" s="8" t="str">
        <f>TEXT(Table2[[#This Row],[Application_Date]],"mmmm")</f>
        <v>September</v>
      </c>
      <c r="AC4092" s="1" t="s">
        <v>61</v>
      </c>
      <c r="AD4092" s="1" t="s">
        <v>30</v>
      </c>
      <c r="AE4092" s="1" t="s">
        <v>43</v>
      </c>
    </row>
    <row r="4093" spans="1:31" x14ac:dyDescent="0.25">
      <c r="A4093" s="1" t="s">
        <v>8326</v>
      </c>
      <c r="B4093" s="1" t="str">
        <f>IF(COUNTIF($A$2:A4093,A4093)&gt;1,"Duplicate","Unique")</f>
        <v>Unique</v>
      </c>
      <c r="C4093" s="1" t="s">
        <v>8327</v>
      </c>
      <c r="D4093" s="1" t="s">
        <v>157</v>
      </c>
      <c r="E4093" s="1" t="str">
        <f t="shared" si="442"/>
        <v>Submitted</v>
      </c>
      <c r="F4093" s="1" t="s">
        <v>35</v>
      </c>
      <c r="G4093" s="1">
        <v>59</v>
      </c>
      <c r="H4093" s="1" t="s">
        <v>36</v>
      </c>
      <c r="I4093" s="1" t="s">
        <v>25</v>
      </c>
      <c r="J4093" s="1" t="s">
        <v>37</v>
      </c>
      <c r="K4093" s="4">
        <v>1219890</v>
      </c>
      <c r="L4093" s="4" t="str">
        <f t="shared" si="443"/>
        <v>Submitted</v>
      </c>
      <c r="M4093" s="1">
        <v>560</v>
      </c>
      <c r="N4093" s="1" t="str">
        <f t="shared" si="444"/>
        <v>High_risk</v>
      </c>
      <c r="O4093" s="1" t="str">
        <f t="shared" si="445"/>
        <v>Excellent</v>
      </c>
      <c r="P4093" s="1" t="str">
        <f t="shared" si="446"/>
        <v>Submitted</v>
      </c>
      <c r="Q4093" s="1" t="str">
        <f t="shared" si="447"/>
        <v>Valid</v>
      </c>
      <c r="R4093" s="1" t="s">
        <v>70</v>
      </c>
      <c r="S4093" s="4">
        <v>2765730</v>
      </c>
      <c r="T4093" s="1">
        <v>9.51</v>
      </c>
      <c r="U4093" s="1">
        <v>36</v>
      </c>
      <c r="V4093" s="1">
        <v>76825.83</v>
      </c>
      <c r="W4093" s="4">
        <f t="shared" si="448"/>
        <v>2191841.026645429</v>
      </c>
      <c r="X4093" s="1" t="s">
        <v>28</v>
      </c>
      <c r="Y4093" s="1" t="s">
        <v>29</v>
      </c>
      <c r="Z4093" s="8">
        <v>49555</v>
      </c>
      <c r="AA4093" s="8" t="str">
        <f>TEXT(Table2[[#This Row],[Application_Date]],"yyy")</f>
        <v>2035</v>
      </c>
      <c r="AB4093" s="8" t="str">
        <f>TEXT(Table2[[#This Row],[Application_Date]],"mmmm")</f>
        <v>September</v>
      </c>
      <c r="AC4093" s="1" t="s">
        <v>61</v>
      </c>
      <c r="AD4093" s="1" t="s">
        <v>30</v>
      </c>
      <c r="AE4093" s="1" t="s">
        <v>31</v>
      </c>
    </row>
    <row r="4094" spans="1:31" x14ac:dyDescent="0.25">
      <c r="A4094" s="1" t="s">
        <v>8328</v>
      </c>
      <c r="B4094" s="1" t="str">
        <f>IF(COUNTIF($A$2:A4094,A4094)&gt;1,"Duplicate","Unique")</f>
        <v>Unique</v>
      </c>
      <c r="C4094" s="1" t="s">
        <v>8329</v>
      </c>
      <c r="D4094" s="1" t="s">
        <v>309</v>
      </c>
      <c r="E4094" s="1" t="str">
        <f t="shared" si="442"/>
        <v>Submitted</v>
      </c>
      <c r="F4094" s="1" t="s">
        <v>35</v>
      </c>
      <c r="G4094" s="1">
        <v>48</v>
      </c>
      <c r="H4094" s="1" t="s">
        <v>36</v>
      </c>
      <c r="I4094" s="1" t="s">
        <v>25</v>
      </c>
      <c r="J4094" s="1" t="s">
        <v>70</v>
      </c>
      <c r="K4094" s="4">
        <v>1374217</v>
      </c>
      <c r="L4094" s="4" t="str">
        <f t="shared" si="443"/>
        <v>Submitted</v>
      </c>
      <c r="M4094" s="1">
        <v>748</v>
      </c>
      <c r="N4094" s="1" t="str">
        <f t="shared" si="444"/>
        <v>low_risk</v>
      </c>
      <c r="O4094" s="1" t="str">
        <f t="shared" si="445"/>
        <v>Excellent</v>
      </c>
      <c r="P4094" s="1" t="str">
        <f t="shared" si="446"/>
        <v>Submitted</v>
      </c>
      <c r="Q4094" s="1" t="str">
        <f t="shared" si="447"/>
        <v>Valid</v>
      </c>
      <c r="R4094" s="1" t="s">
        <v>6</v>
      </c>
      <c r="S4094" s="4">
        <v>4524992</v>
      </c>
      <c r="T4094" s="1">
        <v>9.18</v>
      </c>
      <c r="U4094" s="1">
        <v>120</v>
      </c>
      <c r="V4094" s="1">
        <v>37708.269999999997</v>
      </c>
      <c r="W4094" s="4">
        <f t="shared" si="448"/>
        <v>3461618.88</v>
      </c>
      <c r="X4094" s="1" t="s">
        <v>50</v>
      </c>
      <c r="Y4094" s="1" t="s">
        <v>51</v>
      </c>
      <c r="Z4094" s="8">
        <v>49556</v>
      </c>
      <c r="AA4094" s="8" t="str">
        <f>TEXT(Table2[[#This Row],[Application_Date]],"yyy")</f>
        <v>2035</v>
      </c>
      <c r="AB4094" s="8" t="str">
        <f>TEXT(Table2[[#This Row],[Application_Date]],"mmmm")</f>
        <v>September</v>
      </c>
      <c r="AC4094" s="1" t="s">
        <v>61</v>
      </c>
      <c r="AD4094" s="1" t="s">
        <v>42</v>
      </c>
      <c r="AE4094" s="1" t="s">
        <v>31</v>
      </c>
    </row>
    <row r="4095" spans="1:31" x14ac:dyDescent="0.25">
      <c r="A4095" s="1" t="s">
        <v>8330</v>
      </c>
      <c r="B4095" s="1" t="str">
        <f>IF(COUNTIF($A$2:A4095,A4095)&gt;1,"Duplicate","Unique")</f>
        <v>Unique</v>
      </c>
      <c r="C4095" s="1" t="s">
        <v>8331</v>
      </c>
      <c r="D4095" s="1" t="s">
        <v>112</v>
      </c>
      <c r="E4095" s="1" t="str">
        <f t="shared" si="442"/>
        <v>Submitted</v>
      </c>
      <c r="F4095" s="1" t="s">
        <v>35</v>
      </c>
      <c r="G4095" s="1">
        <v>36</v>
      </c>
      <c r="H4095" s="1" t="s">
        <v>24</v>
      </c>
      <c r="I4095" s="1" t="s">
        <v>48</v>
      </c>
      <c r="J4095" s="1" t="s">
        <v>70</v>
      </c>
      <c r="K4095" s="4">
        <v>-50000</v>
      </c>
      <c r="L4095" s="4" t="str">
        <f t="shared" si="443"/>
        <v>Submitted</v>
      </c>
      <c r="M4095" s="1">
        <v>759</v>
      </c>
      <c r="N4095" s="1" t="str">
        <f t="shared" si="444"/>
        <v>medium_risk</v>
      </c>
      <c r="O4095" s="1" t="str">
        <f t="shared" si="445"/>
        <v>Excellent</v>
      </c>
      <c r="P4095" s="1" t="str">
        <f t="shared" si="446"/>
        <v>Submitted</v>
      </c>
      <c r="Q4095" s="1" t="str">
        <f t="shared" si="447"/>
        <v>Valid</v>
      </c>
      <c r="R4095" s="1" t="s">
        <v>70</v>
      </c>
      <c r="S4095" s="4">
        <v>491615</v>
      </c>
      <c r="T4095" s="1">
        <v>8.3800000000000008</v>
      </c>
      <c r="U4095" s="1">
        <v>60</v>
      </c>
      <c r="V4095" s="1">
        <v>8193.58</v>
      </c>
      <c r="W4095" s="4">
        <f t="shared" si="448"/>
        <v>343311.14166667208</v>
      </c>
      <c r="X4095" s="1" t="s">
        <v>39</v>
      </c>
      <c r="Y4095" s="1" t="s">
        <v>40</v>
      </c>
      <c r="Z4095" s="8">
        <v>49557</v>
      </c>
      <c r="AA4095" s="8" t="str">
        <f>TEXT(Table2[[#This Row],[Application_Date]],"yyy")</f>
        <v>2035</v>
      </c>
      <c r="AB4095" s="8" t="str">
        <f>TEXT(Table2[[#This Row],[Application_Date]],"mmmm")</f>
        <v>September</v>
      </c>
      <c r="AC4095" s="1" t="s">
        <v>61</v>
      </c>
      <c r="AD4095" s="1" t="s">
        <v>42</v>
      </c>
      <c r="AE4095" s="1" t="s">
        <v>31</v>
      </c>
    </row>
    <row r="4096" spans="1:31" x14ac:dyDescent="0.25">
      <c r="A4096" s="1" t="s">
        <v>8332</v>
      </c>
      <c r="B4096" s="1" t="str">
        <f>IF(COUNTIF($A$2:A4096,A4096)&gt;1,"Duplicate","Unique")</f>
        <v>Unique</v>
      </c>
      <c r="C4096" s="1" t="s">
        <v>8333</v>
      </c>
      <c r="D4096" s="1" t="s">
        <v>242</v>
      </c>
      <c r="E4096" s="1" t="str">
        <f t="shared" si="442"/>
        <v>Submitted</v>
      </c>
      <c r="F4096" s="1" t="s">
        <v>47</v>
      </c>
      <c r="G4096" s="1">
        <v>65</v>
      </c>
      <c r="H4096" s="1" t="s">
        <v>24</v>
      </c>
      <c r="I4096" s="1" t="s">
        <v>25</v>
      </c>
      <c r="J4096" s="1" t="s">
        <v>37</v>
      </c>
      <c r="K4096" s="4">
        <v>1651059</v>
      </c>
      <c r="L4096" s="4" t="str">
        <f t="shared" si="443"/>
        <v>Submitted</v>
      </c>
      <c r="M4096" s="1">
        <v>354</v>
      </c>
      <c r="N4096" s="1" t="str">
        <f t="shared" si="444"/>
        <v>High_risk</v>
      </c>
      <c r="O4096" s="1" t="str">
        <f t="shared" si="445"/>
        <v>Excellent</v>
      </c>
      <c r="P4096" s="1" t="str">
        <f t="shared" si="446"/>
        <v>Submitted</v>
      </c>
      <c r="Q4096" s="1" t="str">
        <f t="shared" si="447"/>
        <v>Valid</v>
      </c>
      <c r="R4096" s="1" t="s">
        <v>70</v>
      </c>
      <c r="S4096" s="4">
        <v>4216147</v>
      </c>
      <c r="T4096" s="1">
        <v>10.73</v>
      </c>
      <c r="U4096" s="1">
        <v>120</v>
      </c>
      <c r="V4096" s="1">
        <v>35134.559999999998</v>
      </c>
      <c r="W4096" s="4">
        <f t="shared" si="448"/>
        <v>3769938.1091666669</v>
      </c>
      <c r="X4096" s="1" t="s">
        <v>50</v>
      </c>
      <c r="Y4096" s="1" t="s">
        <v>51</v>
      </c>
      <c r="Z4096" s="8">
        <v>49558</v>
      </c>
      <c r="AA4096" s="8" t="str">
        <f>TEXT(Table2[[#This Row],[Application_Date]],"yyy")</f>
        <v>2035</v>
      </c>
      <c r="AB4096" s="8" t="str">
        <f>TEXT(Table2[[#This Row],[Application_Date]],"mmmm")</f>
        <v>September</v>
      </c>
      <c r="AC4096" s="1" t="s">
        <v>61</v>
      </c>
      <c r="AD4096" s="1" t="s">
        <v>42</v>
      </c>
      <c r="AE4096" s="1" t="s">
        <v>31</v>
      </c>
    </row>
    <row r="4097" spans="1:31" x14ac:dyDescent="0.25">
      <c r="A4097" s="1" t="s">
        <v>8334</v>
      </c>
      <c r="B4097" s="1" t="str">
        <f>IF(COUNTIF($A$2:A4097,A4097)&gt;1,"Duplicate","Unique")</f>
        <v>Unique</v>
      </c>
      <c r="C4097" s="1" t="s">
        <v>8335</v>
      </c>
      <c r="D4097" s="1" t="s">
        <v>78</v>
      </c>
      <c r="E4097" s="1" t="str">
        <f t="shared" si="442"/>
        <v>Submitted</v>
      </c>
      <c r="F4097" s="1" t="s">
        <v>35</v>
      </c>
      <c r="G4097" s="1">
        <v>60</v>
      </c>
      <c r="H4097" s="1" t="s">
        <v>36</v>
      </c>
      <c r="I4097" s="1" t="s">
        <v>25</v>
      </c>
      <c r="J4097" s="1" t="s">
        <v>26</v>
      </c>
      <c r="K4097" s="4">
        <v>1033713</v>
      </c>
      <c r="L4097" s="4" t="str">
        <f t="shared" si="443"/>
        <v>Submitted</v>
      </c>
      <c r="M4097" s="1">
        <v>440</v>
      </c>
      <c r="N4097" s="1" t="str">
        <f t="shared" si="444"/>
        <v>High_risk</v>
      </c>
      <c r="O4097" s="1" t="str">
        <f t="shared" si="445"/>
        <v>Excellent</v>
      </c>
      <c r="P4097" s="1" t="str">
        <f t="shared" si="446"/>
        <v>Submitted</v>
      </c>
      <c r="Q4097" s="1" t="str">
        <f t="shared" si="447"/>
        <v>Valid</v>
      </c>
      <c r="R4097" s="1" t="s">
        <v>82</v>
      </c>
      <c r="S4097" s="4">
        <v>1771053</v>
      </c>
      <c r="T4097" s="1">
        <v>14.97</v>
      </c>
      <c r="U4097" s="1">
        <v>120</v>
      </c>
      <c r="V4097" s="1">
        <v>14758.77</v>
      </c>
      <c r="W4097" s="4">
        <f t="shared" si="448"/>
        <v>2209388.6175000002</v>
      </c>
      <c r="X4097" s="1" t="s">
        <v>39</v>
      </c>
      <c r="Y4097" s="1" t="s">
        <v>40</v>
      </c>
      <c r="Z4097" s="8">
        <v>49559</v>
      </c>
      <c r="AA4097" s="8" t="str">
        <f>TEXT(Table2[[#This Row],[Application_Date]],"yyy")</f>
        <v>2035</v>
      </c>
      <c r="AB4097" s="8" t="str">
        <f>TEXT(Table2[[#This Row],[Application_Date]],"mmmm")</f>
        <v>September</v>
      </c>
      <c r="AC4097" s="1" t="s">
        <v>61</v>
      </c>
      <c r="AD4097" s="1" t="s">
        <v>42</v>
      </c>
      <c r="AE4097" s="1" t="s">
        <v>31</v>
      </c>
    </row>
    <row r="4098" spans="1:31" x14ac:dyDescent="0.25">
      <c r="A4098" s="1" t="s">
        <v>8336</v>
      </c>
      <c r="B4098" s="1" t="str">
        <f>IF(COUNTIF($A$2:A4098,A4098)&gt;1,"Duplicate","Unique")</f>
        <v>Unique</v>
      </c>
      <c r="C4098" s="1" t="s">
        <v>8337</v>
      </c>
      <c r="D4098" s="1" t="s">
        <v>214</v>
      </c>
      <c r="E4098" s="1" t="str">
        <f t="shared" ref="E4098:E4161" si="449">IF(C4098="","Missing","Submitted")</f>
        <v>Submitted</v>
      </c>
      <c r="F4098" s="1" t="s">
        <v>35</v>
      </c>
      <c r="G4098" s="1">
        <v>39</v>
      </c>
      <c r="H4098" s="1" t="s">
        <v>24</v>
      </c>
      <c r="I4098" s="1" t="s">
        <v>48</v>
      </c>
      <c r="J4098" s="1" t="s">
        <v>49</v>
      </c>
      <c r="K4098" s="4">
        <v>1508049</v>
      </c>
      <c r="L4098" s="4" t="str">
        <f t="shared" ref="L4098:L4161" si="450">IF(K4098="","Missing","Submitted")</f>
        <v>Submitted</v>
      </c>
      <c r="M4098" s="1">
        <v>894</v>
      </c>
      <c r="N4098" s="1" t="str">
        <f t="shared" ref="N4098:N4161" si="451">IF(M4098&lt;600,"High_risk",IF(M4098&gt;=750,"medium_risk","low_risk"))</f>
        <v>medium_risk</v>
      </c>
      <c r="O4098" s="1" t="str">
        <f t="shared" ref="O4098:O4161" si="452">IF(J4099&lt;503,"Poor",IF(J4099&lt;=550,"Fair",IF(J4099&lt;=750,"Good","Excellent")))</f>
        <v>Excellent</v>
      </c>
      <c r="P4098" s="1" t="str">
        <f t="shared" ref="P4098:P4161" si="453">IF(S4098="","Missing","Submitted")</f>
        <v>Submitted</v>
      </c>
      <c r="Q4098" s="1" t="str">
        <f t="shared" ref="Q4098:Q4161" si="454">IF(AND(M4098&gt;=300,M4098&lt;=900),"Valid","Invalid")</f>
        <v>Valid</v>
      </c>
      <c r="R4098" s="1" t="s">
        <v>38</v>
      </c>
      <c r="S4098" s="4">
        <v>4497374</v>
      </c>
      <c r="T4098" s="1">
        <v>15.53</v>
      </c>
      <c r="U4098" s="1">
        <v>36</v>
      </c>
      <c r="V4098" s="1">
        <v>124927.06</v>
      </c>
      <c r="W4098" s="4">
        <f t="shared" ref="W4098:W4161" si="455">PMT(T4098/12,U4098,-S4098)</f>
        <v>5820351.5183339398</v>
      </c>
      <c r="X4098" s="1" t="s">
        <v>39</v>
      </c>
      <c r="Y4098" s="1" t="s">
        <v>40</v>
      </c>
      <c r="Z4098" s="8">
        <v>49560</v>
      </c>
      <c r="AA4098" s="8" t="str">
        <f>TEXT(Table2[[#This Row],[Application_Date]],"yyy")</f>
        <v>2035</v>
      </c>
      <c r="AB4098" s="8" t="str">
        <f>TEXT(Table2[[#This Row],[Application_Date]],"mmmm")</f>
        <v>September</v>
      </c>
      <c r="AC4098" s="1" t="s">
        <v>61</v>
      </c>
      <c r="AD4098" s="1" t="s">
        <v>42</v>
      </c>
      <c r="AE4098" s="1" t="s">
        <v>66</v>
      </c>
    </row>
    <row r="4099" spans="1:31" x14ac:dyDescent="0.25">
      <c r="A4099" s="1" t="s">
        <v>8338</v>
      </c>
      <c r="B4099" s="1" t="str">
        <f>IF(COUNTIF($A$2:A4099,A4099)&gt;1,"Duplicate","Unique")</f>
        <v>Unique</v>
      </c>
      <c r="C4099" s="1" t="s">
        <v>8339</v>
      </c>
      <c r="D4099" s="1" t="s">
        <v>333</v>
      </c>
      <c r="E4099" s="1" t="str">
        <f t="shared" si="449"/>
        <v>Submitted</v>
      </c>
      <c r="F4099" s="1" t="s">
        <v>47</v>
      </c>
      <c r="G4099" s="1">
        <v>38</v>
      </c>
      <c r="H4099" s="1" t="s">
        <v>24</v>
      </c>
      <c r="I4099" s="1" t="s">
        <v>48</v>
      </c>
      <c r="J4099" s="1" t="s">
        <v>37</v>
      </c>
      <c r="K4099" s="4">
        <v>287605</v>
      </c>
      <c r="L4099" s="4" t="str">
        <f t="shared" si="450"/>
        <v>Submitted</v>
      </c>
      <c r="M4099" s="1">
        <v>448</v>
      </c>
      <c r="N4099" s="1" t="str">
        <f t="shared" si="451"/>
        <v>High_risk</v>
      </c>
      <c r="O4099" s="1" t="str">
        <f t="shared" si="452"/>
        <v>Excellent</v>
      </c>
      <c r="P4099" s="1" t="str">
        <f t="shared" si="453"/>
        <v>Submitted</v>
      </c>
      <c r="Q4099" s="1" t="str">
        <f t="shared" si="454"/>
        <v>Valid</v>
      </c>
      <c r="R4099" s="1" t="s">
        <v>70</v>
      </c>
      <c r="S4099" s="4">
        <v>2374539</v>
      </c>
      <c r="T4099" s="1">
        <v>18.760000000000002</v>
      </c>
      <c r="U4099" s="1">
        <v>36</v>
      </c>
      <c r="V4099" s="1">
        <v>65959.42</v>
      </c>
      <c r="W4099" s="4">
        <f t="shared" si="455"/>
        <v>3712195.9700000077</v>
      </c>
      <c r="X4099" s="1" t="s">
        <v>85</v>
      </c>
      <c r="Y4099" s="1" t="s">
        <v>86</v>
      </c>
      <c r="Z4099" s="8">
        <v>49561</v>
      </c>
      <c r="AA4099" s="8" t="str">
        <f>TEXT(Table2[[#This Row],[Application_Date]],"yyy")</f>
        <v>2035</v>
      </c>
      <c r="AB4099" s="8" t="str">
        <f>TEXT(Table2[[#This Row],[Application_Date]],"mmmm")</f>
        <v>September</v>
      </c>
      <c r="AC4099" s="1" t="s">
        <v>61</v>
      </c>
      <c r="AD4099" s="1" t="s">
        <v>42</v>
      </c>
      <c r="AE4099" s="1" t="s">
        <v>66</v>
      </c>
    </row>
    <row r="4100" spans="1:31" x14ac:dyDescent="0.25">
      <c r="A4100" s="1" t="s">
        <v>8340</v>
      </c>
      <c r="B4100" s="1" t="str">
        <f>IF(COUNTIF($A$2:A4100,A4100)&gt;1,"Duplicate","Unique")</f>
        <v>Unique</v>
      </c>
      <c r="C4100" s="1" t="s">
        <v>8341</v>
      </c>
      <c r="D4100" s="1" t="s">
        <v>23</v>
      </c>
      <c r="E4100" s="1" t="str">
        <f t="shared" si="449"/>
        <v>Submitted</v>
      </c>
      <c r="F4100" s="1" t="s">
        <v>47</v>
      </c>
      <c r="G4100" s="1">
        <v>64</v>
      </c>
      <c r="H4100" s="1" t="s">
        <v>24</v>
      </c>
      <c r="I4100" s="1" t="s">
        <v>25</v>
      </c>
      <c r="J4100" s="1" t="s">
        <v>26</v>
      </c>
      <c r="K4100" s="4">
        <v>1410003</v>
      </c>
      <c r="L4100" s="4" t="str">
        <f t="shared" si="450"/>
        <v>Submitted</v>
      </c>
      <c r="M4100" s="1">
        <v>890</v>
      </c>
      <c r="N4100" s="1" t="str">
        <f t="shared" si="451"/>
        <v>medium_risk</v>
      </c>
      <c r="O4100" s="1" t="str">
        <f t="shared" si="452"/>
        <v>Excellent</v>
      </c>
      <c r="P4100" s="1" t="str">
        <f t="shared" si="453"/>
        <v>Submitted</v>
      </c>
      <c r="Q4100" s="1" t="str">
        <f t="shared" si="454"/>
        <v>Valid</v>
      </c>
      <c r="R4100" s="1" t="s">
        <v>82</v>
      </c>
      <c r="S4100" s="4">
        <v>1487592</v>
      </c>
      <c r="T4100" s="1">
        <v>17.36</v>
      </c>
      <c r="U4100" s="1">
        <v>180</v>
      </c>
      <c r="V4100" s="1">
        <v>8264.4</v>
      </c>
      <c r="W4100" s="4">
        <f t="shared" si="455"/>
        <v>2152049.7599999998</v>
      </c>
      <c r="X4100" s="1" t="s">
        <v>59</v>
      </c>
      <c r="Y4100" s="1" t="s">
        <v>60</v>
      </c>
      <c r="Z4100" s="8">
        <v>49562</v>
      </c>
      <c r="AA4100" s="8" t="str">
        <f>TEXT(Table2[[#This Row],[Application_Date]],"yyy")</f>
        <v>2035</v>
      </c>
      <c r="AB4100" s="8" t="str">
        <f>TEXT(Table2[[#This Row],[Application_Date]],"mmmm")</f>
        <v>September</v>
      </c>
      <c r="AC4100" s="1" t="s">
        <v>41</v>
      </c>
      <c r="AD4100" s="1" t="s">
        <v>30</v>
      </c>
      <c r="AE4100" s="1" t="s">
        <v>62</v>
      </c>
    </row>
    <row r="4101" spans="1:31" x14ac:dyDescent="0.25">
      <c r="A4101" s="1" t="s">
        <v>8342</v>
      </c>
      <c r="B4101" s="1" t="str">
        <f>IF(COUNTIF($A$2:A4101,A4101)&gt;1,"Duplicate","Unique")</f>
        <v>Unique</v>
      </c>
      <c r="C4101" s="1" t="s">
        <v>8343</v>
      </c>
      <c r="D4101" s="1" t="s">
        <v>333</v>
      </c>
      <c r="E4101" s="1" t="str">
        <f t="shared" si="449"/>
        <v>Submitted</v>
      </c>
      <c r="F4101" s="1" t="s">
        <v>35</v>
      </c>
      <c r="G4101" s="1">
        <v>39</v>
      </c>
      <c r="H4101" s="1" t="s">
        <v>36</v>
      </c>
      <c r="I4101" s="1" t="s">
        <v>48</v>
      </c>
      <c r="J4101" s="1" t="s">
        <v>49</v>
      </c>
      <c r="K4101" s="4">
        <v>1580009</v>
      </c>
      <c r="L4101" s="4" t="str">
        <f t="shared" si="450"/>
        <v>Submitted</v>
      </c>
      <c r="M4101" s="1">
        <v>601</v>
      </c>
      <c r="N4101" s="1" t="str">
        <f t="shared" si="451"/>
        <v>low_risk</v>
      </c>
      <c r="O4101" s="1" t="str">
        <f t="shared" si="452"/>
        <v>Excellent</v>
      </c>
      <c r="P4101" s="1" t="str">
        <f t="shared" si="453"/>
        <v>Submitted</v>
      </c>
      <c r="Q4101" s="1" t="str">
        <f t="shared" si="454"/>
        <v>Valid</v>
      </c>
      <c r="R4101" s="1" t="s">
        <v>38</v>
      </c>
      <c r="S4101" s="4">
        <v>3941726</v>
      </c>
      <c r="T4101" s="1">
        <v>16.829999999999998</v>
      </c>
      <c r="U4101" s="1">
        <v>120</v>
      </c>
      <c r="V4101" s="1">
        <v>32847.72</v>
      </c>
      <c r="W4101" s="4">
        <f t="shared" si="455"/>
        <v>5528270.7149999999</v>
      </c>
      <c r="X4101" s="1" t="s">
        <v>85</v>
      </c>
      <c r="Y4101" s="1" t="s">
        <v>86</v>
      </c>
      <c r="Z4101" s="8">
        <v>49563</v>
      </c>
      <c r="AA4101" s="8" t="str">
        <f>TEXT(Table2[[#This Row],[Application_Date]],"yyy")</f>
        <v>2035</v>
      </c>
      <c r="AB4101" s="8" t="str">
        <f>TEXT(Table2[[#This Row],[Application_Date]],"mmmm")</f>
        <v>September</v>
      </c>
      <c r="AC4101" s="1" t="s">
        <v>61</v>
      </c>
      <c r="AD4101" s="1" t="s">
        <v>30</v>
      </c>
      <c r="AE4101" s="1" t="s">
        <v>31</v>
      </c>
    </row>
    <row r="4102" spans="1:31" x14ac:dyDescent="0.25">
      <c r="A4102" s="1" t="s">
        <v>8344</v>
      </c>
      <c r="B4102" s="1" t="str">
        <f>IF(COUNTIF($A$2:A4102,A4102)&gt;1,"Duplicate","Unique")</f>
        <v>Unique</v>
      </c>
      <c r="C4102" s="1" t="s">
        <v>8345</v>
      </c>
      <c r="D4102" s="1" t="s">
        <v>124</v>
      </c>
      <c r="E4102" s="1" t="str">
        <f t="shared" si="449"/>
        <v>Submitted</v>
      </c>
      <c r="F4102" s="1" t="s">
        <v>35</v>
      </c>
      <c r="G4102" s="1">
        <v>58</v>
      </c>
      <c r="H4102" s="1" t="s">
        <v>36</v>
      </c>
      <c r="I4102" s="1" t="s">
        <v>48</v>
      </c>
      <c r="J4102" s="1" t="s">
        <v>70</v>
      </c>
      <c r="K4102" s="4">
        <v>476893</v>
      </c>
      <c r="L4102" s="4" t="str">
        <f t="shared" si="450"/>
        <v>Submitted</v>
      </c>
      <c r="M4102" s="1">
        <v>950</v>
      </c>
      <c r="N4102" s="1" t="str">
        <f t="shared" si="451"/>
        <v>medium_risk</v>
      </c>
      <c r="O4102" s="1" t="str">
        <f t="shared" si="452"/>
        <v>Excellent</v>
      </c>
      <c r="P4102" s="1" t="str">
        <f t="shared" si="453"/>
        <v>Submitted</v>
      </c>
      <c r="Q4102" s="1" t="str">
        <f t="shared" si="454"/>
        <v>Invalid</v>
      </c>
      <c r="R4102" s="1" t="s">
        <v>38</v>
      </c>
      <c r="S4102" s="4">
        <v>1314518</v>
      </c>
      <c r="T4102" s="1">
        <v>15.04</v>
      </c>
      <c r="U4102" s="1">
        <v>24</v>
      </c>
      <c r="V4102" s="1">
        <v>54771.58</v>
      </c>
      <c r="W4102" s="4">
        <f t="shared" si="455"/>
        <v>1647529.2322774376</v>
      </c>
      <c r="X4102" s="1" t="s">
        <v>85</v>
      </c>
      <c r="Y4102" s="1" t="s">
        <v>86</v>
      </c>
      <c r="Z4102" s="8">
        <v>49564</v>
      </c>
      <c r="AA4102" s="8" t="str">
        <f>TEXT(Table2[[#This Row],[Application_Date]],"yyy")</f>
        <v>2035</v>
      </c>
      <c r="AB4102" s="8" t="str">
        <f>TEXT(Table2[[#This Row],[Application_Date]],"mmmm")</f>
        <v>September</v>
      </c>
      <c r="AC4102" s="1" t="s">
        <v>61</v>
      </c>
      <c r="AD4102" s="1" t="s">
        <v>42</v>
      </c>
      <c r="AE4102" s="1" t="s">
        <v>43</v>
      </c>
    </row>
    <row r="4103" spans="1:31" x14ac:dyDescent="0.25">
      <c r="A4103" s="1" t="s">
        <v>8346</v>
      </c>
      <c r="B4103" s="1" t="str">
        <f>IF(COUNTIF($A$2:A4103,A4103)&gt;1,"Duplicate","Unique")</f>
        <v>Unique</v>
      </c>
      <c r="C4103" s="1" t="s">
        <v>8347</v>
      </c>
      <c r="D4103" s="1" t="s">
        <v>133</v>
      </c>
      <c r="E4103" s="1" t="str">
        <f t="shared" si="449"/>
        <v>Submitted</v>
      </c>
      <c r="F4103" s="1" t="s">
        <v>35</v>
      </c>
      <c r="G4103" s="1">
        <v>47</v>
      </c>
      <c r="H4103" s="1" t="s">
        <v>36</v>
      </c>
      <c r="I4103" s="1" t="s">
        <v>25</v>
      </c>
      <c r="J4103" s="1" t="s">
        <v>70</v>
      </c>
      <c r="K4103" s="4">
        <v>2308307</v>
      </c>
      <c r="L4103" s="4" t="str">
        <f t="shared" si="450"/>
        <v>Submitted</v>
      </c>
      <c r="M4103" s="1">
        <v>316</v>
      </c>
      <c r="N4103" s="1" t="str">
        <f t="shared" si="451"/>
        <v>High_risk</v>
      </c>
      <c r="O4103" s="1" t="str">
        <f t="shared" si="452"/>
        <v>Excellent</v>
      </c>
      <c r="P4103" s="1" t="str">
        <f t="shared" si="453"/>
        <v>Submitted</v>
      </c>
      <c r="Q4103" s="1" t="str">
        <f t="shared" si="454"/>
        <v>Valid</v>
      </c>
      <c r="R4103" s="1" t="s">
        <v>38</v>
      </c>
      <c r="S4103" s="4">
        <v>142719</v>
      </c>
      <c r="T4103" s="1">
        <v>14.57</v>
      </c>
      <c r="U4103" s="1">
        <v>12</v>
      </c>
      <c r="V4103" s="1">
        <v>11893.25</v>
      </c>
      <c r="W4103" s="4">
        <f t="shared" si="455"/>
        <v>173297.13402583785</v>
      </c>
      <c r="X4103" s="1" t="s">
        <v>28</v>
      </c>
      <c r="Y4103" s="1" t="s">
        <v>29</v>
      </c>
      <c r="Z4103" s="8">
        <v>49565</v>
      </c>
      <c r="AA4103" s="8" t="str">
        <f>TEXT(Table2[[#This Row],[Application_Date]],"yyy")</f>
        <v>2035</v>
      </c>
      <c r="AB4103" s="8" t="str">
        <f>TEXT(Table2[[#This Row],[Application_Date]],"mmmm")</f>
        <v>September</v>
      </c>
      <c r="AC4103" s="1" t="s">
        <v>61</v>
      </c>
      <c r="AD4103" s="1" t="s">
        <v>42</v>
      </c>
      <c r="AE4103" s="1" t="s">
        <v>31</v>
      </c>
    </row>
    <row r="4104" spans="1:31" x14ac:dyDescent="0.25">
      <c r="A4104" s="1" t="s">
        <v>8348</v>
      </c>
      <c r="B4104" s="1" t="str">
        <f>IF(COUNTIF($A$2:A4104,A4104)&gt;1,"Duplicate","Unique")</f>
        <v>Unique</v>
      </c>
      <c r="C4104" s="1" t="s">
        <v>8349</v>
      </c>
      <c r="D4104" s="1" t="s">
        <v>249</v>
      </c>
      <c r="E4104" s="1" t="str">
        <f t="shared" si="449"/>
        <v>Submitted</v>
      </c>
      <c r="F4104" s="1" t="s">
        <v>35</v>
      </c>
      <c r="G4104" s="1">
        <v>28</v>
      </c>
      <c r="H4104" s="1" t="s">
        <v>36</v>
      </c>
      <c r="I4104" s="1" t="s">
        <v>48</v>
      </c>
      <c r="J4104" s="1" t="s">
        <v>26</v>
      </c>
      <c r="K4104" s="4">
        <v>1791173</v>
      </c>
      <c r="L4104" s="4" t="str">
        <f t="shared" si="450"/>
        <v>Submitted</v>
      </c>
      <c r="M4104" s="1">
        <v>582</v>
      </c>
      <c r="N4104" s="1" t="str">
        <f t="shared" si="451"/>
        <v>High_risk</v>
      </c>
      <c r="O4104" s="1" t="str">
        <f t="shared" si="452"/>
        <v>Excellent</v>
      </c>
      <c r="P4104" s="1" t="str">
        <f t="shared" si="453"/>
        <v>Submitted</v>
      </c>
      <c r="Q4104" s="1" t="str">
        <f t="shared" si="454"/>
        <v>Valid</v>
      </c>
      <c r="R4104" s="1" t="s">
        <v>38</v>
      </c>
      <c r="S4104" s="4">
        <v>994532</v>
      </c>
      <c r="T4104" s="1">
        <v>16.55</v>
      </c>
      <c r="U4104" s="1">
        <v>36</v>
      </c>
      <c r="V4104" s="1">
        <v>27625.89</v>
      </c>
      <c r="W4104" s="4">
        <f t="shared" si="455"/>
        <v>1371625.383333372</v>
      </c>
      <c r="X4104" s="1" t="s">
        <v>59</v>
      </c>
      <c r="Y4104" s="1" t="s">
        <v>60</v>
      </c>
      <c r="Z4104" s="8">
        <v>49566</v>
      </c>
      <c r="AA4104" s="8" t="str">
        <f>TEXT(Table2[[#This Row],[Application_Date]],"yyy")</f>
        <v>2035</v>
      </c>
      <c r="AB4104" s="8" t="str">
        <f>TEXT(Table2[[#This Row],[Application_Date]],"mmmm")</f>
        <v>September</v>
      </c>
      <c r="AC4104" s="1" t="s">
        <v>61</v>
      </c>
      <c r="AD4104" s="1" t="s">
        <v>30</v>
      </c>
      <c r="AE4104" s="1" t="s">
        <v>43</v>
      </c>
    </row>
    <row r="4105" spans="1:31" x14ac:dyDescent="0.25">
      <c r="A4105" s="1" t="s">
        <v>8350</v>
      </c>
      <c r="B4105" s="1" t="str">
        <f>IF(COUNTIF($A$2:A4105,A4105)&gt;1,"Duplicate","Unique")</f>
        <v>Unique</v>
      </c>
      <c r="C4105" s="1" t="s">
        <v>8351</v>
      </c>
      <c r="D4105" s="1" t="s">
        <v>199</v>
      </c>
      <c r="E4105" s="1" t="str">
        <f t="shared" si="449"/>
        <v>Submitted</v>
      </c>
      <c r="F4105" s="1" t="s">
        <v>35</v>
      </c>
      <c r="G4105" s="1">
        <v>42</v>
      </c>
      <c r="H4105" s="1" t="s">
        <v>24</v>
      </c>
      <c r="I4105" s="1" t="s">
        <v>25</v>
      </c>
      <c r="J4105" s="1" t="s">
        <v>49</v>
      </c>
      <c r="K4105" s="4">
        <v>585840</v>
      </c>
      <c r="L4105" s="4" t="str">
        <f t="shared" si="450"/>
        <v>Submitted</v>
      </c>
      <c r="M4105" s="1">
        <v>318</v>
      </c>
      <c r="N4105" s="1" t="str">
        <f t="shared" si="451"/>
        <v>High_risk</v>
      </c>
      <c r="O4105" s="1" t="str">
        <f t="shared" si="452"/>
        <v>Excellent</v>
      </c>
      <c r="P4105" s="1" t="str">
        <f t="shared" si="453"/>
        <v>Submitted</v>
      </c>
      <c r="Q4105" s="1" t="str">
        <f t="shared" si="454"/>
        <v>Valid</v>
      </c>
      <c r="R4105" s="1" t="s">
        <v>6</v>
      </c>
      <c r="S4105" s="4">
        <v>4335276</v>
      </c>
      <c r="T4105" s="1">
        <v>12.63</v>
      </c>
      <c r="U4105" s="1">
        <v>36</v>
      </c>
      <c r="V4105" s="1">
        <v>120424.33</v>
      </c>
      <c r="W4105" s="4">
        <f t="shared" si="455"/>
        <v>4562877.9900261248</v>
      </c>
      <c r="X4105" s="1" t="s">
        <v>59</v>
      </c>
      <c r="Y4105" s="1" t="s">
        <v>60</v>
      </c>
      <c r="Z4105" s="8">
        <v>49567</v>
      </c>
      <c r="AA4105" s="8" t="str">
        <f>TEXT(Table2[[#This Row],[Application_Date]],"yyy")</f>
        <v>2035</v>
      </c>
      <c r="AB4105" s="8" t="str">
        <f>TEXT(Table2[[#This Row],[Application_Date]],"mmmm")</f>
        <v>September</v>
      </c>
      <c r="AC4105" s="1" t="s">
        <v>61</v>
      </c>
      <c r="AD4105" s="1" t="s">
        <v>42</v>
      </c>
      <c r="AE4105" s="1" t="s">
        <v>66</v>
      </c>
    </row>
    <row r="4106" spans="1:31" x14ac:dyDescent="0.25">
      <c r="A4106" s="1" t="s">
        <v>8352</v>
      </c>
      <c r="B4106" s="1" t="str">
        <f>IF(COUNTIF($A$2:A4106,A4106)&gt;1,"Duplicate","Unique")</f>
        <v>Unique</v>
      </c>
      <c r="C4106" s="1" t="s">
        <v>8353</v>
      </c>
      <c r="D4106" s="1" t="s">
        <v>587</v>
      </c>
      <c r="E4106" s="1" t="str">
        <f t="shared" si="449"/>
        <v>Submitted</v>
      </c>
      <c r="F4106" s="1" t="s">
        <v>47</v>
      </c>
      <c r="G4106" s="1">
        <v>34</v>
      </c>
      <c r="H4106" s="1" t="s">
        <v>24</v>
      </c>
      <c r="I4106" s="1" t="s">
        <v>48</v>
      </c>
      <c r="J4106" s="1" t="s">
        <v>49</v>
      </c>
      <c r="K4106" s="4">
        <v>1922983</v>
      </c>
      <c r="L4106" s="4" t="str">
        <f t="shared" si="450"/>
        <v>Submitted</v>
      </c>
      <c r="M4106" s="1">
        <v>416</v>
      </c>
      <c r="N4106" s="1" t="str">
        <f t="shared" si="451"/>
        <v>High_risk</v>
      </c>
      <c r="O4106" s="1" t="str">
        <f t="shared" si="452"/>
        <v>Excellent</v>
      </c>
      <c r="P4106" s="1" t="str">
        <f t="shared" si="453"/>
        <v>Submitted</v>
      </c>
      <c r="Q4106" s="1" t="str">
        <f t="shared" si="454"/>
        <v>Valid</v>
      </c>
      <c r="R4106" s="1" t="s">
        <v>38</v>
      </c>
      <c r="S4106" s="4">
        <v>4861613</v>
      </c>
      <c r="T4106" s="1">
        <v>16.96</v>
      </c>
      <c r="U4106" s="1">
        <v>120</v>
      </c>
      <c r="V4106" s="1">
        <v>40513.440000000002</v>
      </c>
      <c r="W4106" s="4">
        <f t="shared" si="455"/>
        <v>6871079.706666667</v>
      </c>
      <c r="X4106" s="1" t="s">
        <v>2121</v>
      </c>
      <c r="Y4106" s="1" t="s">
        <v>29</v>
      </c>
      <c r="Z4106" s="8">
        <v>49568</v>
      </c>
      <c r="AA4106" s="8" t="str">
        <f>TEXT(Table2[[#This Row],[Application_Date]],"yyy")</f>
        <v>2035</v>
      </c>
      <c r="AB4106" s="8" t="str">
        <f>TEXT(Table2[[#This Row],[Application_Date]],"mmmm")</f>
        <v>September</v>
      </c>
      <c r="AC4106" s="1" t="s">
        <v>41</v>
      </c>
      <c r="AD4106" s="1" t="s">
        <v>30</v>
      </c>
      <c r="AE4106" s="1" t="s">
        <v>31</v>
      </c>
    </row>
    <row r="4107" spans="1:31" x14ac:dyDescent="0.25">
      <c r="A4107" s="1" t="s">
        <v>8354</v>
      </c>
      <c r="B4107" s="1" t="str">
        <f>IF(COUNTIF($A$2:A4107,A4107)&gt;1,"Duplicate","Unique")</f>
        <v>Unique</v>
      </c>
      <c r="C4107" s="1" t="s">
        <v>8355</v>
      </c>
      <c r="D4107" s="1" t="s">
        <v>124</v>
      </c>
      <c r="E4107" s="1" t="str">
        <f t="shared" si="449"/>
        <v>Submitted</v>
      </c>
      <c r="F4107" s="1" t="s">
        <v>47</v>
      </c>
      <c r="G4107" s="1">
        <v>38</v>
      </c>
      <c r="H4107" s="1" t="s">
        <v>36</v>
      </c>
      <c r="I4107" s="1" t="s">
        <v>25</v>
      </c>
      <c r="J4107" s="1" t="s">
        <v>37</v>
      </c>
      <c r="K4107" s="4">
        <v>2263801</v>
      </c>
      <c r="L4107" s="4" t="str">
        <f t="shared" si="450"/>
        <v>Submitted</v>
      </c>
      <c r="M4107" s="1">
        <v>325</v>
      </c>
      <c r="N4107" s="1" t="str">
        <f t="shared" si="451"/>
        <v>High_risk</v>
      </c>
      <c r="O4107" s="1" t="str">
        <f t="shared" si="452"/>
        <v>Excellent</v>
      </c>
      <c r="P4107" s="1" t="str">
        <f t="shared" si="453"/>
        <v>Submitted</v>
      </c>
      <c r="Q4107" s="1" t="str">
        <f t="shared" si="454"/>
        <v>Valid</v>
      </c>
      <c r="R4107" s="1" t="s">
        <v>6</v>
      </c>
      <c r="S4107" s="4">
        <v>2451114</v>
      </c>
      <c r="T4107" s="1">
        <v>14.74</v>
      </c>
      <c r="U4107" s="1">
        <v>60</v>
      </c>
      <c r="V4107" s="1">
        <v>40851.9</v>
      </c>
      <c r="W4107" s="4">
        <f t="shared" si="455"/>
        <v>3010785.03</v>
      </c>
      <c r="X4107" s="1" t="s">
        <v>105</v>
      </c>
      <c r="Y4107" s="1" t="s">
        <v>106</v>
      </c>
      <c r="Z4107" s="8">
        <v>49569</v>
      </c>
      <c r="AA4107" s="8" t="str">
        <f>TEXT(Table2[[#This Row],[Application_Date]],"yyy")</f>
        <v>2035</v>
      </c>
      <c r="AB4107" s="8" t="str">
        <f>TEXT(Table2[[#This Row],[Application_Date]],"mmmm")</f>
        <v>September</v>
      </c>
      <c r="AC4107" s="1" t="s">
        <v>52</v>
      </c>
      <c r="AD4107" s="1" t="s">
        <v>42</v>
      </c>
      <c r="AE4107" s="1" t="s">
        <v>62</v>
      </c>
    </row>
    <row r="4108" spans="1:31" x14ac:dyDescent="0.25">
      <c r="A4108" s="1" t="s">
        <v>8356</v>
      </c>
      <c r="B4108" s="1" t="str">
        <f>IF(COUNTIF($A$2:A4108,A4108)&gt;1,"Duplicate","Unique")</f>
        <v>Unique</v>
      </c>
      <c r="C4108" s="1" t="s">
        <v>8357</v>
      </c>
      <c r="D4108" s="1">
        <v>0</v>
      </c>
      <c r="E4108" s="1" t="str">
        <f t="shared" si="449"/>
        <v>Submitted</v>
      </c>
      <c r="F4108" s="1" t="s">
        <v>47</v>
      </c>
      <c r="G4108" s="1">
        <v>23</v>
      </c>
      <c r="H4108" s="1" t="s">
        <v>36</v>
      </c>
      <c r="I4108" s="1" t="s">
        <v>48</v>
      </c>
      <c r="J4108" s="1" t="s">
        <v>70</v>
      </c>
      <c r="K4108" s="4">
        <v>370147</v>
      </c>
      <c r="L4108" s="4" t="str">
        <f t="shared" si="450"/>
        <v>Submitted</v>
      </c>
      <c r="M4108" s="1">
        <v>523</v>
      </c>
      <c r="N4108" s="1" t="str">
        <f t="shared" si="451"/>
        <v>High_risk</v>
      </c>
      <c r="O4108" s="1" t="str">
        <f t="shared" si="452"/>
        <v>Excellent</v>
      </c>
      <c r="P4108" s="1" t="str">
        <f t="shared" si="453"/>
        <v>Submitted</v>
      </c>
      <c r="Q4108" s="1" t="str">
        <f t="shared" si="454"/>
        <v>Valid</v>
      </c>
      <c r="R4108" s="1" t="s">
        <v>27</v>
      </c>
      <c r="S4108" s="4">
        <v>317130</v>
      </c>
      <c r="T4108" s="1">
        <v>8.8699999999999992</v>
      </c>
      <c r="U4108" s="1">
        <v>24</v>
      </c>
      <c r="V4108" s="1">
        <v>13213.75</v>
      </c>
      <c r="W4108" s="4">
        <f t="shared" si="455"/>
        <v>234412.32475285075</v>
      </c>
      <c r="X4108" s="1" t="s">
        <v>105</v>
      </c>
      <c r="Y4108" s="1" t="s">
        <v>106</v>
      </c>
      <c r="Z4108" s="8">
        <v>49570</v>
      </c>
      <c r="AA4108" s="8" t="str">
        <f>TEXT(Table2[[#This Row],[Application_Date]],"yyy")</f>
        <v>2035</v>
      </c>
      <c r="AB4108" s="8" t="str">
        <f>TEXT(Table2[[#This Row],[Application_Date]],"mmmm")</f>
        <v>September</v>
      </c>
      <c r="AC4108" s="1" t="s">
        <v>41</v>
      </c>
      <c r="AD4108" s="1" t="s">
        <v>30</v>
      </c>
      <c r="AE4108" s="1" t="s">
        <v>43</v>
      </c>
    </row>
    <row r="4109" spans="1:31" x14ac:dyDescent="0.25">
      <c r="A4109" s="1" t="s">
        <v>8358</v>
      </c>
      <c r="B4109" s="1" t="str">
        <f>IF(COUNTIF($A$2:A4109,A4109)&gt;1,"Duplicate","Unique")</f>
        <v>Unique</v>
      </c>
      <c r="C4109" s="1" t="s">
        <v>8359</v>
      </c>
      <c r="D4109" s="1" t="s">
        <v>659</v>
      </c>
      <c r="E4109" s="1" t="str">
        <f t="shared" si="449"/>
        <v>Submitted</v>
      </c>
      <c r="F4109" s="1" t="s">
        <v>35</v>
      </c>
      <c r="G4109" s="1">
        <v>50</v>
      </c>
      <c r="H4109" s="1" t="s">
        <v>36</v>
      </c>
      <c r="I4109" s="1" t="s">
        <v>25</v>
      </c>
      <c r="J4109" s="1" t="s">
        <v>26</v>
      </c>
      <c r="K4109" s="4">
        <v>803229</v>
      </c>
      <c r="L4109" s="4" t="str">
        <f t="shared" si="450"/>
        <v>Submitted</v>
      </c>
      <c r="M4109" s="1">
        <v>382</v>
      </c>
      <c r="N4109" s="1" t="str">
        <f t="shared" si="451"/>
        <v>High_risk</v>
      </c>
      <c r="O4109" s="1" t="str">
        <f t="shared" si="452"/>
        <v>Excellent</v>
      </c>
      <c r="P4109" s="1" t="str">
        <f t="shared" si="453"/>
        <v>Submitted</v>
      </c>
      <c r="Q4109" s="1" t="str">
        <f t="shared" si="454"/>
        <v>Valid</v>
      </c>
      <c r="R4109" s="1" t="s">
        <v>70</v>
      </c>
      <c r="S4109" s="4">
        <v>1611920</v>
      </c>
      <c r="T4109" s="1">
        <v>7.48</v>
      </c>
      <c r="U4109" s="1">
        <v>180</v>
      </c>
      <c r="V4109" s="1">
        <v>8955.11</v>
      </c>
      <c r="W4109" s="4">
        <f t="shared" si="455"/>
        <v>1004763.4666666668</v>
      </c>
      <c r="X4109" s="1" t="s">
        <v>39</v>
      </c>
      <c r="Y4109" s="1" t="s">
        <v>40</v>
      </c>
      <c r="Z4109" s="8">
        <v>49571</v>
      </c>
      <c r="AA4109" s="8" t="str">
        <f>TEXT(Table2[[#This Row],[Application_Date]],"yyy")</f>
        <v>2035</v>
      </c>
      <c r="AB4109" s="8" t="str">
        <f>TEXT(Table2[[#This Row],[Application_Date]],"mmmm")</f>
        <v>September</v>
      </c>
      <c r="AC4109" s="1" t="s">
        <v>61</v>
      </c>
      <c r="AD4109" s="1" t="s">
        <v>42</v>
      </c>
      <c r="AE4109" s="1" t="s">
        <v>62</v>
      </c>
    </row>
    <row r="4110" spans="1:31" x14ac:dyDescent="0.25">
      <c r="A4110" s="1" t="s">
        <v>8360</v>
      </c>
      <c r="B4110" s="1" t="str">
        <f>IF(COUNTIF($A$2:A4110,A4110)&gt;1,"Duplicate","Unique")</f>
        <v>Unique</v>
      </c>
      <c r="C4110" s="1" t="s">
        <v>8361</v>
      </c>
      <c r="D4110" s="1" t="s">
        <v>124</v>
      </c>
      <c r="E4110" s="1" t="str">
        <f t="shared" si="449"/>
        <v>Submitted</v>
      </c>
      <c r="F4110" s="1" t="s">
        <v>47</v>
      </c>
      <c r="G4110" s="1">
        <v>22</v>
      </c>
      <c r="H4110" s="1" t="s">
        <v>36</v>
      </c>
      <c r="I4110" s="1" t="s">
        <v>25</v>
      </c>
      <c r="J4110" s="1" t="s">
        <v>37</v>
      </c>
      <c r="K4110" s="4">
        <v>1009016</v>
      </c>
      <c r="L4110" s="4" t="str">
        <f t="shared" si="450"/>
        <v>Submitted</v>
      </c>
      <c r="M4110" s="1">
        <v>779</v>
      </c>
      <c r="N4110" s="1" t="str">
        <f t="shared" si="451"/>
        <v>medium_risk</v>
      </c>
      <c r="O4110" s="1" t="str">
        <f t="shared" si="452"/>
        <v>Excellent</v>
      </c>
      <c r="P4110" s="1" t="str">
        <f t="shared" si="453"/>
        <v>Submitted</v>
      </c>
      <c r="Q4110" s="1" t="str">
        <f t="shared" si="454"/>
        <v>Valid</v>
      </c>
      <c r="R4110" s="1" t="s">
        <v>82</v>
      </c>
      <c r="S4110" s="4">
        <v>2588359</v>
      </c>
      <c r="T4110" s="1">
        <v>18.89</v>
      </c>
      <c r="U4110" s="1">
        <v>60</v>
      </c>
      <c r="V4110" s="1">
        <v>43139.32</v>
      </c>
      <c r="W4110" s="4">
        <f t="shared" si="455"/>
        <v>4074508.459166667</v>
      </c>
      <c r="X4110" s="1" t="s">
        <v>95</v>
      </c>
      <c r="Y4110" s="1" t="s">
        <v>96</v>
      </c>
      <c r="Z4110" s="8">
        <v>49572</v>
      </c>
      <c r="AA4110" s="8" t="str">
        <f>TEXT(Table2[[#This Row],[Application_Date]],"yyy")</f>
        <v>2035</v>
      </c>
      <c r="AB4110" s="8" t="str">
        <f>TEXT(Table2[[#This Row],[Application_Date]],"mmmm")</f>
        <v>September</v>
      </c>
      <c r="AC4110" s="1" t="s">
        <v>52</v>
      </c>
      <c r="AD4110" s="1" t="s">
        <v>30</v>
      </c>
      <c r="AE4110" s="1" t="s">
        <v>66</v>
      </c>
    </row>
    <row r="4111" spans="1:31" x14ac:dyDescent="0.25">
      <c r="A4111" s="1" t="s">
        <v>8362</v>
      </c>
      <c r="B4111" s="1" t="str">
        <f>IF(COUNTIF($A$2:A4111,A4111)&gt;1,"Duplicate","Unique")</f>
        <v>Unique</v>
      </c>
      <c r="C4111" s="1" t="s">
        <v>8363</v>
      </c>
      <c r="D4111" s="1" t="s">
        <v>587</v>
      </c>
      <c r="E4111" s="1" t="str">
        <f t="shared" si="449"/>
        <v>Submitted</v>
      </c>
      <c r="F4111" s="1" t="s">
        <v>35</v>
      </c>
      <c r="G4111" s="1">
        <v>52</v>
      </c>
      <c r="H4111" s="1" t="s">
        <v>36</v>
      </c>
      <c r="I4111" s="1" t="s">
        <v>48</v>
      </c>
      <c r="J4111" s="1" t="s">
        <v>37</v>
      </c>
      <c r="K4111" s="4">
        <v>535220</v>
      </c>
      <c r="L4111" s="4" t="str">
        <f t="shared" si="450"/>
        <v>Submitted</v>
      </c>
      <c r="M4111" s="1">
        <v>595</v>
      </c>
      <c r="N4111" s="1" t="str">
        <f t="shared" si="451"/>
        <v>High_risk</v>
      </c>
      <c r="O4111" s="1" t="str">
        <f t="shared" si="452"/>
        <v>Excellent</v>
      </c>
      <c r="P4111" s="1" t="str">
        <f t="shared" si="453"/>
        <v>Submitted</v>
      </c>
      <c r="Q4111" s="1" t="str">
        <f t="shared" si="454"/>
        <v>Valid</v>
      </c>
      <c r="R4111" s="1" t="s">
        <v>27</v>
      </c>
      <c r="S4111" s="4">
        <v>3537615</v>
      </c>
      <c r="T4111" s="1">
        <v>7.66</v>
      </c>
      <c r="U4111" s="1">
        <v>24</v>
      </c>
      <c r="V4111" s="1">
        <v>147400.62</v>
      </c>
      <c r="W4111" s="4">
        <f t="shared" si="455"/>
        <v>2258193.7225551698</v>
      </c>
      <c r="X4111" s="1" t="s">
        <v>85</v>
      </c>
      <c r="Y4111" s="1" t="s">
        <v>86</v>
      </c>
      <c r="Z4111" s="8">
        <v>49573</v>
      </c>
      <c r="AA4111" s="8" t="str">
        <f>TEXT(Table2[[#This Row],[Application_Date]],"yyy")</f>
        <v>2035</v>
      </c>
      <c r="AB4111" s="8" t="str">
        <f>TEXT(Table2[[#This Row],[Application_Date]],"mmmm")</f>
        <v>September</v>
      </c>
      <c r="AC4111" s="1" t="s">
        <v>61</v>
      </c>
      <c r="AD4111" s="1" t="s">
        <v>42</v>
      </c>
      <c r="AE4111" s="1" t="s">
        <v>31</v>
      </c>
    </row>
    <row r="4112" spans="1:31" x14ac:dyDescent="0.25">
      <c r="A4112" s="1" t="s">
        <v>8364</v>
      </c>
      <c r="B4112" s="1" t="str">
        <f>IF(COUNTIF($A$2:A4112,A4112)&gt;1,"Duplicate","Unique")</f>
        <v>Unique</v>
      </c>
      <c r="C4112" s="1" t="s">
        <v>8365</v>
      </c>
      <c r="D4112" s="1" t="s">
        <v>314</v>
      </c>
      <c r="E4112" s="1" t="str">
        <f t="shared" si="449"/>
        <v>Submitted</v>
      </c>
      <c r="F4112" s="1" t="s">
        <v>35</v>
      </c>
      <c r="G4112" s="1">
        <v>61</v>
      </c>
      <c r="H4112" s="1" t="s">
        <v>24</v>
      </c>
      <c r="I4112" s="1" t="s">
        <v>25</v>
      </c>
      <c r="J4112" s="1" t="s">
        <v>49</v>
      </c>
      <c r="K4112" s="4">
        <v>2122638</v>
      </c>
      <c r="L4112" s="4" t="str">
        <f t="shared" si="450"/>
        <v>Submitted</v>
      </c>
      <c r="M4112" s="1">
        <v>814</v>
      </c>
      <c r="N4112" s="1" t="str">
        <f t="shared" si="451"/>
        <v>medium_risk</v>
      </c>
      <c r="O4112" s="1" t="str">
        <f t="shared" si="452"/>
        <v>Excellent</v>
      </c>
      <c r="P4112" s="1" t="str">
        <f t="shared" si="453"/>
        <v>Submitted</v>
      </c>
      <c r="Q4112" s="1" t="str">
        <f t="shared" si="454"/>
        <v>Valid</v>
      </c>
      <c r="R4112" s="1" t="s">
        <v>82</v>
      </c>
      <c r="S4112" s="4">
        <v>3415100</v>
      </c>
      <c r="T4112" s="1">
        <v>7.58</v>
      </c>
      <c r="U4112" s="1">
        <v>180</v>
      </c>
      <c r="V4112" s="1">
        <v>18972.78</v>
      </c>
      <c r="W4112" s="4">
        <f t="shared" si="455"/>
        <v>2157204.8333333335</v>
      </c>
      <c r="X4112" s="1" t="s">
        <v>28</v>
      </c>
      <c r="Y4112" s="1" t="s">
        <v>29</v>
      </c>
      <c r="Z4112" s="8">
        <v>49574</v>
      </c>
      <c r="AA4112" s="8" t="str">
        <f>TEXT(Table2[[#This Row],[Application_Date]],"yyy")</f>
        <v>2035</v>
      </c>
      <c r="AB4112" s="8" t="str">
        <f>TEXT(Table2[[#This Row],[Application_Date]],"mmmm")</f>
        <v>September</v>
      </c>
      <c r="AC4112" s="1" t="s">
        <v>61</v>
      </c>
      <c r="AD4112" s="1" t="s">
        <v>30</v>
      </c>
      <c r="AE4112" s="1" t="s">
        <v>31</v>
      </c>
    </row>
    <row r="4113" spans="1:31" x14ac:dyDescent="0.25">
      <c r="A4113" s="1" t="s">
        <v>8366</v>
      </c>
      <c r="B4113" s="1" t="str">
        <f>IF(COUNTIF($A$2:A4113,A4113)&gt;1,"Duplicate","Unique")</f>
        <v>Unique</v>
      </c>
      <c r="C4113" s="1" t="s">
        <v>8367</v>
      </c>
      <c r="D4113" s="1" t="s">
        <v>112</v>
      </c>
      <c r="E4113" s="1" t="str">
        <f t="shared" si="449"/>
        <v>Submitted</v>
      </c>
      <c r="F4113" s="1" t="s">
        <v>35</v>
      </c>
      <c r="G4113" s="1">
        <v>64</v>
      </c>
      <c r="H4113" s="1" t="s">
        <v>24</v>
      </c>
      <c r="I4113" s="1" t="s">
        <v>25</v>
      </c>
      <c r="J4113" s="1" t="s">
        <v>70</v>
      </c>
      <c r="K4113" s="4">
        <v>1692039</v>
      </c>
      <c r="L4113" s="4" t="str">
        <f t="shared" si="450"/>
        <v>Submitted</v>
      </c>
      <c r="M4113" s="1">
        <v>681</v>
      </c>
      <c r="N4113" s="1" t="str">
        <f t="shared" si="451"/>
        <v>low_risk</v>
      </c>
      <c r="O4113" s="1" t="str">
        <f t="shared" si="452"/>
        <v>Excellent</v>
      </c>
      <c r="P4113" s="1" t="str">
        <f t="shared" si="453"/>
        <v>Submitted</v>
      </c>
      <c r="Q4113" s="1" t="str">
        <f t="shared" si="454"/>
        <v>Valid</v>
      </c>
      <c r="R4113" s="1" t="s">
        <v>70</v>
      </c>
      <c r="S4113" s="4">
        <v>1488223</v>
      </c>
      <c r="T4113" s="1">
        <v>11.6</v>
      </c>
      <c r="U4113" s="1">
        <v>36</v>
      </c>
      <c r="V4113" s="1">
        <v>41339.53</v>
      </c>
      <c r="W4113" s="4">
        <f t="shared" si="455"/>
        <v>1438615.5667050052</v>
      </c>
      <c r="X4113" s="1" t="s">
        <v>95</v>
      </c>
      <c r="Y4113" s="1" t="s">
        <v>96</v>
      </c>
      <c r="Z4113" s="8">
        <v>49575</v>
      </c>
      <c r="AA4113" s="8" t="str">
        <f>TEXT(Table2[[#This Row],[Application_Date]],"yyy")</f>
        <v>2035</v>
      </c>
      <c r="AB4113" s="8" t="str">
        <f>TEXT(Table2[[#This Row],[Application_Date]],"mmmm")</f>
        <v>September</v>
      </c>
      <c r="AC4113" s="1" t="s">
        <v>41</v>
      </c>
      <c r="AD4113" s="1" t="s">
        <v>42</v>
      </c>
      <c r="AE4113" s="1" t="s">
        <v>31</v>
      </c>
    </row>
    <row r="4114" spans="1:31" x14ac:dyDescent="0.25">
      <c r="A4114" s="1" t="s">
        <v>8368</v>
      </c>
      <c r="B4114" s="1" t="str">
        <f>IF(COUNTIF($A$2:A4114,A4114)&gt;1,"Duplicate","Unique")</f>
        <v>Unique</v>
      </c>
      <c r="C4114" s="1" t="s">
        <v>8369</v>
      </c>
      <c r="D4114" s="1" t="s">
        <v>293</v>
      </c>
      <c r="E4114" s="1" t="str">
        <f t="shared" si="449"/>
        <v>Submitted</v>
      </c>
      <c r="F4114" s="1" t="s">
        <v>35</v>
      </c>
      <c r="G4114" s="1">
        <v>58</v>
      </c>
      <c r="H4114" s="1" t="s">
        <v>36</v>
      </c>
      <c r="I4114" s="1" t="s">
        <v>48</v>
      </c>
      <c r="J4114" s="1" t="s">
        <v>37</v>
      </c>
      <c r="K4114" s="4">
        <v>467899</v>
      </c>
      <c r="L4114" s="4" t="str">
        <f t="shared" si="450"/>
        <v>Submitted</v>
      </c>
      <c r="M4114" s="1">
        <v>448</v>
      </c>
      <c r="N4114" s="1" t="str">
        <f t="shared" si="451"/>
        <v>High_risk</v>
      </c>
      <c r="O4114" s="1" t="str">
        <f t="shared" si="452"/>
        <v>Excellent</v>
      </c>
      <c r="P4114" s="1" t="str">
        <f t="shared" si="453"/>
        <v>Submitted</v>
      </c>
      <c r="Q4114" s="1" t="str">
        <f t="shared" si="454"/>
        <v>Valid</v>
      </c>
      <c r="R4114" s="1" t="s">
        <v>70</v>
      </c>
      <c r="S4114" s="4">
        <v>394491</v>
      </c>
      <c r="T4114" s="1">
        <v>15.46</v>
      </c>
      <c r="U4114" s="1">
        <v>36</v>
      </c>
      <c r="V4114" s="1">
        <v>10958.08</v>
      </c>
      <c r="W4114" s="4">
        <f t="shared" si="455"/>
        <v>508235.90500005806</v>
      </c>
      <c r="X4114" s="1" t="s">
        <v>779</v>
      </c>
      <c r="Y4114" s="1" t="s">
        <v>40</v>
      </c>
      <c r="Z4114" s="8">
        <v>49576</v>
      </c>
      <c r="AA4114" s="8" t="str">
        <f>TEXT(Table2[[#This Row],[Application_Date]],"yyy")</f>
        <v>2035</v>
      </c>
      <c r="AB4114" s="8" t="str">
        <f>TEXT(Table2[[#This Row],[Application_Date]],"mmmm")</f>
        <v>September</v>
      </c>
      <c r="AC4114" s="1" t="s">
        <v>61</v>
      </c>
      <c r="AD4114" s="1" t="s">
        <v>42</v>
      </c>
      <c r="AE4114" s="1" t="s">
        <v>66</v>
      </c>
    </row>
    <row r="4115" spans="1:31" x14ac:dyDescent="0.25">
      <c r="A4115" s="1" t="s">
        <v>8370</v>
      </c>
      <c r="B4115" s="1" t="str">
        <f>IF(COUNTIF($A$2:A4115,A4115)&gt;1,"Duplicate","Unique")</f>
        <v>Unique</v>
      </c>
      <c r="C4115" s="1" t="s">
        <v>8371</v>
      </c>
      <c r="D4115" s="1" t="s">
        <v>1280</v>
      </c>
      <c r="E4115" s="1" t="str">
        <f t="shared" si="449"/>
        <v>Submitted</v>
      </c>
      <c r="F4115" s="1" t="s">
        <v>47</v>
      </c>
      <c r="G4115" s="1">
        <v>44</v>
      </c>
      <c r="H4115" s="1" t="s">
        <v>24</v>
      </c>
      <c r="I4115" s="1" t="s">
        <v>48</v>
      </c>
      <c r="J4115" s="1" t="s">
        <v>37</v>
      </c>
      <c r="K4115" s="4">
        <v>1621575</v>
      </c>
      <c r="L4115" s="4" t="str">
        <f t="shared" si="450"/>
        <v>Submitted</v>
      </c>
      <c r="M4115" s="1">
        <v>834</v>
      </c>
      <c r="N4115" s="1" t="str">
        <f t="shared" si="451"/>
        <v>medium_risk</v>
      </c>
      <c r="O4115" s="1" t="str">
        <f t="shared" si="452"/>
        <v>Excellent</v>
      </c>
      <c r="P4115" s="1" t="str">
        <f t="shared" si="453"/>
        <v>Submitted</v>
      </c>
      <c r="Q4115" s="1" t="str">
        <f t="shared" si="454"/>
        <v>Valid</v>
      </c>
      <c r="R4115" s="1" t="s">
        <v>6</v>
      </c>
      <c r="S4115" s="4">
        <v>2992211</v>
      </c>
      <c r="T4115" s="1">
        <v>15.01</v>
      </c>
      <c r="U4115" s="1">
        <v>120</v>
      </c>
      <c r="V4115" s="1">
        <v>24935.09</v>
      </c>
      <c r="W4115" s="4">
        <f t="shared" si="455"/>
        <v>3742757.2591666663</v>
      </c>
      <c r="X4115" s="1" t="s">
        <v>85</v>
      </c>
      <c r="Y4115" s="1" t="s">
        <v>86</v>
      </c>
      <c r="Z4115" s="8">
        <v>49577</v>
      </c>
      <c r="AA4115" s="8" t="str">
        <f>TEXT(Table2[[#This Row],[Application_Date]],"yyy")</f>
        <v>2035</v>
      </c>
      <c r="AB4115" s="8" t="str">
        <f>TEXT(Table2[[#This Row],[Application_Date]],"mmmm")</f>
        <v>September</v>
      </c>
      <c r="AC4115" s="1" t="s">
        <v>61</v>
      </c>
      <c r="AD4115" s="1" t="s">
        <v>30</v>
      </c>
      <c r="AE4115" s="1" t="s">
        <v>62</v>
      </c>
    </row>
    <row r="4116" spans="1:31" x14ac:dyDescent="0.25">
      <c r="A4116" s="1" t="s">
        <v>8372</v>
      </c>
      <c r="B4116" s="1" t="str">
        <f>IF(COUNTIF($A$2:A4116,A4116)&gt;1,"Duplicate","Unique")</f>
        <v>Unique</v>
      </c>
      <c r="C4116" s="1" t="s">
        <v>8373</v>
      </c>
      <c r="D4116" s="1" t="s">
        <v>217</v>
      </c>
      <c r="E4116" s="1" t="str">
        <f t="shared" si="449"/>
        <v>Submitted</v>
      </c>
      <c r="F4116" s="1" t="s">
        <v>35</v>
      </c>
      <c r="G4116" s="1">
        <v>21</v>
      </c>
      <c r="H4116" s="1" t="s">
        <v>36</v>
      </c>
      <c r="I4116" s="1" t="s">
        <v>25</v>
      </c>
      <c r="J4116" s="1" t="s">
        <v>49</v>
      </c>
      <c r="K4116" s="4">
        <v>2469766</v>
      </c>
      <c r="L4116" s="4" t="str">
        <f t="shared" si="450"/>
        <v>Submitted</v>
      </c>
      <c r="M4116" s="1">
        <v>391</v>
      </c>
      <c r="N4116" s="1" t="str">
        <f t="shared" si="451"/>
        <v>High_risk</v>
      </c>
      <c r="O4116" s="1" t="str">
        <f t="shared" si="452"/>
        <v>Excellent</v>
      </c>
      <c r="P4116" s="1" t="str">
        <f t="shared" si="453"/>
        <v>Submitted</v>
      </c>
      <c r="Q4116" s="1" t="str">
        <f t="shared" si="454"/>
        <v>Valid</v>
      </c>
      <c r="R4116" s="1" t="s">
        <v>38</v>
      </c>
      <c r="S4116" s="4">
        <v>3998728</v>
      </c>
      <c r="T4116" s="1">
        <v>8.27</v>
      </c>
      <c r="U4116" s="1">
        <v>180</v>
      </c>
      <c r="V4116" s="1">
        <v>22215.16</v>
      </c>
      <c r="W4116" s="4">
        <f t="shared" si="455"/>
        <v>2755790.0466666664</v>
      </c>
      <c r="X4116" s="1" t="s">
        <v>105</v>
      </c>
      <c r="Y4116" s="1" t="s">
        <v>106</v>
      </c>
      <c r="Z4116" s="8">
        <v>49578</v>
      </c>
      <c r="AA4116" s="8" t="str">
        <f>TEXT(Table2[[#This Row],[Application_Date]],"yyy")</f>
        <v>2035</v>
      </c>
      <c r="AB4116" s="8" t="str">
        <f>TEXT(Table2[[#This Row],[Application_Date]],"mmmm")</f>
        <v>September</v>
      </c>
      <c r="AC4116" s="1" t="s">
        <v>52</v>
      </c>
      <c r="AD4116" s="1" t="s">
        <v>42</v>
      </c>
      <c r="AE4116" s="1" t="s">
        <v>66</v>
      </c>
    </row>
    <row r="4117" spans="1:31" x14ac:dyDescent="0.25">
      <c r="A4117" s="1" t="s">
        <v>8374</v>
      </c>
      <c r="B4117" s="1" t="str">
        <f>IF(COUNTIF($A$2:A4117,A4117)&gt;1,"Duplicate","Unique")</f>
        <v>Unique</v>
      </c>
      <c r="C4117" s="1" t="s">
        <v>8375</v>
      </c>
      <c r="D4117" s="1" t="s">
        <v>262</v>
      </c>
      <c r="E4117" s="1" t="str">
        <f t="shared" si="449"/>
        <v>Submitted</v>
      </c>
      <c r="F4117" s="1" t="s">
        <v>35</v>
      </c>
      <c r="G4117" s="1">
        <v>42</v>
      </c>
      <c r="H4117" s="1" t="s">
        <v>36</v>
      </c>
      <c r="I4117" s="1" t="s">
        <v>25</v>
      </c>
      <c r="J4117" s="1" t="s">
        <v>70</v>
      </c>
      <c r="K4117" s="4">
        <v>1132069</v>
      </c>
      <c r="L4117" s="4" t="str">
        <f t="shared" si="450"/>
        <v>Submitted</v>
      </c>
      <c r="M4117" s="1">
        <v>581</v>
      </c>
      <c r="N4117" s="1" t="str">
        <f t="shared" si="451"/>
        <v>High_risk</v>
      </c>
      <c r="O4117" s="1" t="str">
        <f t="shared" si="452"/>
        <v>Excellent</v>
      </c>
      <c r="P4117" s="1" t="str">
        <f t="shared" si="453"/>
        <v>Submitted</v>
      </c>
      <c r="Q4117" s="1" t="str">
        <f t="shared" si="454"/>
        <v>Valid</v>
      </c>
      <c r="R4117" s="1" t="s">
        <v>6</v>
      </c>
      <c r="S4117" s="4">
        <v>2497090</v>
      </c>
      <c r="T4117" s="1">
        <v>11.68</v>
      </c>
      <c r="U4117" s="1">
        <v>36</v>
      </c>
      <c r="V4117" s="1">
        <v>69363.61</v>
      </c>
      <c r="W4117" s="4">
        <f t="shared" si="455"/>
        <v>2430500.933390676</v>
      </c>
      <c r="X4117" s="1" t="s">
        <v>39</v>
      </c>
      <c r="Y4117" s="1" t="s">
        <v>40</v>
      </c>
      <c r="Z4117" s="8">
        <v>49579</v>
      </c>
      <c r="AA4117" s="8" t="str">
        <f>TEXT(Table2[[#This Row],[Application_Date]],"yyy")</f>
        <v>2035</v>
      </c>
      <c r="AB4117" s="8" t="str">
        <f>TEXT(Table2[[#This Row],[Application_Date]],"mmmm")</f>
        <v>September</v>
      </c>
      <c r="AC4117" s="1" t="s">
        <v>61</v>
      </c>
      <c r="AD4117" s="1" t="s">
        <v>30</v>
      </c>
      <c r="AE4117" s="1" t="s">
        <v>43</v>
      </c>
    </row>
    <row r="4118" spans="1:31" x14ac:dyDescent="0.25">
      <c r="A4118" s="1" t="s">
        <v>8376</v>
      </c>
      <c r="B4118" s="1" t="str">
        <f>IF(COUNTIF($A$2:A4118,A4118)&gt;1,"Duplicate","Unique")</f>
        <v>Unique</v>
      </c>
      <c r="C4118" s="1" t="s">
        <v>8377</v>
      </c>
      <c r="D4118" s="1" t="s">
        <v>124</v>
      </c>
      <c r="E4118" s="1" t="str">
        <f t="shared" si="449"/>
        <v>Submitted</v>
      </c>
      <c r="F4118" s="1" t="s">
        <v>35</v>
      </c>
      <c r="G4118" s="1">
        <v>57</v>
      </c>
      <c r="H4118" s="1" t="s">
        <v>24</v>
      </c>
      <c r="I4118" s="1" t="s">
        <v>48</v>
      </c>
      <c r="J4118" s="1" t="s">
        <v>70</v>
      </c>
      <c r="K4118" s="4">
        <v>2269975</v>
      </c>
      <c r="L4118" s="4" t="str">
        <f t="shared" si="450"/>
        <v>Submitted</v>
      </c>
      <c r="M4118" s="1">
        <v>752</v>
      </c>
      <c r="N4118" s="1" t="str">
        <f t="shared" si="451"/>
        <v>medium_risk</v>
      </c>
      <c r="O4118" s="1" t="str">
        <f t="shared" si="452"/>
        <v>Excellent</v>
      </c>
      <c r="P4118" s="1" t="str">
        <f t="shared" si="453"/>
        <v>Submitted</v>
      </c>
      <c r="Q4118" s="1" t="str">
        <f t="shared" si="454"/>
        <v>Valid</v>
      </c>
      <c r="R4118" s="1" t="s">
        <v>27</v>
      </c>
      <c r="S4118" s="4">
        <v>833085</v>
      </c>
      <c r="T4118" s="1">
        <v>7.26</v>
      </c>
      <c r="U4118" s="1">
        <v>36</v>
      </c>
      <c r="V4118" s="1">
        <v>23141.25</v>
      </c>
      <c r="W4118" s="4">
        <f t="shared" si="455"/>
        <v>504016.44519962854</v>
      </c>
      <c r="X4118" s="1" t="s">
        <v>85</v>
      </c>
      <c r="Y4118" s="1" t="s">
        <v>86</v>
      </c>
      <c r="Z4118" s="8">
        <v>49580</v>
      </c>
      <c r="AA4118" s="8" t="str">
        <f>TEXT(Table2[[#This Row],[Application_Date]],"yyy")</f>
        <v>2035</v>
      </c>
      <c r="AB4118" s="8" t="str">
        <f>TEXT(Table2[[#This Row],[Application_Date]],"mmmm")</f>
        <v>September</v>
      </c>
      <c r="AC4118" s="1" t="s">
        <v>41</v>
      </c>
      <c r="AD4118" s="1" t="s">
        <v>30</v>
      </c>
      <c r="AE4118" s="1" t="s">
        <v>66</v>
      </c>
    </row>
    <row r="4119" spans="1:31" x14ac:dyDescent="0.25">
      <c r="A4119" s="1" t="s">
        <v>8378</v>
      </c>
      <c r="B4119" s="1" t="str">
        <f>IF(COUNTIF($A$2:A4119,A4119)&gt;1,"Duplicate","Unique")</f>
        <v>Unique</v>
      </c>
      <c r="C4119" s="1" t="s">
        <v>8379</v>
      </c>
      <c r="D4119" s="1" t="s">
        <v>65</v>
      </c>
      <c r="E4119" s="1" t="str">
        <f t="shared" si="449"/>
        <v>Submitted</v>
      </c>
      <c r="F4119" s="1" t="s">
        <v>35</v>
      </c>
      <c r="G4119" s="1">
        <v>45</v>
      </c>
      <c r="H4119" s="1" t="s">
        <v>24</v>
      </c>
      <c r="I4119" s="1" t="s">
        <v>25</v>
      </c>
      <c r="J4119" s="1" t="s">
        <v>37</v>
      </c>
      <c r="K4119" s="4">
        <v>438579</v>
      </c>
      <c r="L4119" s="4" t="str">
        <f t="shared" si="450"/>
        <v>Submitted</v>
      </c>
      <c r="M4119" s="1">
        <v>471</v>
      </c>
      <c r="N4119" s="1" t="str">
        <f t="shared" si="451"/>
        <v>High_risk</v>
      </c>
      <c r="O4119" s="1" t="str">
        <f t="shared" si="452"/>
        <v>Excellent</v>
      </c>
      <c r="P4119" s="1" t="str">
        <f t="shared" si="453"/>
        <v>Submitted</v>
      </c>
      <c r="Q4119" s="1" t="str">
        <f t="shared" si="454"/>
        <v>Valid</v>
      </c>
      <c r="R4119" s="1" t="s">
        <v>70</v>
      </c>
      <c r="S4119" s="4">
        <v>202350</v>
      </c>
      <c r="T4119" s="1">
        <v>18.52</v>
      </c>
      <c r="U4119" s="1">
        <v>60</v>
      </c>
      <c r="V4119" s="1">
        <v>3372.5</v>
      </c>
      <c r="W4119" s="4">
        <f t="shared" si="455"/>
        <v>312293.5</v>
      </c>
      <c r="X4119" s="1" t="s">
        <v>28</v>
      </c>
      <c r="Y4119" s="1" t="s">
        <v>29</v>
      </c>
      <c r="Z4119" s="8">
        <v>49581</v>
      </c>
      <c r="AA4119" s="8" t="str">
        <f>TEXT(Table2[[#This Row],[Application_Date]],"yyy")</f>
        <v>2035</v>
      </c>
      <c r="AB4119" s="8" t="str">
        <f>TEXT(Table2[[#This Row],[Application_Date]],"mmmm")</f>
        <v>September</v>
      </c>
      <c r="AC4119" s="1" t="s">
        <v>61</v>
      </c>
      <c r="AD4119" s="1" t="s">
        <v>30</v>
      </c>
      <c r="AE4119" s="1" t="s">
        <v>31</v>
      </c>
    </row>
    <row r="4120" spans="1:31" x14ac:dyDescent="0.25">
      <c r="A4120" s="1" t="s">
        <v>8380</v>
      </c>
      <c r="B4120" s="1" t="str">
        <f>IF(COUNTIF($A$2:A4120,A4120)&gt;1,"Duplicate","Unique")</f>
        <v>Unique</v>
      </c>
      <c r="C4120" s="1" t="s">
        <v>8381</v>
      </c>
      <c r="D4120" s="1" t="s">
        <v>279</v>
      </c>
      <c r="E4120" s="1" t="str">
        <f t="shared" si="449"/>
        <v>Submitted</v>
      </c>
      <c r="F4120" s="1" t="s">
        <v>47</v>
      </c>
      <c r="G4120" s="1">
        <v>18</v>
      </c>
      <c r="H4120" s="1" t="s">
        <v>36</v>
      </c>
      <c r="I4120" s="1" t="s">
        <v>25</v>
      </c>
      <c r="J4120" s="1" t="s">
        <v>37</v>
      </c>
      <c r="K4120" s="4">
        <v>504290</v>
      </c>
      <c r="L4120" s="4" t="str">
        <f t="shared" si="450"/>
        <v>Submitted</v>
      </c>
      <c r="M4120" s="1">
        <v>470</v>
      </c>
      <c r="N4120" s="1" t="str">
        <f t="shared" si="451"/>
        <v>High_risk</v>
      </c>
      <c r="O4120" s="1" t="str">
        <f t="shared" si="452"/>
        <v>Excellent</v>
      </c>
      <c r="P4120" s="1" t="str">
        <f t="shared" si="453"/>
        <v>Submitted</v>
      </c>
      <c r="Q4120" s="1" t="str">
        <f t="shared" si="454"/>
        <v>Valid</v>
      </c>
      <c r="R4120" s="1" t="s">
        <v>6</v>
      </c>
      <c r="S4120" s="4">
        <v>1235535</v>
      </c>
      <c r="T4120" s="1">
        <v>17.170000000000002</v>
      </c>
      <c r="U4120" s="1">
        <v>12</v>
      </c>
      <c r="V4120" s="1">
        <v>102961.25</v>
      </c>
      <c r="W4120" s="4">
        <f t="shared" si="455"/>
        <v>1767886.1953857807</v>
      </c>
      <c r="X4120" s="1" t="s">
        <v>50</v>
      </c>
      <c r="Y4120" s="1" t="s">
        <v>51</v>
      </c>
      <c r="Z4120" s="8">
        <v>49582</v>
      </c>
      <c r="AA4120" s="8" t="str">
        <f>TEXT(Table2[[#This Row],[Application_Date]],"yyy")</f>
        <v>2035</v>
      </c>
      <c r="AB4120" s="8" t="str">
        <f>TEXT(Table2[[#This Row],[Application_Date]],"mmmm")</f>
        <v>September</v>
      </c>
      <c r="AC4120" s="1" t="s">
        <v>61</v>
      </c>
      <c r="AD4120" s="1" t="s">
        <v>30</v>
      </c>
      <c r="AE4120" s="1" t="s">
        <v>31</v>
      </c>
    </row>
    <row r="4121" spans="1:31" x14ac:dyDescent="0.25">
      <c r="A4121" s="1" t="s">
        <v>8382</v>
      </c>
      <c r="B4121" s="1" t="str">
        <f>IF(COUNTIF($A$2:A4121,A4121)&gt;1,"Duplicate","Unique")</f>
        <v>Unique</v>
      </c>
      <c r="C4121" s="1" t="s">
        <v>8383</v>
      </c>
      <c r="D4121" s="1" t="s">
        <v>638</v>
      </c>
      <c r="E4121" s="1" t="str">
        <f t="shared" si="449"/>
        <v>Submitted</v>
      </c>
      <c r="F4121" s="1" t="s">
        <v>35</v>
      </c>
      <c r="G4121" s="1">
        <v>51</v>
      </c>
      <c r="H4121" s="1" t="s">
        <v>36</v>
      </c>
      <c r="I4121" s="1" t="s">
        <v>25</v>
      </c>
      <c r="J4121" s="1" t="s">
        <v>26</v>
      </c>
      <c r="K4121" s="4">
        <v>1640704</v>
      </c>
      <c r="L4121" s="4" t="str">
        <f t="shared" si="450"/>
        <v>Submitted</v>
      </c>
      <c r="M4121" s="1">
        <v>414</v>
      </c>
      <c r="N4121" s="1" t="str">
        <f t="shared" si="451"/>
        <v>High_risk</v>
      </c>
      <c r="O4121" s="1" t="str">
        <f t="shared" si="452"/>
        <v>Excellent</v>
      </c>
      <c r="P4121" s="1" t="str">
        <f t="shared" si="453"/>
        <v>Submitted</v>
      </c>
      <c r="Q4121" s="1" t="str">
        <f t="shared" si="454"/>
        <v>Valid</v>
      </c>
      <c r="R4121" s="1" t="s">
        <v>82</v>
      </c>
      <c r="S4121" s="4">
        <v>1244808</v>
      </c>
      <c r="T4121" s="1">
        <v>12.98</v>
      </c>
      <c r="U4121" s="1">
        <v>36</v>
      </c>
      <c r="V4121" s="1">
        <v>34578</v>
      </c>
      <c r="W4121" s="4">
        <f t="shared" si="455"/>
        <v>1346467.3200046385</v>
      </c>
      <c r="X4121" s="1" t="s">
        <v>105</v>
      </c>
      <c r="Y4121" s="1" t="s">
        <v>106</v>
      </c>
      <c r="Z4121" s="8">
        <v>49583</v>
      </c>
      <c r="AA4121" s="8" t="str">
        <f>TEXT(Table2[[#This Row],[Application_Date]],"yyy")</f>
        <v>2035</v>
      </c>
      <c r="AB4121" s="8" t="str">
        <f>TEXT(Table2[[#This Row],[Application_Date]],"mmmm")</f>
        <v>October</v>
      </c>
      <c r="AC4121" s="1" t="s">
        <v>41</v>
      </c>
      <c r="AD4121" s="1" t="s">
        <v>42</v>
      </c>
      <c r="AE4121" s="1" t="s">
        <v>31</v>
      </c>
    </row>
    <row r="4122" spans="1:31" x14ac:dyDescent="0.25">
      <c r="A4122" s="1" t="s">
        <v>8384</v>
      </c>
      <c r="B4122" s="1" t="str">
        <f>IF(COUNTIF($A$2:A4122,A4122)&gt;1,"Duplicate","Unique")</f>
        <v>Unique</v>
      </c>
      <c r="C4122" s="1" t="s">
        <v>8385</v>
      </c>
      <c r="D4122" s="1" t="s">
        <v>217</v>
      </c>
      <c r="E4122" s="1" t="str">
        <f t="shared" si="449"/>
        <v>Submitted</v>
      </c>
      <c r="F4122" s="1" t="s">
        <v>47</v>
      </c>
      <c r="G4122" s="1">
        <v>45</v>
      </c>
      <c r="H4122" s="1" t="s">
        <v>24</v>
      </c>
      <c r="I4122" s="1" t="s">
        <v>48</v>
      </c>
      <c r="J4122" s="1" t="s">
        <v>70</v>
      </c>
      <c r="K4122" s="4">
        <v>1294805</v>
      </c>
      <c r="L4122" s="4" t="str">
        <f t="shared" si="450"/>
        <v>Submitted</v>
      </c>
      <c r="M4122" s="1">
        <v>714</v>
      </c>
      <c r="N4122" s="1" t="str">
        <f t="shared" si="451"/>
        <v>low_risk</v>
      </c>
      <c r="O4122" s="1" t="str">
        <f t="shared" si="452"/>
        <v>Excellent</v>
      </c>
      <c r="P4122" s="1" t="str">
        <f t="shared" si="453"/>
        <v>Submitted</v>
      </c>
      <c r="Q4122" s="1" t="str">
        <f t="shared" si="454"/>
        <v>Valid</v>
      </c>
      <c r="R4122" s="1" t="s">
        <v>6</v>
      </c>
      <c r="S4122" s="4">
        <v>4429740</v>
      </c>
      <c r="T4122" s="1">
        <v>14.94</v>
      </c>
      <c r="U4122" s="1">
        <v>24</v>
      </c>
      <c r="V4122" s="1">
        <v>184572.5</v>
      </c>
      <c r="W4122" s="4">
        <f t="shared" si="455"/>
        <v>5515026.3205284094</v>
      </c>
      <c r="X4122" s="1" t="s">
        <v>95</v>
      </c>
      <c r="Y4122" s="1" t="s">
        <v>96</v>
      </c>
      <c r="Z4122" s="8">
        <v>49584</v>
      </c>
      <c r="AA4122" s="8" t="str">
        <f>TEXT(Table2[[#This Row],[Application_Date]],"yyy")</f>
        <v>2035</v>
      </c>
      <c r="AB4122" s="8" t="str">
        <f>TEXT(Table2[[#This Row],[Application_Date]],"mmmm")</f>
        <v>October</v>
      </c>
      <c r="AC4122" s="1" t="s">
        <v>61</v>
      </c>
      <c r="AD4122" s="1" t="s">
        <v>30</v>
      </c>
      <c r="AE4122" s="1" t="s">
        <v>66</v>
      </c>
    </row>
    <row r="4123" spans="1:31" x14ac:dyDescent="0.25">
      <c r="A4123" s="1" t="s">
        <v>8386</v>
      </c>
      <c r="B4123" s="1" t="str">
        <f>IF(COUNTIF($A$2:A4123,A4123)&gt;1,"Duplicate","Unique")</f>
        <v>Unique</v>
      </c>
      <c r="C4123" s="1" t="s">
        <v>8387</v>
      </c>
      <c r="D4123" s="1" t="s">
        <v>270</v>
      </c>
      <c r="E4123" s="1" t="str">
        <f t="shared" si="449"/>
        <v>Submitted</v>
      </c>
      <c r="F4123" s="1" t="s">
        <v>35</v>
      </c>
      <c r="G4123" s="1">
        <v>18</v>
      </c>
      <c r="H4123" s="1" t="s">
        <v>36</v>
      </c>
      <c r="I4123" s="1" t="s">
        <v>48</v>
      </c>
      <c r="J4123" s="1" t="s">
        <v>37</v>
      </c>
      <c r="K4123" s="4">
        <v>1220643</v>
      </c>
      <c r="L4123" s="4" t="str">
        <f t="shared" si="450"/>
        <v>Submitted</v>
      </c>
      <c r="M4123" s="1">
        <v>763</v>
      </c>
      <c r="N4123" s="1" t="str">
        <f t="shared" si="451"/>
        <v>medium_risk</v>
      </c>
      <c r="O4123" s="1" t="str">
        <f t="shared" si="452"/>
        <v>Excellent</v>
      </c>
      <c r="P4123" s="1" t="str">
        <f t="shared" si="453"/>
        <v>Submitted</v>
      </c>
      <c r="Q4123" s="1" t="str">
        <f t="shared" si="454"/>
        <v>Valid</v>
      </c>
      <c r="R4123" s="1" t="s">
        <v>6</v>
      </c>
      <c r="S4123" s="4">
        <v>4325400</v>
      </c>
      <c r="T4123" s="1">
        <v>15.13</v>
      </c>
      <c r="U4123" s="1">
        <v>180</v>
      </c>
      <c r="V4123" s="1">
        <v>24030</v>
      </c>
      <c r="W4123" s="4">
        <f t="shared" si="455"/>
        <v>5453608.5000000009</v>
      </c>
      <c r="X4123" s="1" t="s">
        <v>95</v>
      </c>
      <c r="Y4123" s="1" t="s">
        <v>96</v>
      </c>
      <c r="Z4123" s="8">
        <v>49585</v>
      </c>
      <c r="AA4123" s="8" t="str">
        <f>TEXT(Table2[[#This Row],[Application_Date]],"yyy")</f>
        <v>2035</v>
      </c>
      <c r="AB4123" s="8" t="str">
        <f>TEXT(Table2[[#This Row],[Application_Date]],"mmmm")</f>
        <v>October</v>
      </c>
      <c r="AC4123" s="1" t="s">
        <v>61</v>
      </c>
      <c r="AD4123" s="1" t="s">
        <v>30</v>
      </c>
      <c r="AE4123" s="1" t="s">
        <v>31</v>
      </c>
    </row>
    <row r="4124" spans="1:31" x14ac:dyDescent="0.25">
      <c r="A4124" s="1" t="s">
        <v>8388</v>
      </c>
      <c r="B4124" s="1" t="str">
        <f>IF(COUNTIF($A$2:A4124,A4124)&gt;1,"Duplicate","Unique")</f>
        <v>Unique</v>
      </c>
      <c r="C4124" s="1" t="s">
        <v>8389</v>
      </c>
      <c r="D4124" s="1">
        <v>0</v>
      </c>
      <c r="E4124" s="1" t="str">
        <f t="shared" si="449"/>
        <v>Submitted</v>
      </c>
      <c r="F4124" s="1" t="s">
        <v>35</v>
      </c>
      <c r="G4124" s="1">
        <v>22</v>
      </c>
      <c r="H4124" s="1" t="s">
        <v>24</v>
      </c>
      <c r="I4124" s="1" t="s">
        <v>48</v>
      </c>
      <c r="J4124" s="1" t="s">
        <v>37</v>
      </c>
      <c r="K4124" s="4">
        <v>2131160</v>
      </c>
      <c r="L4124" s="4" t="str">
        <f t="shared" si="450"/>
        <v>Submitted</v>
      </c>
      <c r="M4124" s="1">
        <v>482</v>
      </c>
      <c r="N4124" s="1" t="str">
        <f t="shared" si="451"/>
        <v>High_risk</v>
      </c>
      <c r="O4124" s="1" t="str">
        <f t="shared" si="452"/>
        <v>Excellent</v>
      </c>
      <c r="P4124" s="1" t="str">
        <f t="shared" si="453"/>
        <v>Submitted</v>
      </c>
      <c r="Q4124" s="1" t="str">
        <f t="shared" si="454"/>
        <v>Valid</v>
      </c>
      <c r="R4124" s="1" t="s">
        <v>6</v>
      </c>
      <c r="S4124" s="4">
        <v>579158</v>
      </c>
      <c r="T4124" s="1">
        <v>11.22</v>
      </c>
      <c r="U4124" s="1">
        <v>36</v>
      </c>
      <c r="V4124" s="1">
        <v>16087.72</v>
      </c>
      <c r="W4124" s="4">
        <f t="shared" si="455"/>
        <v>541512.73002588772</v>
      </c>
      <c r="X4124" s="1" t="s">
        <v>105</v>
      </c>
      <c r="Y4124" s="1" t="s">
        <v>106</v>
      </c>
      <c r="Z4124" s="8">
        <v>49586</v>
      </c>
      <c r="AA4124" s="8" t="str">
        <f>TEXT(Table2[[#This Row],[Application_Date]],"yyy")</f>
        <v>2035</v>
      </c>
      <c r="AB4124" s="8" t="str">
        <f>TEXT(Table2[[#This Row],[Application_Date]],"mmmm")</f>
        <v>October</v>
      </c>
      <c r="AC4124" s="1" t="s">
        <v>61</v>
      </c>
      <c r="AD4124" s="1" t="s">
        <v>42</v>
      </c>
      <c r="AE4124" s="1" t="s">
        <v>43</v>
      </c>
    </row>
    <row r="4125" spans="1:31" x14ac:dyDescent="0.25">
      <c r="A4125" s="1" t="s">
        <v>8390</v>
      </c>
      <c r="B4125" s="1" t="str">
        <f>IF(COUNTIF($A$2:A4125,A4125)&gt;1,"Duplicate","Unique")</f>
        <v>Unique</v>
      </c>
      <c r="C4125" s="1" t="s">
        <v>8391</v>
      </c>
      <c r="D4125" s="1" t="s">
        <v>229</v>
      </c>
      <c r="E4125" s="1" t="str">
        <f t="shared" si="449"/>
        <v>Submitted</v>
      </c>
      <c r="F4125" s="1" t="s">
        <v>47</v>
      </c>
      <c r="G4125" s="1">
        <v>36</v>
      </c>
      <c r="H4125" s="1" t="s">
        <v>24</v>
      </c>
      <c r="I4125" s="1" t="s">
        <v>48</v>
      </c>
      <c r="J4125" s="1" t="s">
        <v>49</v>
      </c>
      <c r="K4125" s="4">
        <v>1130334</v>
      </c>
      <c r="L4125" s="4" t="str">
        <f t="shared" si="450"/>
        <v>Submitted</v>
      </c>
      <c r="M4125" s="1">
        <v>577</v>
      </c>
      <c r="N4125" s="1" t="str">
        <f t="shared" si="451"/>
        <v>High_risk</v>
      </c>
      <c r="O4125" s="1" t="str">
        <f t="shared" si="452"/>
        <v>Excellent</v>
      </c>
      <c r="P4125" s="1" t="str">
        <f t="shared" si="453"/>
        <v>Submitted</v>
      </c>
      <c r="Q4125" s="1" t="str">
        <f t="shared" si="454"/>
        <v>Valid</v>
      </c>
      <c r="R4125" s="1" t="s">
        <v>38</v>
      </c>
      <c r="S4125" s="4">
        <v>3150076</v>
      </c>
      <c r="T4125" s="1">
        <v>15.28</v>
      </c>
      <c r="U4125" s="1">
        <v>24</v>
      </c>
      <c r="V4125" s="1">
        <v>131253.17000000001</v>
      </c>
      <c r="W4125" s="4">
        <f t="shared" si="455"/>
        <v>4011096.7843829766</v>
      </c>
      <c r="X4125" s="1" t="s">
        <v>105</v>
      </c>
      <c r="Y4125" s="1" t="s">
        <v>106</v>
      </c>
      <c r="Z4125" s="8">
        <v>49587</v>
      </c>
      <c r="AA4125" s="8" t="str">
        <f>TEXT(Table2[[#This Row],[Application_Date]],"yyy")</f>
        <v>2035</v>
      </c>
      <c r="AB4125" s="8" t="str">
        <f>TEXT(Table2[[#This Row],[Application_Date]],"mmmm")</f>
        <v>October</v>
      </c>
      <c r="AC4125" s="1" t="s">
        <v>61</v>
      </c>
      <c r="AD4125" s="1" t="s">
        <v>42</v>
      </c>
      <c r="AE4125" s="1" t="s">
        <v>31</v>
      </c>
    </row>
    <row r="4126" spans="1:31" x14ac:dyDescent="0.25">
      <c r="A4126" s="1" t="s">
        <v>8392</v>
      </c>
      <c r="B4126" s="1" t="str">
        <f>IF(COUNTIF($A$2:A4126,A4126)&gt;1,"Duplicate","Unique")</f>
        <v>Unique</v>
      </c>
      <c r="C4126" s="1" t="s">
        <v>8393</v>
      </c>
      <c r="D4126" s="1" t="s">
        <v>136</v>
      </c>
      <c r="E4126" s="1" t="str">
        <f t="shared" si="449"/>
        <v>Submitted</v>
      </c>
      <c r="F4126" s="1" t="s">
        <v>47</v>
      </c>
      <c r="G4126" s="1">
        <v>62</v>
      </c>
      <c r="H4126" s="1" t="s">
        <v>24</v>
      </c>
      <c r="I4126" s="1" t="s">
        <v>25</v>
      </c>
      <c r="J4126" s="1" t="s">
        <v>70</v>
      </c>
      <c r="K4126" s="4">
        <v>277440</v>
      </c>
      <c r="L4126" s="4" t="str">
        <f t="shared" si="450"/>
        <v>Submitted</v>
      </c>
      <c r="M4126" s="1">
        <v>774</v>
      </c>
      <c r="N4126" s="1" t="str">
        <f t="shared" si="451"/>
        <v>medium_risk</v>
      </c>
      <c r="O4126" s="1" t="str">
        <f t="shared" si="452"/>
        <v>Excellent</v>
      </c>
      <c r="P4126" s="1" t="str">
        <f t="shared" si="453"/>
        <v>Submitted</v>
      </c>
      <c r="Q4126" s="1" t="str">
        <f t="shared" si="454"/>
        <v>Valid</v>
      </c>
      <c r="R4126" s="1" t="s">
        <v>70</v>
      </c>
      <c r="S4126" s="4">
        <v>0</v>
      </c>
      <c r="T4126" s="1">
        <v>18.11</v>
      </c>
      <c r="U4126" s="1">
        <v>120</v>
      </c>
      <c r="V4126" s="1">
        <v>2083.33</v>
      </c>
      <c r="W4126" s="4">
        <f t="shared" si="455"/>
        <v>0</v>
      </c>
      <c r="X4126" s="1" t="s">
        <v>59</v>
      </c>
      <c r="Y4126" s="1" t="s">
        <v>60</v>
      </c>
      <c r="Z4126" s="8">
        <v>49588</v>
      </c>
      <c r="AA4126" s="8" t="str">
        <f>TEXT(Table2[[#This Row],[Application_Date]],"yyy")</f>
        <v>2035</v>
      </c>
      <c r="AB4126" s="8" t="str">
        <f>TEXT(Table2[[#This Row],[Application_Date]],"mmmm")</f>
        <v>October</v>
      </c>
      <c r="AC4126" s="1" t="s">
        <v>52</v>
      </c>
      <c r="AD4126" s="1" t="s">
        <v>42</v>
      </c>
      <c r="AE4126" s="1" t="s">
        <v>62</v>
      </c>
    </row>
    <row r="4127" spans="1:31" x14ac:dyDescent="0.25">
      <c r="A4127" s="1" t="s">
        <v>8394</v>
      </c>
      <c r="B4127" s="1" t="str">
        <f>IF(COUNTIF($A$2:A4127,A4127)&gt;1,"Duplicate","Unique")</f>
        <v>Unique</v>
      </c>
      <c r="C4127" s="1" t="s">
        <v>8395</v>
      </c>
      <c r="D4127" s="1" t="s">
        <v>333</v>
      </c>
      <c r="E4127" s="1" t="str">
        <f t="shared" si="449"/>
        <v>Submitted</v>
      </c>
      <c r="F4127" s="1" t="s">
        <v>47</v>
      </c>
      <c r="G4127" s="1">
        <v>24</v>
      </c>
      <c r="H4127" s="1" t="s">
        <v>36</v>
      </c>
      <c r="I4127" s="1" t="s">
        <v>48</v>
      </c>
      <c r="J4127" s="1" t="s">
        <v>26</v>
      </c>
      <c r="K4127" s="4">
        <v>2361150</v>
      </c>
      <c r="L4127" s="4" t="str">
        <f t="shared" si="450"/>
        <v>Submitted</v>
      </c>
      <c r="M4127" s="1">
        <v>339</v>
      </c>
      <c r="N4127" s="1" t="str">
        <f t="shared" si="451"/>
        <v>High_risk</v>
      </c>
      <c r="O4127" s="1" t="str">
        <f t="shared" si="452"/>
        <v>Excellent</v>
      </c>
      <c r="P4127" s="1" t="str">
        <f t="shared" si="453"/>
        <v>Submitted</v>
      </c>
      <c r="Q4127" s="1" t="str">
        <f t="shared" si="454"/>
        <v>Valid</v>
      </c>
      <c r="R4127" s="1" t="s">
        <v>27</v>
      </c>
      <c r="S4127" s="4">
        <v>3321958</v>
      </c>
      <c r="T4127" s="1">
        <v>10.58</v>
      </c>
      <c r="U4127" s="1">
        <v>12</v>
      </c>
      <c r="V4127" s="1">
        <v>276829.83</v>
      </c>
      <c r="W4127" s="4">
        <f t="shared" si="455"/>
        <v>2930346.9646432642</v>
      </c>
      <c r="X4127" s="1" t="s">
        <v>95</v>
      </c>
      <c r="Y4127" s="1" t="s">
        <v>96</v>
      </c>
      <c r="Z4127" s="8">
        <v>49589</v>
      </c>
      <c r="AA4127" s="8" t="str">
        <f>TEXT(Table2[[#This Row],[Application_Date]],"yyy")</f>
        <v>2035</v>
      </c>
      <c r="AB4127" s="8" t="str">
        <f>TEXT(Table2[[#This Row],[Application_Date]],"mmmm")</f>
        <v>October</v>
      </c>
      <c r="AC4127" s="1" t="s">
        <v>61</v>
      </c>
      <c r="AD4127" s="1" t="s">
        <v>42</v>
      </c>
      <c r="AE4127" s="1" t="s">
        <v>62</v>
      </c>
    </row>
    <row r="4128" spans="1:31" x14ac:dyDescent="0.25">
      <c r="A4128" s="1" t="s">
        <v>8396</v>
      </c>
      <c r="B4128" s="1" t="str">
        <f>IF(COUNTIF($A$2:A4128,A4128)&gt;1,"Duplicate","Unique")</f>
        <v>Unique</v>
      </c>
      <c r="C4128" s="1" t="s">
        <v>8397</v>
      </c>
      <c r="D4128" s="1" t="s">
        <v>296</v>
      </c>
      <c r="E4128" s="1" t="str">
        <f t="shared" si="449"/>
        <v>Submitted</v>
      </c>
      <c r="F4128" s="1" t="s">
        <v>47</v>
      </c>
      <c r="G4128" s="1">
        <v>44</v>
      </c>
      <c r="H4128" s="1" t="s">
        <v>24</v>
      </c>
      <c r="I4128" s="1" t="s">
        <v>25</v>
      </c>
      <c r="J4128" s="1" t="s">
        <v>26</v>
      </c>
      <c r="K4128" s="4">
        <v>2116094</v>
      </c>
      <c r="L4128" s="4" t="str">
        <f t="shared" si="450"/>
        <v>Submitted</v>
      </c>
      <c r="M4128" s="1">
        <v>353</v>
      </c>
      <c r="N4128" s="1" t="str">
        <f t="shared" si="451"/>
        <v>High_risk</v>
      </c>
      <c r="O4128" s="1" t="str">
        <f t="shared" si="452"/>
        <v>Excellent</v>
      </c>
      <c r="P4128" s="1" t="str">
        <f t="shared" si="453"/>
        <v>Submitted</v>
      </c>
      <c r="Q4128" s="1" t="str">
        <f t="shared" si="454"/>
        <v>Valid</v>
      </c>
      <c r="R4128" s="1" t="s">
        <v>70</v>
      </c>
      <c r="S4128" s="4">
        <v>3298751</v>
      </c>
      <c r="T4128" s="1">
        <v>7.64</v>
      </c>
      <c r="U4128" s="1">
        <v>36</v>
      </c>
      <c r="V4128" s="1">
        <v>91631.97</v>
      </c>
      <c r="W4128" s="4">
        <f t="shared" si="455"/>
        <v>2100204.8449908243</v>
      </c>
      <c r="X4128" s="1" t="s">
        <v>28</v>
      </c>
      <c r="Y4128" s="1" t="s">
        <v>29</v>
      </c>
      <c r="Z4128" s="8">
        <v>49590</v>
      </c>
      <c r="AA4128" s="8" t="str">
        <f>TEXT(Table2[[#This Row],[Application_Date]],"yyy")</f>
        <v>2035</v>
      </c>
      <c r="AB4128" s="8" t="str">
        <f>TEXT(Table2[[#This Row],[Application_Date]],"mmmm")</f>
        <v>October</v>
      </c>
      <c r="AC4128" s="1" t="s">
        <v>52</v>
      </c>
      <c r="AD4128" s="1" t="s">
        <v>42</v>
      </c>
      <c r="AE4128" s="1" t="s">
        <v>43</v>
      </c>
    </row>
    <row r="4129" spans="1:31" x14ac:dyDescent="0.25">
      <c r="A4129" s="1" t="s">
        <v>8398</v>
      </c>
      <c r="B4129" s="1" t="str">
        <f>IF(COUNTIF($A$2:A4129,A4129)&gt;1,"Duplicate","Unique")</f>
        <v>Unique</v>
      </c>
      <c r="C4129" s="1" t="s">
        <v>8399</v>
      </c>
      <c r="D4129" s="1" t="s">
        <v>373</v>
      </c>
      <c r="E4129" s="1" t="str">
        <f t="shared" si="449"/>
        <v>Submitted</v>
      </c>
      <c r="F4129" s="1" t="s">
        <v>35</v>
      </c>
      <c r="G4129" s="1">
        <v>58</v>
      </c>
      <c r="H4129" s="1" t="s">
        <v>24</v>
      </c>
      <c r="I4129" s="1" t="s">
        <v>25</v>
      </c>
      <c r="J4129" s="1" t="s">
        <v>49</v>
      </c>
      <c r="K4129" s="4">
        <v>1127781</v>
      </c>
      <c r="L4129" s="4" t="str">
        <f t="shared" si="450"/>
        <v>Submitted</v>
      </c>
      <c r="M4129" s="1">
        <v>819</v>
      </c>
      <c r="N4129" s="1" t="str">
        <f t="shared" si="451"/>
        <v>medium_risk</v>
      </c>
      <c r="O4129" s="1" t="str">
        <f t="shared" si="452"/>
        <v>Excellent</v>
      </c>
      <c r="P4129" s="1" t="str">
        <f t="shared" si="453"/>
        <v>Submitted</v>
      </c>
      <c r="Q4129" s="1" t="str">
        <f t="shared" si="454"/>
        <v>Valid</v>
      </c>
      <c r="R4129" s="1" t="s">
        <v>82</v>
      </c>
      <c r="S4129" s="4">
        <v>2651315</v>
      </c>
      <c r="T4129" s="1">
        <v>14.56</v>
      </c>
      <c r="U4129" s="1">
        <v>60</v>
      </c>
      <c r="V4129" s="1">
        <v>44188.58</v>
      </c>
      <c r="W4129" s="4">
        <f t="shared" si="455"/>
        <v>3216928.8666666667</v>
      </c>
      <c r="X4129" s="1" t="s">
        <v>28</v>
      </c>
      <c r="Y4129" s="1" t="s">
        <v>29</v>
      </c>
      <c r="Z4129" s="8">
        <v>49591</v>
      </c>
      <c r="AA4129" s="8" t="str">
        <f>TEXT(Table2[[#This Row],[Application_Date]],"yyy")</f>
        <v>2035</v>
      </c>
      <c r="AB4129" s="8" t="str">
        <f>TEXT(Table2[[#This Row],[Application_Date]],"mmmm")</f>
        <v>October</v>
      </c>
      <c r="AC4129" s="1" t="s">
        <v>41</v>
      </c>
      <c r="AD4129" s="1" t="s">
        <v>42</v>
      </c>
      <c r="AE4129" s="1" t="s">
        <v>66</v>
      </c>
    </row>
    <row r="4130" spans="1:31" x14ac:dyDescent="0.25">
      <c r="A4130" s="1" t="s">
        <v>8400</v>
      </c>
      <c r="B4130" s="1" t="str">
        <f>IF(COUNTIF($A$2:A4130,A4130)&gt;1,"Duplicate","Unique")</f>
        <v>Unique</v>
      </c>
      <c r="C4130" s="1" t="s">
        <v>8401</v>
      </c>
      <c r="D4130" s="1" t="s">
        <v>94</v>
      </c>
      <c r="E4130" s="1" t="str">
        <f t="shared" si="449"/>
        <v>Submitted</v>
      </c>
      <c r="F4130" s="1" t="s">
        <v>47</v>
      </c>
      <c r="G4130" s="1">
        <v>49</v>
      </c>
      <c r="H4130" s="1" t="s">
        <v>24</v>
      </c>
      <c r="I4130" s="1" t="s">
        <v>25</v>
      </c>
      <c r="J4130" s="1" t="s">
        <v>70</v>
      </c>
      <c r="K4130" s="4">
        <v>1506683</v>
      </c>
      <c r="L4130" s="4" t="str">
        <f t="shared" si="450"/>
        <v>Submitted</v>
      </c>
      <c r="M4130" s="1">
        <v>715</v>
      </c>
      <c r="N4130" s="1" t="str">
        <f t="shared" si="451"/>
        <v>low_risk</v>
      </c>
      <c r="O4130" s="1" t="str">
        <f t="shared" si="452"/>
        <v>Excellent</v>
      </c>
      <c r="P4130" s="1" t="str">
        <f t="shared" si="453"/>
        <v>Submitted</v>
      </c>
      <c r="Q4130" s="1" t="str">
        <f t="shared" si="454"/>
        <v>Valid</v>
      </c>
      <c r="R4130" s="1" t="s">
        <v>70</v>
      </c>
      <c r="S4130" s="4">
        <v>2900973</v>
      </c>
      <c r="T4130" s="1">
        <v>15.15</v>
      </c>
      <c r="U4130" s="1">
        <v>180</v>
      </c>
      <c r="V4130" s="1">
        <v>16116.52</v>
      </c>
      <c r="W4130" s="4">
        <f t="shared" si="455"/>
        <v>3662478.4125000001</v>
      </c>
      <c r="X4130" s="1" t="s">
        <v>59</v>
      </c>
      <c r="Y4130" s="1" t="s">
        <v>60</v>
      </c>
      <c r="Z4130" s="8">
        <v>49592</v>
      </c>
      <c r="AA4130" s="8" t="str">
        <f>TEXT(Table2[[#This Row],[Application_Date]],"yyy")</f>
        <v>2035</v>
      </c>
      <c r="AB4130" s="8" t="str">
        <f>TEXT(Table2[[#This Row],[Application_Date]],"mmmm")</f>
        <v>October</v>
      </c>
      <c r="AC4130" s="1" t="s">
        <v>61</v>
      </c>
      <c r="AD4130" s="1" t="s">
        <v>42</v>
      </c>
      <c r="AE4130" s="1" t="s">
        <v>62</v>
      </c>
    </row>
    <row r="4131" spans="1:31" x14ac:dyDescent="0.25">
      <c r="A4131" s="1" t="s">
        <v>8402</v>
      </c>
      <c r="B4131" s="1" t="str">
        <f>IF(COUNTIF($A$2:A4131,A4131)&gt;1,"Duplicate","Unique")</f>
        <v>Unique</v>
      </c>
      <c r="C4131" s="1" t="s">
        <v>8403</v>
      </c>
      <c r="D4131" s="1" t="s">
        <v>461</v>
      </c>
      <c r="E4131" s="1" t="str">
        <f t="shared" si="449"/>
        <v>Submitted</v>
      </c>
      <c r="F4131" s="1" t="s">
        <v>35</v>
      </c>
      <c r="G4131" s="1">
        <v>57</v>
      </c>
      <c r="H4131" s="1" t="s">
        <v>24</v>
      </c>
      <c r="I4131" s="1" t="s">
        <v>48</v>
      </c>
      <c r="J4131" s="1" t="s">
        <v>37</v>
      </c>
      <c r="K4131" s="4">
        <v>0</v>
      </c>
      <c r="L4131" s="4" t="str">
        <f t="shared" si="450"/>
        <v>Submitted</v>
      </c>
      <c r="M4131" s="1">
        <v>461</v>
      </c>
      <c r="N4131" s="1" t="str">
        <f t="shared" si="451"/>
        <v>High_risk</v>
      </c>
      <c r="O4131" s="1" t="str">
        <f t="shared" si="452"/>
        <v>Excellent</v>
      </c>
      <c r="P4131" s="1" t="str">
        <f t="shared" si="453"/>
        <v>Submitted</v>
      </c>
      <c r="Q4131" s="1" t="str">
        <f t="shared" si="454"/>
        <v>Valid</v>
      </c>
      <c r="R4131" s="1" t="s">
        <v>6</v>
      </c>
      <c r="S4131" s="4">
        <v>2306124</v>
      </c>
      <c r="T4131" s="1">
        <v>7.83</v>
      </c>
      <c r="U4131" s="1">
        <v>120</v>
      </c>
      <c r="V4131" s="1">
        <v>19217.7</v>
      </c>
      <c r="W4131" s="4">
        <f t="shared" si="455"/>
        <v>1504745.91</v>
      </c>
      <c r="X4131" s="1" t="s">
        <v>95</v>
      </c>
      <c r="Y4131" s="1" t="s">
        <v>96</v>
      </c>
      <c r="Z4131" s="8">
        <v>49593</v>
      </c>
      <c r="AA4131" s="8" t="str">
        <f>TEXT(Table2[[#This Row],[Application_Date]],"yyy")</f>
        <v>2035</v>
      </c>
      <c r="AB4131" s="8" t="str">
        <f>TEXT(Table2[[#This Row],[Application_Date]],"mmmm")</f>
        <v>October</v>
      </c>
      <c r="AC4131" s="1" t="s">
        <v>41</v>
      </c>
      <c r="AD4131" s="1" t="s">
        <v>42</v>
      </c>
      <c r="AE4131" s="1" t="s">
        <v>31</v>
      </c>
    </row>
    <row r="4132" spans="1:31" x14ac:dyDescent="0.25">
      <c r="A4132" s="1" t="s">
        <v>8404</v>
      </c>
      <c r="B4132" s="1" t="str">
        <f>IF(COUNTIF($A$2:A4132,A4132)&gt;1,"Duplicate","Unique")</f>
        <v>Unique</v>
      </c>
      <c r="C4132" s="1" t="s">
        <v>8405</v>
      </c>
      <c r="D4132" s="1" t="s">
        <v>65</v>
      </c>
      <c r="E4132" s="1" t="str">
        <f t="shared" si="449"/>
        <v>Submitted</v>
      </c>
      <c r="F4132" s="1" t="s">
        <v>47</v>
      </c>
      <c r="G4132" s="1">
        <v>51</v>
      </c>
      <c r="H4132" s="1" t="s">
        <v>36</v>
      </c>
      <c r="I4132" s="1" t="s">
        <v>25</v>
      </c>
      <c r="J4132" s="1" t="s">
        <v>26</v>
      </c>
      <c r="K4132" s="4">
        <v>1161814</v>
      </c>
      <c r="L4132" s="4" t="str">
        <f t="shared" si="450"/>
        <v>Submitted</v>
      </c>
      <c r="M4132" s="1">
        <v>344</v>
      </c>
      <c r="N4132" s="1" t="str">
        <f t="shared" si="451"/>
        <v>High_risk</v>
      </c>
      <c r="O4132" s="1" t="str">
        <f t="shared" si="452"/>
        <v>Excellent</v>
      </c>
      <c r="P4132" s="1" t="str">
        <f t="shared" si="453"/>
        <v>Submitted</v>
      </c>
      <c r="Q4132" s="1" t="str">
        <f t="shared" si="454"/>
        <v>Valid</v>
      </c>
      <c r="R4132" s="1" t="s">
        <v>27</v>
      </c>
      <c r="S4132" s="4">
        <v>456569</v>
      </c>
      <c r="T4132" s="1">
        <v>16.27</v>
      </c>
      <c r="U4132" s="1">
        <v>120</v>
      </c>
      <c r="V4132" s="1">
        <v>3804.74</v>
      </c>
      <c r="W4132" s="4">
        <f t="shared" si="455"/>
        <v>619031.46916666662</v>
      </c>
      <c r="X4132" s="1" t="s">
        <v>85</v>
      </c>
      <c r="Y4132" s="1" t="s">
        <v>86</v>
      </c>
      <c r="Z4132" s="8">
        <v>49594</v>
      </c>
      <c r="AA4132" s="8" t="str">
        <f>TEXT(Table2[[#This Row],[Application_Date]],"yyy")</f>
        <v>2035</v>
      </c>
      <c r="AB4132" s="8" t="str">
        <f>TEXT(Table2[[#This Row],[Application_Date]],"mmmm")</f>
        <v>October</v>
      </c>
      <c r="AC4132" s="1" t="s">
        <v>61</v>
      </c>
      <c r="AD4132" s="1" t="s">
        <v>42</v>
      </c>
      <c r="AE4132" s="1" t="s">
        <v>31</v>
      </c>
    </row>
    <row r="4133" spans="1:31" x14ac:dyDescent="0.25">
      <c r="A4133" s="1" t="s">
        <v>8406</v>
      </c>
      <c r="B4133" s="1" t="str">
        <f>IF(COUNTIF($A$2:A4133,A4133)&gt;1,"Duplicate","Unique")</f>
        <v>Unique</v>
      </c>
      <c r="C4133" s="1" t="s">
        <v>8407</v>
      </c>
      <c r="D4133" s="1" t="s">
        <v>270</v>
      </c>
      <c r="E4133" s="1" t="str">
        <f t="shared" si="449"/>
        <v>Submitted</v>
      </c>
      <c r="F4133" s="1" t="s">
        <v>35</v>
      </c>
      <c r="G4133" s="1">
        <v>37</v>
      </c>
      <c r="H4133" s="1" t="s">
        <v>24</v>
      </c>
      <c r="I4133" s="1" t="s">
        <v>25</v>
      </c>
      <c r="J4133" s="1" t="s">
        <v>49</v>
      </c>
      <c r="K4133" s="4">
        <v>328635</v>
      </c>
      <c r="L4133" s="4" t="str">
        <f t="shared" si="450"/>
        <v>Submitted</v>
      </c>
      <c r="M4133" s="1">
        <v>695</v>
      </c>
      <c r="N4133" s="1" t="str">
        <f t="shared" si="451"/>
        <v>low_risk</v>
      </c>
      <c r="O4133" s="1" t="str">
        <f t="shared" si="452"/>
        <v>Excellent</v>
      </c>
      <c r="P4133" s="1" t="str">
        <f t="shared" si="453"/>
        <v>Submitted</v>
      </c>
      <c r="Q4133" s="1" t="str">
        <f t="shared" si="454"/>
        <v>Valid</v>
      </c>
      <c r="R4133" s="1" t="s">
        <v>82</v>
      </c>
      <c r="S4133" s="4">
        <v>4331102</v>
      </c>
      <c r="T4133" s="1">
        <v>11.39</v>
      </c>
      <c r="U4133" s="1">
        <v>120</v>
      </c>
      <c r="V4133" s="1">
        <v>36092.519999999997</v>
      </c>
      <c r="W4133" s="4">
        <f t="shared" si="455"/>
        <v>4110937.6483333334</v>
      </c>
      <c r="X4133" s="1" t="s">
        <v>59</v>
      </c>
      <c r="Y4133" s="1" t="s">
        <v>60</v>
      </c>
      <c r="Z4133" s="8">
        <v>49595</v>
      </c>
      <c r="AA4133" s="8" t="str">
        <f>TEXT(Table2[[#This Row],[Application_Date]],"yyy")</f>
        <v>2035</v>
      </c>
      <c r="AB4133" s="8" t="str">
        <f>TEXT(Table2[[#This Row],[Application_Date]],"mmmm")</f>
        <v>October</v>
      </c>
      <c r="AC4133" s="1" t="s">
        <v>61</v>
      </c>
      <c r="AD4133" s="1" t="s">
        <v>30</v>
      </c>
      <c r="AE4133" s="1" t="s">
        <v>66</v>
      </c>
    </row>
    <row r="4134" spans="1:31" x14ac:dyDescent="0.25">
      <c r="A4134" s="1" t="s">
        <v>8408</v>
      </c>
      <c r="B4134" s="1" t="str">
        <f>IF(COUNTIF($A$2:A4134,A4134)&gt;1,"Duplicate","Unique")</f>
        <v>Unique</v>
      </c>
      <c r="C4134" s="1" t="s">
        <v>8409</v>
      </c>
      <c r="D4134" s="1" t="s">
        <v>328</v>
      </c>
      <c r="E4134" s="1" t="str">
        <f t="shared" si="449"/>
        <v>Submitted</v>
      </c>
      <c r="F4134" s="1" t="s">
        <v>47</v>
      </c>
      <c r="G4134" s="1">
        <v>55</v>
      </c>
      <c r="H4134" s="1" t="s">
        <v>36</v>
      </c>
      <c r="I4134" s="1" t="s">
        <v>25</v>
      </c>
      <c r="J4134" s="1" t="s">
        <v>70</v>
      </c>
      <c r="K4134" s="4">
        <v>837922</v>
      </c>
      <c r="L4134" s="4" t="str">
        <f t="shared" si="450"/>
        <v>Submitted</v>
      </c>
      <c r="M4134" s="1">
        <v>585</v>
      </c>
      <c r="N4134" s="1" t="str">
        <f t="shared" si="451"/>
        <v>High_risk</v>
      </c>
      <c r="O4134" s="1" t="str">
        <f t="shared" si="452"/>
        <v>Excellent</v>
      </c>
      <c r="P4134" s="1" t="str">
        <f t="shared" si="453"/>
        <v>Submitted</v>
      </c>
      <c r="Q4134" s="1" t="str">
        <f t="shared" si="454"/>
        <v>Valid</v>
      </c>
      <c r="R4134" s="1" t="s">
        <v>27</v>
      </c>
      <c r="S4134" s="4">
        <v>122070</v>
      </c>
      <c r="T4134" s="1">
        <v>10.17</v>
      </c>
      <c r="U4134" s="1">
        <v>12</v>
      </c>
      <c r="V4134" s="1">
        <v>10172.5</v>
      </c>
      <c r="W4134" s="4">
        <f t="shared" si="455"/>
        <v>103519.79012750032</v>
      </c>
      <c r="X4134" s="1" t="s">
        <v>85</v>
      </c>
      <c r="Y4134" s="1" t="s">
        <v>86</v>
      </c>
      <c r="Z4134" s="8">
        <v>49596</v>
      </c>
      <c r="AA4134" s="8" t="str">
        <f>TEXT(Table2[[#This Row],[Application_Date]],"yyy")</f>
        <v>2035</v>
      </c>
      <c r="AB4134" s="8" t="str">
        <f>TEXT(Table2[[#This Row],[Application_Date]],"mmmm")</f>
        <v>October</v>
      </c>
      <c r="AC4134" s="1" t="s">
        <v>52</v>
      </c>
      <c r="AD4134" s="1" t="s">
        <v>30</v>
      </c>
      <c r="AE4134" s="1" t="s">
        <v>66</v>
      </c>
    </row>
    <row r="4135" spans="1:31" x14ac:dyDescent="0.25">
      <c r="A4135" s="1" t="s">
        <v>8410</v>
      </c>
      <c r="B4135" s="1" t="str">
        <f>IF(COUNTIF($A$2:A4135,A4135)&gt;1,"Duplicate","Unique")</f>
        <v>Unique</v>
      </c>
      <c r="C4135" s="1" t="s">
        <v>8411</v>
      </c>
      <c r="D4135" s="1">
        <v>0</v>
      </c>
      <c r="E4135" s="1" t="str">
        <f t="shared" si="449"/>
        <v>Submitted</v>
      </c>
      <c r="F4135" s="1" t="s">
        <v>35</v>
      </c>
      <c r="G4135" s="1">
        <v>28</v>
      </c>
      <c r="H4135" s="1" t="s">
        <v>24</v>
      </c>
      <c r="I4135" s="1" t="s">
        <v>25</v>
      </c>
      <c r="J4135" s="1" t="s">
        <v>49</v>
      </c>
      <c r="K4135" s="4">
        <v>1963847</v>
      </c>
      <c r="L4135" s="4" t="str">
        <f t="shared" si="450"/>
        <v>Submitted</v>
      </c>
      <c r="M4135" s="1">
        <v>858</v>
      </c>
      <c r="N4135" s="1" t="str">
        <f t="shared" si="451"/>
        <v>medium_risk</v>
      </c>
      <c r="O4135" s="1" t="str">
        <f t="shared" si="452"/>
        <v>Excellent</v>
      </c>
      <c r="P4135" s="1" t="str">
        <f t="shared" si="453"/>
        <v>Submitted</v>
      </c>
      <c r="Q4135" s="1" t="str">
        <f t="shared" si="454"/>
        <v>Valid</v>
      </c>
      <c r="R4135" s="1" t="s">
        <v>38</v>
      </c>
      <c r="S4135" s="4">
        <v>3907183</v>
      </c>
      <c r="T4135" s="1">
        <v>15.85</v>
      </c>
      <c r="U4135" s="1">
        <v>12</v>
      </c>
      <c r="V4135" s="1">
        <v>325598.58</v>
      </c>
      <c r="W4135" s="4">
        <f t="shared" si="455"/>
        <v>5160948.8957676124</v>
      </c>
      <c r="X4135" s="1" t="s">
        <v>105</v>
      </c>
      <c r="Y4135" s="1" t="s">
        <v>106</v>
      </c>
      <c r="Z4135" s="8">
        <v>49597</v>
      </c>
      <c r="AA4135" s="8" t="str">
        <f>TEXT(Table2[[#This Row],[Application_Date]],"yyy")</f>
        <v>2035</v>
      </c>
      <c r="AB4135" s="8" t="str">
        <f>TEXT(Table2[[#This Row],[Application_Date]],"mmmm")</f>
        <v>October</v>
      </c>
      <c r="AC4135" s="1" t="s">
        <v>61</v>
      </c>
      <c r="AD4135" s="1" t="s">
        <v>42</v>
      </c>
      <c r="AE4135" s="1" t="s">
        <v>43</v>
      </c>
    </row>
    <row r="4136" spans="1:31" x14ac:dyDescent="0.25">
      <c r="A4136" s="1" t="s">
        <v>8412</v>
      </c>
      <c r="B4136" s="1" t="str">
        <f>IF(COUNTIF($A$2:A4136,A4136)&gt;1,"Duplicate","Unique")</f>
        <v>Unique</v>
      </c>
      <c r="C4136" s="1" t="s">
        <v>8413</v>
      </c>
      <c r="D4136" s="1" t="s">
        <v>142</v>
      </c>
      <c r="E4136" s="1" t="str">
        <f t="shared" si="449"/>
        <v>Submitted</v>
      </c>
      <c r="F4136" s="1" t="s">
        <v>47</v>
      </c>
      <c r="G4136" s="1">
        <v>57</v>
      </c>
      <c r="H4136" s="1" t="s">
        <v>36</v>
      </c>
      <c r="I4136" s="1" t="s">
        <v>48</v>
      </c>
      <c r="J4136" s="1" t="s">
        <v>49</v>
      </c>
      <c r="K4136" s="4">
        <v>1921218</v>
      </c>
      <c r="L4136" s="4" t="str">
        <f t="shared" si="450"/>
        <v>Submitted</v>
      </c>
      <c r="M4136" s="1">
        <v>890</v>
      </c>
      <c r="N4136" s="1" t="str">
        <f t="shared" si="451"/>
        <v>medium_risk</v>
      </c>
      <c r="O4136" s="1" t="str">
        <f t="shared" si="452"/>
        <v>Excellent</v>
      </c>
      <c r="P4136" s="1" t="str">
        <f t="shared" si="453"/>
        <v>Submitted</v>
      </c>
      <c r="Q4136" s="1" t="str">
        <f t="shared" si="454"/>
        <v>Valid</v>
      </c>
      <c r="R4136" s="1" t="s">
        <v>38</v>
      </c>
      <c r="S4136" s="4">
        <v>3890033</v>
      </c>
      <c r="T4136" s="1">
        <v>9.07</v>
      </c>
      <c r="U4136" s="1">
        <v>60</v>
      </c>
      <c r="V4136" s="1">
        <v>64833.88</v>
      </c>
      <c r="W4136" s="4">
        <f t="shared" si="455"/>
        <v>2940216.6091666729</v>
      </c>
      <c r="X4136" s="1" t="s">
        <v>39</v>
      </c>
      <c r="Y4136" s="1" t="s">
        <v>40</v>
      </c>
      <c r="Z4136" s="8">
        <v>49598</v>
      </c>
      <c r="AA4136" s="8" t="str">
        <f>TEXT(Table2[[#This Row],[Application_Date]],"yyy")</f>
        <v>2035</v>
      </c>
      <c r="AB4136" s="8" t="str">
        <f>TEXT(Table2[[#This Row],[Application_Date]],"mmmm")</f>
        <v>October</v>
      </c>
      <c r="AC4136" s="1" t="s">
        <v>61</v>
      </c>
      <c r="AD4136" s="1" t="s">
        <v>30</v>
      </c>
      <c r="AE4136" s="1" t="s">
        <v>31</v>
      </c>
    </row>
    <row r="4137" spans="1:31" x14ac:dyDescent="0.25">
      <c r="A4137" s="1" t="s">
        <v>8414</v>
      </c>
      <c r="B4137" s="1" t="str">
        <f>IF(COUNTIF($A$2:A4137,A4137)&gt;1,"Duplicate","Unique")</f>
        <v>Unique</v>
      </c>
      <c r="C4137" s="1" t="s">
        <v>8415</v>
      </c>
      <c r="D4137" s="1" t="s">
        <v>142</v>
      </c>
      <c r="E4137" s="1" t="str">
        <f t="shared" si="449"/>
        <v>Submitted</v>
      </c>
      <c r="F4137" s="1" t="s">
        <v>47</v>
      </c>
      <c r="G4137" s="1">
        <v>52</v>
      </c>
      <c r="H4137" s="1" t="s">
        <v>36</v>
      </c>
      <c r="I4137" s="1" t="s">
        <v>48</v>
      </c>
      <c r="J4137" s="1" t="s">
        <v>37</v>
      </c>
      <c r="K4137" s="4">
        <v>1496841</v>
      </c>
      <c r="L4137" s="4" t="str">
        <f t="shared" si="450"/>
        <v>Submitted</v>
      </c>
      <c r="M4137" s="1">
        <v>328</v>
      </c>
      <c r="N4137" s="1" t="str">
        <f t="shared" si="451"/>
        <v>High_risk</v>
      </c>
      <c r="O4137" s="1" t="str">
        <f t="shared" si="452"/>
        <v>Excellent</v>
      </c>
      <c r="P4137" s="1" t="str">
        <f t="shared" si="453"/>
        <v>Submitted</v>
      </c>
      <c r="Q4137" s="1" t="str">
        <f t="shared" si="454"/>
        <v>Valid</v>
      </c>
      <c r="R4137" s="1" t="s">
        <v>82</v>
      </c>
      <c r="S4137" s="4">
        <v>4486830</v>
      </c>
      <c r="T4137" s="1">
        <v>17.760000000000002</v>
      </c>
      <c r="U4137" s="1">
        <v>24</v>
      </c>
      <c r="V4137" s="1">
        <v>186951.25</v>
      </c>
      <c r="W4137" s="4">
        <f t="shared" si="455"/>
        <v>6640508.4022665294</v>
      </c>
      <c r="X4137" s="1" t="s">
        <v>105</v>
      </c>
      <c r="Y4137" s="1" t="s">
        <v>106</v>
      </c>
      <c r="Z4137" s="8">
        <v>49599</v>
      </c>
      <c r="AA4137" s="8" t="str">
        <f>TEXT(Table2[[#This Row],[Application_Date]],"yyy")</f>
        <v>2035</v>
      </c>
      <c r="AB4137" s="8" t="str">
        <f>TEXT(Table2[[#This Row],[Application_Date]],"mmmm")</f>
        <v>October</v>
      </c>
      <c r="AC4137" s="1" t="s">
        <v>61</v>
      </c>
      <c r="AD4137" s="1" t="s">
        <v>42</v>
      </c>
      <c r="AE4137" s="1" t="s">
        <v>62</v>
      </c>
    </row>
    <row r="4138" spans="1:31" x14ac:dyDescent="0.25">
      <c r="A4138" s="1" t="s">
        <v>8416</v>
      </c>
      <c r="B4138" s="1" t="str">
        <f>IF(COUNTIF($A$2:A4138,A4138)&gt;1,"Duplicate","Unique")</f>
        <v>Unique</v>
      </c>
      <c r="C4138" s="1" t="s">
        <v>8417</v>
      </c>
      <c r="D4138" s="1" t="s">
        <v>296</v>
      </c>
      <c r="E4138" s="1" t="str">
        <f t="shared" si="449"/>
        <v>Submitted</v>
      </c>
      <c r="F4138" s="1" t="s">
        <v>47</v>
      </c>
      <c r="G4138" s="1">
        <v>55</v>
      </c>
      <c r="H4138" s="1" t="s">
        <v>24</v>
      </c>
      <c r="I4138" s="1" t="s">
        <v>48</v>
      </c>
      <c r="J4138" s="1" t="s">
        <v>26</v>
      </c>
      <c r="K4138" s="4">
        <v>2186748</v>
      </c>
      <c r="L4138" s="4" t="str">
        <f t="shared" si="450"/>
        <v>Submitted</v>
      </c>
      <c r="M4138" s="1">
        <v>894</v>
      </c>
      <c r="N4138" s="1" t="str">
        <f t="shared" si="451"/>
        <v>medium_risk</v>
      </c>
      <c r="O4138" s="1" t="str">
        <f t="shared" si="452"/>
        <v>Excellent</v>
      </c>
      <c r="P4138" s="1" t="str">
        <f t="shared" si="453"/>
        <v>Submitted</v>
      </c>
      <c r="Q4138" s="1" t="str">
        <f t="shared" si="454"/>
        <v>Valid</v>
      </c>
      <c r="R4138" s="1" t="s">
        <v>27</v>
      </c>
      <c r="S4138" s="4">
        <v>716077</v>
      </c>
      <c r="T4138" s="1">
        <v>13.4</v>
      </c>
      <c r="U4138" s="1">
        <v>180</v>
      </c>
      <c r="V4138" s="1">
        <v>3978.21</v>
      </c>
      <c r="W4138" s="4">
        <f t="shared" si="455"/>
        <v>799619.31666666665</v>
      </c>
      <c r="X4138" s="1" t="s">
        <v>85</v>
      </c>
      <c r="Y4138" s="1" t="s">
        <v>86</v>
      </c>
      <c r="Z4138" s="8">
        <v>49600</v>
      </c>
      <c r="AA4138" s="8" t="str">
        <f>TEXT(Table2[[#This Row],[Application_Date]],"yyy")</f>
        <v>2035</v>
      </c>
      <c r="AB4138" s="8" t="str">
        <f>TEXT(Table2[[#This Row],[Application_Date]],"mmmm")</f>
        <v>October</v>
      </c>
      <c r="AC4138" s="1" t="s">
        <v>52</v>
      </c>
      <c r="AD4138" s="1" t="s">
        <v>42</v>
      </c>
      <c r="AE4138" s="1" t="s">
        <v>66</v>
      </c>
    </row>
    <row r="4139" spans="1:31" x14ac:dyDescent="0.25">
      <c r="A4139" s="1" t="s">
        <v>8418</v>
      </c>
      <c r="B4139" s="1" t="str">
        <f>IF(COUNTIF($A$2:A4139,A4139)&gt;1,"Duplicate","Unique")</f>
        <v>Unique</v>
      </c>
      <c r="C4139" s="1" t="s">
        <v>8419</v>
      </c>
      <c r="D4139" s="1" t="s">
        <v>279</v>
      </c>
      <c r="E4139" s="1" t="str">
        <f t="shared" si="449"/>
        <v>Submitted</v>
      </c>
      <c r="F4139" s="1" t="s">
        <v>47</v>
      </c>
      <c r="G4139" s="1">
        <v>35</v>
      </c>
      <c r="H4139" s="1" t="s">
        <v>36</v>
      </c>
      <c r="I4139" s="1" t="s">
        <v>48</v>
      </c>
      <c r="J4139" s="1" t="s">
        <v>70</v>
      </c>
      <c r="K4139" s="4">
        <v>852257</v>
      </c>
      <c r="L4139" s="4" t="str">
        <f t="shared" si="450"/>
        <v>Submitted</v>
      </c>
      <c r="M4139" s="1">
        <v>756</v>
      </c>
      <c r="N4139" s="1" t="str">
        <f t="shared" si="451"/>
        <v>medium_risk</v>
      </c>
      <c r="O4139" s="1" t="str">
        <f t="shared" si="452"/>
        <v>Excellent</v>
      </c>
      <c r="P4139" s="1" t="str">
        <f t="shared" si="453"/>
        <v>Submitted</v>
      </c>
      <c r="Q4139" s="1" t="str">
        <f t="shared" si="454"/>
        <v>Valid</v>
      </c>
      <c r="R4139" s="1" t="s">
        <v>38</v>
      </c>
      <c r="S4139" s="4">
        <v>3906989</v>
      </c>
      <c r="T4139" s="1">
        <v>9.73</v>
      </c>
      <c r="U4139" s="1">
        <v>180</v>
      </c>
      <c r="V4139" s="1">
        <v>21705.49</v>
      </c>
      <c r="W4139" s="4">
        <f t="shared" si="455"/>
        <v>3167916.914166667</v>
      </c>
      <c r="X4139" s="1" t="s">
        <v>85</v>
      </c>
      <c r="Y4139" s="1" t="s">
        <v>86</v>
      </c>
      <c r="Z4139" s="8">
        <v>49601</v>
      </c>
      <c r="AA4139" s="8" t="str">
        <f>TEXT(Table2[[#This Row],[Application_Date]],"yyy")</f>
        <v>2035</v>
      </c>
      <c r="AB4139" s="8" t="str">
        <f>TEXT(Table2[[#This Row],[Application_Date]],"mmmm")</f>
        <v>October</v>
      </c>
      <c r="AC4139" s="1" t="s">
        <v>61</v>
      </c>
      <c r="AD4139" s="1" t="s">
        <v>30</v>
      </c>
      <c r="AE4139" s="1" t="s">
        <v>43</v>
      </c>
    </row>
    <row r="4140" spans="1:31" x14ac:dyDescent="0.25">
      <c r="A4140" s="1" t="s">
        <v>8420</v>
      </c>
      <c r="B4140" s="1" t="str">
        <f>IF(COUNTIF($A$2:A4140,A4140)&gt;1,"Duplicate","Unique")</f>
        <v>Unique</v>
      </c>
      <c r="C4140" s="1" t="s">
        <v>8421</v>
      </c>
      <c r="D4140" s="1" t="s">
        <v>163</v>
      </c>
      <c r="E4140" s="1" t="str">
        <f t="shared" si="449"/>
        <v>Submitted</v>
      </c>
      <c r="F4140" s="1" t="s">
        <v>35</v>
      </c>
      <c r="G4140" s="1">
        <v>65</v>
      </c>
      <c r="H4140" s="1" t="s">
        <v>36</v>
      </c>
      <c r="I4140" s="1" t="s">
        <v>25</v>
      </c>
      <c r="J4140" s="1" t="s">
        <v>37</v>
      </c>
      <c r="K4140" s="4">
        <v>1833922</v>
      </c>
      <c r="L4140" s="4" t="str">
        <f t="shared" si="450"/>
        <v>Submitted</v>
      </c>
      <c r="M4140" s="1">
        <v>536</v>
      </c>
      <c r="N4140" s="1" t="str">
        <f t="shared" si="451"/>
        <v>High_risk</v>
      </c>
      <c r="O4140" s="1" t="str">
        <f t="shared" si="452"/>
        <v>Excellent</v>
      </c>
      <c r="P4140" s="1" t="str">
        <f t="shared" si="453"/>
        <v>Submitted</v>
      </c>
      <c r="Q4140" s="1" t="str">
        <f t="shared" si="454"/>
        <v>Valid</v>
      </c>
      <c r="R4140" s="1" t="s">
        <v>6</v>
      </c>
      <c r="S4140" s="4">
        <v>2959818</v>
      </c>
      <c r="T4140" s="1">
        <v>18.48</v>
      </c>
      <c r="U4140" s="1">
        <v>36</v>
      </c>
      <c r="V4140" s="1">
        <v>82217.17</v>
      </c>
      <c r="W4140" s="4">
        <f t="shared" si="455"/>
        <v>4558119.7200000118</v>
      </c>
      <c r="X4140" s="1" t="s">
        <v>105</v>
      </c>
      <c r="Y4140" s="1" t="s">
        <v>106</v>
      </c>
      <c r="Z4140" s="8">
        <v>49602</v>
      </c>
      <c r="AA4140" s="8" t="str">
        <f>TEXT(Table2[[#This Row],[Application_Date]],"yyy")</f>
        <v>2035</v>
      </c>
      <c r="AB4140" s="8" t="str">
        <f>TEXT(Table2[[#This Row],[Application_Date]],"mmmm")</f>
        <v>October</v>
      </c>
      <c r="AC4140" s="1" t="s">
        <v>61</v>
      </c>
      <c r="AD4140" s="1" t="s">
        <v>30</v>
      </c>
      <c r="AE4140" s="1" t="s">
        <v>62</v>
      </c>
    </row>
    <row r="4141" spans="1:31" x14ac:dyDescent="0.25">
      <c r="A4141" s="1" t="s">
        <v>8422</v>
      </c>
      <c r="B4141" s="1" t="str">
        <f>IF(COUNTIF($A$2:A4141,A4141)&gt;1,"Duplicate","Unique")</f>
        <v>Unique</v>
      </c>
      <c r="C4141" s="1" t="s">
        <v>8423</v>
      </c>
      <c r="D4141" s="1" t="s">
        <v>118</v>
      </c>
      <c r="E4141" s="1" t="str">
        <f t="shared" si="449"/>
        <v>Submitted</v>
      </c>
      <c r="F4141" s="1" t="s">
        <v>47</v>
      </c>
      <c r="G4141" s="1">
        <v>26</v>
      </c>
      <c r="H4141" s="1" t="s">
        <v>36</v>
      </c>
      <c r="I4141" s="1" t="s">
        <v>48</v>
      </c>
      <c r="J4141" s="1" t="s">
        <v>70</v>
      </c>
      <c r="K4141" s="4">
        <v>958647</v>
      </c>
      <c r="L4141" s="4" t="str">
        <f t="shared" si="450"/>
        <v>Submitted</v>
      </c>
      <c r="M4141" s="1">
        <v>826</v>
      </c>
      <c r="N4141" s="1" t="str">
        <f t="shared" si="451"/>
        <v>medium_risk</v>
      </c>
      <c r="O4141" s="1" t="str">
        <f t="shared" si="452"/>
        <v>Excellent</v>
      </c>
      <c r="P4141" s="1" t="str">
        <f t="shared" si="453"/>
        <v>Submitted</v>
      </c>
      <c r="Q4141" s="1" t="str">
        <f t="shared" si="454"/>
        <v>Valid</v>
      </c>
      <c r="R4141" s="1" t="s">
        <v>6</v>
      </c>
      <c r="S4141" s="4">
        <v>2097218</v>
      </c>
      <c r="T4141" s="1">
        <v>17.59</v>
      </c>
      <c r="U4141" s="1">
        <v>180</v>
      </c>
      <c r="V4141" s="1">
        <v>11651.21</v>
      </c>
      <c r="W4141" s="4">
        <f t="shared" si="455"/>
        <v>3074172.0516666668</v>
      </c>
      <c r="X4141" s="1" t="s">
        <v>39</v>
      </c>
      <c r="Y4141" s="1" t="s">
        <v>40</v>
      </c>
      <c r="Z4141" s="8">
        <v>49603</v>
      </c>
      <c r="AA4141" s="8" t="str">
        <f>TEXT(Table2[[#This Row],[Application_Date]],"yyy")</f>
        <v>2035</v>
      </c>
      <c r="AB4141" s="8" t="str">
        <f>TEXT(Table2[[#This Row],[Application_Date]],"mmmm")</f>
        <v>October</v>
      </c>
      <c r="AC4141" s="1" t="s">
        <v>61</v>
      </c>
      <c r="AD4141" s="1" t="s">
        <v>42</v>
      </c>
      <c r="AE4141" s="1" t="s">
        <v>62</v>
      </c>
    </row>
    <row r="4142" spans="1:31" x14ac:dyDescent="0.25">
      <c r="A4142" s="1" t="s">
        <v>8424</v>
      </c>
      <c r="B4142" s="1" t="str">
        <f>IF(COUNTIF($A$2:A4142,A4142)&gt;1,"Duplicate","Unique")</f>
        <v>Unique</v>
      </c>
      <c r="C4142" s="1" t="s">
        <v>8425</v>
      </c>
      <c r="D4142" s="1" t="s">
        <v>169</v>
      </c>
      <c r="E4142" s="1" t="str">
        <f t="shared" si="449"/>
        <v>Submitted</v>
      </c>
      <c r="F4142" s="1" t="s">
        <v>35</v>
      </c>
      <c r="G4142" s="1">
        <v>33</v>
      </c>
      <c r="H4142" s="1" t="s">
        <v>24</v>
      </c>
      <c r="I4142" s="1" t="s">
        <v>25</v>
      </c>
      <c r="J4142" s="1" t="s">
        <v>70</v>
      </c>
      <c r="K4142" s="4">
        <v>2083796</v>
      </c>
      <c r="L4142" s="4" t="str">
        <f t="shared" si="450"/>
        <v>Submitted</v>
      </c>
      <c r="M4142" s="1">
        <v>950</v>
      </c>
      <c r="N4142" s="1" t="str">
        <f t="shared" si="451"/>
        <v>medium_risk</v>
      </c>
      <c r="O4142" s="1" t="str">
        <f t="shared" si="452"/>
        <v>Excellent</v>
      </c>
      <c r="P4142" s="1" t="str">
        <f t="shared" si="453"/>
        <v>Submitted</v>
      </c>
      <c r="Q4142" s="1" t="str">
        <f t="shared" si="454"/>
        <v>Invalid</v>
      </c>
      <c r="R4142" s="1" t="s">
        <v>70</v>
      </c>
      <c r="S4142" s="4">
        <v>751090</v>
      </c>
      <c r="T4142" s="1">
        <v>7.01</v>
      </c>
      <c r="U4142" s="1">
        <v>24</v>
      </c>
      <c r="V4142" s="1">
        <v>31295.42</v>
      </c>
      <c r="W4142" s="4">
        <f t="shared" si="455"/>
        <v>438768.77262964961</v>
      </c>
      <c r="X4142" s="1" t="s">
        <v>59</v>
      </c>
      <c r="Y4142" s="1" t="s">
        <v>60</v>
      </c>
      <c r="Z4142" s="8">
        <v>49604</v>
      </c>
      <c r="AA4142" s="8" t="str">
        <f>TEXT(Table2[[#This Row],[Application_Date]],"yyy")</f>
        <v>2035</v>
      </c>
      <c r="AB4142" s="8" t="str">
        <f>TEXT(Table2[[#This Row],[Application_Date]],"mmmm")</f>
        <v>October</v>
      </c>
      <c r="AC4142" s="1" t="s">
        <v>52</v>
      </c>
      <c r="AD4142" s="1" t="s">
        <v>30</v>
      </c>
      <c r="AE4142" s="1" t="s">
        <v>66</v>
      </c>
    </row>
    <row r="4143" spans="1:31" x14ac:dyDescent="0.25">
      <c r="A4143" s="1" t="s">
        <v>8426</v>
      </c>
      <c r="B4143" s="1" t="str">
        <f>IF(COUNTIF($A$2:A4143,A4143)&gt;1,"Duplicate","Unique")</f>
        <v>Unique</v>
      </c>
      <c r="C4143" s="1" t="s">
        <v>8427</v>
      </c>
      <c r="D4143" s="1" t="s">
        <v>207</v>
      </c>
      <c r="E4143" s="1" t="str">
        <f t="shared" si="449"/>
        <v>Submitted</v>
      </c>
      <c r="F4143" s="1" t="s">
        <v>35</v>
      </c>
      <c r="G4143" s="1">
        <v>48</v>
      </c>
      <c r="H4143" s="1" t="s">
        <v>36</v>
      </c>
      <c r="I4143" s="1" t="s">
        <v>48</v>
      </c>
      <c r="J4143" s="1" t="s">
        <v>26</v>
      </c>
      <c r="K4143" s="4">
        <v>1612921</v>
      </c>
      <c r="L4143" s="4" t="str">
        <f t="shared" si="450"/>
        <v>Submitted</v>
      </c>
      <c r="M4143" s="1">
        <v>858</v>
      </c>
      <c r="N4143" s="1" t="str">
        <f t="shared" si="451"/>
        <v>medium_risk</v>
      </c>
      <c r="O4143" s="1" t="str">
        <f t="shared" si="452"/>
        <v>Excellent</v>
      </c>
      <c r="P4143" s="1" t="str">
        <f t="shared" si="453"/>
        <v>Submitted</v>
      </c>
      <c r="Q4143" s="1" t="str">
        <f t="shared" si="454"/>
        <v>Valid</v>
      </c>
      <c r="R4143" s="1" t="s">
        <v>27</v>
      </c>
      <c r="S4143" s="4">
        <v>1898071</v>
      </c>
      <c r="T4143" s="1">
        <v>8.0399999999999991</v>
      </c>
      <c r="U4143" s="1">
        <v>120</v>
      </c>
      <c r="V4143" s="1">
        <v>15817.26</v>
      </c>
      <c r="W4143" s="4">
        <f t="shared" si="455"/>
        <v>1271707.5699999998</v>
      </c>
      <c r="X4143" s="1" t="s">
        <v>39</v>
      </c>
      <c r="Y4143" s="1" t="s">
        <v>40</v>
      </c>
      <c r="Z4143" s="8">
        <v>49605</v>
      </c>
      <c r="AA4143" s="8" t="str">
        <f>TEXT(Table2[[#This Row],[Application_Date]],"yyy")</f>
        <v>2035</v>
      </c>
      <c r="AB4143" s="8" t="str">
        <f>TEXT(Table2[[#This Row],[Application_Date]],"mmmm")</f>
        <v>October</v>
      </c>
      <c r="AC4143" s="1" t="s">
        <v>61</v>
      </c>
      <c r="AD4143" s="1" t="s">
        <v>30</v>
      </c>
      <c r="AE4143" s="1" t="s">
        <v>66</v>
      </c>
    </row>
    <row r="4144" spans="1:31" x14ac:dyDescent="0.25">
      <c r="A4144" s="1" t="s">
        <v>8428</v>
      </c>
      <c r="B4144" s="1" t="str">
        <f>IF(COUNTIF($A$2:A4144,A4144)&gt;1,"Duplicate","Unique")</f>
        <v>Unique</v>
      </c>
      <c r="C4144" s="1" t="s">
        <v>8429</v>
      </c>
      <c r="D4144" s="1" t="s">
        <v>183</v>
      </c>
      <c r="E4144" s="1" t="str">
        <f t="shared" si="449"/>
        <v>Submitted</v>
      </c>
      <c r="F4144" s="1" t="s">
        <v>35</v>
      </c>
      <c r="G4144" s="1">
        <v>33</v>
      </c>
      <c r="H4144" s="1" t="s">
        <v>36</v>
      </c>
      <c r="I4144" s="1" t="s">
        <v>48</v>
      </c>
      <c r="J4144" s="1" t="s">
        <v>70</v>
      </c>
      <c r="K4144" s="4">
        <v>1375773</v>
      </c>
      <c r="L4144" s="4" t="str">
        <f t="shared" si="450"/>
        <v>Submitted</v>
      </c>
      <c r="M4144" s="1">
        <v>835</v>
      </c>
      <c r="N4144" s="1" t="str">
        <f t="shared" si="451"/>
        <v>medium_risk</v>
      </c>
      <c r="O4144" s="1" t="str">
        <f t="shared" si="452"/>
        <v>Excellent</v>
      </c>
      <c r="P4144" s="1" t="str">
        <f t="shared" si="453"/>
        <v>Submitted</v>
      </c>
      <c r="Q4144" s="1" t="str">
        <f t="shared" si="454"/>
        <v>Valid</v>
      </c>
      <c r="R4144" s="1" t="s">
        <v>6</v>
      </c>
      <c r="S4144" s="4">
        <v>2258538</v>
      </c>
      <c r="T4144" s="1">
        <v>10.52</v>
      </c>
      <c r="U4144" s="1">
        <v>120</v>
      </c>
      <c r="V4144" s="1">
        <v>18821.150000000001</v>
      </c>
      <c r="W4144" s="4">
        <f t="shared" si="455"/>
        <v>1979984.9799999997</v>
      </c>
      <c r="X4144" s="1" t="s">
        <v>59</v>
      </c>
      <c r="Y4144" s="1" t="s">
        <v>60</v>
      </c>
      <c r="Z4144" s="8">
        <v>49606</v>
      </c>
      <c r="AA4144" s="8" t="str">
        <f>TEXT(Table2[[#This Row],[Application_Date]],"yyy")</f>
        <v>2035</v>
      </c>
      <c r="AB4144" s="8" t="str">
        <f>TEXT(Table2[[#This Row],[Application_Date]],"mmmm")</f>
        <v>October</v>
      </c>
      <c r="AC4144" s="1" t="s">
        <v>61</v>
      </c>
      <c r="AD4144" s="1" t="s">
        <v>30</v>
      </c>
      <c r="AE4144" s="1" t="s">
        <v>66</v>
      </c>
    </row>
    <row r="4145" spans="1:31" x14ac:dyDescent="0.25">
      <c r="A4145" s="1" t="s">
        <v>8430</v>
      </c>
      <c r="B4145" s="1" t="str">
        <f>IF(COUNTIF($A$2:A4145,A4145)&gt;1,"Duplicate","Unique")</f>
        <v>Unique</v>
      </c>
      <c r="C4145" s="1" t="s">
        <v>8431</v>
      </c>
      <c r="D4145" s="1">
        <v>0</v>
      </c>
      <c r="E4145" s="1" t="str">
        <f t="shared" si="449"/>
        <v>Submitted</v>
      </c>
      <c r="F4145" s="1" t="s">
        <v>35</v>
      </c>
      <c r="G4145" s="1">
        <v>62</v>
      </c>
      <c r="H4145" s="1" t="s">
        <v>24</v>
      </c>
      <c r="I4145" s="1" t="s">
        <v>25</v>
      </c>
      <c r="J4145" s="1" t="s">
        <v>37</v>
      </c>
      <c r="K4145" s="4">
        <v>740787</v>
      </c>
      <c r="L4145" s="4" t="str">
        <f t="shared" si="450"/>
        <v>Submitted</v>
      </c>
      <c r="M4145" s="1">
        <v>688</v>
      </c>
      <c r="N4145" s="1" t="str">
        <f t="shared" si="451"/>
        <v>low_risk</v>
      </c>
      <c r="O4145" s="1" t="str">
        <f t="shared" si="452"/>
        <v>Excellent</v>
      </c>
      <c r="P4145" s="1" t="str">
        <f t="shared" si="453"/>
        <v>Submitted</v>
      </c>
      <c r="Q4145" s="1" t="str">
        <f t="shared" si="454"/>
        <v>Valid</v>
      </c>
      <c r="R4145" s="1" t="s">
        <v>27</v>
      </c>
      <c r="S4145" s="4">
        <v>4564423</v>
      </c>
      <c r="T4145" s="1">
        <v>16.57</v>
      </c>
      <c r="U4145" s="1">
        <v>24</v>
      </c>
      <c r="V4145" s="1">
        <v>190184.29</v>
      </c>
      <c r="W4145" s="4">
        <f t="shared" si="455"/>
        <v>6302707.4315617066</v>
      </c>
      <c r="X4145" s="1" t="s">
        <v>1384</v>
      </c>
      <c r="Y4145" s="1" t="s">
        <v>51</v>
      </c>
      <c r="Z4145" s="8">
        <v>49607</v>
      </c>
      <c r="AA4145" s="8" t="str">
        <f>TEXT(Table2[[#This Row],[Application_Date]],"yyy")</f>
        <v>2035</v>
      </c>
      <c r="AB4145" s="8" t="str">
        <f>TEXT(Table2[[#This Row],[Application_Date]],"mmmm")</f>
        <v>October</v>
      </c>
      <c r="AC4145" s="1" t="s">
        <v>61</v>
      </c>
      <c r="AD4145" s="1" t="s">
        <v>30</v>
      </c>
      <c r="AE4145" s="1" t="s">
        <v>62</v>
      </c>
    </row>
    <row r="4146" spans="1:31" x14ac:dyDescent="0.25">
      <c r="A4146" s="1" t="s">
        <v>8432</v>
      </c>
      <c r="B4146" s="1" t="str">
        <f>IF(COUNTIF($A$2:A4146,A4146)&gt;1,"Duplicate","Unique")</f>
        <v>Unique</v>
      </c>
      <c r="C4146" s="1" t="s">
        <v>8433</v>
      </c>
      <c r="D4146" s="1" t="s">
        <v>572</v>
      </c>
      <c r="E4146" s="1" t="str">
        <f t="shared" si="449"/>
        <v>Submitted</v>
      </c>
      <c r="F4146" s="1" t="s">
        <v>47</v>
      </c>
      <c r="G4146" s="1">
        <v>57</v>
      </c>
      <c r="H4146" s="1" t="s">
        <v>36</v>
      </c>
      <c r="I4146" s="1" t="s">
        <v>48</v>
      </c>
      <c r="J4146" s="1" t="s">
        <v>70</v>
      </c>
      <c r="K4146" s="4">
        <v>2123365</v>
      </c>
      <c r="L4146" s="4" t="str">
        <f t="shared" si="450"/>
        <v>Submitted</v>
      </c>
      <c r="M4146" s="1">
        <v>466</v>
      </c>
      <c r="N4146" s="1" t="str">
        <f t="shared" si="451"/>
        <v>High_risk</v>
      </c>
      <c r="O4146" s="1" t="str">
        <f t="shared" si="452"/>
        <v>Excellent</v>
      </c>
      <c r="P4146" s="1" t="str">
        <f t="shared" si="453"/>
        <v>Submitted</v>
      </c>
      <c r="Q4146" s="1" t="str">
        <f t="shared" si="454"/>
        <v>Valid</v>
      </c>
      <c r="R4146" s="1" t="s">
        <v>70</v>
      </c>
      <c r="S4146" s="4">
        <v>4090059</v>
      </c>
      <c r="T4146" s="1">
        <v>10.52</v>
      </c>
      <c r="U4146" s="1">
        <v>36</v>
      </c>
      <c r="V4146" s="1">
        <v>113612.75</v>
      </c>
      <c r="W4146" s="4">
        <f t="shared" si="455"/>
        <v>3585618.3905159729</v>
      </c>
      <c r="X4146" s="1" t="s">
        <v>95</v>
      </c>
      <c r="Y4146" s="1" t="s">
        <v>96</v>
      </c>
      <c r="Z4146" s="8">
        <v>49608</v>
      </c>
      <c r="AA4146" s="8" t="str">
        <f>TEXT(Table2[[#This Row],[Application_Date]],"yyy")</f>
        <v>2035</v>
      </c>
      <c r="AB4146" s="8" t="str">
        <f>TEXT(Table2[[#This Row],[Application_Date]],"mmmm")</f>
        <v>October</v>
      </c>
      <c r="AC4146" s="1" t="s">
        <v>61</v>
      </c>
      <c r="AD4146" s="1" t="s">
        <v>30</v>
      </c>
      <c r="AE4146" s="1" t="s">
        <v>62</v>
      </c>
    </row>
    <row r="4147" spans="1:31" x14ac:dyDescent="0.25">
      <c r="A4147" s="1" t="s">
        <v>8434</v>
      </c>
      <c r="B4147" s="1" t="str">
        <f>IF(COUNTIF($A$2:A4147,A4147)&gt;1,"Duplicate","Unique")</f>
        <v>Unique</v>
      </c>
      <c r="C4147" s="1" t="s">
        <v>8435</v>
      </c>
      <c r="D4147" s="1" t="s">
        <v>454</v>
      </c>
      <c r="E4147" s="1" t="str">
        <f t="shared" si="449"/>
        <v>Submitted</v>
      </c>
      <c r="F4147" s="1" t="s">
        <v>35</v>
      </c>
      <c r="G4147" s="1">
        <v>50</v>
      </c>
      <c r="H4147" s="1" t="s">
        <v>36</v>
      </c>
      <c r="I4147" s="1" t="s">
        <v>48</v>
      </c>
      <c r="J4147" s="1" t="s">
        <v>26</v>
      </c>
      <c r="K4147" s="4">
        <v>1882655</v>
      </c>
      <c r="L4147" s="4" t="str">
        <f t="shared" si="450"/>
        <v>Submitted</v>
      </c>
      <c r="M4147" s="1">
        <v>428</v>
      </c>
      <c r="N4147" s="1" t="str">
        <f t="shared" si="451"/>
        <v>High_risk</v>
      </c>
      <c r="O4147" s="1" t="str">
        <f t="shared" si="452"/>
        <v>Excellent</v>
      </c>
      <c r="P4147" s="1" t="str">
        <f t="shared" si="453"/>
        <v>Submitted</v>
      </c>
      <c r="Q4147" s="1" t="str">
        <f t="shared" si="454"/>
        <v>Valid</v>
      </c>
      <c r="R4147" s="1" t="s">
        <v>27</v>
      </c>
      <c r="S4147" s="4">
        <v>3713502</v>
      </c>
      <c r="T4147" s="1">
        <v>12.73</v>
      </c>
      <c r="U4147" s="1">
        <v>12</v>
      </c>
      <c r="V4147" s="1">
        <v>309458.5</v>
      </c>
      <c r="W4147" s="4">
        <f t="shared" si="455"/>
        <v>3940078.1189939636</v>
      </c>
      <c r="X4147" s="1" t="s">
        <v>59</v>
      </c>
      <c r="Y4147" s="1" t="s">
        <v>60</v>
      </c>
      <c r="Z4147" s="8">
        <v>49609</v>
      </c>
      <c r="AA4147" s="8" t="str">
        <f>TEXT(Table2[[#This Row],[Application_Date]],"yyy")</f>
        <v>2035</v>
      </c>
      <c r="AB4147" s="8" t="str">
        <f>TEXT(Table2[[#This Row],[Application_Date]],"mmmm")</f>
        <v>October</v>
      </c>
      <c r="AC4147" s="1" t="s">
        <v>61</v>
      </c>
      <c r="AD4147" s="1" t="s">
        <v>30</v>
      </c>
      <c r="AE4147" s="1" t="s">
        <v>66</v>
      </c>
    </row>
    <row r="4148" spans="1:31" x14ac:dyDescent="0.25">
      <c r="A4148" s="1" t="s">
        <v>8436</v>
      </c>
      <c r="B4148" s="1" t="str">
        <f>IF(COUNTIF($A$2:A4148,A4148)&gt;1,"Duplicate","Unique")</f>
        <v>Unique</v>
      </c>
      <c r="C4148" s="1" t="s">
        <v>8437</v>
      </c>
      <c r="D4148" s="1" t="s">
        <v>249</v>
      </c>
      <c r="E4148" s="1" t="str">
        <f t="shared" si="449"/>
        <v>Submitted</v>
      </c>
      <c r="F4148" s="1" t="s">
        <v>47</v>
      </c>
      <c r="G4148" s="1">
        <v>46</v>
      </c>
      <c r="H4148" s="1" t="s">
        <v>24</v>
      </c>
      <c r="I4148" s="1" t="s">
        <v>48</v>
      </c>
      <c r="J4148" s="1" t="s">
        <v>26</v>
      </c>
      <c r="K4148" s="4">
        <v>1158312</v>
      </c>
      <c r="L4148" s="4" t="str">
        <f t="shared" si="450"/>
        <v>Submitted</v>
      </c>
      <c r="M4148" s="1">
        <v>748</v>
      </c>
      <c r="N4148" s="1" t="str">
        <f t="shared" si="451"/>
        <v>low_risk</v>
      </c>
      <c r="O4148" s="1" t="str">
        <f t="shared" si="452"/>
        <v>Excellent</v>
      </c>
      <c r="P4148" s="1" t="str">
        <f t="shared" si="453"/>
        <v>Submitted</v>
      </c>
      <c r="Q4148" s="1" t="str">
        <f t="shared" si="454"/>
        <v>Valid</v>
      </c>
      <c r="R4148" s="1" t="s">
        <v>38</v>
      </c>
      <c r="S4148" s="4">
        <v>4912775</v>
      </c>
      <c r="T4148" s="1">
        <v>14.65</v>
      </c>
      <c r="U4148" s="1">
        <v>24</v>
      </c>
      <c r="V4148" s="1">
        <v>204698.96</v>
      </c>
      <c r="W4148" s="4">
        <f t="shared" si="455"/>
        <v>5997679.5081134317</v>
      </c>
      <c r="X4148" s="1" t="s">
        <v>59</v>
      </c>
      <c r="Y4148" s="1" t="s">
        <v>60</v>
      </c>
      <c r="Z4148" s="8">
        <v>49610</v>
      </c>
      <c r="AA4148" s="8" t="str">
        <f>TEXT(Table2[[#This Row],[Application_Date]],"yyy")</f>
        <v>2035</v>
      </c>
      <c r="AB4148" s="8" t="str">
        <f>TEXT(Table2[[#This Row],[Application_Date]],"mmmm")</f>
        <v>October</v>
      </c>
      <c r="AC4148" s="1" t="s">
        <v>61</v>
      </c>
      <c r="AD4148" s="1" t="s">
        <v>30</v>
      </c>
      <c r="AE4148" s="1" t="s">
        <v>31</v>
      </c>
    </row>
    <row r="4149" spans="1:31" x14ac:dyDescent="0.25">
      <c r="A4149" s="1" t="s">
        <v>8438</v>
      </c>
      <c r="B4149" s="1" t="str">
        <f>IF(COUNTIF($A$2:A4149,A4149)&gt;1,"Duplicate","Unique")</f>
        <v>Unique</v>
      </c>
      <c r="C4149" s="1" t="s">
        <v>8439</v>
      </c>
      <c r="D4149" s="1" t="s">
        <v>575</v>
      </c>
      <c r="E4149" s="1" t="str">
        <f t="shared" si="449"/>
        <v>Submitted</v>
      </c>
      <c r="F4149" s="1" t="s">
        <v>47</v>
      </c>
      <c r="G4149" s="1">
        <v>62</v>
      </c>
      <c r="H4149" s="1" t="s">
        <v>36</v>
      </c>
      <c r="I4149" s="1" t="s">
        <v>48</v>
      </c>
      <c r="J4149" s="1" t="s">
        <v>37</v>
      </c>
      <c r="K4149" s="4">
        <v>2175710</v>
      </c>
      <c r="L4149" s="4" t="str">
        <f t="shared" si="450"/>
        <v>Submitted</v>
      </c>
      <c r="M4149" s="1">
        <v>328</v>
      </c>
      <c r="N4149" s="1" t="str">
        <f t="shared" si="451"/>
        <v>High_risk</v>
      </c>
      <c r="O4149" s="1" t="str">
        <f t="shared" si="452"/>
        <v>Excellent</v>
      </c>
      <c r="P4149" s="1" t="str">
        <f t="shared" si="453"/>
        <v>Submitted</v>
      </c>
      <c r="Q4149" s="1" t="str">
        <f t="shared" si="454"/>
        <v>Valid</v>
      </c>
      <c r="R4149" s="1" t="s">
        <v>70</v>
      </c>
      <c r="S4149" s="4">
        <v>3894223</v>
      </c>
      <c r="T4149" s="1">
        <v>13.36</v>
      </c>
      <c r="U4149" s="1">
        <v>120</v>
      </c>
      <c r="V4149" s="1">
        <v>32451.86</v>
      </c>
      <c r="W4149" s="4">
        <f t="shared" si="455"/>
        <v>4335568.2733333334</v>
      </c>
      <c r="X4149" s="1" t="s">
        <v>85</v>
      </c>
      <c r="Y4149" s="1" t="s">
        <v>86</v>
      </c>
      <c r="Z4149" s="8">
        <v>49611</v>
      </c>
      <c r="AA4149" s="8" t="str">
        <f>TEXT(Table2[[#This Row],[Application_Date]],"yyy")</f>
        <v>2035</v>
      </c>
      <c r="AB4149" s="8" t="str">
        <f>TEXT(Table2[[#This Row],[Application_Date]],"mmmm")</f>
        <v>October</v>
      </c>
      <c r="AC4149" s="1" t="s">
        <v>52</v>
      </c>
      <c r="AD4149" s="1" t="s">
        <v>42</v>
      </c>
      <c r="AE4149" s="1" t="s">
        <v>31</v>
      </c>
    </row>
    <row r="4150" spans="1:31" x14ac:dyDescent="0.25">
      <c r="A4150" s="1" t="s">
        <v>8440</v>
      </c>
      <c r="B4150" s="1" t="str">
        <f>IF(COUNTIF($A$2:A4150,A4150)&gt;1,"Duplicate","Unique")</f>
        <v>Unique</v>
      </c>
      <c r="C4150" s="1" t="s">
        <v>8441</v>
      </c>
      <c r="D4150" s="1" t="s">
        <v>102</v>
      </c>
      <c r="E4150" s="1" t="str">
        <f t="shared" si="449"/>
        <v>Submitted</v>
      </c>
      <c r="F4150" s="1" t="s">
        <v>47</v>
      </c>
      <c r="G4150" s="1">
        <v>23</v>
      </c>
      <c r="H4150" s="1" t="s">
        <v>24</v>
      </c>
      <c r="I4150" s="1" t="s">
        <v>48</v>
      </c>
      <c r="J4150" s="1" t="s">
        <v>37</v>
      </c>
      <c r="K4150" s="4">
        <v>757751</v>
      </c>
      <c r="L4150" s="4" t="str">
        <f t="shared" si="450"/>
        <v>Submitted</v>
      </c>
      <c r="M4150" s="1">
        <v>428</v>
      </c>
      <c r="N4150" s="1" t="str">
        <f t="shared" si="451"/>
        <v>High_risk</v>
      </c>
      <c r="O4150" s="1" t="str">
        <f t="shared" si="452"/>
        <v>Excellent</v>
      </c>
      <c r="P4150" s="1" t="str">
        <f t="shared" si="453"/>
        <v>Submitted</v>
      </c>
      <c r="Q4150" s="1" t="str">
        <f t="shared" si="454"/>
        <v>Valid</v>
      </c>
      <c r="R4150" s="1" t="s">
        <v>82</v>
      </c>
      <c r="S4150" s="4">
        <v>2107964</v>
      </c>
      <c r="T4150" s="1">
        <v>10.53</v>
      </c>
      <c r="U4150" s="1">
        <v>12</v>
      </c>
      <c r="V4150" s="1">
        <v>175663.67</v>
      </c>
      <c r="W4150" s="4">
        <f t="shared" si="455"/>
        <v>1850703.0769484008</v>
      </c>
      <c r="X4150" s="1" t="s">
        <v>105</v>
      </c>
      <c r="Y4150" s="1" t="s">
        <v>106</v>
      </c>
      <c r="Z4150" s="8">
        <v>49612</v>
      </c>
      <c r="AA4150" s="8" t="str">
        <f>TEXT(Table2[[#This Row],[Application_Date]],"yyy")</f>
        <v>2035</v>
      </c>
      <c r="AB4150" s="8" t="str">
        <f>TEXT(Table2[[#This Row],[Application_Date]],"mmmm")</f>
        <v>October</v>
      </c>
      <c r="AC4150" s="1" t="s">
        <v>41</v>
      </c>
      <c r="AD4150" s="1" t="s">
        <v>30</v>
      </c>
      <c r="AE4150" s="1" t="s">
        <v>43</v>
      </c>
    </row>
    <row r="4151" spans="1:31" x14ac:dyDescent="0.25">
      <c r="A4151" s="1" t="s">
        <v>8442</v>
      </c>
      <c r="B4151" s="1" t="str">
        <f>IF(COUNTIF($A$2:A4151,A4151)&gt;1,"Duplicate","Unique")</f>
        <v>Unique</v>
      </c>
      <c r="C4151" s="1" t="s">
        <v>8443</v>
      </c>
      <c r="D4151" s="1" t="s">
        <v>333</v>
      </c>
      <c r="E4151" s="1" t="str">
        <f t="shared" si="449"/>
        <v>Submitted</v>
      </c>
      <c r="F4151" s="1" t="s">
        <v>35</v>
      </c>
      <c r="G4151" s="1">
        <v>44</v>
      </c>
      <c r="H4151" s="1" t="s">
        <v>36</v>
      </c>
      <c r="I4151" s="1" t="s">
        <v>25</v>
      </c>
      <c r="J4151" s="1" t="s">
        <v>49</v>
      </c>
      <c r="K4151" s="4">
        <v>738893</v>
      </c>
      <c r="L4151" s="4" t="str">
        <f t="shared" si="450"/>
        <v>Submitted</v>
      </c>
      <c r="M4151" s="1">
        <v>430</v>
      </c>
      <c r="N4151" s="1" t="str">
        <f t="shared" si="451"/>
        <v>High_risk</v>
      </c>
      <c r="O4151" s="1" t="str">
        <f t="shared" si="452"/>
        <v>Excellent</v>
      </c>
      <c r="P4151" s="1" t="str">
        <f t="shared" si="453"/>
        <v>Submitted</v>
      </c>
      <c r="Q4151" s="1" t="str">
        <f t="shared" si="454"/>
        <v>Valid</v>
      </c>
      <c r="R4151" s="1" t="s">
        <v>70</v>
      </c>
      <c r="S4151" s="4">
        <v>1509237</v>
      </c>
      <c r="T4151" s="1">
        <v>13.33</v>
      </c>
      <c r="U4151" s="1">
        <v>12</v>
      </c>
      <c r="V4151" s="1">
        <v>125769.75</v>
      </c>
      <c r="W4151" s="4">
        <f t="shared" si="455"/>
        <v>1676725.0637302555</v>
      </c>
      <c r="X4151" s="1" t="s">
        <v>59</v>
      </c>
      <c r="Y4151" s="1" t="s">
        <v>60</v>
      </c>
      <c r="Z4151" s="8">
        <v>49613</v>
      </c>
      <c r="AA4151" s="8" t="str">
        <f>TEXT(Table2[[#This Row],[Application_Date]],"yyy")</f>
        <v>2035</v>
      </c>
      <c r="AB4151" s="8" t="str">
        <f>TEXT(Table2[[#This Row],[Application_Date]],"mmmm")</f>
        <v>October</v>
      </c>
      <c r="AC4151" s="1" t="s">
        <v>61</v>
      </c>
      <c r="AD4151" s="1" t="s">
        <v>30</v>
      </c>
      <c r="AE4151" s="1" t="s">
        <v>66</v>
      </c>
    </row>
    <row r="4152" spans="1:31" x14ac:dyDescent="0.25">
      <c r="A4152" s="1" t="s">
        <v>8444</v>
      </c>
      <c r="B4152" s="1" t="str">
        <f>IF(COUNTIF($A$2:A4152,A4152)&gt;1,"Duplicate","Unique")</f>
        <v>Unique</v>
      </c>
      <c r="C4152" s="1" t="s">
        <v>8445</v>
      </c>
      <c r="D4152" s="1">
        <v>0</v>
      </c>
      <c r="E4152" s="1" t="str">
        <f t="shared" si="449"/>
        <v>Submitted</v>
      </c>
      <c r="F4152" s="1" t="s">
        <v>35</v>
      </c>
      <c r="G4152" s="1">
        <v>44</v>
      </c>
      <c r="H4152" s="1" t="s">
        <v>36</v>
      </c>
      <c r="I4152" s="1" t="s">
        <v>48</v>
      </c>
      <c r="J4152" s="1" t="s">
        <v>37</v>
      </c>
      <c r="K4152" s="4">
        <v>1671193</v>
      </c>
      <c r="L4152" s="4" t="str">
        <f t="shared" si="450"/>
        <v>Submitted</v>
      </c>
      <c r="M4152" s="1">
        <v>754</v>
      </c>
      <c r="N4152" s="1" t="str">
        <f t="shared" si="451"/>
        <v>medium_risk</v>
      </c>
      <c r="O4152" s="1" t="str">
        <f t="shared" si="452"/>
        <v>Excellent</v>
      </c>
      <c r="P4152" s="1" t="str">
        <f t="shared" si="453"/>
        <v>Submitted</v>
      </c>
      <c r="Q4152" s="1" t="str">
        <f t="shared" si="454"/>
        <v>Valid</v>
      </c>
      <c r="R4152" s="1" t="s">
        <v>38</v>
      </c>
      <c r="S4152" s="4">
        <v>937500</v>
      </c>
      <c r="T4152" s="1">
        <v>15.65</v>
      </c>
      <c r="U4152" s="1">
        <v>12</v>
      </c>
      <c r="V4152" s="1">
        <v>78125</v>
      </c>
      <c r="W4152" s="4">
        <f t="shared" si="455"/>
        <v>1222710.8455303716</v>
      </c>
      <c r="X4152" s="1" t="s">
        <v>95</v>
      </c>
      <c r="Y4152" s="1" t="s">
        <v>96</v>
      </c>
      <c r="Z4152" s="8">
        <v>49614</v>
      </c>
      <c r="AA4152" s="8" t="str">
        <f>TEXT(Table2[[#This Row],[Application_Date]],"yyy")</f>
        <v>2035</v>
      </c>
      <c r="AB4152" s="8" t="str">
        <f>TEXT(Table2[[#This Row],[Application_Date]],"mmmm")</f>
        <v>November</v>
      </c>
      <c r="AC4152" s="1" t="s">
        <v>61</v>
      </c>
      <c r="AD4152" s="1" t="s">
        <v>42</v>
      </c>
      <c r="AE4152" s="1" t="s">
        <v>31</v>
      </c>
    </row>
    <row r="4153" spans="1:31" x14ac:dyDescent="0.25">
      <c r="A4153" s="1" t="s">
        <v>8446</v>
      </c>
      <c r="B4153" s="1" t="str">
        <f>IF(COUNTIF($A$2:A4153,A4153)&gt;1,"Duplicate","Unique")</f>
        <v>Unique</v>
      </c>
      <c r="C4153" s="1" t="s">
        <v>8447</v>
      </c>
      <c r="D4153" s="1" t="s">
        <v>121</v>
      </c>
      <c r="E4153" s="1" t="str">
        <f t="shared" si="449"/>
        <v>Submitted</v>
      </c>
      <c r="F4153" s="1" t="s">
        <v>35</v>
      </c>
      <c r="G4153" s="1">
        <v>48</v>
      </c>
      <c r="H4153" s="1" t="s">
        <v>36</v>
      </c>
      <c r="I4153" s="1" t="s">
        <v>25</v>
      </c>
      <c r="J4153" s="1" t="s">
        <v>70</v>
      </c>
      <c r="K4153" s="4">
        <v>655105</v>
      </c>
      <c r="L4153" s="4" t="str">
        <f t="shared" si="450"/>
        <v>Submitted</v>
      </c>
      <c r="M4153" s="1">
        <v>328</v>
      </c>
      <c r="N4153" s="1" t="str">
        <f t="shared" si="451"/>
        <v>High_risk</v>
      </c>
      <c r="O4153" s="1" t="str">
        <f t="shared" si="452"/>
        <v>Excellent</v>
      </c>
      <c r="P4153" s="1" t="str">
        <f t="shared" si="453"/>
        <v>Submitted</v>
      </c>
      <c r="Q4153" s="1" t="str">
        <f t="shared" si="454"/>
        <v>Valid</v>
      </c>
      <c r="R4153" s="1" t="s">
        <v>27</v>
      </c>
      <c r="S4153" s="4">
        <v>287064</v>
      </c>
      <c r="T4153" s="1">
        <v>10.34</v>
      </c>
      <c r="U4153" s="1">
        <v>36</v>
      </c>
      <c r="V4153" s="1">
        <v>7974</v>
      </c>
      <c r="W4153" s="4">
        <f t="shared" si="455"/>
        <v>247353.48004751696</v>
      </c>
      <c r="X4153" s="1" t="s">
        <v>50</v>
      </c>
      <c r="Y4153" s="1" t="s">
        <v>51</v>
      </c>
      <c r="Z4153" s="8">
        <v>49615</v>
      </c>
      <c r="AA4153" s="8" t="str">
        <f>TEXT(Table2[[#This Row],[Application_Date]],"yyy")</f>
        <v>2035</v>
      </c>
      <c r="AB4153" s="8" t="str">
        <f>TEXT(Table2[[#This Row],[Application_Date]],"mmmm")</f>
        <v>November</v>
      </c>
      <c r="AC4153" s="1" t="s">
        <v>61</v>
      </c>
      <c r="AD4153" s="1" t="s">
        <v>42</v>
      </c>
      <c r="AE4153" s="1" t="s">
        <v>43</v>
      </c>
    </row>
    <row r="4154" spans="1:31" x14ac:dyDescent="0.25">
      <c r="A4154" s="1" t="s">
        <v>8448</v>
      </c>
      <c r="B4154" s="1" t="str">
        <f>IF(COUNTIF($A$2:A4154,A4154)&gt;1,"Duplicate","Unique")</f>
        <v>Unique</v>
      </c>
      <c r="C4154" s="1" t="s">
        <v>8449</v>
      </c>
      <c r="D4154" s="1" t="s">
        <v>226</v>
      </c>
      <c r="E4154" s="1" t="str">
        <f t="shared" si="449"/>
        <v>Submitted</v>
      </c>
      <c r="F4154" s="1" t="s">
        <v>47</v>
      </c>
      <c r="G4154" s="1">
        <v>41</v>
      </c>
      <c r="H4154" s="1" t="s">
        <v>24</v>
      </c>
      <c r="I4154" s="1" t="s">
        <v>25</v>
      </c>
      <c r="J4154" s="1" t="s">
        <v>26</v>
      </c>
      <c r="K4154" s="4">
        <v>2232872</v>
      </c>
      <c r="L4154" s="4" t="str">
        <f t="shared" si="450"/>
        <v>Submitted</v>
      </c>
      <c r="M4154" s="1">
        <v>676</v>
      </c>
      <c r="N4154" s="1" t="str">
        <f t="shared" si="451"/>
        <v>low_risk</v>
      </c>
      <c r="O4154" s="1" t="str">
        <f t="shared" si="452"/>
        <v>Excellent</v>
      </c>
      <c r="P4154" s="1" t="str">
        <f t="shared" si="453"/>
        <v>Submitted</v>
      </c>
      <c r="Q4154" s="1" t="str">
        <f t="shared" si="454"/>
        <v>Valid</v>
      </c>
      <c r="R4154" s="1" t="s">
        <v>6</v>
      </c>
      <c r="S4154" s="4">
        <v>3068027</v>
      </c>
      <c r="T4154" s="1">
        <v>14.67</v>
      </c>
      <c r="U4154" s="1">
        <v>12</v>
      </c>
      <c r="V4154" s="1">
        <v>255668.92</v>
      </c>
      <c r="W4154" s="4">
        <f t="shared" si="455"/>
        <v>3750921.2553480109</v>
      </c>
      <c r="X4154" s="1" t="s">
        <v>50</v>
      </c>
      <c r="Y4154" s="1" t="s">
        <v>51</v>
      </c>
      <c r="Z4154" s="8">
        <v>49616</v>
      </c>
      <c r="AA4154" s="8" t="str">
        <f>TEXT(Table2[[#This Row],[Application_Date]],"yyy")</f>
        <v>2035</v>
      </c>
      <c r="AB4154" s="8" t="str">
        <f>TEXT(Table2[[#This Row],[Application_Date]],"mmmm")</f>
        <v>November</v>
      </c>
      <c r="AC4154" s="1" t="s">
        <v>61</v>
      </c>
      <c r="AD4154" s="1" t="s">
        <v>30</v>
      </c>
      <c r="AE4154" s="1" t="s">
        <v>31</v>
      </c>
    </row>
    <row r="4155" spans="1:31" x14ac:dyDescent="0.25">
      <c r="A4155" s="1" t="s">
        <v>8450</v>
      </c>
      <c r="B4155" s="1" t="str">
        <f>IF(COUNTIF($A$2:A4155,A4155)&gt;1,"Duplicate","Unique")</f>
        <v>Unique</v>
      </c>
      <c r="C4155" s="1" t="s">
        <v>8451</v>
      </c>
      <c r="D4155" s="1" t="s">
        <v>69</v>
      </c>
      <c r="E4155" s="1" t="str">
        <f t="shared" si="449"/>
        <v>Submitted</v>
      </c>
      <c r="F4155" s="1" t="s">
        <v>35</v>
      </c>
      <c r="G4155" s="1">
        <v>35</v>
      </c>
      <c r="H4155" s="1" t="s">
        <v>24</v>
      </c>
      <c r="I4155" s="1" t="s">
        <v>25</v>
      </c>
      <c r="J4155" s="1" t="s">
        <v>26</v>
      </c>
      <c r="K4155" s="4">
        <v>547941</v>
      </c>
      <c r="L4155" s="4" t="str">
        <f t="shared" si="450"/>
        <v>Submitted</v>
      </c>
      <c r="M4155" s="1">
        <v>526</v>
      </c>
      <c r="N4155" s="1" t="str">
        <f t="shared" si="451"/>
        <v>High_risk</v>
      </c>
      <c r="O4155" s="1" t="str">
        <f t="shared" si="452"/>
        <v>Excellent</v>
      </c>
      <c r="P4155" s="1" t="str">
        <f t="shared" si="453"/>
        <v>Submitted</v>
      </c>
      <c r="Q4155" s="1" t="str">
        <f t="shared" si="454"/>
        <v>Valid</v>
      </c>
      <c r="R4155" s="1" t="s">
        <v>6</v>
      </c>
      <c r="S4155" s="4">
        <v>4755197</v>
      </c>
      <c r="T4155" s="1">
        <v>9.31</v>
      </c>
      <c r="U4155" s="1">
        <v>12</v>
      </c>
      <c r="V4155" s="1">
        <v>396266.42</v>
      </c>
      <c r="W4155" s="4">
        <f t="shared" si="455"/>
        <v>3692994.8404481034</v>
      </c>
      <c r="X4155" s="1" t="s">
        <v>59</v>
      </c>
      <c r="Y4155" s="1" t="s">
        <v>60</v>
      </c>
      <c r="Z4155" s="8">
        <v>49617</v>
      </c>
      <c r="AA4155" s="8" t="str">
        <f>TEXT(Table2[[#This Row],[Application_Date]],"yyy")</f>
        <v>2035</v>
      </c>
      <c r="AB4155" s="8" t="str">
        <f>TEXT(Table2[[#This Row],[Application_Date]],"mmmm")</f>
        <v>November</v>
      </c>
      <c r="AC4155" s="1" t="s">
        <v>61</v>
      </c>
      <c r="AD4155" s="1" t="s">
        <v>42</v>
      </c>
      <c r="AE4155" s="1" t="s">
        <v>31</v>
      </c>
    </row>
    <row r="4156" spans="1:31" x14ac:dyDescent="0.25">
      <c r="A4156" s="1" t="s">
        <v>8452</v>
      </c>
      <c r="B4156" s="1" t="str">
        <f>IF(COUNTIF($A$2:A4156,A4156)&gt;1,"Duplicate","Unique")</f>
        <v>Unique</v>
      </c>
      <c r="C4156" s="1" t="s">
        <v>8453</v>
      </c>
      <c r="D4156" s="1" t="s">
        <v>177</v>
      </c>
      <c r="E4156" s="1" t="str">
        <f t="shared" si="449"/>
        <v>Submitted</v>
      </c>
      <c r="F4156" s="1" t="s">
        <v>35</v>
      </c>
      <c r="G4156" s="1">
        <v>26</v>
      </c>
      <c r="H4156" s="1" t="s">
        <v>36</v>
      </c>
      <c r="I4156" s="1" t="s">
        <v>25</v>
      </c>
      <c r="J4156" s="1" t="s">
        <v>49</v>
      </c>
      <c r="K4156" s="4">
        <v>492222</v>
      </c>
      <c r="L4156" s="4" t="str">
        <f t="shared" si="450"/>
        <v>Submitted</v>
      </c>
      <c r="M4156" s="1">
        <v>738</v>
      </c>
      <c r="N4156" s="1" t="str">
        <f t="shared" si="451"/>
        <v>low_risk</v>
      </c>
      <c r="O4156" s="1" t="str">
        <f t="shared" si="452"/>
        <v>Excellent</v>
      </c>
      <c r="P4156" s="1" t="str">
        <f t="shared" si="453"/>
        <v>Submitted</v>
      </c>
      <c r="Q4156" s="1" t="str">
        <f t="shared" si="454"/>
        <v>Valid</v>
      </c>
      <c r="R4156" s="1" t="s">
        <v>27</v>
      </c>
      <c r="S4156" s="4">
        <v>4233982</v>
      </c>
      <c r="T4156" s="1">
        <v>10.62</v>
      </c>
      <c r="U4156" s="1">
        <v>12</v>
      </c>
      <c r="V4156" s="1">
        <v>352831.83</v>
      </c>
      <c r="W4156" s="4">
        <f t="shared" si="455"/>
        <v>3748936.8942183666</v>
      </c>
      <c r="X4156" s="1" t="s">
        <v>85</v>
      </c>
      <c r="Y4156" s="1" t="s">
        <v>86</v>
      </c>
      <c r="Z4156" s="8">
        <v>49618</v>
      </c>
      <c r="AA4156" s="8" t="str">
        <f>TEXT(Table2[[#This Row],[Application_Date]],"yyy")</f>
        <v>2035</v>
      </c>
      <c r="AB4156" s="8" t="str">
        <f>TEXT(Table2[[#This Row],[Application_Date]],"mmmm")</f>
        <v>November</v>
      </c>
      <c r="AC4156" s="1" t="s">
        <v>41</v>
      </c>
      <c r="AD4156" s="1" t="s">
        <v>42</v>
      </c>
      <c r="AE4156" s="1" t="s">
        <v>66</v>
      </c>
    </row>
    <row r="4157" spans="1:31" x14ac:dyDescent="0.25">
      <c r="A4157" s="1" t="s">
        <v>8454</v>
      </c>
      <c r="B4157" s="1" t="str">
        <f>IF(COUNTIF($A$2:A4157,A4157)&gt;1,"Duplicate","Unique")</f>
        <v>Unique</v>
      </c>
      <c r="C4157" s="1" t="s">
        <v>8455</v>
      </c>
      <c r="D4157" s="1" t="s">
        <v>23</v>
      </c>
      <c r="E4157" s="1" t="str">
        <f t="shared" si="449"/>
        <v>Submitted</v>
      </c>
      <c r="F4157" s="1" t="s">
        <v>47</v>
      </c>
      <c r="G4157" s="1">
        <v>23</v>
      </c>
      <c r="H4157" s="1" t="s">
        <v>24</v>
      </c>
      <c r="I4157" s="1" t="s">
        <v>25</v>
      </c>
      <c r="J4157" s="1" t="s">
        <v>37</v>
      </c>
      <c r="K4157" s="4">
        <v>2441722</v>
      </c>
      <c r="L4157" s="4" t="str">
        <f t="shared" si="450"/>
        <v>Submitted</v>
      </c>
      <c r="M4157" s="1">
        <v>727</v>
      </c>
      <c r="N4157" s="1" t="str">
        <f t="shared" si="451"/>
        <v>low_risk</v>
      </c>
      <c r="O4157" s="1" t="str">
        <f t="shared" si="452"/>
        <v>Excellent</v>
      </c>
      <c r="P4157" s="1" t="str">
        <f t="shared" si="453"/>
        <v>Submitted</v>
      </c>
      <c r="Q4157" s="1" t="str">
        <f t="shared" si="454"/>
        <v>Valid</v>
      </c>
      <c r="R4157" s="1" t="s">
        <v>82</v>
      </c>
      <c r="S4157" s="4">
        <v>540840</v>
      </c>
      <c r="T4157" s="1">
        <v>15.58</v>
      </c>
      <c r="U4157" s="1">
        <v>12</v>
      </c>
      <c r="V4157" s="1">
        <v>45070</v>
      </c>
      <c r="W4157" s="4">
        <f t="shared" si="455"/>
        <v>702222.92353221658</v>
      </c>
      <c r="X4157" s="1" t="s">
        <v>85</v>
      </c>
      <c r="Y4157" s="1" t="s">
        <v>86</v>
      </c>
      <c r="Z4157" s="8">
        <v>49619</v>
      </c>
      <c r="AA4157" s="8" t="str">
        <f>TEXT(Table2[[#This Row],[Application_Date]],"yyy")</f>
        <v>2035</v>
      </c>
      <c r="AB4157" s="8" t="str">
        <f>TEXT(Table2[[#This Row],[Application_Date]],"mmmm")</f>
        <v>November</v>
      </c>
      <c r="AC4157" s="1" t="s">
        <v>61</v>
      </c>
      <c r="AD4157" s="1" t="s">
        <v>42</v>
      </c>
      <c r="AE4157" s="1" t="s">
        <v>31</v>
      </c>
    </row>
    <row r="4158" spans="1:31" x14ac:dyDescent="0.25">
      <c r="A4158" s="1" t="s">
        <v>8456</v>
      </c>
      <c r="B4158" s="1" t="str">
        <f>IF(COUNTIF($A$2:A4158,A4158)&gt;1,"Duplicate","Unique")</f>
        <v>Unique</v>
      </c>
      <c r="C4158" s="1" t="s">
        <v>8457</v>
      </c>
      <c r="D4158" s="1" t="s">
        <v>124</v>
      </c>
      <c r="E4158" s="1" t="str">
        <f t="shared" si="449"/>
        <v>Submitted</v>
      </c>
      <c r="F4158" s="1" t="s">
        <v>47</v>
      </c>
      <c r="G4158" s="1">
        <v>36</v>
      </c>
      <c r="H4158" s="1" t="s">
        <v>24</v>
      </c>
      <c r="I4158" s="1" t="s">
        <v>25</v>
      </c>
      <c r="J4158" s="1" t="s">
        <v>26</v>
      </c>
      <c r="K4158" s="4">
        <v>862176</v>
      </c>
      <c r="L4158" s="4" t="str">
        <f t="shared" si="450"/>
        <v>Submitted</v>
      </c>
      <c r="M4158" s="1">
        <v>371</v>
      </c>
      <c r="N4158" s="1" t="str">
        <f t="shared" si="451"/>
        <v>High_risk</v>
      </c>
      <c r="O4158" s="1" t="str">
        <f t="shared" si="452"/>
        <v>Excellent</v>
      </c>
      <c r="P4158" s="1" t="str">
        <f t="shared" si="453"/>
        <v>Submitted</v>
      </c>
      <c r="Q4158" s="1" t="str">
        <f t="shared" si="454"/>
        <v>Valid</v>
      </c>
      <c r="R4158" s="1" t="s">
        <v>82</v>
      </c>
      <c r="S4158" s="4">
        <v>279676</v>
      </c>
      <c r="T4158" s="1">
        <v>12.53</v>
      </c>
      <c r="U4158" s="1">
        <v>120</v>
      </c>
      <c r="V4158" s="1">
        <v>2330.63</v>
      </c>
      <c r="W4158" s="4">
        <f t="shared" si="455"/>
        <v>292028.35666666669</v>
      </c>
      <c r="X4158" s="1" t="s">
        <v>95</v>
      </c>
      <c r="Y4158" s="1" t="s">
        <v>96</v>
      </c>
      <c r="Z4158" s="8">
        <v>49620</v>
      </c>
      <c r="AA4158" s="8" t="str">
        <f>TEXT(Table2[[#This Row],[Application_Date]],"yyy")</f>
        <v>2035</v>
      </c>
      <c r="AB4158" s="8" t="str">
        <f>TEXT(Table2[[#This Row],[Application_Date]],"mmmm")</f>
        <v>November</v>
      </c>
      <c r="AC4158" s="1" t="s">
        <v>41</v>
      </c>
      <c r="AD4158" s="1" t="s">
        <v>30</v>
      </c>
      <c r="AE4158" s="1" t="s">
        <v>43</v>
      </c>
    </row>
    <row r="4159" spans="1:31" x14ac:dyDescent="0.25">
      <c r="A4159" s="1" t="s">
        <v>8458</v>
      </c>
      <c r="B4159" s="1" t="str">
        <f>IF(COUNTIF($A$2:A4159,A4159)&gt;1,"Duplicate","Unique")</f>
        <v>Unique</v>
      </c>
      <c r="C4159" s="1" t="s">
        <v>8459</v>
      </c>
      <c r="D4159" s="1" t="s">
        <v>69</v>
      </c>
      <c r="E4159" s="1" t="str">
        <f t="shared" si="449"/>
        <v>Submitted</v>
      </c>
      <c r="F4159" s="1" t="s">
        <v>47</v>
      </c>
      <c r="G4159" s="1">
        <v>46</v>
      </c>
      <c r="H4159" s="1" t="s">
        <v>24</v>
      </c>
      <c r="I4159" s="1" t="s">
        <v>48</v>
      </c>
      <c r="J4159" s="1" t="s">
        <v>70</v>
      </c>
      <c r="K4159" s="4">
        <v>-50000</v>
      </c>
      <c r="L4159" s="4" t="str">
        <f t="shared" si="450"/>
        <v>Submitted</v>
      </c>
      <c r="M4159" s="1">
        <v>492</v>
      </c>
      <c r="N4159" s="1" t="str">
        <f t="shared" si="451"/>
        <v>High_risk</v>
      </c>
      <c r="O4159" s="1" t="str">
        <f t="shared" si="452"/>
        <v>Excellent</v>
      </c>
      <c r="P4159" s="1" t="str">
        <f t="shared" si="453"/>
        <v>Submitted</v>
      </c>
      <c r="Q4159" s="1" t="str">
        <f t="shared" si="454"/>
        <v>Valid</v>
      </c>
      <c r="R4159" s="1" t="s">
        <v>70</v>
      </c>
      <c r="S4159" s="4">
        <v>1593963</v>
      </c>
      <c r="T4159" s="1">
        <v>18.88</v>
      </c>
      <c r="U4159" s="1">
        <v>60</v>
      </c>
      <c r="V4159" s="1">
        <v>26566.05</v>
      </c>
      <c r="W4159" s="4">
        <f t="shared" si="455"/>
        <v>2507835.1199999996</v>
      </c>
      <c r="X4159" s="1" t="s">
        <v>105</v>
      </c>
      <c r="Y4159" s="1" t="s">
        <v>106</v>
      </c>
      <c r="Z4159" s="8">
        <v>49621</v>
      </c>
      <c r="AA4159" s="8" t="str">
        <f>TEXT(Table2[[#This Row],[Application_Date]],"yyy")</f>
        <v>2035</v>
      </c>
      <c r="AB4159" s="8" t="str">
        <f>TEXT(Table2[[#This Row],[Application_Date]],"mmmm")</f>
        <v>November</v>
      </c>
      <c r="AC4159" s="1" t="s">
        <v>61</v>
      </c>
      <c r="AD4159" s="1" t="s">
        <v>30</v>
      </c>
      <c r="AE4159" s="1" t="s">
        <v>31</v>
      </c>
    </row>
    <row r="4160" spans="1:31" x14ac:dyDescent="0.25">
      <c r="A4160" s="1" t="s">
        <v>8460</v>
      </c>
      <c r="B4160" s="1" t="str">
        <f>IF(COUNTIF($A$2:A4160,A4160)&gt;1,"Duplicate","Unique")</f>
        <v>Unique</v>
      </c>
      <c r="C4160" s="1" t="s">
        <v>8461</v>
      </c>
      <c r="D4160" s="1" t="s">
        <v>69</v>
      </c>
      <c r="E4160" s="1" t="str">
        <f t="shared" si="449"/>
        <v>Submitted</v>
      </c>
      <c r="F4160" s="1" t="s">
        <v>47</v>
      </c>
      <c r="G4160" s="1">
        <v>26</v>
      </c>
      <c r="H4160" s="1" t="s">
        <v>36</v>
      </c>
      <c r="I4160" s="1" t="s">
        <v>25</v>
      </c>
      <c r="J4160" s="1" t="s">
        <v>37</v>
      </c>
      <c r="K4160" s="4">
        <v>861148</v>
      </c>
      <c r="L4160" s="4" t="str">
        <f t="shared" si="450"/>
        <v>Submitted</v>
      </c>
      <c r="M4160" s="1">
        <v>650</v>
      </c>
      <c r="N4160" s="1" t="str">
        <f t="shared" si="451"/>
        <v>low_risk</v>
      </c>
      <c r="O4160" s="1" t="str">
        <f t="shared" si="452"/>
        <v>Excellent</v>
      </c>
      <c r="P4160" s="1" t="str">
        <f t="shared" si="453"/>
        <v>Submitted</v>
      </c>
      <c r="Q4160" s="1" t="str">
        <f t="shared" si="454"/>
        <v>Valid</v>
      </c>
      <c r="R4160" s="1" t="s">
        <v>27</v>
      </c>
      <c r="S4160" s="4">
        <v>3501509</v>
      </c>
      <c r="T4160" s="1">
        <v>15.99</v>
      </c>
      <c r="U4160" s="1">
        <v>60</v>
      </c>
      <c r="V4160" s="1">
        <v>58358.48</v>
      </c>
      <c r="W4160" s="4">
        <f t="shared" si="455"/>
        <v>4665760.7424999997</v>
      </c>
      <c r="X4160" s="1" t="s">
        <v>85</v>
      </c>
      <c r="Y4160" s="1" t="s">
        <v>86</v>
      </c>
      <c r="Z4160" s="8">
        <v>49622</v>
      </c>
      <c r="AA4160" s="8" t="str">
        <f>TEXT(Table2[[#This Row],[Application_Date]],"yyy")</f>
        <v>2035</v>
      </c>
      <c r="AB4160" s="8" t="str">
        <f>TEXT(Table2[[#This Row],[Application_Date]],"mmmm")</f>
        <v>November</v>
      </c>
      <c r="AC4160" s="1" t="s">
        <v>41</v>
      </c>
      <c r="AD4160" s="1" t="s">
        <v>42</v>
      </c>
      <c r="AE4160" s="1" t="s">
        <v>66</v>
      </c>
    </row>
    <row r="4161" spans="1:31" x14ac:dyDescent="0.25">
      <c r="A4161" s="1" t="s">
        <v>8462</v>
      </c>
      <c r="B4161" s="1" t="str">
        <f>IF(COUNTIF($A$2:A4161,A4161)&gt;1,"Duplicate","Unique")</f>
        <v>Unique</v>
      </c>
      <c r="C4161" s="1" t="s">
        <v>8463</v>
      </c>
      <c r="D4161" s="1" t="s">
        <v>587</v>
      </c>
      <c r="E4161" s="1" t="str">
        <f t="shared" si="449"/>
        <v>Submitted</v>
      </c>
      <c r="F4161" s="1" t="s">
        <v>35</v>
      </c>
      <c r="G4161" s="1">
        <v>38</v>
      </c>
      <c r="H4161" s="1" t="s">
        <v>24</v>
      </c>
      <c r="I4161" s="1" t="s">
        <v>48</v>
      </c>
      <c r="J4161" s="1" t="s">
        <v>26</v>
      </c>
      <c r="K4161" s="4">
        <v>495381</v>
      </c>
      <c r="L4161" s="4" t="str">
        <f t="shared" si="450"/>
        <v>Submitted</v>
      </c>
      <c r="M4161" s="1">
        <v>307</v>
      </c>
      <c r="N4161" s="1" t="str">
        <f t="shared" si="451"/>
        <v>High_risk</v>
      </c>
      <c r="O4161" s="1" t="str">
        <f t="shared" si="452"/>
        <v>Excellent</v>
      </c>
      <c r="P4161" s="1" t="str">
        <f t="shared" si="453"/>
        <v>Submitted</v>
      </c>
      <c r="Q4161" s="1" t="str">
        <f t="shared" si="454"/>
        <v>Valid</v>
      </c>
      <c r="R4161" s="1" t="s">
        <v>70</v>
      </c>
      <c r="S4161" s="4">
        <v>952513</v>
      </c>
      <c r="T4161" s="1">
        <v>10.9</v>
      </c>
      <c r="U4161" s="1">
        <v>24</v>
      </c>
      <c r="V4161" s="1">
        <v>39688.04</v>
      </c>
      <c r="W4161" s="4">
        <f t="shared" si="455"/>
        <v>865199.46733972139</v>
      </c>
      <c r="X4161" s="1" t="s">
        <v>39</v>
      </c>
      <c r="Y4161" s="1" t="s">
        <v>40</v>
      </c>
      <c r="Z4161" s="8">
        <v>49623</v>
      </c>
      <c r="AA4161" s="8" t="str">
        <f>TEXT(Table2[[#This Row],[Application_Date]],"yyy")</f>
        <v>2035</v>
      </c>
      <c r="AB4161" s="8" t="str">
        <f>TEXT(Table2[[#This Row],[Application_Date]],"mmmm")</f>
        <v>November</v>
      </c>
      <c r="AC4161" s="1" t="s">
        <v>52</v>
      </c>
      <c r="AD4161" s="1" t="s">
        <v>42</v>
      </c>
      <c r="AE4161" s="1" t="s">
        <v>62</v>
      </c>
    </row>
    <row r="4162" spans="1:31" x14ac:dyDescent="0.25">
      <c r="A4162" s="1" t="s">
        <v>8464</v>
      </c>
      <c r="B4162" s="1" t="str">
        <f>IF(COUNTIF($A$2:A4162,A4162)&gt;1,"Duplicate","Unique")</f>
        <v>Unique</v>
      </c>
      <c r="C4162" s="1" t="s">
        <v>8465</v>
      </c>
      <c r="D4162" s="1" t="s">
        <v>328</v>
      </c>
      <c r="E4162" s="1" t="str">
        <f t="shared" ref="E4162:E4225" si="456">IF(C4162="","Missing","Submitted")</f>
        <v>Submitted</v>
      </c>
      <c r="F4162" s="1" t="s">
        <v>47</v>
      </c>
      <c r="G4162" s="1">
        <v>26</v>
      </c>
      <c r="H4162" s="1" t="s">
        <v>24</v>
      </c>
      <c r="I4162" s="1" t="s">
        <v>48</v>
      </c>
      <c r="J4162" s="1" t="s">
        <v>26</v>
      </c>
      <c r="K4162" s="4">
        <v>1763602</v>
      </c>
      <c r="L4162" s="4" t="str">
        <f t="shared" ref="L4162:L4225" si="457">IF(K4162="","Missing","Submitted")</f>
        <v>Submitted</v>
      </c>
      <c r="M4162" s="1">
        <v>698</v>
      </c>
      <c r="N4162" s="1" t="str">
        <f t="shared" ref="N4162:N4225" si="458">IF(M4162&lt;600,"High_risk",IF(M4162&gt;=750,"medium_risk","low_risk"))</f>
        <v>low_risk</v>
      </c>
      <c r="O4162" s="1" t="str">
        <f t="shared" ref="O4162:O4225" si="459">IF(J4163&lt;503,"Poor",IF(J4163&lt;=550,"Fair",IF(J4163&lt;=750,"Good","Excellent")))</f>
        <v>Excellent</v>
      </c>
      <c r="P4162" s="1" t="str">
        <f t="shared" ref="P4162:P4225" si="460">IF(S4162="","Missing","Submitted")</f>
        <v>Submitted</v>
      </c>
      <c r="Q4162" s="1" t="str">
        <f t="shared" ref="Q4162:Q4225" si="461">IF(AND(M4162&gt;=300,M4162&lt;=900),"Valid","Invalid")</f>
        <v>Valid</v>
      </c>
      <c r="R4162" s="1" t="s">
        <v>38</v>
      </c>
      <c r="S4162" s="4">
        <v>4295635</v>
      </c>
      <c r="T4162" s="1">
        <v>10.24</v>
      </c>
      <c r="U4162" s="1">
        <v>60</v>
      </c>
      <c r="V4162" s="1">
        <v>71593.919999999998</v>
      </c>
      <c r="W4162" s="4">
        <f t="shared" ref="W4162:W4225" si="462">PMT(T4162/12,U4162,-S4162)</f>
        <v>3665608.5333333341</v>
      </c>
      <c r="X4162" s="1" t="s">
        <v>105</v>
      </c>
      <c r="Y4162" s="1" t="s">
        <v>106</v>
      </c>
      <c r="Z4162" s="8">
        <v>49624</v>
      </c>
      <c r="AA4162" s="8" t="str">
        <f>TEXT(Table2[[#This Row],[Application_Date]],"yyy")</f>
        <v>2035</v>
      </c>
      <c r="AB4162" s="8" t="str">
        <f>TEXT(Table2[[#This Row],[Application_Date]],"mmmm")</f>
        <v>November</v>
      </c>
      <c r="AC4162" s="1" t="s">
        <v>52</v>
      </c>
      <c r="AD4162" s="1" t="s">
        <v>30</v>
      </c>
      <c r="AE4162" s="1" t="s">
        <v>66</v>
      </c>
    </row>
    <row r="4163" spans="1:31" x14ac:dyDescent="0.25">
      <c r="A4163" s="1" t="s">
        <v>8466</v>
      </c>
      <c r="B4163" s="1" t="str">
        <f>IF(COUNTIF($A$2:A4163,A4163)&gt;1,"Duplicate","Unique")</f>
        <v>Unique</v>
      </c>
      <c r="C4163" s="1" t="s">
        <v>8467</v>
      </c>
      <c r="D4163" s="1" t="s">
        <v>99</v>
      </c>
      <c r="E4163" s="1" t="str">
        <f t="shared" si="456"/>
        <v>Submitted</v>
      </c>
      <c r="F4163" s="1" t="s">
        <v>35</v>
      </c>
      <c r="G4163" s="1">
        <v>30</v>
      </c>
      <c r="H4163" s="1" t="s">
        <v>36</v>
      </c>
      <c r="I4163" s="1" t="s">
        <v>48</v>
      </c>
      <c r="J4163" s="1" t="s">
        <v>37</v>
      </c>
      <c r="K4163" s="4">
        <v>1493683</v>
      </c>
      <c r="L4163" s="4" t="str">
        <f t="shared" si="457"/>
        <v>Submitted</v>
      </c>
      <c r="M4163" s="1">
        <v>829</v>
      </c>
      <c r="N4163" s="1" t="str">
        <f t="shared" si="458"/>
        <v>medium_risk</v>
      </c>
      <c r="O4163" s="1" t="str">
        <f t="shared" si="459"/>
        <v>Excellent</v>
      </c>
      <c r="P4163" s="1" t="str">
        <f t="shared" si="460"/>
        <v>Submitted</v>
      </c>
      <c r="Q4163" s="1" t="str">
        <f t="shared" si="461"/>
        <v>Valid</v>
      </c>
      <c r="R4163" s="1" t="s">
        <v>27</v>
      </c>
      <c r="S4163" s="4">
        <v>828962</v>
      </c>
      <c r="T4163" s="1">
        <v>7.19</v>
      </c>
      <c r="U4163" s="1">
        <v>180</v>
      </c>
      <c r="V4163" s="1">
        <v>4605.34</v>
      </c>
      <c r="W4163" s="4">
        <f t="shared" si="462"/>
        <v>496686.39833333337</v>
      </c>
      <c r="X4163" s="1" t="s">
        <v>105</v>
      </c>
      <c r="Y4163" s="1" t="s">
        <v>106</v>
      </c>
      <c r="Z4163" s="8">
        <v>49625</v>
      </c>
      <c r="AA4163" s="8" t="str">
        <f>TEXT(Table2[[#This Row],[Application_Date]],"yyy")</f>
        <v>2035</v>
      </c>
      <c r="AB4163" s="8" t="str">
        <f>TEXT(Table2[[#This Row],[Application_Date]],"mmmm")</f>
        <v>November</v>
      </c>
      <c r="AC4163" s="1" t="s">
        <v>52</v>
      </c>
      <c r="AD4163" s="1" t="s">
        <v>42</v>
      </c>
      <c r="AE4163" s="1" t="s">
        <v>43</v>
      </c>
    </row>
    <row r="4164" spans="1:31" x14ac:dyDescent="0.25">
      <c r="A4164" s="1" t="s">
        <v>8468</v>
      </c>
      <c r="B4164" s="1" t="str">
        <f>IF(COUNTIF($A$2:A4164,A4164)&gt;1,"Duplicate","Unique")</f>
        <v>Unique</v>
      </c>
      <c r="C4164" s="1" t="s">
        <v>8469</v>
      </c>
      <c r="D4164" s="1" t="s">
        <v>151</v>
      </c>
      <c r="E4164" s="1" t="str">
        <f t="shared" si="456"/>
        <v>Submitted</v>
      </c>
      <c r="F4164" s="1" t="s">
        <v>47</v>
      </c>
      <c r="G4164" s="1">
        <v>21</v>
      </c>
      <c r="H4164" s="1" t="s">
        <v>36</v>
      </c>
      <c r="I4164" s="1" t="s">
        <v>48</v>
      </c>
      <c r="J4164" s="1" t="s">
        <v>37</v>
      </c>
      <c r="K4164" s="4">
        <v>1374581</v>
      </c>
      <c r="L4164" s="4" t="str">
        <f t="shared" si="457"/>
        <v>Submitted</v>
      </c>
      <c r="M4164" s="1">
        <v>612</v>
      </c>
      <c r="N4164" s="1" t="str">
        <f t="shared" si="458"/>
        <v>low_risk</v>
      </c>
      <c r="O4164" s="1" t="str">
        <f t="shared" si="459"/>
        <v>Excellent</v>
      </c>
      <c r="P4164" s="1" t="str">
        <f t="shared" si="460"/>
        <v>Submitted</v>
      </c>
      <c r="Q4164" s="1" t="str">
        <f t="shared" si="461"/>
        <v>Valid</v>
      </c>
      <c r="R4164" s="1" t="s">
        <v>27</v>
      </c>
      <c r="S4164" s="4">
        <v>534640</v>
      </c>
      <c r="T4164" s="1">
        <v>18.329999999999998</v>
      </c>
      <c r="U4164" s="1">
        <v>36</v>
      </c>
      <c r="V4164" s="1">
        <v>14851.11</v>
      </c>
      <c r="W4164" s="4">
        <f t="shared" si="462"/>
        <v>816662.60000000254</v>
      </c>
      <c r="X4164" s="1" t="s">
        <v>105</v>
      </c>
      <c r="Y4164" s="1" t="s">
        <v>106</v>
      </c>
      <c r="Z4164" s="8">
        <v>49626</v>
      </c>
      <c r="AA4164" s="8" t="str">
        <f>TEXT(Table2[[#This Row],[Application_Date]],"yyy")</f>
        <v>2035</v>
      </c>
      <c r="AB4164" s="8" t="str">
        <f>TEXT(Table2[[#This Row],[Application_Date]],"mmmm")</f>
        <v>November</v>
      </c>
      <c r="AC4164" s="1" t="s">
        <v>61</v>
      </c>
      <c r="AD4164" s="1" t="s">
        <v>42</v>
      </c>
      <c r="AE4164" s="1" t="s">
        <v>62</v>
      </c>
    </row>
    <row r="4165" spans="1:31" x14ac:dyDescent="0.25">
      <c r="A4165" s="1" t="s">
        <v>8470</v>
      </c>
      <c r="B4165" s="1" t="str">
        <f>IF(COUNTIF($A$2:A4165,A4165)&gt;1,"Duplicate","Unique")</f>
        <v>Unique</v>
      </c>
      <c r="C4165" s="1" t="s">
        <v>8471</v>
      </c>
      <c r="D4165" s="1" t="s">
        <v>262</v>
      </c>
      <c r="E4165" s="1" t="str">
        <f t="shared" si="456"/>
        <v>Submitted</v>
      </c>
      <c r="F4165" s="1" t="s">
        <v>47</v>
      </c>
      <c r="G4165" s="1">
        <v>23</v>
      </c>
      <c r="H4165" s="1" t="s">
        <v>24</v>
      </c>
      <c r="I4165" s="1" t="s">
        <v>48</v>
      </c>
      <c r="J4165" s="1" t="s">
        <v>26</v>
      </c>
      <c r="K4165" s="4">
        <v>636999</v>
      </c>
      <c r="L4165" s="4" t="str">
        <f t="shared" si="457"/>
        <v>Submitted</v>
      </c>
      <c r="M4165" s="1">
        <v>461</v>
      </c>
      <c r="N4165" s="1" t="str">
        <f t="shared" si="458"/>
        <v>High_risk</v>
      </c>
      <c r="O4165" s="1" t="str">
        <f t="shared" si="459"/>
        <v>Excellent</v>
      </c>
      <c r="P4165" s="1" t="str">
        <f t="shared" si="460"/>
        <v>Submitted</v>
      </c>
      <c r="Q4165" s="1" t="str">
        <f t="shared" si="461"/>
        <v>Valid</v>
      </c>
      <c r="R4165" s="1" t="s">
        <v>38</v>
      </c>
      <c r="S4165" s="4">
        <v>2474807</v>
      </c>
      <c r="T4165" s="1">
        <v>14.62</v>
      </c>
      <c r="U4165" s="1">
        <v>180</v>
      </c>
      <c r="V4165" s="1">
        <v>13748.93</v>
      </c>
      <c r="W4165" s="4">
        <f t="shared" si="462"/>
        <v>3015139.8616666663</v>
      </c>
      <c r="X4165" s="1" t="s">
        <v>28</v>
      </c>
      <c r="Y4165" s="1" t="s">
        <v>29</v>
      </c>
      <c r="Z4165" s="8">
        <v>49627</v>
      </c>
      <c r="AA4165" s="8" t="str">
        <f>TEXT(Table2[[#This Row],[Application_Date]],"yyy")</f>
        <v>2035</v>
      </c>
      <c r="AB4165" s="8" t="str">
        <f>TEXT(Table2[[#This Row],[Application_Date]],"mmmm")</f>
        <v>November</v>
      </c>
      <c r="AC4165" s="1" t="s">
        <v>61</v>
      </c>
      <c r="AD4165" s="1" t="s">
        <v>30</v>
      </c>
      <c r="AE4165" s="1" t="s">
        <v>31</v>
      </c>
    </row>
    <row r="4166" spans="1:31" x14ac:dyDescent="0.25">
      <c r="A4166" s="1" t="s">
        <v>8472</v>
      </c>
      <c r="B4166" s="1" t="str">
        <f>IF(COUNTIF($A$2:A4166,A4166)&gt;1,"Duplicate","Unique")</f>
        <v>Unique</v>
      </c>
      <c r="C4166" s="1" t="s">
        <v>8473</v>
      </c>
      <c r="D4166" s="1" t="s">
        <v>239</v>
      </c>
      <c r="E4166" s="1" t="str">
        <f t="shared" si="456"/>
        <v>Submitted</v>
      </c>
      <c r="F4166" s="1" t="s">
        <v>35</v>
      </c>
      <c r="G4166" s="1">
        <v>41</v>
      </c>
      <c r="H4166" s="1" t="s">
        <v>24</v>
      </c>
      <c r="I4166" s="1" t="s">
        <v>48</v>
      </c>
      <c r="J4166" s="1" t="s">
        <v>70</v>
      </c>
      <c r="K4166" s="4">
        <v>2267624</v>
      </c>
      <c r="L4166" s="4" t="str">
        <f t="shared" si="457"/>
        <v>Submitted</v>
      </c>
      <c r="M4166" s="1">
        <v>950</v>
      </c>
      <c r="N4166" s="1" t="str">
        <f t="shared" si="458"/>
        <v>medium_risk</v>
      </c>
      <c r="O4166" s="1" t="str">
        <f t="shared" si="459"/>
        <v>Excellent</v>
      </c>
      <c r="P4166" s="1" t="str">
        <f t="shared" si="460"/>
        <v>Submitted</v>
      </c>
      <c r="Q4166" s="1" t="str">
        <f t="shared" si="461"/>
        <v>Invalid</v>
      </c>
      <c r="R4166" s="1" t="s">
        <v>6</v>
      </c>
      <c r="S4166" s="4">
        <v>1253251</v>
      </c>
      <c r="T4166" s="1">
        <v>18.100000000000001</v>
      </c>
      <c r="U4166" s="1">
        <v>24</v>
      </c>
      <c r="V4166" s="1">
        <v>52218.79</v>
      </c>
      <c r="W4166" s="4">
        <f t="shared" si="462"/>
        <v>1890320.2588245687</v>
      </c>
      <c r="X4166" s="1" t="s">
        <v>28</v>
      </c>
      <c r="Y4166" s="1" t="s">
        <v>29</v>
      </c>
      <c r="Z4166" s="8">
        <v>49628</v>
      </c>
      <c r="AA4166" s="8" t="str">
        <f>TEXT(Table2[[#This Row],[Application_Date]],"yyy")</f>
        <v>2035</v>
      </c>
      <c r="AB4166" s="8" t="str">
        <f>TEXT(Table2[[#This Row],[Application_Date]],"mmmm")</f>
        <v>November</v>
      </c>
      <c r="AC4166" s="1" t="s">
        <v>61</v>
      </c>
      <c r="AD4166" s="1" t="s">
        <v>42</v>
      </c>
      <c r="AE4166" s="1" t="s">
        <v>62</v>
      </c>
    </row>
    <row r="4167" spans="1:31" x14ac:dyDescent="0.25">
      <c r="A4167" s="1" t="s">
        <v>8474</v>
      </c>
      <c r="B4167" s="1" t="str">
        <f>IF(COUNTIF($A$2:A4167,A4167)&gt;1,"Duplicate","Unique")</f>
        <v>Unique</v>
      </c>
      <c r="C4167" s="1" t="s">
        <v>8475</v>
      </c>
      <c r="D4167" s="1" t="s">
        <v>239</v>
      </c>
      <c r="E4167" s="1" t="str">
        <f t="shared" si="456"/>
        <v>Submitted</v>
      </c>
      <c r="F4167" s="1" t="s">
        <v>35</v>
      </c>
      <c r="G4167" s="1">
        <v>37</v>
      </c>
      <c r="H4167" s="1" t="s">
        <v>36</v>
      </c>
      <c r="I4167" s="1" t="s">
        <v>48</v>
      </c>
      <c r="J4167" s="1" t="s">
        <v>26</v>
      </c>
      <c r="K4167" s="4">
        <v>464238</v>
      </c>
      <c r="L4167" s="4" t="str">
        <f t="shared" si="457"/>
        <v>Submitted</v>
      </c>
      <c r="M4167" s="1">
        <v>493</v>
      </c>
      <c r="N4167" s="1" t="str">
        <f t="shared" si="458"/>
        <v>High_risk</v>
      </c>
      <c r="O4167" s="1" t="str">
        <f t="shared" si="459"/>
        <v>Excellent</v>
      </c>
      <c r="P4167" s="1" t="str">
        <f t="shared" si="460"/>
        <v>Submitted</v>
      </c>
      <c r="Q4167" s="1" t="str">
        <f t="shared" si="461"/>
        <v>Valid</v>
      </c>
      <c r="R4167" s="1" t="s">
        <v>6</v>
      </c>
      <c r="S4167" s="4">
        <v>3794261</v>
      </c>
      <c r="T4167" s="1">
        <v>7.97</v>
      </c>
      <c r="U4167" s="1">
        <v>120</v>
      </c>
      <c r="V4167" s="1">
        <v>31618.84</v>
      </c>
      <c r="W4167" s="4">
        <f t="shared" si="462"/>
        <v>2520021.6808333332</v>
      </c>
      <c r="X4167" s="1" t="s">
        <v>50</v>
      </c>
      <c r="Y4167" s="1" t="s">
        <v>51</v>
      </c>
      <c r="Z4167" s="8">
        <v>49629</v>
      </c>
      <c r="AA4167" s="8" t="str">
        <f>TEXT(Table2[[#This Row],[Application_Date]],"yyy")</f>
        <v>2035</v>
      </c>
      <c r="AB4167" s="8" t="str">
        <f>TEXT(Table2[[#This Row],[Application_Date]],"mmmm")</f>
        <v>November</v>
      </c>
      <c r="AC4167" s="1" t="s">
        <v>41</v>
      </c>
      <c r="AD4167" s="1" t="s">
        <v>30</v>
      </c>
      <c r="AE4167" s="1" t="s">
        <v>62</v>
      </c>
    </row>
    <row r="4168" spans="1:31" x14ac:dyDescent="0.25">
      <c r="A4168" s="1" t="s">
        <v>8476</v>
      </c>
      <c r="B4168" s="1" t="str">
        <f>IF(COUNTIF($A$2:A4168,A4168)&gt;1,"Duplicate","Unique")</f>
        <v>Unique</v>
      </c>
      <c r="C4168" s="1" t="s">
        <v>8477</v>
      </c>
      <c r="D4168" s="1" t="s">
        <v>461</v>
      </c>
      <c r="E4168" s="1" t="str">
        <f t="shared" si="456"/>
        <v>Submitted</v>
      </c>
      <c r="F4168" s="1" t="s">
        <v>35</v>
      </c>
      <c r="G4168" s="1">
        <v>41</v>
      </c>
      <c r="H4168" s="1" t="s">
        <v>24</v>
      </c>
      <c r="I4168" s="1" t="s">
        <v>25</v>
      </c>
      <c r="J4168" s="1" t="s">
        <v>26</v>
      </c>
      <c r="K4168" s="4">
        <v>410480</v>
      </c>
      <c r="L4168" s="4" t="str">
        <f t="shared" si="457"/>
        <v>Submitted</v>
      </c>
      <c r="M4168" s="1">
        <v>702</v>
      </c>
      <c r="N4168" s="1" t="str">
        <f t="shared" si="458"/>
        <v>low_risk</v>
      </c>
      <c r="O4168" s="1" t="str">
        <f t="shared" si="459"/>
        <v>Excellent</v>
      </c>
      <c r="P4168" s="1" t="str">
        <f t="shared" si="460"/>
        <v>Submitted</v>
      </c>
      <c r="Q4168" s="1" t="str">
        <f t="shared" si="461"/>
        <v>Valid</v>
      </c>
      <c r="R4168" s="1" t="s">
        <v>27</v>
      </c>
      <c r="S4168" s="4">
        <v>561911</v>
      </c>
      <c r="T4168" s="1">
        <v>7.14</v>
      </c>
      <c r="U4168" s="1">
        <v>120</v>
      </c>
      <c r="V4168" s="1">
        <v>4682.59</v>
      </c>
      <c r="W4168" s="4">
        <f t="shared" si="462"/>
        <v>334337.04499999998</v>
      </c>
      <c r="X4168" s="1" t="s">
        <v>28</v>
      </c>
      <c r="Y4168" s="1" t="s">
        <v>29</v>
      </c>
      <c r="Z4168" s="8">
        <v>49630</v>
      </c>
      <c r="AA4168" s="8" t="str">
        <f>TEXT(Table2[[#This Row],[Application_Date]],"yyy")</f>
        <v>2035</v>
      </c>
      <c r="AB4168" s="8" t="str">
        <f>TEXT(Table2[[#This Row],[Application_Date]],"mmmm")</f>
        <v>November</v>
      </c>
      <c r="AC4168" s="1" t="s">
        <v>61</v>
      </c>
      <c r="AD4168" s="1" t="s">
        <v>42</v>
      </c>
      <c r="AE4168" s="1" t="s">
        <v>62</v>
      </c>
    </row>
    <row r="4169" spans="1:31" x14ac:dyDescent="0.25">
      <c r="A4169" s="1" t="s">
        <v>8478</v>
      </c>
      <c r="B4169" s="1" t="str">
        <f>IF(COUNTIF($A$2:A4169,A4169)&gt;1,"Duplicate","Unique")</f>
        <v>Unique</v>
      </c>
      <c r="C4169" s="1" t="s">
        <v>8479</v>
      </c>
      <c r="D4169" s="1" t="s">
        <v>109</v>
      </c>
      <c r="E4169" s="1" t="str">
        <f t="shared" si="456"/>
        <v>Submitted</v>
      </c>
      <c r="F4169" s="1" t="s">
        <v>47</v>
      </c>
      <c r="G4169" s="1">
        <v>19</v>
      </c>
      <c r="H4169" s="1" t="s">
        <v>24</v>
      </c>
      <c r="I4169" s="1" t="s">
        <v>48</v>
      </c>
      <c r="J4169" s="1" t="s">
        <v>70</v>
      </c>
      <c r="K4169" s="4">
        <v>980126</v>
      </c>
      <c r="L4169" s="4" t="str">
        <f t="shared" si="457"/>
        <v>Submitted</v>
      </c>
      <c r="M4169" s="1">
        <v>313</v>
      </c>
      <c r="N4169" s="1" t="str">
        <f t="shared" si="458"/>
        <v>High_risk</v>
      </c>
      <c r="O4169" s="1" t="str">
        <f t="shared" si="459"/>
        <v>Excellent</v>
      </c>
      <c r="P4169" s="1" t="str">
        <f t="shared" si="460"/>
        <v>Submitted</v>
      </c>
      <c r="Q4169" s="1" t="str">
        <f t="shared" si="461"/>
        <v>Valid</v>
      </c>
      <c r="R4169" s="1" t="s">
        <v>38</v>
      </c>
      <c r="S4169" s="4">
        <v>3044276</v>
      </c>
      <c r="T4169" s="1">
        <v>10.19</v>
      </c>
      <c r="U4169" s="1">
        <v>12</v>
      </c>
      <c r="V4169" s="1">
        <v>253689.67</v>
      </c>
      <c r="W4169" s="4">
        <f t="shared" si="462"/>
        <v>2586715.9177328185</v>
      </c>
      <c r="X4169" s="1" t="s">
        <v>28</v>
      </c>
      <c r="Y4169" s="1" t="s">
        <v>29</v>
      </c>
      <c r="Z4169" s="8">
        <v>49631</v>
      </c>
      <c r="AA4169" s="8" t="str">
        <f>TEXT(Table2[[#This Row],[Application_Date]],"yyy")</f>
        <v>2035</v>
      </c>
      <c r="AB4169" s="8" t="str">
        <f>TEXT(Table2[[#This Row],[Application_Date]],"mmmm")</f>
        <v>November</v>
      </c>
      <c r="AC4169" s="1" t="s">
        <v>61</v>
      </c>
      <c r="AD4169" s="1" t="s">
        <v>30</v>
      </c>
      <c r="AE4169" s="1" t="s">
        <v>62</v>
      </c>
    </row>
    <row r="4170" spans="1:31" x14ac:dyDescent="0.25">
      <c r="A4170" s="1" t="s">
        <v>8480</v>
      </c>
      <c r="B4170" s="1" t="str">
        <f>IF(COUNTIF($A$2:A4170,A4170)&gt;1,"Duplicate","Unique")</f>
        <v>Unique</v>
      </c>
      <c r="C4170" s="1" t="s">
        <v>8481</v>
      </c>
      <c r="D4170" s="1" t="s">
        <v>204</v>
      </c>
      <c r="E4170" s="1" t="str">
        <f t="shared" si="456"/>
        <v>Submitted</v>
      </c>
      <c r="F4170" s="1" t="s">
        <v>35</v>
      </c>
      <c r="G4170" s="1">
        <v>57</v>
      </c>
      <c r="H4170" s="1" t="s">
        <v>36</v>
      </c>
      <c r="I4170" s="1" t="s">
        <v>25</v>
      </c>
      <c r="J4170" s="1" t="s">
        <v>26</v>
      </c>
      <c r="K4170" s="4">
        <v>2266072</v>
      </c>
      <c r="L4170" s="4" t="str">
        <f t="shared" si="457"/>
        <v>Submitted</v>
      </c>
      <c r="M4170" s="1">
        <v>657</v>
      </c>
      <c r="N4170" s="1" t="str">
        <f t="shared" si="458"/>
        <v>low_risk</v>
      </c>
      <c r="O4170" s="1" t="str">
        <f t="shared" si="459"/>
        <v>Excellent</v>
      </c>
      <c r="P4170" s="1" t="str">
        <f t="shared" si="460"/>
        <v>Submitted</v>
      </c>
      <c r="Q4170" s="1" t="str">
        <f t="shared" si="461"/>
        <v>Valid</v>
      </c>
      <c r="R4170" s="1" t="s">
        <v>38</v>
      </c>
      <c r="S4170" s="4">
        <v>4367444</v>
      </c>
      <c r="T4170" s="1">
        <v>10.68</v>
      </c>
      <c r="U4170" s="1">
        <v>60</v>
      </c>
      <c r="V4170" s="1">
        <v>72790.73</v>
      </c>
      <c r="W4170" s="4">
        <f t="shared" si="462"/>
        <v>3887025.16</v>
      </c>
      <c r="X4170" s="1" t="s">
        <v>105</v>
      </c>
      <c r="Y4170" s="1" t="s">
        <v>106</v>
      </c>
      <c r="Z4170" s="8">
        <v>49632</v>
      </c>
      <c r="AA4170" s="8" t="str">
        <f>TEXT(Table2[[#This Row],[Application_Date]],"yyy")</f>
        <v>2035</v>
      </c>
      <c r="AB4170" s="8" t="str">
        <f>TEXT(Table2[[#This Row],[Application_Date]],"mmmm")</f>
        <v>November</v>
      </c>
      <c r="AC4170" s="1" t="s">
        <v>61</v>
      </c>
      <c r="AD4170" s="1" t="s">
        <v>42</v>
      </c>
      <c r="AE4170" s="1" t="s">
        <v>43</v>
      </c>
    </row>
    <row r="4171" spans="1:31" x14ac:dyDescent="0.25">
      <c r="A4171" s="1" t="s">
        <v>8482</v>
      </c>
      <c r="B4171" s="1" t="str">
        <f>IF(COUNTIF($A$2:A4171,A4171)&gt;1,"Duplicate","Unique")</f>
        <v>Unique</v>
      </c>
      <c r="C4171" s="1" t="s">
        <v>8483</v>
      </c>
      <c r="D4171" s="1" t="s">
        <v>217</v>
      </c>
      <c r="E4171" s="1" t="str">
        <f t="shared" si="456"/>
        <v>Submitted</v>
      </c>
      <c r="F4171" s="1" t="s">
        <v>47</v>
      </c>
      <c r="G4171" s="1">
        <v>40</v>
      </c>
      <c r="H4171" s="1" t="s">
        <v>24</v>
      </c>
      <c r="I4171" s="1" t="s">
        <v>48</v>
      </c>
      <c r="J4171" s="1" t="s">
        <v>26</v>
      </c>
      <c r="K4171" s="4">
        <v>321783</v>
      </c>
      <c r="L4171" s="4" t="str">
        <f t="shared" si="457"/>
        <v>Submitted</v>
      </c>
      <c r="M4171" s="1">
        <v>518</v>
      </c>
      <c r="N4171" s="1" t="str">
        <f t="shared" si="458"/>
        <v>High_risk</v>
      </c>
      <c r="O4171" s="1" t="str">
        <f t="shared" si="459"/>
        <v>Excellent</v>
      </c>
      <c r="P4171" s="1" t="str">
        <f t="shared" si="460"/>
        <v>Submitted</v>
      </c>
      <c r="Q4171" s="1" t="str">
        <f t="shared" si="461"/>
        <v>Valid</v>
      </c>
      <c r="R4171" s="1" t="s">
        <v>70</v>
      </c>
      <c r="S4171" s="4">
        <v>1784913</v>
      </c>
      <c r="T4171" s="1">
        <v>10.91</v>
      </c>
      <c r="U4171" s="1">
        <v>36</v>
      </c>
      <c r="V4171" s="1">
        <v>49580.92</v>
      </c>
      <c r="W4171" s="4">
        <f t="shared" si="462"/>
        <v>1622783.4026258586</v>
      </c>
      <c r="X4171" s="1" t="s">
        <v>105</v>
      </c>
      <c r="Y4171" s="1" t="s">
        <v>106</v>
      </c>
      <c r="Z4171" s="8">
        <v>49633</v>
      </c>
      <c r="AA4171" s="8" t="str">
        <f>TEXT(Table2[[#This Row],[Application_Date]],"yyy")</f>
        <v>2035</v>
      </c>
      <c r="AB4171" s="8" t="str">
        <f>TEXT(Table2[[#This Row],[Application_Date]],"mmmm")</f>
        <v>November</v>
      </c>
      <c r="AC4171" s="1" t="s">
        <v>61</v>
      </c>
      <c r="AD4171" s="1" t="s">
        <v>42</v>
      </c>
      <c r="AE4171" s="1" t="s">
        <v>31</v>
      </c>
    </row>
    <row r="4172" spans="1:31" x14ac:dyDescent="0.25">
      <c r="A4172" s="1" t="s">
        <v>8484</v>
      </c>
      <c r="B4172" s="1" t="str">
        <f>IF(COUNTIF($A$2:A4172,A4172)&gt;1,"Duplicate","Unique")</f>
        <v>Unique</v>
      </c>
      <c r="C4172" s="1" t="s">
        <v>8485</v>
      </c>
      <c r="D4172" s="1" t="s">
        <v>142</v>
      </c>
      <c r="E4172" s="1" t="str">
        <f t="shared" si="456"/>
        <v>Submitted</v>
      </c>
      <c r="F4172" s="1" t="s">
        <v>35</v>
      </c>
      <c r="G4172" s="1">
        <v>48</v>
      </c>
      <c r="H4172" s="1" t="s">
        <v>24</v>
      </c>
      <c r="I4172" s="1" t="s">
        <v>48</v>
      </c>
      <c r="J4172" s="1" t="s">
        <v>49</v>
      </c>
      <c r="K4172" s="4">
        <v>-50000</v>
      </c>
      <c r="L4172" s="4" t="str">
        <f t="shared" si="457"/>
        <v>Submitted</v>
      </c>
      <c r="M4172" s="1">
        <v>746</v>
      </c>
      <c r="N4172" s="1" t="str">
        <f t="shared" si="458"/>
        <v>low_risk</v>
      </c>
      <c r="O4172" s="1" t="str">
        <f t="shared" si="459"/>
        <v>Excellent</v>
      </c>
      <c r="P4172" s="1" t="str">
        <f t="shared" si="460"/>
        <v>Submitted</v>
      </c>
      <c r="Q4172" s="1" t="str">
        <f t="shared" si="461"/>
        <v>Valid</v>
      </c>
      <c r="R4172" s="1" t="s">
        <v>6</v>
      </c>
      <c r="S4172" s="4">
        <v>2109268</v>
      </c>
      <c r="T4172" s="1">
        <v>15.26</v>
      </c>
      <c r="U4172" s="1">
        <v>12</v>
      </c>
      <c r="V4172" s="1">
        <v>175772.33</v>
      </c>
      <c r="W4172" s="4">
        <f t="shared" si="462"/>
        <v>2682427.8408186184</v>
      </c>
      <c r="X4172" s="1" t="s">
        <v>50</v>
      </c>
      <c r="Y4172" s="1" t="s">
        <v>51</v>
      </c>
      <c r="Z4172" s="8">
        <v>49634</v>
      </c>
      <c r="AA4172" s="8" t="str">
        <f>TEXT(Table2[[#This Row],[Application_Date]],"yyy")</f>
        <v>2035</v>
      </c>
      <c r="AB4172" s="8" t="str">
        <f>TEXT(Table2[[#This Row],[Application_Date]],"mmmm")</f>
        <v>November</v>
      </c>
      <c r="AC4172" s="1" t="s">
        <v>61</v>
      </c>
      <c r="AD4172" s="1" t="s">
        <v>30</v>
      </c>
      <c r="AE4172" s="1" t="s">
        <v>31</v>
      </c>
    </row>
    <row r="4173" spans="1:31" x14ac:dyDescent="0.25">
      <c r="A4173" s="1" t="s">
        <v>8486</v>
      </c>
      <c r="B4173" s="1" t="str">
        <f>IF(COUNTIF($A$2:A4173,A4173)&gt;1,"Duplicate","Unique")</f>
        <v>Unique</v>
      </c>
      <c r="C4173" s="1" t="s">
        <v>8487</v>
      </c>
      <c r="D4173" s="1" t="s">
        <v>262</v>
      </c>
      <c r="E4173" s="1" t="str">
        <f t="shared" si="456"/>
        <v>Submitted</v>
      </c>
      <c r="F4173" s="1" t="s">
        <v>47</v>
      </c>
      <c r="G4173" s="1">
        <v>29</v>
      </c>
      <c r="H4173" s="1" t="s">
        <v>24</v>
      </c>
      <c r="I4173" s="1" t="s">
        <v>48</v>
      </c>
      <c r="J4173" s="1" t="s">
        <v>49</v>
      </c>
      <c r="K4173" s="4">
        <v>1787366</v>
      </c>
      <c r="L4173" s="4" t="str">
        <f t="shared" si="457"/>
        <v>Submitted</v>
      </c>
      <c r="M4173" s="1">
        <v>404</v>
      </c>
      <c r="N4173" s="1" t="str">
        <f t="shared" si="458"/>
        <v>High_risk</v>
      </c>
      <c r="O4173" s="1" t="str">
        <f t="shared" si="459"/>
        <v>Excellent</v>
      </c>
      <c r="P4173" s="1" t="str">
        <f t="shared" si="460"/>
        <v>Submitted</v>
      </c>
      <c r="Q4173" s="1" t="str">
        <f t="shared" si="461"/>
        <v>Valid</v>
      </c>
      <c r="R4173" s="1" t="s">
        <v>82</v>
      </c>
      <c r="S4173" s="4">
        <v>2191043</v>
      </c>
      <c r="T4173" s="1">
        <v>9.3000000000000007</v>
      </c>
      <c r="U4173" s="1">
        <v>60</v>
      </c>
      <c r="V4173" s="1">
        <v>36517.379999999997</v>
      </c>
      <c r="W4173" s="4">
        <f t="shared" si="462"/>
        <v>1698058.3250000018</v>
      </c>
      <c r="X4173" s="1" t="s">
        <v>28</v>
      </c>
      <c r="Y4173" s="1" t="s">
        <v>29</v>
      </c>
      <c r="Z4173" s="8">
        <v>49635</v>
      </c>
      <c r="AA4173" s="8" t="str">
        <f>TEXT(Table2[[#This Row],[Application_Date]],"yyy")</f>
        <v>2035</v>
      </c>
      <c r="AB4173" s="8" t="str">
        <f>TEXT(Table2[[#This Row],[Application_Date]],"mmmm")</f>
        <v>November</v>
      </c>
      <c r="AC4173" s="1" t="s">
        <v>61</v>
      </c>
      <c r="AD4173" s="1" t="s">
        <v>30</v>
      </c>
      <c r="AE4173" s="1" t="s">
        <v>43</v>
      </c>
    </row>
    <row r="4174" spans="1:31" x14ac:dyDescent="0.25">
      <c r="A4174" s="1" t="s">
        <v>8488</v>
      </c>
      <c r="B4174" s="1" t="str">
        <f>IF(COUNTIF($A$2:A4174,A4174)&gt;1,"Duplicate","Unique")</f>
        <v>Unique</v>
      </c>
      <c r="C4174" s="1" t="s">
        <v>8489</v>
      </c>
      <c r="D4174" s="1" t="s">
        <v>81</v>
      </c>
      <c r="E4174" s="1" t="str">
        <f t="shared" si="456"/>
        <v>Submitted</v>
      </c>
      <c r="F4174" s="1" t="s">
        <v>35</v>
      </c>
      <c r="G4174" s="1">
        <v>59</v>
      </c>
      <c r="H4174" s="1" t="s">
        <v>24</v>
      </c>
      <c r="I4174" s="1" t="s">
        <v>48</v>
      </c>
      <c r="J4174" s="1" t="s">
        <v>26</v>
      </c>
      <c r="K4174" s="4">
        <v>1054406</v>
      </c>
      <c r="L4174" s="4" t="str">
        <f t="shared" si="457"/>
        <v>Submitted</v>
      </c>
      <c r="M4174" s="1">
        <v>373</v>
      </c>
      <c r="N4174" s="1" t="str">
        <f t="shared" si="458"/>
        <v>High_risk</v>
      </c>
      <c r="O4174" s="1" t="str">
        <f t="shared" si="459"/>
        <v>Excellent</v>
      </c>
      <c r="P4174" s="1" t="str">
        <f t="shared" si="460"/>
        <v>Submitted</v>
      </c>
      <c r="Q4174" s="1" t="str">
        <f t="shared" si="461"/>
        <v>Valid</v>
      </c>
      <c r="R4174" s="1" t="s">
        <v>70</v>
      </c>
      <c r="S4174" s="4">
        <v>0</v>
      </c>
      <c r="T4174" s="1">
        <v>12.43</v>
      </c>
      <c r="U4174" s="1">
        <v>120</v>
      </c>
      <c r="V4174" s="1">
        <v>2083.33</v>
      </c>
      <c r="W4174" s="4">
        <f t="shared" si="462"/>
        <v>0</v>
      </c>
      <c r="X4174" s="1" t="s">
        <v>95</v>
      </c>
      <c r="Y4174" s="1" t="s">
        <v>96</v>
      </c>
      <c r="Z4174" s="8">
        <v>49636</v>
      </c>
      <c r="AA4174" s="8" t="str">
        <f>TEXT(Table2[[#This Row],[Application_Date]],"yyy")</f>
        <v>2035</v>
      </c>
      <c r="AB4174" s="8" t="str">
        <f>TEXT(Table2[[#This Row],[Application_Date]],"mmmm")</f>
        <v>November</v>
      </c>
      <c r="AC4174" s="1" t="s">
        <v>61</v>
      </c>
      <c r="AD4174" s="1" t="s">
        <v>42</v>
      </c>
      <c r="AE4174" s="1" t="s">
        <v>66</v>
      </c>
    </row>
    <row r="4175" spans="1:31" x14ac:dyDescent="0.25">
      <c r="A4175" s="1" t="s">
        <v>8490</v>
      </c>
      <c r="B4175" s="1" t="str">
        <f>IF(COUNTIF($A$2:A4175,A4175)&gt;1,"Duplicate","Unique")</f>
        <v>Unique</v>
      </c>
      <c r="C4175" s="1" t="s">
        <v>8491</v>
      </c>
      <c r="D4175" s="1" t="s">
        <v>333</v>
      </c>
      <c r="E4175" s="1" t="str">
        <f t="shared" si="456"/>
        <v>Submitted</v>
      </c>
      <c r="F4175" s="1" t="s">
        <v>35</v>
      </c>
      <c r="G4175" s="1">
        <v>62</v>
      </c>
      <c r="H4175" s="1" t="s">
        <v>36</v>
      </c>
      <c r="I4175" s="1" t="s">
        <v>25</v>
      </c>
      <c r="J4175" s="1" t="s">
        <v>26</v>
      </c>
      <c r="K4175" s="4">
        <v>592483</v>
      </c>
      <c r="L4175" s="4" t="str">
        <f t="shared" si="457"/>
        <v>Submitted</v>
      </c>
      <c r="M4175" s="1">
        <v>792</v>
      </c>
      <c r="N4175" s="1" t="str">
        <f t="shared" si="458"/>
        <v>medium_risk</v>
      </c>
      <c r="O4175" s="1" t="str">
        <f t="shared" si="459"/>
        <v>Excellent</v>
      </c>
      <c r="P4175" s="1" t="str">
        <f t="shared" si="460"/>
        <v>Submitted</v>
      </c>
      <c r="Q4175" s="1" t="str">
        <f t="shared" si="461"/>
        <v>Valid</v>
      </c>
      <c r="R4175" s="1" t="s">
        <v>38</v>
      </c>
      <c r="S4175" s="4">
        <v>684715</v>
      </c>
      <c r="T4175" s="1">
        <v>18.09</v>
      </c>
      <c r="U4175" s="1">
        <v>12</v>
      </c>
      <c r="V4175" s="1">
        <v>57059.58</v>
      </c>
      <c r="W4175" s="4">
        <f t="shared" si="462"/>
        <v>1032224.5689006196</v>
      </c>
      <c r="X4175" s="1" t="s">
        <v>59</v>
      </c>
      <c r="Y4175" s="1" t="s">
        <v>60</v>
      </c>
      <c r="Z4175" s="8">
        <v>49637</v>
      </c>
      <c r="AA4175" s="8" t="str">
        <f>TEXT(Table2[[#This Row],[Application_Date]],"yyy")</f>
        <v>2035</v>
      </c>
      <c r="AB4175" s="8" t="str">
        <f>TEXT(Table2[[#This Row],[Application_Date]],"mmmm")</f>
        <v>November</v>
      </c>
      <c r="AC4175" s="1" t="s">
        <v>52</v>
      </c>
      <c r="AD4175" s="1" t="s">
        <v>30</v>
      </c>
      <c r="AE4175" s="1" t="s">
        <v>62</v>
      </c>
    </row>
    <row r="4176" spans="1:31" x14ac:dyDescent="0.25">
      <c r="A4176" s="1" t="s">
        <v>8492</v>
      </c>
      <c r="B4176" s="1" t="str">
        <f>IF(COUNTIF($A$2:A4176,A4176)&gt;1,"Duplicate","Unique")</f>
        <v>Unique</v>
      </c>
      <c r="C4176" s="1" t="s">
        <v>8493</v>
      </c>
      <c r="D4176" s="1" t="s">
        <v>226</v>
      </c>
      <c r="E4176" s="1" t="str">
        <f t="shared" si="456"/>
        <v>Submitted</v>
      </c>
      <c r="F4176" s="1" t="s">
        <v>47</v>
      </c>
      <c r="G4176" s="1">
        <v>19</v>
      </c>
      <c r="H4176" s="1" t="s">
        <v>24</v>
      </c>
      <c r="I4176" s="1" t="s">
        <v>48</v>
      </c>
      <c r="J4176" s="1" t="s">
        <v>49</v>
      </c>
      <c r="K4176" s="4">
        <v>314131</v>
      </c>
      <c r="L4176" s="4" t="str">
        <f t="shared" si="457"/>
        <v>Submitted</v>
      </c>
      <c r="M4176" s="1">
        <v>677</v>
      </c>
      <c r="N4176" s="1" t="str">
        <f t="shared" si="458"/>
        <v>low_risk</v>
      </c>
      <c r="O4176" s="1" t="str">
        <f t="shared" si="459"/>
        <v>Excellent</v>
      </c>
      <c r="P4176" s="1" t="str">
        <f t="shared" si="460"/>
        <v>Submitted</v>
      </c>
      <c r="Q4176" s="1" t="str">
        <f t="shared" si="461"/>
        <v>Valid</v>
      </c>
      <c r="R4176" s="1" t="s">
        <v>82</v>
      </c>
      <c r="S4176" s="4">
        <v>1030652</v>
      </c>
      <c r="T4176" s="1">
        <v>9.09</v>
      </c>
      <c r="U4176" s="1">
        <v>12</v>
      </c>
      <c r="V4176" s="1">
        <v>85887.67</v>
      </c>
      <c r="W4176" s="4">
        <f t="shared" si="462"/>
        <v>781618.90770379046</v>
      </c>
      <c r="X4176" s="1" t="s">
        <v>105</v>
      </c>
      <c r="Y4176" s="1" t="s">
        <v>106</v>
      </c>
      <c r="Z4176" s="8">
        <v>49638</v>
      </c>
      <c r="AA4176" s="8" t="str">
        <f>TEXT(Table2[[#This Row],[Application_Date]],"yyy")</f>
        <v>2035</v>
      </c>
      <c r="AB4176" s="8" t="str">
        <f>TEXT(Table2[[#This Row],[Application_Date]],"mmmm")</f>
        <v>November</v>
      </c>
      <c r="AC4176" s="1" t="s">
        <v>61</v>
      </c>
      <c r="AD4176" s="1" t="s">
        <v>42</v>
      </c>
      <c r="AE4176" s="1" t="s">
        <v>43</v>
      </c>
    </row>
    <row r="4177" spans="1:31" x14ac:dyDescent="0.25">
      <c r="A4177" s="1" t="s">
        <v>8494</v>
      </c>
      <c r="B4177" s="1" t="str">
        <f>IF(COUNTIF($A$2:A4177,A4177)&gt;1,"Duplicate","Unique")</f>
        <v>Unique</v>
      </c>
      <c r="C4177" s="1" t="s">
        <v>8495</v>
      </c>
      <c r="D4177" s="1" t="s">
        <v>249</v>
      </c>
      <c r="E4177" s="1" t="str">
        <f t="shared" si="456"/>
        <v>Submitted</v>
      </c>
      <c r="F4177" s="1" t="s">
        <v>35</v>
      </c>
      <c r="G4177" s="1">
        <v>60</v>
      </c>
      <c r="H4177" s="1" t="s">
        <v>24</v>
      </c>
      <c r="I4177" s="1" t="s">
        <v>48</v>
      </c>
      <c r="J4177" s="1" t="s">
        <v>26</v>
      </c>
      <c r="K4177" s="4">
        <v>313582</v>
      </c>
      <c r="L4177" s="4" t="str">
        <f t="shared" si="457"/>
        <v>Submitted</v>
      </c>
      <c r="M4177" s="1">
        <v>429</v>
      </c>
      <c r="N4177" s="1" t="str">
        <f t="shared" si="458"/>
        <v>High_risk</v>
      </c>
      <c r="O4177" s="1" t="str">
        <f t="shared" si="459"/>
        <v>Excellent</v>
      </c>
      <c r="P4177" s="1" t="str">
        <f t="shared" si="460"/>
        <v>Submitted</v>
      </c>
      <c r="Q4177" s="1" t="str">
        <f t="shared" si="461"/>
        <v>Valid</v>
      </c>
      <c r="R4177" s="1" t="s">
        <v>27</v>
      </c>
      <c r="S4177" s="4">
        <v>4256055</v>
      </c>
      <c r="T4177" s="1">
        <v>14.36</v>
      </c>
      <c r="U4177" s="1">
        <v>24</v>
      </c>
      <c r="V4177" s="1">
        <v>177335.62</v>
      </c>
      <c r="W4177" s="4">
        <f t="shared" si="462"/>
        <v>5093079.1819624892</v>
      </c>
      <c r="X4177" s="1" t="s">
        <v>50</v>
      </c>
      <c r="Y4177" s="1" t="s">
        <v>51</v>
      </c>
      <c r="Z4177" s="8">
        <v>49639</v>
      </c>
      <c r="AA4177" s="8" t="str">
        <f>TEXT(Table2[[#This Row],[Application_Date]],"yyy")</f>
        <v>2035</v>
      </c>
      <c r="AB4177" s="8" t="str">
        <f>TEXT(Table2[[#This Row],[Application_Date]],"mmmm")</f>
        <v>November</v>
      </c>
      <c r="AC4177" s="1" t="s">
        <v>61</v>
      </c>
      <c r="AD4177" s="1" t="s">
        <v>42</v>
      </c>
      <c r="AE4177" s="1" t="s">
        <v>31</v>
      </c>
    </row>
    <row r="4178" spans="1:31" x14ac:dyDescent="0.25">
      <c r="A4178" s="1" t="s">
        <v>8496</v>
      </c>
      <c r="B4178" s="1" t="str">
        <f>IF(COUNTIF($A$2:A4178,A4178)&gt;1,"Duplicate","Unique")</f>
        <v>Unique</v>
      </c>
      <c r="C4178" s="1" t="s">
        <v>8497</v>
      </c>
      <c r="D4178" s="1" t="s">
        <v>183</v>
      </c>
      <c r="E4178" s="1" t="str">
        <f t="shared" si="456"/>
        <v>Submitted</v>
      </c>
      <c r="F4178" s="1" t="s">
        <v>35</v>
      </c>
      <c r="G4178" s="1">
        <v>48</v>
      </c>
      <c r="H4178" s="1" t="s">
        <v>24</v>
      </c>
      <c r="I4178" s="1" t="s">
        <v>25</v>
      </c>
      <c r="J4178" s="1" t="s">
        <v>49</v>
      </c>
      <c r="K4178" s="4">
        <v>1002331</v>
      </c>
      <c r="L4178" s="4" t="str">
        <f t="shared" si="457"/>
        <v>Submitted</v>
      </c>
      <c r="M4178" s="1">
        <v>883</v>
      </c>
      <c r="N4178" s="1" t="str">
        <f t="shared" si="458"/>
        <v>medium_risk</v>
      </c>
      <c r="O4178" s="1" t="str">
        <f t="shared" si="459"/>
        <v>Excellent</v>
      </c>
      <c r="P4178" s="1" t="str">
        <f t="shared" si="460"/>
        <v>Submitted</v>
      </c>
      <c r="Q4178" s="1" t="str">
        <f t="shared" si="461"/>
        <v>Valid</v>
      </c>
      <c r="R4178" s="1" t="s">
        <v>38</v>
      </c>
      <c r="S4178" s="4">
        <v>3259271</v>
      </c>
      <c r="T4178" s="1">
        <v>12.41</v>
      </c>
      <c r="U4178" s="1">
        <v>60</v>
      </c>
      <c r="V4178" s="1">
        <v>54321.18</v>
      </c>
      <c r="W4178" s="4">
        <f t="shared" si="462"/>
        <v>3370629.4258333333</v>
      </c>
      <c r="X4178" s="1" t="s">
        <v>105</v>
      </c>
      <c r="Y4178" s="1" t="s">
        <v>106</v>
      </c>
      <c r="Z4178" s="8">
        <v>49640</v>
      </c>
      <c r="AA4178" s="8" t="str">
        <f>TEXT(Table2[[#This Row],[Application_Date]],"yyy")</f>
        <v>2035</v>
      </c>
      <c r="AB4178" s="8" t="str">
        <f>TEXT(Table2[[#This Row],[Application_Date]],"mmmm")</f>
        <v>November</v>
      </c>
      <c r="AC4178" s="1" t="s">
        <v>52</v>
      </c>
      <c r="AD4178" s="1" t="s">
        <v>30</v>
      </c>
      <c r="AE4178" s="1" t="s">
        <v>43</v>
      </c>
    </row>
    <row r="4179" spans="1:31" x14ac:dyDescent="0.25">
      <c r="A4179" s="1" t="s">
        <v>8498</v>
      </c>
      <c r="B4179" s="1" t="str">
        <f>IF(COUNTIF($A$2:A4179,A4179)&gt;1,"Duplicate","Unique")</f>
        <v>Unique</v>
      </c>
      <c r="C4179" s="1" t="s">
        <v>8499</v>
      </c>
      <c r="D4179" s="1" t="s">
        <v>766</v>
      </c>
      <c r="E4179" s="1" t="str">
        <f t="shared" si="456"/>
        <v>Submitted</v>
      </c>
      <c r="F4179" s="1" t="s">
        <v>35</v>
      </c>
      <c r="G4179" s="1">
        <v>41</v>
      </c>
      <c r="H4179" s="1" t="s">
        <v>36</v>
      </c>
      <c r="I4179" s="1" t="s">
        <v>48</v>
      </c>
      <c r="J4179" s="1" t="s">
        <v>26</v>
      </c>
      <c r="K4179" s="4">
        <v>2015348</v>
      </c>
      <c r="L4179" s="4" t="str">
        <f t="shared" si="457"/>
        <v>Submitted</v>
      </c>
      <c r="M4179" s="1">
        <v>594</v>
      </c>
      <c r="N4179" s="1" t="str">
        <f t="shared" si="458"/>
        <v>High_risk</v>
      </c>
      <c r="O4179" s="1" t="str">
        <f t="shared" si="459"/>
        <v>Excellent</v>
      </c>
      <c r="P4179" s="1" t="str">
        <f t="shared" si="460"/>
        <v>Submitted</v>
      </c>
      <c r="Q4179" s="1" t="str">
        <f t="shared" si="461"/>
        <v>Valid</v>
      </c>
      <c r="R4179" s="1" t="s">
        <v>82</v>
      </c>
      <c r="S4179" s="4">
        <v>4029862</v>
      </c>
      <c r="T4179" s="1">
        <v>8.7799999999999994</v>
      </c>
      <c r="U4179" s="1">
        <v>180</v>
      </c>
      <c r="V4179" s="1">
        <v>22388.12</v>
      </c>
      <c r="W4179" s="4">
        <f t="shared" si="462"/>
        <v>2948515.6966666663</v>
      </c>
      <c r="X4179" s="1" t="s">
        <v>95</v>
      </c>
      <c r="Y4179" s="1" t="s">
        <v>96</v>
      </c>
      <c r="Z4179" s="8">
        <v>49641</v>
      </c>
      <c r="AA4179" s="8" t="str">
        <f>TEXT(Table2[[#This Row],[Application_Date]],"yyy")</f>
        <v>2035</v>
      </c>
      <c r="AB4179" s="8" t="str">
        <f>TEXT(Table2[[#This Row],[Application_Date]],"mmmm")</f>
        <v>November</v>
      </c>
      <c r="AC4179" s="1" t="s">
        <v>61</v>
      </c>
      <c r="AD4179" s="1" t="s">
        <v>30</v>
      </c>
      <c r="AE4179" s="1" t="s">
        <v>62</v>
      </c>
    </row>
    <row r="4180" spans="1:31" x14ac:dyDescent="0.25">
      <c r="A4180" s="1" t="s">
        <v>8500</v>
      </c>
      <c r="B4180" s="1" t="str">
        <f>IF(COUNTIF($A$2:A4180,A4180)&gt;1,"Duplicate","Unique")</f>
        <v>Unique</v>
      </c>
      <c r="C4180" s="1" t="s">
        <v>8501</v>
      </c>
      <c r="D4180" s="1">
        <v>0</v>
      </c>
      <c r="E4180" s="1" t="str">
        <f t="shared" si="456"/>
        <v>Submitted</v>
      </c>
      <c r="F4180" s="1" t="s">
        <v>47</v>
      </c>
      <c r="G4180" s="1">
        <v>41</v>
      </c>
      <c r="H4180" s="1" t="s">
        <v>24</v>
      </c>
      <c r="I4180" s="1" t="s">
        <v>25</v>
      </c>
      <c r="J4180" s="1" t="s">
        <v>70</v>
      </c>
      <c r="K4180" s="4">
        <v>0</v>
      </c>
      <c r="L4180" s="4" t="str">
        <f t="shared" si="457"/>
        <v>Submitted</v>
      </c>
      <c r="M4180" s="1">
        <v>551</v>
      </c>
      <c r="N4180" s="1" t="str">
        <f t="shared" si="458"/>
        <v>High_risk</v>
      </c>
      <c r="O4180" s="1" t="str">
        <f t="shared" si="459"/>
        <v>Excellent</v>
      </c>
      <c r="P4180" s="1" t="str">
        <f t="shared" si="460"/>
        <v>Submitted</v>
      </c>
      <c r="Q4180" s="1" t="str">
        <f t="shared" si="461"/>
        <v>Valid</v>
      </c>
      <c r="R4180" s="1" t="s">
        <v>27</v>
      </c>
      <c r="S4180" s="4">
        <v>3079428</v>
      </c>
      <c r="T4180" s="1">
        <v>9.94</v>
      </c>
      <c r="U4180" s="1">
        <v>24</v>
      </c>
      <c r="V4180" s="1">
        <v>128309.5</v>
      </c>
      <c r="W4180" s="4">
        <f t="shared" si="462"/>
        <v>2550794.1702264519</v>
      </c>
      <c r="X4180" s="1" t="s">
        <v>59</v>
      </c>
      <c r="Y4180" s="1" t="s">
        <v>60</v>
      </c>
      <c r="Z4180" s="8">
        <v>49642</v>
      </c>
      <c r="AA4180" s="8" t="str">
        <f>TEXT(Table2[[#This Row],[Application_Date]],"yyy")</f>
        <v>2035</v>
      </c>
      <c r="AB4180" s="8" t="str">
        <f>TEXT(Table2[[#This Row],[Application_Date]],"mmmm")</f>
        <v>November</v>
      </c>
      <c r="AC4180" s="1" t="s">
        <v>41</v>
      </c>
      <c r="AD4180" s="1" t="s">
        <v>42</v>
      </c>
      <c r="AE4180" s="1" t="s">
        <v>62</v>
      </c>
    </row>
    <row r="4181" spans="1:31" x14ac:dyDescent="0.25">
      <c r="A4181" s="1" t="s">
        <v>8502</v>
      </c>
      <c r="B4181" s="1" t="str">
        <f>IF(COUNTIF($A$2:A4181,A4181)&gt;1,"Duplicate","Unique")</f>
        <v>Unique</v>
      </c>
      <c r="C4181" s="1" t="s">
        <v>8503</v>
      </c>
      <c r="D4181" s="1" t="s">
        <v>207</v>
      </c>
      <c r="E4181" s="1" t="str">
        <f t="shared" si="456"/>
        <v>Submitted</v>
      </c>
      <c r="F4181" s="1" t="s">
        <v>47</v>
      </c>
      <c r="G4181" s="1">
        <v>54</v>
      </c>
      <c r="H4181" s="1" t="s">
        <v>24</v>
      </c>
      <c r="I4181" s="1" t="s">
        <v>25</v>
      </c>
      <c r="J4181" s="1" t="s">
        <v>26</v>
      </c>
      <c r="K4181" s="4">
        <v>420876</v>
      </c>
      <c r="L4181" s="4" t="str">
        <f t="shared" si="457"/>
        <v>Submitted</v>
      </c>
      <c r="M4181" s="1">
        <v>713</v>
      </c>
      <c r="N4181" s="1" t="str">
        <f t="shared" si="458"/>
        <v>low_risk</v>
      </c>
      <c r="O4181" s="1" t="str">
        <f t="shared" si="459"/>
        <v>Excellent</v>
      </c>
      <c r="P4181" s="1" t="str">
        <f t="shared" si="460"/>
        <v>Submitted</v>
      </c>
      <c r="Q4181" s="1" t="str">
        <f t="shared" si="461"/>
        <v>Valid</v>
      </c>
      <c r="R4181" s="1" t="s">
        <v>6</v>
      </c>
      <c r="S4181" s="4">
        <v>1863502</v>
      </c>
      <c r="T4181" s="1">
        <v>13.24</v>
      </c>
      <c r="U4181" s="1">
        <v>12</v>
      </c>
      <c r="V4181" s="1">
        <v>155291.82999999999</v>
      </c>
      <c r="W4181" s="4">
        <f t="shared" si="462"/>
        <v>2056338.1553156788</v>
      </c>
      <c r="X4181" s="1" t="s">
        <v>85</v>
      </c>
      <c r="Y4181" s="1" t="s">
        <v>86</v>
      </c>
      <c r="Z4181" s="8">
        <v>49643</v>
      </c>
      <c r="AA4181" s="8" t="str">
        <f>TEXT(Table2[[#This Row],[Application_Date]],"yyy")</f>
        <v>2035</v>
      </c>
      <c r="AB4181" s="8" t="str">
        <f>TEXT(Table2[[#This Row],[Application_Date]],"mmmm")</f>
        <v>November</v>
      </c>
      <c r="AC4181" s="1" t="s">
        <v>61</v>
      </c>
      <c r="AD4181" s="1" t="s">
        <v>30</v>
      </c>
      <c r="AE4181" s="1" t="s">
        <v>31</v>
      </c>
    </row>
    <row r="4182" spans="1:31" x14ac:dyDescent="0.25">
      <c r="A4182" s="1" t="s">
        <v>8504</v>
      </c>
      <c r="B4182" s="1" t="str">
        <f>IF(COUNTIF($A$2:A4182,A4182)&gt;1,"Duplicate","Unique")</f>
        <v>Unique</v>
      </c>
      <c r="C4182" s="1" t="s">
        <v>8505</v>
      </c>
      <c r="D4182" s="1" t="s">
        <v>279</v>
      </c>
      <c r="E4182" s="1" t="str">
        <f t="shared" si="456"/>
        <v>Submitted</v>
      </c>
      <c r="F4182" s="1" t="s">
        <v>47</v>
      </c>
      <c r="G4182" s="1">
        <v>56</v>
      </c>
      <c r="H4182" s="1" t="s">
        <v>24</v>
      </c>
      <c r="I4182" s="1" t="s">
        <v>25</v>
      </c>
      <c r="J4182" s="1" t="s">
        <v>26</v>
      </c>
      <c r="K4182" s="4">
        <v>298384</v>
      </c>
      <c r="L4182" s="4" t="str">
        <f t="shared" si="457"/>
        <v>Submitted</v>
      </c>
      <c r="M4182" s="1">
        <v>487</v>
      </c>
      <c r="N4182" s="1" t="str">
        <f t="shared" si="458"/>
        <v>High_risk</v>
      </c>
      <c r="O4182" s="1" t="str">
        <f t="shared" si="459"/>
        <v>Excellent</v>
      </c>
      <c r="P4182" s="1" t="str">
        <f t="shared" si="460"/>
        <v>Submitted</v>
      </c>
      <c r="Q4182" s="1" t="str">
        <f t="shared" si="461"/>
        <v>Valid</v>
      </c>
      <c r="R4182" s="1" t="s">
        <v>70</v>
      </c>
      <c r="S4182" s="4">
        <v>2882591</v>
      </c>
      <c r="T4182" s="1">
        <v>12.34</v>
      </c>
      <c r="U4182" s="1">
        <v>120</v>
      </c>
      <c r="V4182" s="1">
        <v>24021.59</v>
      </c>
      <c r="W4182" s="4">
        <f t="shared" si="462"/>
        <v>2964264.4116666666</v>
      </c>
      <c r="X4182" s="1" t="s">
        <v>59</v>
      </c>
      <c r="Y4182" s="1" t="s">
        <v>60</v>
      </c>
      <c r="Z4182" s="8">
        <v>49644</v>
      </c>
      <c r="AA4182" s="8" t="str">
        <f>TEXT(Table2[[#This Row],[Application_Date]],"yyy")</f>
        <v>2035</v>
      </c>
      <c r="AB4182" s="8" t="str">
        <f>TEXT(Table2[[#This Row],[Application_Date]],"mmmm")</f>
        <v>December</v>
      </c>
      <c r="AC4182" s="1" t="s">
        <v>61</v>
      </c>
      <c r="AD4182" s="1" t="s">
        <v>30</v>
      </c>
      <c r="AE4182" s="1" t="s">
        <v>31</v>
      </c>
    </row>
    <row r="4183" spans="1:31" x14ac:dyDescent="0.25">
      <c r="A4183" s="1" t="s">
        <v>8506</v>
      </c>
      <c r="B4183" s="1" t="str">
        <f>IF(COUNTIF($A$2:A4183,A4183)&gt;1,"Duplicate","Unique")</f>
        <v>Unique</v>
      </c>
      <c r="C4183" s="1" t="s">
        <v>8507</v>
      </c>
      <c r="D4183" s="1" t="s">
        <v>183</v>
      </c>
      <c r="E4183" s="1" t="str">
        <f t="shared" si="456"/>
        <v>Submitted</v>
      </c>
      <c r="F4183" s="1" t="s">
        <v>35</v>
      </c>
      <c r="G4183" s="1">
        <v>28</v>
      </c>
      <c r="H4183" s="1" t="s">
        <v>24</v>
      </c>
      <c r="I4183" s="1" t="s">
        <v>25</v>
      </c>
      <c r="J4183" s="1" t="s">
        <v>49</v>
      </c>
      <c r="K4183" s="4">
        <v>0</v>
      </c>
      <c r="L4183" s="4" t="str">
        <f t="shared" si="457"/>
        <v>Submitted</v>
      </c>
      <c r="M4183" s="1">
        <v>473</v>
      </c>
      <c r="N4183" s="1" t="str">
        <f t="shared" si="458"/>
        <v>High_risk</v>
      </c>
      <c r="O4183" s="1" t="str">
        <f t="shared" si="459"/>
        <v>Excellent</v>
      </c>
      <c r="P4183" s="1" t="str">
        <f t="shared" si="460"/>
        <v>Submitted</v>
      </c>
      <c r="Q4183" s="1" t="str">
        <f t="shared" si="461"/>
        <v>Valid</v>
      </c>
      <c r="R4183" s="1" t="s">
        <v>27</v>
      </c>
      <c r="S4183" s="4">
        <v>736183</v>
      </c>
      <c r="T4183" s="1">
        <v>8.1999999999999993</v>
      </c>
      <c r="U4183" s="1">
        <v>120</v>
      </c>
      <c r="V4183" s="1">
        <v>6134.86</v>
      </c>
      <c r="W4183" s="4">
        <f t="shared" si="462"/>
        <v>503058.38333333324</v>
      </c>
      <c r="X4183" s="1" t="s">
        <v>85</v>
      </c>
      <c r="Y4183" s="1" t="s">
        <v>86</v>
      </c>
      <c r="Z4183" s="8">
        <v>49645</v>
      </c>
      <c r="AA4183" s="8" t="str">
        <f>TEXT(Table2[[#This Row],[Application_Date]],"yyy")</f>
        <v>2035</v>
      </c>
      <c r="AB4183" s="8" t="str">
        <f>TEXT(Table2[[#This Row],[Application_Date]],"mmmm")</f>
        <v>December</v>
      </c>
      <c r="AC4183" s="1" t="s">
        <v>52</v>
      </c>
      <c r="AD4183" s="1" t="s">
        <v>42</v>
      </c>
      <c r="AE4183" s="1" t="s">
        <v>31</v>
      </c>
    </row>
    <row r="4184" spans="1:31" x14ac:dyDescent="0.25">
      <c r="A4184" s="1" t="s">
        <v>8508</v>
      </c>
      <c r="B4184" s="1" t="str">
        <f>IF(COUNTIF($A$2:A4184,A4184)&gt;1,"Duplicate","Unique")</f>
        <v>Unique</v>
      </c>
      <c r="C4184" s="1" t="s">
        <v>8509</v>
      </c>
      <c r="D4184" s="1" t="s">
        <v>284</v>
      </c>
      <c r="E4184" s="1" t="str">
        <f t="shared" si="456"/>
        <v>Submitted</v>
      </c>
      <c r="F4184" s="1" t="s">
        <v>47</v>
      </c>
      <c r="G4184" s="1">
        <v>58</v>
      </c>
      <c r="H4184" s="1" t="s">
        <v>24</v>
      </c>
      <c r="I4184" s="1" t="s">
        <v>25</v>
      </c>
      <c r="J4184" s="1" t="s">
        <v>49</v>
      </c>
      <c r="K4184" s="4">
        <v>1807092</v>
      </c>
      <c r="L4184" s="4" t="str">
        <f t="shared" si="457"/>
        <v>Submitted</v>
      </c>
      <c r="M4184" s="1">
        <v>606</v>
      </c>
      <c r="N4184" s="1" t="str">
        <f t="shared" si="458"/>
        <v>low_risk</v>
      </c>
      <c r="O4184" s="1" t="str">
        <f t="shared" si="459"/>
        <v>Excellent</v>
      </c>
      <c r="P4184" s="1" t="str">
        <f t="shared" si="460"/>
        <v>Submitted</v>
      </c>
      <c r="Q4184" s="1" t="str">
        <f t="shared" si="461"/>
        <v>Valid</v>
      </c>
      <c r="R4184" s="1" t="s">
        <v>82</v>
      </c>
      <c r="S4184" s="4">
        <v>329560</v>
      </c>
      <c r="T4184" s="1">
        <v>7.08</v>
      </c>
      <c r="U4184" s="1">
        <v>24</v>
      </c>
      <c r="V4184" s="1">
        <v>13731.67</v>
      </c>
      <c r="W4184" s="4">
        <f t="shared" si="462"/>
        <v>194443.25273804375</v>
      </c>
      <c r="X4184" s="1" t="s">
        <v>39</v>
      </c>
      <c r="Y4184" s="1" t="s">
        <v>40</v>
      </c>
      <c r="Z4184" s="8">
        <v>49646</v>
      </c>
      <c r="AA4184" s="8" t="str">
        <f>TEXT(Table2[[#This Row],[Application_Date]],"yyy")</f>
        <v>2035</v>
      </c>
      <c r="AB4184" s="8" t="str">
        <f>TEXT(Table2[[#This Row],[Application_Date]],"mmmm")</f>
        <v>December</v>
      </c>
      <c r="AC4184" s="1" t="s">
        <v>61</v>
      </c>
      <c r="AD4184" s="1" t="s">
        <v>30</v>
      </c>
      <c r="AE4184" s="1" t="s">
        <v>66</v>
      </c>
    </row>
    <row r="4185" spans="1:31" x14ac:dyDescent="0.25">
      <c r="A4185" s="1" t="s">
        <v>8510</v>
      </c>
      <c r="B4185" s="1" t="str">
        <f>IF(COUNTIF($A$2:A4185,A4185)&gt;1,"Duplicate","Unique")</f>
        <v>Unique</v>
      </c>
      <c r="C4185" s="1" t="s">
        <v>8511</v>
      </c>
      <c r="D4185" s="1" t="s">
        <v>102</v>
      </c>
      <c r="E4185" s="1" t="str">
        <f t="shared" si="456"/>
        <v>Submitted</v>
      </c>
      <c r="F4185" s="1" t="s">
        <v>47</v>
      </c>
      <c r="G4185" s="1">
        <v>39</v>
      </c>
      <c r="H4185" s="1" t="s">
        <v>24</v>
      </c>
      <c r="I4185" s="1" t="s">
        <v>25</v>
      </c>
      <c r="J4185" s="1" t="s">
        <v>37</v>
      </c>
      <c r="K4185" s="4">
        <v>2452968</v>
      </c>
      <c r="L4185" s="4" t="str">
        <f t="shared" si="457"/>
        <v>Submitted</v>
      </c>
      <c r="M4185" s="1">
        <v>884</v>
      </c>
      <c r="N4185" s="1" t="str">
        <f t="shared" si="458"/>
        <v>medium_risk</v>
      </c>
      <c r="O4185" s="1" t="str">
        <f t="shared" si="459"/>
        <v>Excellent</v>
      </c>
      <c r="P4185" s="1" t="str">
        <f t="shared" si="460"/>
        <v>Submitted</v>
      </c>
      <c r="Q4185" s="1" t="str">
        <f t="shared" si="461"/>
        <v>Valid</v>
      </c>
      <c r="R4185" s="1" t="s">
        <v>82</v>
      </c>
      <c r="S4185" s="4">
        <v>2588907</v>
      </c>
      <c r="T4185" s="1">
        <v>10</v>
      </c>
      <c r="U4185" s="1">
        <v>36</v>
      </c>
      <c r="V4185" s="1">
        <v>71914.080000000002</v>
      </c>
      <c r="W4185" s="4">
        <f t="shared" si="462"/>
        <v>2157422.5007198527</v>
      </c>
      <c r="X4185" s="1" t="s">
        <v>50</v>
      </c>
      <c r="Y4185" s="1" t="s">
        <v>51</v>
      </c>
      <c r="Z4185" s="8">
        <v>49647</v>
      </c>
      <c r="AA4185" s="8" t="str">
        <f>TEXT(Table2[[#This Row],[Application_Date]],"yyy")</f>
        <v>2035</v>
      </c>
      <c r="AB4185" s="8" t="str">
        <f>TEXT(Table2[[#This Row],[Application_Date]],"mmmm")</f>
        <v>December</v>
      </c>
      <c r="AC4185" s="1" t="s">
        <v>61</v>
      </c>
      <c r="AD4185" s="1" t="s">
        <v>30</v>
      </c>
      <c r="AE4185" s="1" t="s">
        <v>43</v>
      </c>
    </row>
    <row r="4186" spans="1:31" x14ac:dyDescent="0.25">
      <c r="A4186" s="1" t="s">
        <v>8512</v>
      </c>
      <c r="B4186" s="1" t="str">
        <f>IF(COUNTIF($A$2:A4186,A4186)&gt;1,"Duplicate","Unique")</f>
        <v>Unique</v>
      </c>
      <c r="C4186" s="1" t="s">
        <v>8513</v>
      </c>
      <c r="D4186" s="1" t="s">
        <v>262</v>
      </c>
      <c r="E4186" s="1" t="str">
        <f t="shared" si="456"/>
        <v>Submitted</v>
      </c>
      <c r="F4186" s="1" t="s">
        <v>47</v>
      </c>
      <c r="G4186" s="1">
        <v>55</v>
      </c>
      <c r="H4186" s="1" t="s">
        <v>36</v>
      </c>
      <c r="I4186" s="1" t="s">
        <v>25</v>
      </c>
      <c r="J4186" s="1" t="s">
        <v>70</v>
      </c>
      <c r="K4186" s="4">
        <v>1929193</v>
      </c>
      <c r="L4186" s="4" t="str">
        <f t="shared" si="457"/>
        <v>Submitted</v>
      </c>
      <c r="M4186" s="1">
        <v>613</v>
      </c>
      <c r="N4186" s="1" t="str">
        <f t="shared" si="458"/>
        <v>low_risk</v>
      </c>
      <c r="O4186" s="1" t="str">
        <f t="shared" si="459"/>
        <v>Excellent</v>
      </c>
      <c r="P4186" s="1" t="str">
        <f t="shared" si="460"/>
        <v>Submitted</v>
      </c>
      <c r="Q4186" s="1" t="str">
        <f t="shared" si="461"/>
        <v>Valid</v>
      </c>
      <c r="R4186" s="1" t="s">
        <v>27</v>
      </c>
      <c r="S4186" s="4">
        <v>751364</v>
      </c>
      <c r="T4186" s="1">
        <v>14.86</v>
      </c>
      <c r="U4186" s="1">
        <v>36</v>
      </c>
      <c r="V4186" s="1">
        <v>20871.22</v>
      </c>
      <c r="W4186" s="4">
        <f t="shared" si="462"/>
        <v>930439.08666690195</v>
      </c>
      <c r="X4186" s="1" t="s">
        <v>59</v>
      </c>
      <c r="Y4186" s="1" t="s">
        <v>60</v>
      </c>
      <c r="Z4186" s="8">
        <v>49648</v>
      </c>
      <c r="AA4186" s="8" t="str">
        <f>TEXT(Table2[[#This Row],[Application_Date]],"yyy")</f>
        <v>2035</v>
      </c>
      <c r="AB4186" s="8" t="str">
        <f>TEXT(Table2[[#This Row],[Application_Date]],"mmmm")</f>
        <v>December</v>
      </c>
      <c r="AC4186" s="1" t="s">
        <v>61</v>
      </c>
      <c r="AD4186" s="1" t="s">
        <v>42</v>
      </c>
      <c r="AE4186" s="1" t="s">
        <v>62</v>
      </c>
    </row>
    <row r="4187" spans="1:31" x14ac:dyDescent="0.25">
      <c r="A4187" s="1" t="s">
        <v>8514</v>
      </c>
      <c r="B4187" s="1" t="str">
        <f>IF(COUNTIF($A$2:A4187,A4187)&gt;1,"Duplicate","Unique")</f>
        <v>Unique</v>
      </c>
      <c r="C4187" s="1" t="s">
        <v>8515</v>
      </c>
      <c r="D4187" s="1" t="s">
        <v>99</v>
      </c>
      <c r="E4187" s="1" t="str">
        <f t="shared" si="456"/>
        <v>Submitted</v>
      </c>
      <c r="F4187" s="1" t="s">
        <v>47</v>
      </c>
      <c r="G4187" s="1">
        <v>33</v>
      </c>
      <c r="H4187" s="1" t="s">
        <v>36</v>
      </c>
      <c r="I4187" s="1" t="s">
        <v>48</v>
      </c>
      <c r="J4187" s="1" t="s">
        <v>26</v>
      </c>
      <c r="K4187" s="4">
        <v>1601415</v>
      </c>
      <c r="L4187" s="4" t="str">
        <f t="shared" si="457"/>
        <v>Submitted</v>
      </c>
      <c r="M4187" s="1">
        <v>561</v>
      </c>
      <c r="N4187" s="1" t="str">
        <f t="shared" si="458"/>
        <v>High_risk</v>
      </c>
      <c r="O4187" s="1" t="str">
        <f t="shared" si="459"/>
        <v>Excellent</v>
      </c>
      <c r="P4187" s="1" t="str">
        <f t="shared" si="460"/>
        <v>Submitted</v>
      </c>
      <c r="Q4187" s="1" t="str">
        <f t="shared" si="461"/>
        <v>Valid</v>
      </c>
      <c r="R4187" s="1" t="s">
        <v>70</v>
      </c>
      <c r="S4187" s="4">
        <v>3568403</v>
      </c>
      <c r="T4187" s="1">
        <v>15.94</v>
      </c>
      <c r="U4187" s="1">
        <v>36</v>
      </c>
      <c r="V4187" s="1">
        <v>99122.31</v>
      </c>
      <c r="W4187" s="4">
        <f t="shared" si="462"/>
        <v>4740028.651666957</v>
      </c>
      <c r="X4187" s="1" t="s">
        <v>105</v>
      </c>
      <c r="Y4187" s="1" t="s">
        <v>106</v>
      </c>
      <c r="Z4187" s="8">
        <v>49649</v>
      </c>
      <c r="AA4187" s="8" t="str">
        <f>TEXT(Table2[[#This Row],[Application_Date]],"yyy")</f>
        <v>2035</v>
      </c>
      <c r="AB4187" s="8" t="str">
        <f>TEXT(Table2[[#This Row],[Application_Date]],"mmmm")</f>
        <v>December</v>
      </c>
      <c r="AC4187" s="1" t="s">
        <v>61</v>
      </c>
      <c r="AD4187" s="1" t="s">
        <v>30</v>
      </c>
      <c r="AE4187" s="1" t="s">
        <v>43</v>
      </c>
    </row>
    <row r="4188" spans="1:31" x14ac:dyDescent="0.25">
      <c r="A4188" s="1" t="s">
        <v>8516</v>
      </c>
      <c r="B4188" s="1" t="str">
        <f>IF(COUNTIF($A$2:A4188,A4188)&gt;1,"Duplicate","Unique")</f>
        <v>Unique</v>
      </c>
      <c r="C4188" s="1" t="s">
        <v>8517</v>
      </c>
      <c r="D4188" s="1" t="s">
        <v>217</v>
      </c>
      <c r="E4188" s="1" t="str">
        <f t="shared" si="456"/>
        <v>Submitted</v>
      </c>
      <c r="F4188" s="1" t="s">
        <v>47</v>
      </c>
      <c r="G4188" s="1">
        <v>35</v>
      </c>
      <c r="H4188" s="1" t="s">
        <v>24</v>
      </c>
      <c r="I4188" s="1" t="s">
        <v>25</v>
      </c>
      <c r="J4188" s="1" t="s">
        <v>37</v>
      </c>
      <c r="K4188" s="4">
        <v>1040052</v>
      </c>
      <c r="L4188" s="4" t="str">
        <f t="shared" si="457"/>
        <v>Submitted</v>
      </c>
      <c r="M4188" s="1">
        <v>865</v>
      </c>
      <c r="N4188" s="1" t="str">
        <f t="shared" si="458"/>
        <v>medium_risk</v>
      </c>
      <c r="O4188" s="1" t="str">
        <f t="shared" si="459"/>
        <v>Excellent</v>
      </c>
      <c r="P4188" s="1" t="str">
        <f t="shared" si="460"/>
        <v>Submitted</v>
      </c>
      <c r="Q4188" s="1" t="str">
        <f t="shared" si="461"/>
        <v>Valid</v>
      </c>
      <c r="R4188" s="1" t="s">
        <v>70</v>
      </c>
      <c r="S4188" s="4">
        <v>1643065</v>
      </c>
      <c r="T4188" s="1">
        <v>18</v>
      </c>
      <c r="U4188" s="1">
        <v>12</v>
      </c>
      <c r="V4188" s="1">
        <v>136922.07999999999</v>
      </c>
      <c r="W4188" s="4">
        <f t="shared" si="462"/>
        <v>2464638.8497783449</v>
      </c>
      <c r="X4188" s="1" t="s">
        <v>50</v>
      </c>
      <c r="Y4188" s="1" t="s">
        <v>51</v>
      </c>
      <c r="Z4188" s="8">
        <v>49650</v>
      </c>
      <c r="AA4188" s="8" t="str">
        <f>TEXT(Table2[[#This Row],[Application_Date]],"yyy")</f>
        <v>2035</v>
      </c>
      <c r="AB4188" s="8" t="str">
        <f>TEXT(Table2[[#This Row],[Application_Date]],"mmmm")</f>
        <v>December</v>
      </c>
      <c r="AC4188" s="1" t="s">
        <v>61</v>
      </c>
      <c r="AD4188" s="1" t="s">
        <v>30</v>
      </c>
      <c r="AE4188" s="1" t="s">
        <v>66</v>
      </c>
    </row>
    <row r="4189" spans="1:31" x14ac:dyDescent="0.25">
      <c r="A4189" s="1" t="s">
        <v>8518</v>
      </c>
      <c r="B4189" s="1" t="str">
        <f>IF(COUNTIF($A$2:A4189,A4189)&gt;1,"Duplicate","Unique")</f>
        <v>Unique</v>
      </c>
      <c r="C4189" s="1" t="s">
        <v>8519</v>
      </c>
      <c r="D4189" s="1" t="s">
        <v>361</v>
      </c>
      <c r="E4189" s="1" t="str">
        <f t="shared" si="456"/>
        <v>Submitted</v>
      </c>
      <c r="F4189" s="1" t="s">
        <v>35</v>
      </c>
      <c r="G4189" s="1">
        <v>57</v>
      </c>
      <c r="H4189" s="1" t="s">
        <v>24</v>
      </c>
      <c r="I4189" s="1" t="s">
        <v>25</v>
      </c>
      <c r="J4189" s="1" t="s">
        <v>70</v>
      </c>
      <c r="K4189" s="4">
        <v>1382260</v>
      </c>
      <c r="L4189" s="4" t="str">
        <f t="shared" si="457"/>
        <v>Submitted</v>
      </c>
      <c r="M4189" s="1">
        <v>373</v>
      </c>
      <c r="N4189" s="1" t="str">
        <f t="shared" si="458"/>
        <v>High_risk</v>
      </c>
      <c r="O4189" s="1" t="str">
        <f t="shared" si="459"/>
        <v>Excellent</v>
      </c>
      <c r="P4189" s="1" t="str">
        <f t="shared" si="460"/>
        <v>Submitted</v>
      </c>
      <c r="Q4189" s="1" t="str">
        <f t="shared" si="461"/>
        <v>Valid</v>
      </c>
      <c r="R4189" s="1" t="s">
        <v>38</v>
      </c>
      <c r="S4189" s="4">
        <v>676310</v>
      </c>
      <c r="T4189" s="1">
        <v>8.0500000000000007</v>
      </c>
      <c r="U4189" s="1">
        <v>60</v>
      </c>
      <c r="V4189" s="1">
        <v>11271.83</v>
      </c>
      <c r="W4189" s="4">
        <f t="shared" si="462"/>
        <v>453691.29166668578</v>
      </c>
      <c r="X4189" s="1" t="s">
        <v>85</v>
      </c>
      <c r="Y4189" s="1" t="s">
        <v>86</v>
      </c>
      <c r="Z4189" s="8">
        <v>49651</v>
      </c>
      <c r="AA4189" s="8" t="str">
        <f>TEXT(Table2[[#This Row],[Application_Date]],"yyy")</f>
        <v>2035</v>
      </c>
      <c r="AB4189" s="8" t="str">
        <f>TEXT(Table2[[#This Row],[Application_Date]],"mmmm")</f>
        <v>December</v>
      </c>
      <c r="AC4189" s="1" t="s">
        <v>52</v>
      </c>
      <c r="AD4189" s="1" t="s">
        <v>30</v>
      </c>
      <c r="AE4189" s="1" t="s">
        <v>66</v>
      </c>
    </row>
    <row r="4190" spans="1:31" x14ac:dyDescent="0.25">
      <c r="A4190" s="1" t="s">
        <v>8520</v>
      </c>
      <c r="B4190" s="1" t="str">
        <f>IF(COUNTIF($A$2:A4190,A4190)&gt;1,"Duplicate","Unique")</f>
        <v>Unique</v>
      </c>
      <c r="C4190" s="1" t="s">
        <v>8521</v>
      </c>
      <c r="D4190" s="1" t="s">
        <v>226</v>
      </c>
      <c r="E4190" s="1" t="str">
        <f t="shared" si="456"/>
        <v>Submitted</v>
      </c>
      <c r="F4190" s="1" t="s">
        <v>47</v>
      </c>
      <c r="G4190" s="1">
        <v>26</v>
      </c>
      <c r="H4190" s="1" t="s">
        <v>24</v>
      </c>
      <c r="I4190" s="1" t="s">
        <v>25</v>
      </c>
      <c r="J4190" s="1" t="s">
        <v>37</v>
      </c>
      <c r="K4190" s="4">
        <v>793632</v>
      </c>
      <c r="L4190" s="4" t="str">
        <f t="shared" si="457"/>
        <v>Submitted</v>
      </c>
      <c r="M4190" s="1">
        <v>750</v>
      </c>
      <c r="N4190" s="1" t="str">
        <f t="shared" si="458"/>
        <v>medium_risk</v>
      </c>
      <c r="O4190" s="1" t="str">
        <f t="shared" si="459"/>
        <v>Excellent</v>
      </c>
      <c r="P4190" s="1" t="str">
        <f t="shared" si="460"/>
        <v>Submitted</v>
      </c>
      <c r="Q4190" s="1" t="str">
        <f t="shared" si="461"/>
        <v>Valid</v>
      </c>
      <c r="R4190" s="1" t="s">
        <v>70</v>
      </c>
      <c r="S4190" s="4">
        <v>2343605</v>
      </c>
      <c r="T4190" s="1">
        <v>13</v>
      </c>
      <c r="U4190" s="1">
        <v>180</v>
      </c>
      <c r="V4190" s="1">
        <v>13020.03</v>
      </c>
      <c r="W4190" s="4">
        <f t="shared" si="462"/>
        <v>2538905.4166666665</v>
      </c>
      <c r="X4190" s="1" t="s">
        <v>39</v>
      </c>
      <c r="Y4190" s="1" t="s">
        <v>40</v>
      </c>
      <c r="Z4190" s="8">
        <v>49652</v>
      </c>
      <c r="AA4190" s="8" t="str">
        <f>TEXT(Table2[[#This Row],[Application_Date]],"yyy")</f>
        <v>2035</v>
      </c>
      <c r="AB4190" s="8" t="str">
        <f>TEXT(Table2[[#This Row],[Application_Date]],"mmmm")</f>
        <v>December</v>
      </c>
      <c r="AC4190" s="1" t="s">
        <v>61</v>
      </c>
      <c r="AD4190" s="1" t="s">
        <v>42</v>
      </c>
      <c r="AE4190" s="1" t="s">
        <v>43</v>
      </c>
    </row>
    <row r="4191" spans="1:31" x14ac:dyDescent="0.25">
      <c r="A4191" s="1" t="s">
        <v>8522</v>
      </c>
      <c r="B4191" s="1" t="str">
        <f>IF(COUNTIF($A$2:A4191,A4191)&gt;1,"Duplicate","Unique")</f>
        <v>Unique</v>
      </c>
      <c r="C4191" s="1" t="s">
        <v>8523</v>
      </c>
      <c r="D4191" s="1" t="s">
        <v>366</v>
      </c>
      <c r="E4191" s="1" t="str">
        <f t="shared" si="456"/>
        <v>Submitted</v>
      </c>
      <c r="F4191" s="1" t="s">
        <v>47</v>
      </c>
      <c r="G4191" s="1">
        <v>40</v>
      </c>
      <c r="H4191" s="1" t="s">
        <v>36</v>
      </c>
      <c r="I4191" s="1" t="s">
        <v>25</v>
      </c>
      <c r="J4191" s="1" t="s">
        <v>26</v>
      </c>
      <c r="K4191" s="4">
        <v>0</v>
      </c>
      <c r="L4191" s="4" t="str">
        <f t="shared" si="457"/>
        <v>Submitted</v>
      </c>
      <c r="M4191" s="1">
        <v>821</v>
      </c>
      <c r="N4191" s="1" t="str">
        <f t="shared" si="458"/>
        <v>medium_risk</v>
      </c>
      <c r="O4191" s="1" t="str">
        <f t="shared" si="459"/>
        <v>Excellent</v>
      </c>
      <c r="P4191" s="1" t="str">
        <f t="shared" si="460"/>
        <v>Submitted</v>
      </c>
      <c r="Q4191" s="1" t="str">
        <f t="shared" si="461"/>
        <v>Valid</v>
      </c>
      <c r="R4191" s="1" t="s">
        <v>38</v>
      </c>
      <c r="S4191" s="4">
        <v>2077211</v>
      </c>
      <c r="T4191" s="1">
        <v>10.57</v>
      </c>
      <c r="U4191" s="1">
        <v>12</v>
      </c>
      <c r="V4191" s="1">
        <v>173100.92</v>
      </c>
      <c r="W4191" s="4">
        <f t="shared" si="462"/>
        <v>1830610.7867763271</v>
      </c>
      <c r="X4191" s="1" t="s">
        <v>59</v>
      </c>
      <c r="Y4191" s="1" t="s">
        <v>60</v>
      </c>
      <c r="Z4191" s="8">
        <v>49653</v>
      </c>
      <c r="AA4191" s="8" t="str">
        <f>TEXT(Table2[[#This Row],[Application_Date]],"yyy")</f>
        <v>2035</v>
      </c>
      <c r="AB4191" s="8" t="str">
        <f>TEXT(Table2[[#This Row],[Application_Date]],"mmmm")</f>
        <v>December</v>
      </c>
      <c r="AC4191" s="1" t="s">
        <v>41</v>
      </c>
      <c r="AD4191" s="1" t="s">
        <v>30</v>
      </c>
      <c r="AE4191" s="1" t="s">
        <v>66</v>
      </c>
    </row>
    <row r="4192" spans="1:31" x14ac:dyDescent="0.25">
      <c r="A4192" s="1" t="s">
        <v>8524</v>
      </c>
      <c r="B4192" s="1" t="str">
        <f>IF(COUNTIF($A$2:A4192,A4192)&gt;1,"Duplicate","Unique")</f>
        <v>Unique</v>
      </c>
      <c r="C4192" s="1" t="s">
        <v>8525</v>
      </c>
      <c r="D4192" s="1" t="s">
        <v>239</v>
      </c>
      <c r="E4192" s="1" t="str">
        <f t="shared" si="456"/>
        <v>Submitted</v>
      </c>
      <c r="F4192" s="1" t="s">
        <v>47</v>
      </c>
      <c r="G4192" s="1">
        <v>58</v>
      </c>
      <c r="H4192" s="1" t="s">
        <v>36</v>
      </c>
      <c r="I4192" s="1" t="s">
        <v>48</v>
      </c>
      <c r="J4192" s="1" t="s">
        <v>49</v>
      </c>
      <c r="K4192" s="4">
        <v>1628243</v>
      </c>
      <c r="L4192" s="4" t="str">
        <f t="shared" si="457"/>
        <v>Submitted</v>
      </c>
      <c r="M4192" s="1">
        <v>773</v>
      </c>
      <c r="N4192" s="1" t="str">
        <f t="shared" si="458"/>
        <v>medium_risk</v>
      </c>
      <c r="O4192" s="1" t="str">
        <f t="shared" si="459"/>
        <v>Excellent</v>
      </c>
      <c r="P4192" s="1" t="str">
        <f t="shared" si="460"/>
        <v>Submitted</v>
      </c>
      <c r="Q4192" s="1" t="str">
        <f t="shared" si="461"/>
        <v>Valid</v>
      </c>
      <c r="R4192" s="1" t="s">
        <v>70</v>
      </c>
      <c r="S4192" s="4">
        <v>110597</v>
      </c>
      <c r="T4192" s="1">
        <v>17.760000000000002</v>
      </c>
      <c r="U4192" s="1">
        <v>24</v>
      </c>
      <c r="V4192" s="1">
        <v>4608.21</v>
      </c>
      <c r="W4192" s="4">
        <f t="shared" si="462"/>
        <v>163683.56005586823</v>
      </c>
      <c r="X4192" s="1" t="s">
        <v>39</v>
      </c>
      <c r="Y4192" s="1" t="s">
        <v>40</v>
      </c>
      <c r="Z4192" s="8">
        <v>49654</v>
      </c>
      <c r="AA4192" s="8" t="str">
        <f>TEXT(Table2[[#This Row],[Application_Date]],"yyy")</f>
        <v>2035</v>
      </c>
      <c r="AB4192" s="8" t="str">
        <f>TEXT(Table2[[#This Row],[Application_Date]],"mmmm")</f>
        <v>December</v>
      </c>
      <c r="AC4192" s="1" t="s">
        <v>61</v>
      </c>
      <c r="AD4192" s="1" t="s">
        <v>42</v>
      </c>
      <c r="AE4192" s="1" t="s">
        <v>31</v>
      </c>
    </row>
    <row r="4193" spans="1:31" x14ac:dyDescent="0.25">
      <c r="A4193" s="1" t="s">
        <v>8526</v>
      </c>
      <c r="B4193" s="1" t="str">
        <f>IF(COUNTIF($A$2:A4193,A4193)&gt;1,"Duplicate","Unique")</f>
        <v>Unique</v>
      </c>
      <c r="C4193" s="1" t="s">
        <v>8527</v>
      </c>
      <c r="D4193" s="1" t="s">
        <v>293</v>
      </c>
      <c r="E4193" s="1" t="str">
        <f t="shared" si="456"/>
        <v>Submitted</v>
      </c>
      <c r="F4193" s="1" t="s">
        <v>35</v>
      </c>
      <c r="G4193" s="1">
        <v>20</v>
      </c>
      <c r="H4193" s="1" t="s">
        <v>24</v>
      </c>
      <c r="I4193" s="1" t="s">
        <v>25</v>
      </c>
      <c r="J4193" s="1" t="s">
        <v>37</v>
      </c>
      <c r="K4193" s="4">
        <v>1974033</v>
      </c>
      <c r="L4193" s="4" t="str">
        <f t="shared" si="457"/>
        <v>Submitted</v>
      </c>
      <c r="M4193" s="1">
        <v>608</v>
      </c>
      <c r="N4193" s="1" t="str">
        <f t="shared" si="458"/>
        <v>low_risk</v>
      </c>
      <c r="O4193" s="1" t="str">
        <f t="shared" si="459"/>
        <v>Excellent</v>
      </c>
      <c r="P4193" s="1" t="str">
        <f t="shared" si="460"/>
        <v>Submitted</v>
      </c>
      <c r="Q4193" s="1" t="str">
        <f t="shared" si="461"/>
        <v>Valid</v>
      </c>
      <c r="R4193" s="1" t="s">
        <v>27</v>
      </c>
      <c r="S4193" s="4">
        <v>1304275</v>
      </c>
      <c r="T4193" s="1">
        <v>17.920000000000002</v>
      </c>
      <c r="U4193" s="1">
        <v>12</v>
      </c>
      <c r="V4193" s="1">
        <v>108689.58</v>
      </c>
      <c r="W4193" s="4">
        <f t="shared" si="462"/>
        <v>1947751.0752178761</v>
      </c>
      <c r="X4193" s="1" t="s">
        <v>105</v>
      </c>
      <c r="Y4193" s="1" t="s">
        <v>106</v>
      </c>
      <c r="Z4193" s="8">
        <v>49655</v>
      </c>
      <c r="AA4193" s="8" t="str">
        <f>TEXT(Table2[[#This Row],[Application_Date]],"yyy")</f>
        <v>2035</v>
      </c>
      <c r="AB4193" s="8" t="str">
        <f>TEXT(Table2[[#This Row],[Application_Date]],"mmmm")</f>
        <v>December</v>
      </c>
      <c r="AC4193" s="1" t="s">
        <v>61</v>
      </c>
      <c r="AD4193" s="1" t="s">
        <v>42</v>
      </c>
      <c r="AE4193" s="1" t="s">
        <v>43</v>
      </c>
    </row>
    <row r="4194" spans="1:31" x14ac:dyDescent="0.25">
      <c r="A4194" s="1" t="s">
        <v>8528</v>
      </c>
      <c r="B4194" s="1" t="str">
        <f>IF(COUNTIF($A$2:A4194,A4194)&gt;1,"Duplicate","Unique")</f>
        <v>Unique</v>
      </c>
      <c r="C4194" s="1" t="s">
        <v>8529</v>
      </c>
      <c r="D4194" s="1" t="s">
        <v>142</v>
      </c>
      <c r="E4194" s="1" t="str">
        <f t="shared" si="456"/>
        <v>Submitted</v>
      </c>
      <c r="F4194" s="1" t="s">
        <v>35</v>
      </c>
      <c r="G4194" s="1">
        <v>51</v>
      </c>
      <c r="H4194" s="1" t="s">
        <v>36</v>
      </c>
      <c r="I4194" s="1" t="s">
        <v>25</v>
      </c>
      <c r="J4194" s="1" t="s">
        <v>70</v>
      </c>
      <c r="K4194" s="4">
        <v>2187917</v>
      </c>
      <c r="L4194" s="4" t="str">
        <f t="shared" si="457"/>
        <v>Submitted</v>
      </c>
      <c r="M4194" s="1">
        <v>794</v>
      </c>
      <c r="N4194" s="1" t="str">
        <f t="shared" si="458"/>
        <v>medium_risk</v>
      </c>
      <c r="O4194" s="1" t="str">
        <f t="shared" si="459"/>
        <v>Excellent</v>
      </c>
      <c r="P4194" s="1" t="str">
        <f t="shared" si="460"/>
        <v>Submitted</v>
      </c>
      <c r="Q4194" s="1" t="str">
        <f t="shared" si="461"/>
        <v>Valid</v>
      </c>
      <c r="R4194" s="1" t="s">
        <v>27</v>
      </c>
      <c r="S4194" s="4">
        <v>331398</v>
      </c>
      <c r="T4194" s="1">
        <v>8.52</v>
      </c>
      <c r="U4194" s="1">
        <v>180</v>
      </c>
      <c r="V4194" s="1">
        <v>1841.1</v>
      </c>
      <c r="W4194" s="4">
        <f t="shared" si="462"/>
        <v>235292.58</v>
      </c>
      <c r="X4194" s="1" t="s">
        <v>39</v>
      </c>
      <c r="Y4194" s="1" t="s">
        <v>40</v>
      </c>
      <c r="Z4194" s="8">
        <v>49656</v>
      </c>
      <c r="AA4194" s="8" t="str">
        <f>TEXT(Table2[[#This Row],[Application_Date]],"yyy")</f>
        <v>2035</v>
      </c>
      <c r="AB4194" s="8" t="str">
        <f>TEXT(Table2[[#This Row],[Application_Date]],"mmmm")</f>
        <v>December</v>
      </c>
      <c r="AC4194" s="1" t="s">
        <v>41</v>
      </c>
      <c r="AD4194" s="1" t="s">
        <v>42</v>
      </c>
      <c r="AE4194" s="1" t="s">
        <v>31</v>
      </c>
    </row>
    <row r="4195" spans="1:31" x14ac:dyDescent="0.25">
      <c r="A4195" s="1" t="s">
        <v>8530</v>
      </c>
      <c r="B4195" s="1" t="str">
        <f>IF(COUNTIF($A$2:A4195,A4195)&gt;1,"Duplicate","Unique")</f>
        <v>Unique</v>
      </c>
      <c r="C4195" s="1" t="s">
        <v>8531</v>
      </c>
      <c r="D4195" s="1" t="s">
        <v>433</v>
      </c>
      <c r="E4195" s="1" t="str">
        <f t="shared" si="456"/>
        <v>Submitted</v>
      </c>
      <c r="F4195" s="1" t="s">
        <v>47</v>
      </c>
      <c r="G4195" s="1">
        <v>59</v>
      </c>
      <c r="H4195" s="1" t="s">
        <v>24</v>
      </c>
      <c r="I4195" s="1" t="s">
        <v>48</v>
      </c>
      <c r="J4195" s="1" t="s">
        <v>49</v>
      </c>
      <c r="K4195" s="4">
        <v>614735</v>
      </c>
      <c r="L4195" s="4" t="str">
        <f t="shared" si="457"/>
        <v>Submitted</v>
      </c>
      <c r="M4195" s="1">
        <v>631</v>
      </c>
      <c r="N4195" s="1" t="str">
        <f t="shared" si="458"/>
        <v>low_risk</v>
      </c>
      <c r="O4195" s="1" t="str">
        <f t="shared" si="459"/>
        <v>Excellent</v>
      </c>
      <c r="P4195" s="1" t="str">
        <f t="shared" si="460"/>
        <v>Submitted</v>
      </c>
      <c r="Q4195" s="1" t="str">
        <f t="shared" si="461"/>
        <v>Valid</v>
      </c>
      <c r="R4195" s="1" t="s">
        <v>82</v>
      </c>
      <c r="S4195" s="4">
        <v>738740</v>
      </c>
      <c r="T4195" s="1">
        <v>11.01</v>
      </c>
      <c r="U4195" s="1">
        <v>180</v>
      </c>
      <c r="V4195" s="1">
        <v>4104.1099999999997</v>
      </c>
      <c r="W4195" s="4">
        <f t="shared" si="462"/>
        <v>677793.95</v>
      </c>
      <c r="X4195" s="1" t="s">
        <v>50</v>
      </c>
      <c r="Y4195" s="1" t="s">
        <v>51</v>
      </c>
      <c r="Z4195" s="8">
        <v>49657</v>
      </c>
      <c r="AA4195" s="8" t="str">
        <f>TEXT(Table2[[#This Row],[Application_Date]],"yyy")</f>
        <v>2035</v>
      </c>
      <c r="AB4195" s="8" t="str">
        <f>TEXT(Table2[[#This Row],[Application_Date]],"mmmm")</f>
        <v>December</v>
      </c>
      <c r="AC4195" s="1" t="s">
        <v>41</v>
      </c>
      <c r="AD4195" s="1" t="s">
        <v>30</v>
      </c>
      <c r="AE4195" s="1" t="s">
        <v>62</v>
      </c>
    </row>
    <row r="4196" spans="1:31" x14ac:dyDescent="0.25">
      <c r="A4196" s="1" t="s">
        <v>8532</v>
      </c>
      <c r="B4196" s="1" t="str">
        <f>IF(COUNTIF($A$2:A4196,A4196)&gt;1,"Duplicate","Unique")</f>
        <v>Unique</v>
      </c>
      <c r="C4196" s="1" t="s">
        <v>8533</v>
      </c>
      <c r="D4196" s="1" t="s">
        <v>207</v>
      </c>
      <c r="E4196" s="1" t="str">
        <f t="shared" si="456"/>
        <v>Submitted</v>
      </c>
      <c r="F4196" s="1" t="s">
        <v>47</v>
      </c>
      <c r="G4196" s="1">
        <v>60</v>
      </c>
      <c r="H4196" s="1" t="s">
        <v>36</v>
      </c>
      <c r="I4196" s="1" t="s">
        <v>48</v>
      </c>
      <c r="J4196" s="1" t="s">
        <v>37</v>
      </c>
      <c r="K4196" s="4">
        <v>1540903</v>
      </c>
      <c r="L4196" s="4" t="str">
        <f t="shared" si="457"/>
        <v>Submitted</v>
      </c>
      <c r="M4196" s="1">
        <v>638</v>
      </c>
      <c r="N4196" s="1" t="str">
        <f t="shared" si="458"/>
        <v>low_risk</v>
      </c>
      <c r="O4196" s="1" t="str">
        <f t="shared" si="459"/>
        <v>Excellent</v>
      </c>
      <c r="P4196" s="1" t="str">
        <f t="shared" si="460"/>
        <v>Submitted</v>
      </c>
      <c r="Q4196" s="1" t="str">
        <f t="shared" si="461"/>
        <v>Valid</v>
      </c>
      <c r="R4196" s="1" t="s">
        <v>38</v>
      </c>
      <c r="S4196" s="4">
        <v>883788</v>
      </c>
      <c r="T4196" s="1">
        <v>18.93</v>
      </c>
      <c r="U4196" s="1">
        <v>180</v>
      </c>
      <c r="V4196" s="1">
        <v>4909.93</v>
      </c>
      <c r="W4196" s="4">
        <f t="shared" si="462"/>
        <v>1394175.5699999998</v>
      </c>
      <c r="X4196" s="1" t="s">
        <v>28</v>
      </c>
      <c r="Y4196" s="1" t="s">
        <v>29</v>
      </c>
      <c r="Z4196" s="8">
        <v>49658</v>
      </c>
      <c r="AA4196" s="8" t="str">
        <f>TEXT(Table2[[#This Row],[Application_Date]],"yyy")</f>
        <v>2035</v>
      </c>
      <c r="AB4196" s="8" t="str">
        <f>TEXT(Table2[[#This Row],[Application_Date]],"mmmm")</f>
        <v>December</v>
      </c>
      <c r="AC4196" s="1" t="s">
        <v>41</v>
      </c>
      <c r="AD4196" s="1" t="s">
        <v>42</v>
      </c>
      <c r="AE4196" s="1" t="s">
        <v>62</v>
      </c>
    </row>
    <row r="4197" spans="1:31" x14ac:dyDescent="0.25">
      <c r="A4197" s="1" t="s">
        <v>8534</v>
      </c>
      <c r="B4197" s="1" t="str">
        <f>IF(COUNTIF($A$2:A4197,A4197)&gt;1,"Duplicate","Unique")</f>
        <v>Unique</v>
      </c>
      <c r="C4197" s="1" t="s">
        <v>8535</v>
      </c>
      <c r="D4197" s="1" t="s">
        <v>293</v>
      </c>
      <c r="E4197" s="1" t="str">
        <f t="shared" si="456"/>
        <v>Submitted</v>
      </c>
      <c r="F4197" s="1" t="s">
        <v>35</v>
      </c>
      <c r="G4197" s="1">
        <v>63</v>
      </c>
      <c r="H4197" s="1" t="s">
        <v>24</v>
      </c>
      <c r="I4197" s="1" t="s">
        <v>48</v>
      </c>
      <c r="J4197" s="1" t="s">
        <v>49</v>
      </c>
      <c r="K4197" s="4">
        <v>1971457</v>
      </c>
      <c r="L4197" s="4" t="str">
        <f t="shared" si="457"/>
        <v>Submitted</v>
      </c>
      <c r="M4197" s="1">
        <v>741</v>
      </c>
      <c r="N4197" s="1" t="str">
        <f t="shared" si="458"/>
        <v>low_risk</v>
      </c>
      <c r="O4197" s="1" t="str">
        <f t="shared" si="459"/>
        <v>Excellent</v>
      </c>
      <c r="P4197" s="1" t="str">
        <f t="shared" si="460"/>
        <v>Submitted</v>
      </c>
      <c r="Q4197" s="1" t="str">
        <f t="shared" si="461"/>
        <v>Valid</v>
      </c>
      <c r="R4197" s="1" t="s">
        <v>70</v>
      </c>
      <c r="S4197" s="4">
        <v>137600</v>
      </c>
      <c r="T4197" s="1">
        <v>10.08</v>
      </c>
      <c r="U4197" s="1">
        <v>36</v>
      </c>
      <c r="V4197" s="1">
        <v>3822.22</v>
      </c>
      <c r="W4197" s="4">
        <f t="shared" si="462"/>
        <v>115584.00003384201</v>
      </c>
      <c r="X4197" s="1" t="s">
        <v>39</v>
      </c>
      <c r="Y4197" s="1" t="s">
        <v>40</v>
      </c>
      <c r="Z4197" s="8">
        <v>49659</v>
      </c>
      <c r="AA4197" s="8" t="str">
        <f>TEXT(Table2[[#This Row],[Application_Date]],"yyy")</f>
        <v>2035</v>
      </c>
      <c r="AB4197" s="8" t="str">
        <f>TEXT(Table2[[#This Row],[Application_Date]],"mmmm")</f>
        <v>December</v>
      </c>
      <c r="AC4197" s="1" t="s">
        <v>52</v>
      </c>
      <c r="AD4197" s="1" t="s">
        <v>42</v>
      </c>
      <c r="AE4197" s="1" t="s">
        <v>31</v>
      </c>
    </row>
    <row r="4198" spans="1:31" x14ac:dyDescent="0.25">
      <c r="A4198" s="1" t="s">
        <v>8536</v>
      </c>
      <c r="B4198" s="1" t="str">
        <f>IF(COUNTIF($A$2:A4198,A4198)&gt;1,"Duplicate","Unique")</f>
        <v>Unique</v>
      </c>
      <c r="C4198" s="1" t="s">
        <v>8537</v>
      </c>
      <c r="D4198" s="1" t="s">
        <v>55</v>
      </c>
      <c r="E4198" s="1" t="str">
        <f t="shared" si="456"/>
        <v>Submitted</v>
      </c>
      <c r="F4198" s="1" t="s">
        <v>35</v>
      </c>
      <c r="G4198" s="1">
        <v>62</v>
      </c>
      <c r="H4198" s="1" t="s">
        <v>24</v>
      </c>
      <c r="I4198" s="1" t="s">
        <v>48</v>
      </c>
      <c r="J4198" s="1" t="s">
        <v>49</v>
      </c>
      <c r="K4198" s="4">
        <v>1569358</v>
      </c>
      <c r="L4198" s="4" t="str">
        <f t="shared" si="457"/>
        <v>Submitted</v>
      </c>
      <c r="M4198" s="1">
        <v>697</v>
      </c>
      <c r="N4198" s="1" t="str">
        <f t="shared" si="458"/>
        <v>low_risk</v>
      </c>
      <c r="O4198" s="1" t="str">
        <f t="shared" si="459"/>
        <v>Excellent</v>
      </c>
      <c r="P4198" s="1" t="str">
        <f t="shared" si="460"/>
        <v>Submitted</v>
      </c>
      <c r="Q4198" s="1" t="str">
        <f t="shared" si="461"/>
        <v>Valid</v>
      </c>
      <c r="R4198" s="1" t="s">
        <v>82</v>
      </c>
      <c r="S4198" s="4">
        <v>4675238</v>
      </c>
      <c r="T4198" s="1">
        <v>13.23</v>
      </c>
      <c r="U4198" s="1">
        <v>36</v>
      </c>
      <c r="V4198" s="1">
        <v>129867.72</v>
      </c>
      <c r="W4198" s="4">
        <f t="shared" si="462"/>
        <v>5154449.8950124076</v>
      </c>
      <c r="X4198" s="1" t="s">
        <v>59</v>
      </c>
      <c r="Y4198" s="1" t="s">
        <v>60</v>
      </c>
      <c r="Z4198" s="8">
        <v>49660</v>
      </c>
      <c r="AA4198" s="8" t="str">
        <f>TEXT(Table2[[#This Row],[Application_Date]],"yyy")</f>
        <v>2035</v>
      </c>
      <c r="AB4198" s="8" t="str">
        <f>TEXT(Table2[[#This Row],[Application_Date]],"mmmm")</f>
        <v>December</v>
      </c>
      <c r="AC4198" s="1" t="s">
        <v>41</v>
      </c>
      <c r="AD4198" s="1" t="s">
        <v>30</v>
      </c>
      <c r="AE4198" s="1" t="s">
        <v>66</v>
      </c>
    </row>
    <row r="4199" spans="1:31" x14ac:dyDescent="0.25">
      <c r="A4199" s="1" t="s">
        <v>8538</v>
      </c>
      <c r="B4199" s="1" t="str">
        <f>IF(COUNTIF($A$2:A4199,A4199)&gt;1,"Duplicate","Unique")</f>
        <v>Unique</v>
      </c>
      <c r="C4199" s="1" t="s">
        <v>8539</v>
      </c>
      <c r="D4199" s="1" t="s">
        <v>262</v>
      </c>
      <c r="E4199" s="1" t="str">
        <f t="shared" si="456"/>
        <v>Submitted</v>
      </c>
      <c r="F4199" s="1" t="s">
        <v>35</v>
      </c>
      <c r="G4199" s="1">
        <v>61</v>
      </c>
      <c r="H4199" s="1" t="s">
        <v>36</v>
      </c>
      <c r="I4199" s="1" t="s">
        <v>25</v>
      </c>
      <c r="J4199" s="1" t="s">
        <v>26</v>
      </c>
      <c r="K4199" s="4">
        <v>2258435</v>
      </c>
      <c r="L4199" s="4" t="str">
        <f t="shared" si="457"/>
        <v>Submitted</v>
      </c>
      <c r="M4199" s="1">
        <v>766</v>
      </c>
      <c r="N4199" s="1" t="str">
        <f t="shared" si="458"/>
        <v>medium_risk</v>
      </c>
      <c r="O4199" s="1" t="str">
        <f t="shared" si="459"/>
        <v>Excellent</v>
      </c>
      <c r="P4199" s="1" t="str">
        <f t="shared" si="460"/>
        <v>Submitted</v>
      </c>
      <c r="Q4199" s="1" t="str">
        <f t="shared" si="461"/>
        <v>Valid</v>
      </c>
      <c r="R4199" s="1" t="s">
        <v>27</v>
      </c>
      <c r="S4199" s="4">
        <v>577586</v>
      </c>
      <c r="T4199" s="1">
        <v>14.82</v>
      </c>
      <c r="U4199" s="1">
        <v>12</v>
      </c>
      <c r="V4199" s="1">
        <v>48132.17</v>
      </c>
      <c r="W4199" s="4">
        <f t="shared" si="462"/>
        <v>713364.62781790341</v>
      </c>
      <c r="X4199" s="1" t="s">
        <v>39</v>
      </c>
      <c r="Y4199" s="1" t="s">
        <v>40</v>
      </c>
      <c r="Z4199" s="8">
        <v>49661</v>
      </c>
      <c r="AA4199" s="8" t="str">
        <f>TEXT(Table2[[#This Row],[Application_Date]],"yyy")</f>
        <v>2035</v>
      </c>
      <c r="AB4199" s="8" t="str">
        <f>TEXT(Table2[[#This Row],[Application_Date]],"mmmm")</f>
        <v>December</v>
      </c>
      <c r="AC4199" s="1" t="s">
        <v>61</v>
      </c>
      <c r="AD4199" s="1" t="s">
        <v>42</v>
      </c>
      <c r="AE4199" s="1" t="s">
        <v>66</v>
      </c>
    </row>
    <row r="4200" spans="1:31" x14ac:dyDescent="0.25">
      <c r="A4200" s="1" t="s">
        <v>8540</v>
      </c>
      <c r="B4200" s="1" t="str">
        <f>IF(COUNTIF($A$2:A4200,A4200)&gt;1,"Duplicate","Unique")</f>
        <v>Unique</v>
      </c>
      <c r="C4200" s="1" t="s">
        <v>8541</v>
      </c>
      <c r="D4200" s="1">
        <v>0</v>
      </c>
      <c r="E4200" s="1" t="str">
        <f t="shared" si="456"/>
        <v>Submitted</v>
      </c>
      <c r="F4200" s="1" t="s">
        <v>35</v>
      </c>
      <c r="G4200" s="1">
        <v>59</v>
      </c>
      <c r="H4200" s="1" t="s">
        <v>36</v>
      </c>
      <c r="I4200" s="1" t="s">
        <v>25</v>
      </c>
      <c r="J4200" s="1" t="s">
        <v>37</v>
      </c>
      <c r="K4200" s="4">
        <v>1288720</v>
      </c>
      <c r="L4200" s="4" t="str">
        <f t="shared" si="457"/>
        <v>Submitted</v>
      </c>
      <c r="M4200" s="1">
        <v>803</v>
      </c>
      <c r="N4200" s="1" t="str">
        <f t="shared" si="458"/>
        <v>medium_risk</v>
      </c>
      <c r="O4200" s="1" t="str">
        <f t="shared" si="459"/>
        <v>Excellent</v>
      </c>
      <c r="P4200" s="1" t="str">
        <f t="shared" si="460"/>
        <v>Submitted</v>
      </c>
      <c r="Q4200" s="1" t="str">
        <f t="shared" si="461"/>
        <v>Valid</v>
      </c>
      <c r="R4200" s="1" t="s">
        <v>82</v>
      </c>
      <c r="S4200" s="4">
        <v>2130775</v>
      </c>
      <c r="T4200" s="1">
        <v>15.92</v>
      </c>
      <c r="U4200" s="1">
        <v>24</v>
      </c>
      <c r="V4200" s="1">
        <v>88782.29</v>
      </c>
      <c r="W4200" s="4">
        <f t="shared" si="462"/>
        <v>2826828.171130206</v>
      </c>
      <c r="X4200" s="1" t="s">
        <v>39</v>
      </c>
      <c r="Y4200" s="1" t="s">
        <v>40</v>
      </c>
      <c r="Z4200" s="8">
        <v>49662</v>
      </c>
      <c r="AA4200" s="8" t="str">
        <f>TEXT(Table2[[#This Row],[Application_Date]],"yyy")</f>
        <v>2035</v>
      </c>
      <c r="AB4200" s="8" t="str">
        <f>TEXT(Table2[[#This Row],[Application_Date]],"mmmm")</f>
        <v>December</v>
      </c>
      <c r="AC4200" s="1" t="s">
        <v>41</v>
      </c>
      <c r="AD4200" s="1" t="s">
        <v>30</v>
      </c>
      <c r="AE4200" s="1" t="s">
        <v>62</v>
      </c>
    </row>
    <row r="4201" spans="1:31" x14ac:dyDescent="0.25">
      <c r="A4201" s="1" t="s">
        <v>8542</v>
      </c>
      <c r="B4201" s="1" t="str">
        <f>IF(COUNTIF($A$2:A4201,A4201)&gt;1,"Duplicate","Unique")</f>
        <v>Unique</v>
      </c>
      <c r="C4201" s="1" t="s">
        <v>8543</v>
      </c>
      <c r="D4201" s="1" t="s">
        <v>94</v>
      </c>
      <c r="E4201" s="1" t="str">
        <f t="shared" si="456"/>
        <v>Submitted</v>
      </c>
      <c r="F4201" s="1" t="s">
        <v>47</v>
      </c>
      <c r="G4201" s="1">
        <v>64</v>
      </c>
      <c r="H4201" s="1" t="s">
        <v>24</v>
      </c>
      <c r="I4201" s="1" t="s">
        <v>25</v>
      </c>
      <c r="J4201" s="1" t="s">
        <v>26</v>
      </c>
      <c r="K4201" s="4">
        <v>1283041</v>
      </c>
      <c r="L4201" s="4" t="str">
        <f t="shared" si="457"/>
        <v>Submitted</v>
      </c>
      <c r="M4201" s="1">
        <v>699</v>
      </c>
      <c r="N4201" s="1" t="str">
        <f t="shared" si="458"/>
        <v>low_risk</v>
      </c>
      <c r="O4201" s="1" t="str">
        <f t="shared" si="459"/>
        <v>Excellent</v>
      </c>
      <c r="P4201" s="1" t="str">
        <f t="shared" si="460"/>
        <v>Submitted</v>
      </c>
      <c r="Q4201" s="1" t="str">
        <f t="shared" si="461"/>
        <v>Valid</v>
      </c>
      <c r="R4201" s="1" t="s">
        <v>6</v>
      </c>
      <c r="S4201" s="4">
        <v>2616683</v>
      </c>
      <c r="T4201" s="1">
        <v>11.48</v>
      </c>
      <c r="U4201" s="1">
        <v>120</v>
      </c>
      <c r="V4201" s="1">
        <v>21805.69</v>
      </c>
      <c r="W4201" s="4">
        <f t="shared" si="462"/>
        <v>2503293.4033333333</v>
      </c>
      <c r="X4201" s="1" t="s">
        <v>39</v>
      </c>
      <c r="Y4201" s="1" t="s">
        <v>40</v>
      </c>
      <c r="Z4201" s="8">
        <v>49663</v>
      </c>
      <c r="AA4201" s="8" t="str">
        <f>TEXT(Table2[[#This Row],[Application_Date]],"yyy")</f>
        <v>2035</v>
      </c>
      <c r="AB4201" s="8" t="str">
        <f>TEXT(Table2[[#This Row],[Application_Date]],"mmmm")</f>
        <v>December</v>
      </c>
      <c r="AC4201" s="1" t="s">
        <v>61</v>
      </c>
      <c r="AD4201" s="1" t="s">
        <v>30</v>
      </c>
      <c r="AE4201" s="1" t="s">
        <v>66</v>
      </c>
    </row>
    <row r="4202" spans="1:31" x14ac:dyDescent="0.25">
      <c r="A4202" s="1" t="s">
        <v>8544</v>
      </c>
      <c r="B4202" s="1" t="str">
        <f>IF(COUNTIF($A$2:A4202,A4202)&gt;1,"Duplicate","Unique")</f>
        <v>Unique</v>
      </c>
      <c r="C4202" s="1" t="s">
        <v>8545</v>
      </c>
      <c r="D4202" s="1" t="s">
        <v>99</v>
      </c>
      <c r="E4202" s="1" t="str">
        <f t="shared" si="456"/>
        <v>Submitted</v>
      </c>
      <c r="F4202" s="1" t="s">
        <v>35</v>
      </c>
      <c r="G4202" s="1">
        <v>61</v>
      </c>
      <c r="H4202" s="1" t="s">
        <v>24</v>
      </c>
      <c r="I4202" s="1" t="s">
        <v>25</v>
      </c>
      <c r="J4202" s="1" t="s">
        <v>26</v>
      </c>
      <c r="K4202" s="4">
        <v>322223</v>
      </c>
      <c r="L4202" s="4" t="str">
        <f t="shared" si="457"/>
        <v>Submitted</v>
      </c>
      <c r="M4202" s="1">
        <v>854</v>
      </c>
      <c r="N4202" s="1" t="str">
        <f t="shared" si="458"/>
        <v>medium_risk</v>
      </c>
      <c r="O4202" s="1" t="str">
        <f t="shared" si="459"/>
        <v>Excellent</v>
      </c>
      <c r="P4202" s="1" t="str">
        <f t="shared" si="460"/>
        <v>Submitted</v>
      </c>
      <c r="Q4202" s="1" t="str">
        <f t="shared" si="461"/>
        <v>Valid</v>
      </c>
      <c r="R4202" s="1" t="s">
        <v>38</v>
      </c>
      <c r="S4202" s="4">
        <v>557386</v>
      </c>
      <c r="T4202" s="1">
        <v>16.809999999999999</v>
      </c>
      <c r="U4202" s="1">
        <v>24</v>
      </c>
      <c r="V4202" s="1">
        <v>23224.42</v>
      </c>
      <c r="W4202" s="4">
        <f t="shared" si="462"/>
        <v>780804.8889139028</v>
      </c>
      <c r="X4202" s="1" t="s">
        <v>50</v>
      </c>
      <c r="Y4202" s="1" t="s">
        <v>51</v>
      </c>
      <c r="Z4202" s="8">
        <v>49664</v>
      </c>
      <c r="AA4202" s="8" t="str">
        <f>TEXT(Table2[[#This Row],[Application_Date]],"yyy")</f>
        <v>2035</v>
      </c>
      <c r="AB4202" s="8" t="str">
        <f>TEXT(Table2[[#This Row],[Application_Date]],"mmmm")</f>
        <v>December</v>
      </c>
      <c r="AC4202" s="1" t="s">
        <v>61</v>
      </c>
      <c r="AD4202" s="1" t="s">
        <v>30</v>
      </c>
      <c r="AE4202" s="1" t="s">
        <v>62</v>
      </c>
    </row>
    <row r="4203" spans="1:31" x14ac:dyDescent="0.25">
      <c r="A4203" s="1" t="s">
        <v>8546</v>
      </c>
      <c r="B4203" s="1" t="str">
        <f>IF(COUNTIF($A$2:A4203,A4203)&gt;1,"Duplicate","Unique")</f>
        <v>Unique</v>
      </c>
      <c r="C4203" s="1" t="s">
        <v>8547</v>
      </c>
      <c r="D4203" s="1" t="s">
        <v>109</v>
      </c>
      <c r="E4203" s="1" t="str">
        <f t="shared" si="456"/>
        <v>Submitted</v>
      </c>
      <c r="F4203" s="1" t="s">
        <v>47</v>
      </c>
      <c r="G4203" s="1">
        <v>59</v>
      </c>
      <c r="H4203" s="1" t="s">
        <v>24</v>
      </c>
      <c r="I4203" s="1" t="s">
        <v>25</v>
      </c>
      <c r="J4203" s="1" t="s">
        <v>37</v>
      </c>
      <c r="K4203" s="4">
        <v>1813912</v>
      </c>
      <c r="L4203" s="4" t="str">
        <f t="shared" si="457"/>
        <v>Submitted</v>
      </c>
      <c r="M4203" s="1">
        <v>661</v>
      </c>
      <c r="N4203" s="1" t="str">
        <f t="shared" si="458"/>
        <v>low_risk</v>
      </c>
      <c r="O4203" s="1" t="str">
        <f t="shared" si="459"/>
        <v>Excellent</v>
      </c>
      <c r="P4203" s="1" t="str">
        <f t="shared" si="460"/>
        <v>Submitted</v>
      </c>
      <c r="Q4203" s="1" t="str">
        <f t="shared" si="461"/>
        <v>Valid</v>
      </c>
      <c r="R4203" s="1" t="s">
        <v>6</v>
      </c>
      <c r="S4203" s="4">
        <v>2835887</v>
      </c>
      <c r="T4203" s="1">
        <v>8.11</v>
      </c>
      <c r="U4203" s="1">
        <v>120</v>
      </c>
      <c r="V4203" s="1">
        <v>23632.39</v>
      </c>
      <c r="W4203" s="4">
        <f t="shared" si="462"/>
        <v>1916586.9641666666</v>
      </c>
      <c r="X4203" s="1" t="s">
        <v>85</v>
      </c>
      <c r="Y4203" s="1" t="s">
        <v>86</v>
      </c>
      <c r="Z4203" s="8">
        <v>49665</v>
      </c>
      <c r="AA4203" s="8" t="str">
        <f>TEXT(Table2[[#This Row],[Application_Date]],"yyy")</f>
        <v>2035</v>
      </c>
      <c r="AB4203" s="8" t="str">
        <f>TEXT(Table2[[#This Row],[Application_Date]],"mmmm")</f>
        <v>December</v>
      </c>
      <c r="AC4203" s="1" t="s">
        <v>61</v>
      </c>
      <c r="AD4203" s="1" t="s">
        <v>42</v>
      </c>
      <c r="AE4203" s="1" t="s">
        <v>31</v>
      </c>
    </row>
    <row r="4204" spans="1:31" x14ac:dyDescent="0.25">
      <c r="A4204" s="1" t="s">
        <v>8548</v>
      </c>
      <c r="B4204" s="1" t="str">
        <f>IF(COUNTIF($A$2:A4204,A4204)&gt;1,"Duplicate","Unique")</f>
        <v>Unique</v>
      </c>
      <c r="C4204" s="1" t="s">
        <v>8549</v>
      </c>
      <c r="D4204" s="1" t="s">
        <v>109</v>
      </c>
      <c r="E4204" s="1" t="str">
        <f t="shared" si="456"/>
        <v>Submitted</v>
      </c>
      <c r="F4204" s="1" t="s">
        <v>35</v>
      </c>
      <c r="G4204" s="1">
        <v>25</v>
      </c>
      <c r="H4204" s="1" t="s">
        <v>24</v>
      </c>
      <c r="I4204" s="1" t="s">
        <v>25</v>
      </c>
      <c r="J4204" s="1" t="s">
        <v>26</v>
      </c>
      <c r="K4204" s="4">
        <v>0</v>
      </c>
      <c r="L4204" s="4" t="str">
        <f t="shared" si="457"/>
        <v>Submitted</v>
      </c>
      <c r="M4204" s="1">
        <v>588</v>
      </c>
      <c r="N4204" s="1" t="str">
        <f t="shared" si="458"/>
        <v>High_risk</v>
      </c>
      <c r="O4204" s="1" t="str">
        <f t="shared" si="459"/>
        <v>Excellent</v>
      </c>
      <c r="P4204" s="1" t="str">
        <f t="shared" si="460"/>
        <v>Submitted</v>
      </c>
      <c r="Q4204" s="1" t="str">
        <f t="shared" si="461"/>
        <v>Valid</v>
      </c>
      <c r="R4204" s="1" t="s">
        <v>70</v>
      </c>
      <c r="S4204" s="4">
        <v>374684</v>
      </c>
      <c r="T4204" s="1">
        <v>17.03</v>
      </c>
      <c r="U4204" s="1">
        <v>36</v>
      </c>
      <c r="V4204" s="1">
        <v>10407.89</v>
      </c>
      <c r="W4204" s="4">
        <f t="shared" si="462"/>
        <v>531739.04333334148</v>
      </c>
      <c r="X4204" s="1" t="s">
        <v>105</v>
      </c>
      <c r="Y4204" s="1" t="s">
        <v>106</v>
      </c>
      <c r="Z4204" s="8">
        <v>49666</v>
      </c>
      <c r="AA4204" s="8" t="str">
        <f>TEXT(Table2[[#This Row],[Application_Date]],"yyy")</f>
        <v>2035</v>
      </c>
      <c r="AB4204" s="8" t="str">
        <f>TEXT(Table2[[#This Row],[Application_Date]],"mmmm")</f>
        <v>December</v>
      </c>
      <c r="AC4204" s="1" t="s">
        <v>52</v>
      </c>
      <c r="AD4204" s="1" t="s">
        <v>30</v>
      </c>
      <c r="AE4204" s="1" t="s">
        <v>62</v>
      </c>
    </row>
    <row r="4205" spans="1:31" x14ac:dyDescent="0.25">
      <c r="A4205" s="1" t="s">
        <v>8550</v>
      </c>
      <c r="B4205" s="1" t="str">
        <f>IF(COUNTIF($A$2:A4205,A4205)&gt;1,"Duplicate","Unique")</f>
        <v>Unique</v>
      </c>
      <c r="C4205" s="1" t="s">
        <v>8551</v>
      </c>
      <c r="D4205" s="1" t="s">
        <v>148</v>
      </c>
      <c r="E4205" s="1" t="str">
        <f t="shared" si="456"/>
        <v>Submitted</v>
      </c>
      <c r="F4205" s="1" t="s">
        <v>47</v>
      </c>
      <c r="G4205" s="1">
        <v>42</v>
      </c>
      <c r="H4205" s="1" t="s">
        <v>36</v>
      </c>
      <c r="I4205" s="1" t="s">
        <v>25</v>
      </c>
      <c r="J4205" s="1" t="s">
        <v>37</v>
      </c>
      <c r="K4205" s="4">
        <v>1359385</v>
      </c>
      <c r="L4205" s="4" t="str">
        <f t="shared" si="457"/>
        <v>Submitted</v>
      </c>
      <c r="M4205" s="1">
        <v>698</v>
      </c>
      <c r="N4205" s="1" t="str">
        <f t="shared" si="458"/>
        <v>low_risk</v>
      </c>
      <c r="O4205" s="1" t="str">
        <f t="shared" si="459"/>
        <v>Excellent</v>
      </c>
      <c r="P4205" s="1" t="str">
        <f t="shared" si="460"/>
        <v>Submitted</v>
      </c>
      <c r="Q4205" s="1" t="str">
        <f t="shared" si="461"/>
        <v>Valid</v>
      </c>
      <c r="R4205" s="1" t="s">
        <v>27</v>
      </c>
      <c r="S4205" s="4">
        <v>926210</v>
      </c>
      <c r="T4205" s="1">
        <v>17.32</v>
      </c>
      <c r="U4205" s="1">
        <v>36</v>
      </c>
      <c r="V4205" s="1">
        <v>25728.06</v>
      </c>
      <c r="W4205" s="4">
        <f t="shared" si="462"/>
        <v>1336829.766666681</v>
      </c>
      <c r="X4205" s="1" t="s">
        <v>39</v>
      </c>
      <c r="Y4205" s="1" t="s">
        <v>40</v>
      </c>
      <c r="Z4205" s="8">
        <v>49667</v>
      </c>
      <c r="AA4205" s="8" t="str">
        <f>TEXT(Table2[[#This Row],[Application_Date]],"yyy")</f>
        <v>2035</v>
      </c>
      <c r="AB4205" s="8" t="str">
        <f>TEXT(Table2[[#This Row],[Application_Date]],"mmmm")</f>
        <v>December</v>
      </c>
      <c r="AC4205" s="1" t="s">
        <v>61</v>
      </c>
      <c r="AD4205" s="1" t="s">
        <v>30</v>
      </c>
      <c r="AE4205" s="1" t="s">
        <v>62</v>
      </c>
    </row>
    <row r="4206" spans="1:31" x14ac:dyDescent="0.25">
      <c r="A4206" s="1" t="s">
        <v>8552</v>
      </c>
      <c r="B4206" s="1" t="str">
        <f>IF(COUNTIF($A$2:A4206,A4206)&gt;1,"Duplicate","Unique")</f>
        <v>Unique</v>
      </c>
      <c r="C4206" s="1" t="s">
        <v>8553</v>
      </c>
      <c r="D4206" s="1" t="s">
        <v>406</v>
      </c>
      <c r="E4206" s="1" t="str">
        <f t="shared" si="456"/>
        <v>Submitted</v>
      </c>
      <c r="F4206" s="1" t="s">
        <v>47</v>
      </c>
      <c r="G4206" s="1">
        <v>45</v>
      </c>
      <c r="H4206" s="1" t="s">
        <v>24</v>
      </c>
      <c r="I4206" s="1" t="s">
        <v>25</v>
      </c>
      <c r="J4206" s="1" t="s">
        <v>49</v>
      </c>
      <c r="K4206" s="4">
        <v>885580</v>
      </c>
      <c r="L4206" s="4" t="str">
        <f t="shared" si="457"/>
        <v>Submitted</v>
      </c>
      <c r="M4206" s="1">
        <v>391</v>
      </c>
      <c r="N4206" s="1" t="str">
        <f t="shared" si="458"/>
        <v>High_risk</v>
      </c>
      <c r="O4206" s="1" t="str">
        <f t="shared" si="459"/>
        <v>Excellent</v>
      </c>
      <c r="P4206" s="1" t="str">
        <f t="shared" si="460"/>
        <v>Submitted</v>
      </c>
      <c r="Q4206" s="1" t="str">
        <f t="shared" si="461"/>
        <v>Valid</v>
      </c>
      <c r="R4206" s="1" t="s">
        <v>6</v>
      </c>
      <c r="S4206" s="4">
        <v>4628724</v>
      </c>
      <c r="T4206" s="1">
        <v>9.11</v>
      </c>
      <c r="U4206" s="1">
        <v>180</v>
      </c>
      <c r="V4206" s="1">
        <v>25715.13</v>
      </c>
      <c r="W4206" s="4">
        <f t="shared" si="462"/>
        <v>3513972.9699999997</v>
      </c>
      <c r="X4206" s="1" t="s">
        <v>28</v>
      </c>
      <c r="Y4206" s="1" t="s">
        <v>29</v>
      </c>
      <c r="Z4206" s="8">
        <v>49668</v>
      </c>
      <c r="AA4206" s="8" t="str">
        <f>TEXT(Table2[[#This Row],[Application_Date]],"yyy")</f>
        <v>2035</v>
      </c>
      <c r="AB4206" s="8" t="str">
        <f>TEXT(Table2[[#This Row],[Application_Date]],"mmmm")</f>
        <v>December</v>
      </c>
      <c r="AC4206" s="1" t="s">
        <v>61</v>
      </c>
      <c r="AD4206" s="1" t="s">
        <v>30</v>
      </c>
      <c r="AE4206" s="1" t="s">
        <v>62</v>
      </c>
    </row>
    <row r="4207" spans="1:31" x14ac:dyDescent="0.25">
      <c r="A4207" s="1" t="s">
        <v>8554</v>
      </c>
      <c r="B4207" s="1" t="str">
        <f>IF(COUNTIF($A$2:A4207,A4207)&gt;1,"Duplicate","Unique")</f>
        <v>Unique</v>
      </c>
      <c r="C4207" s="1" t="s">
        <v>8555</v>
      </c>
      <c r="D4207" s="1" t="s">
        <v>55</v>
      </c>
      <c r="E4207" s="1" t="str">
        <f t="shared" si="456"/>
        <v>Submitted</v>
      </c>
      <c r="F4207" s="1" t="s">
        <v>47</v>
      </c>
      <c r="G4207" s="1">
        <v>44</v>
      </c>
      <c r="H4207" s="1" t="s">
        <v>24</v>
      </c>
      <c r="I4207" s="1" t="s">
        <v>25</v>
      </c>
      <c r="J4207" s="1" t="s">
        <v>37</v>
      </c>
      <c r="K4207" s="4">
        <v>1834485</v>
      </c>
      <c r="L4207" s="4" t="str">
        <f t="shared" si="457"/>
        <v>Submitted</v>
      </c>
      <c r="M4207" s="1">
        <v>863</v>
      </c>
      <c r="N4207" s="1" t="str">
        <f t="shared" si="458"/>
        <v>medium_risk</v>
      </c>
      <c r="O4207" s="1" t="str">
        <f t="shared" si="459"/>
        <v>Excellent</v>
      </c>
      <c r="P4207" s="1" t="str">
        <f t="shared" si="460"/>
        <v>Submitted</v>
      </c>
      <c r="Q4207" s="1" t="str">
        <f t="shared" si="461"/>
        <v>Valid</v>
      </c>
      <c r="R4207" s="1" t="s">
        <v>6</v>
      </c>
      <c r="S4207" s="4">
        <v>1269670</v>
      </c>
      <c r="T4207" s="1">
        <v>13.96</v>
      </c>
      <c r="U4207" s="1">
        <v>12</v>
      </c>
      <c r="V4207" s="1">
        <v>105805.83</v>
      </c>
      <c r="W4207" s="4">
        <f t="shared" si="462"/>
        <v>1477190.0235372791</v>
      </c>
      <c r="X4207" s="1" t="s">
        <v>59</v>
      </c>
      <c r="Y4207" s="1" t="s">
        <v>60</v>
      </c>
      <c r="Z4207" s="8">
        <v>49669</v>
      </c>
      <c r="AA4207" s="8" t="str">
        <f>TEXT(Table2[[#This Row],[Application_Date]],"yyy")</f>
        <v>2035</v>
      </c>
      <c r="AB4207" s="8" t="str">
        <f>TEXT(Table2[[#This Row],[Application_Date]],"mmmm")</f>
        <v>December</v>
      </c>
      <c r="AC4207" s="1" t="s">
        <v>41</v>
      </c>
      <c r="AD4207" s="1" t="s">
        <v>30</v>
      </c>
      <c r="AE4207" s="1" t="s">
        <v>43</v>
      </c>
    </row>
    <row r="4208" spans="1:31" x14ac:dyDescent="0.25">
      <c r="A4208" s="1" t="s">
        <v>8556</v>
      </c>
      <c r="B4208" s="1" t="str">
        <f>IF(COUNTIF($A$2:A4208,A4208)&gt;1,"Duplicate","Unique")</f>
        <v>Unique</v>
      </c>
      <c r="C4208" s="1" t="s">
        <v>8557</v>
      </c>
      <c r="D4208" s="1" t="s">
        <v>366</v>
      </c>
      <c r="E4208" s="1" t="str">
        <f t="shared" si="456"/>
        <v>Submitted</v>
      </c>
      <c r="F4208" s="1" t="s">
        <v>47</v>
      </c>
      <c r="G4208" s="1">
        <v>36</v>
      </c>
      <c r="H4208" s="1" t="s">
        <v>24</v>
      </c>
      <c r="I4208" s="1" t="s">
        <v>25</v>
      </c>
      <c r="J4208" s="1" t="s">
        <v>70</v>
      </c>
      <c r="K4208" s="4">
        <v>2386131</v>
      </c>
      <c r="L4208" s="4" t="str">
        <f t="shared" si="457"/>
        <v>Submitted</v>
      </c>
      <c r="M4208" s="1">
        <v>577</v>
      </c>
      <c r="N4208" s="1" t="str">
        <f t="shared" si="458"/>
        <v>High_risk</v>
      </c>
      <c r="O4208" s="1" t="str">
        <f t="shared" si="459"/>
        <v>Excellent</v>
      </c>
      <c r="P4208" s="1" t="str">
        <f t="shared" si="460"/>
        <v>Submitted</v>
      </c>
      <c r="Q4208" s="1" t="str">
        <f t="shared" si="461"/>
        <v>Valid</v>
      </c>
      <c r="R4208" s="1" t="s">
        <v>82</v>
      </c>
      <c r="S4208" s="4">
        <v>2101706</v>
      </c>
      <c r="T4208" s="1">
        <v>9.93</v>
      </c>
      <c r="U4208" s="1">
        <v>24</v>
      </c>
      <c r="V4208" s="1">
        <v>87571.08</v>
      </c>
      <c r="W4208" s="4">
        <f t="shared" si="462"/>
        <v>1739162.6181563439</v>
      </c>
      <c r="X4208" s="1" t="s">
        <v>28</v>
      </c>
      <c r="Y4208" s="1" t="s">
        <v>29</v>
      </c>
      <c r="Z4208" s="8">
        <v>49670</v>
      </c>
      <c r="AA4208" s="8" t="str">
        <f>TEXT(Table2[[#This Row],[Application_Date]],"yyy")</f>
        <v>2035</v>
      </c>
      <c r="AB4208" s="8" t="str">
        <f>TEXT(Table2[[#This Row],[Application_Date]],"mmmm")</f>
        <v>December</v>
      </c>
      <c r="AC4208" s="1" t="s">
        <v>61</v>
      </c>
      <c r="AD4208" s="1" t="s">
        <v>30</v>
      </c>
      <c r="AE4208" s="1" t="s">
        <v>62</v>
      </c>
    </row>
    <row r="4209" spans="1:31" x14ac:dyDescent="0.25">
      <c r="A4209" s="1" t="s">
        <v>8558</v>
      </c>
      <c r="B4209" s="1" t="str">
        <f>IF(COUNTIF($A$2:A4209,A4209)&gt;1,"Duplicate","Unique")</f>
        <v>Unique</v>
      </c>
      <c r="C4209" s="1" t="s">
        <v>8559</v>
      </c>
      <c r="D4209" s="1" t="s">
        <v>139</v>
      </c>
      <c r="E4209" s="1" t="str">
        <f t="shared" si="456"/>
        <v>Submitted</v>
      </c>
      <c r="F4209" s="1" t="s">
        <v>47</v>
      </c>
      <c r="G4209" s="1">
        <v>49</v>
      </c>
      <c r="H4209" s="1" t="s">
        <v>36</v>
      </c>
      <c r="I4209" s="1" t="s">
        <v>25</v>
      </c>
      <c r="J4209" s="1" t="s">
        <v>37</v>
      </c>
      <c r="K4209" s="4">
        <v>-50000</v>
      </c>
      <c r="L4209" s="4" t="str">
        <f t="shared" si="457"/>
        <v>Submitted</v>
      </c>
      <c r="M4209" s="1">
        <v>443</v>
      </c>
      <c r="N4209" s="1" t="str">
        <f t="shared" si="458"/>
        <v>High_risk</v>
      </c>
      <c r="O4209" s="1" t="str">
        <f t="shared" si="459"/>
        <v>Excellent</v>
      </c>
      <c r="P4209" s="1" t="str">
        <f t="shared" si="460"/>
        <v>Submitted</v>
      </c>
      <c r="Q4209" s="1" t="str">
        <f t="shared" si="461"/>
        <v>Valid</v>
      </c>
      <c r="R4209" s="1" t="s">
        <v>6</v>
      </c>
      <c r="S4209" s="4">
        <v>2653348</v>
      </c>
      <c r="T4209" s="1">
        <v>14.41</v>
      </c>
      <c r="U4209" s="1">
        <v>180</v>
      </c>
      <c r="V4209" s="1">
        <v>14740.82</v>
      </c>
      <c r="W4209" s="4">
        <f t="shared" si="462"/>
        <v>3186228.7233333336</v>
      </c>
      <c r="X4209" s="1" t="s">
        <v>105</v>
      </c>
      <c r="Y4209" s="1" t="s">
        <v>106</v>
      </c>
      <c r="Z4209" s="8">
        <v>49671</v>
      </c>
      <c r="AA4209" s="8" t="str">
        <f>TEXT(Table2[[#This Row],[Application_Date]],"yyy")</f>
        <v>2035</v>
      </c>
      <c r="AB4209" s="8" t="str">
        <f>TEXT(Table2[[#This Row],[Application_Date]],"mmmm")</f>
        <v>December</v>
      </c>
      <c r="AC4209" s="1" t="s">
        <v>61</v>
      </c>
      <c r="AD4209" s="1" t="s">
        <v>30</v>
      </c>
      <c r="AE4209" s="1" t="s">
        <v>31</v>
      </c>
    </row>
    <row r="4210" spans="1:31" x14ac:dyDescent="0.25">
      <c r="A4210" s="1" t="s">
        <v>8560</v>
      </c>
      <c r="B4210" s="1" t="str">
        <f>IF(COUNTIF($A$2:A4210,A4210)&gt;1,"Duplicate","Unique")</f>
        <v>Unique</v>
      </c>
      <c r="C4210" s="1" t="s">
        <v>8561</v>
      </c>
      <c r="D4210" s="1" t="s">
        <v>638</v>
      </c>
      <c r="E4210" s="1" t="str">
        <f t="shared" si="456"/>
        <v>Submitted</v>
      </c>
      <c r="F4210" s="1" t="s">
        <v>35</v>
      </c>
      <c r="G4210" s="1">
        <v>39</v>
      </c>
      <c r="H4210" s="1" t="s">
        <v>24</v>
      </c>
      <c r="I4210" s="1" t="s">
        <v>25</v>
      </c>
      <c r="J4210" s="1" t="s">
        <v>26</v>
      </c>
      <c r="K4210" s="4">
        <v>2304788</v>
      </c>
      <c r="L4210" s="4" t="str">
        <f t="shared" si="457"/>
        <v>Submitted</v>
      </c>
      <c r="M4210" s="1">
        <v>773</v>
      </c>
      <c r="N4210" s="1" t="str">
        <f t="shared" si="458"/>
        <v>medium_risk</v>
      </c>
      <c r="O4210" s="1" t="str">
        <f t="shared" si="459"/>
        <v>Excellent</v>
      </c>
      <c r="P4210" s="1" t="str">
        <f t="shared" si="460"/>
        <v>Submitted</v>
      </c>
      <c r="Q4210" s="1" t="str">
        <f t="shared" si="461"/>
        <v>Valid</v>
      </c>
      <c r="R4210" s="1" t="s">
        <v>38</v>
      </c>
      <c r="S4210" s="4">
        <v>4062196</v>
      </c>
      <c r="T4210" s="1">
        <v>13.95</v>
      </c>
      <c r="U4210" s="1">
        <v>24</v>
      </c>
      <c r="V4210" s="1">
        <v>169258.17</v>
      </c>
      <c r="W4210" s="4">
        <f t="shared" si="462"/>
        <v>4722302.8931724848</v>
      </c>
      <c r="X4210" s="1" t="s">
        <v>85</v>
      </c>
      <c r="Y4210" s="1" t="s">
        <v>86</v>
      </c>
      <c r="Z4210" s="8">
        <v>49672</v>
      </c>
      <c r="AA4210" s="8" t="str">
        <f>TEXT(Table2[[#This Row],[Application_Date]],"yyy")</f>
        <v>2035</v>
      </c>
      <c r="AB4210" s="8" t="str">
        <f>TEXT(Table2[[#This Row],[Application_Date]],"mmmm")</f>
        <v>December</v>
      </c>
      <c r="AC4210" s="1" t="s">
        <v>61</v>
      </c>
      <c r="AD4210" s="1" t="s">
        <v>30</v>
      </c>
      <c r="AE4210" s="1" t="s">
        <v>43</v>
      </c>
    </row>
    <row r="4211" spans="1:31" x14ac:dyDescent="0.25">
      <c r="A4211" s="1" t="s">
        <v>8562</v>
      </c>
      <c r="B4211" s="1" t="str">
        <f>IF(COUNTIF($A$2:A4211,A4211)&gt;1,"Duplicate","Unique")</f>
        <v>Unique</v>
      </c>
      <c r="C4211" s="1" t="s">
        <v>8563</v>
      </c>
      <c r="D4211" s="1" t="s">
        <v>659</v>
      </c>
      <c r="E4211" s="1" t="str">
        <f t="shared" si="456"/>
        <v>Submitted</v>
      </c>
      <c r="F4211" s="1" t="s">
        <v>47</v>
      </c>
      <c r="G4211" s="1">
        <v>52</v>
      </c>
      <c r="H4211" s="1" t="s">
        <v>24</v>
      </c>
      <c r="I4211" s="1" t="s">
        <v>25</v>
      </c>
      <c r="J4211" s="1" t="s">
        <v>70</v>
      </c>
      <c r="K4211" s="4">
        <v>525903</v>
      </c>
      <c r="L4211" s="4" t="str">
        <f t="shared" si="457"/>
        <v>Submitted</v>
      </c>
      <c r="M4211" s="1">
        <v>622</v>
      </c>
      <c r="N4211" s="1" t="str">
        <f t="shared" si="458"/>
        <v>low_risk</v>
      </c>
      <c r="O4211" s="1" t="str">
        <f t="shared" si="459"/>
        <v>Excellent</v>
      </c>
      <c r="P4211" s="1" t="str">
        <f t="shared" si="460"/>
        <v>Submitted</v>
      </c>
      <c r="Q4211" s="1" t="str">
        <f t="shared" si="461"/>
        <v>Valid</v>
      </c>
      <c r="R4211" s="1" t="s">
        <v>82</v>
      </c>
      <c r="S4211" s="4">
        <v>1277751</v>
      </c>
      <c r="T4211" s="1">
        <v>12.54</v>
      </c>
      <c r="U4211" s="1">
        <v>120</v>
      </c>
      <c r="V4211" s="1">
        <v>10647.92</v>
      </c>
      <c r="W4211" s="4">
        <f t="shared" si="462"/>
        <v>1335249.7949999999</v>
      </c>
      <c r="X4211" s="1" t="s">
        <v>95</v>
      </c>
      <c r="Y4211" s="1" t="s">
        <v>96</v>
      </c>
      <c r="Z4211" s="8">
        <v>49673</v>
      </c>
      <c r="AA4211" s="8" t="str">
        <f>TEXT(Table2[[#This Row],[Application_Date]],"yyy")</f>
        <v>2035</v>
      </c>
      <c r="AB4211" s="8" t="str">
        <f>TEXT(Table2[[#This Row],[Application_Date]],"mmmm")</f>
        <v>December</v>
      </c>
      <c r="AC4211" s="1" t="s">
        <v>61</v>
      </c>
      <c r="AD4211" s="1" t="s">
        <v>42</v>
      </c>
      <c r="AE4211" s="1" t="s">
        <v>43</v>
      </c>
    </row>
    <row r="4212" spans="1:31" x14ac:dyDescent="0.25">
      <c r="A4212" s="1" t="s">
        <v>8564</v>
      </c>
      <c r="B4212" s="1" t="str">
        <f>IF(COUNTIF($A$2:A4212,A4212)&gt;1,"Duplicate","Unique")</f>
        <v>Unique</v>
      </c>
      <c r="C4212" s="1" t="s">
        <v>8565</v>
      </c>
      <c r="D4212" s="1" t="s">
        <v>145</v>
      </c>
      <c r="E4212" s="1" t="str">
        <f t="shared" si="456"/>
        <v>Submitted</v>
      </c>
      <c r="F4212" s="1" t="s">
        <v>47</v>
      </c>
      <c r="G4212" s="1">
        <v>52</v>
      </c>
      <c r="H4212" s="1" t="s">
        <v>24</v>
      </c>
      <c r="I4212" s="1" t="s">
        <v>25</v>
      </c>
      <c r="J4212" s="1" t="s">
        <v>70</v>
      </c>
      <c r="K4212" s="4">
        <v>1675768</v>
      </c>
      <c r="L4212" s="4" t="str">
        <f t="shared" si="457"/>
        <v>Submitted</v>
      </c>
      <c r="M4212" s="1">
        <v>710</v>
      </c>
      <c r="N4212" s="1" t="str">
        <f t="shared" si="458"/>
        <v>low_risk</v>
      </c>
      <c r="O4212" s="1" t="str">
        <f t="shared" si="459"/>
        <v>Excellent</v>
      </c>
      <c r="P4212" s="1" t="str">
        <f t="shared" si="460"/>
        <v>Submitted</v>
      </c>
      <c r="Q4212" s="1" t="str">
        <f t="shared" si="461"/>
        <v>Valid</v>
      </c>
      <c r="R4212" s="1" t="s">
        <v>27</v>
      </c>
      <c r="S4212" s="4">
        <v>2534127</v>
      </c>
      <c r="T4212" s="1">
        <v>7.98</v>
      </c>
      <c r="U4212" s="1">
        <v>180</v>
      </c>
      <c r="V4212" s="1">
        <v>14078.48</v>
      </c>
      <c r="W4212" s="4">
        <f t="shared" si="462"/>
        <v>1685194.4550000001</v>
      </c>
      <c r="X4212" s="1" t="s">
        <v>95</v>
      </c>
      <c r="Y4212" s="1" t="s">
        <v>96</v>
      </c>
      <c r="Z4212" s="8">
        <v>49674</v>
      </c>
      <c r="AA4212" s="8" t="str">
        <f>TEXT(Table2[[#This Row],[Application_Date]],"yyy")</f>
        <v>2035</v>
      </c>
      <c r="AB4212" s="8" t="str">
        <f>TEXT(Table2[[#This Row],[Application_Date]],"mmmm")</f>
        <v>December</v>
      </c>
      <c r="AC4212" s="1" t="s">
        <v>61</v>
      </c>
      <c r="AD4212" s="1" t="s">
        <v>42</v>
      </c>
      <c r="AE4212" s="1" t="s">
        <v>66</v>
      </c>
    </row>
    <row r="4213" spans="1:31" x14ac:dyDescent="0.25">
      <c r="A4213" s="1" t="s">
        <v>8566</v>
      </c>
      <c r="B4213" s="1" t="str">
        <f>IF(COUNTIF($A$2:A4213,A4213)&gt;1,"Duplicate","Unique")</f>
        <v>Unique</v>
      </c>
      <c r="C4213" s="1" t="s">
        <v>8567</v>
      </c>
      <c r="D4213" s="1" t="s">
        <v>180</v>
      </c>
      <c r="E4213" s="1" t="str">
        <f t="shared" si="456"/>
        <v>Submitted</v>
      </c>
      <c r="F4213" s="1" t="s">
        <v>35</v>
      </c>
      <c r="G4213" s="1">
        <v>62</v>
      </c>
      <c r="H4213" s="1" t="s">
        <v>36</v>
      </c>
      <c r="I4213" s="1" t="s">
        <v>25</v>
      </c>
      <c r="J4213" s="1" t="s">
        <v>37</v>
      </c>
      <c r="K4213" s="4">
        <v>1214332</v>
      </c>
      <c r="L4213" s="4" t="str">
        <f t="shared" si="457"/>
        <v>Submitted</v>
      </c>
      <c r="M4213" s="1">
        <v>618</v>
      </c>
      <c r="N4213" s="1" t="str">
        <f t="shared" si="458"/>
        <v>low_risk</v>
      </c>
      <c r="O4213" s="1" t="str">
        <f t="shared" si="459"/>
        <v>Excellent</v>
      </c>
      <c r="P4213" s="1" t="str">
        <f t="shared" si="460"/>
        <v>Submitted</v>
      </c>
      <c r="Q4213" s="1" t="str">
        <f t="shared" si="461"/>
        <v>Valid</v>
      </c>
      <c r="R4213" s="1" t="s">
        <v>38</v>
      </c>
      <c r="S4213" s="4">
        <v>1384313</v>
      </c>
      <c r="T4213" s="1">
        <v>18.53</v>
      </c>
      <c r="U4213" s="1">
        <v>36</v>
      </c>
      <c r="V4213" s="1">
        <v>38453.14</v>
      </c>
      <c r="W4213" s="4">
        <f t="shared" si="462"/>
        <v>2137609.9908333388</v>
      </c>
      <c r="X4213" s="1" t="s">
        <v>95</v>
      </c>
      <c r="Y4213" s="1" t="s">
        <v>96</v>
      </c>
      <c r="Z4213" s="8">
        <v>49675</v>
      </c>
      <c r="AA4213" s="8" t="str">
        <f>TEXT(Table2[[#This Row],[Application_Date]],"yyy")</f>
        <v>2036</v>
      </c>
      <c r="AB4213" s="8" t="str">
        <f>TEXT(Table2[[#This Row],[Application_Date]],"mmmm")</f>
        <v>January</v>
      </c>
      <c r="AC4213" s="1" t="s">
        <v>61</v>
      </c>
      <c r="AD4213" s="1" t="s">
        <v>42</v>
      </c>
      <c r="AE4213" s="1" t="s">
        <v>31</v>
      </c>
    </row>
    <row r="4214" spans="1:31" x14ac:dyDescent="0.25">
      <c r="A4214" s="1" t="s">
        <v>8568</v>
      </c>
      <c r="B4214" s="1" t="str">
        <f>IF(COUNTIF($A$2:A4214,A4214)&gt;1,"Duplicate","Unique")</f>
        <v>Unique</v>
      </c>
      <c r="C4214" s="1" t="s">
        <v>8569</v>
      </c>
      <c r="D4214" s="1" t="s">
        <v>392</v>
      </c>
      <c r="E4214" s="1" t="str">
        <f t="shared" si="456"/>
        <v>Submitted</v>
      </c>
      <c r="F4214" s="1" t="s">
        <v>35</v>
      </c>
      <c r="G4214" s="1">
        <v>18</v>
      </c>
      <c r="H4214" s="1" t="s">
        <v>24</v>
      </c>
      <c r="I4214" s="1" t="s">
        <v>25</v>
      </c>
      <c r="J4214" s="1" t="s">
        <v>49</v>
      </c>
      <c r="K4214" s="4">
        <v>2483728</v>
      </c>
      <c r="L4214" s="4" t="str">
        <f t="shared" si="457"/>
        <v>Submitted</v>
      </c>
      <c r="M4214" s="1">
        <v>465</v>
      </c>
      <c r="N4214" s="1" t="str">
        <f t="shared" si="458"/>
        <v>High_risk</v>
      </c>
      <c r="O4214" s="1" t="str">
        <f t="shared" si="459"/>
        <v>Excellent</v>
      </c>
      <c r="P4214" s="1" t="str">
        <f t="shared" si="460"/>
        <v>Submitted</v>
      </c>
      <c r="Q4214" s="1" t="str">
        <f t="shared" si="461"/>
        <v>Valid</v>
      </c>
      <c r="R4214" s="1" t="s">
        <v>6</v>
      </c>
      <c r="S4214" s="4">
        <v>3165735</v>
      </c>
      <c r="T4214" s="1">
        <v>8.74</v>
      </c>
      <c r="U4214" s="1">
        <v>24</v>
      </c>
      <c r="V4214" s="1">
        <v>131905.62</v>
      </c>
      <c r="W4214" s="4">
        <f t="shared" si="462"/>
        <v>2305714.8932036944</v>
      </c>
      <c r="X4214" s="1" t="s">
        <v>39</v>
      </c>
      <c r="Y4214" s="1" t="s">
        <v>40</v>
      </c>
      <c r="Z4214" s="8">
        <v>49676</v>
      </c>
      <c r="AA4214" s="8" t="str">
        <f>TEXT(Table2[[#This Row],[Application_Date]],"yyy")</f>
        <v>2036</v>
      </c>
      <c r="AB4214" s="8" t="str">
        <f>TEXT(Table2[[#This Row],[Application_Date]],"mmmm")</f>
        <v>January</v>
      </c>
      <c r="AC4214" s="1" t="s">
        <v>61</v>
      </c>
      <c r="AD4214" s="1" t="s">
        <v>42</v>
      </c>
      <c r="AE4214" s="1" t="s">
        <v>66</v>
      </c>
    </row>
    <row r="4215" spans="1:31" x14ac:dyDescent="0.25">
      <c r="A4215" s="1" t="s">
        <v>8570</v>
      </c>
      <c r="B4215" s="1" t="str">
        <f>IF(COUNTIF($A$2:A4215,A4215)&gt;1,"Duplicate","Unique")</f>
        <v>Unique</v>
      </c>
      <c r="C4215" s="1" t="s">
        <v>8571</v>
      </c>
      <c r="D4215" s="1" t="s">
        <v>214</v>
      </c>
      <c r="E4215" s="1" t="str">
        <f t="shared" si="456"/>
        <v>Submitted</v>
      </c>
      <c r="F4215" s="1" t="s">
        <v>35</v>
      </c>
      <c r="G4215" s="1">
        <v>24</v>
      </c>
      <c r="H4215" s="1" t="s">
        <v>24</v>
      </c>
      <c r="I4215" s="1" t="s">
        <v>25</v>
      </c>
      <c r="J4215" s="1" t="s">
        <v>70</v>
      </c>
      <c r="K4215" s="4">
        <v>593581</v>
      </c>
      <c r="L4215" s="4" t="str">
        <f t="shared" si="457"/>
        <v>Submitted</v>
      </c>
      <c r="M4215" s="1">
        <v>375</v>
      </c>
      <c r="N4215" s="1" t="str">
        <f t="shared" si="458"/>
        <v>High_risk</v>
      </c>
      <c r="O4215" s="1" t="str">
        <f t="shared" si="459"/>
        <v>Excellent</v>
      </c>
      <c r="P4215" s="1" t="str">
        <f t="shared" si="460"/>
        <v>Submitted</v>
      </c>
      <c r="Q4215" s="1" t="str">
        <f t="shared" si="461"/>
        <v>Valid</v>
      </c>
      <c r="R4215" s="1" t="s">
        <v>38</v>
      </c>
      <c r="S4215" s="4">
        <v>2841894</v>
      </c>
      <c r="T4215" s="1">
        <v>14.1</v>
      </c>
      <c r="U4215" s="1">
        <v>180</v>
      </c>
      <c r="V4215" s="1">
        <v>15788.3</v>
      </c>
      <c r="W4215" s="4">
        <f t="shared" si="462"/>
        <v>3339225.45</v>
      </c>
      <c r="X4215" s="1" t="s">
        <v>50</v>
      </c>
      <c r="Y4215" s="1" t="s">
        <v>51</v>
      </c>
      <c r="Z4215" s="8">
        <v>49677</v>
      </c>
      <c r="AA4215" s="8" t="str">
        <f>TEXT(Table2[[#This Row],[Application_Date]],"yyy")</f>
        <v>2036</v>
      </c>
      <c r="AB4215" s="8" t="str">
        <f>TEXT(Table2[[#This Row],[Application_Date]],"mmmm")</f>
        <v>January</v>
      </c>
      <c r="AC4215" s="1" t="s">
        <v>61</v>
      </c>
      <c r="AD4215" s="1" t="s">
        <v>30</v>
      </c>
      <c r="AE4215" s="1" t="s">
        <v>43</v>
      </c>
    </row>
    <row r="4216" spans="1:31" x14ac:dyDescent="0.25">
      <c r="A4216" s="1" t="s">
        <v>8572</v>
      </c>
      <c r="B4216" s="1" t="str">
        <f>IF(COUNTIF($A$2:A4216,A4216)&gt;1,"Duplicate","Unique")</f>
        <v>Unique</v>
      </c>
      <c r="C4216" s="1" t="s">
        <v>8573</v>
      </c>
      <c r="D4216" s="1" t="s">
        <v>361</v>
      </c>
      <c r="E4216" s="1" t="str">
        <f t="shared" si="456"/>
        <v>Submitted</v>
      </c>
      <c r="F4216" s="1" t="s">
        <v>47</v>
      </c>
      <c r="G4216" s="1">
        <v>34</v>
      </c>
      <c r="H4216" s="1" t="s">
        <v>24</v>
      </c>
      <c r="I4216" s="1" t="s">
        <v>48</v>
      </c>
      <c r="J4216" s="1" t="s">
        <v>49</v>
      </c>
      <c r="K4216" s="4">
        <v>1789318</v>
      </c>
      <c r="L4216" s="4" t="str">
        <f t="shared" si="457"/>
        <v>Submitted</v>
      </c>
      <c r="M4216" s="1">
        <v>675</v>
      </c>
      <c r="N4216" s="1" t="str">
        <f t="shared" si="458"/>
        <v>low_risk</v>
      </c>
      <c r="O4216" s="1" t="str">
        <f t="shared" si="459"/>
        <v>Excellent</v>
      </c>
      <c r="P4216" s="1" t="str">
        <f t="shared" si="460"/>
        <v>Submitted</v>
      </c>
      <c r="Q4216" s="1" t="str">
        <f t="shared" si="461"/>
        <v>Valid</v>
      </c>
      <c r="R4216" s="1" t="s">
        <v>38</v>
      </c>
      <c r="S4216" s="4">
        <v>3517673</v>
      </c>
      <c r="T4216" s="1">
        <v>8.0299999999999994</v>
      </c>
      <c r="U4216" s="1">
        <v>12</v>
      </c>
      <c r="V4216" s="1">
        <v>293139.42</v>
      </c>
      <c r="W4216" s="4">
        <f t="shared" si="462"/>
        <v>2358952.9090775875</v>
      </c>
      <c r="X4216" s="1" t="s">
        <v>59</v>
      </c>
      <c r="Y4216" s="1" t="s">
        <v>60</v>
      </c>
      <c r="Z4216" s="8">
        <v>49678</v>
      </c>
      <c r="AA4216" s="8" t="str">
        <f>TEXT(Table2[[#This Row],[Application_Date]],"yyy")</f>
        <v>2036</v>
      </c>
      <c r="AB4216" s="8" t="str">
        <f>TEXT(Table2[[#This Row],[Application_Date]],"mmmm")</f>
        <v>January</v>
      </c>
      <c r="AC4216" s="1" t="s">
        <v>61</v>
      </c>
      <c r="AD4216" s="1" t="s">
        <v>30</v>
      </c>
      <c r="AE4216" s="1" t="s">
        <v>66</v>
      </c>
    </row>
    <row r="4217" spans="1:31" x14ac:dyDescent="0.25">
      <c r="A4217" s="1" t="s">
        <v>8574</v>
      </c>
      <c r="B4217" s="1" t="str">
        <f>IF(COUNTIF($A$2:A4217,A4217)&gt;1,"Duplicate","Unique")</f>
        <v>Unique</v>
      </c>
      <c r="C4217" s="1" t="s">
        <v>8575</v>
      </c>
      <c r="D4217" s="1" t="s">
        <v>142</v>
      </c>
      <c r="E4217" s="1" t="str">
        <f t="shared" si="456"/>
        <v>Submitted</v>
      </c>
      <c r="F4217" s="1" t="s">
        <v>47</v>
      </c>
      <c r="G4217" s="1">
        <v>25</v>
      </c>
      <c r="H4217" s="1" t="s">
        <v>24</v>
      </c>
      <c r="I4217" s="1" t="s">
        <v>48</v>
      </c>
      <c r="J4217" s="1" t="s">
        <v>70</v>
      </c>
      <c r="K4217" s="4">
        <v>1748643</v>
      </c>
      <c r="L4217" s="4" t="str">
        <f t="shared" si="457"/>
        <v>Submitted</v>
      </c>
      <c r="M4217" s="1">
        <v>391</v>
      </c>
      <c r="N4217" s="1" t="str">
        <f t="shared" si="458"/>
        <v>High_risk</v>
      </c>
      <c r="O4217" s="1" t="str">
        <f t="shared" si="459"/>
        <v>Excellent</v>
      </c>
      <c r="P4217" s="1" t="str">
        <f t="shared" si="460"/>
        <v>Submitted</v>
      </c>
      <c r="Q4217" s="1" t="str">
        <f t="shared" si="461"/>
        <v>Valid</v>
      </c>
      <c r="R4217" s="1" t="s">
        <v>70</v>
      </c>
      <c r="S4217" s="4">
        <v>2527780</v>
      </c>
      <c r="T4217" s="1">
        <v>12.58</v>
      </c>
      <c r="U4217" s="1">
        <v>60</v>
      </c>
      <c r="V4217" s="1">
        <v>42129.67</v>
      </c>
      <c r="W4217" s="4">
        <f t="shared" si="462"/>
        <v>2649956.0333333332</v>
      </c>
      <c r="X4217" s="1" t="s">
        <v>95</v>
      </c>
      <c r="Y4217" s="1" t="s">
        <v>96</v>
      </c>
      <c r="Z4217" s="8">
        <v>49679</v>
      </c>
      <c r="AA4217" s="8" t="str">
        <f>TEXT(Table2[[#This Row],[Application_Date]],"yyy")</f>
        <v>2036</v>
      </c>
      <c r="AB4217" s="8" t="str">
        <f>TEXT(Table2[[#This Row],[Application_Date]],"mmmm")</f>
        <v>January</v>
      </c>
      <c r="AC4217" s="1" t="s">
        <v>61</v>
      </c>
      <c r="AD4217" s="1" t="s">
        <v>42</v>
      </c>
      <c r="AE4217" s="1" t="s">
        <v>31</v>
      </c>
    </row>
    <row r="4218" spans="1:31" x14ac:dyDescent="0.25">
      <c r="A4218" s="1" t="s">
        <v>8576</v>
      </c>
      <c r="B4218" s="1" t="str">
        <f>IF(COUNTIF($A$2:A4218,A4218)&gt;1,"Duplicate","Unique")</f>
        <v>Unique</v>
      </c>
      <c r="C4218" s="1" t="s">
        <v>8577</v>
      </c>
      <c r="D4218" s="1" t="s">
        <v>23</v>
      </c>
      <c r="E4218" s="1" t="str">
        <f t="shared" si="456"/>
        <v>Submitted</v>
      </c>
      <c r="F4218" s="1" t="s">
        <v>47</v>
      </c>
      <c r="G4218" s="1">
        <v>25</v>
      </c>
      <c r="H4218" s="1" t="s">
        <v>36</v>
      </c>
      <c r="I4218" s="1" t="s">
        <v>25</v>
      </c>
      <c r="J4218" s="1" t="s">
        <v>37</v>
      </c>
      <c r="K4218" s="4">
        <v>2094937</v>
      </c>
      <c r="L4218" s="4" t="str">
        <f t="shared" si="457"/>
        <v>Submitted</v>
      </c>
      <c r="M4218" s="1">
        <v>760</v>
      </c>
      <c r="N4218" s="1" t="str">
        <f t="shared" si="458"/>
        <v>medium_risk</v>
      </c>
      <c r="O4218" s="1" t="str">
        <f t="shared" si="459"/>
        <v>Excellent</v>
      </c>
      <c r="P4218" s="1" t="str">
        <f t="shared" si="460"/>
        <v>Submitted</v>
      </c>
      <c r="Q4218" s="1" t="str">
        <f t="shared" si="461"/>
        <v>Valid</v>
      </c>
      <c r="R4218" s="1" t="s">
        <v>27</v>
      </c>
      <c r="S4218" s="4">
        <v>638851</v>
      </c>
      <c r="T4218" s="1">
        <v>14.74</v>
      </c>
      <c r="U4218" s="1">
        <v>180</v>
      </c>
      <c r="V4218" s="1">
        <v>3549.17</v>
      </c>
      <c r="W4218" s="4">
        <f t="shared" si="462"/>
        <v>784721.97833333327</v>
      </c>
      <c r="X4218" s="1" t="s">
        <v>50</v>
      </c>
      <c r="Y4218" s="1" t="s">
        <v>51</v>
      </c>
      <c r="Z4218" s="8">
        <v>49680</v>
      </c>
      <c r="AA4218" s="8" t="str">
        <f>TEXT(Table2[[#This Row],[Application_Date]],"yyy")</f>
        <v>2036</v>
      </c>
      <c r="AB4218" s="8" t="str">
        <f>TEXT(Table2[[#This Row],[Application_Date]],"mmmm")</f>
        <v>January</v>
      </c>
      <c r="AC4218" s="1" t="s">
        <v>61</v>
      </c>
      <c r="AD4218" s="1" t="s">
        <v>42</v>
      </c>
      <c r="AE4218" s="1" t="s">
        <v>43</v>
      </c>
    </row>
    <row r="4219" spans="1:31" x14ac:dyDescent="0.25">
      <c r="A4219" s="1" t="s">
        <v>8578</v>
      </c>
      <c r="B4219" s="1" t="str">
        <f>IF(COUNTIF($A$2:A4219,A4219)&gt;1,"Duplicate","Unique")</f>
        <v>Unique</v>
      </c>
      <c r="C4219" s="1" t="s">
        <v>8579</v>
      </c>
      <c r="D4219" s="1" t="s">
        <v>204</v>
      </c>
      <c r="E4219" s="1" t="str">
        <f t="shared" si="456"/>
        <v>Submitted</v>
      </c>
      <c r="F4219" s="1" t="s">
        <v>47</v>
      </c>
      <c r="G4219" s="1">
        <v>26</v>
      </c>
      <c r="H4219" s="1" t="s">
        <v>24</v>
      </c>
      <c r="I4219" s="1" t="s">
        <v>25</v>
      </c>
      <c r="J4219" s="1" t="s">
        <v>49</v>
      </c>
      <c r="K4219" s="4">
        <v>1100784</v>
      </c>
      <c r="L4219" s="4" t="str">
        <f t="shared" si="457"/>
        <v>Submitted</v>
      </c>
      <c r="M4219" s="1">
        <v>529</v>
      </c>
      <c r="N4219" s="1" t="str">
        <f t="shared" si="458"/>
        <v>High_risk</v>
      </c>
      <c r="O4219" s="1" t="str">
        <f t="shared" si="459"/>
        <v>Excellent</v>
      </c>
      <c r="P4219" s="1" t="str">
        <f t="shared" si="460"/>
        <v>Submitted</v>
      </c>
      <c r="Q4219" s="1" t="str">
        <f t="shared" si="461"/>
        <v>Valid</v>
      </c>
      <c r="R4219" s="1" t="s">
        <v>70</v>
      </c>
      <c r="S4219" s="4">
        <v>905736</v>
      </c>
      <c r="T4219" s="1">
        <v>7.77</v>
      </c>
      <c r="U4219" s="1">
        <v>24</v>
      </c>
      <c r="V4219" s="1">
        <v>37739</v>
      </c>
      <c r="W4219" s="4">
        <f t="shared" si="462"/>
        <v>586467.72803913429</v>
      </c>
      <c r="X4219" s="1" t="s">
        <v>39</v>
      </c>
      <c r="Y4219" s="1" t="s">
        <v>40</v>
      </c>
      <c r="Z4219" s="8">
        <v>49681</v>
      </c>
      <c r="AA4219" s="8" t="str">
        <f>TEXT(Table2[[#This Row],[Application_Date]],"yyy")</f>
        <v>2036</v>
      </c>
      <c r="AB4219" s="8" t="str">
        <f>TEXT(Table2[[#This Row],[Application_Date]],"mmmm")</f>
        <v>January</v>
      </c>
      <c r="AC4219" s="1" t="s">
        <v>61</v>
      </c>
      <c r="AD4219" s="1" t="s">
        <v>30</v>
      </c>
      <c r="AE4219" s="1" t="s">
        <v>43</v>
      </c>
    </row>
    <row r="4220" spans="1:31" x14ac:dyDescent="0.25">
      <c r="A4220" s="1" t="s">
        <v>8580</v>
      </c>
      <c r="B4220" s="1" t="str">
        <f>IF(COUNTIF($A$2:A4220,A4220)&gt;1,"Duplicate","Unique")</f>
        <v>Unique</v>
      </c>
      <c r="C4220" s="1" t="s">
        <v>8581</v>
      </c>
      <c r="D4220" s="1" t="s">
        <v>309</v>
      </c>
      <c r="E4220" s="1" t="str">
        <f t="shared" si="456"/>
        <v>Submitted</v>
      </c>
      <c r="F4220" s="1" t="s">
        <v>35</v>
      </c>
      <c r="G4220" s="1">
        <v>59</v>
      </c>
      <c r="H4220" s="1" t="s">
        <v>36</v>
      </c>
      <c r="I4220" s="1" t="s">
        <v>48</v>
      </c>
      <c r="J4220" s="1" t="s">
        <v>49</v>
      </c>
      <c r="K4220" s="4">
        <v>448510</v>
      </c>
      <c r="L4220" s="4" t="str">
        <f t="shared" si="457"/>
        <v>Submitted</v>
      </c>
      <c r="M4220" s="1">
        <v>402</v>
      </c>
      <c r="N4220" s="1" t="str">
        <f t="shared" si="458"/>
        <v>High_risk</v>
      </c>
      <c r="O4220" s="1" t="str">
        <f t="shared" si="459"/>
        <v>Excellent</v>
      </c>
      <c r="P4220" s="1" t="str">
        <f t="shared" si="460"/>
        <v>Submitted</v>
      </c>
      <c r="Q4220" s="1" t="str">
        <f t="shared" si="461"/>
        <v>Valid</v>
      </c>
      <c r="R4220" s="1" t="s">
        <v>82</v>
      </c>
      <c r="S4220" s="4">
        <v>3829414</v>
      </c>
      <c r="T4220" s="1">
        <v>10.41</v>
      </c>
      <c r="U4220" s="1">
        <v>60</v>
      </c>
      <c r="V4220" s="1">
        <v>63823.57</v>
      </c>
      <c r="W4220" s="4">
        <f t="shared" si="462"/>
        <v>3322016.645</v>
      </c>
      <c r="X4220" s="1" t="s">
        <v>85</v>
      </c>
      <c r="Y4220" s="1" t="s">
        <v>86</v>
      </c>
      <c r="Z4220" s="8">
        <v>49682</v>
      </c>
      <c r="AA4220" s="8" t="str">
        <f>TEXT(Table2[[#This Row],[Application_Date]],"yyy")</f>
        <v>2036</v>
      </c>
      <c r="AB4220" s="8" t="str">
        <f>TEXT(Table2[[#This Row],[Application_Date]],"mmmm")</f>
        <v>January</v>
      </c>
      <c r="AC4220" s="1" t="s">
        <v>61</v>
      </c>
      <c r="AD4220" s="1" t="s">
        <v>30</v>
      </c>
      <c r="AE4220" s="1" t="s">
        <v>66</v>
      </c>
    </row>
    <row r="4221" spans="1:31" x14ac:dyDescent="0.25">
      <c r="A4221" s="1" t="s">
        <v>8582</v>
      </c>
      <c r="B4221" s="1" t="str">
        <f>IF(COUNTIF($A$2:A4221,A4221)&gt;1,"Duplicate","Unique")</f>
        <v>Unique</v>
      </c>
      <c r="C4221" s="1" t="s">
        <v>8583</v>
      </c>
      <c r="D4221" s="1" t="s">
        <v>177</v>
      </c>
      <c r="E4221" s="1" t="str">
        <f t="shared" si="456"/>
        <v>Submitted</v>
      </c>
      <c r="F4221" s="1" t="s">
        <v>47</v>
      </c>
      <c r="G4221" s="1">
        <v>22</v>
      </c>
      <c r="H4221" s="1" t="s">
        <v>36</v>
      </c>
      <c r="I4221" s="1" t="s">
        <v>48</v>
      </c>
      <c r="J4221" s="1" t="s">
        <v>37</v>
      </c>
      <c r="K4221" s="4">
        <v>1531940</v>
      </c>
      <c r="L4221" s="4" t="str">
        <f t="shared" si="457"/>
        <v>Submitted</v>
      </c>
      <c r="M4221" s="1">
        <v>608</v>
      </c>
      <c r="N4221" s="1" t="str">
        <f t="shared" si="458"/>
        <v>low_risk</v>
      </c>
      <c r="O4221" s="1" t="str">
        <f t="shared" si="459"/>
        <v>Excellent</v>
      </c>
      <c r="P4221" s="1" t="str">
        <f t="shared" si="460"/>
        <v>Submitted</v>
      </c>
      <c r="Q4221" s="1" t="str">
        <f t="shared" si="461"/>
        <v>Valid</v>
      </c>
      <c r="R4221" s="1" t="s">
        <v>70</v>
      </c>
      <c r="S4221" s="4">
        <v>4096321</v>
      </c>
      <c r="T4221" s="1">
        <v>13.67</v>
      </c>
      <c r="U4221" s="1">
        <v>180</v>
      </c>
      <c r="V4221" s="1">
        <v>22757.34</v>
      </c>
      <c r="W4221" s="4">
        <f t="shared" si="462"/>
        <v>4666392.3391666664</v>
      </c>
      <c r="X4221" s="1" t="s">
        <v>50</v>
      </c>
      <c r="Y4221" s="1" t="s">
        <v>51</v>
      </c>
      <c r="Z4221" s="8">
        <v>49683</v>
      </c>
      <c r="AA4221" s="8" t="str">
        <f>TEXT(Table2[[#This Row],[Application_Date]],"yyy")</f>
        <v>2036</v>
      </c>
      <c r="AB4221" s="8" t="str">
        <f>TEXT(Table2[[#This Row],[Application_Date]],"mmmm")</f>
        <v>January</v>
      </c>
      <c r="AC4221" s="1" t="s">
        <v>61</v>
      </c>
      <c r="AD4221" s="1" t="s">
        <v>42</v>
      </c>
      <c r="AE4221" s="1" t="s">
        <v>43</v>
      </c>
    </row>
    <row r="4222" spans="1:31" x14ac:dyDescent="0.25">
      <c r="A4222" s="1" t="s">
        <v>8584</v>
      </c>
      <c r="B4222" s="1" t="str">
        <f>IF(COUNTIF($A$2:A4222,A4222)&gt;1,"Duplicate","Unique")</f>
        <v>Unique</v>
      </c>
      <c r="C4222" s="1" t="s">
        <v>8585</v>
      </c>
      <c r="D4222" s="1" t="s">
        <v>403</v>
      </c>
      <c r="E4222" s="1" t="str">
        <f t="shared" si="456"/>
        <v>Submitted</v>
      </c>
      <c r="F4222" s="1" t="s">
        <v>35</v>
      </c>
      <c r="G4222" s="1">
        <v>40</v>
      </c>
      <c r="H4222" s="1" t="s">
        <v>24</v>
      </c>
      <c r="I4222" s="1" t="s">
        <v>48</v>
      </c>
      <c r="J4222" s="1" t="s">
        <v>49</v>
      </c>
      <c r="K4222" s="4">
        <v>1096060</v>
      </c>
      <c r="L4222" s="4" t="str">
        <f t="shared" si="457"/>
        <v>Submitted</v>
      </c>
      <c r="M4222" s="1">
        <v>404</v>
      </c>
      <c r="N4222" s="1" t="str">
        <f t="shared" si="458"/>
        <v>High_risk</v>
      </c>
      <c r="O4222" s="1" t="str">
        <f t="shared" si="459"/>
        <v>Excellent</v>
      </c>
      <c r="P4222" s="1" t="str">
        <f t="shared" si="460"/>
        <v>Submitted</v>
      </c>
      <c r="Q4222" s="1" t="str">
        <f t="shared" si="461"/>
        <v>Valid</v>
      </c>
      <c r="R4222" s="1" t="s">
        <v>6</v>
      </c>
      <c r="S4222" s="4">
        <v>2655886</v>
      </c>
      <c r="T4222" s="1">
        <v>7.2</v>
      </c>
      <c r="U4222" s="1">
        <v>12</v>
      </c>
      <c r="V4222" s="1">
        <v>221323.83</v>
      </c>
      <c r="W4222" s="4">
        <f t="shared" si="462"/>
        <v>1599213.1464206059</v>
      </c>
      <c r="X4222" s="1" t="s">
        <v>85</v>
      </c>
      <c r="Y4222" s="1" t="s">
        <v>86</v>
      </c>
      <c r="Z4222" s="8">
        <v>49684</v>
      </c>
      <c r="AA4222" s="8" t="str">
        <f>TEXT(Table2[[#This Row],[Application_Date]],"yyy")</f>
        <v>2036</v>
      </c>
      <c r="AB4222" s="8" t="str">
        <f>TEXT(Table2[[#This Row],[Application_Date]],"mmmm")</f>
        <v>January</v>
      </c>
      <c r="AC4222" s="1" t="s">
        <v>61</v>
      </c>
      <c r="AD4222" s="1" t="s">
        <v>30</v>
      </c>
      <c r="AE4222" s="1" t="s">
        <v>43</v>
      </c>
    </row>
    <row r="4223" spans="1:31" x14ac:dyDescent="0.25">
      <c r="A4223" s="1" t="s">
        <v>8586</v>
      </c>
      <c r="B4223" s="1" t="str">
        <f>IF(COUNTIF($A$2:A4223,A4223)&gt;1,"Duplicate","Unique")</f>
        <v>Unique</v>
      </c>
      <c r="C4223" s="1" t="s">
        <v>8587</v>
      </c>
      <c r="D4223" s="1" t="s">
        <v>234</v>
      </c>
      <c r="E4223" s="1" t="str">
        <f t="shared" si="456"/>
        <v>Submitted</v>
      </c>
      <c r="F4223" s="1" t="s">
        <v>47</v>
      </c>
      <c r="G4223" s="1">
        <v>35</v>
      </c>
      <c r="H4223" s="1" t="s">
        <v>36</v>
      </c>
      <c r="I4223" s="1" t="s">
        <v>25</v>
      </c>
      <c r="J4223" s="1" t="s">
        <v>49</v>
      </c>
      <c r="K4223" s="4">
        <v>1066170</v>
      </c>
      <c r="L4223" s="4" t="str">
        <f t="shared" si="457"/>
        <v>Submitted</v>
      </c>
      <c r="M4223" s="1">
        <v>331</v>
      </c>
      <c r="N4223" s="1" t="str">
        <f t="shared" si="458"/>
        <v>High_risk</v>
      </c>
      <c r="O4223" s="1" t="str">
        <f t="shared" si="459"/>
        <v>Excellent</v>
      </c>
      <c r="P4223" s="1" t="str">
        <f t="shared" si="460"/>
        <v>Submitted</v>
      </c>
      <c r="Q4223" s="1" t="str">
        <f t="shared" si="461"/>
        <v>Valid</v>
      </c>
      <c r="R4223" s="1" t="s">
        <v>27</v>
      </c>
      <c r="S4223" s="4">
        <v>1856325</v>
      </c>
      <c r="T4223" s="1">
        <v>10.49</v>
      </c>
      <c r="U4223" s="1">
        <v>12</v>
      </c>
      <c r="V4223" s="1">
        <v>154693.75</v>
      </c>
      <c r="W4223" s="4">
        <f t="shared" si="462"/>
        <v>1623601.9694677689</v>
      </c>
      <c r="X4223" s="1" t="s">
        <v>105</v>
      </c>
      <c r="Y4223" s="1" t="s">
        <v>106</v>
      </c>
      <c r="Z4223" s="8">
        <v>49685</v>
      </c>
      <c r="AA4223" s="8" t="str">
        <f>TEXT(Table2[[#This Row],[Application_Date]],"yyy")</f>
        <v>2036</v>
      </c>
      <c r="AB4223" s="8" t="str">
        <f>TEXT(Table2[[#This Row],[Application_Date]],"mmmm")</f>
        <v>January</v>
      </c>
      <c r="AC4223" s="1" t="s">
        <v>61</v>
      </c>
      <c r="AD4223" s="1" t="s">
        <v>30</v>
      </c>
      <c r="AE4223" s="1" t="s">
        <v>43</v>
      </c>
    </row>
    <row r="4224" spans="1:31" x14ac:dyDescent="0.25">
      <c r="A4224" s="1" t="s">
        <v>8588</v>
      </c>
      <c r="B4224" s="1" t="str">
        <f>IF(COUNTIF($A$2:A4224,A4224)&gt;1,"Duplicate","Unique")</f>
        <v>Unique</v>
      </c>
      <c r="C4224" s="1" t="s">
        <v>8589</v>
      </c>
      <c r="D4224" s="1" t="s">
        <v>314</v>
      </c>
      <c r="E4224" s="1" t="str">
        <f t="shared" si="456"/>
        <v>Submitted</v>
      </c>
      <c r="F4224" s="1" t="s">
        <v>35</v>
      </c>
      <c r="G4224" s="1">
        <v>20</v>
      </c>
      <c r="H4224" s="1" t="s">
        <v>36</v>
      </c>
      <c r="I4224" s="1" t="s">
        <v>48</v>
      </c>
      <c r="J4224" s="1" t="s">
        <v>26</v>
      </c>
      <c r="K4224" s="4">
        <v>371155</v>
      </c>
      <c r="L4224" s="4" t="str">
        <f t="shared" si="457"/>
        <v>Submitted</v>
      </c>
      <c r="M4224" s="1">
        <v>454</v>
      </c>
      <c r="N4224" s="1" t="str">
        <f t="shared" si="458"/>
        <v>High_risk</v>
      </c>
      <c r="O4224" s="1" t="str">
        <f t="shared" si="459"/>
        <v>Excellent</v>
      </c>
      <c r="P4224" s="1" t="str">
        <f t="shared" si="460"/>
        <v>Submitted</v>
      </c>
      <c r="Q4224" s="1" t="str">
        <f t="shared" si="461"/>
        <v>Valid</v>
      </c>
      <c r="R4224" s="1" t="s">
        <v>38</v>
      </c>
      <c r="S4224" s="4">
        <v>681520</v>
      </c>
      <c r="T4224" s="1">
        <v>9.7200000000000006</v>
      </c>
      <c r="U4224" s="1">
        <v>60</v>
      </c>
      <c r="V4224" s="1">
        <v>11358.67</v>
      </c>
      <c r="W4224" s="4">
        <f t="shared" si="462"/>
        <v>552031.20000000019</v>
      </c>
      <c r="X4224" s="1" t="s">
        <v>85</v>
      </c>
      <c r="Y4224" s="1" t="s">
        <v>86</v>
      </c>
      <c r="Z4224" s="8">
        <v>49686</v>
      </c>
      <c r="AA4224" s="8" t="str">
        <f>TEXT(Table2[[#This Row],[Application_Date]],"yyy")</f>
        <v>2036</v>
      </c>
      <c r="AB4224" s="8" t="str">
        <f>TEXT(Table2[[#This Row],[Application_Date]],"mmmm")</f>
        <v>January</v>
      </c>
      <c r="AC4224" s="1" t="s">
        <v>61</v>
      </c>
      <c r="AD4224" s="1" t="s">
        <v>30</v>
      </c>
      <c r="AE4224" s="1" t="s">
        <v>43</v>
      </c>
    </row>
    <row r="4225" spans="1:31" x14ac:dyDescent="0.25">
      <c r="A4225" s="1" t="s">
        <v>8590</v>
      </c>
      <c r="B4225" s="1" t="str">
        <f>IF(COUNTIF($A$2:A4225,A4225)&gt;1,"Duplicate","Unique")</f>
        <v>Unique</v>
      </c>
      <c r="C4225" s="1" t="s">
        <v>8591</v>
      </c>
      <c r="D4225" s="1" t="s">
        <v>373</v>
      </c>
      <c r="E4225" s="1" t="str">
        <f t="shared" si="456"/>
        <v>Submitted</v>
      </c>
      <c r="F4225" s="1" t="s">
        <v>35</v>
      </c>
      <c r="G4225" s="1">
        <v>27</v>
      </c>
      <c r="H4225" s="1" t="s">
        <v>24</v>
      </c>
      <c r="I4225" s="1" t="s">
        <v>25</v>
      </c>
      <c r="J4225" s="1" t="s">
        <v>26</v>
      </c>
      <c r="K4225" s="4">
        <v>1691359</v>
      </c>
      <c r="L4225" s="4" t="str">
        <f t="shared" si="457"/>
        <v>Submitted</v>
      </c>
      <c r="M4225" s="1">
        <v>617</v>
      </c>
      <c r="N4225" s="1" t="str">
        <f t="shared" si="458"/>
        <v>low_risk</v>
      </c>
      <c r="O4225" s="1" t="str">
        <f t="shared" si="459"/>
        <v>Excellent</v>
      </c>
      <c r="P4225" s="1" t="str">
        <f t="shared" si="460"/>
        <v>Submitted</v>
      </c>
      <c r="Q4225" s="1" t="str">
        <f t="shared" si="461"/>
        <v>Valid</v>
      </c>
      <c r="R4225" s="1" t="s">
        <v>38</v>
      </c>
      <c r="S4225" s="4">
        <v>147735</v>
      </c>
      <c r="T4225" s="1">
        <v>13.63</v>
      </c>
      <c r="U4225" s="1">
        <v>36</v>
      </c>
      <c r="V4225" s="1">
        <v>4103.75</v>
      </c>
      <c r="W4225" s="4">
        <f t="shared" si="462"/>
        <v>167802.3375002293</v>
      </c>
      <c r="X4225" s="1" t="s">
        <v>50</v>
      </c>
      <c r="Y4225" s="1" t="s">
        <v>51</v>
      </c>
      <c r="Z4225" s="8">
        <v>49687</v>
      </c>
      <c r="AA4225" s="8" t="str">
        <f>TEXT(Table2[[#This Row],[Application_Date]],"yyy")</f>
        <v>2036</v>
      </c>
      <c r="AB4225" s="8" t="str">
        <f>TEXT(Table2[[#This Row],[Application_Date]],"mmmm")</f>
        <v>January</v>
      </c>
      <c r="AC4225" s="1" t="s">
        <v>61</v>
      </c>
      <c r="AD4225" s="1" t="s">
        <v>30</v>
      </c>
      <c r="AE4225" s="1" t="s">
        <v>66</v>
      </c>
    </row>
    <row r="4226" spans="1:31" x14ac:dyDescent="0.25">
      <c r="A4226" s="1" t="s">
        <v>8592</v>
      </c>
      <c r="B4226" s="1" t="str">
        <f>IF(COUNTIF($A$2:A4226,A4226)&gt;1,"Duplicate","Unique")</f>
        <v>Unique</v>
      </c>
      <c r="C4226" s="1" t="s">
        <v>8593</v>
      </c>
      <c r="D4226" s="1" t="s">
        <v>34</v>
      </c>
      <c r="E4226" s="1" t="str">
        <f t="shared" ref="E4226:E4289" si="463">IF(C4226="","Missing","Submitted")</f>
        <v>Submitted</v>
      </c>
      <c r="F4226" s="1" t="s">
        <v>47</v>
      </c>
      <c r="G4226" s="1">
        <v>48</v>
      </c>
      <c r="H4226" s="1" t="s">
        <v>36</v>
      </c>
      <c r="I4226" s="1" t="s">
        <v>48</v>
      </c>
      <c r="J4226" s="1" t="s">
        <v>49</v>
      </c>
      <c r="K4226" s="4">
        <v>1213058</v>
      </c>
      <c r="L4226" s="4" t="str">
        <f t="shared" ref="L4226:L4289" si="464">IF(K4226="","Missing","Submitted")</f>
        <v>Submitted</v>
      </c>
      <c r="M4226" s="1">
        <v>651</v>
      </c>
      <c r="N4226" s="1" t="str">
        <f t="shared" ref="N4226:N4289" si="465">IF(M4226&lt;600,"High_risk",IF(M4226&gt;=750,"medium_risk","low_risk"))</f>
        <v>low_risk</v>
      </c>
      <c r="O4226" s="1" t="str">
        <f t="shared" ref="O4226:O4289" si="466">IF(J4227&lt;503,"Poor",IF(J4227&lt;=550,"Fair",IF(J4227&lt;=750,"Good","Excellent")))</f>
        <v>Excellent</v>
      </c>
      <c r="P4226" s="1" t="str">
        <f t="shared" ref="P4226:P4289" si="467">IF(S4226="","Missing","Submitted")</f>
        <v>Submitted</v>
      </c>
      <c r="Q4226" s="1" t="str">
        <f t="shared" ref="Q4226:Q4289" si="468">IF(AND(M4226&gt;=300,M4226&lt;=900),"Valid","Invalid")</f>
        <v>Valid</v>
      </c>
      <c r="R4226" s="1" t="s">
        <v>38</v>
      </c>
      <c r="S4226" s="4">
        <v>1268561</v>
      </c>
      <c r="T4226" s="1">
        <v>15.53</v>
      </c>
      <c r="U4226" s="1">
        <v>180</v>
      </c>
      <c r="V4226" s="1">
        <v>7047.56</v>
      </c>
      <c r="W4226" s="4">
        <f t="shared" ref="W4226:W4289" si="469">PMT(T4226/12,U4226,-S4226)</f>
        <v>1641729.3608333333</v>
      </c>
      <c r="X4226" s="1" t="s">
        <v>28</v>
      </c>
      <c r="Y4226" s="1" t="s">
        <v>29</v>
      </c>
      <c r="Z4226" s="8">
        <v>49688</v>
      </c>
      <c r="AA4226" s="8" t="str">
        <f>TEXT(Table2[[#This Row],[Application_Date]],"yyy")</f>
        <v>2036</v>
      </c>
      <c r="AB4226" s="8" t="str">
        <f>TEXT(Table2[[#This Row],[Application_Date]],"mmmm")</f>
        <v>January</v>
      </c>
      <c r="AC4226" s="1" t="s">
        <v>41</v>
      </c>
      <c r="AD4226" s="1" t="s">
        <v>42</v>
      </c>
      <c r="AE4226" s="1" t="s">
        <v>43</v>
      </c>
    </row>
    <row r="4227" spans="1:31" x14ac:dyDescent="0.25">
      <c r="A4227" s="1" t="s">
        <v>8594</v>
      </c>
      <c r="B4227" s="1" t="str">
        <f>IF(COUNTIF($A$2:A4227,A4227)&gt;1,"Duplicate","Unique")</f>
        <v>Unique</v>
      </c>
      <c r="C4227" s="1" t="s">
        <v>8595</v>
      </c>
      <c r="D4227" s="1" t="s">
        <v>172</v>
      </c>
      <c r="E4227" s="1" t="str">
        <f t="shared" si="463"/>
        <v>Submitted</v>
      </c>
      <c r="F4227" s="1" t="s">
        <v>47</v>
      </c>
      <c r="G4227" s="1">
        <v>39</v>
      </c>
      <c r="H4227" s="1" t="s">
        <v>24</v>
      </c>
      <c r="I4227" s="1" t="s">
        <v>48</v>
      </c>
      <c r="J4227" s="1" t="s">
        <v>49</v>
      </c>
      <c r="K4227" s="4">
        <v>472325</v>
      </c>
      <c r="L4227" s="4" t="str">
        <f t="shared" si="464"/>
        <v>Submitted</v>
      </c>
      <c r="M4227" s="1">
        <v>331</v>
      </c>
      <c r="N4227" s="1" t="str">
        <f t="shared" si="465"/>
        <v>High_risk</v>
      </c>
      <c r="O4227" s="1" t="str">
        <f t="shared" si="466"/>
        <v>Excellent</v>
      </c>
      <c r="P4227" s="1" t="str">
        <f t="shared" si="467"/>
        <v>Submitted</v>
      </c>
      <c r="Q4227" s="1" t="str">
        <f t="shared" si="468"/>
        <v>Valid</v>
      </c>
      <c r="R4227" s="1" t="s">
        <v>6</v>
      </c>
      <c r="S4227" s="4">
        <v>130263</v>
      </c>
      <c r="T4227" s="1">
        <v>14.05</v>
      </c>
      <c r="U4227" s="1">
        <v>12</v>
      </c>
      <c r="V4227" s="1">
        <v>10855.25</v>
      </c>
      <c r="W4227" s="4">
        <f t="shared" si="469"/>
        <v>152530.18887319125</v>
      </c>
      <c r="X4227" s="1" t="s">
        <v>28</v>
      </c>
      <c r="Y4227" s="1" t="s">
        <v>29</v>
      </c>
      <c r="Z4227" s="8">
        <v>49689</v>
      </c>
      <c r="AA4227" s="8" t="str">
        <f>TEXT(Table2[[#This Row],[Application_Date]],"yyy")</f>
        <v>2036</v>
      </c>
      <c r="AB4227" s="8" t="str">
        <f>TEXT(Table2[[#This Row],[Application_Date]],"mmmm")</f>
        <v>January</v>
      </c>
      <c r="AC4227" s="1" t="s">
        <v>41</v>
      </c>
      <c r="AD4227" s="1" t="s">
        <v>30</v>
      </c>
      <c r="AE4227" s="1" t="s">
        <v>66</v>
      </c>
    </row>
    <row r="4228" spans="1:31" x14ac:dyDescent="0.25">
      <c r="A4228" s="1" t="s">
        <v>8596</v>
      </c>
      <c r="B4228" s="1" t="str">
        <f>IF(COUNTIF($A$2:A4228,A4228)&gt;1,"Duplicate","Unique")</f>
        <v>Unique</v>
      </c>
      <c r="C4228" s="1" t="s">
        <v>8597</v>
      </c>
      <c r="D4228" s="1" t="s">
        <v>572</v>
      </c>
      <c r="E4228" s="1" t="str">
        <f t="shared" si="463"/>
        <v>Submitted</v>
      </c>
      <c r="F4228" s="1" t="s">
        <v>35</v>
      </c>
      <c r="G4228" s="1">
        <v>35</v>
      </c>
      <c r="H4228" s="1" t="s">
        <v>36</v>
      </c>
      <c r="I4228" s="1" t="s">
        <v>25</v>
      </c>
      <c r="J4228" s="1" t="s">
        <v>49</v>
      </c>
      <c r="K4228" s="4">
        <v>732826</v>
      </c>
      <c r="L4228" s="4" t="str">
        <f t="shared" si="464"/>
        <v>Submitted</v>
      </c>
      <c r="M4228" s="1">
        <v>803</v>
      </c>
      <c r="N4228" s="1" t="str">
        <f t="shared" si="465"/>
        <v>medium_risk</v>
      </c>
      <c r="O4228" s="1" t="str">
        <f t="shared" si="466"/>
        <v>Excellent</v>
      </c>
      <c r="P4228" s="1" t="str">
        <f t="shared" si="467"/>
        <v>Submitted</v>
      </c>
      <c r="Q4228" s="1" t="str">
        <f t="shared" si="468"/>
        <v>Valid</v>
      </c>
      <c r="R4228" s="1" t="s">
        <v>27</v>
      </c>
      <c r="S4228" s="4">
        <v>4765460</v>
      </c>
      <c r="T4228" s="1">
        <v>16.760000000000002</v>
      </c>
      <c r="U4228" s="1">
        <v>180</v>
      </c>
      <c r="V4228" s="1">
        <v>26474.78</v>
      </c>
      <c r="W4228" s="4">
        <f t="shared" si="469"/>
        <v>6655759.1333333338</v>
      </c>
      <c r="X4228" s="1" t="s">
        <v>59</v>
      </c>
      <c r="Y4228" s="1" t="s">
        <v>60</v>
      </c>
      <c r="Z4228" s="8">
        <v>49690</v>
      </c>
      <c r="AA4228" s="8" t="str">
        <f>TEXT(Table2[[#This Row],[Application_Date]],"yyy")</f>
        <v>2036</v>
      </c>
      <c r="AB4228" s="8" t="str">
        <f>TEXT(Table2[[#This Row],[Application_Date]],"mmmm")</f>
        <v>January</v>
      </c>
      <c r="AC4228" s="1" t="s">
        <v>61</v>
      </c>
      <c r="AD4228" s="1" t="s">
        <v>30</v>
      </c>
      <c r="AE4228" s="1" t="s">
        <v>66</v>
      </c>
    </row>
    <row r="4229" spans="1:31" x14ac:dyDescent="0.25">
      <c r="A4229" s="1" t="s">
        <v>8598</v>
      </c>
      <c r="B4229" s="1" t="str">
        <f>IF(COUNTIF($A$2:A4229,A4229)&gt;1,"Duplicate","Unique")</f>
        <v>Unique</v>
      </c>
      <c r="C4229" s="1" t="s">
        <v>8599</v>
      </c>
      <c r="D4229" s="1" t="s">
        <v>249</v>
      </c>
      <c r="E4229" s="1" t="str">
        <f t="shared" si="463"/>
        <v>Submitted</v>
      </c>
      <c r="F4229" s="1" t="s">
        <v>35</v>
      </c>
      <c r="G4229" s="1">
        <v>40</v>
      </c>
      <c r="H4229" s="1" t="s">
        <v>36</v>
      </c>
      <c r="I4229" s="1" t="s">
        <v>48</v>
      </c>
      <c r="J4229" s="1" t="s">
        <v>26</v>
      </c>
      <c r="K4229" s="4">
        <v>554399</v>
      </c>
      <c r="L4229" s="4" t="str">
        <f t="shared" si="464"/>
        <v>Submitted</v>
      </c>
      <c r="M4229" s="1">
        <v>850</v>
      </c>
      <c r="N4229" s="1" t="str">
        <f t="shared" si="465"/>
        <v>medium_risk</v>
      </c>
      <c r="O4229" s="1" t="str">
        <f t="shared" si="466"/>
        <v>Excellent</v>
      </c>
      <c r="P4229" s="1" t="str">
        <f t="shared" si="467"/>
        <v>Submitted</v>
      </c>
      <c r="Q4229" s="1" t="str">
        <f t="shared" si="468"/>
        <v>Valid</v>
      </c>
      <c r="R4229" s="1" t="s">
        <v>82</v>
      </c>
      <c r="S4229" s="4">
        <v>675915</v>
      </c>
      <c r="T4229" s="1">
        <v>14.8</v>
      </c>
      <c r="U4229" s="1">
        <v>120</v>
      </c>
      <c r="V4229" s="1">
        <v>5632.62</v>
      </c>
      <c r="W4229" s="4">
        <f t="shared" si="469"/>
        <v>833628.5</v>
      </c>
      <c r="X4229" s="1" t="s">
        <v>50</v>
      </c>
      <c r="Y4229" s="1" t="s">
        <v>51</v>
      </c>
      <c r="Z4229" s="8">
        <v>49691</v>
      </c>
      <c r="AA4229" s="8" t="str">
        <f>TEXT(Table2[[#This Row],[Application_Date]],"yyy")</f>
        <v>2036</v>
      </c>
      <c r="AB4229" s="8" t="str">
        <f>TEXT(Table2[[#This Row],[Application_Date]],"mmmm")</f>
        <v>January</v>
      </c>
      <c r="AC4229" s="1" t="s">
        <v>41</v>
      </c>
      <c r="AD4229" s="1" t="s">
        <v>42</v>
      </c>
      <c r="AE4229" s="1" t="s">
        <v>66</v>
      </c>
    </row>
    <row r="4230" spans="1:31" x14ac:dyDescent="0.25">
      <c r="A4230" s="1" t="s">
        <v>8600</v>
      </c>
      <c r="B4230" s="1" t="str">
        <f>IF(COUNTIF($A$2:A4230,A4230)&gt;1,"Duplicate","Unique")</f>
        <v>Unique</v>
      </c>
      <c r="C4230" s="1" t="s">
        <v>8601</v>
      </c>
      <c r="D4230" s="1" t="s">
        <v>172</v>
      </c>
      <c r="E4230" s="1" t="str">
        <f t="shared" si="463"/>
        <v>Submitted</v>
      </c>
      <c r="F4230" s="1" t="s">
        <v>47</v>
      </c>
      <c r="G4230" s="1">
        <v>46</v>
      </c>
      <c r="H4230" s="1" t="s">
        <v>36</v>
      </c>
      <c r="I4230" s="1" t="s">
        <v>25</v>
      </c>
      <c r="J4230" s="1" t="s">
        <v>37</v>
      </c>
      <c r="K4230" s="4">
        <v>1051013</v>
      </c>
      <c r="L4230" s="4" t="str">
        <f t="shared" si="464"/>
        <v>Submitted</v>
      </c>
      <c r="M4230" s="1">
        <v>329</v>
      </c>
      <c r="N4230" s="1" t="str">
        <f t="shared" si="465"/>
        <v>High_risk</v>
      </c>
      <c r="O4230" s="1" t="str">
        <f t="shared" si="466"/>
        <v>Excellent</v>
      </c>
      <c r="P4230" s="1" t="str">
        <f t="shared" si="467"/>
        <v>Submitted</v>
      </c>
      <c r="Q4230" s="1" t="str">
        <f t="shared" si="468"/>
        <v>Valid</v>
      </c>
      <c r="R4230" s="1" t="s">
        <v>82</v>
      </c>
      <c r="S4230" s="4">
        <v>990701</v>
      </c>
      <c r="T4230" s="1">
        <v>10.87</v>
      </c>
      <c r="U4230" s="1">
        <v>24</v>
      </c>
      <c r="V4230" s="1">
        <v>41279.21</v>
      </c>
      <c r="W4230" s="4">
        <f t="shared" si="469"/>
        <v>897410.15936407249</v>
      </c>
      <c r="X4230" s="1" t="s">
        <v>28</v>
      </c>
      <c r="Y4230" s="1" t="s">
        <v>29</v>
      </c>
      <c r="Z4230" s="8">
        <v>49692</v>
      </c>
      <c r="AA4230" s="8" t="str">
        <f>TEXT(Table2[[#This Row],[Application_Date]],"yyy")</f>
        <v>2036</v>
      </c>
      <c r="AB4230" s="8" t="str">
        <f>TEXT(Table2[[#This Row],[Application_Date]],"mmmm")</f>
        <v>January</v>
      </c>
      <c r="AC4230" s="1" t="s">
        <v>52</v>
      </c>
      <c r="AD4230" s="1" t="s">
        <v>30</v>
      </c>
      <c r="AE4230" s="1" t="s">
        <v>62</v>
      </c>
    </row>
    <row r="4231" spans="1:31" x14ac:dyDescent="0.25">
      <c r="A4231" s="1" t="s">
        <v>8602</v>
      </c>
      <c r="B4231" s="1" t="str">
        <f>IF(COUNTIF($A$2:A4231,A4231)&gt;1,"Duplicate","Unique")</f>
        <v>Unique</v>
      </c>
      <c r="C4231" s="1" t="s">
        <v>8603</v>
      </c>
      <c r="D4231" s="1" t="s">
        <v>65</v>
      </c>
      <c r="E4231" s="1" t="str">
        <f t="shared" si="463"/>
        <v>Submitted</v>
      </c>
      <c r="F4231" s="1" t="s">
        <v>47</v>
      </c>
      <c r="G4231" s="1">
        <v>30</v>
      </c>
      <c r="H4231" s="1" t="s">
        <v>24</v>
      </c>
      <c r="I4231" s="1" t="s">
        <v>48</v>
      </c>
      <c r="J4231" s="1" t="s">
        <v>49</v>
      </c>
      <c r="K4231" s="4">
        <v>1691343</v>
      </c>
      <c r="L4231" s="4" t="str">
        <f t="shared" si="464"/>
        <v>Submitted</v>
      </c>
      <c r="M4231" s="1">
        <v>800</v>
      </c>
      <c r="N4231" s="1" t="str">
        <f t="shared" si="465"/>
        <v>medium_risk</v>
      </c>
      <c r="O4231" s="1" t="str">
        <f t="shared" si="466"/>
        <v>Excellent</v>
      </c>
      <c r="P4231" s="1" t="str">
        <f t="shared" si="467"/>
        <v>Submitted</v>
      </c>
      <c r="Q4231" s="1" t="str">
        <f t="shared" si="468"/>
        <v>Valid</v>
      </c>
      <c r="R4231" s="1" t="s">
        <v>70</v>
      </c>
      <c r="S4231" s="4">
        <v>606790</v>
      </c>
      <c r="T4231" s="1">
        <v>10.99</v>
      </c>
      <c r="U4231" s="1">
        <v>60</v>
      </c>
      <c r="V4231" s="1">
        <v>10113.17</v>
      </c>
      <c r="W4231" s="4">
        <f t="shared" si="469"/>
        <v>555718.50833333342</v>
      </c>
      <c r="X4231" s="1" t="s">
        <v>59</v>
      </c>
      <c r="Y4231" s="1" t="s">
        <v>60</v>
      </c>
      <c r="Z4231" s="8">
        <v>49693</v>
      </c>
      <c r="AA4231" s="8" t="str">
        <f>TEXT(Table2[[#This Row],[Application_Date]],"yyy")</f>
        <v>2036</v>
      </c>
      <c r="AB4231" s="8" t="str">
        <f>TEXT(Table2[[#This Row],[Application_Date]],"mmmm")</f>
        <v>January</v>
      </c>
      <c r="AC4231" s="1" t="s">
        <v>52</v>
      </c>
      <c r="AD4231" s="1" t="s">
        <v>42</v>
      </c>
      <c r="AE4231" s="1" t="s">
        <v>66</v>
      </c>
    </row>
    <row r="4232" spans="1:31" x14ac:dyDescent="0.25">
      <c r="A4232" s="1" t="s">
        <v>8604</v>
      </c>
      <c r="B4232" s="1" t="str">
        <f>IF(COUNTIF($A$2:A4232,A4232)&gt;1,"Duplicate","Unique")</f>
        <v>Unique</v>
      </c>
      <c r="C4232" s="1" t="s">
        <v>8605</v>
      </c>
      <c r="D4232" s="1" t="s">
        <v>309</v>
      </c>
      <c r="E4232" s="1" t="str">
        <f t="shared" si="463"/>
        <v>Submitted</v>
      </c>
      <c r="F4232" s="1" t="s">
        <v>47</v>
      </c>
      <c r="G4232" s="1">
        <v>19</v>
      </c>
      <c r="H4232" s="1" t="s">
        <v>36</v>
      </c>
      <c r="I4232" s="1" t="s">
        <v>48</v>
      </c>
      <c r="J4232" s="1" t="s">
        <v>70</v>
      </c>
      <c r="K4232" s="4">
        <v>1172383</v>
      </c>
      <c r="L4232" s="4" t="str">
        <f t="shared" si="464"/>
        <v>Submitted</v>
      </c>
      <c r="M4232" s="1">
        <v>656</v>
      </c>
      <c r="N4232" s="1" t="str">
        <f t="shared" si="465"/>
        <v>low_risk</v>
      </c>
      <c r="O4232" s="1" t="str">
        <f t="shared" si="466"/>
        <v>Excellent</v>
      </c>
      <c r="P4232" s="1" t="str">
        <f t="shared" si="467"/>
        <v>Submitted</v>
      </c>
      <c r="Q4232" s="1" t="str">
        <f t="shared" si="468"/>
        <v>Valid</v>
      </c>
      <c r="R4232" s="1" t="s">
        <v>82</v>
      </c>
      <c r="S4232" s="4">
        <v>4298689</v>
      </c>
      <c r="T4232" s="1">
        <v>13.82</v>
      </c>
      <c r="U4232" s="1">
        <v>12</v>
      </c>
      <c r="V4232" s="1">
        <v>358224.08</v>
      </c>
      <c r="W4232" s="4">
        <f t="shared" si="469"/>
        <v>4951159.6452799598</v>
      </c>
      <c r="X4232" s="1" t="s">
        <v>95</v>
      </c>
      <c r="Y4232" s="1" t="s">
        <v>96</v>
      </c>
      <c r="Z4232" s="8">
        <v>49694</v>
      </c>
      <c r="AA4232" s="8" t="str">
        <f>TEXT(Table2[[#This Row],[Application_Date]],"yyy")</f>
        <v>2036</v>
      </c>
      <c r="AB4232" s="8" t="str">
        <f>TEXT(Table2[[#This Row],[Application_Date]],"mmmm")</f>
        <v>January</v>
      </c>
      <c r="AC4232" s="1" t="s">
        <v>52</v>
      </c>
      <c r="AD4232" s="1" t="s">
        <v>30</v>
      </c>
      <c r="AE4232" s="1" t="s">
        <v>31</v>
      </c>
    </row>
    <row r="4233" spans="1:31" x14ac:dyDescent="0.25">
      <c r="A4233" s="1" t="s">
        <v>8606</v>
      </c>
      <c r="B4233" s="1" t="str">
        <f>IF(COUNTIF($A$2:A4233,A4233)&gt;1,"Duplicate","Unique")</f>
        <v>Unique</v>
      </c>
      <c r="C4233" s="1" t="s">
        <v>8607</v>
      </c>
      <c r="D4233" s="1" t="s">
        <v>124</v>
      </c>
      <c r="E4233" s="1" t="str">
        <f t="shared" si="463"/>
        <v>Submitted</v>
      </c>
      <c r="F4233" s="1" t="s">
        <v>35</v>
      </c>
      <c r="G4233" s="1">
        <v>19</v>
      </c>
      <c r="H4233" s="1" t="s">
        <v>24</v>
      </c>
      <c r="I4233" s="1" t="s">
        <v>25</v>
      </c>
      <c r="J4233" s="1" t="s">
        <v>49</v>
      </c>
      <c r="K4233" s="4">
        <v>2392894</v>
      </c>
      <c r="L4233" s="4" t="str">
        <f t="shared" si="464"/>
        <v>Submitted</v>
      </c>
      <c r="M4233" s="1">
        <v>677</v>
      </c>
      <c r="N4233" s="1" t="str">
        <f t="shared" si="465"/>
        <v>low_risk</v>
      </c>
      <c r="O4233" s="1" t="str">
        <f t="shared" si="466"/>
        <v>Excellent</v>
      </c>
      <c r="P4233" s="1" t="str">
        <f t="shared" si="467"/>
        <v>Submitted</v>
      </c>
      <c r="Q4233" s="1" t="str">
        <f t="shared" si="468"/>
        <v>Valid</v>
      </c>
      <c r="R4233" s="1" t="s">
        <v>27</v>
      </c>
      <c r="S4233" s="4">
        <v>436594</v>
      </c>
      <c r="T4233" s="1">
        <v>14.51</v>
      </c>
      <c r="U4233" s="1">
        <v>12</v>
      </c>
      <c r="V4233" s="1">
        <v>36382.83</v>
      </c>
      <c r="W4233" s="4">
        <f t="shared" si="469"/>
        <v>527953.98264536634</v>
      </c>
      <c r="X4233" s="1" t="s">
        <v>50</v>
      </c>
      <c r="Y4233" s="1" t="s">
        <v>51</v>
      </c>
      <c r="Z4233" s="8">
        <v>49695</v>
      </c>
      <c r="AA4233" s="8" t="str">
        <f>TEXT(Table2[[#This Row],[Application_Date]],"yyy")</f>
        <v>2036</v>
      </c>
      <c r="AB4233" s="8" t="str">
        <f>TEXT(Table2[[#This Row],[Application_Date]],"mmmm")</f>
        <v>January</v>
      </c>
      <c r="AC4233" s="1" t="s">
        <v>61</v>
      </c>
      <c r="AD4233" s="1" t="s">
        <v>42</v>
      </c>
      <c r="AE4233" s="1" t="s">
        <v>43</v>
      </c>
    </row>
    <row r="4234" spans="1:31" x14ac:dyDescent="0.25">
      <c r="A4234" s="1" t="s">
        <v>8608</v>
      </c>
      <c r="B4234" s="1" t="str">
        <f>IF(COUNTIF($A$2:A4234,A4234)&gt;1,"Duplicate","Unique")</f>
        <v>Unique</v>
      </c>
      <c r="C4234" s="1" t="s">
        <v>8609</v>
      </c>
      <c r="D4234" s="1" t="s">
        <v>242</v>
      </c>
      <c r="E4234" s="1" t="str">
        <f t="shared" si="463"/>
        <v>Submitted</v>
      </c>
      <c r="F4234" s="1" t="s">
        <v>47</v>
      </c>
      <c r="G4234" s="1">
        <v>61</v>
      </c>
      <c r="H4234" s="1" t="s">
        <v>24</v>
      </c>
      <c r="I4234" s="1" t="s">
        <v>48</v>
      </c>
      <c r="J4234" s="1" t="s">
        <v>49</v>
      </c>
      <c r="K4234" s="4">
        <v>1954625</v>
      </c>
      <c r="L4234" s="4" t="str">
        <f t="shared" si="464"/>
        <v>Submitted</v>
      </c>
      <c r="M4234" s="1">
        <v>618</v>
      </c>
      <c r="N4234" s="1" t="str">
        <f t="shared" si="465"/>
        <v>low_risk</v>
      </c>
      <c r="O4234" s="1" t="str">
        <f t="shared" si="466"/>
        <v>Excellent</v>
      </c>
      <c r="P4234" s="1" t="str">
        <f t="shared" si="467"/>
        <v>Submitted</v>
      </c>
      <c r="Q4234" s="1" t="str">
        <f t="shared" si="468"/>
        <v>Valid</v>
      </c>
      <c r="R4234" s="1" t="s">
        <v>38</v>
      </c>
      <c r="S4234" s="4">
        <v>3668227</v>
      </c>
      <c r="T4234" s="1">
        <v>7.3</v>
      </c>
      <c r="U4234" s="1">
        <v>60</v>
      </c>
      <c r="V4234" s="1">
        <v>61137.120000000003</v>
      </c>
      <c r="W4234" s="4">
        <f t="shared" si="469"/>
        <v>2231504.7583342581</v>
      </c>
      <c r="X4234" s="1" t="s">
        <v>95</v>
      </c>
      <c r="Y4234" s="1" t="s">
        <v>96</v>
      </c>
      <c r="Z4234" s="8">
        <v>49696</v>
      </c>
      <c r="AA4234" s="8" t="str">
        <f>TEXT(Table2[[#This Row],[Application_Date]],"yyy")</f>
        <v>2036</v>
      </c>
      <c r="AB4234" s="8" t="str">
        <f>TEXT(Table2[[#This Row],[Application_Date]],"mmmm")</f>
        <v>January</v>
      </c>
      <c r="AC4234" s="1" t="s">
        <v>61</v>
      </c>
      <c r="AD4234" s="1" t="s">
        <v>30</v>
      </c>
      <c r="AE4234" s="1" t="s">
        <v>43</v>
      </c>
    </row>
    <row r="4235" spans="1:31" x14ac:dyDescent="0.25">
      <c r="A4235" s="1" t="s">
        <v>8610</v>
      </c>
      <c r="B4235" s="1" t="str">
        <f>IF(COUNTIF($A$2:A4235,A4235)&gt;1,"Duplicate","Unique")</f>
        <v>Unique</v>
      </c>
      <c r="C4235" s="1" t="s">
        <v>8611</v>
      </c>
      <c r="D4235" s="1" t="s">
        <v>373</v>
      </c>
      <c r="E4235" s="1" t="str">
        <f t="shared" si="463"/>
        <v>Submitted</v>
      </c>
      <c r="F4235" s="1" t="s">
        <v>35</v>
      </c>
      <c r="G4235" s="1">
        <v>33</v>
      </c>
      <c r="H4235" s="1" t="s">
        <v>36</v>
      </c>
      <c r="I4235" s="1" t="s">
        <v>48</v>
      </c>
      <c r="J4235" s="1" t="s">
        <v>26</v>
      </c>
      <c r="K4235" s="4">
        <v>2094365</v>
      </c>
      <c r="L4235" s="4" t="str">
        <f t="shared" si="464"/>
        <v>Submitted</v>
      </c>
      <c r="M4235" s="1">
        <v>624</v>
      </c>
      <c r="N4235" s="1" t="str">
        <f t="shared" si="465"/>
        <v>low_risk</v>
      </c>
      <c r="O4235" s="1" t="str">
        <f t="shared" si="466"/>
        <v>Excellent</v>
      </c>
      <c r="P4235" s="1" t="str">
        <f t="shared" si="467"/>
        <v>Submitted</v>
      </c>
      <c r="Q4235" s="1" t="str">
        <f t="shared" si="468"/>
        <v>Valid</v>
      </c>
      <c r="R4235" s="1" t="s">
        <v>38</v>
      </c>
      <c r="S4235" s="4">
        <v>2840370</v>
      </c>
      <c r="T4235" s="1">
        <v>16.989999999999998</v>
      </c>
      <c r="U4235" s="1">
        <v>60</v>
      </c>
      <c r="V4235" s="1">
        <v>47339.5</v>
      </c>
      <c r="W4235" s="4">
        <f t="shared" si="469"/>
        <v>4021490.5249999999</v>
      </c>
      <c r="X4235" s="1" t="s">
        <v>576</v>
      </c>
      <c r="Y4235" s="1" t="s">
        <v>60</v>
      </c>
      <c r="Z4235" s="8">
        <v>49697</v>
      </c>
      <c r="AA4235" s="8" t="str">
        <f>TEXT(Table2[[#This Row],[Application_Date]],"yyy")</f>
        <v>2036</v>
      </c>
      <c r="AB4235" s="8" t="str">
        <f>TEXT(Table2[[#This Row],[Application_Date]],"mmmm")</f>
        <v>January</v>
      </c>
      <c r="AC4235" s="1" t="s">
        <v>52</v>
      </c>
      <c r="AD4235" s="1" t="s">
        <v>42</v>
      </c>
      <c r="AE4235" s="1" t="s">
        <v>66</v>
      </c>
    </row>
    <row r="4236" spans="1:31" x14ac:dyDescent="0.25">
      <c r="A4236" s="1" t="s">
        <v>8612</v>
      </c>
      <c r="B4236" s="1" t="str">
        <f>IF(COUNTIF($A$2:A4236,A4236)&gt;1,"Duplicate","Unique")</f>
        <v>Unique</v>
      </c>
      <c r="C4236" s="1" t="s">
        <v>8613</v>
      </c>
      <c r="D4236" s="1" t="s">
        <v>118</v>
      </c>
      <c r="E4236" s="1" t="str">
        <f t="shared" si="463"/>
        <v>Submitted</v>
      </c>
      <c r="F4236" s="1" t="s">
        <v>47</v>
      </c>
      <c r="G4236" s="1">
        <v>60</v>
      </c>
      <c r="H4236" s="1" t="s">
        <v>24</v>
      </c>
      <c r="I4236" s="1" t="s">
        <v>48</v>
      </c>
      <c r="J4236" s="1" t="s">
        <v>37</v>
      </c>
      <c r="K4236" s="4">
        <v>601282</v>
      </c>
      <c r="L4236" s="4" t="str">
        <f t="shared" si="464"/>
        <v>Submitted</v>
      </c>
      <c r="M4236" s="1">
        <v>830</v>
      </c>
      <c r="N4236" s="1" t="str">
        <f t="shared" si="465"/>
        <v>medium_risk</v>
      </c>
      <c r="O4236" s="1" t="str">
        <f t="shared" si="466"/>
        <v>Excellent</v>
      </c>
      <c r="P4236" s="1" t="str">
        <f t="shared" si="467"/>
        <v>Submitted</v>
      </c>
      <c r="Q4236" s="1" t="str">
        <f t="shared" si="468"/>
        <v>Valid</v>
      </c>
      <c r="R4236" s="1" t="s">
        <v>38</v>
      </c>
      <c r="S4236" s="4">
        <v>4164614</v>
      </c>
      <c r="T4236" s="1">
        <v>17.190000000000001</v>
      </c>
      <c r="U4236" s="1">
        <v>180</v>
      </c>
      <c r="V4236" s="1">
        <v>23136.74</v>
      </c>
      <c r="W4236" s="4">
        <f t="shared" si="469"/>
        <v>5965809.5550000006</v>
      </c>
      <c r="X4236" s="1" t="s">
        <v>39</v>
      </c>
      <c r="Y4236" s="1" t="s">
        <v>40</v>
      </c>
      <c r="Z4236" s="8">
        <v>49698</v>
      </c>
      <c r="AA4236" s="8" t="str">
        <f>TEXT(Table2[[#This Row],[Application_Date]],"yyy")</f>
        <v>2036</v>
      </c>
      <c r="AB4236" s="8" t="str">
        <f>TEXT(Table2[[#This Row],[Application_Date]],"mmmm")</f>
        <v>January</v>
      </c>
      <c r="AC4236" s="1" t="s">
        <v>41</v>
      </c>
      <c r="AD4236" s="1" t="s">
        <v>42</v>
      </c>
      <c r="AE4236" s="1" t="s">
        <v>62</v>
      </c>
    </row>
    <row r="4237" spans="1:31" x14ac:dyDescent="0.25">
      <c r="A4237" s="1" t="s">
        <v>8614</v>
      </c>
      <c r="B4237" s="1" t="str">
        <f>IF(COUNTIF($A$2:A4237,A4237)&gt;1,"Duplicate","Unique")</f>
        <v>Unique</v>
      </c>
      <c r="C4237" s="1" t="s">
        <v>8615</v>
      </c>
      <c r="D4237" s="1" t="s">
        <v>433</v>
      </c>
      <c r="E4237" s="1" t="str">
        <f t="shared" si="463"/>
        <v>Submitted</v>
      </c>
      <c r="F4237" s="1" t="s">
        <v>47</v>
      </c>
      <c r="G4237" s="1">
        <v>55</v>
      </c>
      <c r="H4237" s="1" t="s">
        <v>24</v>
      </c>
      <c r="I4237" s="1" t="s">
        <v>25</v>
      </c>
      <c r="J4237" s="1" t="s">
        <v>37</v>
      </c>
      <c r="K4237" s="4">
        <v>1552222</v>
      </c>
      <c r="L4237" s="4" t="str">
        <f t="shared" si="464"/>
        <v>Submitted</v>
      </c>
      <c r="M4237" s="1">
        <v>301</v>
      </c>
      <c r="N4237" s="1" t="str">
        <f t="shared" si="465"/>
        <v>High_risk</v>
      </c>
      <c r="O4237" s="1" t="str">
        <f t="shared" si="466"/>
        <v>Excellent</v>
      </c>
      <c r="P4237" s="1" t="str">
        <f t="shared" si="467"/>
        <v>Submitted</v>
      </c>
      <c r="Q4237" s="1" t="str">
        <f t="shared" si="468"/>
        <v>Valid</v>
      </c>
      <c r="R4237" s="1" t="s">
        <v>70</v>
      </c>
      <c r="S4237" s="4">
        <v>4142843</v>
      </c>
      <c r="T4237" s="1">
        <v>15.86</v>
      </c>
      <c r="U4237" s="1">
        <v>60</v>
      </c>
      <c r="V4237" s="1">
        <v>69047.38</v>
      </c>
      <c r="W4237" s="4">
        <f t="shared" si="469"/>
        <v>5475457.4983333331</v>
      </c>
      <c r="X4237" s="1" t="s">
        <v>59</v>
      </c>
      <c r="Y4237" s="1" t="s">
        <v>60</v>
      </c>
      <c r="Z4237" s="8">
        <v>49699</v>
      </c>
      <c r="AA4237" s="8" t="str">
        <f>TEXT(Table2[[#This Row],[Application_Date]],"yyy")</f>
        <v>2036</v>
      </c>
      <c r="AB4237" s="8" t="str">
        <f>TEXT(Table2[[#This Row],[Application_Date]],"mmmm")</f>
        <v>January</v>
      </c>
      <c r="AC4237" s="1" t="s">
        <v>52</v>
      </c>
      <c r="AD4237" s="1" t="s">
        <v>42</v>
      </c>
      <c r="AE4237" s="1" t="s">
        <v>62</v>
      </c>
    </row>
    <row r="4238" spans="1:31" x14ac:dyDescent="0.25">
      <c r="A4238" s="1" t="s">
        <v>8616</v>
      </c>
      <c r="B4238" s="1" t="str">
        <f>IF(COUNTIF($A$2:A4238,A4238)&gt;1,"Duplicate","Unique")</f>
        <v>Unique</v>
      </c>
      <c r="C4238" s="1" t="s">
        <v>8617</v>
      </c>
      <c r="D4238" s="1" t="s">
        <v>296</v>
      </c>
      <c r="E4238" s="1" t="str">
        <f t="shared" si="463"/>
        <v>Submitted</v>
      </c>
      <c r="F4238" s="1" t="s">
        <v>35</v>
      </c>
      <c r="G4238" s="1">
        <v>43</v>
      </c>
      <c r="H4238" s="1" t="s">
        <v>36</v>
      </c>
      <c r="I4238" s="1" t="s">
        <v>25</v>
      </c>
      <c r="J4238" s="1" t="s">
        <v>37</v>
      </c>
      <c r="K4238" s="4">
        <v>386464</v>
      </c>
      <c r="L4238" s="4" t="str">
        <f t="shared" si="464"/>
        <v>Submitted</v>
      </c>
      <c r="M4238" s="1">
        <v>397</v>
      </c>
      <c r="N4238" s="1" t="str">
        <f t="shared" si="465"/>
        <v>High_risk</v>
      </c>
      <c r="O4238" s="1" t="str">
        <f t="shared" si="466"/>
        <v>Excellent</v>
      </c>
      <c r="P4238" s="1" t="str">
        <f t="shared" si="467"/>
        <v>Submitted</v>
      </c>
      <c r="Q4238" s="1" t="str">
        <f t="shared" si="468"/>
        <v>Valid</v>
      </c>
      <c r="R4238" s="1" t="s">
        <v>70</v>
      </c>
      <c r="S4238" s="4">
        <v>1107220</v>
      </c>
      <c r="T4238" s="1">
        <v>7.88</v>
      </c>
      <c r="U4238" s="1">
        <v>120</v>
      </c>
      <c r="V4238" s="1">
        <v>9226.83</v>
      </c>
      <c r="W4238" s="4">
        <f t="shared" si="469"/>
        <v>727074.46666666656</v>
      </c>
      <c r="X4238" s="1" t="s">
        <v>105</v>
      </c>
      <c r="Y4238" s="1" t="s">
        <v>106</v>
      </c>
      <c r="Z4238" s="8">
        <v>49700</v>
      </c>
      <c r="AA4238" s="8" t="str">
        <f>TEXT(Table2[[#This Row],[Application_Date]],"yyy")</f>
        <v>2036</v>
      </c>
      <c r="AB4238" s="8" t="str">
        <f>TEXT(Table2[[#This Row],[Application_Date]],"mmmm")</f>
        <v>January</v>
      </c>
      <c r="AC4238" s="1" t="s">
        <v>61</v>
      </c>
      <c r="AD4238" s="1" t="s">
        <v>30</v>
      </c>
      <c r="AE4238" s="1" t="s">
        <v>31</v>
      </c>
    </row>
    <row r="4239" spans="1:31" x14ac:dyDescent="0.25">
      <c r="A4239" s="1" t="s">
        <v>8618</v>
      </c>
      <c r="B4239" s="1" t="str">
        <f>IF(COUNTIF($A$2:A4239,A4239)&gt;1,"Duplicate","Unique")</f>
        <v>Unique</v>
      </c>
      <c r="C4239" s="1" t="s">
        <v>8619</v>
      </c>
      <c r="D4239" s="1" t="s">
        <v>214</v>
      </c>
      <c r="E4239" s="1" t="str">
        <f t="shared" si="463"/>
        <v>Submitted</v>
      </c>
      <c r="F4239" s="1" t="s">
        <v>35</v>
      </c>
      <c r="G4239" s="1">
        <v>51</v>
      </c>
      <c r="H4239" s="1" t="s">
        <v>36</v>
      </c>
      <c r="I4239" s="1" t="s">
        <v>25</v>
      </c>
      <c r="J4239" s="1" t="s">
        <v>70</v>
      </c>
      <c r="K4239" s="4">
        <v>261133</v>
      </c>
      <c r="L4239" s="4" t="str">
        <f t="shared" si="464"/>
        <v>Submitted</v>
      </c>
      <c r="M4239" s="1">
        <v>869</v>
      </c>
      <c r="N4239" s="1" t="str">
        <f t="shared" si="465"/>
        <v>medium_risk</v>
      </c>
      <c r="O4239" s="1" t="str">
        <f t="shared" si="466"/>
        <v>Excellent</v>
      </c>
      <c r="P4239" s="1" t="str">
        <f t="shared" si="467"/>
        <v>Submitted</v>
      </c>
      <c r="Q4239" s="1" t="str">
        <f t="shared" si="468"/>
        <v>Valid</v>
      </c>
      <c r="R4239" s="1" t="s">
        <v>82</v>
      </c>
      <c r="S4239" s="4">
        <v>488680</v>
      </c>
      <c r="T4239" s="1">
        <v>9.06</v>
      </c>
      <c r="U4239" s="1">
        <v>24</v>
      </c>
      <c r="V4239" s="1">
        <v>20361.669999999998</v>
      </c>
      <c r="W4239" s="4">
        <f t="shared" si="469"/>
        <v>368953.90619891911</v>
      </c>
      <c r="X4239" s="1" t="s">
        <v>59</v>
      </c>
      <c r="Y4239" s="1" t="s">
        <v>60</v>
      </c>
      <c r="Z4239" s="8">
        <v>49701</v>
      </c>
      <c r="AA4239" s="8" t="str">
        <f>TEXT(Table2[[#This Row],[Application_Date]],"yyy")</f>
        <v>2036</v>
      </c>
      <c r="AB4239" s="8" t="str">
        <f>TEXT(Table2[[#This Row],[Application_Date]],"mmmm")</f>
        <v>January</v>
      </c>
      <c r="AC4239" s="1" t="s">
        <v>61</v>
      </c>
      <c r="AD4239" s="1" t="s">
        <v>42</v>
      </c>
      <c r="AE4239" s="1" t="s">
        <v>66</v>
      </c>
    </row>
    <row r="4240" spans="1:31" x14ac:dyDescent="0.25">
      <c r="A4240" s="1" t="s">
        <v>8620</v>
      </c>
      <c r="B4240" s="1" t="str">
        <f>IF(COUNTIF($A$2:A4240,A4240)&gt;1,"Duplicate","Unique")</f>
        <v>Unique</v>
      </c>
      <c r="C4240" s="1" t="s">
        <v>8621</v>
      </c>
      <c r="D4240" s="1" t="s">
        <v>392</v>
      </c>
      <c r="E4240" s="1" t="str">
        <f t="shared" si="463"/>
        <v>Submitted</v>
      </c>
      <c r="F4240" s="1" t="s">
        <v>47</v>
      </c>
      <c r="G4240" s="1">
        <v>25</v>
      </c>
      <c r="H4240" s="1" t="s">
        <v>36</v>
      </c>
      <c r="I4240" s="1" t="s">
        <v>25</v>
      </c>
      <c r="J4240" s="1" t="s">
        <v>26</v>
      </c>
      <c r="K4240" s="4">
        <v>2448357</v>
      </c>
      <c r="L4240" s="4" t="str">
        <f t="shared" si="464"/>
        <v>Submitted</v>
      </c>
      <c r="M4240" s="1">
        <v>382</v>
      </c>
      <c r="N4240" s="1" t="str">
        <f t="shared" si="465"/>
        <v>High_risk</v>
      </c>
      <c r="O4240" s="1" t="str">
        <f t="shared" si="466"/>
        <v>Excellent</v>
      </c>
      <c r="P4240" s="1" t="str">
        <f t="shared" si="467"/>
        <v>Submitted</v>
      </c>
      <c r="Q4240" s="1" t="str">
        <f t="shared" si="468"/>
        <v>Valid</v>
      </c>
      <c r="R4240" s="1" t="s">
        <v>70</v>
      </c>
      <c r="S4240" s="4">
        <v>2079110</v>
      </c>
      <c r="T4240" s="1">
        <v>10.75</v>
      </c>
      <c r="U4240" s="1">
        <v>24</v>
      </c>
      <c r="V4240" s="1">
        <v>86629.58</v>
      </c>
      <c r="W4240" s="4">
        <f t="shared" si="469"/>
        <v>1862536.4424420705</v>
      </c>
      <c r="X4240" s="1" t="s">
        <v>95</v>
      </c>
      <c r="Y4240" s="1" t="s">
        <v>96</v>
      </c>
      <c r="Z4240" s="8">
        <v>49702</v>
      </c>
      <c r="AA4240" s="8" t="str">
        <f>TEXT(Table2[[#This Row],[Application_Date]],"yyy")</f>
        <v>2036</v>
      </c>
      <c r="AB4240" s="8" t="str">
        <f>TEXT(Table2[[#This Row],[Application_Date]],"mmmm")</f>
        <v>January</v>
      </c>
      <c r="AC4240" s="1" t="s">
        <v>52</v>
      </c>
      <c r="AD4240" s="1" t="s">
        <v>42</v>
      </c>
      <c r="AE4240" s="1" t="s">
        <v>31</v>
      </c>
    </row>
    <row r="4241" spans="1:31" x14ac:dyDescent="0.25">
      <c r="A4241" s="1" t="s">
        <v>8622</v>
      </c>
      <c r="B4241" s="1" t="str">
        <f>IF(COUNTIF($A$2:A4241,A4241)&gt;1,"Duplicate","Unique")</f>
        <v>Unique</v>
      </c>
      <c r="C4241" s="1" t="s">
        <v>8623</v>
      </c>
      <c r="D4241" s="1" t="s">
        <v>99</v>
      </c>
      <c r="E4241" s="1" t="str">
        <f t="shared" si="463"/>
        <v>Submitted</v>
      </c>
      <c r="F4241" s="1" t="s">
        <v>47</v>
      </c>
      <c r="G4241" s="1">
        <v>53</v>
      </c>
      <c r="H4241" s="1" t="s">
        <v>36</v>
      </c>
      <c r="I4241" s="1" t="s">
        <v>48</v>
      </c>
      <c r="J4241" s="1" t="s">
        <v>49</v>
      </c>
      <c r="K4241" s="4">
        <v>2127367</v>
      </c>
      <c r="L4241" s="4" t="str">
        <f t="shared" si="464"/>
        <v>Submitted</v>
      </c>
      <c r="M4241" s="1">
        <v>756</v>
      </c>
      <c r="N4241" s="1" t="str">
        <f t="shared" si="465"/>
        <v>medium_risk</v>
      </c>
      <c r="O4241" s="1" t="str">
        <f t="shared" si="466"/>
        <v>Excellent</v>
      </c>
      <c r="P4241" s="1" t="str">
        <f t="shared" si="467"/>
        <v>Submitted</v>
      </c>
      <c r="Q4241" s="1" t="str">
        <f t="shared" si="468"/>
        <v>Valid</v>
      </c>
      <c r="R4241" s="1" t="s">
        <v>70</v>
      </c>
      <c r="S4241" s="4">
        <v>958138</v>
      </c>
      <c r="T4241" s="1">
        <v>16.899999999999999</v>
      </c>
      <c r="U4241" s="1">
        <v>120</v>
      </c>
      <c r="V4241" s="1">
        <v>7984.48</v>
      </c>
      <c r="W4241" s="4">
        <f t="shared" si="469"/>
        <v>1349377.6833333331</v>
      </c>
      <c r="X4241" s="1" t="s">
        <v>95</v>
      </c>
      <c r="Y4241" s="1" t="s">
        <v>96</v>
      </c>
      <c r="Z4241" s="8">
        <v>49703</v>
      </c>
      <c r="AA4241" s="8" t="str">
        <f>TEXT(Table2[[#This Row],[Application_Date]],"yyy")</f>
        <v>2036</v>
      </c>
      <c r="AB4241" s="8" t="str">
        <f>TEXT(Table2[[#This Row],[Application_Date]],"mmmm")</f>
        <v>January</v>
      </c>
      <c r="AC4241" s="1" t="s">
        <v>61</v>
      </c>
      <c r="AD4241" s="1" t="s">
        <v>42</v>
      </c>
      <c r="AE4241" s="1" t="s">
        <v>43</v>
      </c>
    </row>
    <row r="4242" spans="1:31" x14ac:dyDescent="0.25">
      <c r="A4242" s="1" t="s">
        <v>8624</v>
      </c>
      <c r="B4242" s="1" t="str">
        <f>IF(COUNTIF($A$2:A4242,A4242)&gt;1,"Duplicate","Unique")</f>
        <v>Unique</v>
      </c>
      <c r="C4242" s="1" t="s">
        <v>8625</v>
      </c>
      <c r="D4242" s="1" t="s">
        <v>575</v>
      </c>
      <c r="E4242" s="1" t="str">
        <f t="shared" si="463"/>
        <v>Submitted</v>
      </c>
      <c r="F4242" s="1" t="s">
        <v>35</v>
      </c>
      <c r="G4242" s="1">
        <v>42</v>
      </c>
      <c r="H4242" s="1" t="s">
        <v>24</v>
      </c>
      <c r="I4242" s="1" t="s">
        <v>25</v>
      </c>
      <c r="J4242" s="1" t="s">
        <v>70</v>
      </c>
      <c r="K4242" s="4">
        <v>712487</v>
      </c>
      <c r="L4242" s="4" t="str">
        <f t="shared" si="464"/>
        <v>Submitted</v>
      </c>
      <c r="M4242" s="1">
        <v>453</v>
      </c>
      <c r="N4242" s="1" t="str">
        <f t="shared" si="465"/>
        <v>High_risk</v>
      </c>
      <c r="O4242" s="1" t="str">
        <f t="shared" si="466"/>
        <v>Excellent</v>
      </c>
      <c r="P4242" s="1" t="str">
        <f t="shared" si="467"/>
        <v>Submitted</v>
      </c>
      <c r="Q4242" s="1" t="str">
        <f t="shared" si="468"/>
        <v>Valid</v>
      </c>
      <c r="R4242" s="1" t="s">
        <v>27</v>
      </c>
      <c r="S4242" s="4">
        <v>1157620</v>
      </c>
      <c r="T4242" s="1">
        <v>16.21</v>
      </c>
      <c r="U4242" s="1">
        <v>60</v>
      </c>
      <c r="V4242" s="1">
        <v>19293.669999999998</v>
      </c>
      <c r="W4242" s="4">
        <f t="shared" si="469"/>
        <v>1563751.6833333333</v>
      </c>
      <c r="X4242" s="1" t="s">
        <v>28</v>
      </c>
      <c r="Y4242" s="1" t="s">
        <v>29</v>
      </c>
      <c r="Z4242" s="8">
        <v>49704</v>
      </c>
      <c r="AA4242" s="8" t="str">
        <f>TEXT(Table2[[#This Row],[Application_Date]],"yyy")</f>
        <v>2036</v>
      </c>
      <c r="AB4242" s="8" t="str">
        <f>TEXT(Table2[[#This Row],[Application_Date]],"mmmm")</f>
        <v>January</v>
      </c>
      <c r="AC4242" s="1" t="s">
        <v>61</v>
      </c>
      <c r="AD4242" s="1" t="s">
        <v>30</v>
      </c>
      <c r="AE4242" s="1" t="s">
        <v>66</v>
      </c>
    </row>
    <row r="4243" spans="1:31" x14ac:dyDescent="0.25">
      <c r="A4243" s="1" t="s">
        <v>8626</v>
      </c>
      <c r="B4243" s="1" t="str">
        <f>IF(COUNTIF($A$2:A4243,A4243)&gt;1,"Duplicate","Unique")</f>
        <v>Unique</v>
      </c>
      <c r="C4243" s="1" t="s">
        <v>8627</v>
      </c>
      <c r="D4243" s="1" t="s">
        <v>284</v>
      </c>
      <c r="E4243" s="1" t="str">
        <f t="shared" si="463"/>
        <v>Submitted</v>
      </c>
      <c r="F4243" s="1" t="s">
        <v>47</v>
      </c>
      <c r="G4243" s="1">
        <v>59</v>
      </c>
      <c r="H4243" s="1" t="s">
        <v>24</v>
      </c>
      <c r="I4243" s="1" t="s">
        <v>25</v>
      </c>
      <c r="J4243" s="1" t="s">
        <v>26</v>
      </c>
      <c r="K4243" s="4">
        <v>1678818</v>
      </c>
      <c r="L4243" s="4" t="str">
        <f t="shared" si="464"/>
        <v>Submitted</v>
      </c>
      <c r="M4243" s="1">
        <v>635</v>
      </c>
      <c r="N4243" s="1" t="str">
        <f t="shared" si="465"/>
        <v>low_risk</v>
      </c>
      <c r="O4243" s="1" t="str">
        <f t="shared" si="466"/>
        <v>Excellent</v>
      </c>
      <c r="P4243" s="1" t="str">
        <f t="shared" si="467"/>
        <v>Submitted</v>
      </c>
      <c r="Q4243" s="1" t="str">
        <f t="shared" si="468"/>
        <v>Valid</v>
      </c>
      <c r="R4243" s="1" t="s">
        <v>38</v>
      </c>
      <c r="S4243" s="4">
        <v>4595986</v>
      </c>
      <c r="T4243" s="1">
        <v>10.92</v>
      </c>
      <c r="U4243" s="1">
        <v>12</v>
      </c>
      <c r="V4243" s="1">
        <v>382998.83</v>
      </c>
      <c r="W4243" s="4">
        <f t="shared" si="469"/>
        <v>4184122.2829047544</v>
      </c>
      <c r="X4243" s="1" t="s">
        <v>50</v>
      </c>
      <c r="Y4243" s="1" t="s">
        <v>51</v>
      </c>
      <c r="Z4243" s="8">
        <v>49705</v>
      </c>
      <c r="AA4243" s="8" t="str">
        <f>TEXT(Table2[[#This Row],[Application_Date]],"yyy")</f>
        <v>2036</v>
      </c>
      <c r="AB4243" s="8" t="str">
        <f>TEXT(Table2[[#This Row],[Application_Date]],"mmmm")</f>
        <v>January</v>
      </c>
      <c r="AC4243" s="1" t="s">
        <v>61</v>
      </c>
      <c r="AD4243" s="1" t="s">
        <v>30</v>
      </c>
      <c r="AE4243" s="1" t="s">
        <v>31</v>
      </c>
    </row>
    <row r="4244" spans="1:31" x14ac:dyDescent="0.25">
      <c r="A4244" s="1" t="s">
        <v>8628</v>
      </c>
      <c r="B4244" s="1" t="str">
        <f>IF(COUNTIF($A$2:A4244,A4244)&gt;1,"Duplicate","Unique")</f>
        <v>Unique</v>
      </c>
      <c r="C4244" s="1" t="s">
        <v>8629</v>
      </c>
      <c r="D4244" s="1" t="s">
        <v>314</v>
      </c>
      <c r="E4244" s="1" t="str">
        <f t="shared" si="463"/>
        <v>Submitted</v>
      </c>
      <c r="F4244" s="1" t="s">
        <v>47</v>
      </c>
      <c r="G4244" s="1">
        <v>62</v>
      </c>
      <c r="H4244" s="1" t="s">
        <v>36</v>
      </c>
      <c r="I4244" s="1" t="s">
        <v>48</v>
      </c>
      <c r="J4244" s="1" t="s">
        <v>26</v>
      </c>
      <c r="K4244" s="4">
        <v>489331</v>
      </c>
      <c r="L4244" s="4" t="str">
        <f t="shared" si="464"/>
        <v>Submitted</v>
      </c>
      <c r="M4244" s="1">
        <v>511</v>
      </c>
      <c r="N4244" s="1" t="str">
        <f t="shared" si="465"/>
        <v>High_risk</v>
      </c>
      <c r="O4244" s="1" t="str">
        <f t="shared" si="466"/>
        <v>Excellent</v>
      </c>
      <c r="P4244" s="1" t="str">
        <f t="shared" si="467"/>
        <v>Submitted</v>
      </c>
      <c r="Q4244" s="1" t="str">
        <f t="shared" si="468"/>
        <v>Valid</v>
      </c>
      <c r="R4244" s="1" t="s">
        <v>70</v>
      </c>
      <c r="S4244" s="4">
        <v>1019335</v>
      </c>
      <c r="T4244" s="1">
        <v>15.4</v>
      </c>
      <c r="U4244" s="1">
        <v>180</v>
      </c>
      <c r="V4244" s="1">
        <v>5662.97</v>
      </c>
      <c r="W4244" s="4">
        <f t="shared" si="469"/>
        <v>1308146.5833333335</v>
      </c>
      <c r="X4244" s="1" t="s">
        <v>39</v>
      </c>
      <c r="Y4244" s="1" t="s">
        <v>40</v>
      </c>
      <c r="Z4244" s="8">
        <v>49706</v>
      </c>
      <c r="AA4244" s="8" t="str">
        <f>TEXT(Table2[[#This Row],[Application_Date]],"yyy")</f>
        <v>2036</v>
      </c>
      <c r="AB4244" s="8" t="str">
        <f>TEXT(Table2[[#This Row],[Application_Date]],"mmmm")</f>
        <v>February</v>
      </c>
      <c r="AC4244" s="1" t="s">
        <v>61</v>
      </c>
      <c r="AD4244" s="1" t="s">
        <v>30</v>
      </c>
      <c r="AE4244" s="1" t="s">
        <v>66</v>
      </c>
    </row>
    <row r="4245" spans="1:31" x14ac:dyDescent="0.25">
      <c r="A4245" s="1" t="s">
        <v>8630</v>
      </c>
      <c r="B4245" s="1" t="str">
        <f>IF(COUNTIF($A$2:A4245,A4245)&gt;1,"Duplicate","Unique")</f>
        <v>Unique</v>
      </c>
      <c r="C4245" s="1" t="s">
        <v>8631</v>
      </c>
      <c r="D4245" s="1" t="s">
        <v>361</v>
      </c>
      <c r="E4245" s="1" t="str">
        <f t="shared" si="463"/>
        <v>Submitted</v>
      </c>
      <c r="F4245" s="1" t="s">
        <v>47</v>
      </c>
      <c r="G4245" s="1">
        <v>54</v>
      </c>
      <c r="H4245" s="1" t="s">
        <v>24</v>
      </c>
      <c r="I4245" s="1" t="s">
        <v>48</v>
      </c>
      <c r="J4245" s="1" t="s">
        <v>26</v>
      </c>
      <c r="K4245" s="4">
        <v>676378</v>
      </c>
      <c r="L4245" s="4" t="str">
        <f t="shared" si="464"/>
        <v>Submitted</v>
      </c>
      <c r="M4245" s="1">
        <v>445</v>
      </c>
      <c r="N4245" s="1" t="str">
        <f t="shared" si="465"/>
        <v>High_risk</v>
      </c>
      <c r="O4245" s="1" t="str">
        <f t="shared" si="466"/>
        <v>Excellent</v>
      </c>
      <c r="P4245" s="1" t="str">
        <f t="shared" si="467"/>
        <v>Submitted</v>
      </c>
      <c r="Q4245" s="1" t="str">
        <f t="shared" si="468"/>
        <v>Valid</v>
      </c>
      <c r="R4245" s="1" t="s">
        <v>27</v>
      </c>
      <c r="S4245" s="4">
        <v>1896856</v>
      </c>
      <c r="T4245" s="1">
        <v>10.57</v>
      </c>
      <c r="U4245" s="1">
        <v>36</v>
      </c>
      <c r="V4245" s="1">
        <v>52690.44</v>
      </c>
      <c r="W4245" s="4">
        <f t="shared" si="469"/>
        <v>1670813.9935553148</v>
      </c>
      <c r="X4245" s="1" t="s">
        <v>39</v>
      </c>
      <c r="Y4245" s="1" t="s">
        <v>40</v>
      </c>
      <c r="Z4245" s="8">
        <v>49707</v>
      </c>
      <c r="AA4245" s="8" t="str">
        <f>TEXT(Table2[[#This Row],[Application_Date]],"yyy")</f>
        <v>2036</v>
      </c>
      <c r="AB4245" s="8" t="str">
        <f>TEXT(Table2[[#This Row],[Application_Date]],"mmmm")</f>
        <v>February</v>
      </c>
      <c r="AC4245" s="1" t="s">
        <v>52</v>
      </c>
      <c r="AD4245" s="1" t="s">
        <v>30</v>
      </c>
      <c r="AE4245" s="1" t="s">
        <v>62</v>
      </c>
    </row>
    <row r="4246" spans="1:31" x14ac:dyDescent="0.25">
      <c r="A4246" s="1" t="s">
        <v>8632</v>
      </c>
      <c r="B4246" s="1" t="str">
        <f>IF(COUNTIF($A$2:A4246,A4246)&gt;1,"Duplicate","Unique")</f>
        <v>Unique</v>
      </c>
      <c r="C4246" s="1" t="s">
        <v>8633</v>
      </c>
      <c r="D4246" s="1" t="s">
        <v>333</v>
      </c>
      <c r="E4246" s="1" t="str">
        <f t="shared" si="463"/>
        <v>Submitted</v>
      </c>
      <c r="F4246" s="1" t="s">
        <v>47</v>
      </c>
      <c r="G4246" s="1">
        <v>25</v>
      </c>
      <c r="H4246" s="1" t="s">
        <v>24</v>
      </c>
      <c r="I4246" s="1" t="s">
        <v>48</v>
      </c>
      <c r="J4246" s="1" t="s">
        <v>49</v>
      </c>
      <c r="K4246" s="4">
        <v>329531</v>
      </c>
      <c r="L4246" s="4" t="str">
        <f t="shared" si="464"/>
        <v>Submitted</v>
      </c>
      <c r="M4246" s="1">
        <v>841</v>
      </c>
      <c r="N4246" s="1" t="str">
        <f t="shared" si="465"/>
        <v>medium_risk</v>
      </c>
      <c r="O4246" s="1" t="str">
        <f t="shared" si="466"/>
        <v>Excellent</v>
      </c>
      <c r="P4246" s="1" t="str">
        <f t="shared" si="467"/>
        <v>Submitted</v>
      </c>
      <c r="Q4246" s="1" t="str">
        <f t="shared" si="468"/>
        <v>Valid</v>
      </c>
      <c r="R4246" s="1" t="s">
        <v>6</v>
      </c>
      <c r="S4246" s="4">
        <v>2750315</v>
      </c>
      <c r="T4246" s="1">
        <v>7.99</v>
      </c>
      <c r="U4246" s="1">
        <v>120</v>
      </c>
      <c r="V4246" s="1">
        <v>22919.29</v>
      </c>
      <c r="W4246" s="4">
        <f t="shared" si="469"/>
        <v>1831251.4041666668</v>
      </c>
      <c r="X4246" s="1" t="s">
        <v>59</v>
      </c>
      <c r="Y4246" s="1" t="s">
        <v>60</v>
      </c>
      <c r="Z4246" s="8">
        <v>49708</v>
      </c>
      <c r="AA4246" s="8" t="str">
        <f>TEXT(Table2[[#This Row],[Application_Date]],"yyy")</f>
        <v>2036</v>
      </c>
      <c r="AB4246" s="8" t="str">
        <f>TEXT(Table2[[#This Row],[Application_Date]],"mmmm")</f>
        <v>February</v>
      </c>
      <c r="AC4246" s="1" t="s">
        <v>61</v>
      </c>
      <c r="AD4246" s="1" t="s">
        <v>42</v>
      </c>
      <c r="AE4246" s="1" t="s">
        <v>43</v>
      </c>
    </row>
    <row r="4247" spans="1:31" x14ac:dyDescent="0.25">
      <c r="A4247" s="1" t="s">
        <v>8634</v>
      </c>
      <c r="B4247" s="1" t="str">
        <f>IF(COUNTIF($A$2:A4247,A4247)&gt;1,"Duplicate","Unique")</f>
        <v>Unique</v>
      </c>
      <c r="C4247" s="1" t="s">
        <v>8635</v>
      </c>
      <c r="D4247" s="1" t="s">
        <v>204</v>
      </c>
      <c r="E4247" s="1" t="str">
        <f t="shared" si="463"/>
        <v>Submitted</v>
      </c>
      <c r="F4247" s="1" t="s">
        <v>47</v>
      </c>
      <c r="G4247" s="1">
        <v>65</v>
      </c>
      <c r="H4247" s="1" t="s">
        <v>36</v>
      </c>
      <c r="I4247" s="1" t="s">
        <v>48</v>
      </c>
      <c r="J4247" s="1" t="s">
        <v>37</v>
      </c>
      <c r="K4247" s="4">
        <v>1887714</v>
      </c>
      <c r="L4247" s="4" t="str">
        <f t="shared" si="464"/>
        <v>Submitted</v>
      </c>
      <c r="M4247" s="1">
        <v>558</v>
      </c>
      <c r="N4247" s="1" t="str">
        <f t="shared" si="465"/>
        <v>High_risk</v>
      </c>
      <c r="O4247" s="1" t="str">
        <f t="shared" si="466"/>
        <v>Excellent</v>
      </c>
      <c r="P4247" s="1" t="str">
        <f t="shared" si="467"/>
        <v>Submitted</v>
      </c>
      <c r="Q4247" s="1" t="str">
        <f t="shared" si="468"/>
        <v>Valid</v>
      </c>
      <c r="R4247" s="1" t="s">
        <v>6</v>
      </c>
      <c r="S4247" s="4">
        <v>4673053</v>
      </c>
      <c r="T4247" s="1">
        <v>14.4</v>
      </c>
      <c r="U4247" s="1">
        <v>36</v>
      </c>
      <c r="V4247" s="1">
        <v>129807.03</v>
      </c>
      <c r="W4247" s="4">
        <f t="shared" si="469"/>
        <v>5607663.6000026399</v>
      </c>
      <c r="X4247" s="1" t="s">
        <v>95</v>
      </c>
      <c r="Y4247" s="1" t="s">
        <v>96</v>
      </c>
      <c r="Z4247" s="8">
        <v>49709</v>
      </c>
      <c r="AA4247" s="8" t="str">
        <f>TEXT(Table2[[#This Row],[Application_Date]],"yyy")</f>
        <v>2036</v>
      </c>
      <c r="AB4247" s="8" t="str">
        <f>TEXT(Table2[[#This Row],[Application_Date]],"mmmm")</f>
        <v>February</v>
      </c>
      <c r="AC4247" s="1" t="s">
        <v>61</v>
      </c>
      <c r="AD4247" s="1" t="s">
        <v>30</v>
      </c>
      <c r="AE4247" s="1" t="s">
        <v>66</v>
      </c>
    </row>
    <row r="4248" spans="1:31" x14ac:dyDescent="0.25">
      <c r="A4248" s="1" t="s">
        <v>8636</v>
      </c>
      <c r="B4248" s="1" t="str">
        <f>IF(COUNTIF($A$2:A4248,A4248)&gt;1,"Duplicate","Unique")</f>
        <v>Unique</v>
      </c>
      <c r="C4248" s="1" t="s">
        <v>8637</v>
      </c>
      <c r="D4248" s="1" t="s">
        <v>157</v>
      </c>
      <c r="E4248" s="1" t="str">
        <f t="shared" si="463"/>
        <v>Submitted</v>
      </c>
      <c r="F4248" s="1" t="s">
        <v>47</v>
      </c>
      <c r="G4248" s="1">
        <v>39</v>
      </c>
      <c r="H4248" s="1" t="s">
        <v>36</v>
      </c>
      <c r="I4248" s="1" t="s">
        <v>48</v>
      </c>
      <c r="J4248" s="1" t="s">
        <v>49</v>
      </c>
      <c r="K4248" s="4">
        <v>692304</v>
      </c>
      <c r="L4248" s="4" t="str">
        <f t="shared" si="464"/>
        <v>Submitted</v>
      </c>
      <c r="M4248" s="1">
        <v>542</v>
      </c>
      <c r="N4248" s="1" t="str">
        <f t="shared" si="465"/>
        <v>High_risk</v>
      </c>
      <c r="O4248" s="1" t="str">
        <f t="shared" si="466"/>
        <v>Excellent</v>
      </c>
      <c r="P4248" s="1" t="str">
        <f t="shared" si="467"/>
        <v>Submitted</v>
      </c>
      <c r="Q4248" s="1" t="str">
        <f t="shared" si="468"/>
        <v>Valid</v>
      </c>
      <c r="R4248" s="1" t="s">
        <v>70</v>
      </c>
      <c r="S4248" s="4">
        <v>3216739</v>
      </c>
      <c r="T4248" s="1">
        <v>16.940000000000001</v>
      </c>
      <c r="U4248" s="1">
        <v>12</v>
      </c>
      <c r="V4248" s="1">
        <v>268061.58</v>
      </c>
      <c r="W4248" s="4">
        <f t="shared" si="469"/>
        <v>4541080.5362048652</v>
      </c>
      <c r="X4248" s="1" t="s">
        <v>50</v>
      </c>
      <c r="Y4248" s="1" t="s">
        <v>51</v>
      </c>
      <c r="Z4248" s="8">
        <v>49710</v>
      </c>
      <c r="AA4248" s="8" t="str">
        <f>TEXT(Table2[[#This Row],[Application_Date]],"yyy")</f>
        <v>2036</v>
      </c>
      <c r="AB4248" s="8" t="str">
        <f>TEXT(Table2[[#This Row],[Application_Date]],"mmmm")</f>
        <v>February</v>
      </c>
      <c r="AC4248" s="1" t="s">
        <v>41</v>
      </c>
      <c r="AD4248" s="1" t="s">
        <v>30</v>
      </c>
      <c r="AE4248" s="1" t="s">
        <v>66</v>
      </c>
    </row>
    <row r="4249" spans="1:31" x14ac:dyDescent="0.25">
      <c r="A4249" s="1" t="s">
        <v>8638</v>
      </c>
      <c r="B4249" s="1" t="str">
        <f>IF(COUNTIF($A$2:A4249,A4249)&gt;1,"Duplicate","Unique")</f>
        <v>Unique</v>
      </c>
      <c r="C4249" s="1" t="s">
        <v>8639</v>
      </c>
      <c r="D4249" s="1" t="s">
        <v>118</v>
      </c>
      <c r="E4249" s="1" t="str">
        <f t="shared" si="463"/>
        <v>Submitted</v>
      </c>
      <c r="F4249" s="1" t="s">
        <v>35</v>
      </c>
      <c r="G4249" s="1">
        <v>64</v>
      </c>
      <c r="H4249" s="1" t="s">
        <v>24</v>
      </c>
      <c r="I4249" s="1" t="s">
        <v>25</v>
      </c>
      <c r="J4249" s="1" t="s">
        <v>37</v>
      </c>
      <c r="K4249" s="4">
        <v>783450</v>
      </c>
      <c r="L4249" s="4" t="str">
        <f t="shared" si="464"/>
        <v>Submitted</v>
      </c>
      <c r="M4249" s="1">
        <v>445</v>
      </c>
      <c r="N4249" s="1" t="str">
        <f t="shared" si="465"/>
        <v>High_risk</v>
      </c>
      <c r="O4249" s="1" t="str">
        <f t="shared" si="466"/>
        <v>Excellent</v>
      </c>
      <c r="P4249" s="1" t="str">
        <f t="shared" si="467"/>
        <v>Submitted</v>
      </c>
      <c r="Q4249" s="1" t="str">
        <f t="shared" si="468"/>
        <v>Valid</v>
      </c>
      <c r="R4249" s="1" t="s">
        <v>82</v>
      </c>
      <c r="S4249" s="4">
        <v>1410837</v>
      </c>
      <c r="T4249" s="1">
        <v>12.23</v>
      </c>
      <c r="U4249" s="1">
        <v>180</v>
      </c>
      <c r="V4249" s="1">
        <v>7837.98</v>
      </c>
      <c r="W4249" s="4">
        <f t="shared" si="469"/>
        <v>1437878.0425000002</v>
      </c>
      <c r="X4249" s="1" t="s">
        <v>105</v>
      </c>
      <c r="Y4249" s="1" t="s">
        <v>106</v>
      </c>
      <c r="Z4249" s="8">
        <v>49711</v>
      </c>
      <c r="AA4249" s="8" t="str">
        <f>TEXT(Table2[[#This Row],[Application_Date]],"yyy")</f>
        <v>2036</v>
      </c>
      <c r="AB4249" s="8" t="str">
        <f>TEXT(Table2[[#This Row],[Application_Date]],"mmmm")</f>
        <v>February</v>
      </c>
      <c r="AC4249" s="1" t="s">
        <v>61</v>
      </c>
      <c r="AD4249" s="1" t="s">
        <v>30</v>
      </c>
      <c r="AE4249" s="1" t="s">
        <v>66</v>
      </c>
    </row>
    <row r="4250" spans="1:31" x14ac:dyDescent="0.25">
      <c r="A4250" s="1" t="s">
        <v>8640</v>
      </c>
      <c r="B4250" s="1" t="str">
        <f>IF(COUNTIF($A$2:A4250,A4250)&gt;1,"Duplicate","Unique")</f>
        <v>Unique</v>
      </c>
      <c r="C4250" s="1" t="s">
        <v>8641</v>
      </c>
      <c r="D4250" s="1" t="s">
        <v>325</v>
      </c>
      <c r="E4250" s="1" t="str">
        <f t="shared" si="463"/>
        <v>Submitted</v>
      </c>
      <c r="F4250" s="1" t="s">
        <v>47</v>
      </c>
      <c r="G4250" s="1">
        <v>21</v>
      </c>
      <c r="H4250" s="1" t="s">
        <v>24</v>
      </c>
      <c r="I4250" s="1" t="s">
        <v>48</v>
      </c>
      <c r="J4250" s="1" t="s">
        <v>70</v>
      </c>
      <c r="K4250" s="4">
        <v>1213702</v>
      </c>
      <c r="L4250" s="4" t="str">
        <f t="shared" si="464"/>
        <v>Submitted</v>
      </c>
      <c r="M4250" s="1">
        <v>897</v>
      </c>
      <c r="N4250" s="1" t="str">
        <f t="shared" si="465"/>
        <v>medium_risk</v>
      </c>
      <c r="O4250" s="1" t="str">
        <f t="shared" si="466"/>
        <v>Excellent</v>
      </c>
      <c r="P4250" s="1" t="str">
        <f t="shared" si="467"/>
        <v>Submitted</v>
      </c>
      <c r="Q4250" s="1" t="str">
        <f t="shared" si="468"/>
        <v>Valid</v>
      </c>
      <c r="R4250" s="1" t="s">
        <v>82</v>
      </c>
      <c r="S4250" s="4">
        <v>3328822</v>
      </c>
      <c r="T4250" s="1">
        <v>13.16</v>
      </c>
      <c r="U4250" s="1">
        <v>36</v>
      </c>
      <c r="V4250" s="1">
        <v>92467.28</v>
      </c>
      <c r="W4250" s="4">
        <f t="shared" si="469"/>
        <v>3650608.1266763788</v>
      </c>
      <c r="X4250" s="1" t="s">
        <v>50</v>
      </c>
      <c r="Y4250" s="1" t="s">
        <v>51</v>
      </c>
      <c r="Z4250" s="8">
        <v>49712</v>
      </c>
      <c r="AA4250" s="8" t="str">
        <f>TEXT(Table2[[#This Row],[Application_Date]],"yyy")</f>
        <v>2036</v>
      </c>
      <c r="AB4250" s="8" t="str">
        <f>TEXT(Table2[[#This Row],[Application_Date]],"mmmm")</f>
        <v>February</v>
      </c>
      <c r="AC4250" s="1" t="s">
        <v>52</v>
      </c>
      <c r="AD4250" s="1" t="s">
        <v>30</v>
      </c>
      <c r="AE4250" s="1" t="s">
        <v>66</v>
      </c>
    </row>
    <row r="4251" spans="1:31" x14ac:dyDescent="0.25">
      <c r="A4251" s="1" t="s">
        <v>8642</v>
      </c>
      <c r="B4251" s="1" t="str">
        <f>IF(COUNTIF($A$2:A4251,A4251)&gt;1,"Duplicate","Unique")</f>
        <v>Unique</v>
      </c>
      <c r="C4251" s="1" t="s">
        <v>8643</v>
      </c>
      <c r="D4251" s="1">
        <v>0</v>
      </c>
      <c r="E4251" s="1" t="str">
        <f t="shared" si="463"/>
        <v>Submitted</v>
      </c>
      <c r="F4251" s="1" t="s">
        <v>35</v>
      </c>
      <c r="G4251" s="1">
        <v>35</v>
      </c>
      <c r="H4251" s="1" t="s">
        <v>24</v>
      </c>
      <c r="I4251" s="1" t="s">
        <v>25</v>
      </c>
      <c r="J4251" s="1" t="s">
        <v>70</v>
      </c>
      <c r="K4251" s="4">
        <v>888057</v>
      </c>
      <c r="L4251" s="4" t="str">
        <f t="shared" si="464"/>
        <v>Submitted</v>
      </c>
      <c r="M4251" s="1">
        <v>730</v>
      </c>
      <c r="N4251" s="1" t="str">
        <f t="shared" si="465"/>
        <v>low_risk</v>
      </c>
      <c r="O4251" s="1" t="str">
        <f t="shared" si="466"/>
        <v>Excellent</v>
      </c>
      <c r="P4251" s="1" t="str">
        <f t="shared" si="467"/>
        <v>Submitted</v>
      </c>
      <c r="Q4251" s="1" t="str">
        <f t="shared" si="468"/>
        <v>Valid</v>
      </c>
      <c r="R4251" s="1" t="s">
        <v>38</v>
      </c>
      <c r="S4251" s="4">
        <v>4588555</v>
      </c>
      <c r="T4251" s="1">
        <v>14.96</v>
      </c>
      <c r="U4251" s="1">
        <v>24</v>
      </c>
      <c r="V4251" s="1">
        <v>191189.79</v>
      </c>
      <c r="W4251" s="4">
        <f t="shared" si="469"/>
        <v>5720398.5875836425</v>
      </c>
      <c r="X4251" s="1" t="s">
        <v>59</v>
      </c>
      <c r="Y4251" s="1" t="s">
        <v>60</v>
      </c>
      <c r="Z4251" s="8">
        <v>49713</v>
      </c>
      <c r="AA4251" s="8" t="str">
        <f>TEXT(Table2[[#This Row],[Application_Date]],"yyy")</f>
        <v>2036</v>
      </c>
      <c r="AB4251" s="8" t="str">
        <f>TEXT(Table2[[#This Row],[Application_Date]],"mmmm")</f>
        <v>February</v>
      </c>
      <c r="AC4251" s="1" t="s">
        <v>52</v>
      </c>
      <c r="AD4251" s="1" t="s">
        <v>30</v>
      </c>
      <c r="AE4251" s="1" t="s">
        <v>43</v>
      </c>
    </row>
    <row r="4252" spans="1:31" x14ac:dyDescent="0.25">
      <c r="A4252" s="1" t="s">
        <v>8644</v>
      </c>
      <c r="B4252" s="1" t="str">
        <f>IF(COUNTIF($A$2:A4252,A4252)&gt;1,"Duplicate","Unique")</f>
        <v>Unique</v>
      </c>
      <c r="C4252" s="1" t="s">
        <v>8645</v>
      </c>
      <c r="D4252" s="1" t="s">
        <v>461</v>
      </c>
      <c r="E4252" s="1" t="str">
        <f t="shared" si="463"/>
        <v>Submitted</v>
      </c>
      <c r="F4252" s="1" t="s">
        <v>35</v>
      </c>
      <c r="G4252" s="1">
        <v>56</v>
      </c>
      <c r="H4252" s="1" t="s">
        <v>36</v>
      </c>
      <c r="I4252" s="1" t="s">
        <v>48</v>
      </c>
      <c r="J4252" s="1" t="s">
        <v>26</v>
      </c>
      <c r="K4252" s="4">
        <v>2475594</v>
      </c>
      <c r="L4252" s="4" t="str">
        <f t="shared" si="464"/>
        <v>Submitted</v>
      </c>
      <c r="M4252" s="1">
        <v>531</v>
      </c>
      <c r="N4252" s="1" t="str">
        <f t="shared" si="465"/>
        <v>High_risk</v>
      </c>
      <c r="O4252" s="1" t="str">
        <f t="shared" si="466"/>
        <v>Excellent</v>
      </c>
      <c r="P4252" s="1" t="str">
        <f t="shared" si="467"/>
        <v>Submitted</v>
      </c>
      <c r="Q4252" s="1" t="str">
        <f t="shared" si="468"/>
        <v>Valid</v>
      </c>
      <c r="R4252" s="1" t="s">
        <v>6</v>
      </c>
      <c r="S4252" s="4">
        <v>3412952</v>
      </c>
      <c r="T4252" s="1">
        <v>10.48</v>
      </c>
      <c r="U4252" s="1">
        <v>180</v>
      </c>
      <c r="V4252" s="1">
        <v>18960.84</v>
      </c>
      <c r="W4252" s="4">
        <f t="shared" si="469"/>
        <v>2980644.7466666671</v>
      </c>
      <c r="X4252" s="1" t="s">
        <v>95</v>
      </c>
      <c r="Y4252" s="1" t="s">
        <v>96</v>
      </c>
      <c r="Z4252" s="8">
        <v>49714</v>
      </c>
      <c r="AA4252" s="8" t="str">
        <f>TEXT(Table2[[#This Row],[Application_Date]],"yyy")</f>
        <v>2036</v>
      </c>
      <c r="AB4252" s="8" t="str">
        <f>TEXT(Table2[[#This Row],[Application_Date]],"mmmm")</f>
        <v>February</v>
      </c>
      <c r="AC4252" s="1" t="s">
        <v>61</v>
      </c>
      <c r="AD4252" s="1" t="s">
        <v>30</v>
      </c>
      <c r="AE4252" s="1" t="s">
        <v>62</v>
      </c>
    </row>
    <row r="4253" spans="1:31" x14ac:dyDescent="0.25">
      <c r="A4253" s="1" t="s">
        <v>8646</v>
      </c>
      <c r="B4253" s="1" t="str">
        <f>IF(COUNTIF($A$2:A4253,A4253)&gt;1,"Duplicate","Unique")</f>
        <v>Unique</v>
      </c>
      <c r="C4253" s="1" t="s">
        <v>8647</v>
      </c>
      <c r="D4253" s="1" t="s">
        <v>293</v>
      </c>
      <c r="E4253" s="1" t="str">
        <f t="shared" si="463"/>
        <v>Submitted</v>
      </c>
      <c r="F4253" s="1" t="s">
        <v>35</v>
      </c>
      <c r="G4253" s="1">
        <v>58</v>
      </c>
      <c r="H4253" s="1" t="s">
        <v>36</v>
      </c>
      <c r="I4253" s="1" t="s">
        <v>48</v>
      </c>
      <c r="J4253" s="1" t="s">
        <v>37</v>
      </c>
      <c r="K4253" s="4">
        <v>946657</v>
      </c>
      <c r="L4253" s="4" t="str">
        <f t="shared" si="464"/>
        <v>Submitted</v>
      </c>
      <c r="M4253" s="1">
        <v>675</v>
      </c>
      <c r="N4253" s="1" t="str">
        <f t="shared" si="465"/>
        <v>low_risk</v>
      </c>
      <c r="O4253" s="1" t="str">
        <f t="shared" si="466"/>
        <v>Excellent</v>
      </c>
      <c r="P4253" s="1" t="str">
        <f t="shared" si="467"/>
        <v>Submitted</v>
      </c>
      <c r="Q4253" s="1" t="str">
        <f t="shared" si="468"/>
        <v>Valid</v>
      </c>
      <c r="R4253" s="1" t="s">
        <v>27</v>
      </c>
      <c r="S4253" s="4">
        <v>4685515</v>
      </c>
      <c r="T4253" s="1">
        <v>13.63</v>
      </c>
      <c r="U4253" s="1">
        <v>180</v>
      </c>
      <c r="V4253" s="1">
        <v>26030.639999999999</v>
      </c>
      <c r="W4253" s="4">
        <f t="shared" si="469"/>
        <v>5321964.1208333336</v>
      </c>
      <c r="X4253" s="1" t="s">
        <v>105</v>
      </c>
      <c r="Y4253" s="1" t="s">
        <v>106</v>
      </c>
      <c r="Z4253" s="8">
        <v>49715</v>
      </c>
      <c r="AA4253" s="8" t="str">
        <f>TEXT(Table2[[#This Row],[Application_Date]],"yyy")</f>
        <v>2036</v>
      </c>
      <c r="AB4253" s="8" t="str">
        <f>TEXT(Table2[[#This Row],[Application_Date]],"mmmm")</f>
        <v>February</v>
      </c>
      <c r="AC4253" s="1" t="s">
        <v>61</v>
      </c>
      <c r="AD4253" s="1" t="s">
        <v>42</v>
      </c>
      <c r="AE4253" s="1" t="s">
        <v>62</v>
      </c>
    </row>
    <row r="4254" spans="1:31" x14ac:dyDescent="0.25">
      <c r="A4254" s="1" t="s">
        <v>8648</v>
      </c>
      <c r="B4254" s="1" t="str">
        <f>IF(COUNTIF($A$2:A4254,A4254)&gt;1,"Duplicate","Unique")</f>
        <v>Unique</v>
      </c>
      <c r="C4254" s="1" t="s">
        <v>8649</v>
      </c>
      <c r="D4254" s="1" t="s">
        <v>296</v>
      </c>
      <c r="E4254" s="1" t="str">
        <f t="shared" si="463"/>
        <v>Submitted</v>
      </c>
      <c r="F4254" s="1" t="s">
        <v>35</v>
      </c>
      <c r="G4254" s="1">
        <v>30</v>
      </c>
      <c r="H4254" s="1" t="s">
        <v>36</v>
      </c>
      <c r="I4254" s="1" t="s">
        <v>48</v>
      </c>
      <c r="J4254" s="1" t="s">
        <v>49</v>
      </c>
      <c r="K4254" s="4">
        <v>1831891</v>
      </c>
      <c r="L4254" s="4" t="str">
        <f t="shared" si="464"/>
        <v>Submitted</v>
      </c>
      <c r="M4254" s="1">
        <v>355</v>
      </c>
      <c r="N4254" s="1" t="str">
        <f t="shared" si="465"/>
        <v>High_risk</v>
      </c>
      <c r="O4254" s="1" t="str">
        <f t="shared" si="466"/>
        <v>Excellent</v>
      </c>
      <c r="P4254" s="1" t="str">
        <f t="shared" si="467"/>
        <v>Submitted</v>
      </c>
      <c r="Q4254" s="1" t="str">
        <f t="shared" si="468"/>
        <v>Valid</v>
      </c>
      <c r="R4254" s="1" t="s">
        <v>27</v>
      </c>
      <c r="S4254" s="4">
        <v>4158802</v>
      </c>
      <c r="T4254" s="1">
        <v>8.24</v>
      </c>
      <c r="U4254" s="1">
        <v>36</v>
      </c>
      <c r="V4254" s="1">
        <v>115522.28</v>
      </c>
      <c r="W4254" s="4">
        <f t="shared" si="469"/>
        <v>2855710.7258383734</v>
      </c>
      <c r="X4254" s="1" t="s">
        <v>28</v>
      </c>
      <c r="Y4254" s="1" t="s">
        <v>29</v>
      </c>
      <c r="Z4254" s="8">
        <v>49716</v>
      </c>
      <c r="AA4254" s="8" t="str">
        <f>TEXT(Table2[[#This Row],[Application_Date]],"yyy")</f>
        <v>2036</v>
      </c>
      <c r="AB4254" s="8" t="str">
        <f>TEXT(Table2[[#This Row],[Application_Date]],"mmmm")</f>
        <v>February</v>
      </c>
      <c r="AC4254" s="1" t="s">
        <v>61</v>
      </c>
      <c r="AD4254" s="1" t="s">
        <v>30</v>
      </c>
      <c r="AE4254" s="1" t="s">
        <v>62</v>
      </c>
    </row>
    <row r="4255" spans="1:31" x14ac:dyDescent="0.25">
      <c r="A4255" s="1" t="s">
        <v>8650</v>
      </c>
      <c r="B4255" s="1" t="str">
        <f>IF(COUNTIF($A$2:A4255,A4255)&gt;1,"Duplicate","Unique")</f>
        <v>Unique</v>
      </c>
      <c r="C4255" s="1" t="s">
        <v>8651</v>
      </c>
      <c r="D4255" s="1" t="s">
        <v>148</v>
      </c>
      <c r="E4255" s="1" t="str">
        <f t="shared" si="463"/>
        <v>Submitted</v>
      </c>
      <c r="F4255" s="1" t="s">
        <v>35</v>
      </c>
      <c r="G4255" s="1">
        <v>22</v>
      </c>
      <c r="H4255" s="1" t="s">
        <v>24</v>
      </c>
      <c r="I4255" s="1" t="s">
        <v>25</v>
      </c>
      <c r="J4255" s="1" t="s">
        <v>26</v>
      </c>
      <c r="K4255" s="4">
        <v>2105873</v>
      </c>
      <c r="L4255" s="4" t="str">
        <f t="shared" si="464"/>
        <v>Submitted</v>
      </c>
      <c r="M4255" s="1">
        <v>444</v>
      </c>
      <c r="N4255" s="1" t="str">
        <f t="shared" si="465"/>
        <v>High_risk</v>
      </c>
      <c r="O4255" s="1" t="str">
        <f t="shared" si="466"/>
        <v>Excellent</v>
      </c>
      <c r="P4255" s="1" t="str">
        <f t="shared" si="467"/>
        <v>Submitted</v>
      </c>
      <c r="Q4255" s="1" t="str">
        <f t="shared" si="468"/>
        <v>Valid</v>
      </c>
      <c r="R4255" s="1" t="s">
        <v>6</v>
      </c>
      <c r="S4255" s="4">
        <v>3821263</v>
      </c>
      <c r="T4255" s="1">
        <v>14.86</v>
      </c>
      <c r="U4255" s="1">
        <v>12</v>
      </c>
      <c r="V4255" s="1">
        <v>318438.58</v>
      </c>
      <c r="W4255" s="4">
        <f t="shared" si="469"/>
        <v>4732296.5574384164</v>
      </c>
      <c r="X4255" s="1" t="s">
        <v>59</v>
      </c>
      <c r="Y4255" s="1" t="s">
        <v>60</v>
      </c>
      <c r="Z4255" s="8">
        <v>49717</v>
      </c>
      <c r="AA4255" s="8" t="str">
        <f>TEXT(Table2[[#This Row],[Application_Date]],"yyy")</f>
        <v>2036</v>
      </c>
      <c r="AB4255" s="8" t="str">
        <f>TEXT(Table2[[#This Row],[Application_Date]],"mmmm")</f>
        <v>February</v>
      </c>
      <c r="AC4255" s="1" t="s">
        <v>61</v>
      </c>
      <c r="AD4255" s="1" t="s">
        <v>42</v>
      </c>
      <c r="AE4255" s="1" t="s">
        <v>31</v>
      </c>
    </row>
    <row r="4256" spans="1:31" x14ac:dyDescent="0.25">
      <c r="A4256" s="1" t="s">
        <v>8652</v>
      </c>
      <c r="B4256" s="1" t="str">
        <f>IF(COUNTIF($A$2:A4256,A4256)&gt;1,"Duplicate","Unique")</f>
        <v>Unique</v>
      </c>
      <c r="C4256" s="1" t="s">
        <v>8653</v>
      </c>
      <c r="D4256" s="1" t="s">
        <v>115</v>
      </c>
      <c r="E4256" s="1" t="str">
        <f t="shared" si="463"/>
        <v>Submitted</v>
      </c>
      <c r="F4256" s="1" t="s">
        <v>47</v>
      </c>
      <c r="G4256" s="1">
        <v>62</v>
      </c>
      <c r="H4256" s="1" t="s">
        <v>36</v>
      </c>
      <c r="I4256" s="1" t="s">
        <v>48</v>
      </c>
      <c r="J4256" s="1" t="s">
        <v>70</v>
      </c>
      <c r="K4256" s="4">
        <v>2309337</v>
      </c>
      <c r="L4256" s="4" t="str">
        <f t="shared" si="464"/>
        <v>Submitted</v>
      </c>
      <c r="M4256" s="1">
        <v>338</v>
      </c>
      <c r="N4256" s="1" t="str">
        <f t="shared" si="465"/>
        <v>High_risk</v>
      </c>
      <c r="O4256" s="1" t="str">
        <f t="shared" si="466"/>
        <v>Excellent</v>
      </c>
      <c r="P4256" s="1" t="str">
        <f t="shared" si="467"/>
        <v>Submitted</v>
      </c>
      <c r="Q4256" s="1" t="str">
        <f t="shared" si="468"/>
        <v>Valid</v>
      </c>
      <c r="R4256" s="1" t="s">
        <v>38</v>
      </c>
      <c r="S4256" s="4">
        <v>3867942</v>
      </c>
      <c r="T4256" s="1">
        <v>9.09</v>
      </c>
      <c r="U4256" s="1">
        <v>180</v>
      </c>
      <c r="V4256" s="1">
        <v>21488.57</v>
      </c>
      <c r="W4256" s="4">
        <f t="shared" si="469"/>
        <v>2929966.0649999999</v>
      </c>
      <c r="X4256" s="1" t="s">
        <v>85</v>
      </c>
      <c r="Y4256" s="1" t="s">
        <v>86</v>
      </c>
      <c r="Z4256" s="8">
        <v>49718</v>
      </c>
      <c r="AA4256" s="8" t="str">
        <f>TEXT(Table2[[#This Row],[Application_Date]],"yyy")</f>
        <v>2036</v>
      </c>
      <c r="AB4256" s="8" t="str">
        <f>TEXT(Table2[[#This Row],[Application_Date]],"mmmm")</f>
        <v>February</v>
      </c>
      <c r="AC4256" s="1" t="s">
        <v>61</v>
      </c>
      <c r="AD4256" s="1" t="s">
        <v>30</v>
      </c>
      <c r="AE4256" s="1" t="s">
        <v>43</v>
      </c>
    </row>
    <row r="4257" spans="1:31" x14ac:dyDescent="0.25">
      <c r="A4257" s="1" t="s">
        <v>8654</v>
      </c>
      <c r="B4257" s="1" t="str">
        <f>IF(COUNTIF($A$2:A4257,A4257)&gt;1,"Duplicate","Unique")</f>
        <v>Unique</v>
      </c>
      <c r="C4257" s="1" t="s">
        <v>8655</v>
      </c>
      <c r="D4257" s="1" t="s">
        <v>328</v>
      </c>
      <c r="E4257" s="1" t="str">
        <f t="shared" si="463"/>
        <v>Submitted</v>
      </c>
      <c r="F4257" s="1" t="s">
        <v>47</v>
      </c>
      <c r="G4257" s="1">
        <v>59</v>
      </c>
      <c r="H4257" s="1" t="s">
        <v>24</v>
      </c>
      <c r="I4257" s="1" t="s">
        <v>48</v>
      </c>
      <c r="J4257" s="1" t="s">
        <v>49</v>
      </c>
      <c r="K4257" s="4">
        <v>868513</v>
      </c>
      <c r="L4257" s="4" t="str">
        <f t="shared" si="464"/>
        <v>Submitted</v>
      </c>
      <c r="M4257" s="1">
        <v>743</v>
      </c>
      <c r="N4257" s="1" t="str">
        <f t="shared" si="465"/>
        <v>low_risk</v>
      </c>
      <c r="O4257" s="1" t="str">
        <f t="shared" si="466"/>
        <v>Excellent</v>
      </c>
      <c r="P4257" s="1" t="str">
        <f t="shared" si="467"/>
        <v>Submitted</v>
      </c>
      <c r="Q4257" s="1" t="str">
        <f t="shared" si="468"/>
        <v>Valid</v>
      </c>
      <c r="R4257" s="1" t="s">
        <v>70</v>
      </c>
      <c r="S4257" s="4">
        <v>4756523</v>
      </c>
      <c r="T4257" s="1">
        <v>14.45</v>
      </c>
      <c r="U4257" s="1">
        <v>120</v>
      </c>
      <c r="V4257" s="1">
        <v>39637.69</v>
      </c>
      <c r="W4257" s="4">
        <f t="shared" si="469"/>
        <v>5727646.4458333328</v>
      </c>
      <c r="X4257" s="1" t="s">
        <v>105</v>
      </c>
      <c r="Y4257" s="1" t="s">
        <v>106</v>
      </c>
      <c r="Z4257" s="8">
        <v>49719</v>
      </c>
      <c r="AA4257" s="8" t="str">
        <f>TEXT(Table2[[#This Row],[Application_Date]],"yyy")</f>
        <v>2036</v>
      </c>
      <c r="AB4257" s="8" t="str">
        <f>TEXT(Table2[[#This Row],[Application_Date]],"mmmm")</f>
        <v>February</v>
      </c>
      <c r="AC4257" s="1" t="s">
        <v>52</v>
      </c>
      <c r="AD4257" s="1" t="s">
        <v>30</v>
      </c>
      <c r="AE4257" s="1" t="s">
        <v>66</v>
      </c>
    </row>
    <row r="4258" spans="1:31" x14ac:dyDescent="0.25">
      <c r="A4258" s="1" t="s">
        <v>8656</v>
      </c>
      <c r="B4258" s="1" t="str">
        <f>IF(COUNTIF($A$2:A4258,A4258)&gt;1,"Duplicate","Unique")</f>
        <v>Unique</v>
      </c>
      <c r="C4258" s="1" t="s">
        <v>8657</v>
      </c>
      <c r="D4258" s="1" t="s">
        <v>118</v>
      </c>
      <c r="E4258" s="1" t="str">
        <f t="shared" si="463"/>
        <v>Submitted</v>
      </c>
      <c r="F4258" s="1" t="s">
        <v>35</v>
      </c>
      <c r="G4258" s="1">
        <v>54</v>
      </c>
      <c r="H4258" s="1" t="s">
        <v>24</v>
      </c>
      <c r="I4258" s="1" t="s">
        <v>48</v>
      </c>
      <c r="J4258" s="1" t="s">
        <v>37</v>
      </c>
      <c r="K4258" s="4">
        <v>1374144</v>
      </c>
      <c r="L4258" s="4" t="str">
        <f t="shared" si="464"/>
        <v>Submitted</v>
      </c>
      <c r="M4258" s="1">
        <v>347</v>
      </c>
      <c r="N4258" s="1" t="str">
        <f t="shared" si="465"/>
        <v>High_risk</v>
      </c>
      <c r="O4258" s="1" t="str">
        <f t="shared" si="466"/>
        <v>Excellent</v>
      </c>
      <c r="P4258" s="1" t="str">
        <f t="shared" si="467"/>
        <v>Submitted</v>
      </c>
      <c r="Q4258" s="1" t="str">
        <f t="shared" si="468"/>
        <v>Valid</v>
      </c>
      <c r="R4258" s="1" t="s">
        <v>70</v>
      </c>
      <c r="S4258" s="4">
        <v>4155343</v>
      </c>
      <c r="T4258" s="1">
        <v>11.44</v>
      </c>
      <c r="U4258" s="1">
        <v>36</v>
      </c>
      <c r="V4258" s="1">
        <v>115426.19</v>
      </c>
      <c r="W4258" s="4">
        <f t="shared" si="469"/>
        <v>3961426.9934681989</v>
      </c>
      <c r="X4258" s="1" t="s">
        <v>50</v>
      </c>
      <c r="Y4258" s="1" t="s">
        <v>51</v>
      </c>
      <c r="Z4258" s="8">
        <v>49720</v>
      </c>
      <c r="AA4258" s="8" t="str">
        <f>TEXT(Table2[[#This Row],[Application_Date]],"yyy")</f>
        <v>2036</v>
      </c>
      <c r="AB4258" s="8" t="str">
        <f>TEXT(Table2[[#This Row],[Application_Date]],"mmmm")</f>
        <v>February</v>
      </c>
      <c r="AC4258" s="1" t="s">
        <v>61</v>
      </c>
      <c r="AD4258" s="1" t="s">
        <v>30</v>
      </c>
      <c r="AE4258" s="1" t="s">
        <v>31</v>
      </c>
    </row>
    <row r="4259" spans="1:31" x14ac:dyDescent="0.25">
      <c r="A4259" s="1" t="s">
        <v>8658</v>
      </c>
      <c r="B4259" s="1" t="str">
        <f>IF(COUNTIF($A$2:A4259,A4259)&gt;1,"Duplicate","Unique")</f>
        <v>Unique</v>
      </c>
      <c r="C4259" s="1" t="s">
        <v>8659</v>
      </c>
      <c r="D4259" s="1" t="s">
        <v>265</v>
      </c>
      <c r="E4259" s="1" t="str">
        <f t="shared" si="463"/>
        <v>Submitted</v>
      </c>
      <c r="F4259" s="1" t="s">
        <v>47</v>
      </c>
      <c r="G4259" s="1">
        <v>62</v>
      </c>
      <c r="H4259" s="1" t="s">
        <v>24</v>
      </c>
      <c r="I4259" s="1" t="s">
        <v>48</v>
      </c>
      <c r="J4259" s="1" t="s">
        <v>26</v>
      </c>
      <c r="K4259" s="4">
        <v>2096991</v>
      </c>
      <c r="L4259" s="4" t="str">
        <f t="shared" si="464"/>
        <v>Submitted</v>
      </c>
      <c r="M4259" s="1">
        <v>553</v>
      </c>
      <c r="N4259" s="1" t="str">
        <f t="shared" si="465"/>
        <v>High_risk</v>
      </c>
      <c r="O4259" s="1" t="str">
        <f t="shared" si="466"/>
        <v>Excellent</v>
      </c>
      <c r="P4259" s="1" t="str">
        <f t="shared" si="467"/>
        <v>Submitted</v>
      </c>
      <c r="Q4259" s="1" t="str">
        <f t="shared" si="468"/>
        <v>Valid</v>
      </c>
      <c r="R4259" s="1" t="s">
        <v>6</v>
      </c>
      <c r="S4259" s="4">
        <v>4339476</v>
      </c>
      <c r="T4259" s="1">
        <v>14.61</v>
      </c>
      <c r="U4259" s="1">
        <v>180</v>
      </c>
      <c r="V4259" s="1">
        <v>24108.2</v>
      </c>
      <c r="W4259" s="4">
        <f t="shared" si="469"/>
        <v>5283312.03</v>
      </c>
      <c r="X4259" s="1" t="s">
        <v>50</v>
      </c>
      <c r="Y4259" s="1" t="s">
        <v>51</v>
      </c>
      <c r="Z4259" s="8">
        <v>49721</v>
      </c>
      <c r="AA4259" s="8" t="str">
        <f>TEXT(Table2[[#This Row],[Application_Date]],"yyy")</f>
        <v>2036</v>
      </c>
      <c r="AB4259" s="8" t="str">
        <f>TEXT(Table2[[#This Row],[Application_Date]],"mmmm")</f>
        <v>February</v>
      </c>
      <c r="AC4259" s="1" t="s">
        <v>41</v>
      </c>
      <c r="AD4259" s="1" t="s">
        <v>30</v>
      </c>
      <c r="AE4259" s="1" t="s">
        <v>43</v>
      </c>
    </row>
    <row r="4260" spans="1:31" x14ac:dyDescent="0.25">
      <c r="A4260" s="1" t="s">
        <v>8660</v>
      </c>
      <c r="B4260" s="1" t="str">
        <f>IF(COUNTIF($A$2:A4260,A4260)&gt;1,"Duplicate","Unique")</f>
        <v>Unique</v>
      </c>
      <c r="C4260" s="1" t="s">
        <v>8661</v>
      </c>
      <c r="D4260" s="1" t="s">
        <v>572</v>
      </c>
      <c r="E4260" s="1" t="str">
        <f t="shared" si="463"/>
        <v>Submitted</v>
      </c>
      <c r="F4260" s="1" t="s">
        <v>35</v>
      </c>
      <c r="G4260" s="1">
        <v>43</v>
      </c>
      <c r="H4260" s="1" t="s">
        <v>36</v>
      </c>
      <c r="I4260" s="1" t="s">
        <v>25</v>
      </c>
      <c r="J4260" s="1" t="s">
        <v>70</v>
      </c>
      <c r="K4260" s="4">
        <v>2354565</v>
      </c>
      <c r="L4260" s="4" t="str">
        <f t="shared" si="464"/>
        <v>Submitted</v>
      </c>
      <c r="M4260" s="1">
        <v>605</v>
      </c>
      <c r="N4260" s="1" t="str">
        <f t="shared" si="465"/>
        <v>low_risk</v>
      </c>
      <c r="O4260" s="1" t="str">
        <f t="shared" si="466"/>
        <v>Excellent</v>
      </c>
      <c r="P4260" s="1" t="str">
        <f t="shared" si="467"/>
        <v>Submitted</v>
      </c>
      <c r="Q4260" s="1" t="str">
        <f t="shared" si="468"/>
        <v>Valid</v>
      </c>
      <c r="R4260" s="1" t="s">
        <v>38</v>
      </c>
      <c r="S4260" s="4">
        <v>1605969</v>
      </c>
      <c r="T4260" s="1">
        <v>10.29</v>
      </c>
      <c r="U4260" s="1">
        <v>24</v>
      </c>
      <c r="V4260" s="1">
        <v>66915.38</v>
      </c>
      <c r="W4260" s="4">
        <f t="shared" si="469"/>
        <v>1377118.9013154141</v>
      </c>
      <c r="X4260" s="1" t="s">
        <v>39</v>
      </c>
      <c r="Y4260" s="1" t="s">
        <v>40</v>
      </c>
      <c r="Z4260" s="8">
        <v>49722</v>
      </c>
      <c r="AA4260" s="8" t="str">
        <f>TEXT(Table2[[#This Row],[Application_Date]],"yyy")</f>
        <v>2036</v>
      </c>
      <c r="AB4260" s="8" t="str">
        <f>TEXT(Table2[[#This Row],[Application_Date]],"mmmm")</f>
        <v>February</v>
      </c>
      <c r="AC4260" s="1" t="s">
        <v>41</v>
      </c>
      <c r="AD4260" s="1" t="s">
        <v>30</v>
      </c>
      <c r="AE4260" s="1" t="s">
        <v>31</v>
      </c>
    </row>
    <row r="4261" spans="1:31" x14ac:dyDescent="0.25">
      <c r="A4261" s="1" t="s">
        <v>8662</v>
      </c>
      <c r="B4261" s="1" t="str">
        <f>IF(COUNTIF($A$2:A4261,A4261)&gt;1,"Duplicate","Unique")</f>
        <v>Unique</v>
      </c>
      <c r="C4261" s="1" t="s">
        <v>8663</v>
      </c>
      <c r="D4261" s="1" t="s">
        <v>489</v>
      </c>
      <c r="E4261" s="1" t="str">
        <f t="shared" si="463"/>
        <v>Submitted</v>
      </c>
      <c r="F4261" s="1" t="s">
        <v>35</v>
      </c>
      <c r="G4261" s="1">
        <v>36</v>
      </c>
      <c r="H4261" s="1" t="s">
        <v>24</v>
      </c>
      <c r="I4261" s="1" t="s">
        <v>25</v>
      </c>
      <c r="J4261" s="1" t="s">
        <v>70</v>
      </c>
      <c r="K4261" s="4">
        <v>1228427</v>
      </c>
      <c r="L4261" s="4" t="str">
        <f t="shared" si="464"/>
        <v>Submitted</v>
      </c>
      <c r="M4261" s="1">
        <v>772</v>
      </c>
      <c r="N4261" s="1" t="str">
        <f t="shared" si="465"/>
        <v>medium_risk</v>
      </c>
      <c r="O4261" s="1" t="str">
        <f t="shared" si="466"/>
        <v>Excellent</v>
      </c>
      <c r="P4261" s="1" t="str">
        <f t="shared" si="467"/>
        <v>Submitted</v>
      </c>
      <c r="Q4261" s="1" t="str">
        <f t="shared" si="468"/>
        <v>Valid</v>
      </c>
      <c r="R4261" s="1" t="s">
        <v>70</v>
      </c>
      <c r="S4261" s="4">
        <v>1705734</v>
      </c>
      <c r="T4261" s="1">
        <v>13.06</v>
      </c>
      <c r="U4261" s="1">
        <v>180</v>
      </c>
      <c r="V4261" s="1">
        <v>9476.2999999999993</v>
      </c>
      <c r="W4261" s="4">
        <f t="shared" si="469"/>
        <v>1856407.1700000002</v>
      </c>
      <c r="X4261" s="1" t="s">
        <v>95</v>
      </c>
      <c r="Y4261" s="1" t="s">
        <v>96</v>
      </c>
      <c r="Z4261" s="8">
        <v>49723</v>
      </c>
      <c r="AA4261" s="8" t="str">
        <f>TEXT(Table2[[#This Row],[Application_Date]],"yyy")</f>
        <v>2036</v>
      </c>
      <c r="AB4261" s="8" t="str">
        <f>TEXT(Table2[[#This Row],[Application_Date]],"mmmm")</f>
        <v>February</v>
      </c>
      <c r="AC4261" s="1" t="s">
        <v>52</v>
      </c>
      <c r="AD4261" s="1" t="s">
        <v>30</v>
      </c>
      <c r="AE4261" s="1" t="s">
        <v>66</v>
      </c>
    </row>
    <row r="4262" spans="1:31" x14ac:dyDescent="0.25">
      <c r="A4262" s="1" t="s">
        <v>8664</v>
      </c>
      <c r="B4262" s="1" t="str">
        <f>IF(COUNTIF($A$2:A4262,A4262)&gt;1,"Duplicate","Unique")</f>
        <v>Unique</v>
      </c>
      <c r="C4262" s="1" t="s">
        <v>8665</v>
      </c>
      <c r="D4262" s="1" t="s">
        <v>109</v>
      </c>
      <c r="E4262" s="1" t="str">
        <f t="shared" si="463"/>
        <v>Submitted</v>
      </c>
      <c r="F4262" s="1" t="s">
        <v>47</v>
      </c>
      <c r="G4262" s="1">
        <v>29</v>
      </c>
      <c r="H4262" s="1" t="s">
        <v>36</v>
      </c>
      <c r="I4262" s="1" t="s">
        <v>48</v>
      </c>
      <c r="J4262" s="1" t="s">
        <v>37</v>
      </c>
      <c r="K4262" s="4">
        <v>875177</v>
      </c>
      <c r="L4262" s="4" t="str">
        <f t="shared" si="464"/>
        <v>Submitted</v>
      </c>
      <c r="M4262" s="1">
        <v>523</v>
      </c>
      <c r="N4262" s="1" t="str">
        <f t="shared" si="465"/>
        <v>High_risk</v>
      </c>
      <c r="O4262" s="1" t="str">
        <f t="shared" si="466"/>
        <v>Excellent</v>
      </c>
      <c r="P4262" s="1" t="str">
        <f t="shared" si="467"/>
        <v>Submitted</v>
      </c>
      <c r="Q4262" s="1" t="str">
        <f t="shared" si="468"/>
        <v>Valid</v>
      </c>
      <c r="R4262" s="1" t="s">
        <v>70</v>
      </c>
      <c r="S4262" s="4">
        <v>434716</v>
      </c>
      <c r="T4262" s="1">
        <v>15.71</v>
      </c>
      <c r="U4262" s="1">
        <v>24</v>
      </c>
      <c r="V4262" s="1">
        <v>18113.169999999998</v>
      </c>
      <c r="W4262" s="4">
        <f t="shared" si="469"/>
        <v>569115.69774381095</v>
      </c>
      <c r="X4262" s="1" t="s">
        <v>85</v>
      </c>
      <c r="Y4262" s="1" t="s">
        <v>86</v>
      </c>
      <c r="Z4262" s="8">
        <v>49724</v>
      </c>
      <c r="AA4262" s="8" t="str">
        <f>TEXT(Table2[[#This Row],[Application_Date]],"yyy")</f>
        <v>2036</v>
      </c>
      <c r="AB4262" s="8" t="str">
        <f>TEXT(Table2[[#This Row],[Application_Date]],"mmmm")</f>
        <v>February</v>
      </c>
      <c r="AC4262" s="1" t="s">
        <v>41</v>
      </c>
      <c r="AD4262" s="1" t="s">
        <v>30</v>
      </c>
      <c r="AE4262" s="1" t="s">
        <v>43</v>
      </c>
    </row>
    <row r="4263" spans="1:31" x14ac:dyDescent="0.25">
      <c r="A4263" s="1" t="s">
        <v>8666</v>
      </c>
      <c r="B4263" s="1" t="str">
        <f>IF(COUNTIF($A$2:A4263,A4263)&gt;1,"Duplicate","Unique")</f>
        <v>Unique</v>
      </c>
      <c r="C4263" s="1" t="s">
        <v>8667</v>
      </c>
      <c r="D4263" s="1" t="s">
        <v>207</v>
      </c>
      <c r="E4263" s="1" t="str">
        <f t="shared" si="463"/>
        <v>Submitted</v>
      </c>
      <c r="F4263" s="1" t="s">
        <v>35</v>
      </c>
      <c r="G4263" s="1">
        <v>26</v>
      </c>
      <c r="H4263" s="1" t="s">
        <v>36</v>
      </c>
      <c r="I4263" s="1" t="s">
        <v>48</v>
      </c>
      <c r="J4263" s="1" t="s">
        <v>70</v>
      </c>
      <c r="K4263" s="4">
        <v>298291</v>
      </c>
      <c r="L4263" s="4" t="str">
        <f t="shared" si="464"/>
        <v>Submitted</v>
      </c>
      <c r="M4263" s="1">
        <v>356</v>
      </c>
      <c r="N4263" s="1" t="str">
        <f t="shared" si="465"/>
        <v>High_risk</v>
      </c>
      <c r="O4263" s="1" t="str">
        <f t="shared" si="466"/>
        <v>Excellent</v>
      </c>
      <c r="P4263" s="1" t="str">
        <f t="shared" si="467"/>
        <v>Submitted</v>
      </c>
      <c r="Q4263" s="1" t="str">
        <f t="shared" si="468"/>
        <v>Valid</v>
      </c>
      <c r="R4263" s="1" t="s">
        <v>6</v>
      </c>
      <c r="S4263" s="4">
        <v>2071727</v>
      </c>
      <c r="T4263" s="1">
        <v>11.75</v>
      </c>
      <c r="U4263" s="1">
        <v>24</v>
      </c>
      <c r="V4263" s="1">
        <v>86321.96</v>
      </c>
      <c r="W4263" s="4">
        <f t="shared" si="469"/>
        <v>2028566.1762910734</v>
      </c>
      <c r="X4263" s="1" t="s">
        <v>50</v>
      </c>
      <c r="Y4263" s="1" t="s">
        <v>51</v>
      </c>
      <c r="Z4263" s="8">
        <v>49725</v>
      </c>
      <c r="AA4263" s="8" t="str">
        <f>TEXT(Table2[[#This Row],[Application_Date]],"yyy")</f>
        <v>2036</v>
      </c>
      <c r="AB4263" s="8" t="str">
        <f>TEXT(Table2[[#This Row],[Application_Date]],"mmmm")</f>
        <v>February</v>
      </c>
      <c r="AC4263" s="1" t="s">
        <v>52</v>
      </c>
      <c r="AD4263" s="1" t="s">
        <v>30</v>
      </c>
      <c r="AE4263" s="1" t="s">
        <v>31</v>
      </c>
    </row>
    <row r="4264" spans="1:31" x14ac:dyDescent="0.25">
      <c r="A4264" s="1" t="s">
        <v>8668</v>
      </c>
      <c r="B4264" s="1" t="str">
        <f>IF(COUNTIF($A$2:A4264,A4264)&gt;1,"Duplicate","Unique")</f>
        <v>Unique</v>
      </c>
      <c r="C4264" s="1" t="s">
        <v>8669</v>
      </c>
      <c r="D4264" s="1" t="s">
        <v>373</v>
      </c>
      <c r="E4264" s="1" t="str">
        <f t="shared" si="463"/>
        <v>Submitted</v>
      </c>
      <c r="F4264" s="1" t="s">
        <v>47</v>
      </c>
      <c r="G4264" s="1">
        <v>41</v>
      </c>
      <c r="H4264" s="1" t="s">
        <v>36</v>
      </c>
      <c r="I4264" s="1" t="s">
        <v>25</v>
      </c>
      <c r="J4264" s="1" t="s">
        <v>70</v>
      </c>
      <c r="K4264" s="4">
        <v>1076200</v>
      </c>
      <c r="L4264" s="4" t="str">
        <f t="shared" si="464"/>
        <v>Submitted</v>
      </c>
      <c r="M4264" s="1">
        <v>398</v>
      </c>
      <c r="N4264" s="1" t="str">
        <f t="shared" si="465"/>
        <v>High_risk</v>
      </c>
      <c r="O4264" s="1" t="str">
        <f t="shared" si="466"/>
        <v>Excellent</v>
      </c>
      <c r="P4264" s="1" t="str">
        <f t="shared" si="467"/>
        <v>Submitted</v>
      </c>
      <c r="Q4264" s="1" t="str">
        <f t="shared" si="468"/>
        <v>Valid</v>
      </c>
      <c r="R4264" s="1" t="s">
        <v>38</v>
      </c>
      <c r="S4264" s="4">
        <v>1871906</v>
      </c>
      <c r="T4264" s="1">
        <v>14.2</v>
      </c>
      <c r="U4264" s="1">
        <v>180</v>
      </c>
      <c r="V4264" s="1">
        <v>10399.48</v>
      </c>
      <c r="W4264" s="4">
        <f t="shared" si="469"/>
        <v>2215088.7666666666</v>
      </c>
      <c r="X4264" s="1" t="s">
        <v>39</v>
      </c>
      <c r="Y4264" s="1" t="s">
        <v>40</v>
      </c>
      <c r="Z4264" s="8">
        <v>49726</v>
      </c>
      <c r="AA4264" s="8" t="str">
        <f>TEXT(Table2[[#This Row],[Application_Date]],"yyy")</f>
        <v>2036</v>
      </c>
      <c r="AB4264" s="8" t="str">
        <f>TEXT(Table2[[#This Row],[Application_Date]],"mmmm")</f>
        <v>February</v>
      </c>
      <c r="AC4264" s="1" t="s">
        <v>41</v>
      </c>
      <c r="AD4264" s="1" t="s">
        <v>42</v>
      </c>
      <c r="AE4264" s="1" t="s">
        <v>43</v>
      </c>
    </row>
    <row r="4265" spans="1:31" x14ac:dyDescent="0.25">
      <c r="A4265" s="1" t="s">
        <v>8670</v>
      </c>
      <c r="B4265" s="1" t="str">
        <f>IF(COUNTIF($A$2:A4265,A4265)&gt;1,"Duplicate","Unique")</f>
        <v>Unique</v>
      </c>
      <c r="C4265" s="1" t="s">
        <v>8671</v>
      </c>
      <c r="D4265" s="1" t="s">
        <v>65</v>
      </c>
      <c r="E4265" s="1" t="str">
        <f t="shared" si="463"/>
        <v>Submitted</v>
      </c>
      <c r="F4265" s="1" t="s">
        <v>47</v>
      </c>
      <c r="G4265" s="1">
        <v>54</v>
      </c>
      <c r="H4265" s="1" t="s">
        <v>24</v>
      </c>
      <c r="I4265" s="1" t="s">
        <v>25</v>
      </c>
      <c r="J4265" s="1" t="s">
        <v>70</v>
      </c>
      <c r="K4265" s="4">
        <v>-50000</v>
      </c>
      <c r="L4265" s="4" t="str">
        <f t="shared" si="464"/>
        <v>Submitted</v>
      </c>
      <c r="M4265" s="1">
        <v>723</v>
      </c>
      <c r="N4265" s="1" t="str">
        <f t="shared" si="465"/>
        <v>low_risk</v>
      </c>
      <c r="O4265" s="1" t="str">
        <f t="shared" si="466"/>
        <v>Excellent</v>
      </c>
      <c r="P4265" s="1" t="str">
        <f t="shared" si="467"/>
        <v>Submitted</v>
      </c>
      <c r="Q4265" s="1" t="str">
        <f t="shared" si="468"/>
        <v>Valid</v>
      </c>
      <c r="R4265" s="1" t="s">
        <v>70</v>
      </c>
      <c r="S4265" s="4">
        <v>503980</v>
      </c>
      <c r="T4265" s="1">
        <v>13.99</v>
      </c>
      <c r="U4265" s="1">
        <v>36</v>
      </c>
      <c r="V4265" s="1">
        <v>13999.44</v>
      </c>
      <c r="W4265" s="4">
        <f t="shared" si="469"/>
        <v>587556.68333381915</v>
      </c>
      <c r="X4265" s="1" t="s">
        <v>105</v>
      </c>
      <c r="Y4265" s="1" t="s">
        <v>106</v>
      </c>
      <c r="Z4265" s="8">
        <v>49727</v>
      </c>
      <c r="AA4265" s="8" t="str">
        <f>TEXT(Table2[[#This Row],[Application_Date]],"yyy")</f>
        <v>2036</v>
      </c>
      <c r="AB4265" s="8" t="str">
        <f>TEXT(Table2[[#This Row],[Application_Date]],"mmmm")</f>
        <v>February</v>
      </c>
      <c r="AC4265" s="1" t="s">
        <v>61</v>
      </c>
      <c r="AD4265" s="1" t="s">
        <v>30</v>
      </c>
      <c r="AE4265" s="1" t="s">
        <v>66</v>
      </c>
    </row>
    <row r="4266" spans="1:31" x14ac:dyDescent="0.25">
      <c r="A4266" s="1" t="s">
        <v>8672</v>
      </c>
      <c r="B4266" s="1" t="str">
        <f>IF(COUNTIF($A$2:A4266,A4266)&gt;1,"Duplicate","Unique")</f>
        <v>Unique</v>
      </c>
      <c r="C4266" s="1" t="s">
        <v>8673</v>
      </c>
      <c r="D4266" s="1" t="s">
        <v>166</v>
      </c>
      <c r="E4266" s="1" t="str">
        <f t="shared" si="463"/>
        <v>Submitted</v>
      </c>
      <c r="F4266" s="1" t="s">
        <v>47</v>
      </c>
      <c r="G4266" s="1">
        <v>61</v>
      </c>
      <c r="H4266" s="1" t="s">
        <v>36</v>
      </c>
      <c r="I4266" s="1" t="s">
        <v>48</v>
      </c>
      <c r="J4266" s="1" t="s">
        <v>70</v>
      </c>
      <c r="K4266" s="4">
        <v>2064609</v>
      </c>
      <c r="L4266" s="4" t="str">
        <f t="shared" si="464"/>
        <v>Submitted</v>
      </c>
      <c r="M4266" s="1">
        <v>669</v>
      </c>
      <c r="N4266" s="1" t="str">
        <f t="shared" si="465"/>
        <v>low_risk</v>
      </c>
      <c r="O4266" s="1" t="str">
        <f t="shared" si="466"/>
        <v>Excellent</v>
      </c>
      <c r="P4266" s="1" t="str">
        <f t="shared" si="467"/>
        <v>Submitted</v>
      </c>
      <c r="Q4266" s="1" t="str">
        <f t="shared" si="468"/>
        <v>Valid</v>
      </c>
      <c r="R4266" s="1" t="s">
        <v>27</v>
      </c>
      <c r="S4266" s="4">
        <v>1574317</v>
      </c>
      <c r="T4266" s="1">
        <v>17.7</v>
      </c>
      <c r="U4266" s="1">
        <v>60</v>
      </c>
      <c r="V4266" s="1">
        <v>26238.62</v>
      </c>
      <c r="W4266" s="4">
        <f t="shared" si="469"/>
        <v>2322117.5749999997</v>
      </c>
      <c r="X4266" s="1" t="s">
        <v>95</v>
      </c>
      <c r="Y4266" s="1" t="s">
        <v>96</v>
      </c>
      <c r="Z4266" s="8">
        <v>49728</v>
      </c>
      <c r="AA4266" s="8" t="str">
        <f>TEXT(Table2[[#This Row],[Application_Date]],"yyy")</f>
        <v>2036</v>
      </c>
      <c r="AB4266" s="8" t="str">
        <f>TEXT(Table2[[#This Row],[Application_Date]],"mmmm")</f>
        <v>February</v>
      </c>
      <c r="AC4266" s="1" t="s">
        <v>61</v>
      </c>
      <c r="AD4266" s="1" t="s">
        <v>30</v>
      </c>
      <c r="AE4266" s="1" t="s">
        <v>43</v>
      </c>
    </row>
    <row r="4267" spans="1:31" x14ac:dyDescent="0.25">
      <c r="A4267" s="1" t="s">
        <v>8674</v>
      </c>
      <c r="B4267" s="1" t="str">
        <f>IF(COUNTIF($A$2:A4267,A4267)&gt;1,"Duplicate","Unique")</f>
        <v>Unique</v>
      </c>
      <c r="C4267" s="1" t="s">
        <v>8675</v>
      </c>
      <c r="D4267" s="1" t="s">
        <v>157</v>
      </c>
      <c r="E4267" s="1" t="str">
        <f t="shared" si="463"/>
        <v>Submitted</v>
      </c>
      <c r="F4267" s="1" t="s">
        <v>47</v>
      </c>
      <c r="G4267" s="1">
        <v>52</v>
      </c>
      <c r="H4267" s="1" t="s">
        <v>24</v>
      </c>
      <c r="I4267" s="1" t="s">
        <v>25</v>
      </c>
      <c r="J4267" s="1" t="s">
        <v>37</v>
      </c>
      <c r="K4267" s="4">
        <v>1007006</v>
      </c>
      <c r="L4267" s="4" t="str">
        <f t="shared" si="464"/>
        <v>Submitted</v>
      </c>
      <c r="M4267" s="1">
        <v>492</v>
      </c>
      <c r="N4267" s="1" t="str">
        <f t="shared" si="465"/>
        <v>High_risk</v>
      </c>
      <c r="O4267" s="1" t="str">
        <f t="shared" si="466"/>
        <v>Excellent</v>
      </c>
      <c r="P4267" s="1" t="str">
        <f t="shared" si="467"/>
        <v>Submitted</v>
      </c>
      <c r="Q4267" s="1" t="str">
        <f t="shared" si="468"/>
        <v>Valid</v>
      </c>
      <c r="R4267" s="1" t="s">
        <v>70</v>
      </c>
      <c r="S4267" s="4">
        <v>950125</v>
      </c>
      <c r="T4267" s="1">
        <v>16.64</v>
      </c>
      <c r="U4267" s="1">
        <v>24</v>
      </c>
      <c r="V4267" s="1">
        <v>39588.54</v>
      </c>
      <c r="W4267" s="4">
        <f t="shared" si="469"/>
        <v>1317506.6677958136</v>
      </c>
      <c r="X4267" s="1" t="s">
        <v>28</v>
      </c>
      <c r="Y4267" s="1" t="s">
        <v>29</v>
      </c>
      <c r="Z4267" s="8">
        <v>49729</v>
      </c>
      <c r="AA4267" s="8" t="str">
        <f>TEXT(Table2[[#This Row],[Application_Date]],"yyy")</f>
        <v>2036</v>
      </c>
      <c r="AB4267" s="8" t="str">
        <f>TEXT(Table2[[#This Row],[Application_Date]],"mmmm")</f>
        <v>February</v>
      </c>
      <c r="AC4267" s="1" t="s">
        <v>61</v>
      </c>
      <c r="AD4267" s="1" t="s">
        <v>42</v>
      </c>
      <c r="AE4267" s="1" t="s">
        <v>66</v>
      </c>
    </row>
    <row r="4268" spans="1:31" x14ac:dyDescent="0.25">
      <c r="A4268" s="1" t="s">
        <v>8676</v>
      </c>
      <c r="B4268" s="1" t="str">
        <f>IF(COUNTIF($A$2:A4268,A4268)&gt;1,"Duplicate","Unique")</f>
        <v>Unique</v>
      </c>
      <c r="C4268" s="1" t="s">
        <v>8677</v>
      </c>
      <c r="D4268" s="1" t="s">
        <v>180</v>
      </c>
      <c r="E4268" s="1" t="str">
        <f t="shared" si="463"/>
        <v>Submitted</v>
      </c>
      <c r="F4268" s="1" t="s">
        <v>47</v>
      </c>
      <c r="G4268" s="1">
        <v>61</v>
      </c>
      <c r="H4268" s="1" t="s">
        <v>24</v>
      </c>
      <c r="I4268" s="1" t="s">
        <v>48</v>
      </c>
      <c r="J4268" s="1" t="s">
        <v>70</v>
      </c>
      <c r="K4268" s="4">
        <v>1366532</v>
      </c>
      <c r="L4268" s="4" t="str">
        <f t="shared" si="464"/>
        <v>Submitted</v>
      </c>
      <c r="M4268" s="1">
        <v>473</v>
      </c>
      <c r="N4268" s="1" t="str">
        <f t="shared" si="465"/>
        <v>High_risk</v>
      </c>
      <c r="O4268" s="1" t="str">
        <f t="shared" si="466"/>
        <v>Excellent</v>
      </c>
      <c r="P4268" s="1" t="str">
        <f t="shared" si="467"/>
        <v>Submitted</v>
      </c>
      <c r="Q4268" s="1" t="str">
        <f t="shared" si="468"/>
        <v>Valid</v>
      </c>
      <c r="R4268" s="1" t="s">
        <v>38</v>
      </c>
      <c r="S4268" s="4">
        <v>233562</v>
      </c>
      <c r="T4268" s="1">
        <v>8.69</v>
      </c>
      <c r="U4268" s="1">
        <v>60</v>
      </c>
      <c r="V4268" s="1">
        <v>3892.7</v>
      </c>
      <c r="W4268" s="4">
        <f t="shared" si="469"/>
        <v>169137.81500000108</v>
      </c>
      <c r="X4268" s="1" t="s">
        <v>39</v>
      </c>
      <c r="Y4268" s="1" t="s">
        <v>40</v>
      </c>
      <c r="Z4268" s="8">
        <v>49730</v>
      </c>
      <c r="AA4268" s="8" t="str">
        <f>TEXT(Table2[[#This Row],[Application_Date]],"yyy")</f>
        <v>2036</v>
      </c>
      <c r="AB4268" s="8" t="str">
        <f>TEXT(Table2[[#This Row],[Application_Date]],"mmmm")</f>
        <v>February</v>
      </c>
      <c r="AC4268" s="1" t="s">
        <v>61</v>
      </c>
      <c r="AD4268" s="1" t="s">
        <v>42</v>
      </c>
      <c r="AE4268" s="1" t="s">
        <v>31</v>
      </c>
    </row>
    <row r="4269" spans="1:31" x14ac:dyDescent="0.25">
      <c r="A4269" s="1" t="s">
        <v>8678</v>
      </c>
      <c r="B4269" s="1" t="str">
        <f>IF(COUNTIF($A$2:A4269,A4269)&gt;1,"Duplicate","Unique")</f>
        <v>Unique</v>
      </c>
      <c r="C4269" s="1" t="s">
        <v>8679</v>
      </c>
      <c r="D4269" s="1" t="s">
        <v>172</v>
      </c>
      <c r="E4269" s="1" t="str">
        <f t="shared" si="463"/>
        <v>Submitted</v>
      </c>
      <c r="F4269" s="1" t="s">
        <v>47</v>
      </c>
      <c r="G4269" s="1">
        <v>39</v>
      </c>
      <c r="H4269" s="1" t="s">
        <v>36</v>
      </c>
      <c r="I4269" s="1" t="s">
        <v>25</v>
      </c>
      <c r="J4269" s="1" t="s">
        <v>26</v>
      </c>
      <c r="K4269" s="4">
        <v>877277</v>
      </c>
      <c r="L4269" s="4" t="str">
        <f t="shared" si="464"/>
        <v>Submitted</v>
      </c>
      <c r="M4269" s="1">
        <v>743</v>
      </c>
      <c r="N4269" s="1" t="str">
        <f t="shared" si="465"/>
        <v>low_risk</v>
      </c>
      <c r="O4269" s="1" t="str">
        <f t="shared" si="466"/>
        <v>Excellent</v>
      </c>
      <c r="P4269" s="1" t="str">
        <f t="shared" si="467"/>
        <v>Submitted</v>
      </c>
      <c r="Q4269" s="1" t="str">
        <f t="shared" si="468"/>
        <v>Valid</v>
      </c>
      <c r="R4269" s="1" t="s">
        <v>6</v>
      </c>
      <c r="S4269" s="4">
        <v>3637361</v>
      </c>
      <c r="T4269" s="1">
        <v>14.94</v>
      </c>
      <c r="U4269" s="1">
        <v>24</v>
      </c>
      <c r="V4269" s="1">
        <v>151556.71</v>
      </c>
      <c r="W4269" s="4">
        <f t="shared" si="469"/>
        <v>4528514.4618563466</v>
      </c>
      <c r="X4269" s="1" t="s">
        <v>105</v>
      </c>
      <c r="Y4269" s="1" t="s">
        <v>106</v>
      </c>
      <c r="Z4269" s="8">
        <v>49731</v>
      </c>
      <c r="AA4269" s="8" t="str">
        <f>TEXT(Table2[[#This Row],[Application_Date]],"yyy")</f>
        <v>2036</v>
      </c>
      <c r="AB4269" s="8" t="str">
        <f>TEXT(Table2[[#This Row],[Application_Date]],"mmmm")</f>
        <v>February</v>
      </c>
      <c r="AC4269" s="1" t="s">
        <v>61</v>
      </c>
      <c r="AD4269" s="1" t="s">
        <v>30</v>
      </c>
      <c r="AE4269" s="1" t="s">
        <v>43</v>
      </c>
    </row>
    <row r="4270" spans="1:31" x14ac:dyDescent="0.25">
      <c r="A4270" s="1" t="s">
        <v>8680</v>
      </c>
      <c r="B4270" s="1" t="str">
        <f>IF(COUNTIF($A$2:A4270,A4270)&gt;1,"Duplicate","Unique")</f>
        <v>Unique</v>
      </c>
      <c r="C4270" s="1" t="s">
        <v>8681</v>
      </c>
      <c r="D4270" s="1" t="s">
        <v>217</v>
      </c>
      <c r="E4270" s="1" t="str">
        <f t="shared" si="463"/>
        <v>Submitted</v>
      </c>
      <c r="F4270" s="1" t="s">
        <v>47</v>
      </c>
      <c r="G4270" s="1">
        <v>61</v>
      </c>
      <c r="H4270" s="1" t="s">
        <v>36</v>
      </c>
      <c r="I4270" s="1" t="s">
        <v>25</v>
      </c>
      <c r="J4270" s="1" t="s">
        <v>70</v>
      </c>
      <c r="K4270" s="4">
        <v>-50000</v>
      </c>
      <c r="L4270" s="4" t="str">
        <f t="shared" si="464"/>
        <v>Submitted</v>
      </c>
      <c r="M4270" s="1">
        <v>504</v>
      </c>
      <c r="N4270" s="1" t="str">
        <f t="shared" si="465"/>
        <v>High_risk</v>
      </c>
      <c r="O4270" s="1" t="str">
        <f t="shared" si="466"/>
        <v>Excellent</v>
      </c>
      <c r="P4270" s="1" t="str">
        <f t="shared" si="467"/>
        <v>Submitted</v>
      </c>
      <c r="Q4270" s="1" t="str">
        <f t="shared" si="468"/>
        <v>Valid</v>
      </c>
      <c r="R4270" s="1" t="s">
        <v>70</v>
      </c>
      <c r="S4270" s="4">
        <v>1646461</v>
      </c>
      <c r="T4270" s="1">
        <v>8.1199999999999992</v>
      </c>
      <c r="U4270" s="1">
        <v>24</v>
      </c>
      <c r="V4270" s="1">
        <v>68602.539999999994</v>
      </c>
      <c r="W4270" s="4">
        <f t="shared" si="469"/>
        <v>1114109.8497223097</v>
      </c>
      <c r="X4270" s="1" t="s">
        <v>95</v>
      </c>
      <c r="Y4270" s="1" t="s">
        <v>96</v>
      </c>
      <c r="Z4270" s="8">
        <v>49732</v>
      </c>
      <c r="AA4270" s="8" t="str">
        <f>TEXT(Table2[[#This Row],[Application_Date]],"yyy")</f>
        <v>2036</v>
      </c>
      <c r="AB4270" s="8" t="str">
        <f>TEXT(Table2[[#This Row],[Application_Date]],"mmmm")</f>
        <v>February</v>
      </c>
      <c r="AC4270" s="1" t="s">
        <v>52</v>
      </c>
      <c r="AD4270" s="1" t="s">
        <v>42</v>
      </c>
      <c r="AE4270" s="1" t="s">
        <v>43</v>
      </c>
    </row>
    <row r="4271" spans="1:31" x14ac:dyDescent="0.25">
      <c r="A4271" s="1" t="s">
        <v>8682</v>
      </c>
      <c r="B4271" s="1" t="str">
        <f>IF(COUNTIF($A$2:A4271,A4271)&gt;1,"Duplicate","Unique")</f>
        <v>Unique</v>
      </c>
      <c r="C4271" s="1" t="s">
        <v>8683</v>
      </c>
      <c r="D4271" s="1" t="s">
        <v>226</v>
      </c>
      <c r="E4271" s="1" t="str">
        <f t="shared" si="463"/>
        <v>Submitted</v>
      </c>
      <c r="F4271" s="1" t="s">
        <v>35</v>
      </c>
      <c r="G4271" s="1">
        <v>43</v>
      </c>
      <c r="H4271" s="1" t="s">
        <v>24</v>
      </c>
      <c r="I4271" s="1" t="s">
        <v>48</v>
      </c>
      <c r="J4271" s="1" t="s">
        <v>70</v>
      </c>
      <c r="K4271" s="4">
        <v>1568223</v>
      </c>
      <c r="L4271" s="4" t="str">
        <f t="shared" si="464"/>
        <v>Submitted</v>
      </c>
      <c r="M4271" s="1">
        <v>672</v>
      </c>
      <c r="N4271" s="1" t="str">
        <f t="shared" si="465"/>
        <v>low_risk</v>
      </c>
      <c r="O4271" s="1" t="str">
        <f t="shared" si="466"/>
        <v>Excellent</v>
      </c>
      <c r="P4271" s="1" t="str">
        <f t="shared" si="467"/>
        <v>Submitted</v>
      </c>
      <c r="Q4271" s="1" t="str">
        <f t="shared" si="468"/>
        <v>Valid</v>
      </c>
      <c r="R4271" s="1" t="s">
        <v>82</v>
      </c>
      <c r="S4271" s="4">
        <v>4479466</v>
      </c>
      <c r="T4271" s="1">
        <v>8.25</v>
      </c>
      <c r="U4271" s="1">
        <v>12</v>
      </c>
      <c r="V4271" s="1">
        <v>373288.83</v>
      </c>
      <c r="W4271" s="4">
        <f t="shared" si="469"/>
        <v>3085419.0128126913</v>
      </c>
      <c r="X4271" s="1" t="s">
        <v>85</v>
      </c>
      <c r="Y4271" s="1" t="s">
        <v>86</v>
      </c>
      <c r="Z4271" s="8">
        <v>49733</v>
      </c>
      <c r="AA4271" s="8" t="str">
        <f>TEXT(Table2[[#This Row],[Application_Date]],"yyy")</f>
        <v>2036</v>
      </c>
      <c r="AB4271" s="8" t="str">
        <f>TEXT(Table2[[#This Row],[Application_Date]],"mmmm")</f>
        <v>February</v>
      </c>
      <c r="AC4271" s="1" t="s">
        <v>41</v>
      </c>
      <c r="AD4271" s="1" t="s">
        <v>30</v>
      </c>
      <c r="AE4271" s="1" t="s">
        <v>62</v>
      </c>
    </row>
    <row r="4272" spans="1:31" x14ac:dyDescent="0.25">
      <c r="A4272" s="1" t="s">
        <v>8684</v>
      </c>
      <c r="B4272" s="1" t="str">
        <f>IF(COUNTIF($A$2:A4272,A4272)&gt;1,"Duplicate","Unique")</f>
        <v>Unique</v>
      </c>
      <c r="C4272" s="1" t="s">
        <v>8685</v>
      </c>
      <c r="D4272" s="1" t="s">
        <v>102</v>
      </c>
      <c r="E4272" s="1" t="str">
        <f t="shared" si="463"/>
        <v>Submitted</v>
      </c>
      <c r="F4272" s="1" t="s">
        <v>47</v>
      </c>
      <c r="G4272" s="1">
        <v>37</v>
      </c>
      <c r="H4272" s="1" t="s">
        <v>24</v>
      </c>
      <c r="I4272" s="1" t="s">
        <v>48</v>
      </c>
      <c r="J4272" s="1" t="s">
        <v>70</v>
      </c>
      <c r="K4272" s="4">
        <v>0</v>
      </c>
      <c r="L4272" s="4" t="str">
        <f t="shared" si="464"/>
        <v>Submitted</v>
      </c>
      <c r="M4272" s="1">
        <v>950</v>
      </c>
      <c r="N4272" s="1" t="str">
        <f t="shared" si="465"/>
        <v>medium_risk</v>
      </c>
      <c r="O4272" s="1" t="str">
        <f t="shared" si="466"/>
        <v>Excellent</v>
      </c>
      <c r="P4272" s="1" t="str">
        <f t="shared" si="467"/>
        <v>Submitted</v>
      </c>
      <c r="Q4272" s="1" t="str">
        <f t="shared" si="468"/>
        <v>Invalid</v>
      </c>
      <c r="R4272" s="1" t="s">
        <v>70</v>
      </c>
      <c r="S4272" s="4">
        <v>891008</v>
      </c>
      <c r="T4272" s="1">
        <v>12.66</v>
      </c>
      <c r="U4272" s="1">
        <v>12</v>
      </c>
      <c r="V4272" s="1">
        <v>74250.67</v>
      </c>
      <c r="W4272" s="4">
        <f t="shared" si="469"/>
        <v>940179.19579562603</v>
      </c>
      <c r="X4272" s="1" t="s">
        <v>28</v>
      </c>
      <c r="Y4272" s="1" t="s">
        <v>29</v>
      </c>
      <c r="Z4272" s="8">
        <v>49734</v>
      </c>
      <c r="AA4272" s="8" t="str">
        <f>TEXT(Table2[[#This Row],[Application_Date]],"yyy")</f>
        <v>2036</v>
      </c>
      <c r="AB4272" s="8" t="str">
        <f>TEXT(Table2[[#This Row],[Application_Date]],"mmmm")</f>
        <v>February</v>
      </c>
      <c r="AC4272" s="1" t="s">
        <v>41</v>
      </c>
      <c r="AD4272" s="1" t="s">
        <v>30</v>
      </c>
      <c r="AE4272" s="1" t="s">
        <v>43</v>
      </c>
    </row>
    <row r="4273" spans="1:31" x14ac:dyDescent="0.25">
      <c r="A4273" s="1" t="s">
        <v>8686</v>
      </c>
      <c r="B4273" s="1" t="str">
        <f>IF(COUNTIF($A$2:A4273,A4273)&gt;1,"Duplicate","Unique")</f>
        <v>Unique</v>
      </c>
      <c r="C4273" s="1" t="s">
        <v>8687</v>
      </c>
      <c r="D4273" s="1" t="s">
        <v>406</v>
      </c>
      <c r="E4273" s="1" t="str">
        <f t="shared" si="463"/>
        <v>Submitted</v>
      </c>
      <c r="F4273" s="1" t="s">
        <v>47</v>
      </c>
      <c r="G4273" s="1">
        <v>57</v>
      </c>
      <c r="H4273" s="1" t="s">
        <v>24</v>
      </c>
      <c r="I4273" s="1" t="s">
        <v>25</v>
      </c>
      <c r="J4273" s="1" t="s">
        <v>26</v>
      </c>
      <c r="K4273" s="4">
        <v>320617</v>
      </c>
      <c r="L4273" s="4" t="str">
        <f t="shared" si="464"/>
        <v>Submitted</v>
      </c>
      <c r="M4273" s="1">
        <v>859</v>
      </c>
      <c r="N4273" s="1" t="str">
        <f t="shared" si="465"/>
        <v>medium_risk</v>
      </c>
      <c r="O4273" s="1" t="str">
        <f t="shared" si="466"/>
        <v>Excellent</v>
      </c>
      <c r="P4273" s="1" t="str">
        <f t="shared" si="467"/>
        <v>Submitted</v>
      </c>
      <c r="Q4273" s="1" t="str">
        <f t="shared" si="468"/>
        <v>Valid</v>
      </c>
      <c r="R4273" s="1" t="s">
        <v>6</v>
      </c>
      <c r="S4273" s="4">
        <v>0</v>
      </c>
      <c r="T4273" s="1">
        <v>17.78</v>
      </c>
      <c r="U4273" s="1">
        <v>36</v>
      </c>
      <c r="V4273" s="1">
        <v>6944.44</v>
      </c>
      <c r="W4273" s="4">
        <f t="shared" si="469"/>
        <v>0</v>
      </c>
      <c r="X4273" s="1" t="s">
        <v>50</v>
      </c>
      <c r="Y4273" s="1" t="s">
        <v>51</v>
      </c>
      <c r="Z4273" s="8">
        <v>49735</v>
      </c>
      <c r="AA4273" s="8" t="str">
        <f>TEXT(Table2[[#This Row],[Application_Date]],"yyy")</f>
        <v>2036</v>
      </c>
      <c r="AB4273" s="8" t="str">
        <f>TEXT(Table2[[#This Row],[Application_Date]],"mmmm")</f>
        <v>March</v>
      </c>
      <c r="AC4273" s="1" t="s">
        <v>61</v>
      </c>
      <c r="AD4273" s="1" t="s">
        <v>30</v>
      </c>
      <c r="AE4273" s="1" t="s">
        <v>43</v>
      </c>
    </row>
    <row r="4274" spans="1:31" x14ac:dyDescent="0.25">
      <c r="A4274" s="1" t="s">
        <v>8688</v>
      </c>
      <c r="B4274" s="1" t="str">
        <f>IF(COUNTIF($A$2:A4274,A4274)&gt;1,"Duplicate","Unique")</f>
        <v>Unique</v>
      </c>
      <c r="C4274" s="1" t="s">
        <v>8689</v>
      </c>
      <c r="D4274" s="1" t="s">
        <v>575</v>
      </c>
      <c r="E4274" s="1" t="str">
        <f t="shared" si="463"/>
        <v>Submitted</v>
      </c>
      <c r="F4274" s="1" t="s">
        <v>47</v>
      </c>
      <c r="G4274" s="1">
        <v>65</v>
      </c>
      <c r="H4274" s="1" t="s">
        <v>24</v>
      </c>
      <c r="I4274" s="1" t="s">
        <v>48</v>
      </c>
      <c r="J4274" s="1" t="s">
        <v>26</v>
      </c>
      <c r="K4274" s="4">
        <v>1137107</v>
      </c>
      <c r="L4274" s="4" t="str">
        <f t="shared" si="464"/>
        <v>Submitted</v>
      </c>
      <c r="M4274" s="1">
        <v>813</v>
      </c>
      <c r="N4274" s="1" t="str">
        <f t="shared" si="465"/>
        <v>medium_risk</v>
      </c>
      <c r="O4274" s="1" t="str">
        <f t="shared" si="466"/>
        <v>Excellent</v>
      </c>
      <c r="P4274" s="1" t="str">
        <f t="shared" si="467"/>
        <v>Submitted</v>
      </c>
      <c r="Q4274" s="1" t="str">
        <f t="shared" si="468"/>
        <v>Valid</v>
      </c>
      <c r="R4274" s="1" t="s">
        <v>27</v>
      </c>
      <c r="S4274" s="4">
        <v>4198257</v>
      </c>
      <c r="T4274" s="1">
        <v>9.39</v>
      </c>
      <c r="U4274" s="1">
        <v>24</v>
      </c>
      <c r="V4274" s="1">
        <v>174927.38</v>
      </c>
      <c r="W4274" s="4">
        <f t="shared" si="469"/>
        <v>3285139.2059507142</v>
      </c>
      <c r="X4274" s="1" t="s">
        <v>39</v>
      </c>
      <c r="Y4274" s="1" t="s">
        <v>40</v>
      </c>
      <c r="Z4274" s="8">
        <v>49736</v>
      </c>
      <c r="AA4274" s="8" t="str">
        <f>TEXT(Table2[[#This Row],[Application_Date]],"yyy")</f>
        <v>2036</v>
      </c>
      <c r="AB4274" s="8" t="str">
        <f>TEXT(Table2[[#This Row],[Application_Date]],"mmmm")</f>
        <v>March</v>
      </c>
      <c r="AC4274" s="1" t="s">
        <v>61</v>
      </c>
      <c r="AD4274" s="1" t="s">
        <v>42</v>
      </c>
      <c r="AE4274" s="1" t="s">
        <v>31</v>
      </c>
    </row>
    <row r="4275" spans="1:31" x14ac:dyDescent="0.25">
      <c r="A4275" s="1" t="s">
        <v>8690</v>
      </c>
      <c r="B4275" s="1" t="str">
        <f>IF(COUNTIF($A$2:A4275,A4275)&gt;1,"Duplicate","Unique")</f>
        <v>Unique</v>
      </c>
      <c r="C4275" s="1" t="s">
        <v>8691</v>
      </c>
      <c r="D4275" s="1">
        <v>0</v>
      </c>
      <c r="E4275" s="1" t="str">
        <f t="shared" si="463"/>
        <v>Submitted</v>
      </c>
      <c r="F4275" s="1" t="s">
        <v>35</v>
      </c>
      <c r="G4275" s="1">
        <v>59</v>
      </c>
      <c r="H4275" s="1" t="s">
        <v>24</v>
      </c>
      <c r="I4275" s="1" t="s">
        <v>25</v>
      </c>
      <c r="J4275" s="1" t="s">
        <v>49</v>
      </c>
      <c r="K4275" s="4">
        <v>295586</v>
      </c>
      <c r="L4275" s="4" t="str">
        <f t="shared" si="464"/>
        <v>Submitted</v>
      </c>
      <c r="M4275" s="1">
        <v>647</v>
      </c>
      <c r="N4275" s="1" t="str">
        <f t="shared" si="465"/>
        <v>low_risk</v>
      </c>
      <c r="O4275" s="1" t="str">
        <f t="shared" si="466"/>
        <v>Excellent</v>
      </c>
      <c r="P4275" s="1" t="str">
        <f t="shared" si="467"/>
        <v>Submitted</v>
      </c>
      <c r="Q4275" s="1" t="str">
        <f t="shared" si="468"/>
        <v>Valid</v>
      </c>
      <c r="R4275" s="1" t="s">
        <v>70</v>
      </c>
      <c r="S4275" s="4">
        <v>635221</v>
      </c>
      <c r="T4275" s="1">
        <v>9.2200000000000006</v>
      </c>
      <c r="U4275" s="1">
        <v>24</v>
      </c>
      <c r="V4275" s="1">
        <v>26467.54</v>
      </c>
      <c r="W4275" s="4">
        <f t="shared" si="469"/>
        <v>488062.0267209966</v>
      </c>
      <c r="X4275" s="1" t="s">
        <v>39</v>
      </c>
      <c r="Y4275" s="1" t="s">
        <v>40</v>
      </c>
      <c r="Z4275" s="8">
        <v>49737</v>
      </c>
      <c r="AA4275" s="8" t="str">
        <f>TEXT(Table2[[#This Row],[Application_Date]],"yyy")</f>
        <v>2036</v>
      </c>
      <c r="AB4275" s="8" t="str">
        <f>TEXT(Table2[[#This Row],[Application_Date]],"mmmm")</f>
        <v>March</v>
      </c>
      <c r="AC4275" s="1" t="s">
        <v>61</v>
      </c>
      <c r="AD4275" s="1" t="s">
        <v>42</v>
      </c>
      <c r="AE4275" s="1" t="s">
        <v>62</v>
      </c>
    </row>
    <row r="4276" spans="1:31" x14ac:dyDescent="0.25">
      <c r="A4276" s="1" t="s">
        <v>8692</v>
      </c>
      <c r="B4276" s="1" t="str">
        <f>IF(COUNTIF($A$2:A4276,A4276)&gt;1,"Duplicate","Unique")</f>
        <v>Unique</v>
      </c>
      <c r="C4276" s="1" t="s">
        <v>8693</v>
      </c>
      <c r="D4276" s="1" t="s">
        <v>279</v>
      </c>
      <c r="E4276" s="1" t="str">
        <f t="shared" si="463"/>
        <v>Submitted</v>
      </c>
      <c r="F4276" s="1" t="s">
        <v>47</v>
      </c>
      <c r="G4276" s="1">
        <v>39</v>
      </c>
      <c r="H4276" s="1" t="s">
        <v>24</v>
      </c>
      <c r="I4276" s="1" t="s">
        <v>25</v>
      </c>
      <c r="J4276" s="1" t="s">
        <v>37</v>
      </c>
      <c r="K4276" s="4">
        <v>2348076</v>
      </c>
      <c r="L4276" s="4" t="str">
        <f t="shared" si="464"/>
        <v>Submitted</v>
      </c>
      <c r="M4276" s="1">
        <v>363</v>
      </c>
      <c r="N4276" s="1" t="str">
        <f t="shared" si="465"/>
        <v>High_risk</v>
      </c>
      <c r="O4276" s="1" t="str">
        <f t="shared" si="466"/>
        <v>Excellent</v>
      </c>
      <c r="P4276" s="1" t="str">
        <f t="shared" si="467"/>
        <v>Submitted</v>
      </c>
      <c r="Q4276" s="1" t="str">
        <f t="shared" si="468"/>
        <v>Valid</v>
      </c>
      <c r="R4276" s="1" t="s">
        <v>27</v>
      </c>
      <c r="S4276" s="4">
        <v>228865</v>
      </c>
      <c r="T4276" s="1">
        <v>16.11</v>
      </c>
      <c r="U4276" s="1">
        <v>36</v>
      </c>
      <c r="V4276" s="1">
        <v>6357.36</v>
      </c>
      <c r="W4276" s="4">
        <f t="shared" si="469"/>
        <v>307251.26250001515</v>
      </c>
      <c r="X4276" s="1" t="s">
        <v>59</v>
      </c>
      <c r="Y4276" s="1" t="s">
        <v>60</v>
      </c>
      <c r="Z4276" s="8">
        <v>49738</v>
      </c>
      <c r="AA4276" s="8" t="str">
        <f>TEXT(Table2[[#This Row],[Application_Date]],"yyy")</f>
        <v>2036</v>
      </c>
      <c r="AB4276" s="8" t="str">
        <f>TEXT(Table2[[#This Row],[Application_Date]],"mmmm")</f>
        <v>March</v>
      </c>
      <c r="AC4276" s="1" t="s">
        <v>61</v>
      </c>
      <c r="AD4276" s="1" t="s">
        <v>30</v>
      </c>
      <c r="AE4276" s="1" t="s">
        <v>31</v>
      </c>
    </row>
    <row r="4277" spans="1:31" x14ac:dyDescent="0.25">
      <c r="A4277" s="1" t="s">
        <v>8694</v>
      </c>
      <c r="B4277" s="1" t="str">
        <f>IF(COUNTIF($A$2:A4277,A4277)&gt;1,"Duplicate","Unique")</f>
        <v>Unique</v>
      </c>
      <c r="C4277" s="1" t="s">
        <v>8695</v>
      </c>
      <c r="D4277" s="1" t="s">
        <v>638</v>
      </c>
      <c r="E4277" s="1" t="str">
        <f t="shared" si="463"/>
        <v>Submitted</v>
      </c>
      <c r="F4277" s="1" t="s">
        <v>35</v>
      </c>
      <c r="G4277" s="1">
        <v>21</v>
      </c>
      <c r="H4277" s="1" t="s">
        <v>24</v>
      </c>
      <c r="I4277" s="1" t="s">
        <v>25</v>
      </c>
      <c r="J4277" s="1" t="s">
        <v>49</v>
      </c>
      <c r="K4277" s="4">
        <v>2114913</v>
      </c>
      <c r="L4277" s="4" t="str">
        <f t="shared" si="464"/>
        <v>Submitted</v>
      </c>
      <c r="M4277" s="1">
        <v>820</v>
      </c>
      <c r="N4277" s="1" t="str">
        <f t="shared" si="465"/>
        <v>medium_risk</v>
      </c>
      <c r="O4277" s="1" t="str">
        <f t="shared" si="466"/>
        <v>Excellent</v>
      </c>
      <c r="P4277" s="1" t="str">
        <f t="shared" si="467"/>
        <v>Submitted</v>
      </c>
      <c r="Q4277" s="1" t="str">
        <f t="shared" si="468"/>
        <v>Valid</v>
      </c>
      <c r="R4277" s="1" t="s">
        <v>27</v>
      </c>
      <c r="S4277" s="4">
        <v>2770590</v>
      </c>
      <c r="T4277" s="1">
        <v>16.649999999999999</v>
      </c>
      <c r="U4277" s="1">
        <v>36</v>
      </c>
      <c r="V4277" s="1">
        <v>76960.83</v>
      </c>
      <c r="W4277" s="4">
        <f t="shared" si="469"/>
        <v>3844193.625000095</v>
      </c>
      <c r="X4277" s="1" t="s">
        <v>105</v>
      </c>
      <c r="Y4277" s="1" t="s">
        <v>106</v>
      </c>
      <c r="Z4277" s="8">
        <v>49739</v>
      </c>
      <c r="AA4277" s="8" t="str">
        <f>TEXT(Table2[[#This Row],[Application_Date]],"yyy")</f>
        <v>2036</v>
      </c>
      <c r="AB4277" s="8" t="str">
        <f>TEXT(Table2[[#This Row],[Application_Date]],"mmmm")</f>
        <v>March</v>
      </c>
      <c r="AC4277" s="1" t="s">
        <v>41</v>
      </c>
      <c r="AD4277" s="1" t="s">
        <v>30</v>
      </c>
      <c r="AE4277" s="1" t="s">
        <v>43</v>
      </c>
    </row>
    <row r="4278" spans="1:31" x14ac:dyDescent="0.25">
      <c r="A4278" s="1" t="s">
        <v>8696</v>
      </c>
      <c r="B4278" s="1" t="str">
        <f>IF(COUNTIF($A$2:A4278,A4278)&gt;1,"Duplicate","Unique")</f>
        <v>Unique</v>
      </c>
      <c r="C4278" s="1" t="s">
        <v>8697</v>
      </c>
      <c r="D4278" s="1" t="s">
        <v>89</v>
      </c>
      <c r="E4278" s="1" t="str">
        <f t="shared" si="463"/>
        <v>Submitted</v>
      </c>
      <c r="F4278" s="1" t="s">
        <v>35</v>
      </c>
      <c r="G4278" s="1">
        <v>50</v>
      </c>
      <c r="H4278" s="1" t="s">
        <v>36</v>
      </c>
      <c r="I4278" s="1" t="s">
        <v>48</v>
      </c>
      <c r="J4278" s="1" t="s">
        <v>70</v>
      </c>
      <c r="K4278" s="4">
        <v>670050</v>
      </c>
      <c r="L4278" s="4" t="str">
        <f t="shared" si="464"/>
        <v>Submitted</v>
      </c>
      <c r="M4278" s="1">
        <v>579</v>
      </c>
      <c r="N4278" s="1" t="str">
        <f t="shared" si="465"/>
        <v>High_risk</v>
      </c>
      <c r="O4278" s="1" t="str">
        <f t="shared" si="466"/>
        <v>Excellent</v>
      </c>
      <c r="P4278" s="1" t="str">
        <f t="shared" si="467"/>
        <v>Submitted</v>
      </c>
      <c r="Q4278" s="1" t="str">
        <f t="shared" si="468"/>
        <v>Valid</v>
      </c>
      <c r="R4278" s="1" t="s">
        <v>38</v>
      </c>
      <c r="S4278" s="4">
        <v>2136415</v>
      </c>
      <c r="T4278" s="1">
        <v>8.1999999999999993</v>
      </c>
      <c r="U4278" s="1">
        <v>180</v>
      </c>
      <c r="V4278" s="1">
        <v>11868.97</v>
      </c>
      <c r="W4278" s="4">
        <f t="shared" si="469"/>
        <v>1459883.583333333</v>
      </c>
      <c r="X4278" s="1" t="s">
        <v>39</v>
      </c>
      <c r="Y4278" s="1" t="s">
        <v>40</v>
      </c>
      <c r="Z4278" s="8">
        <v>49740</v>
      </c>
      <c r="AA4278" s="8" t="str">
        <f>TEXT(Table2[[#This Row],[Application_Date]],"yyy")</f>
        <v>2036</v>
      </c>
      <c r="AB4278" s="8" t="str">
        <f>TEXT(Table2[[#This Row],[Application_Date]],"mmmm")</f>
        <v>March</v>
      </c>
      <c r="AC4278" s="1" t="s">
        <v>61</v>
      </c>
      <c r="AD4278" s="1" t="s">
        <v>42</v>
      </c>
      <c r="AE4278" s="1" t="s">
        <v>43</v>
      </c>
    </row>
    <row r="4279" spans="1:31" x14ac:dyDescent="0.25">
      <c r="A4279" s="1" t="s">
        <v>8698</v>
      </c>
      <c r="B4279" s="1" t="str">
        <f>IF(COUNTIF($A$2:A4279,A4279)&gt;1,"Duplicate","Unique")</f>
        <v>Unique</v>
      </c>
      <c r="C4279" s="1" t="s">
        <v>8699</v>
      </c>
      <c r="D4279" s="1" t="s">
        <v>454</v>
      </c>
      <c r="E4279" s="1" t="str">
        <f t="shared" si="463"/>
        <v>Submitted</v>
      </c>
      <c r="F4279" s="1" t="s">
        <v>47</v>
      </c>
      <c r="G4279" s="1">
        <v>57</v>
      </c>
      <c r="H4279" s="1" t="s">
        <v>36</v>
      </c>
      <c r="I4279" s="1" t="s">
        <v>25</v>
      </c>
      <c r="J4279" s="1" t="s">
        <v>49</v>
      </c>
      <c r="K4279" s="4">
        <v>1469039</v>
      </c>
      <c r="L4279" s="4" t="str">
        <f t="shared" si="464"/>
        <v>Submitted</v>
      </c>
      <c r="M4279" s="1">
        <v>674</v>
      </c>
      <c r="N4279" s="1" t="str">
        <f t="shared" si="465"/>
        <v>low_risk</v>
      </c>
      <c r="O4279" s="1" t="str">
        <f t="shared" si="466"/>
        <v>Excellent</v>
      </c>
      <c r="P4279" s="1" t="str">
        <f t="shared" si="467"/>
        <v>Submitted</v>
      </c>
      <c r="Q4279" s="1" t="str">
        <f t="shared" si="468"/>
        <v>Valid</v>
      </c>
      <c r="R4279" s="1" t="s">
        <v>70</v>
      </c>
      <c r="S4279" s="4">
        <v>4095243</v>
      </c>
      <c r="T4279" s="1">
        <v>11.29</v>
      </c>
      <c r="U4279" s="1">
        <v>60</v>
      </c>
      <c r="V4279" s="1">
        <v>68254.05</v>
      </c>
      <c r="W4279" s="4">
        <f t="shared" si="469"/>
        <v>3852941.1225000001</v>
      </c>
      <c r="X4279" s="1" t="s">
        <v>59</v>
      </c>
      <c r="Y4279" s="1" t="s">
        <v>60</v>
      </c>
      <c r="Z4279" s="8">
        <v>49741</v>
      </c>
      <c r="AA4279" s="8" t="str">
        <f>TEXT(Table2[[#This Row],[Application_Date]],"yyy")</f>
        <v>2036</v>
      </c>
      <c r="AB4279" s="8" t="str">
        <f>TEXT(Table2[[#This Row],[Application_Date]],"mmmm")</f>
        <v>March</v>
      </c>
      <c r="AC4279" s="1" t="s">
        <v>61</v>
      </c>
      <c r="AD4279" s="1" t="s">
        <v>42</v>
      </c>
      <c r="AE4279" s="1" t="s">
        <v>43</v>
      </c>
    </row>
    <row r="4280" spans="1:31" x14ac:dyDescent="0.25">
      <c r="A4280" s="1" t="s">
        <v>8700</v>
      </c>
      <c r="B4280" s="1" t="str">
        <f>IF(COUNTIF($A$2:A4280,A4280)&gt;1,"Duplicate","Unique")</f>
        <v>Unique</v>
      </c>
      <c r="C4280" s="1" t="s">
        <v>8701</v>
      </c>
      <c r="D4280" s="1" t="s">
        <v>373</v>
      </c>
      <c r="E4280" s="1" t="str">
        <f t="shared" si="463"/>
        <v>Submitted</v>
      </c>
      <c r="F4280" s="1" t="s">
        <v>35</v>
      </c>
      <c r="G4280" s="1">
        <v>34</v>
      </c>
      <c r="H4280" s="1" t="s">
        <v>36</v>
      </c>
      <c r="I4280" s="1" t="s">
        <v>25</v>
      </c>
      <c r="J4280" s="1" t="s">
        <v>26</v>
      </c>
      <c r="K4280" s="4">
        <v>451112</v>
      </c>
      <c r="L4280" s="4" t="str">
        <f t="shared" si="464"/>
        <v>Submitted</v>
      </c>
      <c r="M4280" s="1">
        <v>331</v>
      </c>
      <c r="N4280" s="1" t="str">
        <f t="shared" si="465"/>
        <v>High_risk</v>
      </c>
      <c r="O4280" s="1" t="str">
        <f t="shared" si="466"/>
        <v>Excellent</v>
      </c>
      <c r="P4280" s="1" t="str">
        <f t="shared" si="467"/>
        <v>Submitted</v>
      </c>
      <c r="Q4280" s="1" t="str">
        <f t="shared" si="468"/>
        <v>Valid</v>
      </c>
      <c r="R4280" s="1" t="s">
        <v>38</v>
      </c>
      <c r="S4280" s="4">
        <v>278734</v>
      </c>
      <c r="T4280" s="1">
        <v>7.59</v>
      </c>
      <c r="U4280" s="1">
        <v>180</v>
      </c>
      <c r="V4280" s="1">
        <v>1548.52</v>
      </c>
      <c r="W4280" s="4">
        <f t="shared" si="469"/>
        <v>176299.25499999998</v>
      </c>
      <c r="X4280" s="1" t="s">
        <v>95</v>
      </c>
      <c r="Y4280" s="1" t="s">
        <v>96</v>
      </c>
      <c r="Z4280" s="8">
        <v>49742</v>
      </c>
      <c r="AA4280" s="8" t="str">
        <f>TEXT(Table2[[#This Row],[Application_Date]],"yyy")</f>
        <v>2036</v>
      </c>
      <c r="AB4280" s="8" t="str">
        <f>TEXT(Table2[[#This Row],[Application_Date]],"mmmm")</f>
        <v>March</v>
      </c>
      <c r="AC4280" s="1" t="s">
        <v>61</v>
      </c>
      <c r="AD4280" s="1" t="s">
        <v>42</v>
      </c>
      <c r="AE4280" s="1" t="s">
        <v>43</v>
      </c>
    </row>
    <row r="4281" spans="1:31" x14ac:dyDescent="0.25">
      <c r="A4281" s="1" t="s">
        <v>8702</v>
      </c>
      <c r="B4281" s="1" t="str">
        <f>IF(COUNTIF($A$2:A4281,A4281)&gt;1,"Duplicate","Unique")</f>
        <v>Unique</v>
      </c>
      <c r="C4281" s="1" t="s">
        <v>8703</v>
      </c>
      <c r="D4281" s="1" t="s">
        <v>124</v>
      </c>
      <c r="E4281" s="1" t="str">
        <f t="shared" si="463"/>
        <v>Submitted</v>
      </c>
      <c r="F4281" s="1" t="s">
        <v>47</v>
      </c>
      <c r="G4281" s="1">
        <v>47</v>
      </c>
      <c r="H4281" s="1" t="s">
        <v>24</v>
      </c>
      <c r="I4281" s="1" t="s">
        <v>48</v>
      </c>
      <c r="J4281" s="1" t="s">
        <v>37</v>
      </c>
      <c r="K4281" s="4">
        <v>781565</v>
      </c>
      <c r="L4281" s="4" t="str">
        <f t="shared" si="464"/>
        <v>Submitted</v>
      </c>
      <c r="M4281" s="1">
        <v>588</v>
      </c>
      <c r="N4281" s="1" t="str">
        <f t="shared" si="465"/>
        <v>High_risk</v>
      </c>
      <c r="O4281" s="1" t="str">
        <f t="shared" si="466"/>
        <v>Excellent</v>
      </c>
      <c r="P4281" s="1" t="str">
        <f t="shared" si="467"/>
        <v>Submitted</v>
      </c>
      <c r="Q4281" s="1" t="str">
        <f t="shared" si="468"/>
        <v>Valid</v>
      </c>
      <c r="R4281" s="1" t="s">
        <v>70</v>
      </c>
      <c r="S4281" s="4">
        <v>4885713</v>
      </c>
      <c r="T4281" s="1">
        <v>14.4</v>
      </c>
      <c r="U4281" s="1">
        <v>180</v>
      </c>
      <c r="V4281" s="1">
        <v>27142.85</v>
      </c>
      <c r="W4281" s="4">
        <f t="shared" si="469"/>
        <v>5862855.5999999996</v>
      </c>
      <c r="X4281" s="1" t="s">
        <v>105</v>
      </c>
      <c r="Y4281" s="1" t="s">
        <v>106</v>
      </c>
      <c r="Z4281" s="8">
        <v>49743</v>
      </c>
      <c r="AA4281" s="8" t="str">
        <f>TEXT(Table2[[#This Row],[Application_Date]],"yyy")</f>
        <v>2036</v>
      </c>
      <c r="AB4281" s="8" t="str">
        <f>TEXT(Table2[[#This Row],[Application_Date]],"mmmm")</f>
        <v>March</v>
      </c>
      <c r="AC4281" s="1" t="s">
        <v>61</v>
      </c>
      <c r="AD4281" s="1" t="s">
        <v>30</v>
      </c>
      <c r="AE4281" s="1" t="s">
        <v>66</v>
      </c>
    </row>
    <row r="4282" spans="1:31" x14ac:dyDescent="0.25">
      <c r="A4282" s="1" t="s">
        <v>8704</v>
      </c>
      <c r="B4282" s="1" t="str">
        <f>IF(COUNTIF($A$2:A4282,A4282)&gt;1,"Duplicate","Unique")</f>
        <v>Unique</v>
      </c>
      <c r="C4282" s="1" t="s">
        <v>8705</v>
      </c>
      <c r="D4282" s="1" t="s">
        <v>112</v>
      </c>
      <c r="E4282" s="1" t="str">
        <f t="shared" si="463"/>
        <v>Submitted</v>
      </c>
      <c r="F4282" s="1" t="s">
        <v>47</v>
      </c>
      <c r="G4282" s="1">
        <v>38</v>
      </c>
      <c r="H4282" s="1" t="s">
        <v>36</v>
      </c>
      <c r="I4282" s="1" t="s">
        <v>25</v>
      </c>
      <c r="J4282" s="1" t="s">
        <v>49</v>
      </c>
      <c r="K4282" s="4">
        <v>1612161</v>
      </c>
      <c r="L4282" s="4" t="str">
        <f t="shared" si="464"/>
        <v>Submitted</v>
      </c>
      <c r="M4282" s="1">
        <v>531</v>
      </c>
      <c r="N4282" s="1" t="str">
        <f t="shared" si="465"/>
        <v>High_risk</v>
      </c>
      <c r="O4282" s="1" t="str">
        <f t="shared" si="466"/>
        <v>Excellent</v>
      </c>
      <c r="P4282" s="1" t="str">
        <f t="shared" si="467"/>
        <v>Submitted</v>
      </c>
      <c r="Q4282" s="1" t="str">
        <f t="shared" si="468"/>
        <v>Valid</v>
      </c>
      <c r="R4282" s="1" t="s">
        <v>70</v>
      </c>
      <c r="S4282" s="4">
        <v>2805507</v>
      </c>
      <c r="T4282" s="1">
        <v>11.83</v>
      </c>
      <c r="U4282" s="1">
        <v>36</v>
      </c>
      <c r="V4282" s="1">
        <v>77930.75</v>
      </c>
      <c r="W4282" s="4">
        <f t="shared" si="469"/>
        <v>2765762.3175519845</v>
      </c>
      <c r="X4282" s="1" t="s">
        <v>28</v>
      </c>
      <c r="Y4282" s="1" t="s">
        <v>29</v>
      </c>
      <c r="Z4282" s="8">
        <v>49744</v>
      </c>
      <c r="AA4282" s="8" t="str">
        <f>TEXT(Table2[[#This Row],[Application_Date]],"yyy")</f>
        <v>2036</v>
      </c>
      <c r="AB4282" s="8" t="str">
        <f>TEXT(Table2[[#This Row],[Application_Date]],"mmmm")</f>
        <v>March</v>
      </c>
      <c r="AC4282" s="1" t="s">
        <v>61</v>
      </c>
      <c r="AD4282" s="1" t="s">
        <v>42</v>
      </c>
      <c r="AE4282" s="1" t="s">
        <v>62</v>
      </c>
    </row>
    <row r="4283" spans="1:31" x14ac:dyDescent="0.25">
      <c r="A4283" s="1" t="s">
        <v>8706</v>
      </c>
      <c r="B4283" s="1" t="str">
        <f>IF(COUNTIF($A$2:A4283,A4283)&gt;1,"Duplicate","Unique")</f>
        <v>Unique</v>
      </c>
      <c r="C4283" s="1" t="s">
        <v>8707</v>
      </c>
      <c r="D4283" s="1" t="s">
        <v>99</v>
      </c>
      <c r="E4283" s="1" t="str">
        <f t="shared" si="463"/>
        <v>Submitted</v>
      </c>
      <c r="F4283" s="1" t="s">
        <v>47</v>
      </c>
      <c r="G4283" s="1">
        <v>58</v>
      </c>
      <c r="H4283" s="1" t="s">
        <v>24</v>
      </c>
      <c r="I4283" s="1" t="s">
        <v>48</v>
      </c>
      <c r="J4283" s="1" t="s">
        <v>37</v>
      </c>
      <c r="K4283" s="4">
        <v>1999421</v>
      </c>
      <c r="L4283" s="4" t="str">
        <f t="shared" si="464"/>
        <v>Submitted</v>
      </c>
      <c r="M4283" s="1">
        <v>741</v>
      </c>
      <c r="N4283" s="1" t="str">
        <f t="shared" si="465"/>
        <v>low_risk</v>
      </c>
      <c r="O4283" s="1" t="str">
        <f t="shared" si="466"/>
        <v>Excellent</v>
      </c>
      <c r="P4283" s="1" t="str">
        <f t="shared" si="467"/>
        <v>Submitted</v>
      </c>
      <c r="Q4283" s="1" t="str">
        <f t="shared" si="468"/>
        <v>Valid</v>
      </c>
      <c r="R4283" s="1" t="s">
        <v>27</v>
      </c>
      <c r="S4283" s="4">
        <v>3401866</v>
      </c>
      <c r="T4283" s="1">
        <v>17.82</v>
      </c>
      <c r="U4283" s="1">
        <v>36</v>
      </c>
      <c r="V4283" s="1">
        <v>94496.28</v>
      </c>
      <c r="W4283" s="4">
        <f t="shared" si="469"/>
        <v>5051771.0100000305</v>
      </c>
      <c r="X4283" s="1" t="s">
        <v>28</v>
      </c>
      <c r="Y4283" s="1" t="s">
        <v>29</v>
      </c>
      <c r="Z4283" s="8">
        <v>49745</v>
      </c>
      <c r="AA4283" s="8" t="str">
        <f>TEXT(Table2[[#This Row],[Application_Date]],"yyy")</f>
        <v>2036</v>
      </c>
      <c r="AB4283" s="8" t="str">
        <f>TEXT(Table2[[#This Row],[Application_Date]],"mmmm")</f>
        <v>March</v>
      </c>
      <c r="AC4283" s="1" t="s">
        <v>61</v>
      </c>
      <c r="AD4283" s="1" t="s">
        <v>42</v>
      </c>
      <c r="AE4283" s="1" t="s">
        <v>31</v>
      </c>
    </row>
    <row r="4284" spans="1:31" x14ac:dyDescent="0.25">
      <c r="A4284" s="1" t="s">
        <v>8708</v>
      </c>
      <c r="B4284" s="1" t="str">
        <f>IF(COUNTIF($A$2:A4284,A4284)&gt;1,"Duplicate","Unique")</f>
        <v>Unique</v>
      </c>
      <c r="C4284" s="1" t="s">
        <v>8709</v>
      </c>
      <c r="D4284" s="1" t="s">
        <v>296</v>
      </c>
      <c r="E4284" s="1" t="str">
        <f t="shared" si="463"/>
        <v>Submitted</v>
      </c>
      <c r="F4284" s="1" t="s">
        <v>47</v>
      </c>
      <c r="G4284" s="1">
        <v>44</v>
      </c>
      <c r="H4284" s="1" t="s">
        <v>36</v>
      </c>
      <c r="I4284" s="1" t="s">
        <v>25</v>
      </c>
      <c r="J4284" s="1" t="s">
        <v>70</v>
      </c>
      <c r="K4284" s="4">
        <v>2125549</v>
      </c>
      <c r="L4284" s="4" t="str">
        <f t="shared" si="464"/>
        <v>Submitted</v>
      </c>
      <c r="M4284" s="1">
        <v>720</v>
      </c>
      <c r="N4284" s="1" t="str">
        <f t="shared" si="465"/>
        <v>low_risk</v>
      </c>
      <c r="O4284" s="1" t="str">
        <f t="shared" si="466"/>
        <v>Excellent</v>
      </c>
      <c r="P4284" s="1" t="str">
        <f t="shared" si="467"/>
        <v>Submitted</v>
      </c>
      <c r="Q4284" s="1" t="str">
        <f t="shared" si="468"/>
        <v>Valid</v>
      </c>
      <c r="R4284" s="1" t="s">
        <v>82</v>
      </c>
      <c r="S4284" s="4">
        <v>1239999</v>
      </c>
      <c r="T4284" s="1">
        <v>15.09</v>
      </c>
      <c r="U4284" s="1">
        <v>12</v>
      </c>
      <c r="V4284" s="1">
        <v>103333.25</v>
      </c>
      <c r="W4284" s="4">
        <f t="shared" si="469"/>
        <v>1559387.748853765</v>
      </c>
      <c r="X4284" s="1" t="s">
        <v>85</v>
      </c>
      <c r="Y4284" s="1" t="s">
        <v>86</v>
      </c>
      <c r="Z4284" s="8">
        <v>49746</v>
      </c>
      <c r="AA4284" s="8" t="str">
        <f>TEXT(Table2[[#This Row],[Application_Date]],"yyy")</f>
        <v>2036</v>
      </c>
      <c r="AB4284" s="8" t="str">
        <f>TEXT(Table2[[#This Row],[Application_Date]],"mmmm")</f>
        <v>March</v>
      </c>
      <c r="AC4284" s="1" t="s">
        <v>61</v>
      </c>
      <c r="AD4284" s="1" t="s">
        <v>42</v>
      </c>
      <c r="AE4284" s="1" t="s">
        <v>31</v>
      </c>
    </row>
    <row r="4285" spans="1:31" x14ac:dyDescent="0.25">
      <c r="A4285" s="1" t="s">
        <v>8710</v>
      </c>
      <c r="B4285" s="1" t="str">
        <f>IF(COUNTIF($A$2:A4285,A4285)&gt;1,"Duplicate","Unique")</f>
        <v>Unique</v>
      </c>
      <c r="C4285" s="1" t="s">
        <v>8711</v>
      </c>
      <c r="D4285" s="1" t="s">
        <v>204</v>
      </c>
      <c r="E4285" s="1" t="str">
        <f t="shared" si="463"/>
        <v>Submitted</v>
      </c>
      <c r="F4285" s="1" t="s">
        <v>35</v>
      </c>
      <c r="G4285" s="1">
        <v>38</v>
      </c>
      <c r="H4285" s="1" t="s">
        <v>24</v>
      </c>
      <c r="I4285" s="1" t="s">
        <v>25</v>
      </c>
      <c r="J4285" s="1" t="s">
        <v>37</v>
      </c>
      <c r="K4285" s="4">
        <v>938995</v>
      </c>
      <c r="L4285" s="4" t="str">
        <f t="shared" si="464"/>
        <v>Submitted</v>
      </c>
      <c r="M4285" s="1">
        <v>950</v>
      </c>
      <c r="N4285" s="1" t="str">
        <f t="shared" si="465"/>
        <v>medium_risk</v>
      </c>
      <c r="O4285" s="1" t="str">
        <f t="shared" si="466"/>
        <v>Excellent</v>
      </c>
      <c r="P4285" s="1" t="str">
        <f t="shared" si="467"/>
        <v>Submitted</v>
      </c>
      <c r="Q4285" s="1" t="str">
        <f t="shared" si="468"/>
        <v>Invalid</v>
      </c>
      <c r="R4285" s="1" t="s">
        <v>6</v>
      </c>
      <c r="S4285" s="4">
        <v>3818817</v>
      </c>
      <c r="T4285" s="1">
        <v>8.01</v>
      </c>
      <c r="U4285" s="1">
        <v>180</v>
      </c>
      <c r="V4285" s="1">
        <v>21215.65</v>
      </c>
      <c r="W4285" s="4">
        <f t="shared" si="469"/>
        <v>2549060.3475000001</v>
      </c>
      <c r="X4285" s="1" t="s">
        <v>85</v>
      </c>
      <c r="Y4285" s="1" t="s">
        <v>86</v>
      </c>
      <c r="Z4285" s="8">
        <v>49747</v>
      </c>
      <c r="AA4285" s="8" t="str">
        <f>TEXT(Table2[[#This Row],[Application_Date]],"yyy")</f>
        <v>2036</v>
      </c>
      <c r="AB4285" s="8" t="str">
        <f>TEXT(Table2[[#This Row],[Application_Date]],"mmmm")</f>
        <v>March</v>
      </c>
      <c r="AC4285" s="1" t="s">
        <v>61</v>
      </c>
      <c r="AD4285" s="1" t="s">
        <v>42</v>
      </c>
      <c r="AE4285" s="1" t="s">
        <v>31</v>
      </c>
    </row>
    <row r="4286" spans="1:31" x14ac:dyDescent="0.25">
      <c r="A4286" s="1" t="s">
        <v>8712</v>
      </c>
      <c r="B4286" s="1" t="str">
        <f>IF(COUNTIF($A$2:A4286,A4286)&gt;1,"Duplicate","Unique")</f>
        <v>Unique</v>
      </c>
      <c r="C4286" s="1" t="s">
        <v>8713</v>
      </c>
      <c r="D4286" s="1" t="s">
        <v>75</v>
      </c>
      <c r="E4286" s="1" t="str">
        <f t="shared" si="463"/>
        <v>Submitted</v>
      </c>
      <c r="F4286" s="1" t="s">
        <v>47</v>
      </c>
      <c r="G4286" s="1">
        <v>56</v>
      </c>
      <c r="H4286" s="1" t="s">
        <v>36</v>
      </c>
      <c r="I4286" s="1" t="s">
        <v>48</v>
      </c>
      <c r="J4286" s="1" t="s">
        <v>37</v>
      </c>
      <c r="K4286" s="4">
        <v>1539870</v>
      </c>
      <c r="L4286" s="4" t="str">
        <f t="shared" si="464"/>
        <v>Submitted</v>
      </c>
      <c r="M4286" s="1">
        <v>301</v>
      </c>
      <c r="N4286" s="1" t="str">
        <f t="shared" si="465"/>
        <v>High_risk</v>
      </c>
      <c r="O4286" s="1" t="str">
        <f t="shared" si="466"/>
        <v>Excellent</v>
      </c>
      <c r="P4286" s="1" t="str">
        <f t="shared" si="467"/>
        <v>Submitted</v>
      </c>
      <c r="Q4286" s="1" t="str">
        <f t="shared" si="468"/>
        <v>Valid</v>
      </c>
      <c r="R4286" s="1" t="s">
        <v>38</v>
      </c>
      <c r="S4286" s="4">
        <v>2874310</v>
      </c>
      <c r="T4286" s="1">
        <v>10.09</v>
      </c>
      <c r="U4286" s="1">
        <v>12</v>
      </c>
      <c r="V4286" s="1">
        <v>239525.83</v>
      </c>
      <c r="W4286" s="4">
        <f t="shared" si="469"/>
        <v>2418412.8491472136</v>
      </c>
      <c r="X4286" s="1" t="s">
        <v>59</v>
      </c>
      <c r="Y4286" s="1" t="s">
        <v>60</v>
      </c>
      <c r="Z4286" s="8">
        <v>49748</v>
      </c>
      <c r="AA4286" s="8" t="str">
        <f>TEXT(Table2[[#This Row],[Application_Date]],"yyy")</f>
        <v>2036</v>
      </c>
      <c r="AB4286" s="8" t="str">
        <f>TEXT(Table2[[#This Row],[Application_Date]],"mmmm")</f>
        <v>March</v>
      </c>
      <c r="AC4286" s="1" t="s">
        <v>41</v>
      </c>
      <c r="AD4286" s="1" t="s">
        <v>30</v>
      </c>
      <c r="AE4286" s="1" t="s">
        <v>66</v>
      </c>
    </row>
    <row r="4287" spans="1:31" x14ac:dyDescent="0.25">
      <c r="A4287" s="1" t="s">
        <v>8714</v>
      </c>
      <c r="B4287" s="1" t="str">
        <f>IF(COUNTIF($A$2:A4287,A4287)&gt;1,"Duplicate","Unique")</f>
        <v>Unique</v>
      </c>
      <c r="C4287" s="1" t="s">
        <v>8715</v>
      </c>
      <c r="D4287" s="1" t="s">
        <v>392</v>
      </c>
      <c r="E4287" s="1" t="str">
        <f t="shared" si="463"/>
        <v>Submitted</v>
      </c>
      <c r="F4287" s="1" t="s">
        <v>47</v>
      </c>
      <c r="G4287" s="1">
        <v>55</v>
      </c>
      <c r="H4287" s="1" t="s">
        <v>36</v>
      </c>
      <c r="I4287" s="1" t="s">
        <v>48</v>
      </c>
      <c r="J4287" s="1" t="s">
        <v>37</v>
      </c>
      <c r="K4287" s="4">
        <v>2360507</v>
      </c>
      <c r="L4287" s="4" t="str">
        <f t="shared" si="464"/>
        <v>Submitted</v>
      </c>
      <c r="M4287" s="1">
        <v>950</v>
      </c>
      <c r="N4287" s="1" t="str">
        <f t="shared" si="465"/>
        <v>medium_risk</v>
      </c>
      <c r="O4287" s="1" t="str">
        <f t="shared" si="466"/>
        <v>Excellent</v>
      </c>
      <c r="P4287" s="1" t="str">
        <f t="shared" si="467"/>
        <v>Submitted</v>
      </c>
      <c r="Q4287" s="1" t="str">
        <f t="shared" si="468"/>
        <v>Invalid</v>
      </c>
      <c r="R4287" s="1" t="s">
        <v>6</v>
      </c>
      <c r="S4287" s="4">
        <v>1136975</v>
      </c>
      <c r="T4287" s="1">
        <v>11.62</v>
      </c>
      <c r="U4287" s="1">
        <v>24</v>
      </c>
      <c r="V4287" s="1">
        <v>47373.96</v>
      </c>
      <c r="W4287" s="4">
        <f t="shared" si="469"/>
        <v>1100970.8879183428</v>
      </c>
      <c r="X4287" s="1" t="s">
        <v>95</v>
      </c>
      <c r="Y4287" s="1" t="s">
        <v>96</v>
      </c>
      <c r="Z4287" s="8">
        <v>49749</v>
      </c>
      <c r="AA4287" s="8" t="str">
        <f>TEXT(Table2[[#This Row],[Application_Date]],"yyy")</f>
        <v>2036</v>
      </c>
      <c r="AB4287" s="8" t="str">
        <f>TEXT(Table2[[#This Row],[Application_Date]],"mmmm")</f>
        <v>March</v>
      </c>
      <c r="AC4287" s="1" t="s">
        <v>61</v>
      </c>
      <c r="AD4287" s="1" t="s">
        <v>42</v>
      </c>
      <c r="AE4287" s="1" t="s">
        <v>66</v>
      </c>
    </row>
    <row r="4288" spans="1:31" x14ac:dyDescent="0.25">
      <c r="A4288" s="1" t="s">
        <v>8716</v>
      </c>
      <c r="B4288" s="1" t="str">
        <f>IF(COUNTIF($A$2:A4288,A4288)&gt;1,"Duplicate","Unique")</f>
        <v>Unique</v>
      </c>
      <c r="C4288" s="1" t="s">
        <v>8717</v>
      </c>
      <c r="D4288" s="1" t="s">
        <v>89</v>
      </c>
      <c r="E4288" s="1" t="str">
        <f t="shared" si="463"/>
        <v>Submitted</v>
      </c>
      <c r="F4288" s="1" t="s">
        <v>35</v>
      </c>
      <c r="G4288" s="1">
        <v>38</v>
      </c>
      <c r="H4288" s="1" t="s">
        <v>36</v>
      </c>
      <c r="I4288" s="1" t="s">
        <v>48</v>
      </c>
      <c r="J4288" s="1" t="s">
        <v>70</v>
      </c>
      <c r="K4288" s="4">
        <v>-50000</v>
      </c>
      <c r="L4288" s="4" t="str">
        <f t="shared" si="464"/>
        <v>Submitted</v>
      </c>
      <c r="M4288" s="1">
        <v>775</v>
      </c>
      <c r="N4288" s="1" t="str">
        <f t="shared" si="465"/>
        <v>medium_risk</v>
      </c>
      <c r="O4288" s="1" t="str">
        <f t="shared" si="466"/>
        <v>Excellent</v>
      </c>
      <c r="P4288" s="1" t="str">
        <f t="shared" si="467"/>
        <v>Submitted</v>
      </c>
      <c r="Q4288" s="1" t="str">
        <f t="shared" si="468"/>
        <v>Valid</v>
      </c>
      <c r="R4288" s="1" t="s">
        <v>70</v>
      </c>
      <c r="S4288" s="4">
        <v>1226959</v>
      </c>
      <c r="T4288" s="1">
        <v>15.2</v>
      </c>
      <c r="U4288" s="1">
        <v>180</v>
      </c>
      <c r="V4288" s="1">
        <v>6816.44</v>
      </c>
      <c r="W4288" s="4">
        <f t="shared" si="469"/>
        <v>1554148.0666666667</v>
      </c>
      <c r="X4288" s="1" t="s">
        <v>28</v>
      </c>
      <c r="Y4288" s="1" t="s">
        <v>29</v>
      </c>
      <c r="Z4288" s="8">
        <v>49750</v>
      </c>
      <c r="AA4288" s="8" t="str">
        <f>TEXT(Table2[[#This Row],[Application_Date]],"yyy")</f>
        <v>2036</v>
      </c>
      <c r="AB4288" s="8" t="str">
        <f>TEXT(Table2[[#This Row],[Application_Date]],"mmmm")</f>
        <v>March</v>
      </c>
      <c r="AC4288" s="1" t="s">
        <v>61</v>
      </c>
      <c r="AD4288" s="1" t="s">
        <v>30</v>
      </c>
      <c r="AE4288" s="1" t="s">
        <v>31</v>
      </c>
    </row>
    <row r="4289" spans="1:31" x14ac:dyDescent="0.25">
      <c r="A4289" s="1" t="s">
        <v>8718</v>
      </c>
      <c r="B4289" s="1" t="str">
        <f>IF(COUNTIF($A$2:A4289,A4289)&gt;1,"Duplicate","Unique")</f>
        <v>Unique</v>
      </c>
      <c r="C4289" s="1" t="s">
        <v>8719</v>
      </c>
      <c r="D4289" s="1" t="s">
        <v>133</v>
      </c>
      <c r="E4289" s="1" t="str">
        <f t="shared" si="463"/>
        <v>Submitted</v>
      </c>
      <c r="F4289" s="1" t="s">
        <v>47</v>
      </c>
      <c r="G4289" s="1">
        <v>42</v>
      </c>
      <c r="H4289" s="1" t="s">
        <v>36</v>
      </c>
      <c r="I4289" s="1" t="s">
        <v>48</v>
      </c>
      <c r="J4289" s="1" t="s">
        <v>70</v>
      </c>
      <c r="K4289" s="4">
        <v>1495370</v>
      </c>
      <c r="L4289" s="4" t="str">
        <f t="shared" si="464"/>
        <v>Submitted</v>
      </c>
      <c r="M4289" s="1">
        <v>898</v>
      </c>
      <c r="N4289" s="1" t="str">
        <f t="shared" si="465"/>
        <v>medium_risk</v>
      </c>
      <c r="O4289" s="1" t="str">
        <f t="shared" si="466"/>
        <v>Excellent</v>
      </c>
      <c r="P4289" s="1" t="str">
        <f t="shared" si="467"/>
        <v>Submitted</v>
      </c>
      <c r="Q4289" s="1" t="str">
        <f t="shared" si="468"/>
        <v>Valid</v>
      </c>
      <c r="R4289" s="1" t="s">
        <v>27</v>
      </c>
      <c r="S4289" s="4">
        <v>1087095</v>
      </c>
      <c r="T4289" s="1">
        <v>12.37</v>
      </c>
      <c r="U4289" s="1">
        <v>12</v>
      </c>
      <c r="V4289" s="1">
        <v>90591.25</v>
      </c>
      <c r="W4289" s="4">
        <f t="shared" si="469"/>
        <v>1120841.5095754026</v>
      </c>
      <c r="X4289" s="1" t="s">
        <v>50</v>
      </c>
      <c r="Y4289" s="1" t="s">
        <v>51</v>
      </c>
      <c r="Z4289" s="8">
        <v>49751</v>
      </c>
      <c r="AA4289" s="8" t="str">
        <f>TEXT(Table2[[#This Row],[Application_Date]],"yyy")</f>
        <v>2036</v>
      </c>
      <c r="AB4289" s="8" t="str">
        <f>TEXT(Table2[[#This Row],[Application_Date]],"mmmm")</f>
        <v>March</v>
      </c>
      <c r="AC4289" s="1" t="s">
        <v>52</v>
      </c>
      <c r="AD4289" s="1" t="s">
        <v>42</v>
      </c>
      <c r="AE4289" s="1" t="s">
        <v>43</v>
      </c>
    </row>
    <row r="4290" spans="1:31" x14ac:dyDescent="0.25">
      <c r="A4290" s="1" t="s">
        <v>8720</v>
      </c>
      <c r="B4290" s="1" t="str">
        <f>IF(COUNTIF($A$2:A4290,A4290)&gt;1,"Duplicate","Unique")</f>
        <v>Unique</v>
      </c>
      <c r="C4290" s="1" t="s">
        <v>8721</v>
      </c>
      <c r="D4290" s="1" t="s">
        <v>23</v>
      </c>
      <c r="E4290" s="1" t="str">
        <f t="shared" ref="E4290:E4353" si="470">IF(C4290="","Missing","Submitted")</f>
        <v>Submitted</v>
      </c>
      <c r="F4290" s="1" t="s">
        <v>35</v>
      </c>
      <c r="G4290" s="1">
        <v>26</v>
      </c>
      <c r="H4290" s="1" t="s">
        <v>36</v>
      </c>
      <c r="I4290" s="1" t="s">
        <v>48</v>
      </c>
      <c r="J4290" s="1" t="s">
        <v>26</v>
      </c>
      <c r="K4290" s="4">
        <v>1340232</v>
      </c>
      <c r="L4290" s="4" t="str">
        <f t="shared" ref="L4290:L4353" si="471">IF(K4290="","Missing","Submitted")</f>
        <v>Submitted</v>
      </c>
      <c r="M4290" s="1">
        <v>513</v>
      </c>
      <c r="N4290" s="1" t="str">
        <f t="shared" ref="N4290:N4353" si="472">IF(M4290&lt;600,"High_risk",IF(M4290&gt;=750,"medium_risk","low_risk"))</f>
        <v>High_risk</v>
      </c>
      <c r="O4290" s="1" t="str">
        <f t="shared" ref="O4290:O4353" si="473">IF(J4291&lt;503,"Poor",IF(J4291&lt;=550,"Fair",IF(J4291&lt;=750,"Good","Excellent")))</f>
        <v>Excellent</v>
      </c>
      <c r="P4290" s="1" t="str">
        <f t="shared" ref="P4290:P4353" si="474">IF(S4290="","Missing","Submitted")</f>
        <v>Submitted</v>
      </c>
      <c r="Q4290" s="1" t="str">
        <f t="shared" ref="Q4290:Q4353" si="475">IF(AND(M4290&gt;=300,M4290&lt;=900),"Valid","Invalid")</f>
        <v>Valid</v>
      </c>
      <c r="R4290" s="1" t="s">
        <v>6</v>
      </c>
      <c r="S4290" s="4">
        <v>1762416</v>
      </c>
      <c r="T4290" s="1">
        <v>17.47</v>
      </c>
      <c r="U4290" s="1">
        <v>36</v>
      </c>
      <c r="V4290" s="1">
        <v>48956</v>
      </c>
      <c r="W4290" s="4">
        <f t="shared" ref="W4290:W4353" si="476">PMT(T4290/12,U4290,-S4290)</f>
        <v>2565783.9600000232</v>
      </c>
      <c r="X4290" s="1" t="s">
        <v>39</v>
      </c>
      <c r="Y4290" s="1" t="s">
        <v>40</v>
      </c>
      <c r="Z4290" s="8">
        <v>49752</v>
      </c>
      <c r="AA4290" s="8" t="str">
        <f>TEXT(Table2[[#This Row],[Application_Date]],"yyy")</f>
        <v>2036</v>
      </c>
      <c r="AB4290" s="8" t="str">
        <f>TEXT(Table2[[#This Row],[Application_Date]],"mmmm")</f>
        <v>March</v>
      </c>
      <c r="AC4290" s="1" t="s">
        <v>52</v>
      </c>
      <c r="AD4290" s="1" t="s">
        <v>42</v>
      </c>
      <c r="AE4290" s="1" t="s">
        <v>62</v>
      </c>
    </row>
    <row r="4291" spans="1:31" x14ac:dyDescent="0.25">
      <c r="A4291" s="1" t="s">
        <v>8722</v>
      </c>
      <c r="B4291" s="1" t="str">
        <f>IF(COUNTIF($A$2:A4291,A4291)&gt;1,"Duplicate","Unique")</f>
        <v>Unique</v>
      </c>
      <c r="C4291" s="1" t="s">
        <v>8723</v>
      </c>
      <c r="D4291" s="1" t="s">
        <v>433</v>
      </c>
      <c r="E4291" s="1" t="str">
        <f t="shared" si="470"/>
        <v>Submitted</v>
      </c>
      <c r="F4291" s="1" t="s">
        <v>35</v>
      </c>
      <c r="G4291" s="1">
        <v>18</v>
      </c>
      <c r="H4291" s="1" t="s">
        <v>24</v>
      </c>
      <c r="I4291" s="1" t="s">
        <v>25</v>
      </c>
      <c r="J4291" s="1" t="s">
        <v>37</v>
      </c>
      <c r="K4291" s="4">
        <v>686784</v>
      </c>
      <c r="L4291" s="4" t="str">
        <f t="shared" si="471"/>
        <v>Submitted</v>
      </c>
      <c r="M4291" s="1">
        <v>444</v>
      </c>
      <c r="N4291" s="1" t="str">
        <f t="shared" si="472"/>
        <v>High_risk</v>
      </c>
      <c r="O4291" s="1" t="str">
        <f t="shared" si="473"/>
        <v>Excellent</v>
      </c>
      <c r="P4291" s="1" t="str">
        <f t="shared" si="474"/>
        <v>Submitted</v>
      </c>
      <c r="Q4291" s="1" t="str">
        <f t="shared" si="475"/>
        <v>Valid</v>
      </c>
      <c r="R4291" s="1" t="s">
        <v>6</v>
      </c>
      <c r="S4291" s="4">
        <v>4761387</v>
      </c>
      <c r="T4291" s="1">
        <v>12.85</v>
      </c>
      <c r="U4291" s="1">
        <v>180</v>
      </c>
      <c r="V4291" s="1">
        <v>26452.15</v>
      </c>
      <c r="W4291" s="4">
        <f t="shared" si="476"/>
        <v>5098651.9124999996</v>
      </c>
      <c r="X4291" s="1" t="s">
        <v>105</v>
      </c>
      <c r="Y4291" s="1" t="s">
        <v>106</v>
      </c>
      <c r="Z4291" s="8">
        <v>49753</v>
      </c>
      <c r="AA4291" s="8" t="str">
        <f>TEXT(Table2[[#This Row],[Application_Date]],"yyy")</f>
        <v>2036</v>
      </c>
      <c r="AB4291" s="8" t="str">
        <f>TEXT(Table2[[#This Row],[Application_Date]],"mmmm")</f>
        <v>March</v>
      </c>
      <c r="AC4291" s="1" t="s">
        <v>41</v>
      </c>
      <c r="AD4291" s="1" t="s">
        <v>42</v>
      </c>
      <c r="AE4291" s="1" t="s">
        <v>62</v>
      </c>
    </row>
    <row r="4292" spans="1:31" x14ac:dyDescent="0.25">
      <c r="A4292" s="1" t="s">
        <v>8724</v>
      </c>
      <c r="B4292" s="1" t="str">
        <f>IF(COUNTIF($A$2:A4292,A4292)&gt;1,"Duplicate","Unique")</f>
        <v>Unique</v>
      </c>
      <c r="C4292" s="1" t="s">
        <v>8725</v>
      </c>
      <c r="D4292" s="1" t="s">
        <v>296</v>
      </c>
      <c r="E4292" s="1" t="str">
        <f t="shared" si="470"/>
        <v>Submitted</v>
      </c>
      <c r="F4292" s="1" t="s">
        <v>35</v>
      </c>
      <c r="G4292" s="1">
        <v>54</v>
      </c>
      <c r="H4292" s="1" t="s">
        <v>24</v>
      </c>
      <c r="I4292" s="1" t="s">
        <v>48</v>
      </c>
      <c r="J4292" s="1" t="s">
        <v>37</v>
      </c>
      <c r="K4292" s="4">
        <v>463969</v>
      </c>
      <c r="L4292" s="4" t="str">
        <f t="shared" si="471"/>
        <v>Submitted</v>
      </c>
      <c r="M4292" s="1">
        <v>465</v>
      </c>
      <c r="N4292" s="1" t="str">
        <f t="shared" si="472"/>
        <v>High_risk</v>
      </c>
      <c r="O4292" s="1" t="str">
        <f t="shared" si="473"/>
        <v>Excellent</v>
      </c>
      <c r="P4292" s="1" t="str">
        <f t="shared" si="474"/>
        <v>Submitted</v>
      </c>
      <c r="Q4292" s="1" t="str">
        <f t="shared" si="475"/>
        <v>Valid</v>
      </c>
      <c r="R4292" s="1" t="s">
        <v>70</v>
      </c>
      <c r="S4292" s="4">
        <v>4504689</v>
      </c>
      <c r="T4292" s="1">
        <v>15.16</v>
      </c>
      <c r="U4292" s="1">
        <v>120</v>
      </c>
      <c r="V4292" s="1">
        <v>37539.07</v>
      </c>
      <c r="W4292" s="4">
        <f t="shared" si="476"/>
        <v>5690923.7700000005</v>
      </c>
      <c r="X4292" s="1" t="s">
        <v>39</v>
      </c>
      <c r="Y4292" s="1" t="s">
        <v>40</v>
      </c>
      <c r="Z4292" s="8">
        <v>49754</v>
      </c>
      <c r="AA4292" s="8" t="str">
        <f>TEXT(Table2[[#This Row],[Application_Date]],"yyy")</f>
        <v>2036</v>
      </c>
      <c r="AB4292" s="8" t="str">
        <f>TEXT(Table2[[#This Row],[Application_Date]],"mmmm")</f>
        <v>March</v>
      </c>
      <c r="AC4292" s="1" t="s">
        <v>61</v>
      </c>
      <c r="AD4292" s="1" t="s">
        <v>30</v>
      </c>
      <c r="AE4292" s="1" t="s">
        <v>62</v>
      </c>
    </row>
    <row r="4293" spans="1:31" x14ac:dyDescent="0.25">
      <c r="A4293" s="1" t="s">
        <v>8726</v>
      </c>
      <c r="B4293" s="1" t="str">
        <f>IF(COUNTIF($A$2:A4293,A4293)&gt;1,"Duplicate","Unique")</f>
        <v>Unique</v>
      </c>
      <c r="C4293" s="1" t="s">
        <v>8727</v>
      </c>
      <c r="D4293" s="1" t="s">
        <v>89</v>
      </c>
      <c r="E4293" s="1" t="str">
        <f t="shared" si="470"/>
        <v>Submitted</v>
      </c>
      <c r="F4293" s="1" t="s">
        <v>35</v>
      </c>
      <c r="G4293" s="1">
        <v>34</v>
      </c>
      <c r="H4293" s="1" t="s">
        <v>24</v>
      </c>
      <c r="I4293" s="1" t="s">
        <v>48</v>
      </c>
      <c r="J4293" s="1" t="s">
        <v>49</v>
      </c>
      <c r="K4293" s="4">
        <v>0</v>
      </c>
      <c r="L4293" s="4" t="str">
        <f t="shared" si="471"/>
        <v>Submitted</v>
      </c>
      <c r="M4293" s="1">
        <v>346</v>
      </c>
      <c r="N4293" s="1" t="str">
        <f t="shared" si="472"/>
        <v>High_risk</v>
      </c>
      <c r="O4293" s="1" t="str">
        <f t="shared" si="473"/>
        <v>Excellent</v>
      </c>
      <c r="P4293" s="1" t="str">
        <f t="shared" si="474"/>
        <v>Submitted</v>
      </c>
      <c r="Q4293" s="1" t="str">
        <f t="shared" si="475"/>
        <v>Valid</v>
      </c>
      <c r="R4293" s="1" t="s">
        <v>27</v>
      </c>
      <c r="S4293" s="4">
        <v>1752436</v>
      </c>
      <c r="T4293" s="1">
        <v>9.5500000000000007</v>
      </c>
      <c r="U4293" s="1">
        <v>60</v>
      </c>
      <c r="V4293" s="1">
        <v>29207.27</v>
      </c>
      <c r="W4293" s="4">
        <f t="shared" si="476"/>
        <v>1394646.9833333341</v>
      </c>
      <c r="X4293" s="1" t="s">
        <v>39</v>
      </c>
      <c r="Y4293" s="1" t="s">
        <v>40</v>
      </c>
      <c r="Z4293" s="8">
        <v>49755</v>
      </c>
      <c r="AA4293" s="8" t="str">
        <f>TEXT(Table2[[#This Row],[Application_Date]],"yyy")</f>
        <v>2036</v>
      </c>
      <c r="AB4293" s="8" t="str">
        <f>TEXT(Table2[[#This Row],[Application_Date]],"mmmm")</f>
        <v>March</v>
      </c>
      <c r="AC4293" s="1" t="s">
        <v>61</v>
      </c>
      <c r="AD4293" s="1" t="s">
        <v>42</v>
      </c>
      <c r="AE4293" s="1" t="s">
        <v>62</v>
      </c>
    </row>
    <row r="4294" spans="1:31" x14ac:dyDescent="0.25">
      <c r="A4294" s="1" t="s">
        <v>8728</v>
      </c>
      <c r="B4294" s="1" t="str">
        <f>IF(COUNTIF($A$2:A4294,A4294)&gt;1,"Duplicate","Unique")</f>
        <v>Unique</v>
      </c>
      <c r="C4294" s="1" t="s">
        <v>8729</v>
      </c>
      <c r="D4294" s="1" t="s">
        <v>406</v>
      </c>
      <c r="E4294" s="1" t="str">
        <f t="shared" si="470"/>
        <v>Submitted</v>
      </c>
      <c r="F4294" s="1" t="s">
        <v>35</v>
      </c>
      <c r="G4294" s="1">
        <v>32</v>
      </c>
      <c r="H4294" s="1" t="s">
        <v>36</v>
      </c>
      <c r="I4294" s="1" t="s">
        <v>25</v>
      </c>
      <c r="J4294" s="1" t="s">
        <v>49</v>
      </c>
      <c r="K4294" s="4">
        <v>1531961</v>
      </c>
      <c r="L4294" s="4" t="str">
        <f t="shared" si="471"/>
        <v>Submitted</v>
      </c>
      <c r="M4294" s="1">
        <v>727</v>
      </c>
      <c r="N4294" s="1" t="str">
        <f t="shared" si="472"/>
        <v>low_risk</v>
      </c>
      <c r="O4294" s="1" t="str">
        <f t="shared" si="473"/>
        <v>Excellent</v>
      </c>
      <c r="P4294" s="1" t="str">
        <f t="shared" si="474"/>
        <v>Submitted</v>
      </c>
      <c r="Q4294" s="1" t="str">
        <f t="shared" si="475"/>
        <v>Valid</v>
      </c>
      <c r="R4294" s="1" t="s">
        <v>38</v>
      </c>
      <c r="S4294" s="4">
        <v>558926</v>
      </c>
      <c r="T4294" s="1">
        <v>13.44</v>
      </c>
      <c r="U4294" s="1">
        <v>12</v>
      </c>
      <c r="V4294" s="1">
        <v>46577.17</v>
      </c>
      <c r="W4294" s="4">
        <f t="shared" si="476"/>
        <v>626073.08170433773</v>
      </c>
      <c r="X4294" s="1" t="s">
        <v>50</v>
      </c>
      <c r="Y4294" s="1" t="s">
        <v>51</v>
      </c>
      <c r="Z4294" s="8">
        <v>49756</v>
      </c>
      <c r="AA4294" s="8" t="str">
        <f>TEXT(Table2[[#This Row],[Application_Date]],"yyy")</f>
        <v>2036</v>
      </c>
      <c r="AB4294" s="8" t="str">
        <f>TEXT(Table2[[#This Row],[Application_Date]],"mmmm")</f>
        <v>March</v>
      </c>
      <c r="AC4294" s="1" t="s">
        <v>52</v>
      </c>
      <c r="AD4294" s="1" t="s">
        <v>30</v>
      </c>
      <c r="AE4294" s="1" t="s">
        <v>31</v>
      </c>
    </row>
    <row r="4295" spans="1:31" x14ac:dyDescent="0.25">
      <c r="A4295" s="1" t="s">
        <v>8730</v>
      </c>
      <c r="B4295" s="1" t="str">
        <f>IF(COUNTIF($A$2:A4295,A4295)&gt;1,"Duplicate","Unique")</f>
        <v>Unique</v>
      </c>
      <c r="C4295" s="1" t="s">
        <v>8731</v>
      </c>
      <c r="D4295" s="1" t="s">
        <v>118</v>
      </c>
      <c r="E4295" s="1" t="str">
        <f t="shared" si="470"/>
        <v>Submitted</v>
      </c>
      <c r="F4295" s="1" t="s">
        <v>47</v>
      </c>
      <c r="G4295" s="1">
        <v>37</v>
      </c>
      <c r="H4295" s="1" t="s">
        <v>24</v>
      </c>
      <c r="I4295" s="1" t="s">
        <v>48</v>
      </c>
      <c r="J4295" s="1" t="s">
        <v>26</v>
      </c>
      <c r="K4295" s="4">
        <v>469846</v>
      </c>
      <c r="L4295" s="4" t="str">
        <f t="shared" si="471"/>
        <v>Submitted</v>
      </c>
      <c r="M4295" s="1">
        <v>573</v>
      </c>
      <c r="N4295" s="1" t="str">
        <f t="shared" si="472"/>
        <v>High_risk</v>
      </c>
      <c r="O4295" s="1" t="str">
        <f t="shared" si="473"/>
        <v>Excellent</v>
      </c>
      <c r="P4295" s="1" t="str">
        <f t="shared" si="474"/>
        <v>Submitted</v>
      </c>
      <c r="Q4295" s="1" t="str">
        <f t="shared" si="475"/>
        <v>Valid</v>
      </c>
      <c r="R4295" s="1" t="s">
        <v>38</v>
      </c>
      <c r="S4295" s="4">
        <v>2439077</v>
      </c>
      <c r="T4295" s="1">
        <v>14.93</v>
      </c>
      <c r="U4295" s="1">
        <v>36</v>
      </c>
      <c r="V4295" s="1">
        <v>67752.14</v>
      </c>
      <c r="W4295" s="4">
        <f t="shared" si="476"/>
        <v>3034618.3008340313</v>
      </c>
      <c r="X4295" s="1" t="s">
        <v>105</v>
      </c>
      <c r="Y4295" s="1" t="s">
        <v>106</v>
      </c>
      <c r="Z4295" s="8">
        <v>49757</v>
      </c>
      <c r="AA4295" s="8" t="str">
        <f>TEXT(Table2[[#This Row],[Application_Date]],"yyy")</f>
        <v>2036</v>
      </c>
      <c r="AB4295" s="8" t="str">
        <f>TEXT(Table2[[#This Row],[Application_Date]],"mmmm")</f>
        <v>March</v>
      </c>
      <c r="AC4295" s="1" t="s">
        <v>61</v>
      </c>
      <c r="AD4295" s="1" t="s">
        <v>42</v>
      </c>
      <c r="AE4295" s="1" t="s">
        <v>43</v>
      </c>
    </row>
    <row r="4296" spans="1:31" x14ac:dyDescent="0.25">
      <c r="A4296" s="1" t="s">
        <v>8732</v>
      </c>
      <c r="B4296" s="1" t="str">
        <f>IF(COUNTIF($A$2:A4296,A4296)&gt;1,"Duplicate","Unique")</f>
        <v>Unique</v>
      </c>
      <c r="C4296" s="1" t="s">
        <v>8733</v>
      </c>
      <c r="D4296" s="1" t="s">
        <v>461</v>
      </c>
      <c r="E4296" s="1" t="str">
        <f t="shared" si="470"/>
        <v>Submitted</v>
      </c>
      <c r="F4296" s="1" t="s">
        <v>47</v>
      </c>
      <c r="G4296" s="1">
        <v>60</v>
      </c>
      <c r="H4296" s="1" t="s">
        <v>24</v>
      </c>
      <c r="I4296" s="1" t="s">
        <v>48</v>
      </c>
      <c r="J4296" s="1" t="s">
        <v>37</v>
      </c>
      <c r="K4296" s="4">
        <v>1878498</v>
      </c>
      <c r="L4296" s="4" t="str">
        <f t="shared" si="471"/>
        <v>Submitted</v>
      </c>
      <c r="M4296" s="1">
        <v>788</v>
      </c>
      <c r="N4296" s="1" t="str">
        <f t="shared" si="472"/>
        <v>medium_risk</v>
      </c>
      <c r="O4296" s="1" t="str">
        <f t="shared" si="473"/>
        <v>Excellent</v>
      </c>
      <c r="P4296" s="1" t="str">
        <f t="shared" si="474"/>
        <v>Submitted</v>
      </c>
      <c r="Q4296" s="1" t="str">
        <f t="shared" si="475"/>
        <v>Valid</v>
      </c>
      <c r="R4296" s="1" t="s">
        <v>6</v>
      </c>
      <c r="S4296" s="4">
        <v>4137856</v>
      </c>
      <c r="T4296" s="1">
        <v>15.49</v>
      </c>
      <c r="U4296" s="1">
        <v>24</v>
      </c>
      <c r="V4296" s="1">
        <v>172410.67</v>
      </c>
      <c r="W4296" s="4">
        <f t="shared" si="476"/>
        <v>5341282.465573905</v>
      </c>
      <c r="X4296" s="1" t="s">
        <v>39</v>
      </c>
      <c r="Y4296" s="1" t="s">
        <v>40</v>
      </c>
      <c r="Z4296" s="8">
        <v>49758</v>
      </c>
      <c r="AA4296" s="8" t="str">
        <f>TEXT(Table2[[#This Row],[Application_Date]],"yyy")</f>
        <v>2036</v>
      </c>
      <c r="AB4296" s="8" t="str">
        <f>TEXT(Table2[[#This Row],[Application_Date]],"mmmm")</f>
        <v>March</v>
      </c>
      <c r="AC4296" s="1" t="s">
        <v>61</v>
      </c>
      <c r="AD4296" s="1" t="s">
        <v>30</v>
      </c>
      <c r="AE4296" s="1" t="s">
        <v>31</v>
      </c>
    </row>
    <row r="4297" spans="1:31" x14ac:dyDescent="0.25">
      <c r="A4297" s="1" t="s">
        <v>8734</v>
      </c>
      <c r="B4297" s="1" t="str">
        <f>IF(COUNTIF($A$2:A4297,A4297)&gt;1,"Duplicate","Unique")</f>
        <v>Unique</v>
      </c>
      <c r="C4297" s="1" t="s">
        <v>8735</v>
      </c>
      <c r="D4297" s="1" t="s">
        <v>638</v>
      </c>
      <c r="E4297" s="1" t="str">
        <f t="shared" si="470"/>
        <v>Submitted</v>
      </c>
      <c r="F4297" s="1" t="s">
        <v>35</v>
      </c>
      <c r="G4297" s="1">
        <v>28</v>
      </c>
      <c r="H4297" s="1" t="s">
        <v>24</v>
      </c>
      <c r="I4297" s="1" t="s">
        <v>25</v>
      </c>
      <c r="J4297" s="1" t="s">
        <v>70</v>
      </c>
      <c r="K4297" s="4">
        <v>489558</v>
      </c>
      <c r="L4297" s="4" t="str">
        <f t="shared" si="471"/>
        <v>Submitted</v>
      </c>
      <c r="M4297" s="1">
        <v>370</v>
      </c>
      <c r="N4297" s="1" t="str">
        <f t="shared" si="472"/>
        <v>High_risk</v>
      </c>
      <c r="O4297" s="1" t="str">
        <f t="shared" si="473"/>
        <v>Excellent</v>
      </c>
      <c r="P4297" s="1" t="str">
        <f t="shared" si="474"/>
        <v>Submitted</v>
      </c>
      <c r="Q4297" s="1" t="str">
        <f t="shared" si="475"/>
        <v>Valid</v>
      </c>
      <c r="R4297" s="1" t="s">
        <v>70</v>
      </c>
      <c r="S4297" s="4">
        <v>57471</v>
      </c>
      <c r="T4297" s="1">
        <v>8.2899999999999991</v>
      </c>
      <c r="U4297" s="1">
        <v>120</v>
      </c>
      <c r="V4297" s="1">
        <v>478.93</v>
      </c>
      <c r="W4297" s="4">
        <f t="shared" si="476"/>
        <v>39702.8825</v>
      </c>
      <c r="X4297" s="1" t="s">
        <v>50</v>
      </c>
      <c r="Y4297" s="1" t="s">
        <v>51</v>
      </c>
      <c r="Z4297" s="8">
        <v>49759</v>
      </c>
      <c r="AA4297" s="8" t="str">
        <f>TEXT(Table2[[#This Row],[Application_Date]],"yyy")</f>
        <v>2036</v>
      </c>
      <c r="AB4297" s="8" t="str">
        <f>TEXT(Table2[[#This Row],[Application_Date]],"mmmm")</f>
        <v>March</v>
      </c>
      <c r="AC4297" s="1" t="s">
        <v>61</v>
      </c>
      <c r="AD4297" s="1" t="s">
        <v>30</v>
      </c>
      <c r="AE4297" s="1" t="s">
        <v>31</v>
      </c>
    </row>
    <row r="4298" spans="1:31" x14ac:dyDescent="0.25">
      <c r="A4298" s="1" t="s">
        <v>8736</v>
      </c>
      <c r="B4298" s="1" t="str">
        <f>IF(COUNTIF($A$2:A4298,A4298)&gt;1,"Duplicate","Unique")</f>
        <v>Unique</v>
      </c>
      <c r="C4298" s="1" t="s">
        <v>8737</v>
      </c>
      <c r="D4298" s="1" t="s">
        <v>1280</v>
      </c>
      <c r="E4298" s="1" t="str">
        <f t="shared" si="470"/>
        <v>Submitted</v>
      </c>
      <c r="F4298" s="1" t="s">
        <v>35</v>
      </c>
      <c r="G4298" s="1">
        <v>65</v>
      </c>
      <c r="H4298" s="1" t="s">
        <v>24</v>
      </c>
      <c r="I4298" s="1" t="s">
        <v>25</v>
      </c>
      <c r="J4298" s="1" t="s">
        <v>70</v>
      </c>
      <c r="K4298" s="4">
        <v>0</v>
      </c>
      <c r="L4298" s="4" t="str">
        <f t="shared" si="471"/>
        <v>Submitted</v>
      </c>
      <c r="M4298" s="1">
        <v>461</v>
      </c>
      <c r="N4298" s="1" t="str">
        <f t="shared" si="472"/>
        <v>High_risk</v>
      </c>
      <c r="O4298" s="1" t="str">
        <f t="shared" si="473"/>
        <v>Excellent</v>
      </c>
      <c r="P4298" s="1" t="str">
        <f t="shared" si="474"/>
        <v>Submitted</v>
      </c>
      <c r="Q4298" s="1" t="str">
        <f t="shared" si="475"/>
        <v>Valid</v>
      </c>
      <c r="R4298" s="1" t="s">
        <v>6</v>
      </c>
      <c r="S4298" s="4">
        <v>1405686</v>
      </c>
      <c r="T4298" s="1">
        <v>12.42</v>
      </c>
      <c r="U4298" s="1">
        <v>180</v>
      </c>
      <c r="V4298" s="1">
        <v>7809.37</v>
      </c>
      <c r="W4298" s="4">
        <f t="shared" si="476"/>
        <v>1454885.0099999998</v>
      </c>
      <c r="X4298" s="1" t="s">
        <v>85</v>
      </c>
      <c r="Y4298" s="1" t="s">
        <v>86</v>
      </c>
      <c r="Z4298" s="8">
        <v>49760</v>
      </c>
      <c r="AA4298" s="8" t="str">
        <f>TEXT(Table2[[#This Row],[Application_Date]],"yyy")</f>
        <v>2036</v>
      </c>
      <c r="AB4298" s="8" t="str">
        <f>TEXT(Table2[[#This Row],[Application_Date]],"mmmm")</f>
        <v>March</v>
      </c>
      <c r="AC4298" s="1" t="s">
        <v>61</v>
      </c>
      <c r="AD4298" s="1" t="s">
        <v>30</v>
      </c>
      <c r="AE4298" s="1" t="s">
        <v>31</v>
      </c>
    </row>
    <row r="4299" spans="1:31" x14ac:dyDescent="0.25">
      <c r="A4299" s="1" t="s">
        <v>8738</v>
      </c>
      <c r="B4299" s="1" t="str">
        <f>IF(COUNTIF($A$2:A4299,A4299)&gt;1,"Duplicate","Unique")</f>
        <v>Unique</v>
      </c>
      <c r="C4299" s="1" t="s">
        <v>8739</v>
      </c>
      <c r="D4299" s="1" t="s">
        <v>115</v>
      </c>
      <c r="E4299" s="1" t="str">
        <f t="shared" si="470"/>
        <v>Submitted</v>
      </c>
      <c r="F4299" s="1" t="s">
        <v>47</v>
      </c>
      <c r="G4299" s="1">
        <v>63</v>
      </c>
      <c r="H4299" s="1" t="s">
        <v>24</v>
      </c>
      <c r="I4299" s="1" t="s">
        <v>25</v>
      </c>
      <c r="J4299" s="1" t="s">
        <v>26</v>
      </c>
      <c r="K4299" s="4">
        <v>1075841</v>
      </c>
      <c r="L4299" s="4" t="str">
        <f t="shared" si="471"/>
        <v>Submitted</v>
      </c>
      <c r="M4299" s="1">
        <v>404</v>
      </c>
      <c r="N4299" s="1" t="str">
        <f t="shared" si="472"/>
        <v>High_risk</v>
      </c>
      <c r="O4299" s="1" t="str">
        <f t="shared" si="473"/>
        <v>Excellent</v>
      </c>
      <c r="P4299" s="1" t="str">
        <f t="shared" si="474"/>
        <v>Submitted</v>
      </c>
      <c r="Q4299" s="1" t="str">
        <f t="shared" si="475"/>
        <v>Valid</v>
      </c>
      <c r="R4299" s="1" t="s">
        <v>82</v>
      </c>
      <c r="S4299" s="4">
        <v>208985</v>
      </c>
      <c r="T4299" s="1">
        <v>17.84</v>
      </c>
      <c r="U4299" s="1">
        <v>36</v>
      </c>
      <c r="V4299" s="1">
        <v>5805.14</v>
      </c>
      <c r="W4299" s="4">
        <f t="shared" si="476"/>
        <v>310691.03333333507</v>
      </c>
      <c r="X4299" s="1" t="s">
        <v>105</v>
      </c>
      <c r="Y4299" s="1" t="s">
        <v>106</v>
      </c>
      <c r="Z4299" s="8">
        <v>49761</v>
      </c>
      <c r="AA4299" s="8" t="str">
        <f>TEXT(Table2[[#This Row],[Application_Date]],"yyy")</f>
        <v>2036</v>
      </c>
      <c r="AB4299" s="8" t="str">
        <f>TEXT(Table2[[#This Row],[Application_Date]],"mmmm")</f>
        <v>March</v>
      </c>
      <c r="AC4299" s="1" t="s">
        <v>61</v>
      </c>
      <c r="AD4299" s="1" t="s">
        <v>30</v>
      </c>
      <c r="AE4299" s="1" t="s">
        <v>62</v>
      </c>
    </row>
    <row r="4300" spans="1:31" x14ac:dyDescent="0.25">
      <c r="A4300" s="1" t="s">
        <v>8740</v>
      </c>
      <c r="B4300" s="1" t="str">
        <f>IF(COUNTIF($A$2:A4300,A4300)&gt;1,"Duplicate","Unique")</f>
        <v>Unique</v>
      </c>
      <c r="C4300" s="1" t="s">
        <v>8741</v>
      </c>
      <c r="D4300" s="1" t="s">
        <v>249</v>
      </c>
      <c r="E4300" s="1" t="str">
        <f t="shared" si="470"/>
        <v>Submitted</v>
      </c>
      <c r="F4300" s="1" t="s">
        <v>47</v>
      </c>
      <c r="G4300" s="1">
        <v>44</v>
      </c>
      <c r="H4300" s="1" t="s">
        <v>36</v>
      </c>
      <c r="I4300" s="1" t="s">
        <v>48</v>
      </c>
      <c r="J4300" s="1" t="s">
        <v>49</v>
      </c>
      <c r="K4300" s="4">
        <v>1481410</v>
      </c>
      <c r="L4300" s="4" t="str">
        <f t="shared" si="471"/>
        <v>Submitted</v>
      </c>
      <c r="M4300" s="1">
        <v>456</v>
      </c>
      <c r="N4300" s="1" t="str">
        <f t="shared" si="472"/>
        <v>High_risk</v>
      </c>
      <c r="O4300" s="1" t="str">
        <f t="shared" si="473"/>
        <v>Excellent</v>
      </c>
      <c r="P4300" s="1" t="str">
        <f t="shared" si="474"/>
        <v>Submitted</v>
      </c>
      <c r="Q4300" s="1" t="str">
        <f t="shared" si="475"/>
        <v>Valid</v>
      </c>
      <c r="R4300" s="1" t="s">
        <v>70</v>
      </c>
      <c r="S4300" s="4">
        <v>885320</v>
      </c>
      <c r="T4300" s="1">
        <v>12.02</v>
      </c>
      <c r="U4300" s="1">
        <v>36</v>
      </c>
      <c r="V4300" s="1">
        <v>24592.22</v>
      </c>
      <c r="W4300" s="4">
        <f t="shared" si="476"/>
        <v>886795.5333458567</v>
      </c>
      <c r="X4300" s="1" t="s">
        <v>95</v>
      </c>
      <c r="Y4300" s="1" t="s">
        <v>96</v>
      </c>
      <c r="Z4300" s="8">
        <v>49762</v>
      </c>
      <c r="AA4300" s="8" t="str">
        <f>TEXT(Table2[[#This Row],[Application_Date]],"yyy")</f>
        <v>2036</v>
      </c>
      <c r="AB4300" s="8" t="str">
        <f>TEXT(Table2[[#This Row],[Application_Date]],"mmmm")</f>
        <v>March</v>
      </c>
      <c r="AC4300" s="1" t="s">
        <v>52</v>
      </c>
      <c r="AD4300" s="1" t="s">
        <v>30</v>
      </c>
      <c r="AE4300" s="1" t="s">
        <v>66</v>
      </c>
    </row>
    <row r="4301" spans="1:31" x14ac:dyDescent="0.25">
      <c r="A4301" s="1" t="s">
        <v>8742</v>
      </c>
      <c r="B4301" s="1" t="str">
        <f>IF(COUNTIF($A$2:A4301,A4301)&gt;1,"Duplicate","Unique")</f>
        <v>Unique</v>
      </c>
      <c r="C4301" s="1" t="s">
        <v>8743</v>
      </c>
      <c r="D4301" s="1" t="s">
        <v>265</v>
      </c>
      <c r="E4301" s="1" t="str">
        <f t="shared" si="470"/>
        <v>Submitted</v>
      </c>
      <c r="F4301" s="1" t="s">
        <v>35</v>
      </c>
      <c r="G4301" s="1">
        <v>48</v>
      </c>
      <c r="H4301" s="1" t="s">
        <v>36</v>
      </c>
      <c r="I4301" s="1" t="s">
        <v>25</v>
      </c>
      <c r="J4301" s="1" t="s">
        <v>26</v>
      </c>
      <c r="K4301" s="4">
        <v>831547</v>
      </c>
      <c r="L4301" s="4" t="str">
        <f t="shared" si="471"/>
        <v>Submitted</v>
      </c>
      <c r="M4301" s="1">
        <v>407</v>
      </c>
      <c r="N4301" s="1" t="str">
        <f t="shared" si="472"/>
        <v>High_risk</v>
      </c>
      <c r="O4301" s="1" t="str">
        <f t="shared" si="473"/>
        <v>Excellent</v>
      </c>
      <c r="P4301" s="1" t="str">
        <f t="shared" si="474"/>
        <v>Submitted</v>
      </c>
      <c r="Q4301" s="1" t="str">
        <f t="shared" si="475"/>
        <v>Valid</v>
      </c>
      <c r="R4301" s="1" t="s">
        <v>6</v>
      </c>
      <c r="S4301" s="4">
        <v>3962983</v>
      </c>
      <c r="T4301" s="1">
        <v>10.01</v>
      </c>
      <c r="U4301" s="1">
        <v>120</v>
      </c>
      <c r="V4301" s="1">
        <v>33024.86</v>
      </c>
      <c r="W4301" s="4">
        <f t="shared" si="476"/>
        <v>3305788.3191666664</v>
      </c>
      <c r="X4301" s="1" t="s">
        <v>95</v>
      </c>
      <c r="Y4301" s="1" t="s">
        <v>96</v>
      </c>
      <c r="Z4301" s="8">
        <v>49763</v>
      </c>
      <c r="AA4301" s="8" t="str">
        <f>TEXT(Table2[[#This Row],[Application_Date]],"yyy")</f>
        <v>2036</v>
      </c>
      <c r="AB4301" s="8" t="str">
        <f>TEXT(Table2[[#This Row],[Application_Date]],"mmmm")</f>
        <v>March</v>
      </c>
      <c r="AC4301" s="1" t="s">
        <v>61</v>
      </c>
      <c r="AD4301" s="1" t="s">
        <v>30</v>
      </c>
      <c r="AE4301" s="1" t="s">
        <v>66</v>
      </c>
    </row>
    <row r="4302" spans="1:31" x14ac:dyDescent="0.25">
      <c r="A4302" s="1" t="s">
        <v>8744</v>
      </c>
      <c r="B4302" s="1" t="str">
        <f>IF(COUNTIF($A$2:A4302,A4302)&gt;1,"Duplicate","Unique")</f>
        <v>Unique</v>
      </c>
      <c r="C4302" s="1" t="s">
        <v>8745</v>
      </c>
      <c r="D4302" s="1" t="s">
        <v>199</v>
      </c>
      <c r="E4302" s="1" t="str">
        <f t="shared" si="470"/>
        <v>Submitted</v>
      </c>
      <c r="F4302" s="1" t="s">
        <v>35</v>
      </c>
      <c r="G4302" s="1">
        <v>60</v>
      </c>
      <c r="H4302" s="1" t="s">
        <v>36</v>
      </c>
      <c r="I4302" s="1" t="s">
        <v>48</v>
      </c>
      <c r="J4302" s="1" t="s">
        <v>26</v>
      </c>
      <c r="K4302" s="4">
        <v>351419</v>
      </c>
      <c r="L4302" s="4" t="str">
        <f t="shared" si="471"/>
        <v>Submitted</v>
      </c>
      <c r="M4302" s="1">
        <v>417</v>
      </c>
      <c r="N4302" s="1" t="str">
        <f t="shared" si="472"/>
        <v>High_risk</v>
      </c>
      <c r="O4302" s="1" t="str">
        <f t="shared" si="473"/>
        <v>Excellent</v>
      </c>
      <c r="P4302" s="1" t="str">
        <f t="shared" si="474"/>
        <v>Submitted</v>
      </c>
      <c r="Q4302" s="1" t="str">
        <f t="shared" si="475"/>
        <v>Valid</v>
      </c>
      <c r="R4302" s="1" t="s">
        <v>6</v>
      </c>
      <c r="S4302" s="4">
        <v>2463446</v>
      </c>
      <c r="T4302" s="1">
        <v>11.52</v>
      </c>
      <c r="U4302" s="1">
        <v>120</v>
      </c>
      <c r="V4302" s="1">
        <v>20528.72</v>
      </c>
      <c r="W4302" s="4">
        <f t="shared" si="476"/>
        <v>2364908.1599999997</v>
      </c>
      <c r="X4302" s="1" t="s">
        <v>105</v>
      </c>
      <c r="Y4302" s="1" t="s">
        <v>106</v>
      </c>
      <c r="Z4302" s="8">
        <v>49764</v>
      </c>
      <c r="AA4302" s="8" t="str">
        <f>TEXT(Table2[[#This Row],[Application_Date]],"yyy")</f>
        <v>2036</v>
      </c>
      <c r="AB4302" s="8" t="str">
        <f>TEXT(Table2[[#This Row],[Application_Date]],"mmmm")</f>
        <v>March</v>
      </c>
      <c r="AC4302" s="1" t="s">
        <v>61</v>
      </c>
      <c r="AD4302" s="1" t="s">
        <v>30</v>
      </c>
      <c r="AE4302" s="1" t="s">
        <v>62</v>
      </c>
    </row>
    <row r="4303" spans="1:31" x14ac:dyDescent="0.25">
      <c r="A4303" s="1" t="s">
        <v>8746</v>
      </c>
      <c r="B4303" s="1" t="str">
        <f>IF(COUNTIF($A$2:A4303,A4303)&gt;1,"Duplicate","Unique")</f>
        <v>Unique</v>
      </c>
      <c r="C4303" s="1" t="s">
        <v>8747</v>
      </c>
      <c r="D4303" s="1" t="s">
        <v>81</v>
      </c>
      <c r="E4303" s="1" t="str">
        <f t="shared" si="470"/>
        <v>Submitted</v>
      </c>
      <c r="F4303" s="1" t="s">
        <v>47</v>
      </c>
      <c r="G4303" s="1">
        <v>43</v>
      </c>
      <c r="H4303" s="1" t="s">
        <v>36</v>
      </c>
      <c r="I4303" s="1" t="s">
        <v>48</v>
      </c>
      <c r="J4303" s="1" t="s">
        <v>70</v>
      </c>
      <c r="K4303" s="4">
        <v>2287682</v>
      </c>
      <c r="L4303" s="4" t="str">
        <f t="shared" si="471"/>
        <v>Submitted</v>
      </c>
      <c r="M4303" s="1">
        <v>481</v>
      </c>
      <c r="N4303" s="1" t="str">
        <f t="shared" si="472"/>
        <v>High_risk</v>
      </c>
      <c r="O4303" s="1" t="str">
        <f t="shared" si="473"/>
        <v>Excellent</v>
      </c>
      <c r="P4303" s="1" t="str">
        <f t="shared" si="474"/>
        <v>Submitted</v>
      </c>
      <c r="Q4303" s="1" t="str">
        <f t="shared" si="475"/>
        <v>Valid</v>
      </c>
      <c r="R4303" s="1" t="s">
        <v>38</v>
      </c>
      <c r="S4303" s="4">
        <v>1847919</v>
      </c>
      <c r="T4303" s="1">
        <v>16.670000000000002</v>
      </c>
      <c r="U4303" s="1">
        <v>12</v>
      </c>
      <c r="V4303" s="1">
        <v>153993.25</v>
      </c>
      <c r="W4303" s="4">
        <f t="shared" si="476"/>
        <v>2567141.6926342347</v>
      </c>
      <c r="X4303" s="1" t="s">
        <v>39</v>
      </c>
      <c r="Y4303" s="1" t="s">
        <v>40</v>
      </c>
      <c r="Z4303" s="8">
        <v>49765</v>
      </c>
      <c r="AA4303" s="8" t="str">
        <f>TEXT(Table2[[#This Row],[Application_Date]],"yyy")</f>
        <v>2036</v>
      </c>
      <c r="AB4303" s="8" t="str">
        <f>TEXT(Table2[[#This Row],[Application_Date]],"mmmm")</f>
        <v>March</v>
      </c>
      <c r="AC4303" s="1" t="s">
        <v>61</v>
      </c>
      <c r="AD4303" s="1" t="s">
        <v>30</v>
      </c>
      <c r="AE4303" s="1" t="s">
        <v>66</v>
      </c>
    </row>
    <row r="4304" spans="1:31" x14ac:dyDescent="0.25">
      <c r="A4304" s="1" t="s">
        <v>8748</v>
      </c>
      <c r="B4304" s="1" t="str">
        <f>IF(COUNTIF($A$2:A4304,A4304)&gt;1,"Duplicate","Unique")</f>
        <v>Unique</v>
      </c>
      <c r="C4304" s="1" t="s">
        <v>8749</v>
      </c>
      <c r="D4304" s="1" t="s">
        <v>99</v>
      </c>
      <c r="E4304" s="1" t="str">
        <f t="shared" si="470"/>
        <v>Submitted</v>
      </c>
      <c r="F4304" s="1" t="s">
        <v>47</v>
      </c>
      <c r="G4304" s="1">
        <v>18</v>
      </c>
      <c r="H4304" s="1" t="s">
        <v>24</v>
      </c>
      <c r="I4304" s="1" t="s">
        <v>25</v>
      </c>
      <c r="J4304" s="1" t="s">
        <v>26</v>
      </c>
      <c r="K4304" s="4">
        <v>1566481</v>
      </c>
      <c r="L4304" s="4" t="str">
        <f t="shared" si="471"/>
        <v>Submitted</v>
      </c>
      <c r="M4304" s="1">
        <v>556</v>
      </c>
      <c r="N4304" s="1" t="str">
        <f t="shared" si="472"/>
        <v>High_risk</v>
      </c>
      <c r="O4304" s="1" t="str">
        <f t="shared" si="473"/>
        <v>Excellent</v>
      </c>
      <c r="P4304" s="1" t="str">
        <f t="shared" si="474"/>
        <v>Submitted</v>
      </c>
      <c r="Q4304" s="1" t="str">
        <f t="shared" si="475"/>
        <v>Valid</v>
      </c>
      <c r="R4304" s="1" t="s">
        <v>82</v>
      </c>
      <c r="S4304" s="4">
        <v>290135</v>
      </c>
      <c r="T4304" s="1">
        <v>18.43</v>
      </c>
      <c r="U4304" s="1">
        <v>120</v>
      </c>
      <c r="V4304" s="1">
        <v>2417.79</v>
      </c>
      <c r="W4304" s="4">
        <f t="shared" si="476"/>
        <v>445599.00416666671</v>
      </c>
      <c r="X4304" s="1" t="s">
        <v>95</v>
      </c>
      <c r="Y4304" s="1" t="s">
        <v>96</v>
      </c>
      <c r="Z4304" s="8">
        <v>49766</v>
      </c>
      <c r="AA4304" s="8" t="str">
        <f>TEXT(Table2[[#This Row],[Application_Date]],"yyy")</f>
        <v>2036</v>
      </c>
      <c r="AB4304" s="8" t="str">
        <f>TEXT(Table2[[#This Row],[Application_Date]],"mmmm")</f>
        <v>April</v>
      </c>
      <c r="AC4304" s="1" t="s">
        <v>52</v>
      </c>
      <c r="AD4304" s="1" t="s">
        <v>30</v>
      </c>
      <c r="AE4304" s="1" t="s">
        <v>31</v>
      </c>
    </row>
    <row r="4305" spans="1:31" x14ac:dyDescent="0.25">
      <c r="A4305" s="1" t="s">
        <v>8750</v>
      </c>
      <c r="B4305" s="1" t="str">
        <f>IF(COUNTIF($A$2:A4305,A4305)&gt;1,"Duplicate","Unique")</f>
        <v>Unique</v>
      </c>
      <c r="C4305" s="1" t="s">
        <v>8751</v>
      </c>
      <c r="D4305" s="1" t="s">
        <v>214</v>
      </c>
      <c r="E4305" s="1" t="str">
        <f t="shared" si="470"/>
        <v>Submitted</v>
      </c>
      <c r="F4305" s="1" t="s">
        <v>35</v>
      </c>
      <c r="G4305" s="1">
        <v>63</v>
      </c>
      <c r="H4305" s="1" t="s">
        <v>24</v>
      </c>
      <c r="I4305" s="1" t="s">
        <v>25</v>
      </c>
      <c r="J4305" s="1" t="s">
        <v>37</v>
      </c>
      <c r="K4305" s="4">
        <v>2297899</v>
      </c>
      <c r="L4305" s="4" t="str">
        <f t="shared" si="471"/>
        <v>Submitted</v>
      </c>
      <c r="M4305" s="1">
        <v>460</v>
      </c>
      <c r="N4305" s="1" t="str">
        <f t="shared" si="472"/>
        <v>High_risk</v>
      </c>
      <c r="O4305" s="1" t="str">
        <f t="shared" si="473"/>
        <v>Excellent</v>
      </c>
      <c r="P4305" s="1" t="str">
        <f t="shared" si="474"/>
        <v>Submitted</v>
      </c>
      <c r="Q4305" s="1" t="str">
        <f t="shared" si="475"/>
        <v>Valid</v>
      </c>
      <c r="R4305" s="1" t="s">
        <v>27</v>
      </c>
      <c r="S4305" s="4">
        <v>2076244</v>
      </c>
      <c r="T4305" s="1">
        <v>7.81</v>
      </c>
      <c r="U4305" s="1">
        <v>60</v>
      </c>
      <c r="V4305" s="1">
        <v>34604.07</v>
      </c>
      <c r="W4305" s="4">
        <f t="shared" si="476"/>
        <v>1351288.8033334503</v>
      </c>
      <c r="X4305" s="1" t="s">
        <v>85</v>
      </c>
      <c r="Y4305" s="1" t="s">
        <v>86</v>
      </c>
      <c r="Z4305" s="8">
        <v>49767</v>
      </c>
      <c r="AA4305" s="8" t="str">
        <f>TEXT(Table2[[#This Row],[Application_Date]],"yyy")</f>
        <v>2036</v>
      </c>
      <c r="AB4305" s="8" t="str">
        <f>TEXT(Table2[[#This Row],[Application_Date]],"mmmm")</f>
        <v>April</v>
      </c>
      <c r="AC4305" s="1" t="s">
        <v>52</v>
      </c>
      <c r="AD4305" s="1" t="s">
        <v>30</v>
      </c>
      <c r="AE4305" s="1" t="s">
        <v>62</v>
      </c>
    </row>
    <row r="4306" spans="1:31" x14ac:dyDescent="0.25">
      <c r="A4306" s="1" t="s">
        <v>8752</v>
      </c>
      <c r="B4306" s="1" t="str">
        <f>IF(COUNTIF($A$2:A4306,A4306)&gt;1,"Duplicate","Unique")</f>
        <v>Unique</v>
      </c>
      <c r="C4306" s="1" t="s">
        <v>8753</v>
      </c>
      <c r="D4306" s="1" t="s">
        <v>196</v>
      </c>
      <c r="E4306" s="1" t="str">
        <f t="shared" si="470"/>
        <v>Submitted</v>
      </c>
      <c r="F4306" s="1" t="s">
        <v>47</v>
      </c>
      <c r="G4306" s="1">
        <v>26</v>
      </c>
      <c r="H4306" s="1" t="s">
        <v>36</v>
      </c>
      <c r="I4306" s="1" t="s">
        <v>48</v>
      </c>
      <c r="J4306" s="1" t="s">
        <v>70</v>
      </c>
      <c r="K4306" s="4">
        <v>819368</v>
      </c>
      <c r="L4306" s="4" t="str">
        <f t="shared" si="471"/>
        <v>Submitted</v>
      </c>
      <c r="M4306" s="1">
        <v>689</v>
      </c>
      <c r="N4306" s="1" t="str">
        <f t="shared" si="472"/>
        <v>low_risk</v>
      </c>
      <c r="O4306" s="1" t="str">
        <f t="shared" si="473"/>
        <v>Excellent</v>
      </c>
      <c r="P4306" s="1" t="str">
        <f t="shared" si="474"/>
        <v>Submitted</v>
      </c>
      <c r="Q4306" s="1" t="str">
        <f t="shared" si="475"/>
        <v>Valid</v>
      </c>
      <c r="R4306" s="1" t="s">
        <v>6</v>
      </c>
      <c r="S4306" s="4">
        <v>763986</v>
      </c>
      <c r="T4306" s="1">
        <v>18.899999999999999</v>
      </c>
      <c r="U4306" s="1">
        <v>60</v>
      </c>
      <c r="V4306" s="1">
        <v>12733.1</v>
      </c>
      <c r="W4306" s="4">
        <f t="shared" si="476"/>
        <v>1203277.95</v>
      </c>
      <c r="X4306" s="1" t="s">
        <v>50</v>
      </c>
      <c r="Y4306" s="1" t="s">
        <v>51</v>
      </c>
      <c r="Z4306" s="8">
        <v>49768</v>
      </c>
      <c r="AA4306" s="8" t="str">
        <f>TEXT(Table2[[#This Row],[Application_Date]],"yyy")</f>
        <v>2036</v>
      </c>
      <c r="AB4306" s="8" t="str">
        <f>TEXT(Table2[[#This Row],[Application_Date]],"mmmm")</f>
        <v>April</v>
      </c>
      <c r="AC4306" s="1" t="s">
        <v>61</v>
      </c>
      <c r="AD4306" s="1" t="s">
        <v>30</v>
      </c>
      <c r="AE4306" s="1" t="s">
        <v>62</v>
      </c>
    </row>
    <row r="4307" spans="1:31" x14ac:dyDescent="0.25">
      <c r="A4307" s="1" t="s">
        <v>8754</v>
      </c>
      <c r="B4307" s="1" t="str">
        <f>IF(COUNTIF($A$2:A4307,A4307)&gt;1,"Duplicate","Unique")</f>
        <v>Unique</v>
      </c>
      <c r="C4307" s="1" t="s">
        <v>8755</v>
      </c>
      <c r="D4307" s="1" t="s">
        <v>638</v>
      </c>
      <c r="E4307" s="1" t="str">
        <f t="shared" si="470"/>
        <v>Submitted</v>
      </c>
      <c r="F4307" s="1" t="s">
        <v>47</v>
      </c>
      <c r="G4307" s="1">
        <v>38</v>
      </c>
      <c r="H4307" s="1" t="s">
        <v>24</v>
      </c>
      <c r="I4307" s="1" t="s">
        <v>48</v>
      </c>
      <c r="J4307" s="1" t="s">
        <v>49</v>
      </c>
      <c r="K4307" s="4">
        <v>1833136</v>
      </c>
      <c r="L4307" s="4" t="str">
        <f t="shared" si="471"/>
        <v>Submitted</v>
      </c>
      <c r="M4307" s="1">
        <v>565</v>
      </c>
      <c r="N4307" s="1" t="str">
        <f t="shared" si="472"/>
        <v>High_risk</v>
      </c>
      <c r="O4307" s="1" t="str">
        <f t="shared" si="473"/>
        <v>Excellent</v>
      </c>
      <c r="P4307" s="1" t="str">
        <f t="shared" si="474"/>
        <v>Submitted</v>
      </c>
      <c r="Q4307" s="1" t="str">
        <f t="shared" si="475"/>
        <v>Valid</v>
      </c>
      <c r="R4307" s="1" t="s">
        <v>82</v>
      </c>
      <c r="S4307" s="4">
        <v>0</v>
      </c>
      <c r="T4307" s="1">
        <v>9.8800000000000008</v>
      </c>
      <c r="U4307" s="1">
        <v>60</v>
      </c>
      <c r="V4307" s="1">
        <v>4166.67</v>
      </c>
      <c r="W4307" s="4">
        <f t="shared" si="476"/>
        <v>0</v>
      </c>
      <c r="X4307" s="1" t="s">
        <v>28</v>
      </c>
      <c r="Y4307" s="1" t="s">
        <v>29</v>
      </c>
      <c r="Z4307" s="8">
        <v>49769</v>
      </c>
      <c r="AA4307" s="8" t="str">
        <f>TEXT(Table2[[#This Row],[Application_Date]],"yyy")</f>
        <v>2036</v>
      </c>
      <c r="AB4307" s="8" t="str">
        <f>TEXT(Table2[[#This Row],[Application_Date]],"mmmm")</f>
        <v>April</v>
      </c>
      <c r="AC4307" s="1" t="s">
        <v>61</v>
      </c>
      <c r="AD4307" s="1" t="s">
        <v>30</v>
      </c>
      <c r="AE4307" s="1" t="s">
        <v>43</v>
      </c>
    </row>
    <row r="4308" spans="1:31" x14ac:dyDescent="0.25">
      <c r="A4308" s="1" t="s">
        <v>8756</v>
      </c>
      <c r="B4308" s="1" t="str">
        <f>IF(COUNTIF($A$2:A4308,A4308)&gt;1,"Duplicate","Unique")</f>
        <v>Unique</v>
      </c>
      <c r="C4308" s="1" t="s">
        <v>8757</v>
      </c>
      <c r="D4308" s="1" t="s">
        <v>361</v>
      </c>
      <c r="E4308" s="1" t="str">
        <f t="shared" si="470"/>
        <v>Submitted</v>
      </c>
      <c r="F4308" s="1" t="s">
        <v>35</v>
      </c>
      <c r="G4308" s="1">
        <v>37</v>
      </c>
      <c r="H4308" s="1" t="s">
        <v>24</v>
      </c>
      <c r="I4308" s="1" t="s">
        <v>48</v>
      </c>
      <c r="J4308" s="1" t="s">
        <v>70</v>
      </c>
      <c r="K4308" s="4">
        <v>761472</v>
      </c>
      <c r="L4308" s="4" t="str">
        <f t="shared" si="471"/>
        <v>Submitted</v>
      </c>
      <c r="M4308" s="1">
        <v>313</v>
      </c>
      <c r="N4308" s="1" t="str">
        <f t="shared" si="472"/>
        <v>High_risk</v>
      </c>
      <c r="O4308" s="1" t="str">
        <f t="shared" si="473"/>
        <v>Excellent</v>
      </c>
      <c r="P4308" s="1" t="str">
        <f t="shared" si="474"/>
        <v>Submitted</v>
      </c>
      <c r="Q4308" s="1" t="str">
        <f t="shared" si="475"/>
        <v>Valid</v>
      </c>
      <c r="R4308" s="1" t="s">
        <v>70</v>
      </c>
      <c r="S4308" s="4">
        <v>3695847</v>
      </c>
      <c r="T4308" s="1">
        <v>14.19</v>
      </c>
      <c r="U4308" s="1">
        <v>24</v>
      </c>
      <c r="V4308" s="1">
        <v>153993.62</v>
      </c>
      <c r="W4308" s="4">
        <f t="shared" si="476"/>
        <v>4370339.1095341407</v>
      </c>
      <c r="X4308" s="1" t="s">
        <v>85</v>
      </c>
      <c r="Y4308" s="1" t="s">
        <v>86</v>
      </c>
      <c r="Z4308" s="8">
        <v>49770</v>
      </c>
      <c r="AA4308" s="8" t="str">
        <f>TEXT(Table2[[#This Row],[Application_Date]],"yyy")</f>
        <v>2036</v>
      </c>
      <c r="AB4308" s="8" t="str">
        <f>TEXT(Table2[[#This Row],[Application_Date]],"mmmm")</f>
        <v>April</v>
      </c>
      <c r="AC4308" s="1" t="s">
        <v>61</v>
      </c>
      <c r="AD4308" s="1" t="s">
        <v>42</v>
      </c>
      <c r="AE4308" s="1" t="s">
        <v>31</v>
      </c>
    </row>
    <row r="4309" spans="1:31" x14ac:dyDescent="0.25">
      <c r="A4309" s="1" t="s">
        <v>8758</v>
      </c>
      <c r="B4309" s="1" t="str">
        <f>IF(COUNTIF($A$2:A4309,A4309)&gt;1,"Duplicate","Unique")</f>
        <v>Unique</v>
      </c>
      <c r="C4309" s="1" t="s">
        <v>8759</v>
      </c>
      <c r="D4309" s="1" t="s">
        <v>333</v>
      </c>
      <c r="E4309" s="1" t="str">
        <f t="shared" si="470"/>
        <v>Submitted</v>
      </c>
      <c r="F4309" s="1" t="s">
        <v>35</v>
      </c>
      <c r="G4309" s="1">
        <v>63</v>
      </c>
      <c r="H4309" s="1" t="s">
        <v>24</v>
      </c>
      <c r="I4309" s="1" t="s">
        <v>48</v>
      </c>
      <c r="J4309" s="1" t="s">
        <v>49</v>
      </c>
      <c r="K4309" s="4">
        <v>1930339</v>
      </c>
      <c r="L4309" s="4" t="str">
        <f t="shared" si="471"/>
        <v>Submitted</v>
      </c>
      <c r="M4309" s="1">
        <v>766</v>
      </c>
      <c r="N4309" s="1" t="str">
        <f t="shared" si="472"/>
        <v>medium_risk</v>
      </c>
      <c r="O4309" s="1" t="str">
        <f t="shared" si="473"/>
        <v>Excellent</v>
      </c>
      <c r="P4309" s="1" t="str">
        <f t="shared" si="474"/>
        <v>Submitted</v>
      </c>
      <c r="Q4309" s="1" t="str">
        <f t="shared" si="475"/>
        <v>Valid</v>
      </c>
      <c r="R4309" s="1" t="s">
        <v>27</v>
      </c>
      <c r="S4309" s="4">
        <v>612753</v>
      </c>
      <c r="T4309" s="1">
        <v>13.27</v>
      </c>
      <c r="U4309" s="1">
        <v>180</v>
      </c>
      <c r="V4309" s="1">
        <v>3404.18</v>
      </c>
      <c r="W4309" s="4">
        <f t="shared" si="476"/>
        <v>677602.69249999989</v>
      </c>
      <c r="X4309" s="1" t="s">
        <v>50</v>
      </c>
      <c r="Y4309" s="1" t="s">
        <v>51</v>
      </c>
      <c r="Z4309" s="8">
        <v>49771</v>
      </c>
      <c r="AA4309" s="8" t="str">
        <f>TEXT(Table2[[#This Row],[Application_Date]],"yyy")</f>
        <v>2036</v>
      </c>
      <c r="AB4309" s="8" t="str">
        <f>TEXT(Table2[[#This Row],[Application_Date]],"mmmm")</f>
        <v>April</v>
      </c>
      <c r="AC4309" s="1" t="s">
        <v>52</v>
      </c>
      <c r="AD4309" s="1" t="s">
        <v>42</v>
      </c>
      <c r="AE4309" s="1" t="s">
        <v>31</v>
      </c>
    </row>
    <row r="4310" spans="1:31" x14ac:dyDescent="0.25">
      <c r="A4310" s="1" t="s">
        <v>8760</v>
      </c>
      <c r="B4310" s="1" t="str">
        <f>IF(COUNTIF($A$2:A4310,A4310)&gt;1,"Duplicate","Unique")</f>
        <v>Unique</v>
      </c>
      <c r="C4310" s="1" t="s">
        <v>8761</v>
      </c>
      <c r="D4310" s="1" t="s">
        <v>314</v>
      </c>
      <c r="E4310" s="1" t="str">
        <f t="shared" si="470"/>
        <v>Submitted</v>
      </c>
      <c r="F4310" s="1" t="s">
        <v>35</v>
      </c>
      <c r="G4310" s="1">
        <v>43</v>
      </c>
      <c r="H4310" s="1" t="s">
        <v>36</v>
      </c>
      <c r="I4310" s="1" t="s">
        <v>25</v>
      </c>
      <c r="J4310" s="1" t="s">
        <v>26</v>
      </c>
      <c r="K4310" s="4">
        <v>2366469</v>
      </c>
      <c r="L4310" s="4" t="str">
        <f t="shared" si="471"/>
        <v>Submitted</v>
      </c>
      <c r="M4310" s="1">
        <v>735</v>
      </c>
      <c r="N4310" s="1" t="str">
        <f t="shared" si="472"/>
        <v>low_risk</v>
      </c>
      <c r="O4310" s="1" t="str">
        <f t="shared" si="473"/>
        <v>Excellent</v>
      </c>
      <c r="P4310" s="1" t="str">
        <f t="shared" si="474"/>
        <v>Submitted</v>
      </c>
      <c r="Q4310" s="1" t="str">
        <f t="shared" si="475"/>
        <v>Valid</v>
      </c>
      <c r="R4310" s="1" t="s">
        <v>38</v>
      </c>
      <c r="S4310" s="4">
        <v>2571969</v>
      </c>
      <c r="T4310" s="1">
        <v>18.68</v>
      </c>
      <c r="U4310" s="1">
        <v>60</v>
      </c>
      <c r="V4310" s="1">
        <v>42866.15</v>
      </c>
      <c r="W4310" s="4">
        <f t="shared" si="476"/>
        <v>4003698.41</v>
      </c>
      <c r="X4310" s="1" t="s">
        <v>59</v>
      </c>
      <c r="Y4310" s="1" t="s">
        <v>60</v>
      </c>
      <c r="Z4310" s="8">
        <v>49772</v>
      </c>
      <c r="AA4310" s="8" t="str">
        <f>TEXT(Table2[[#This Row],[Application_Date]],"yyy")</f>
        <v>2036</v>
      </c>
      <c r="AB4310" s="8" t="str">
        <f>TEXT(Table2[[#This Row],[Application_Date]],"mmmm")</f>
        <v>April</v>
      </c>
      <c r="AC4310" s="1" t="s">
        <v>61</v>
      </c>
      <c r="AD4310" s="1" t="s">
        <v>30</v>
      </c>
      <c r="AE4310" s="1" t="s">
        <v>31</v>
      </c>
    </row>
    <row r="4311" spans="1:31" x14ac:dyDescent="0.25">
      <c r="A4311" s="1" t="s">
        <v>8762</v>
      </c>
      <c r="B4311" s="1" t="str">
        <f>IF(COUNTIF($A$2:A4311,A4311)&gt;1,"Duplicate","Unique")</f>
        <v>Unique</v>
      </c>
      <c r="C4311" s="1" t="s">
        <v>8763</v>
      </c>
      <c r="D4311" s="1" t="s">
        <v>130</v>
      </c>
      <c r="E4311" s="1" t="str">
        <f t="shared" si="470"/>
        <v>Submitted</v>
      </c>
      <c r="F4311" s="1" t="s">
        <v>47</v>
      </c>
      <c r="G4311" s="1">
        <v>46</v>
      </c>
      <c r="H4311" s="1" t="s">
        <v>36</v>
      </c>
      <c r="I4311" s="1" t="s">
        <v>25</v>
      </c>
      <c r="J4311" s="1" t="s">
        <v>26</v>
      </c>
      <c r="K4311" s="4">
        <v>312760</v>
      </c>
      <c r="L4311" s="4" t="str">
        <f t="shared" si="471"/>
        <v>Submitted</v>
      </c>
      <c r="M4311" s="1">
        <v>379</v>
      </c>
      <c r="N4311" s="1" t="str">
        <f t="shared" si="472"/>
        <v>High_risk</v>
      </c>
      <c r="O4311" s="1" t="str">
        <f t="shared" si="473"/>
        <v>Excellent</v>
      </c>
      <c r="P4311" s="1" t="str">
        <f t="shared" si="474"/>
        <v>Submitted</v>
      </c>
      <c r="Q4311" s="1" t="str">
        <f t="shared" si="475"/>
        <v>Valid</v>
      </c>
      <c r="R4311" s="1" t="s">
        <v>70</v>
      </c>
      <c r="S4311" s="4">
        <v>3797095</v>
      </c>
      <c r="T4311" s="1">
        <v>8.9</v>
      </c>
      <c r="U4311" s="1">
        <v>180</v>
      </c>
      <c r="V4311" s="1">
        <v>21094.97</v>
      </c>
      <c r="W4311" s="4">
        <f t="shared" si="476"/>
        <v>2816178.791666667</v>
      </c>
      <c r="X4311" s="1" t="s">
        <v>105</v>
      </c>
      <c r="Y4311" s="1" t="s">
        <v>106</v>
      </c>
      <c r="Z4311" s="8">
        <v>49773</v>
      </c>
      <c r="AA4311" s="8" t="str">
        <f>TEXT(Table2[[#This Row],[Application_Date]],"yyy")</f>
        <v>2036</v>
      </c>
      <c r="AB4311" s="8" t="str">
        <f>TEXT(Table2[[#This Row],[Application_Date]],"mmmm")</f>
        <v>April</v>
      </c>
      <c r="AC4311" s="1" t="s">
        <v>61</v>
      </c>
      <c r="AD4311" s="1" t="s">
        <v>30</v>
      </c>
      <c r="AE4311" s="1" t="s">
        <v>66</v>
      </c>
    </row>
    <row r="4312" spans="1:31" x14ac:dyDescent="0.25">
      <c r="A4312" s="1" t="s">
        <v>8764</v>
      </c>
      <c r="B4312" s="1" t="str">
        <f>IF(COUNTIF($A$2:A4312,A4312)&gt;1,"Duplicate","Unique")</f>
        <v>Unique</v>
      </c>
      <c r="C4312" s="1" t="s">
        <v>8765</v>
      </c>
      <c r="D4312" s="1" t="s">
        <v>130</v>
      </c>
      <c r="E4312" s="1" t="str">
        <f t="shared" si="470"/>
        <v>Submitted</v>
      </c>
      <c r="F4312" s="1" t="s">
        <v>47</v>
      </c>
      <c r="G4312" s="1">
        <v>50</v>
      </c>
      <c r="H4312" s="1" t="s">
        <v>36</v>
      </c>
      <c r="I4312" s="1" t="s">
        <v>25</v>
      </c>
      <c r="J4312" s="1" t="s">
        <v>37</v>
      </c>
      <c r="K4312" s="4">
        <v>1494565</v>
      </c>
      <c r="L4312" s="4" t="str">
        <f t="shared" si="471"/>
        <v>Submitted</v>
      </c>
      <c r="M4312" s="1">
        <v>713</v>
      </c>
      <c r="N4312" s="1" t="str">
        <f t="shared" si="472"/>
        <v>low_risk</v>
      </c>
      <c r="O4312" s="1" t="str">
        <f t="shared" si="473"/>
        <v>Excellent</v>
      </c>
      <c r="P4312" s="1" t="str">
        <f t="shared" si="474"/>
        <v>Submitted</v>
      </c>
      <c r="Q4312" s="1" t="str">
        <f t="shared" si="475"/>
        <v>Valid</v>
      </c>
      <c r="R4312" s="1" t="s">
        <v>82</v>
      </c>
      <c r="S4312" s="4">
        <v>1376962</v>
      </c>
      <c r="T4312" s="1">
        <v>17.72</v>
      </c>
      <c r="U4312" s="1">
        <v>24</v>
      </c>
      <c r="V4312" s="1">
        <v>57373.42</v>
      </c>
      <c r="W4312" s="4">
        <f t="shared" si="476"/>
        <v>2033313.8873834419</v>
      </c>
      <c r="X4312" s="1" t="s">
        <v>39</v>
      </c>
      <c r="Y4312" s="1" t="s">
        <v>40</v>
      </c>
      <c r="Z4312" s="8">
        <v>49774</v>
      </c>
      <c r="AA4312" s="8" t="str">
        <f>TEXT(Table2[[#This Row],[Application_Date]],"yyy")</f>
        <v>2036</v>
      </c>
      <c r="AB4312" s="8" t="str">
        <f>TEXT(Table2[[#This Row],[Application_Date]],"mmmm")</f>
        <v>April</v>
      </c>
      <c r="AC4312" s="1" t="s">
        <v>61</v>
      </c>
      <c r="AD4312" s="1" t="s">
        <v>30</v>
      </c>
      <c r="AE4312" s="1" t="s">
        <v>62</v>
      </c>
    </row>
    <row r="4313" spans="1:31" x14ac:dyDescent="0.25">
      <c r="A4313" s="1" t="s">
        <v>8766</v>
      </c>
      <c r="B4313" s="1" t="str">
        <f>IF(COUNTIF($A$2:A4313,A4313)&gt;1,"Duplicate","Unique")</f>
        <v>Unique</v>
      </c>
      <c r="C4313" s="1" t="s">
        <v>8767</v>
      </c>
      <c r="D4313" s="1" t="s">
        <v>112</v>
      </c>
      <c r="E4313" s="1" t="str">
        <f t="shared" si="470"/>
        <v>Submitted</v>
      </c>
      <c r="F4313" s="1" t="s">
        <v>47</v>
      </c>
      <c r="G4313" s="1">
        <v>35</v>
      </c>
      <c r="H4313" s="1" t="s">
        <v>24</v>
      </c>
      <c r="I4313" s="1" t="s">
        <v>25</v>
      </c>
      <c r="J4313" s="1" t="s">
        <v>37</v>
      </c>
      <c r="K4313" s="4">
        <v>812423</v>
      </c>
      <c r="L4313" s="4" t="str">
        <f t="shared" si="471"/>
        <v>Submitted</v>
      </c>
      <c r="M4313" s="1">
        <v>506</v>
      </c>
      <c r="N4313" s="1" t="str">
        <f t="shared" si="472"/>
        <v>High_risk</v>
      </c>
      <c r="O4313" s="1" t="str">
        <f t="shared" si="473"/>
        <v>Excellent</v>
      </c>
      <c r="P4313" s="1" t="str">
        <f t="shared" si="474"/>
        <v>Submitted</v>
      </c>
      <c r="Q4313" s="1" t="str">
        <f t="shared" si="475"/>
        <v>Valid</v>
      </c>
      <c r="R4313" s="1" t="s">
        <v>70</v>
      </c>
      <c r="S4313" s="4">
        <v>3545571</v>
      </c>
      <c r="T4313" s="1">
        <v>12.75</v>
      </c>
      <c r="U4313" s="1">
        <v>12</v>
      </c>
      <c r="V4313" s="1">
        <v>295464.25</v>
      </c>
      <c r="W4313" s="4">
        <f t="shared" si="476"/>
        <v>3767805.0466670808</v>
      </c>
      <c r="X4313" s="1" t="s">
        <v>39</v>
      </c>
      <c r="Y4313" s="1" t="s">
        <v>40</v>
      </c>
      <c r="Z4313" s="8">
        <v>49775</v>
      </c>
      <c r="AA4313" s="8" t="str">
        <f>TEXT(Table2[[#This Row],[Application_Date]],"yyy")</f>
        <v>2036</v>
      </c>
      <c r="AB4313" s="8" t="str">
        <f>TEXT(Table2[[#This Row],[Application_Date]],"mmmm")</f>
        <v>April</v>
      </c>
      <c r="AC4313" s="1" t="s">
        <v>61</v>
      </c>
      <c r="AD4313" s="1" t="s">
        <v>42</v>
      </c>
      <c r="AE4313" s="1" t="s">
        <v>62</v>
      </c>
    </row>
    <row r="4314" spans="1:31" x14ac:dyDescent="0.25">
      <c r="A4314" s="1" t="s">
        <v>8768</v>
      </c>
      <c r="B4314" s="1" t="str">
        <f>IF(COUNTIF($A$2:A4314,A4314)&gt;1,"Duplicate","Unique")</f>
        <v>Unique</v>
      </c>
      <c r="C4314" s="1" t="s">
        <v>8769</v>
      </c>
      <c r="D4314" s="1" t="s">
        <v>121</v>
      </c>
      <c r="E4314" s="1" t="str">
        <f t="shared" si="470"/>
        <v>Submitted</v>
      </c>
      <c r="F4314" s="1" t="s">
        <v>47</v>
      </c>
      <c r="G4314" s="1">
        <v>32</v>
      </c>
      <c r="H4314" s="1" t="s">
        <v>24</v>
      </c>
      <c r="I4314" s="1" t="s">
        <v>48</v>
      </c>
      <c r="J4314" s="1" t="s">
        <v>37</v>
      </c>
      <c r="K4314" s="4">
        <v>1061079</v>
      </c>
      <c r="L4314" s="4" t="str">
        <f t="shared" si="471"/>
        <v>Submitted</v>
      </c>
      <c r="M4314" s="1">
        <v>415</v>
      </c>
      <c r="N4314" s="1" t="str">
        <f t="shared" si="472"/>
        <v>High_risk</v>
      </c>
      <c r="O4314" s="1" t="str">
        <f t="shared" si="473"/>
        <v>Excellent</v>
      </c>
      <c r="P4314" s="1" t="str">
        <f t="shared" si="474"/>
        <v>Submitted</v>
      </c>
      <c r="Q4314" s="1" t="str">
        <f t="shared" si="475"/>
        <v>Valid</v>
      </c>
      <c r="R4314" s="1" t="s">
        <v>6</v>
      </c>
      <c r="S4314" s="4">
        <v>2321631</v>
      </c>
      <c r="T4314" s="1">
        <v>17.690000000000001</v>
      </c>
      <c r="U4314" s="1">
        <v>12</v>
      </c>
      <c r="V4314" s="1">
        <v>193469.25</v>
      </c>
      <c r="W4314" s="4">
        <f t="shared" si="476"/>
        <v>3422536.0755077596</v>
      </c>
      <c r="X4314" s="1" t="s">
        <v>50</v>
      </c>
      <c r="Y4314" s="1" t="s">
        <v>51</v>
      </c>
      <c r="Z4314" s="8">
        <v>49776</v>
      </c>
      <c r="AA4314" s="8" t="str">
        <f>TEXT(Table2[[#This Row],[Application_Date]],"yyy")</f>
        <v>2036</v>
      </c>
      <c r="AB4314" s="8" t="str">
        <f>TEXT(Table2[[#This Row],[Application_Date]],"mmmm")</f>
        <v>April</v>
      </c>
      <c r="AC4314" s="1" t="s">
        <v>61</v>
      </c>
      <c r="AD4314" s="1" t="s">
        <v>30</v>
      </c>
      <c r="AE4314" s="1" t="s">
        <v>31</v>
      </c>
    </row>
    <row r="4315" spans="1:31" x14ac:dyDescent="0.25">
      <c r="A4315" s="1" t="s">
        <v>8770</v>
      </c>
      <c r="B4315" s="1" t="str">
        <f>IF(COUNTIF($A$2:A4315,A4315)&gt;1,"Duplicate","Unique")</f>
        <v>Unique</v>
      </c>
      <c r="C4315" s="1" t="s">
        <v>8771</v>
      </c>
      <c r="D4315" s="1" t="s">
        <v>34</v>
      </c>
      <c r="E4315" s="1" t="str">
        <f t="shared" si="470"/>
        <v>Submitted</v>
      </c>
      <c r="F4315" s="1" t="s">
        <v>35</v>
      </c>
      <c r="G4315" s="1">
        <v>55</v>
      </c>
      <c r="H4315" s="1" t="s">
        <v>36</v>
      </c>
      <c r="I4315" s="1" t="s">
        <v>25</v>
      </c>
      <c r="J4315" s="1" t="s">
        <v>37</v>
      </c>
      <c r="K4315" s="4">
        <v>457117</v>
      </c>
      <c r="L4315" s="4" t="str">
        <f t="shared" si="471"/>
        <v>Submitted</v>
      </c>
      <c r="M4315" s="1">
        <v>547</v>
      </c>
      <c r="N4315" s="1" t="str">
        <f t="shared" si="472"/>
        <v>High_risk</v>
      </c>
      <c r="O4315" s="1" t="str">
        <f t="shared" si="473"/>
        <v>Excellent</v>
      </c>
      <c r="P4315" s="1" t="str">
        <f t="shared" si="474"/>
        <v>Submitted</v>
      </c>
      <c r="Q4315" s="1" t="str">
        <f t="shared" si="475"/>
        <v>Valid</v>
      </c>
      <c r="R4315" s="1" t="s">
        <v>27</v>
      </c>
      <c r="S4315" s="4">
        <v>2657362</v>
      </c>
      <c r="T4315" s="1">
        <v>17.57</v>
      </c>
      <c r="U4315" s="1">
        <v>24</v>
      </c>
      <c r="V4315" s="1">
        <v>110723.42</v>
      </c>
      <c r="W4315" s="4">
        <f t="shared" si="476"/>
        <v>3890820.8632153384</v>
      </c>
      <c r="X4315" s="1" t="s">
        <v>85</v>
      </c>
      <c r="Y4315" s="1" t="s">
        <v>86</v>
      </c>
      <c r="Z4315" s="8">
        <v>49777</v>
      </c>
      <c r="AA4315" s="8" t="str">
        <f>TEXT(Table2[[#This Row],[Application_Date]],"yyy")</f>
        <v>2036</v>
      </c>
      <c r="AB4315" s="8" t="str">
        <f>TEXT(Table2[[#This Row],[Application_Date]],"mmmm")</f>
        <v>April</v>
      </c>
      <c r="AC4315" s="1" t="s">
        <v>61</v>
      </c>
      <c r="AD4315" s="1" t="s">
        <v>30</v>
      </c>
      <c r="AE4315" s="1" t="s">
        <v>43</v>
      </c>
    </row>
    <row r="4316" spans="1:31" x14ac:dyDescent="0.25">
      <c r="A4316" s="1" t="s">
        <v>8772</v>
      </c>
      <c r="B4316" s="1" t="str">
        <f>IF(COUNTIF($A$2:A4316,A4316)&gt;1,"Duplicate","Unique")</f>
        <v>Unique</v>
      </c>
      <c r="C4316" s="1" t="s">
        <v>8773</v>
      </c>
      <c r="D4316" s="1" t="s">
        <v>325</v>
      </c>
      <c r="E4316" s="1" t="str">
        <f t="shared" si="470"/>
        <v>Submitted</v>
      </c>
      <c r="F4316" s="1" t="s">
        <v>35</v>
      </c>
      <c r="G4316" s="1">
        <v>18</v>
      </c>
      <c r="H4316" s="1" t="s">
        <v>36</v>
      </c>
      <c r="I4316" s="1" t="s">
        <v>25</v>
      </c>
      <c r="J4316" s="1" t="s">
        <v>49</v>
      </c>
      <c r="K4316" s="4">
        <v>1979171</v>
      </c>
      <c r="L4316" s="4" t="str">
        <f t="shared" si="471"/>
        <v>Submitted</v>
      </c>
      <c r="M4316" s="1">
        <v>875</v>
      </c>
      <c r="N4316" s="1" t="str">
        <f t="shared" si="472"/>
        <v>medium_risk</v>
      </c>
      <c r="O4316" s="1" t="str">
        <f t="shared" si="473"/>
        <v>Excellent</v>
      </c>
      <c r="P4316" s="1" t="str">
        <f t="shared" si="474"/>
        <v>Submitted</v>
      </c>
      <c r="Q4316" s="1" t="str">
        <f t="shared" si="475"/>
        <v>Valid</v>
      </c>
      <c r="R4316" s="1" t="s">
        <v>38</v>
      </c>
      <c r="S4316" s="4">
        <v>1039339</v>
      </c>
      <c r="T4316" s="1">
        <v>14.3</v>
      </c>
      <c r="U4316" s="1">
        <v>120</v>
      </c>
      <c r="V4316" s="1">
        <v>8661.16</v>
      </c>
      <c r="W4316" s="4">
        <f t="shared" si="476"/>
        <v>1238545.6416666666</v>
      </c>
      <c r="X4316" s="1" t="s">
        <v>39</v>
      </c>
      <c r="Y4316" s="1" t="s">
        <v>40</v>
      </c>
      <c r="Z4316" s="8">
        <v>49778</v>
      </c>
      <c r="AA4316" s="8" t="str">
        <f>TEXT(Table2[[#This Row],[Application_Date]],"yyy")</f>
        <v>2036</v>
      </c>
      <c r="AB4316" s="8" t="str">
        <f>TEXT(Table2[[#This Row],[Application_Date]],"mmmm")</f>
        <v>April</v>
      </c>
      <c r="AC4316" s="1" t="s">
        <v>41</v>
      </c>
      <c r="AD4316" s="1" t="s">
        <v>30</v>
      </c>
      <c r="AE4316" s="1" t="s">
        <v>43</v>
      </c>
    </row>
    <row r="4317" spans="1:31" x14ac:dyDescent="0.25">
      <c r="A4317" s="1" t="s">
        <v>8774</v>
      </c>
      <c r="B4317" s="1" t="str">
        <f>IF(COUNTIF($A$2:A4317,A4317)&gt;1,"Duplicate","Unique")</f>
        <v>Unique</v>
      </c>
      <c r="C4317" s="1" t="s">
        <v>8775</v>
      </c>
      <c r="D4317" s="1" t="s">
        <v>328</v>
      </c>
      <c r="E4317" s="1" t="str">
        <f t="shared" si="470"/>
        <v>Submitted</v>
      </c>
      <c r="F4317" s="1" t="s">
        <v>35</v>
      </c>
      <c r="G4317" s="1">
        <v>28</v>
      </c>
      <c r="H4317" s="1" t="s">
        <v>24</v>
      </c>
      <c r="I4317" s="1" t="s">
        <v>25</v>
      </c>
      <c r="J4317" s="1" t="s">
        <v>26</v>
      </c>
      <c r="K4317" s="4">
        <v>754736</v>
      </c>
      <c r="L4317" s="4" t="str">
        <f t="shared" si="471"/>
        <v>Submitted</v>
      </c>
      <c r="M4317" s="1">
        <v>447</v>
      </c>
      <c r="N4317" s="1" t="str">
        <f t="shared" si="472"/>
        <v>High_risk</v>
      </c>
      <c r="O4317" s="1" t="str">
        <f t="shared" si="473"/>
        <v>Excellent</v>
      </c>
      <c r="P4317" s="1" t="str">
        <f t="shared" si="474"/>
        <v>Submitted</v>
      </c>
      <c r="Q4317" s="1" t="str">
        <f t="shared" si="475"/>
        <v>Valid</v>
      </c>
      <c r="R4317" s="1" t="s">
        <v>70</v>
      </c>
      <c r="S4317" s="4">
        <v>931390</v>
      </c>
      <c r="T4317" s="1">
        <v>13.78</v>
      </c>
      <c r="U4317" s="1">
        <v>60</v>
      </c>
      <c r="V4317" s="1">
        <v>15523.17</v>
      </c>
      <c r="W4317" s="4">
        <f t="shared" si="476"/>
        <v>1069546.1833333331</v>
      </c>
      <c r="X4317" s="1" t="s">
        <v>39</v>
      </c>
      <c r="Y4317" s="1" t="s">
        <v>40</v>
      </c>
      <c r="Z4317" s="8">
        <v>49779</v>
      </c>
      <c r="AA4317" s="8" t="str">
        <f>TEXT(Table2[[#This Row],[Application_Date]],"yyy")</f>
        <v>2036</v>
      </c>
      <c r="AB4317" s="8" t="str">
        <f>TEXT(Table2[[#This Row],[Application_Date]],"mmmm")</f>
        <v>April</v>
      </c>
      <c r="AC4317" s="1" t="s">
        <v>61</v>
      </c>
      <c r="AD4317" s="1" t="s">
        <v>30</v>
      </c>
      <c r="AE4317" s="1" t="s">
        <v>66</v>
      </c>
    </row>
    <row r="4318" spans="1:31" x14ac:dyDescent="0.25">
      <c r="A4318" s="1" t="s">
        <v>8776</v>
      </c>
      <c r="B4318" s="1" t="str">
        <f>IF(COUNTIF($A$2:A4318,A4318)&gt;1,"Duplicate","Unique")</f>
        <v>Unique</v>
      </c>
      <c r="C4318" s="1" t="s">
        <v>8777</v>
      </c>
      <c r="D4318" s="1" t="s">
        <v>81</v>
      </c>
      <c r="E4318" s="1" t="str">
        <f t="shared" si="470"/>
        <v>Submitted</v>
      </c>
      <c r="F4318" s="1" t="s">
        <v>47</v>
      </c>
      <c r="G4318" s="1">
        <v>53</v>
      </c>
      <c r="H4318" s="1" t="s">
        <v>36</v>
      </c>
      <c r="I4318" s="1" t="s">
        <v>25</v>
      </c>
      <c r="J4318" s="1" t="s">
        <v>26</v>
      </c>
      <c r="K4318" s="4">
        <v>1150365</v>
      </c>
      <c r="L4318" s="4" t="str">
        <f t="shared" si="471"/>
        <v>Submitted</v>
      </c>
      <c r="M4318" s="1">
        <v>445</v>
      </c>
      <c r="N4318" s="1" t="str">
        <f t="shared" si="472"/>
        <v>High_risk</v>
      </c>
      <c r="O4318" s="1" t="str">
        <f t="shared" si="473"/>
        <v>Excellent</v>
      </c>
      <c r="P4318" s="1" t="str">
        <f t="shared" si="474"/>
        <v>Submitted</v>
      </c>
      <c r="Q4318" s="1" t="str">
        <f t="shared" si="475"/>
        <v>Valid</v>
      </c>
      <c r="R4318" s="1" t="s">
        <v>6</v>
      </c>
      <c r="S4318" s="4">
        <v>1979771</v>
      </c>
      <c r="T4318" s="1">
        <v>13.74</v>
      </c>
      <c r="U4318" s="1">
        <v>24</v>
      </c>
      <c r="V4318" s="1">
        <v>82490.460000000006</v>
      </c>
      <c r="W4318" s="4">
        <f t="shared" si="476"/>
        <v>2266837.8201863561</v>
      </c>
      <c r="X4318" s="1" t="s">
        <v>85</v>
      </c>
      <c r="Y4318" s="1" t="s">
        <v>86</v>
      </c>
      <c r="Z4318" s="8">
        <v>49780</v>
      </c>
      <c r="AA4318" s="8" t="str">
        <f>TEXT(Table2[[#This Row],[Application_Date]],"yyy")</f>
        <v>2036</v>
      </c>
      <c r="AB4318" s="8" t="str">
        <f>TEXT(Table2[[#This Row],[Application_Date]],"mmmm")</f>
        <v>April</v>
      </c>
      <c r="AC4318" s="1" t="s">
        <v>61</v>
      </c>
      <c r="AD4318" s="1" t="s">
        <v>42</v>
      </c>
      <c r="AE4318" s="1" t="s">
        <v>62</v>
      </c>
    </row>
    <row r="4319" spans="1:31" x14ac:dyDescent="0.25">
      <c r="A4319" s="1" t="s">
        <v>8778</v>
      </c>
      <c r="B4319" s="1" t="str">
        <f>IF(COUNTIF($A$2:A4319,A4319)&gt;1,"Duplicate","Unique")</f>
        <v>Unique</v>
      </c>
      <c r="C4319" s="1" t="s">
        <v>8779</v>
      </c>
      <c r="D4319" s="1" t="s">
        <v>314</v>
      </c>
      <c r="E4319" s="1" t="str">
        <f t="shared" si="470"/>
        <v>Submitted</v>
      </c>
      <c r="F4319" s="1" t="s">
        <v>35</v>
      </c>
      <c r="G4319" s="1">
        <v>55</v>
      </c>
      <c r="H4319" s="1" t="s">
        <v>36</v>
      </c>
      <c r="I4319" s="1" t="s">
        <v>25</v>
      </c>
      <c r="J4319" s="1" t="s">
        <v>37</v>
      </c>
      <c r="K4319" s="4">
        <v>1020385</v>
      </c>
      <c r="L4319" s="4" t="str">
        <f t="shared" si="471"/>
        <v>Submitted</v>
      </c>
      <c r="M4319" s="1">
        <v>878</v>
      </c>
      <c r="N4319" s="1" t="str">
        <f t="shared" si="472"/>
        <v>medium_risk</v>
      </c>
      <c r="O4319" s="1" t="str">
        <f t="shared" si="473"/>
        <v>Excellent</v>
      </c>
      <c r="P4319" s="1" t="str">
        <f t="shared" si="474"/>
        <v>Submitted</v>
      </c>
      <c r="Q4319" s="1" t="str">
        <f t="shared" si="475"/>
        <v>Valid</v>
      </c>
      <c r="R4319" s="1" t="s">
        <v>27</v>
      </c>
      <c r="S4319" s="4">
        <v>3201952</v>
      </c>
      <c r="T4319" s="1">
        <v>7.09</v>
      </c>
      <c r="U4319" s="1">
        <v>36</v>
      </c>
      <c r="V4319" s="1">
        <v>88943.11</v>
      </c>
      <c r="W4319" s="4">
        <f t="shared" si="476"/>
        <v>1891820.0776590235</v>
      </c>
      <c r="X4319" s="1" t="s">
        <v>85</v>
      </c>
      <c r="Y4319" s="1" t="s">
        <v>86</v>
      </c>
      <c r="Z4319" s="8">
        <v>49781</v>
      </c>
      <c r="AA4319" s="8" t="str">
        <f>TEXT(Table2[[#This Row],[Application_Date]],"yyy")</f>
        <v>2036</v>
      </c>
      <c r="AB4319" s="8" t="str">
        <f>TEXT(Table2[[#This Row],[Application_Date]],"mmmm")</f>
        <v>April</v>
      </c>
      <c r="AC4319" s="1" t="s">
        <v>41</v>
      </c>
      <c r="AD4319" s="1" t="s">
        <v>30</v>
      </c>
      <c r="AE4319" s="1" t="s">
        <v>62</v>
      </c>
    </row>
    <row r="4320" spans="1:31" x14ac:dyDescent="0.25">
      <c r="A4320" s="1" t="s">
        <v>8780</v>
      </c>
      <c r="B4320" s="1" t="str">
        <f>IF(COUNTIF($A$2:A4320,A4320)&gt;1,"Duplicate","Unique")</f>
        <v>Unique</v>
      </c>
      <c r="C4320" s="1" t="s">
        <v>8781</v>
      </c>
      <c r="D4320" s="1" t="s">
        <v>166</v>
      </c>
      <c r="E4320" s="1" t="str">
        <f t="shared" si="470"/>
        <v>Submitted</v>
      </c>
      <c r="F4320" s="1" t="s">
        <v>35</v>
      </c>
      <c r="G4320" s="1">
        <v>41</v>
      </c>
      <c r="H4320" s="1" t="s">
        <v>36</v>
      </c>
      <c r="I4320" s="1" t="s">
        <v>25</v>
      </c>
      <c r="J4320" s="1" t="s">
        <v>70</v>
      </c>
      <c r="K4320" s="4">
        <v>1525946</v>
      </c>
      <c r="L4320" s="4" t="str">
        <f t="shared" si="471"/>
        <v>Submitted</v>
      </c>
      <c r="M4320" s="1">
        <v>304</v>
      </c>
      <c r="N4320" s="1" t="str">
        <f t="shared" si="472"/>
        <v>High_risk</v>
      </c>
      <c r="O4320" s="1" t="str">
        <f t="shared" si="473"/>
        <v>Excellent</v>
      </c>
      <c r="P4320" s="1" t="str">
        <f t="shared" si="474"/>
        <v>Submitted</v>
      </c>
      <c r="Q4320" s="1" t="str">
        <f t="shared" si="475"/>
        <v>Valid</v>
      </c>
      <c r="R4320" s="1" t="s">
        <v>38</v>
      </c>
      <c r="S4320" s="4">
        <v>1181891</v>
      </c>
      <c r="T4320" s="1">
        <v>18.78</v>
      </c>
      <c r="U4320" s="1">
        <v>120</v>
      </c>
      <c r="V4320" s="1">
        <v>9849.09</v>
      </c>
      <c r="W4320" s="4">
        <f t="shared" si="476"/>
        <v>1849659.4150000003</v>
      </c>
      <c r="X4320" s="1" t="s">
        <v>105</v>
      </c>
      <c r="Y4320" s="1" t="s">
        <v>106</v>
      </c>
      <c r="Z4320" s="8">
        <v>49782</v>
      </c>
      <c r="AA4320" s="8" t="str">
        <f>TEXT(Table2[[#This Row],[Application_Date]],"yyy")</f>
        <v>2036</v>
      </c>
      <c r="AB4320" s="8" t="str">
        <f>TEXT(Table2[[#This Row],[Application_Date]],"mmmm")</f>
        <v>April</v>
      </c>
      <c r="AC4320" s="1" t="s">
        <v>61</v>
      </c>
      <c r="AD4320" s="1" t="s">
        <v>30</v>
      </c>
      <c r="AE4320" s="1" t="s">
        <v>62</v>
      </c>
    </row>
    <row r="4321" spans="1:31" x14ac:dyDescent="0.25">
      <c r="A4321" s="1" t="s">
        <v>8782</v>
      </c>
      <c r="B4321" s="1" t="str">
        <f>IF(COUNTIF($A$2:A4321,A4321)&gt;1,"Duplicate","Unique")</f>
        <v>Unique</v>
      </c>
      <c r="C4321" s="1" t="s">
        <v>8783</v>
      </c>
      <c r="D4321" s="1" t="s">
        <v>46</v>
      </c>
      <c r="E4321" s="1" t="str">
        <f t="shared" si="470"/>
        <v>Submitted</v>
      </c>
      <c r="F4321" s="1" t="s">
        <v>47</v>
      </c>
      <c r="G4321" s="1">
        <v>65</v>
      </c>
      <c r="H4321" s="1" t="s">
        <v>36</v>
      </c>
      <c r="I4321" s="1" t="s">
        <v>25</v>
      </c>
      <c r="J4321" s="1" t="s">
        <v>26</v>
      </c>
      <c r="K4321" s="4">
        <v>1312294</v>
      </c>
      <c r="L4321" s="4" t="str">
        <f t="shared" si="471"/>
        <v>Submitted</v>
      </c>
      <c r="M4321" s="1">
        <v>422</v>
      </c>
      <c r="N4321" s="1" t="str">
        <f t="shared" si="472"/>
        <v>High_risk</v>
      </c>
      <c r="O4321" s="1" t="str">
        <f t="shared" si="473"/>
        <v>Excellent</v>
      </c>
      <c r="P4321" s="1" t="str">
        <f t="shared" si="474"/>
        <v>Submitted</v>
      </c>
      <c r="Q4321" s="1" t="str">
        <f t="shared" si="475"/>
        <v>Valid</v>
      </c>
      <c r="R4321" s="1" t="s">
        <v>82</v>
      </c>
      <c r="S4321" s="4">
        <v>4180962</v>
      </c>
      <c r="T4321" s="1">
        <v>8.57</v>
      </c>
      <c r="U4321" s="1">
        <v>180</v>
      </c>
      <c r="V4321" s="1">
        <v>23227.57</v>
      </c>
      <c r="W4321" s="4">
        <f t="shared" si="476"/>
        <v>2985903.6950000003</v>
      </c>
      <c r="X4321" s="1" t="s">
        <v>105</v>
      </c>
      <c r="Y4321" s="1" t="s">
        <v>106</v>
      </c>
      <c r="Z4321" s="8">
        <v>49783</v>
      </c>
      <c r="AA4321" s="8" t="str">
        <f>TEXT(Table2[[#This Row],[Application_Date]],"yyy")</f>
        <v>2036</v>
      </c>
      <c r="AB4321" s="8" t="str">
        <f>TEXT(Table2[[#This Row],[Application_Date]],"mmmm")</f>
        <v>April</v>
      </c>
      <c r="AC4321" s="1" t="s">
        <v>61</v>
      </c>
      <c r="AD4321" s="1" t="s">
        <v>42</v>
      </c>
      <c r="AE4321" s="1" t="s">
        <v>62</v>
      </c>
    </row>
    <row r="4322" spans="1:31" x14ac:dyDescent="0.25">
      <c r="A4322" s="1" t="s">
        <v>8784</v>
      </c>
      <c r="B4322" s="1" t="str">
        <f>IF(COUNTIF($A$2:A4322,A4322)&gt;1,"Duplicate","Unique")</f>
        <v>Unique</v>
      </c>
      <c r="C4322" s="1" t="s">
        <v>8785</v>
      </c>
      <c r="D4322" s="1" t="s">
        <v>229</v>
      </c>
      <c r="E4322" s="1" t="str">
        <f t="shared" si="470"/>
        <v>Submitted</v>
      </c>
      <c r="F4322" s="1" t="s">
        <v>35</v>
      </c>
      <c r="G4322" s="1">
        <v>52</v>
      </c>
      <c r="H4322" s="1" t="s">
        <v>24</v>
      </c>
      <c r="I4322" s="1" t="s">
        <v>48</v>
      </c>
      <c r="J4322" s="1" t="s">
        <v>37</v>
      </c>
      <c r="K4322" s="4">
        <v>1015890</v>
      </c>
      <c r="L4322" s="4" t="str">
        <f t="shared" si="471"/>
        <v>Submitted</v>
      </c>
      <c r="M4322" s="1">
        <v>388</v>
      </c>
      <c r="N4322" s="1" t="str">
        <f t="shared" si="472"/>
        <v>High_risk</v>
      </c>
      <c r="O4322" s="1" t="str">
        <f t="shared" si="473"/>
        <v>Excellent</v>
      </c>
      <c r="P4322" s="1" t="str">
        <f t="shared" si="474"/>
        <v>Submitted</v>
      </c>
      <c r="Q4322" s="1" t="str">
        <f t="shared" si="475"/>
        <v>Valid</v>
      </c>
      <c r="R4322" s="1" t="s">
        <v>27</v>
      </c>
      <c r="S4322" s="4">
        <v>4509934</v>
      </c>
      <c r="T4322" s="1">
        <v>14.3</v>
      </c>
      <c r="U4322" s="1">
        <v>12</v>
      </c>
      <c r="V4322" s="1">
        <v>375827.83</v>
      </c>
      <c r="W4322" s="4">
        <f t="shared" si="476"/>
        <v>5374775.6055777818</v>
      </c>
      <c r="X4322" s="1" t="s">
        <v>105</v>
      </c>
      <c r="Y4322" s="1" t="s">
        <v>106</v>
      </c>
      <c r="Z4322" s="8">
        <v>49784</v>
      </c>
      <c r="AA4322" s="8" t="str">
        <f>TEXT(Table2[[#This Row],[Application_Date]],"yyy")</f>
        <v>2036</v>
      </c>
      <c r="AB4322" s="8" t="str">
        <f>TEXT(Table2[[#This Row],[Application_Date]],"mmmm")</f>
        <v>April</v>
      </c>
      <c r="AC4322" s="1" t="s">
        <v>61</v>
      </c>
      <c r="AD4322" s="1" t="s">
        <v>42</v>
      </c>
      <c r="AE4322" s="1" t="s">
        <v>62</v>
      </c>
    </row>
    <row r="4323" spans="1:31" x14ac:dyDescent="0.25">
      <c r="A4323" s="1" t="s">
        <v>8786</v>
      </c>
      <c r="B4323" s="1" t="str">
        <f>IF(COUNTIF($A$2:A4323,A4323)&gt;1,"Duplicate","Unique")</f>
        <v>Unique</v>
      </c>
      <c r="C4323" s="1" t="s">
        <v>8787</v>
      </c>
      <c r="D4323" s="1" t="s">
        <v>217</v>
      </c>
      <c r="E4323" s="1" t="str">
        <f t="shared" si="470"/>
        <v>Submitted</v>
      </c>
      <c r="F4323" s="1" t="s">
        <v>47</v>
      </c>
      <c r="G4323" s="1">
        <v>56</v>
      </c>
      <c r="H4323" s="1" t="s">
        <v>24</v>
      </c>
      <c r="I4323" s="1" t="s">
        <v>25</v>
      </c>
      <c r="J4323" s="1" t="s">
        <v>49</v>
      </c>
      <c r="K4323" s="4">
        <v>2014553</v>
      </c>
      <c r="L4323" s="4" t="str">
        <f t="shared" si="471"/>
        <v>Submitted</v>
      </c>
      <c r="M4323" s="1">
        <v>440</v>
      </c>
      <c r="N4323" s="1" t="str">
        <f t="shared" si="472"/>
        <v>High_risk</v>
      </c>
      <c r="O4323" s="1" t="str">
        <f t="shared" si="473"/>
        <v>Excellent</v>
      </c>
      <c r="P4323" s="1" t="str">
        <f t="shared" si="474"/>
        <v>Submitted</v>
      </c>
      <c r="Q4323" s="1" t="str">
        <f t="shared" si="475"/>
        <v>Valid</v>
      </c>
      <c r="R4323" s="1" t="s">
        <v>27</v>
      </c>
      <c r="S4323" s="4">
        <v>2246937</v>
      </c>
      <c r="T4323" s="1">
        <v>17.170000000000002</v>
      </c>
      <c r="U4323" s="1">
        <v>36</v>
      </c>
      <c r="V4323" s="1">
        <v>62414.92</v>
      </c>
      <c r="W4323" s="4">
        <f t="shared" si="476"/>
        <v>3214992.3575000423</v>
      </c>
      <c r="X4323" s="1" t="s">
        <v>105</v>
      </c>
      <c r="Y4323" s="1" t="s">
        <v>106</v>
      </c>
      <c r="Z4323" s="8">
        <v>49785</v>
      </c>
      <c r="AA4323" s="8" t="str">
        <f>TEXT(Table2[[#This Row],[Application_Date]],"yyy")</f>
        <v>2036</v>
      </c>
      <c r="AB4323" s="8" t="str">
        <f>TEXT(Table2[[#This Row],[Application_Date]],"mmmm")</f>
        <v>April</v>
      </c>
      <c r="AC4323" s="1" t="s">
        <v>61</v>
      </c>
      <c r="AD4323" s="1" t="s">
        <v>30</v>
      </c>
      <c r="AE4323" s="1" t="s">
        <v>31</v>
      </c>
    </row>
    <row r="4324" spans="1:31" x14ac:dyDescent="0.25">
      <c r="A4324" s="1" t="s">
        <v>8788</v>
      </c>
      <c r="B4324" s="1" t="str">
        <f>IF(COUNTIF($A$2:A4324,A4324)&gt;1,"Duplicate","Unique")</f>
        <v>Unique</v>
      </c>
      <c r="C4324" s="1" t="s">
        <v>8789</v>
      </c>
      <c r="D4324" s="1">
        <v>0</v>
      </c>
      <c r="E4324" s="1" t="str">
        <f t="shared" si="470"/>
        <v>Submitted</v>
      </c>
      <c r="F4324" s="1" t="s">
        <v>47</v>
      </c>
      <c r="G4324" s="1">
        <v>32</v>
      </c>
      <c r="H4324" s="1" t="s">
        <v>36</v>
      </c>
      <c r="I4324" s="1" t="s">
        <v>25</v>
      </c>
      <c r="J4324" s="1" t="s">
        <v>70</v>
      </c>
      <c r="K4324" s="4">
        <v>2402503</v>
      </c>
      <c r="L4324" s="4" t="str">
        <f t="shared" si="471"/>
        <v>Submitted</v>
      </c>
      <c r="M4324" s="1">
        <v>789</v>
      </c>
      <c r="N4324" s="1" t="str">
        <f t="shared" si="472"/>
        <v>medium_risk</v>
      </c>
      <c r="O4324" s="1" t="str">
        <f t="shared" si="473"/>
        <v>Excellent</v>
      </c>
      <c r="P4324" s="1" t="str">
        <f t="shared" si="474"/>
        <v>Submitted</v>
      </c>
      <c r="Q4324" s="1" t="str">
        <f t="shared" si="475"/>
        <v>Valid</v>
      </c>
      <c r="R4324" s="1" t="s">
        <v>27</v>
      </c>
      <c r="S4324" s="4">
        <v>342498</v>
      </c>
      <c r="T4324" s="1">
        <v>15.93</v>
      </c>
      <c r="U4324" s="1">
        <v>180</v>
      </c>
      <c r="V4324" s="1">
        <v>1902.77</v>
      </c>
      <c r="W4324" s="4">
        <f t="shared" si="476"/>
        <v>454666.09499999997</v>
      </c>
      <c r="X4324" s="1" t="s">
        <v>105</v>
      </c>
      <c r="Y4324" s="1" t="s">
        <v>106</v>
      </c>
      <c r="Z4324" s="8">
        <v>49786</v>
      </c>
      <c r="AA4324" s="8" t="str">
        <f>TEXT(Table2[[#This Row],[Application_Date]],"yyy")</f>
        <v>2036</v>
      </c>
      <c r="AB4324" s="8" t="str">
        <f>TEXT(Table2[[#This Row],[Application_Date]],"mmmm")</f>
        <v>April</v>
      </c>
      <c r="AC4324" s="1" t="s">
        <v>61</v>
      </c>
      <c r="AD4324" s="1" t="s">
        <v>42</v>
      </c>
      <c r="AE4324" s="1" t="s">
        <v>31</v>
      </c>
    </row>
    <row r="4325" spans="1:31" x14ac:dyDescent="0.25">
      <c r="A4325" s="1" t="s">
        <v>8790</v>
      </c>
      <c r="B4325" s="1" t="str">
        <f>IF(COUNTIF($A$2:A4325,A4325)&gt;1,"Duplicate","Unique")</f>
        <v>Unique</v>
      </c>
      <c r="C4325" s="1" t="s">
        <v>8791</v>
      </c>
      <c r="D4325" s="1" t="s">
        <v>99</v>
      </c>
      <c r="E4325" s="1" t="str">
        <f t="shared" si="470"/>
        <v>Submitted</v>
      </c>
      <c r="F4325" s="1" t="s">
        <v>35</v>
      </c>
      <c r="G4325" s="1">
        <v>26</v>
      </c>
      <c r="H4325" s="1" t="s">
        <v>24</v>
      </c>
      <c r="I4325" s="1" t="s">
        <v>25</v>
      </c>
      <c r="J4325" s="1" t="s">
        <v>26</v>
      </c>
      <c r="K4325" s="4">
        <v>1155334</v>
      </c>
      <c r="L4325" s="4" t="str">
        <f t="shared" si="471"/>
        <v>Submitted</v>
      </c>
      <c r="M4325" s="1">
        <v>509</v>
      </c>
      <c r="N4325" s="1" t="str">
        <f t="shared" si="472"/>
        <v>High_risk</v>
      </c>
      <c r="O4325" s="1" t="str">
        <f t="shared" si="473"/>
        <v>Excellent</v>
      </c>
      <c r="P4325" s="1" t="str">
        <f t="shared" si="474"/>
        <v>Submitted</v>
      </c>
      <c r="Q4325" s="1" t="str">
        <f t="shared" si="475"/>
        <v>Valid</v>
      </c>
      <c r="R4325" s="1" t="s">
        <v>82</v>
      </c>
      <c r="S4325" s="4">
        <v>534657</v>
      </c>
      <c r="T4325" s="1">
        <v>14.22</v>
      </c>
      <c r="U4325" s="1">
        <v>180</v>
      </c>
      <c r="V4325" s="1">
        <v>2970.32</v>
      </c>
      <c r="W4325" s="4">
        <f t="shared" si="476"/>
        <v>633568.54500000004</v>
      </c>
      <c r="X4325" s="1" t="s">
        <v>85</v>
      </c>
      <c r="Y4325" s="1" t="s">
        <v>86</v>
      </c>
      <c r="Z4325" s="8">
        <v>49787</v>
      </c>
      <c r="AA4325" s="8" t="str">
        <f>TEXT(Table2[[#This Row],[Application_Date]],"yyy")</f>
        <v>2036</v>
      </c>
      <c r="AB4325" s="8" t="str">
        <f>TEXT(Table2[[#This Row],[Application_Date]],"mmmm")</f>
        <v>April</v>
      </c>
      <c r="AC4325" s="1" t="s">
        <v>61</v>
      </c>
      <c r="AD4325" s="1" t="s">
        <v>42</v>
      </c>
      <c r="AE4325" s="1" t="s">
        <v>43</v>
      </c>
    </row>
    <row r="4326" spans="1:31" x14ac:dyDescent="0.25">
      <c r="A4326" s="1" t="s">
        <v>8792</v>
      </c>
      <c r="B4326" s="1" t="str">
        <f>IF(COUNTIF($A$2:A4326,A4326)&gt;1,"Duplicate","Unique")</f>
        <v>Unique</v>
      </c>
      <c r="C4326" s="1" t="s">
        <v>8793</v>
      </c>
      <c r="D4326" s="1" t="s">
        <v>65</v>
      </c>
      <c r="E4326" s="1" t="str">
        <f t="shared" si="470"/>
        <v>Submitted</v>
      </c>
      <c r="F4326" s="1" t="s">
        <v>35</v>
      </c>
      <c r="G4326" s="1">
        <v>27</v>
      </c>
      <c r="H4326" s="1" t="s">
        <v>24</v>
      </c>
      <c r="I4326" s="1" t="s">
        <v>25</v>
      </c>
      <c r="J4326" s="1" t="s">
        <v>70</v>
      </c>
      <c r="K4326" s="4">
        <v>0</v>
      </c>
      <c r="L4326" s="4" t="str">
        <f t="shared" si="471"/>
        <v>Submitted</v>
      </c>
      <c r="M4326" s="1">
        <v>622</v>
      </c>
      <c r="N4326" s="1" t="str">
        <f t="shared" si="472"/>
        <v>low_risk</v>
      </c>
      <c r="O4326" s="1" t="str">
        <f t="shared" si="473"/>
        <v>Excellent</v>
      </c>
      <c r="P4326" s="1" t="str">
        <f t="shared" si="474"/>
        <v>Submitted</v>
      </c>
      <c r="Q4326" s="1" t="str">
        <f t="shared" si="475"/>
        <v>Valid</v>
      </c>
      <c r="R4326" s="1" t="s">
        <v>6</v>
      </c>
      <c r="S4326" s="4">
        <v>515271</v>
      </c>
      <c r="T4326" s="1">
        <v>16.23</v>
      </c>
      <c r="U4326" s="1">
        <v>36</v>
      </c>
      <c r="V4326" s="1">
        <v>14313.08</v>
      </c>
      <c r="W4326" s="4">
        <f t="shared" si="476"/>
        <v>696904.02750002942</v>
      </c>
      <c r="X4326" s="1" t="s">
        <v>39</v>
      </c>
      <c r="Y4326" s="1" t="s">
        <v>40</v>
      </c>
      <c r="Z4326" s="8">
        <v>49788</v>
      </c>
      <c r="AA4326" s="8" t="str">
        <f>TEXT(Table2[[#This Row],[Application_Date]],"yyy")</f>
        <v>2036</v>
      </c>
      <c r="AB4326" s="8" t="str">
        <f>TEXT(Table2[[#This Row],[Application_Date]],"mmmm")</f>
        <v>April</v>
      </c>
      <c r="AC4326" s="1" t="s">
        <v>52</v>
      </c>
      <c r="AD4326" s="1" t="s">
        <v>30</v>
      </c>
      <c r="AE4326" s="1" t="s">
        <v>62</v>
      </c>
    </row>
    <row r="4327" spans="1:31" x14ac:dyDescent="0.25">
      <c r="A4327" s="1" t="s">
        <v>8794</v>
      </c>
      <c r="B4327" s="1" t="str">
        <f>IF(COUNTIF($A$2:A4327,A4327)&gt;1,"Duplicate","Unique")</f>
        <v>Unique</v>
      </c>
      <c r="C4327" s="1" t="s">
        <v>8795</v>
      </c>
      <c r="D4327" s="1" t="s">
        <v>433</v>
      </c>
      <c r="E4327" s="1" t="str">
        <f t="shared" si="470"/>
        <v>Submitted</v>
      </c>
      <c r="F4327" s="1" t="s">
        <v>35</v>
      </c>
      <c r="G4327" s="1">
        <v>29</v>
      </c>
      <c r="H4327" s="1" t="s">
        <v>36</v>
      </c>
      <c r="I4327" s="1" t="s">
        <v>48</v>
      </c>
      <c r="J4327" s="1" t="s">
        <v>26</v>
      </c>
      <c r="K4327" s="4">
        <v>673261</v>
      </c>
      <c r="L4327" s="4" t="str">
        <f t="shared" si="471"/>
        <v>Submitted</v>
      </c>
      <c r="M4327" s="1">
        <v>614</v>
      </c>
      <c r="N4327" s="1" t="str">
        <f t="shared" si="472"/>
        <v>low_risk</v>
      </c>
      <c r="O4327" s="1" t="str">
        <f t="shared" si="473"/>
        <v>Excellent</v>
      </c>
      <c r="P4327" s="1" t="str">
        <f t="shared" si="474"/>
        <v>Submitted</v>
      </c>
      <c r="Q4327" s="1" t="str">
        <f t="shared" si="475"/>
        <v>Valid</v>
      </c>
      <c r="R4327" s="1" t="s">
        <v>70</v>
      </c>
      <c r="S4327" s="4">
        <v>3555825</v>
      </c>
      <c r="T4327" s="1">
        <v>18.2</v>
      </c>
      <c r="U4327" s="1">
        <v>12</v>
      </c>
      <c r="V4327" s="1">
        <v>296318.75</v>
      </c>
      <c r="W4327" s="4">
        <f t="shared" si="476"/>
        <v>5393084.7966202619</v>
      </c>
      <c r="X4327" s="1" t="s">
        <v>59</v>
      </c>
      <c r="Y4327" s="1" t="s">
        <v>60</v>
      </c>
      <c r="Z4327" s="8">
        <v>49789</v>
      </c>
      <c r="AA4327" s="8" t="str">
        <f>TEXT(Table2[[#This Row],[Application_Date]],"yyy")</f>
        <v>2036</v>
      </c>
      <c r="AB4327" s="8" t="str">
        <f>TEXT(Table2[[#This Row],[Application_Date]],"mmmm")</f>
        <v>April</v>
      </c>
      <c r="AC4327" s="1" t="s">
        <v>61</v>
      </c>
      <c r="AD4327" s="1" t="s">
        <v>42</v>
      </c>
      <c r="AE4327" s="1" t="s">
        <v>66</v>
      </c>
    </row>
    <row r="4328" spans="1:31" x14ac:dyDescent="0.25">
      <c r="A4328" s="1" t="s">
        <v>8796</v>
      </c>
      <c r="B4328" s="1" t="str">
        <f>IF(COUNTIF($A$2:A4328,A4328)&gt;1,"Duplicate","Unique")</f>
        <v>Unique</v>
      </c>
      <c r="C4328" s="1" t="s">
        <v>8797</v>
      </c>
      <c r="D4328" s="1" t="s">
        <v>163</v>
      </c>
      <c r="E4328" s="1" t="str">
        <f t="shared" si="470"/>
        <v>Submitted</v>
      </c>
      <c r="F4328" s="1" t="s">
        <v>35</v>
      </c>
      <c r="G4328" s="1">
        <v>62</v>
      </c>
      <c r="H4328" s="1" t="s">
        <v>36</v>
      </c>
      <c r="I4328" s="1" t="s">
        <v>48</v>
      </c>
      <c r="J4328" s="1" t="s">
        <v>49</v>
      </c>
      <c r="K4328" s="4">
        <v>768249</v>
      </c>
      <c r="L4328" s="4" t="str">
        <f t="shared" si="471"/>
        <v>Submitted</v>
      </c>
      <c r="M4328" s="1">
        <v>393</v>
      </c>
      <c r="N4328" s="1" t="str">
        <f t="shared" si="472"/>
        <v>High_risk</v>
      </c>
      <c r="O4328" s="1" t="str">
        <f t="shared" si="473"/>
        <v>Excellent</v>
      </c>
      <c r="P4328" s="1" t="str">
        <f t="shared" si="474"/>
        <v>Submitted</v>
      </c>
      <c r="Q4328" s="1" t="str">
        <f t="shared" si="475"/>
        <v>Valid</v>
      </c>
      <c r="R4328" s="1" t="s">
        <v>82</v>
      </c>
      <c r="S4328" s="4">
        <v>0</v>
      </c>
      <c r="T4328" s="1">
        <v>14.61</v>
      </c>
      <c r="U4328" s="1">
        <v>24</v>
      </c>
      <c r="V4328" s="1">
        <v>10416.67</v>
      </c>
      <c r="W4328" s="4">
        <f t="shared" si="476"/>
        <v>0</v>
      </c>
      <c r="X4328" s="1" t="s">
        <v>50</v>
      </c>
      <c r="Y4328" s="1" t="s">
        <v>51</v>
      </c>
      <c r="Z4328" s="8">
        <v>49790</v>
      </c>
      <c r="AA4328" s="8" t="str">
        <f>TEXT(Table2[[#This Row],[Application_Date]],"yyy")</f>
        <v>2036</v>
      </c>
      <c r="AB4328" s="8" t="str">
        <f>TEXT(Table2[[#This Row],[Application_Date]],"mmmm")</f>
        <v>April</v>
      </c>
      <c r="AC4328" s="1" t="s">
        <v>61</v>
      </c>
      <c r="AD4328" s="1" t="s">
        <v>30</v>
      </c>
      <c r="AE4328" s="1" t="s">
        <v>62</v>
      </c>
    </row>
    <row r="4329" spans="1:31" x14ac:dyDescent="0.25">
      <c r="A4329" s="1" t="s">
        <v>8798</v>
      </c>
      <c r="B4329" s="1" t="str">
        <f>IF(COUNTIF($A$2:A4329,A4329)&gt;1,"Duplicate","Unique")</f>
        <v>Unique</v>
      </c>
      <c r="C4329" s="1" t="s">
        <v>8799</v>
      </c>
      <c r="D4329" s="1" t="s">
        <v>160</v>
      </c>
      <c r="E4329" s="1" t="str">
        <f t="shared" si="470"/>
        <v>Submitted</v>
      </c>
      <c r="F4329" s="1" t="s">
        <v>47</v>
      </c>
      <c r="G4329" s="1">
        <v>30</v>
      </c>
      <c r="H4329" s="1" t="s">
        <v>24</v>
      </c>
      <c r="I4329" s="1" t="s">
        <v>25</v>
      </c>
      <c r="J4329" s="1" t="s">
        <v>70</v>
      </c>
      <c r="K4329" s="4">
        <v>442703</v>
      </c>
      <c r="L4329" s="4" t="str">
        <f t="shared" si="471"/>
        <v>Submitted</v>
      </c>
      <c r="M4329" s="1">
        <v>623</v>
      </c>
      <c r="N4329" s="1" t="str">
        <f t="shared" si="472"/>
        <v>low_risk</v>
      </c>
      <c r="O4329" s="1" t="str">
        <f t="shared" si="473"/>
        <v>Excellent</v>
      </c>
      <c r="P4329" s="1" t="str">
        <f t="shared" si="474"/>
        <v>Submitted</v>
      </c>
      <c r="Q4329" s="1" t="str">
        <f t="shared" si="475"/>
        <v>Valid</v>
      </c>
      <c r="R4329" s="1" t="s">
        <v>82</v>
      </c>
      <c r="S4329" s="4">
        <v>2018421</v>
      </c>
      <c r="T4329" s="1">
        <v>17.079999999999998</v>
      </c>
      <c r="U4329" s="1">
        <v>120</v>
      </c>
      <c r="V4329" s="1">
        <v>16820.169999999998</v>
      </c>
      <c r="W4329" s="4">
        <f t="shared" si="476"/>
        <v>2872885.8899999997</v>
      </c>
      <c r="X4329" s="1" t="s">
        <v>50</v>
      </c>
      <c r="Y4329" s="1" t="s">
        <v>51</v>
      </c>
      <c r="Z4329" s="8">
        <v>49791</v>
      </c>
      <c r="AA4329" s="8" t="str">
        <f>TEXT(Table2[[#This Row],[Application_Date]],"yyy")</f>
        <v>2036</v>
      </c>
      <c r="AB4329" s="8" t="str">
        <f>TEXT(Table2[[#This Row],[Application_Date]],"mmmm")</f>
        <v>April</v>
      </c>
      <c r="AC4329" s="1" t="s">
        <v>61</v>
      </c>
      <c r="AD4329" s="1" t="s">
        <v>30</v>
      </c>
      <c r="AE4329" s="1" t="s">
        <v>62</v>
      </c>
    </row>
    <row r="4330" spans="1:31" x14ac:dyDescent="0.25">
      <c r="A4330" s="1" t="s">
        <v>8800</v>
      </c>
      <c r="B4330" s="1" t="str">
        <f>IF(COUNTIF($A$2:A4330,A4330)&gt;1,"Duplicate","Unique")</f>
        <v>Unique</v>
      </c>
      <c r="C4330" s="1" t="s">
        <v>8801</v>
      </c>
      <c r="D4330" s="1" t="s">
        <v>34</v>
      </c>
      <c r="E4330" s="1" t="str">
        <f t="shared" si="470"/>
        <v>Submitted</v>
      </c>
      <c r="F4330" s="1" t="s">
        <v>47</v>
      </c>
      <c r="G4330" s="1">
        <v>26</v>
      </c>
      <c r="H4330" s="1" t="s">
        <v>36</v>
      </c>
      <c r="I4330" s="1" t="s">
        <v>25</v>
      </c>
      <c r="J4330" s="1" t="s">
        <v>70</v>
      </c>
      <c r="K4330" s="4">
        <v>2153919</v>
      </c>
      <c r="L4330" s="4" t="str">
        <f t="shared" si="471"/>
        <v>Submitted</v>
      </c>
      <c r="M4330" s="1">
        <v>383</v>
      </c>
      <c r="N4330" s="1" t="str">
        <f t="shared" si="472"/>
        <v>High_risk</v>
      </c>
      <c r="O4330" s="1" t="str">
        <f t="shared" si="473"/>
        <v>Excellent</v>
      </c>
      <c r="P4330" s="1" t="str">
        <f t="shared" si="474"/>
        <v>Submitted</v>
      </c>
      <c r="Q4330" s="1" t="str">
        <f t="shared" si="475"/>
        <v>Valid</v>
      </c>
      <c r="R4330" s="1" t="s">
        <v>27</v>
      </c>
      <c r="S4330" s="4">
        <v>884441</v>
      </c>
      <c r="T4330" s="1">
        <v>16.34</v>
      </c>
      <c r="U4330" s="1">
        <v>12</v>
      </c>
      <c r="V4330" s="1">
        <v>73703.42</v>
      </c>
      <c r="W4330" s="4">
        <f t="shared" si="476"/>
        <v>1204353.8348649323</v>
      </c>
      <c r="X4330" s="1" t="s">
        <v>85</v>
      </c>
      <c r="Y4330" s="1" t="s">
        <v>86</v>
      </c>
      <c r="Z4330" s="8">
        <v>49792</v>
      </c>
      <c r="AA4330" s="8" t="str">
        <f>TEXT(Table2[[#This Row],[Application_Date]],"yyy")</f>
        <v>2036</v>
      </c>
      <c r="AB4330" s="8" t="str">
        <f>TEXT(Table2[[#This Row],[Application_Date]],"mmmm")</f>
        <v>April</v>
      </c>
      <c r="AC4330" s="1" t="s">
        <v>52</v>
      </c>
      <c r="AD4330" s="1" t="s">
        <v>30</v>
      </c>
      <c r="AE4330" s="1" t="s">
        <v>31</v>
      </c>
    </row>
    <row r="4331" spans="1:31" x14ac:dyDescent="0.25">
      <c r="A4331" s="1" t="s">
        <v>8802</v>
      </c>
      <c r="B4331" s="1" t="str">
        <f>IF(COUNTIF($A$2:A4331,A4331)&gt;1,"Duplicate","Unique")</f>
        <v>Unique</v>
      </c>
      <c r="C4331" s="1" t="s">
        <v>8803</v>
      </c>
      <c r="D4331" s="1" t="s">
        <v>183</v>
      </c>
      <c r="E4331" s="1" t="str">
        <f t="shared" si="470"/>
        <v>Submitted</v>
      </c>
      <c r="F4331" s="1" t="s">
        <v>35</v>
      </c>
      <c r="G4331" s="1">
        <v>19</v>
      </c>
      <c r="H4331" s="1" t="s">
        <v>24</v>
      </c>
      <c r="I4331" s="1" t="s">
        <v>25</v>
      </c>
      <c r="J4331" s="1" t="s">
        <v>37</v>
      </c>
      <c r="K4331" s="4">
        <v>1799067</v>
      </c>
      <c r="L4331" s="4" t="str">
        <f t="shared" si="471"/>
        <v>Submitted</v>
      </c>
      <c r="M4331" s="1">
        <v>445</v>
      </c>
      <c r="N4331" s="1" t="str">
        <f t="shared" si="472"/>
        <v>High_risk</v>
      </c>
      <c r="O4331" s="1" t="str">
        <f t="shared" si="473"/>
        <v>Excellent</v>
      </c>
      <c r="P4331" s="1" t="str">
        <f t="shared" si="474"/>
        <v>Submitted</v>
      </c>
      <c r="Q4331" s="1" t="str">
        <f t="shared" si="475"/>
        <v>Valid</v>
      </c>
      <c r="R4331" s="1" t="s">
        <v>82</v>
      </c>
      <c r="S4331" s="4">
        <v>3375054</v>
      </c>
      <c r="T4331" s="1">
        <v>7.01</v>
      </c>
      <c r="U4331" s="1">
        <v>60</v>
      </c>
      <c r="V4331" s="1">
        <v>56250.9</v>
      </c>
      <c r="W4331" s="4">
        <f t="shared" si="476"/>
        <v>1971594.0450020265</v>
      </c>
      <c r="X4331" s="1" t="s">
        <v>50</v>
      </c>
      <c r="Y4331" s="1" t="s">
        <v>51</v>
      </c>
      <c r="Z4331" s="8">
        <v>49793</v>
      </c>
      <c r="AA4331" s="8" t="str">
        <f>TEXT(Table2[[#This Row],[Application_Date]],"yyy")</f>
        <v>2036</v>
      </c>
      <c r="AB4331" s="8" t="str">
        <f>TEXT(Table2[[#This Row],[Application_Date]],"mmmm")</f>
        <v>April</v>
      </c>
      <c r="AC4331" s="1" t="s">
        <v>61</v>
      </c>
      <c r="AD4331" s="1" t="s">
        <v>42</v>
      </c>
      <c r="AE4331" s="1" t="s">
        <v>66</v>
      </c>
    </row>
    <row r="4332" spans="1:31" x14ac:dyDescent="0.25">
      <c r="A4332" s="1" t="s">
        <v>8804</v>
      </c>
      <c r="B4332" s="1" t="str">
        <f>IF(COUNTIF($A$2:A4332,A4332)&gt;1,"Duplicate","Unique")</f>
        <v>Unique</v>
      </c>
      <c r="C4332" s="1" t="s">
        <v>8805</v>
      </c>
      <c r="D4332" s="1" t="s">
        <v>46</v>
      </c>
      <c r="E4332" s="1" t="str">
        <f t="shared" si="470"/>
        <v>Submitted</v>
      </c>
      <c r="F4332" s="1" t="s">
        <v>35</v>
      </c>
      <c r="G4332" s="1">
        <v>42</v>
      </c>
      <c r="H4332" s="1" t="s">
        <v>24</v>
      </c>
      <c r="I4332" s="1" t="s">
        <v>48</v>
      </c>
      <c r="J4332" s="1" t="s">
        <v>49</v>
      </c>
      <c r="K4332" s="4">
        <v>1557940</v>
      </c>
      <c r="L4332" s="4" t="str">
        <f t="shared" si="471"/>
        <v>Submitted</v>
      </c>
      <c r="M4332" s="1">
        <v>502</v>
      </c>
      <c r="N4332" s="1" t="str">
        <f t="shared" si="472"/>
        <v>High_risk</v>
      </c>
      <c r="O4332" s="1" t="str">
        <f t="shared" si="473"/>
        <v>Excellent</v>
      </c>
      <c r="P4332" s="1" t="str">
        <f t="shared" si="474"/>
        <v>Submitted</v>
      </c>
      <c r="Q4332" s="1" t="str">
        <f t="shared" si="475"/>
        <v>Valid</v>
      </c>
      <c r="R4332" s="1" t="s">
        <v>27</v>
      </c>
      <c r="S4332" s="4">
        <v>4133212</v>
      </c>
      <c r="T4332" s="1">
        <v>7.35</v>
      </c>
      <c r="U4332" s="1">
        <v>180</v>
      </c>
      <c r="V4332" s="1">
        <v>22962.29</v>
      </c>
      <c r="W4332" s="4">
        <f t="shared" si="476"/>
        <v>2531592.3499999996</v>
      </c>
      <c r="X4332" s="1" t="s">
        <v>95</v>
      </c>
      <c r="Y4332" s="1" t="s">
        <v>96</v>
      </c>
      <c r="Z4332" s="8">
        <v>49794</v>
      </c>
      <c r="AA4332" s="8" t="str">
        <f>TEXT(Table2[[#This Row],[Application_Date]],"yyy")</f>
        <v>2036</v>
      </c>
      <c r="AB4332" s="8" t="str">
        <f>TEXT(Table2[[#This Row],[Application_Date]],"mmmm")</f>
        <v>April</v>
      </c>
      <c r="AC4332" s="1" t="s">
        <v>61</v>
      </c>
      <c r="AD4332" s="1" t="s">
        <v>42</v>
      </c>
      <c r="AE4332" s="1" t="s">
        <v>31</v>
      </c>
    </row>
    <row r="4333" spans="1:31" x14ac:dyDescent="0.25">
      <c r="A4333" s="1" t="s">
        <v>8806</v>
      </c>
      <c r="B4333" s="1" t="str">
        <f>IF(COUNTIF($A$2:A4333,A4333)&gt;1,"Duplicate","Unique")</f>
        <v>Unique</v>
      </c>
      <c r="C4333" s="1" t="s">
        <v>8807</v>
      </c>
      <c r="D4333" s="1" t="s">
        <v>279</v>
      </c>
      <c r="E4333" s="1" t="str">
        <f t="shared" si="470"/>
        <v>Submitted</v>
      </c>
      <c r="F4333" s="1" t="s">
        <v>47</v>
      </c>
      <c r="G4333" s="1">
        <v>41</v>
      </c>
      <c r="H4333" s="1" t="s">
        <v>24</v>
      </c>
      <c r="I4333" s="1" t="s">
        <v>25</v>
      </c>
      <c r="J4333" s="1" t="s">
        <v>37</v>
      </c>
      <c r="K4333" s="4">
        <v>1166309</v>
      </c>
      <c r="L4333" s="4" t="str">
        <f t="shared" si="471"/>
        <v>Submitted</v>
      </c>
      <c r="M4333" s="1">
        <v>483</v>
      </c>
      <c r="N4333" s="1" t="str">
        <f t="shared" si="472"/>
        <v>High_risk</v>
      </c>
      <c r="O4333" s="1" t="str">
        <f t="shared" si="473"/>
        <v>Excellent</v>
      </c>
      <c r="P4333" s="1" t="str">
        <f t="shared" si="474"/>
        <v>Submitted</v>
      </c>
      <c r="Q4333" s="1" t="str">
        <f t="shared" si="475"/>
        <v>Valid</v>
      </c>
      <c r="R4333" s="1" t="s">
        <v>27</v>
      </c>
      <c r="S4333" s="4">
        <v>2112308</v>
      </c>
      <c r="T4333" s="1">
        <v>11.37</v>
      </c>
      <c r="U4333" s="1">
        <v>180</v>
      </c>
      <c r="V4333" s="1">
        <v>11735.04</v>
      </c>
      <c r="W4333" s="4">
        <f t="shared" si="476"/>
        <v>2001411.8299999998</v>
      </c>
      <c r="X4333" s="1" t="s">
        <v>59</v>
      </c>
      <c r="Y4333" s="1" t="s">
        <v>60</v>
      </c>
      <c r="Z4333" s="8">
        <v>49795</v>
      </c>
      <c r="AA4333" s="8" t="str">
        <f>TEXT(Table2[[#This Row],[Application_Date]],"yyy")</f>
        <v>2036</v>
      </c>
      <c r="AB4333" s="8" t="str">
        <f>TEXT(Table2[[#This Row],[Application_Date]],"mmmm")</f>
        <v>April</v>
      </c>
      <c r="AC4333" s="1" t="s">
        <v>61</v>
      </c>
      <c r="AD4333" s="1" t="s">
        <v>42</v>
      </c>
      <c r="AE4333" s="1" t="s">
        <v>62</v>
      </c>
    </row>
    <row r="4334" spans="1:31" x14ac:dyDescent="0.25">
      <c r="A4334" s="1" t="s">
        <v>8808</v>
      </c>
      <c r="B4334" s="1" t="str">
        <f>IF(COUNTIF($A$2:A4334,A4334)&gt;1,"Duplicate","Unique")</f>
        <v>Unique</v>
      </c>
      <c r="C4334" s="1" t="s">
        <v>8809</v>
      </c>
      <c r="D4334" s="1" t="s">
        <v>284</v>
      </c>
      <c r="E4334" s="1" t="str">
        <f t="shared" si="470"/>
        <v>Submitted</v>
      </c>
      <c r="F4334" s="1" t="s">
        <v>35</v>
      </c>
      <c r="G4334" s="1">
        <v>41</v>
      </c>
      <c r="H4334" s="1" t="s">
        <v>24</v>
      </c>
      <c r="I4334" s="1" t="s">
        <v>48</v>
      </c>
      <c r="J4334" s="1" t="s">
        <v>49</v>
      </c>
      <c r="K4334" s="4">
        <v>844432</v>
      </c>
      <c r="L4334" s="4" t="str">
        <f t="shared" si="471"/>
        <v>Submitted</v>
      </c>
      <c r="M4334" s="1">
        <v>327</v>
      </c>
      <c r="N4334" s="1" t="str">
        <f t="shared" si="472"/>
        <v>High_risk</v>
      </c>
      <c r="O4334" s="1" t="str">
        <f t="shared" si="473"/>
        <v>Excellent</v>
      </c>
      <c r="P4334" s="1" t="str">
        <f t="shared" si="474"/>
        <v>Submitted</v>
      </c>
      <c r="Q4334" s="1" t="str">
        <f t="shared" si="475"/>
        <v>Valid</v>
      </c>
      <c r="R4334" s="1" t="s">
        <v>38</v>
      </c>
      <c r="S4334" s="4">
        <v>0</v>
      </c>
      <c r="T4334" s="1">
        <v>18.45</v>
      </c>
      <c r="U4334" s="1">
        <v>36</v>
      </c>
      <c r="V4334" s="1">
        <v>6944.44</v>
      </c>
      <c r="W4334" s="4">
        <f t="shared" si="476"/>
        <v>0</v>
      </c>
      <c r="X4334" s="1" t="s">
        <v>95</v>
      </c>
      <c r="Y4334" s="1" t="s">
        <v>96</v>
      </c>
      <c r="Z4334" s="8">
        <v>49796</v>
      </c>
      <c r="AA4334" s="8" t="str">
        <f>TEXT(Table2[[#This Row],[Application_Date]],"yyy")</f>
        <v>2036</v>
      </c>
      <c r="AB4334" s="8" t="str">
        <f>TEXT(Table2[[#This Row],[Application_Date]],"mmmm")</f>
        <v>May</v>
      </c>
      <c r="AC4334" s="1" t="s">
        <v>52</v>
      </c>
      <c r="AD4334" s="1" t="s">
        <v>30</v>
      </c>
      <c r="AE4334" s="1" t="s">
        <v>66</v>
      </c>
    </row>
    <row r="4335" spans="1:31" x14ac:dyDescent="0.25">
      <c r="A4335" s="1" t="s">
        <v>8810</v>
      </c>
      <c r="B4335" s="1" t="str">
        <f>IF(COUNTIF($A$2:A4335,A4335)&gt;1,"Duplicate","Unique")</f>
        <v>Unique</v>
      </c>
      <c r="C4335" s="1" t="s">
        <v>8811</v>
      </c>
      <c r="D4335" s="1" t="s">
        <v>177</v>
      </c>
      <c r="E4335" s="1" t="str">
        <f t="shared" si="470"/>
        <v>Submitted</v>
      </c>
      <c r="F4335" s="1" t="s">
        <v>47</v>
      </c>
      <c r="G4335" s="1">
        <v>26</v>
      </c>
      <c r="H4335" s="1" t="s">
        <v>36</v>
      </c>
      <c r="I4335" s="1" t="s">
        <v>25</v>
      </c>
      <c r="J4335" s="1" t="s">
        <v>26</v>
      </c>
      <c r="K4335" s="4">
        <v>1413149</v>
      </c>
      <c r="L4335" s="4" t="str">
        <f t="shared" si="471"/>
        <v>Submitted</v>
      </c>
      <c r="M4335" s="1">
        <v>861</v>
      </c>
      <c r="N4335" s="1" t="str">
        <f t="shared" si="472"/>
        <v>medium_risk</v>
      </c>
      <c r="O4335" s="1" t="str">
        <f t="shared" si="473"/>
        <v>Excellent</v>
      </c>
      <c r="P4335" s="1" t="str">
        <f t="shared" si="474"/>
        <v>Submitted</v>
      </c>
      <c r="Q4335" s="1" t="str">
        <f t="shared" si="475"/>
        <v>Valid</v>
      </c>
      <c r="R4335" s="1" t="s">
        <v>38</v>
      </c>
      <c r="S4335" s="4">
        <v>211284</v>
      </c>
      <c r="T4335" s="1">
        <v>11.16</v>
      </c>
      <c r="U4335" s="1">
        <v>36</v>
      </c>
      <c r="V4335" s="1">
        <v>5869</v>
      </c>
      <c r="W4335" s="4">
        <f t="shared" si="476"/>
        <v>196494.12001031067</v>
      </c>
      <c r="X4335" s="1" t="s">
        <v>95</v>
      </c>
      <c r="Y4335" s="1" t="s">
        <v>96</v>
      </c>
      <c r="Z4335" s="8">
        <v>49797</v>
      </c>
      <c r="AA4335" s="8" t="str">
        <f>TEXT(Table2[[#This Row],[Application_Date]],"yyy")</f>
        <v>2036</v>
      </c>
      <c r="AB4335" s="8" t="str">
        <f>TEXT(Table2[[#This Row],[Application_Date]],"mmmm")</f>
        <v>May</v>
      </c>
      <c r="AC4335" s="1" t="s">
        <v>61</v>
      </c>
      <c r="AD4335" s="1" t="s">
        <v>42</v>
      </c>
      <c r="AE4335" s="1" t="s">
        <v>66</v>
      </c>
    </row>
    <row r="4336" spans="1:31" x14ac:dyDescent="0.25">
      <c r="A4336" s="1" t="s">
        <v>8812</v>
      </c>
      <c r="B4336" s="1" t="str">
        <f>IF(COUNTIF($A$2:A4336,A4336)&gt;1,"Duplicate","Unique")</f>
        <v>Unique</v>
      </c>
      <c r="C4336" s="1" t="s">
        <v>8813</v>
      </c>
      <c r="D4336" s="1" t="s">
        <v>112</v>
      </c>
      <c r="E4336" s="1" t="str">
        <f t="shared" si="470"/>
        <v>Submitted</v>
      </c>
      <c r="F4336" s="1" t="s">
        <v>35</v>
      </c>
      <c r="G4336" s="1">
        <v>18</v>
      </c>
      <c r="H4336" s="1" t="s">
        <v>36</v>
      </c>
      <c r="I4336" s="1" t="s">
        <v>48</v>
      </c>
      <c r="J4336" s="1" t="s">
        <v>26</v>
      </c>
      <c r="K4336" s="4">
        <v>1061405</v>
      </c>
      <c r="L4336" s="4" t="str">
        <f t="shared" si="471"/>
        <v>Submitted</v>
      </c>
      <c r="M4336" s="1">
        <v>950</v>
      </c>
      <c r="N4336" s="1" t="str">
        <f t="shared" si="472"/>
        <v>medium_risk</v>
      </c>
      <c r="O4336" s="1" t="str">
        <f t="shared" si="473"/>
        <v>Excellent</v>
      </c>
      <c r="P4336" s="1" t="str">
        <f t="shared" si="474"/>
        <v>Submitted</v>
      </c>
      <c r="Q4336" s="1" t="str">
        <f t="shared" si="475"/>
        <v>Invalid</v>
      </c>
      <c r="R4336" s="1" t="s">
        <v>6</v>
      </c>
      <c r="S4336" s="4">
        <v>3828180</v>
      </c>
      <c r="T4336" s="1">
        <v>11.8</v>
      </c>
      <c r="U4336" s="1">
        <v>180</v>
      </c>
      <c r="V4336" s="1">
        <v>21267.67</v>
      </c>
      <c r="W4336" s="4">
        <f t="shared" si="476"/>
        <v>3764377</v>
      </c>
      <c r="X4336" s="1" t="s">
        <v>50</v>
      </c>
      <c r="Y4336" s="1" t="s">
        <v>51</v>
      </c>
      <c r="Z4336" s="8">
        <v>49798</v>
      </c>
      <c r="AA4336" s="8" t="str">
        <f>TEXT(Table2[[#This Row],[Application_Date]],"yyy")</f>
        <v>2036</v>
      </c>
      <c r="AB4336" s="8" t="str">
        <f>TEXT(Table2[[#This Row],[Application_Date]],"mmmm")</f>
        <v>May</v>
      </c>
      <c r="AC4336" s="1" t="s">
        <v>41</v>
      </c>
      <c r="AD4336" s="1" t="s">
        <v>30</v>
      </c>
      <c r="AE4336" s="1" t="s">
        <v>31</v>
      </c>
    </row>
    <row r="4337" spans="1:31" x14ac:dyDescent="0.25">
      <c r="A4337" s="1" t="s">
        <v>8814</v>
      </c>
      <c r="B4337" s="1" t="str">
        <f>IF(COUNTIF($A$2:A4337,A4337)&gt;1,"Duplicate","Unique")</f>
        <v>Unique</v>
      </c>
      <c r="C4337" s="1" t="s">
        <v>8815</v>
      </c>
      <c r="D4337" s="1" t="s">
        <v>766</v>
      </c>
      <c r="E4337" s="1" t="str">
        <f t="shared" si="470"/>
        <v>Submitted</v>
      </c>
      <c r="F4337" s="1" t="s">
        <v>35</v>
      </c>
      <c r="G4337" s="1">
        <v>55</v>
      </c>
      <c r="H4337" s="1" t="s">
        <v>36</v>
      </c>
      <c r="I4337" s="1" t="s">
        <v>25</v>
      </c>
      <c r="J4337" s="1" t="s">
        <v>37</v>
      </c>
      <c r="K4337" s="4">
        <v>2213959</v>
      </c>
      <c r="L4337" s="4" t="str">
        <f t="shared" si="471"/>
        <v>Submitted</v>
      </c>
      <c r="M4337" s="1">
        <v>950</v>
      </c>
      <c r="N4337" s="1" t="str">
        <f t="shared" si="472"/>
        <v>medium_risk</v>
      </c>
      <c r="O4337" s="1" t="str">
        <f t="shared" si="473"/>
        <v>Excellent</v>
      </c>
      <c r="P4337" s="1" t="str">
        <f t="shared" si="474"/>
        <v>Submitted</v>
      </c>
      <c r="Q4337" s="1" t="str">
        <f t="shared" si="475"/>
        <v>Invalid</v>
      </c>
      <c r="R4337" s="1" t="s">
        <v>82</v>
      </c>
      <c r="S4337" s="4">
        <v>3634624</v>
      </c>
      <c r="T4337" s="1">
        <v>14.16</v>
      </c>
      <c r="U4337" s="1">
        <v>60</v>
      </c>
      <c r="V4337" s="1">
        <v>60577.07</v>
      </c>
      <c r="W4337" s="4">
        <f t="shared" si="476"/>
        <v>4288856.3199999994</v>
      </c>
      <c r="X4337" s="1" t="s">
        <v>85</v>
      </c>
      <c r="Y4337" s="1" t="s">
        <v>86</v>
      </c>
      <c r="Z4337" s="8">
        <v>49799</v>
      </c>
      <c r="AA4337" s="8" t="str">
        <f>TEXT(Table2[[#This Row],[Application_Date]],"yyy")</f>
        <v>2036</v>
      </c>
      <c r="AB4337" s="8" t="str">
        <f>TEXT(Table2[[#This Row],[Application_Date]],"mmmm")</f>
        <v>May</v>
      </c>
      <c r="AC4337" s="1" t="s">
        <v>61</v>
      </c>
      <c r="AD4337" s="1" t="s">
        <v>30</v>
      </c>
      <c r="AE4337" s="1" t="s">
        <v>66</v>
      </c>
    </row>
    <row r="4338" spans="1:31" x14ac:dyDescent="0.25">
      <c r="A4338" s="1" t="s">
        <v>8816</v>
      </c>
      <c r="B4338" s="1" t="str">
        <f>IF(COUNTIF($A$2:A4338,A4338)&gt;1,"Duplicate","Unique")</f>
        <v>Unique</v>
      </c>
      <c r="C4338" s="1" t="s">
        <v>8817</v>
      </c>
      <c r="D4338" s="1" t="s">
        <v>133</v>
      </c>
      <c r="E4338" s="1" t="str">
        <f t="shared" si="470"/>
        <v>Submitted</v>
      </c>
      <c r="F4338" s="1" t="s">
        <v>47</v>
      </c>
      <c r="G4338" s="1">
        <v>50</v>
      </c>
      <c r="H4338" s="1" t="s">
        <v>24</v>
      </c>
      <c r="I4338" s="1" t="s">
        <v>25</v>
      </c>
      <c r="J4338" s="1" t="s">
        <v>49</v>
      </c>
      <c r="K4338" s="4">
        <v>837514</v>
      </c>
      <c r="L4338" s="4" t="str">
        <f t="shared" si="471"/>
        <v>Submitted</v>
      </c>
      <c r="M4338" s="1">
        <v>478</v>
      </c>
      <c r="N4338" s="1" t="str">
        <f t="shared" si="472"/>
        <v>High_risk</v>
      </c>
      <c r="O4338" s="1" t="str">
        <f t="shared" si="473"/>
        <v>Excellent</v>
      </c>
      <c r="P4338" s="1" t="str">
        <f t="shared" si="474"/>
        <v>Submitted</v>
      </c>
      <c r="Q4338" s="1" t="str">
        <f t="shared" si="475"/>
        <v>Valid</v>
      </c>
      <c r="R4338" s="1" t="s">
        <v>38</v>
      </c>
      <c r="S4338" s="4">
        <v>430802</v>
      </c>
      <c r="T4338" s="1">
        <v>9.67</v>
      </c>
      <c r="U4338" s="1">
        <v>12</v>
      </c>
      <c r="V4338" s="1">
        <v>35900.17</v>
      </c>
      <c r="W4338" s="4">
        <f t="shared" si="476"/>
        <v>347443.51478298777</v>
      </c>
      <c r="X4338" s="1" t="s">
        <v>39</v>
      </c>
      <c r="Y4338" s="1" t="s">
        <v>40</v>
      </c>
      <c r="Z4338" s="8">
        <v>49800</v>
      </c>
      <c r="AA4338" s="8" t="str">
        <f>TEXT(Table2[[#This Row],[Application_Date]],"yyy")</f>
        <v>2036</v>
      </c>
      <c r="AB4338" s="8" t="str">
        <f>TEXT(Table2[[#This Row],[Application_Date]],"mmmm")</f>
        <v>May</v>
      </c>
      <c r="AC4338" s="1" t="s">
        <v>52</v>
      </c>
      <c r="AD4338" s="1" t="s">
        <v>42</v>
      </c>
      <c r="AE4338" s="1" t="s">
        <v>62</v>
      </c>
    </row>
    <row r="4339" spans="1:31" x14ac:dyDescent="0.25">
      <c r="A4339" s="1" t="s">
        <v>8818</v>
      </c>
      <c r="B4339" s="1" t="str">
        <f>IF(COUNTIF($A$2:A4339,A4339)&gt;1,"Duplicate","Unique")</f>
        <v>Unique</v>
      </c>
      <c r="C4339" s="1" t="s">
        <v>8819</v>
      </c>
      <c r="D4339" s="1" t="s">
        <v>81</v>
      </c>
      <c r="E4339" s="1" t="str">
        <f t="shared" si="470"/>
        <v>Submitted</v>
      </c>
      <c r="F4339" s="1" t="s">
        <v>35</v>
      </c>
      <c r="G4339" s="1">
        <v>60</v>
      </c>
      <c r="H4339" s="1" t="s">
        <v>36</v>
      </c>
      <c r="I4339" s="1" t="s">
        <v>25</v>
      </c>
      <c r="J4339" s="1" t="s">
        <v>37</v>
      </c>
      <c r="K4339" s="4">
        <v>1800930</v>
      </c>
      <c r="L4339" s="4" t="str">
        <f t="shared" si="471"/>
        <v>Submitted</v>
      </c>
      <c r="M4339" s="1">
        <v>746</v>
      </c>
      <c r="N4339" s="1" t="str">
        <f t="shared" si="472"/>
        <v>low_risk</v>
      </c>
      <c r="O4339" s="1" t="str">
        <f t="shared" si="473"/>
        <v>Excellent</v>
      </c>
      <c r="P4339" s="1" t="str">
        <f t="shared" si="474"/>
        <v>Submitted</v>
      </c>
      <c r="Q4339" s="1" t="str">
        <f t="shared" si="475"/>
        <v>Valid</v>
      </c>
      <c r="R4339" s="1" t="s">
        <v>82</v>
      </c>
      <c r="S4339" s="4">
        <v>4069394</v>
      </c>
      <c r="T4339" s="1">
        <v>14.95</v>
      </c>
      <c r="U4339" s="1">
        <v>12</v>
      </c>
      <c r="V4339" s="1">
        <v>339116.17</v>
      </c>
      <c r="W4339" s="4">
        <f t="shared" si="476"/>
        <v>5070094.6456208415</v>
      </c>
      <c r="X4339" s="1" t="s">
        <v>105</v>
      </c>
      <c r="Y4339" s="1" t="s">
        <v>106</v>
      </c>
      <c r="Z4339" s="8">
        <v>49801</v>
      </c>
      <c r="AA4339" s="8" t="str">
        <f>TEXT(Table2[[#This Row],[Application_Date]],"yyy")</f>
        <v>2036</v>
      </c>
      <c r="AB4339" s="8" t="str">
        <f>TEXT(Table2[[#This Row],[Application_Date]],"mmmm")</f>
        <v>May</v>
      </c>
      <c r="AC4339" s="1" t="s">
        <v>52</v>
      </c>
      <c r="AD4339" s="1" t="s">
        <v>30</v>
      </c>
      <c r="AE4339" s="1" t="s">
        <v>66</v>
      </c>
    </row>
    <row r="4340" spans="1:31" x14ac:dyDescent="0.25">
      <c r="A4340" s="1" t="s">
        <v>8820</v>
      </c>
      <c r="B4340" s="1" t="str">
        <f>IF(COUNTIF($A$2:A4340,A4340)&gt;1,"Duplicate","Unique")</f>
        <v>Unique</v>
      </c>
      <c r="C4340" s="1" t="s">
        <v>8821</v>
      </c>
      <c r="D4340" s="1" t="s">
        <v>229</v>
      </c>
      <c r="E4340" s="1" t="str">
        <f t="shared" si="470"/>
        <v>Submitted</v>
      </c>
      <c r="F4340" s="1" t="s">
        <v>35</v>
      </c>
      <c r="G4340" s="1">
        <v>30</v>
      </c>
      <c r="H4340" s="1" t="s">
        <v>24</v>
      </c>
      <c r="I4340" s="1" t="s">
        <v>48</v>
      </c>
      <c r="J4340" s="1" t="s">
        <v>26</v>
      </c>
      <c r="K4340" s="4">
        <v>566132</v>
      </c>
      <c r="L4340" s="4" t="str">
        <f t="shared" si="471"/>
        <v>Submitted</v>
      </c>
      <c r="M4340" s="1">
        <v>497</v>
      </c>
      <c r="N4340" s="1" t="str">
        <f t="shared" si="472"/>
        <v>High_risk</v>
      </c>
      <c r="O4340" s="1" t="str">
        <f t="shared" si="473"/>
        <v>Excellent</v>
      </c>
      <c r="P4340" s="1" t="str">
        <f t="shared" si="474"/>
        <v>Submitted</v>
      </c>
      <c r="Q4340" s="1" t="str">
        <f t="shared" si="475"/>
        <v>Valid</v>
      </c>
      <c r="R4340" s="1" t="s">
        <v>38</v>
      </c>
      <c r="S4340" s="4">
        <v>350177</v>
      </c>
      <c r="T4340" s="1">
        <v>7.14</v>
      </c>
      <c r="U4340" s="1">
        <v>24</v>
      </c>
      <c r="V4340" s="1">
        <v>14590.71</v>
      </c>
      <c r="W4340" s="4">
        <f t="shared" si="476"/>
        <v>208358.15000608427</v>
      </c>
      <c r="X4340" s="1" t="s">
        <v>50</v>
      </c>
      <c r="Y4340" s="1" t="s">
        <v>51</v>
      </c>
      <c r="Z4340" s="8">
        <v>49802</v>
      </c>
      <c r="AA4340" s="8" t="str">
        <f>TEXT(Table2[[#This Row],[Application_Date]],"yyy")</f>
        <v>2036</v>
      </c>
      <c r="AB4340" s="8" t="str">
        <f>TEXT(Table2[[#This Row],[Application_Date]],"mmmm")</f>
        <v>May</v>
      </c>
      <c r="AC4340" s="1" t="s">
        <v>61</v>
      </c>
      <c r="AD4340" s="1" t="s">
        <v>42</v>
      </c>
      <c r="AE4340" s="1" t="s">
        <v>43</v>
      </c>
    </row>
    <row r="4341" spans="1:31" x14ac:dyDescent="0.25">
      <c r="A4341" s="1" t="s">
        <v>8822</v>
      </c>
      <c r="B4341" s="1" t="str">
        <f>IF(COUNTIF($A$2:A4341,A4341)&gt;1,"Duplicate","Unique")</f>
        <v>Unique</v>
      </c>
      <c r="C4341" s="1" t="s">
        <v>8823</v>
      </c>
      <c r="D4341" s="1" t="s">
        <v>157</v>
      </c>
      <c r="E4341" s="1" t="str">
        <f t="shared" si="470"/>
        <v>Submitted</v>
      </c>
      <c r="F4341" s="1" t="s">
        <v>47</v>
      </c>
      <c r="G4341" s="1">
        <v>47</v>
      </c>
      <c r="H4341" s="1" t="s">
        <v>24</v>
      </c>
      <c r="I4341" s="1" t="s">
        <v>48</v>
      </c>
      <c r="J4341" s="1" t="s">
        <v>26</v>
      </c>
      <c r="K4341" s="4">
        <v>2309663</v>
      </c>
      <c r="L4341" s="4" t="str">
        <f t="shared" si="471"/>
        <v>Submitted</v>
      </c>
      <c r="M4341" s="1">
        <v>783</v>
      </c>
      <c r="N4341" s="1" t="str">
        <f t="shared" si="472"/>
        <v>medium_risk</v>
      </c>
      <c r="O4341" s="1" t="str">
        <f t="shared" si="473"/>
        <v>Excellent</v>
      </c>
      <c r="P4341" s="1" t="str">
        <f t="shared" si="474"/>
        <v>Submitted</v>
      </c>
      <c r="Q4341" s="1" t="str">
        <f t="shared" si="475"/>
        <v>Valid</v>
      </c>
      <c r="R4341" s="1" t="s">
        <v>70</v>
      </c>
      <c r="S4341" s="4">
        <v>4868904</v>
      </c>
      <c r="T4341" s="1">
        <v>7.07</v>
      </c>
      <c r="U4341" s="1">
        <v>24</v>
      </c>
      <c r="V4341" s="1">
        <v>202871</v>
      </c>
      <c r="W4341" s="4">
        <f t="shared" si="476"/>
        <v>2868638.5595739409</v>
      </c>
      <c r="X4341" s="1" t="s">
        <v>95</v>
      </c>
      <c r="Y4341" s="1" t="s">
        <v>96</v>
      </c>
      <c r="Z4341" s="8">
        <v>49803</v>
      </c>
      <c r="AA4341" s="8" t="str">
        <f>TEXT(Table2[[#This Row],[Application_Date]],"yyy")</f>
        <v>2036</v>
      </c>
      <c r="AB4341" s="8" t="str">
        <f>TEXT(Table2[[#This Row],[Application_Date]],"mmmm")</f>
        <v>May</v>
      </c>
      <c r="AC4341" s="1" t="s">
        <v>61</v>
      </c>
      <c r="AD4341" s="1" t="s">
        <v>42</v>
      </c>
      <c r="AE4341" s="1" t="s">
        <v>43</v>
      </c>
    </row>
    <row r="4342" spans="1:31" x14ac:dyDescent="0.25">
      <c r="A4342" s="1" t="s">
        <v>8824</v>
      </c>
      <c r="B4342" s="1" t="str">
        <f>IF(COUNTIF($A$2:A4342,A4342)&gt;1,"Duplicate","Unique")</f>
        <v>Unique</v>
      </c>
      <c r="C4342" s="1" t="s">
        <v>8825</v>
      </c>
      <c r="D4342" s="1">
        <v>0</v>
      </c>
      <c r="E4342" s="1" t="str">
        <f t="shared" si="470"/>
        <v>Submitted</v>
      </c>
      <c r="F4342" s="1" t="s">
        <v>47</v>
      </c>
      <c r="G4342" s="1">
        <v>23</v>
      </c>
      <c r="H4342" s="1" t="s">
        <v>24</v>
      </c>
      <c r="I4342" s="1" t="s">
        <v>48</v>
      </c>
      <c r="J4342" s="1" t="s">
        <v>26</v>
      </c>
      <c r="K4342" s="4">
        <v>1794823</v>
      </c>
      <c r="L4342" s="4" t="str">
        <f t="shared" si="471"/>
        <v>Submitted</v>
      </c>
      <c r="M4342" s="1">
        <v>443</v>
      </c>
      <c r="N4342" s="1" t="str">
        <f t="shared" si="472"/>
        <v>High_risk</v>
      </c>
      <c r="O4342" s="1" t="str">
        <f t="shared" si="473"/>
        <v>Excellent</v>
      </c>
      <c r="P4342" s="1" t="str">
        <f t="shared" si="474"/>
        <v>Submitted</v>
      </c>
      <c r="Q4342" s="1" t="str">
        <f t="shared" si="475"/>
        <v>Valid</v>
      </c>
      <c r="R4342" s="1" t="s">
        <v>27</v>
      </c>
      <c r="S4342" s="4">
        <v>3027755</v>
      </c>
      <c r="T4342" s="1">
        <v>10.61</v>
      </c>
      <c r="U4342" s="1">
        <v>24</v>
      </c>
      <c r="V4342" s="1">
        <v>126156.46</v>
      </c>
      <c r="W4342" s="4">
        <f t="shared" si="476"/>
        <v>2677040.7138562868</v>
      </c>
      <c r="X4342" s="1" t="s">
        <v>39</v>
      </c>
      <c r="Y4342" s="1" t="s">
        <v>40</v>
      </c>
      <c r="Z4342" s="8">
        <v>49804</v>
      </c>
      <c r="AA4342" s="8" t="str">
        <f>TEXT(Table2[[#This Row],[Application_Date]],"yyy")</f>
        <v>2036</v>
      </c>
      <c r="AB4342" s="8" t="str">
        <f>TEXT(Table2[[#This Row],[Application_Date]],"mmmm")</f>
        <v>May</v>
      </c>
      <c r="AC4342" s="1" t="s">
        <v>61</v>
      </c>
      <c r="AD4342" s="1" t="s">
        <v>42</v>
      </c>
      <c r="AE4342" s="1" t="s">
        <v>31</v>
      </c>
    </row>
    <row r="4343" spans="1:31" x14ac:dyDescent="0.25">
      <c r="A4343" s="1" t="s">
        <v>8826</v>
      </c>
      <c r="B4343" s="1" t="str">
        <f>IF(COUNTIF($A$2:A4343,A4343)&gt;1,"Duplicate","Unique")</f>
        <v>Unique</v>
      </c>
      <c r="C4343" s="1" t="s">
        <v>8827</v>
      </c>
      <c r="D4343" s="1" t="s">
        <v>78</v>
      </c>
      <c r="E4343" s="1" t="str">
        <f t="shared" si="470"/>
        <v>Submitted</v>
      </c>
      <c r="F4343" s="1" t="s">
        <v>35</v>
      </c>
      <c r="G4343" s="1">
        <v>18</v>
      </c>
      <c r="H4343" s="1" t="s">
        <v>24</v>
      </c>
      <c r="I4343" s="1" t="s">
        <v>48</v>
      </c>
      <c r="J4343" s="1" t="s">
        <v>49</v>
      </c>
      <c r="K4343" s="4">
        <v>-50000</v>
      </c>
      <c r="L4343" s="4" t="str">
        <f t="shared" si="471"/>
        <v>Submitted</v>
      </c>
      <c r="M4343" s="1">
        <v>342</v>
      </c>
      <c r="N4343" s="1" t="str">
        <f t="shared" si="472"/>
        <v>High_risk</v>
      </c>
      <c r="O4343" s="1" t="str">
        <f t="shared" si="473"/>
        <v>Excellent</v>
      </c>
      <c r="P4343" s="1" t="str">
        <f t="shared" si="474"/>
        <v>Submitted</v>
      </c>
      <c r="Q4343" s="1" t="str">
        <f t="shared" si="475"/>
        <v>Valid</v>
      </c>
      <c r="R4343" s="1" t="s">
        <v>6</v>
      </c>
      <c r="S4343" s="4">
        <v>262000</v>
      </c>
      <c r="T4343" s="1">
        <v>7.65</v>
      </c>
      <c r="U4343" s="1">
        <v>120</v>
      </c>
      <c r="V4343" s="1">
        <v>2183.33</v>
      </c>
      <c r="W4343" s="4">
        <f t="shared" si="476"/>
        <v>167025.00000000003</v>
      </c>
      <c r="X4343" s="1" t="s">
        <v>85</v>
      </c>
      <c r="Y4343" s="1" t="s">
        <v>86</v>
      </c>
      <c r="Z4343" s="8">
        <v>49805</v>
      </c>
      <c r="AA4343" s="8" t="str">
        <f>TEXT(Table2[[#This Row],[Application_Date]],"yyy")</f>
        <v>2036</v>
      </c>
      <c r="AB4343" s="8" t="str">
        <f>TEXT(Table2[[#This Row],[Application_Date]],"mmmm")</f>
        <v>May</v>
      </c>
      <c r="AC4343" s="1" t="s">
        <v>41</v>
      </c>
      <c r="AD4343" s="1" t="s">
        <v>30</v>
      </c>
      <c r="AE4343" s="1" t="s">
        <v>31</v>
      </c>
    </row>
    <row r="4344" spans="1:31" x14ac:dyDescent="0.25">
      <c r="A4344" s="1" t="s">
        <v>8828</v>
      </c>
      <c r="B4344" s="1" t="str">
        <f>IF(COUNTIF($A$2:A4344,A4344)&gt;1,"Duplicate","Unique")</f>
        <v>Unique</v>
      </c>
      <c r="C4344" s="1" t="s">
        <v>8829</v>
      </c>
      <c r="D4344" s="1" t="s">
        <v>145</v>
      </c>
      <c r="E4344" s="1" t="str">
        <f t="shared" si="470"/>
        <v>Submitted</v>
      </c>
      <c r="F4344" s="1" t="s">
        <v>47</v>
      </c>
      <c r="G4344" s="1">
        <v>42</v>
      </c>
      <c r="H4344" s="1" t="s">
        <v>24</v>
      </c>
      <c r="I4344" s="1" t="s">
        <v>25</v>
      </c>
      <c r="J4344" s="1" t="s">
        <v>26</v>
      </c>
      <c r="K4344" s="4">
        <v>2478052</v>
      </c>
      <c r="L4344" s="4" t="str">
        <f t="shared" si="471"/>
        <v>Submitted</v>
      </c>
      <c r="M4344" s="1">
        <v>732</v>
      </c>
      <c r="N4344" s="1" t="str">
        <f t="shared" si="472"/>
        <v>low_risk</v>
      </c>
      <c r="O4344" s="1" t="str">
        <f t="shared" si="473"/>
        <v>Excellent</v>
      </c>
      <c r="P4344" s="1" t="str">
        <f t="shared" si="474"/>
        <v>Submitted</v>
      </c>
      <c r="Q4344" s="1" t="str">
        <f t="shared" si="475"/>
        <v>Valid</v>
      </c>
      <c r="R4344" s="1" t="s">
        <v>6</v>
      </c>
      <c r="S4344" s="4">
        <v>4103388</v>
      </c>
      <c r="T4344" s="1">
        <v>7.57</v>
      </c>
      <c r="U4344" s="1">
        <v>120</v>
      </c>
      <c r="V4344" s="1">
        <v>34194.9</v>
      </c>
      <c r="W4344" s="4">
        <f t="shared" si="476"/>
        <v>2588553.9300000002</v>
      </c>
      <c r="X4344" s="1" t="s">
        <v>105</v>
      </c>
      <c r="Y4344" s="1" t="s">
        <v>106</v>
      </c>
      <c r="Z4344" s="8">
        <v>49806</v>
      </c>
      <c r="AA4344" s="8" t="str">
        <f>TEXT(Table2[[#This Row],[Application_Date]],"yyy")</f>
        <v>2036</v>
      </c>
      <c r="AB4344" s="8" t="str">
        <f>TEXT(Table2[[#This Row],[Application_Date]],"mmmm")</f>
        <v>May</v>
      </c>
      <c r="AC4344" s="1" t="s">
        <v>61</v>
      </c>
      <c r="AD4344" s="1" t="s">
        <v>30</v>
      </c>
      <c r="AE4344" s="1" t="s">
        <v>43</v>
      </c>
    </row>
    <row r="4345" spans="1:31" x14ac:dyDescent="0.25">
      <c r="A4345" s="1" t="s">
        <v>8830</v>
      </c>
      <c r="B4345" s="1" t="str">
        <f>IF(COUNTIF($A$2:A4345,A4345)&gt;1,"Duplicate","Unique")</f>
        <v>Unique</v>
      </c>
      <c r="C4345" s="1" t="s">
        <v>8831</v>
      </c>
      <c r="D4345" s="1" t="s">
        <v>659</v>
      </c>
      <c r="E4345" s="1" t="str">
        <f t="shared" si="470"/>
        <v>Submitted</v>
      </c>
      <c r="F4345" s="1" t="s">
        <v>47</v>
      </c>
      <c r="G4345" s="1">
        <v>22</v>
      </c>
      <c r="H4345" s="1" t="s">
        <v>24</v>
      </c>
      <c r="I4345" s="1" t="s">
        <v>25</v>
      </c>
      <c r="J4345" s="1" t="s">
        <v>49</v>
      </c>
      <c r="K4345" s="4">
        <v>1163384</v>
      </c>
      <c r="L4345" s="4" t="str">
        <f t="shared" si="471"/>
        <v>Submitted</v>
      </c>
      <c r="M4345" s="1">
        <v>328</v>
      </c>
      <c r="N4345" s="1" t="str">
        <f t="shared" si="472"/>
        <v>High_risk</v>
      </c>
      <c r="O4345" s="1" t="str">
        <f t="shared" si="473"/>
        <v>Excellent</v>
      </c>
      <c r="P4345" s="1" t="str">
        <f t="shared" si="474"/>
        <v>Submitted</v>
      </c>
      <c r="Q4345" s="1" t="str">
        <f t="shared" si="475"/>
        <v>Valid</v>
      </c>
      <c r="R4345" s="1" t="s">
        <v>82</v>
      </c>
      <c r="S4345" s="4">
        <v>4901952</v>
      </c>
      <c r="T4345" s="1">
        <v>14.76</v>
      </c>
      <c r="U4345" s="1">
        <v>120</v>
      </c>
      <c r="V4345" s="1">
        <v>40849.599999999999</v>
      </c>
      <c r="W4345" s="4">
        <f t="shared" si="476"/>
        <v>6029400.96</v>
      </c>
      <c r="X4345" s="1" t="s">
        <v>105</v>
      </c>
      <c r="Y4345" s="1" t="s">
        <v>106</v>
      </c>
      <c r="Z4345" s="8">
        <v>49807</v>
      </c>
      <c r="AA4345" s="8" t="str">
        <f>TEXT(Table2[[#This Row],[Application_Date]],"yyy")</f>
        <v>2036</v>
      </c>
      <c r="AB4345" s="8" t="str">
        <f>TEXT(Table2[[#This Row],[Application_Date]],"mmmm")</f>
        <v>May</v>
      </c>
      <c r="AC4345" s="1" t="s">
        <v>61</v>
      </c>
      <c r="AD4345" s="1" t="s">
        <v>42</v>
      </c>
      <c r="AE4345" s="1" t="s">
        <v>66</v>
      </c>
    </row>
    <row r="4346" spans="1:31" x14ac:dyDescent="0.25">
      <c r="A4346" s="1" t="s">
        <v>8832</v>
      </c>
      <c r="B4346" s="1" t="str">
        <f>IF(COUNTIF($A$2:A4346,A4346)&gt;1,"Duplicate","Unique")</f>
        <v>Unique</v>
      </c>
      <c r="C4346" s="1" t="s">
        <v>8833</v>
      </c>
      <c r="D4346" s="1" t="s">
        <v>403</v>
      </c>
      <c r="E4346" s="1" t="str">
        <f t="shared" si="470"/>
        <v>Submitted</v>
      </c>
      <c r="F4346" s="1" t="s">
        <v>35</v>
      </c>
      <c r="G4346" s="1">
        <v>42</v>
      </c>
      <c r="H4346" s="1" t="s">
        <v>36</v>
      </c>
      <c r="I4346" s="1" t="s">
        <v>25</v>
      </c>
      <c r="J4346" s="1" t="s">
        <v>37</v>
      </c>
      <c r="K4346" s="4">
        <v>736810</v>
      </c>
      <c r="L4346" s="4" t="str">
        <f t="shared" si="471"/>
        <v>Submitted</v>
      </c>
      <c r="M4346" s="1">
        <v>416</v>
      </c>
      <c r="N4346" s="1" t="str">
        <f t="shared" si="472"/>
        <v>High_risk</v>
      </c>
      <c r="O4346" s="1" t="str">
        <f t="shared" si="473"/>
        <v>Excellent</v>
      </c>
      <c r="P4346" s="1" t="str">
        <f t="shared" si="474"/>
        <v>Submitted</v>
      </c>
      <c r="Q4346" s="1" t="str">
        <f t="shared" si="475"/>
        <v>Valid</v>
      </c>
      <c r="R4346" s="1" t="s">
        <v>6</v>
      </c>
      <c r="S4346" s="4">
        <v>0</v>
      </c>
      <c r="T4346" s="1">
        <v>10.19</v>
      </c>
      <c r="U4346" s="1">
        <v>12</v>
      </c>
      <c r="V4346" s="1">
        <v>20833.330000000002</v>
      </c>
      <c r="W4346" s="4">
        <f t="shared" si="476"/>
        <v>0</v>
      </c>
      <c r="X4346" s="1" t="s">
        <v>95</v>
      </c>
      <c r="Y4346" s="1" t="s">
        <v>96</v>
      </c>
      <c r="Z4346" s="8">
        <v>49808</v>
      </c>
      <c r="AA4346" s="8" t="str">
        <f>TEXT(Table2[[#This Row],[Application_Date]],"yyy")</f>
        <v>2036</v>
      </c>
      <c r="AB4346" s="8" t="str">
        <f>TEXT(Table2[[#This Row],[Application_Date]],"mmmm")</f>
        <v>May</v>
      </c>
      <c r="AC4346" s="1" t="s">
        <v>61</v>
      </c>
      <c r="AD4346" s="1" t="s">
        <v>42</v>
      </c>
      <c r="AE4346" s="1" t="s">
        <v>43</v>
      </c>
    </row>
    <row r="4347" spans="1:31" x14ac:dyDescent="0.25">
      <c r="A4347" s="1" t="s">
        <v>8834</v>
      </c>
      <c r="B4347" s="1" t="str">
        <f>IF(COUNTIF($A$2:A4347,A4347)&gt;1,"Duplicate","Unique")</f>
        <v>Unique</v>
      </c>
      <c r="C4347" s="1" t="s">
        <v>8835</v>
      </c>
      <c r="D4347" s="1" t="s">
        <v>163</v>
      </c>
      <c r="E4347" s="1" t="str">
        <f t="shared" si="470"/>
        <v>Submitted</v>
      </c>
      <c r="F4347" s="1" t="s">
        <v>35</v>
      </c>
      <c r="G4347" s="1">
        <v>45</v>
      </c>
      <c r="H4347" s="1" t="s">
        <v>36</v>
      </c>
      <c r="I4347" s="1" t="s">
        <v>25</v>
      </c>
      <c r="J4347" s="1" t="s">
        <v>26</v>
      </c>
      <c r="K4347" s="4">
        <v>531274</v>
      </c>
      <c r="L4347" s="4" t="str">
        <f t="shared" si="471"/>
        <v>Submitted</v>
      </c>
      <c r="M4347" s="1">
        <v>554</v>
      </c>
      <c r="N4347" s="1" t="str">
        <f t="shared" si="472"/>
        <v>High_risk</v>
      </c>
      <c r="O4347" s="1" t="str">
        <f t="shared" si="473"/>
        <v>Excellent</v>
      </c>
      <c r="P4347" s="1" t="str">
        <f t="shared" si="474"/>
        <v>Submitted</v>
      </c>
      <c r="Q4347" s="1" t="str">
        <f t="shared" si="475"/>
        <v>Valid</v>
      </c>
      <c r="R4347" s="1" t="s">
        <v>70</v>
      </c>
      <c r="S4347" s="4">
        <v>3794840</v>
      </c>
      <c r="T4347" s="1">
        <v>7.06</v>
      </c>
      <c r="U4347" s="1">
        <v>120</v>
      </c>
      <c r="V4347" s="1">
        <v>31623.67</v>
      </c>
      <c r="W4347" s="4">
        <f t="shared" si="476"/>
        <v>2232630.8666666662</v>
      </c>
      <c r="X4347" s="1" t="s">
        <v>95</v>
      </c>
      <c r="Y4347" s="1" t="s">
        <v>96</v>
      </c>
      <c r="Z4347" s="8">
        <v>49809</v>
      </c>
      <c r="AA4347" s="8" t="str">
        <f>TEXT(Table2[[#This Row],[Application_Date]],"yyy")</f>
        <v>2036</v>
      </c>
      <c r="AB4347" s="8" t="str">
        <f>TEXT(Table2[[#This Row],[Application_Date]],"mmmm")</f>
        <v>May</v>
      </c>
      <c r="AC4347" s="1" t="s">
        <v>61</v>
      </c>
      <c r="AD4347" s="1" t="s">
        <v>30</v>
      </c>
      <c r="AE4347" s="1" t="s">
        <v>31</v>
      </c>
    </row>
    <row r="4348" spans="1:31" x14ac:dyDescent="0.25">
      <c r="A4348" s="1" t="s">
        <v>8836</v>
      </c>
      <c r="B4348" s="1" t="str">
        <f>IF(COUNTIF($A$2:A4348,A4348)&gt;1,"Duplicate","Unique")</f>
        <v>Unique</v>
      </c>
      <c r="C4348" s="1" t="s">
        <v>8837</v>
      </c>
      <c r="D4348" s="1" t="s">
        <v>102</v>
      </c>
      <c r="E4348" s="1" t="str">
        <f t="shared" si="470"/>
        <v>Submitted</v>
      </c>
      <c r="F4348" s="1" t="s">
        <v>47</v>
      </c>
      <c r="G4348" s="1">
        <v>58</v>
      </c>
      <c r="H4348" s="1" t="s">
        <v>36</v>
      </c>
      <c r="I4348" s="1" t="s">
        <v>48</v>
      </c>
      <c r="J4348" s="1" t="s">
        <v>37</v>
      </c>
      <c r="K4348" s="4">
        <v>1140166</v>
      </c>
      <c r="L4348" s="4" t="str">
        <f t="shared" si="471"/>
        <v>Submitted</v>
      </c>
      <c r="M4348" s="1">
        <v>836</v>
      </c>
      <c r="N4348" s="1" t="str">
        <f t="shared" si="472"/>
        <v>medium_risk</v>
      </c>
      <c r="O4348" s="1" t="str">
        <f t="shared" si="473"/>
        <v>Excellent</v>
      </c>
      <c r="P4348" s="1" t="str">
        <f t="shared" si="474"/>
        <v>Submitted</v>
      </c>
      <c r="Q4348" s="1" t="str">
        <f t="shared" si="475"/>
        <v>Valid</v>
      </c>
      <c r="R4348" s="1" t="s">
        <v>38</v>
      </c>
      <c r="S4348" s="4">
        <v>2520414</v>
      </c>
      <c r="T4348" s="1">
        <v>18.52</v>
      </c>
      <c r="U4348" s="1">
        <v>180</v>
      </c>
      <c r="V4348" s="1">
        <v>14002.3</v>
      </c>
      <c r="W4348" s="4">
        <f t="shared" si="476"/>
        <v>3889838.94</v>
      </c>
      <c r="X4348" s="1" t="s">
        <v>85</v>
      </c>
      <c r="Y4348" s="1" t="s">
        <v>86</v>
      </c>
      <c r="Z4348" s="8">
        <v>49810</v>
      </c>
      <c r="AA4348" s="8" t="str">
        <f>TEXT(Table2[[#This Row],[Application_Date]],"yyy")</f>
        <v>2036</v>
      </c>
      <c r="AB4348" s="8" t="str">
        <f>TEXT(Table2[[#This Row],[Application_Date]],"mmmm")</f>
        <v>May</v>
      </c>
      <c r="AC4348" s="1" t="s">
        <v>41</v>
      </c>
      <c r="AD4348" s="1" t="s">
        <v>30</v>
      </c>
      <c r="AE4348" s="1" t="s">
        <v>31</v>
      </c>
    </row>
    <row r="4349" spans="1:31" x14ac:dyDescent="0.25">
      <c r="A4349" s="1" t="s">
        <v>8838</v>
      </c>
      <c r="B4349" s="1" t="str">
        <f>IF(COUNTIF($A$2:A4349,A4349)&gt;1,"Duplicate","Unique")</f>
        <v>Unique</v>
      </c>
      <c r="C4349" s="1" t="s">
        <v>8839</v>
      </c>
      <c r="D4349" s="1" t="s">
        <v>55</v>
      </c>
      <c r="E4349" s="1" t="str">
        <f t="shared" si="470"/>
        <v>Submitted</v>
      </c>
      <c r="F4349" s="1" t="s">
        <v>35</v>
      </c>
      <c r="G4349" s="1">
        <v>20</v>
      </c>
      <c r="H4349" s="1" t="s">
        <v>24</v>
      </c>
      <c r="I4349" s="1" t="s">
        <v>48</v>
      </c>
      <c r="J4349" s="1" t="s">
        <v>26</v>
      </c>
      <c r="K4349" s="4">
        <v>748006</v>
      </c>
      <c r="L4349" s="4" t="str">
        <f t="shared" si="471"/>
        <v>Submitted</v>
      </c>
      <c r="M4349" s="1">
        <v>880</v>
      </c>
      <c r="N4349" s="1" t="str">
        <f t="shared" si="472"/>
        <v>medium_risk</v>
      </c>
      <c r="O4349" s="1" t="str">
        <f t="shared" si="473"/>
        <v>Excellent</v>
      </c>
      <c r="P4349" s="1" t="str">
        <f t="shared" si="474"/>
        <v>Submitted</v>
      </c>
      <c r="Q4349" s="1" t="str">
        <f t="shared" si="475"/>
        <v>Valid</v>
      </c>
      <c r="R4349" s="1" t="s">
        <v>70</v>
      </c>
      <c r="S4349" s="4">
        <v>0</v>
      </c>
      <c r="T4349" s="1">
        <v>16.579999999999998</v>
      </c>
      <c r="U4349" s="1">
        <v>12</v>
      </c>
      <c r="V4349" s="1">
        <v>20833.330000000002</v>
      </c>
      <c r="W4349" s="4">
        <f t="shared" si="476"/>
        <v>0</v>
      </c>
      <c r="X4349" s="1" t="s">
        <v>28</v>
      </c>
      <c r="Y4349" s="1" t="s">
        <v>29</v>
      </c>
      <c r="Z4349" s="8">
        <v>49811</v>
      </c>
      <c r="AA4349" s="8" t="str">
        <f>TEXT(Table2[[#This Row],[Application_Date]],"yyy")</f>
        <v>2036</v>
      </c>
      <c r="AB4349" s="8" t="str">
        <f>TEXT(Table2[[#This Row],[Application_Date]],"mmmm")</f>
        <v>May</v>
      </c>
      <c r="AC4349" s="1" t="s">
        <v>41</v>
      </c>
      <c r="AD4349" s="1" t="s">
        <v>42</v>
      </c>
      <c r="AE4349" s="1" t="s">
        <v>43</v>
      </c>
    </row>
    <row r="4350" spans="1:31" x14ac:dyDescent="0.25">
      <c r="A4350" s="1" t="s">
        <v>8840</v>
      </c>
      <c r="B4350" s="1" t="str">
        <f>IF(COUNTIF($A$2:A4350,A4350)&gt;1,"Duplicate","Unique")</f>
        <v>Unique</v>
      </c>
      <c r="C4350" s="1" t="s">
        <v>8841</v>
      </c>
      <c r="D4350" s="1" t="s">
        <v>172</v>
      </c>
      <c r="E4350" s="1" t="str">
        <f t="shared" si="470"/>
        <v>Submitted</v>
      </c>
      <c r="F4350" s="1" t="s">
        <v>47</v>
      </c>
      <c r="G4350" s="1">
        <v>30</v>
      </c>
      <c r="H4350" s="1" t="s">
        <v>24</v>
      </c>
      <c r="I4350" s="1" t="s">
        <v>25</v>
      </c>
      <c r="J4350" s="1" t="s">
        <v>26</v>
      </c>
      <c r="K4350" s="4">
        <v>270083</v>
      </c>
      <c r="L4350" s="4" t="str">
        <f t="shared" si="471"/>
        <v>Submitted</v>
      </c>
      <c r="M4350" s="1">
        <v>339</v>
      </c>
      <c r="N4350" s="1" t="str">
        <f t="shared" si="472"/>
        <v>High_risk</v>
      </c>
      <c r="O4350" s="1" t="str">
        <f t="shared" si="473"/>
        <v>Excellent</v>
      </c>
      <c r="P4350" s="1" t="str">
        <f t="shared" si="474"/>
        <v>Submitted</v>
      </c>
      <c r="Q4350" s="1" t="str">
        <f t="shared" si="475"/>
        <v>Valid</v>
      </c>
      <c r="R4350" s="1" t="s">
        <v>6</v>
      </c>
      <c r="S4350" s="4">
        <v>2953172</v>
      </c>
      <c r="T4350" s="1">
        <v>17.260000000000002</v>
      </c>
      <c r="U4350" s="1">
        <v>180</v>
      </c>
      <c r="V4350" s="1">
        <v>16406.509999999998</v>
      </c>
      <c r="W4350" s="4">
        <f t="shared" si="476"/>
        <v>4247645.7266666675</v>
      </c>
      <c r="X4350" s="1" t="s">
        <v>28</v>
      </c>
      <c r="Y4350" s="1" t="s">
        <v>29</v>
      </c>
      <c r="Z4350" s="8">
        <v>49812</v>
      </c>
      <c r="AA4350" s="8" t="str">
        <f>TEXT(Table2[[#This Row],[Application_Date]],"yyy")</f>
        <v>2036</v>
      </c>
      <c r="AB4350" s="8" t="str">
        <f>TEXT(Table2[[#This Row],[Application_Date]],"mmmm")</f>
        <v>May</v>
      </c>
      <c r="AC4350" s="1" t="s">
        <v>61</v>
      </c>
      <c r="AD4350" s="1" t="s">
        <v>42</v>
      </c>
      <c r="AE4350" s="1" t="s">
        <v>66</v>
      </c>
    </row>
    <row r="4351" spans="1:31" x14ac:dyDescent="0.25">
      <c r="A4351" s="1" t="s">
        <v>8842</v>
      </c>
      <c r="B4351" s="1" t="str">
        <f>IF(COUNTIF($A$2:A4351,A4351)&gt;1,"Duplicate","Unique")</f>
        <v>Unique</v>
      </c>
      <c r="C4351" s="1" t="s">
        <v>8843</v>
      </c>
      <c r="D4351" s="1" t="s">
        <v>78</v>
      </c>
      <c r="E4351" s="1" t="str">
        <f t="shared" si="470"/>
        <v>Submitted</v>
      </c>
      <c r="F4351" s="1" t="s">
        <v>35</v>
      </c>
      <c r="G4351" s="1">
        <v>18</v>
      </c>
      <c r="H4351" s="1" t="s">
        <v>24</v>
      </c>
      <c r="I4351" s="1" t="s">
        <v>25</v>
      </c>
      <c r="J4351" s="1" t="s">
        <v>26</v>
      </c>
      <c r="K4351" s="4">
        <v>2003773</v>
      </c>
      <c r="L4351" s="4" t="str">
        <f t="shared" si="471"/>
        <v>Submitted</v>
      </c>
      <c r="M4351" s="1">
        <v>877</v>
      </c>
      <c r="N4351" s="1" t="str">
        <f t="shared" si="472"/>
        <v>medium_risk</v>
      </c>
      <c r="O4351" s="1" t="str">
        <f t="shared" si="473"/>
        <v>Excellent</v>
      </c>
      <c r="P4351" s="1" t="str">
        <f t="shared" si="474"/>
        <v>Submitted</v>
      </c>
      <c r="Q4351" s="1" t="str">
        <f t="shared" si="475"/>
        <v>Valid</v>
      </c>
      <c r="R4351" s="1" t="s">
        <v>82</v>
      </c>
      <c r="S4351" s="4">
        <v>3931943</v>
      </c>
      <c r="T4351" s="1">
        <v>11.69</v>
      </c>
      <c r="U4351" s="1">
        <v>24</v>
      </c>
      <c r="V4351" s="1">
        <v>163830.96</v>
      </c>
      <c r="W4351" s="4">
        <f t="shared" si="476"/>
        <v>3830368.1177430912</v>
      </c>
      <c r="X4351" s="1" t="s">
        <v>95</v>
      </c>
      <c r="Y4351" s="1" t="s">
        <v>96</v>
      </c>
      <c r="Z4351" s="8">
        <v>49813</v>
      </c>
      <c r="AA4351" s="8" t="str">
        <f>TEXT(Table2[[#This Row],[Application_Date]],"yyy")</f>
        <v>2036</v>
      </c>
      <c r="AB4351" s="8" t="str">
        <f>TEXT(Table2[[#This Row],[Application_Date]],"mmmm")</f>
        <v>May</v>
      </c>
      <c r="AC4351" s="1" t="s">
        <v>41</v>
      </c>
      <c r="AD4351" s="1" t="s">
        <v>30</v>
      </c>
      <c r="AE4351" s="1" t="s">
        <v>31</v>
      </c>
    </row>
    <row r="4352" spans="1:31" x14ac:dyDescent="0.25">
      <c r="A4352" s="1" t="s">
        <v>8844</v>
      </c>
      <c r="B4352" s="1" t="str">
        <f>IF(COUNTIF($A$2:A4352,A4352)&gt;1,"Duplicate","Unique")</f>
        <v>Unique</v>
      </c>
      <c r="C4352" s="1" t="s">
        <v>8845</v>
      </c>
      <c r="D4352" s="1" t="s">
        <v>403</v>
      </c>
      <c r="E4352" s="1" t="str">
        <f t="shared" si="470"/>
        <v>Submitted</v>
      </c>
      <c r="F4352" s="1" t="s">
        <v>47</v>
      </c>
      <c r="G4352" s="1">
        <v>60</v>
      </c>
      <c r="H4352" s="1" t="s">
        <v>36</v>
      </c>
      <c r="I4352" s="1" t="s">
        <v>25</v>
      </c>
      <c r="J4352" s="1" t="s">
        <v>26</v>
      </c>
      <c r="K4352" s="4">
        <v>1862704</v>
      </c>
      <c r="L4352" s="4" t="str">
        <f t="shared" si="471"/>
        <v>Submitted</v>
      </c>
      <c r="M4352" s="1">
        <v>821</v>
      </c>
      <c r="N4352" s="1" t="str">
        <f t="shared" si="472"/>
        <v>medium_risk</v>
      </c>
      <c r="O4352" s="1" t="str">
        <f t="shared" si="473"/>
        <v>Excellent</v>
      </c>
      <c r="P4352" s="1" t="str">
        <f t="shared" si="474"/>
        <v>Submitted</v>
      </c>
      <c r="Q4352" s="1" t="str">
        <f t="shared" si="475"/>
        <v>Valid</v>
      </c>
      <c r="R4352" s="1" t="s">
        <v>82</v>
      </c>
      <c r="S4352" s="4">
        <v>3001452</v>
      </c>
      <c r="T4352" s="1">
        <v>7.96</v>
      </c>
      <c r="U4352" s="1">
        <v>180</v>
      </c>
      <c r="V4352" s="1">
        <v>16674.73</v>
      </c>
      <c r="W4352" s="4">
        <f t="shared" si="476"/>
        <v>1990963.16</v>
      </c>
      <c r="X4352" s="1" t="s">
        <v>95</v>
      </c>
      <c r="Y4352" s="1" t="s">
        <v>96</v>
      </c>
      <c r="Z4352" s="8">
        <v>49814</v>
      </c>
      <c r="AA4352" s="8" t="str">
        <f>TEXT(Table2[[#This Row],[Application_Date]],"yyy")</f>
        <v>2036</v>
      </c>
      <c r="AB4352" s="8" t="str">
        <f>TEXT(Table2[[#This Row],[Application_Date]],"mmmm")</f>
        <v>May</v>
      </c>
      <c r="AC4352" s="1" t="s">
        <v>61</v>
      </c>
      <c r="AD4352" s="1" t="s">
        <v>42</v>
      </c>
      <c r="AE4352" s="1" t="s">
        <v>62</v>
      </c>
    </row>
    <row r="4353" spans="1:31" x14ac:dyDescent="0.25">
      <c r="A4353" s="1" t="s">
        <v>8846</v>
      </c>
      <c r="B4353" s="1" t="str">
        <f>IF(COUNTIF($A$2:A4353,A4353)&gt;1,"Duplicate","Unique")</f>
        <v>Unique</v>
      </c>
      <c r="C4353" s="1" t="s">
        <v>8847</v>
      </c>
      <c r="D4353" s="1" t="s">
        <v>489</v>
      </c>
      <c r="E4353" s="1" t="str">
        <f t="shared" si="470"/>
        <v>Submitted</v>
      </c>
      <c r="F4353" s="1" t="s">
        <v>35</v>
      </c>
      <c r="G4353" s="1">
        <v>36</v>
      </c>
      <c r="H4353" s="1" t="s">
        <v>36</v>
      </c>
      <c r="I4353" s="1" t="s">
        <v>25</v>
      </c>
      <c r="J4353" s="1" t="s">
        <v>70</v>
      </c>
      <c r="K4353" s="4">
        <v>393546</v>
      </c>
      <c r="L4353" s="4" t="str">
        <f t="shared" si="471"/>
        <v>Submitted</v>
      </c>
      <c r="M4353" s="1">
        <v>513</v>
      </c>
      <c r="N4353" s="1" t="str">
        <f t="shared" si="472"/>
        <v>High_risk</v>
      </c>
      <c r="O4353" s="1" t="str">
        <f t="shared" si="473"/>
        <v>Excellent</v>
      </c>
      <c r="P4353" s="1" t="str">
        <f t="shared" si="474"/>
        <v>Submitted</v>
      </c>
      <c r="Q4353" s="1" t="str">
        <f t="shared" si="475"/>
        <v>Valid</v>
      </c>
      <c r="R4353" s="1" t="s">
        <v>38</v>
      </c>
      <c r="S4353" s="4">
        <v>243471</v>
      </c>
      <c r="T4353" s="1">
        <v>14.78</v>
      </c>
      <c r="U4353" s="1">
        <v>180</v>
      </c>
      <c r="V4353" s="1">
        <v>1352.62</v>
      </c>
      <c r="W4353" s="4">
        <f t="shared" si="476"/>
        <v>299875.11499999999</v>
      </c>
      <c r="X4353" s="1" t="s">
        <v>95</v>
      </c>
      <c r="Y4353" s="1" t="s">
        <v>96</v>
      </c>
      <c r="Z4353" s="8">
        <v>49815</v>
      </c>
      <c r="AA4353" s="8" t="str">
        <f>TEXT(Table2[[#This Row],[Application_Date]],"yyy")</f>
        <v>2036</v>
      </c>
      <c r="AB4353" s="8" t="str">
        <f>TEXT(Table2[[#This Row],[Application_Date]],"mmmm")</f>
        <v>May</v>
      </c>
      <c r="AC4353" s="1" t="s">
        <v>61</v>
      </c>
      <c r="AD4353" s="1" t="s">
        <v>30</v>
      </c>
      <c r="AE4353" s="1" t="s">
        <v>62</v>
      </c>
    </row>
    <row r="4354" spans="1:31" x14ac:dyDescent="0.25">
      <c r="A4354" s="1" t="s">
        <v>8848</v>
      </c>
      <c r="B4354" s="1" t="str">
        <f>IF(COUNTIF($A$2:A4354,A4354)&gt;1,"Duplicate","Unique")</f>
        <v>Unique</v>
      </c>
      <c r="C4354" s="1" t="s">
        <v>8849</v>
      </c>
      <c r="D4354" s="1" t="s">
        <v>333</v>
      </c>
      <c r="E4354" s="1" t="str">
        <f t="shared" ref="E4354:E4417" si="477">IF(C4354="","Missing","Submitted")</f>
        <v>Submitted</v>
      </c>
      <c r="F4354" s="1" t="s">
        <v>35</v>
      </c>
      <c r="G4354" s="1">
        <v>61</v>
      </c>
      <c r="H4354" s="1" t="s">
        <v>36</v>
      </c>
      <c r="I4354" s="1" t="s">
        <v>48</v>
      </c>
      <c r="J4354" s="1" t="s">
        <v>26</v>
      </c>
      <c r="K4354" s="4">
        <v>1217054</v>
      </c>
      <c r="L4354" s="4" t="str">
        <f t="shared" ref="L4354:L4417" si="478">IF(K4354="","Missing","Submitted")</f>
        <v>Submitted</v>
      </c>
      <c r="M4354" s="1">
        <v>458</v>
      </c>
      <c r="N4354" s="1" t="str">
        <f t="shared" ref="N4354:N4417" si="479">IF(M4354&lt;600,"High_risk",IF(M4354&gt;=750,"medium_risk","low_risk"))</f>
        <v>High_risk</v>
      </c>
      <c r="O4354" s="1" t="str">
        <f t="shared" ref="O4354:O4417" si="480">IF(J4355&lt;503,"Poor",IF(J4355&lt;=550,"Fair",IF(J4355&lt;=750,"Good","Excellent")))</f>
        <v>Excellent</v>
      </c>
      <c r="P4354" s="1" t="str">
        <f t="shared" ref="P4354:P4417" si="481">IF(S4354="","Missing","Submitted")</f>
        <v>Submitted</v>
      </c>
      <c r="Q4354" s="1" t="str">
        <f t="shared" ref="Q4354:Q4417" si="482">IF(AND(M4354&gt;=300,M4354&lt;=900),"Valid","Invalid")</f>
        <v>Valid</v>
      </c>
      <c r="R4354" s="1" t="s">
        <v>38</v>
      </c>
      <c r="S4354" s="4">
        <v>585971</v>
      </c>
      <c r="T4354" s="1">
        <v>9.65</v>
      </c>
      <c r="U4354" s="1">
        <v>180</v>
      </c>
      <c r="V4354" s="1">
        <v>3255.39</v>
      </c>
      <c r="W4354" s="4">
        <f t="shared" ref="W4354:W4417" si="483">PMT(T4354/12,U4354,-S4354)</f>
        <v>471218.34583333333</v>
      </c>
      <c r="X4354" s="1" t="s">
        <v>95</v>
      </c>
      <c r="Y4354" s="1" t="s">
        <v>96</v>
      </c>
      <c r="Z4354" s="8">
        <v>49816</v>
      </c>
      <c r="AA4354" s="8" t="str">
        <f>TEXT(Table2[[#This Row],[Application_Date]],"yyy")</f>
        <v>2036</v>
      </c>
      <c r="AB4354" s="8" t="str">
        <f>TEXT(Table2[[#This Row],[Application_Date]],"mmmm")</f>
        <v>May</v>
      </c>
      <c r="AC4354" s="1" t="s">
        <v>41</v>
      </c>
      <c r="AD4354" s="1" t="s">
        <v>30</v>
      </c>
      <c r="AE4354" s="1" t="s">
        <v>62</v>
      </c>
    </row>
    <row r="4355" spans="1:31" x14ac:dyDescent="0.25">
      <c r="A4355" s="1" t="s">
        <v>8850</v>
      </c>
      <c r="B4355" s="1" t="str">
        <f>IF(COUNTIF($A$2:A4355,A4355)&gt;1,"Duplicate","Unique")</f>
        <v>Unique</v>
      </c>
      <c r="C4355" s="1" t="s">
        <v>8851</v>
      </c>
      <c r="D4355" s="1" t="s">
        <v>172</v>
      </c>
      <c r="E4355" s="1" t="str">
        <f t="shared" si="477"/>
        <v>Submitted</v>
      </c>
      <c r="F4355" s="1" t="s">
        <v>35</v>
      </c>
      <c r="G4355" s="1">
        <v>46</v>
      </c>
      <c r="H4355" s="1" t="s">
        <v>36</v>
      </c>
      <c r="I4355" s="1" t="s">
        <v>25</v>
      </c>
      <c r="J4355" s="1" t="s">
        <v>49</v>
      </c>
      <c r="K4355" s="4">
        <v>1252278</v>
      </c>
      <c r="L4355" s="4" t="str">
        <f t="shared" si="478"/>
        <v>Submitted</v>
      </c>
      <c r="M4355" s="1">
        <v>859</v>
      </c>
      <c r="N4355" s="1" t="str">
        <f t="shared" si="479"/>
        <v>medium_risk</v>
      </c>
      <c r="O4355" s="1" t="str">
        <f t="shared" si="480"/>
        <v>Excellent</v>
      </c>
      <c r="P4355" s="1" t="str">
        <f t="shared" si="481"/>
        <v>Submitted</v>
      </c>
      <c r="Q4355" s="1" t="str">
        <f t="shared" si="482"/>
        <v>Valid</v>
      </c>
      <c r="R4355" s="1" t="s">
        <v>82</v>
      </c>
      <c r="S4355" s="4">
        <v>0</v>
      </c>
      <c r="T4355" s="1">
        <v>17.25</v>
      </c>
      <c r="U4355" s="1">
        <v>180</v>
      </c>
      <c r="V4355" s="1">
        <v>1388.89</v>
      </c>
      <c r="W4355" s="4">
        <f t="shared" si="483"/>
        <v>0</v>
      </c>
      <c r="X4355" s="1" t="s">
        <v>28</v>
      </c>
      <c r="Y4355" s="1" t="s">
        <v>29</v>
      </c>
      <c r="Z4355" s="8">
        <v>49817</v>
      </c>
      <c r="AA4355" s="8" t="str">
        <f>TEXT(Table2[[#This Row],[Application_Date]],"yyy")</f>
        <v>2036</v>
      </c>
      <c r="AB4355" s="8" t="str">
        <f>TEXT(Table2[[#This Row],[Application_Date]],"mmmm")</f>
        <v>May</v>
      </c>
      <c r="AC4355" s="1" t="s">
        <v>61</v>
      </c>
      <c r="AD4355" s="1" t="s">
        <v>30</v>
      </c>
      <c r="AE4355" s="1" t="s">
        <v>31</v>
      </c>
    </row>
    <row r="4356" spans="1:31" x14ac:dyDescent="0.25">
      <c r="A4356" s="1" t="s">
        <v>8852</v>
      </c>
      <c r="B4356" s="1" t="str">
        <f>IF(COUNTIF($A$2:A4356,A4356)&gt;1,"Duplicate","Unique")</f>
        <v>Unique</v>
      </c>
      <c r="C4356" s="1" t="s">
        <v>8853</v>
      </c>
      <c r="D4356" s="1" t="s">
        <v>89</v>
      </c>
      <c r="E4356" s="1" t="str">
        <f t="shared" si="477"/>
        <v>Submitted</v>
      </c>
      <c r="F4356" s="1" t="s">
        <v>47</v>
      </c>
      <c r="G4356" s="1">
        <v>24</v>
      </c>
      <c r="H4356" s="1" t="s">
        <v>24</v>
      </c>
      <c r="I4356" s="1" t="s">
        <v>25</v>
      </c>
      <c r="J4356" s="1" t="s">
        <v>26</v>
      </c>
      <c r="K4356" s="4">
        <v>1193271</v>
      </c>
      <c r="L4356" s="4" t="str">
        <f t="shared" si="478"/>
        <v>Submitted</v>
      </c>
      <c r="M4356" s="1">
        <v>406</v>
      </c>
      <c r="N4356" s="1" t="str">
        <f t="shared" si="479"/>
        <v>High_risk</v>
      </c>
      <c r="O4356" s="1" t="str">
        <f t="shared" si="480"/>
        <v>Excellent</v>
      </c>
      <c r="P4356" s="1" t="str">
        <f t="shared" si="481"/>
        <v>Submitted</v>
      </c>
      <c r="Q4356" s="1" t="str">
        <f t="shared" si="482"/>
        <v>Valid</v>
      </c>
      <c r="R4356" s="1" t="s">
        <v>82</v>
      </c>
      <c r="S4356" s="4">
        <v>1558055</v>
      </c>
      <c r="T4356" s="1">
        <v>17.190000000000001</v>
      </c>
      <c r="U4356" s="1">
        <v>24</v>
      </c>
      <c r="V4356" s="1">
        <v>64918.96</v>
      </c>
      <c r="W4356" s="4">
        <f t="shared" si="483"/>
        <v>2231913.7887117388</v>
      </c>
      <c r="X4356" s="1" t="s">
        <v>95</v>
      </c>
      <c r="Y4356" s="1" t="s">
        <v>96</v>
      </c>
      <c r="Z4356" s="8">
        <v>49818</v>
      </c>
      <c r="AA4356" s="8" t="str">
        <f>TEXT(Table2[[#This Row],[Application_Date]],"yyy")</f>
        <v>2036</v>
      </c>
      <c r="AB4356" s="8" t="str">
        <f>TEXT(Table2[[#This Row],[Application_Date]],"mmmm")</f>
        <v>May</v>
      </c>
      <c r="AC4356" s="1" t="s">
        <v>61</v>
      </c>
      <c r="AD4356" s="1" t="s">
        <v>42</v>
      </c>
      <c r="AE4356" s="1" t="s">
        <v>43</v>
      </c>
    </row>
    <row r="4357" spans="1:31" x14ac:dyDescent="0.25">
      <c r="A4357" s="1" t="s">
        <v>8854</v>
      </c>
      <c r="B4357" s="1" t="str">
        <f>IF(COUNTIF($A$2:A4357,A4357)&gt;1,"Duplicate","Unique")</f>
        <v>Unique</v>
      </c>
      <c r="C4357" s="1" t="s">
        <v>8855</v>
      </c>
      <c r="D4357" s="1" t="s">
        <v>94</v>
      </c>
      <c r="E4357" s="1" t="str">
        <f t="shared" si="477"/>
        <v>Submitted</v>
      </c>
      <c r="F4357" s="1" t="s">
        <v>35</v>
      </c>
      <c r="G4357" s="1">
        <v>33</v>
      </c>
      <c r="H4357" s="1" t="s">
        <v>24</v>
      </c>
      <c r="I4357" s="1" t="s">
        <v>25</v>
      </c>
      <c r="J4357" s="1" t="s">
        <v>26</v>
      </c>
      <c r="K4357" s="4">
        <v>1701333</v>
      </c>
      <c r="L4357" s="4" t="str">
        <f t="shared" si="478"/>
        <v>Submitted</v>
      </c>
      <c r="M4357" s="1">
        <v>853</v>
      </c>
      <c r="N4357" s="1" t="str">
        <f t="shared" si="479"/>
        <v>medium_risk</v>
      </c>
      <c r="O4357" s="1" t="str">
        <f t="shared" si="480"/>
        <v>Excellent</v>
      </c>
      <c r="P4357" s="1" t="str">
        <f t="shared" si="481"/>
        <v>Submitted</v>
      </c>
      <c r="Q4357" s="1" t="str">
        <f t="shared" si="482"/>
        <v>Valid</v>
      </c>
      <c r="R4357" s="1" t="s">
        <v>38</v>
      </c>
      <c r="S4357" s="4">
        <v>2310322</v>
      </c>
      <c r="T4357" s="1">
        <v>16.98</v>
      </c>
      <c r="U4357" s="1">
        <v>12</v>
      </c>
      <c r="V4357" s="1">
        <v>192526.83</v>
      </c>
      <c r="W4357" s="4">
        <f t="shared" si="483"/>
        <v>3269188.6981173586</v>
      </c>
      <c r="X4357" s="1" t="s">
        <v>95</v>
      </c>
      <c r="Y4357" s="1" t="s">
        <v>96</v>
      </c>
      <c r="Z4357" s="8">
        <v>49819</v>
      </c>
      <c r="AA4357" s="8" t="str">
        <f>TEXT(Table2[[#This Row],[Application_Date]],"yyy")</f>
        <v>2036</v>
      </c>
      <c r="AB4357" s="8" t="str">
        <f>TEXT(Table2[[#This Row],[Application_Date]],"mmmm")</f>
        <v>May</v>
      </c>
      <c r="AC4357" s="1" t="s">
        <v>61</v>
      </c>
      <c r="AD4357" s="1" t="s">
        <v>30</v>
      </c>
      <c r="AE4357" s="1" t="s">
        <v>43</v>
      </c>
    </row>
    <row r="4358" spans="1:31" x14ac:dyDescent="0.25">
      <c r="A4358" s="1" t="s">
        <v>8856</v>
      </c>
      <c r="B4358" s="1" t="str">
        <f>IF(COUNTIF($A$2:A4358,A4358)&gt;1,"Duplicate","Unique")</f>
        <v>Unique</v>
      </c>
      <c r="C4358" s="1" t="s">
        <v>8857</v>
      </c>
      <c r="D4358" s="1" t="s">
        <v>1280</v>
      </c>
      <c r="E4358" s="1" t="str">
        <f t="shared" si="477"/>
        <v>Submitted</v>
      </c>
      <c r="F4358" s="1" t="s">
        <v>47</v>
      </c>
      <c r="G4358" s="1">
        <v>51</v>
      </c>
      <c r="H4358" s="1" t="s">
        <v>36</v>
      </c>
      <c r="I4358" s="1" t="s">
        <v>48</v>
      </c>
      <c r="J4358" s="1" t="s">
        <v>49</v>
      </c>
      <c r="K4358" s="4">
        <v>1611555</v>
      </c>
      <c r="L4358" s="4" t="str">
        <f t="shared" si="478"/>
        <v>Submitted</v>
      </c>
      <c r="M4358" s="1">
        <v>857</v>
      </c>
      <c r="N4358" s="1" t="str">
        <f t="shared" si="479"/>
        <v>medium_risk</v>
      </c>
      <c r="O4358" s="1" t="str">
        <f t="shared" si="480"/>
        <v>Excellent</v>
      </c>
      <c r="P4358" s="1" t="str">
        <f t="shared" si="481"/>
        <v>Submitted</v>
      </c>
      <c r="Q4358" s="1" t="str">
        <f t="shared" si="482"/>
        <v>Valid</v>
      </c>
      <c r="R4358" s="1" t="s">
        <v>27</v>
      </c>
      <c r="S4358" s="4">
        <v>2147495</v>
      </c>
      <c r="T4358" s="1">
        <v>10.42</v>
      </c>
      <c r="U4358" s="1">
        <v>180</v>
      </c>
      <c r="V4358" s="1">
        <v>11930.53</v>
      </c>
      <c r="W4358" s="4">
        <f t="shared" si="483"/>
        <v>1864741.4916666665</v>
      </c>
      <c r="X4358" s="1" t="s">
        <v>95</v>
      </c>
      <c r="Y4358" s="1" t="s">
        <v>96</v>
      </c>
      <c r="Z4358" s="8">
        <v>49820</v>
      </c>
      <c r="AA4358" s="8" t="str">
        <f>TEXT(Table2[[#This Row],[Application_Date]],"yyy")</f>
        <v>2036</v>
      </c>
      <c r="AB4358" s="8" t="str">
        <f>TEXT(Table2[[#This Row],[Application_Date]],"mmmm")</f>
        <v>May</v>
      </c>
      <c r="AC4358" s="1" t="s">
        <v>52</v>
      </c>
      <c r="AD4358" s="1" t="s">
        <v>30</v>
      </c>
      <c r="AE4358" s="1" t="s">
        <v>66</v>
      </c>
    </row>
    <row r="4359" spans="1:31" x14ac:dyDescent="0.25">
      <c r="A4359" s="1" t="s">
        <v>8858</v>
      </c>
      <c r="B4359" s="1" t="str">
        <f>IF(COUNTIF($A$2:A4359,A4359)&gt;1,"Duplicate","Unique")</f>
        <v>Unique</v>
      </c>
      <c r="C4359" s="1" t="s">
        <v>8859</v>
      </c>
      <c r="D4359" s="1" t="s">
        <v>229</v>
      </c>
      <c r="E4359" s="1" t="str">
        <f t="shared" si="477"/>
        <v>Submitted</v>
      </c>
      <c r="F4359" s="1" t="s">
        <v>35</v>
      </c>
      <c r="G4359" s="1">
        <v>46</v>
      </c>
      <c r="H4359" s="1" t="s">
        <v>24</v>
      </c>
      <c r="I4359" s="1" t="s">
        <v>48</v>
      </c>
      <c r="J4359" s="1" t="s">
        <v>37</v>
      </c>
      <c r="K4359" s="4">
        <v>1024885</v>
      </c>
      <c r="L4359" s="4" t="str">
        <f t="shared" si="478"/>
        <v>Submitted</v>
      </c>
      <c r="M4359" s="1">
        <v>620</v>
      </c>
      <c r="N4359" s="1" t="str">
        <f t="shared" si="479"/>
        <v>low_risk</v>
      </c>
      <c r="O4359" s="1" t="str">
        <f t="shared" si="480"/>
        <v>Excellent</v>
      </c>
      <c r="P4359" s="1" t="str">
        <f t="shared" si="481"/>
        <v>Submitted</v>
      </c>
      <c r="Q4359" s="1" t="str">
        <f t="shared" si="482"/>
        <v>Valid</v>
      </c>
      <c r="R4359" s="1" t="s">
        <v>82</v>
      </c>
      <c r="S4359" s="4">
        <v>1734175</v>
      </c>
      <c r="T4359" s="1">
        <v>14.9</v>
      </c>
      <c r="U4359" s="1">
        <v>120</v>
      </c>
      <c r="V4359" s="1">
        <v>14451.46</v>
      </c>
      <c r="W4359" s="4">
        <f t="shared" si="483"/>
        <v>2153267.2916666665</v>
      </c>
      <c r="X4359" s="1" t="s">
        <v>39</v>
      </c>
      <c r="Y4359" s="1" t="s">
        <v>40</v>
      </c>
      <c r="Z4359" s="8">
        <v>49821</v>
      </c>
      <c r="AA4359" s="8" t="str">
        <f>TEXT(Table2[[#This Row],[Application_Date]],"yyy")</f>
        <v>2036</v>
      </c>
      <c r="AB4359" s="8" t="str">
        <f>TEXT(Table2[[#This Row],[Application_Date]],"mmmm")</f>
        <v>May</v>
      </c>
      <c r="AC4359" s="1" t="s">
        <v>61</v>
      </c>
      <c r="AD4359" s="1" t="s">
        <v>30</v>
      </c>
      <c r="AE4359" s="1" t="s">
        <v>43</v>
      </c>
    </row>
    <row r="4360" spans="1:31" x14ac:dyDescent="0.25">
      <c r="A4360" s="1" t="s">
        <v>8860</v>
      </c>
      <c r="B4360" s="1" t="str">
        <f>IF(COUNTIF($A$2:A4360,A4360)&gt;1,"Duplicate","Unique")</f>
        <v>Unique</v>
      </c>
      <c r="C4360" s="1" t="s">
        <v>8861</v>
      </c>
      <c r="D4360" s="1" t="s">
        <v>118</v>
      </c>
      <c r="E4360" s="1" t="str">
        <f t="shared" si="477"/>
        <v>Submitted</v>
      </c>
      <c r="F4360" s="1" t="s">
        <v>35</v>
      </c>
      <c r="G4360" s="1">
        <v>57</v>
      </c>
      <c r="H4360" s="1" t="s">
        <v>36</v>
      </c>
      <c r="I4360" s="1" t="s">
        <v>48</v>
      </c>
      <c r="J4360" s="1" t="s">
        <v>26</v>
      </c>
      <c r="K4360" s="4">
        <v>2276973</v>
      </c>
      <c r="L4360" s="4" t="str">
        <f t="shared" si="478"/>
        <v>Submitted</v>
      </c>
      <c r="M4360" s="1">
        <v>745</v>
      </c>
      <c r="N4360" s="1" t="str">
        <f t="shared" si="479"/>
        <v>low_risk</v>
      </c>
      <c r="O4360" s="1" t="str">
        <f t="shared" si="480"/>
        <v>Excellent</v>
      </c>
      <c r="P4360" s="1" t="str">
        <f t="shared" si="481"/>
        <v>Submitted</v>
      </c>
      <c r="Q4360" s="1" t="str">
        <f t="shared" si="482"/>
        <v>Valid</v>
      </c>
      <c r="R4360" s="1" t="s">
        <v>82</v>
      </c>
      <c r="S4360" s="4">
        <v>4908025</v>
      </c>
      <c r="T4360" s="1">
        <v>13.54</v>
      </c>
      <c r="U4360" s="1">
        <v>180</v>
      </c>
      <c r="V4360" s="1">
        <v>27266.81</v>
      </c>
      <c r="W4360" s="4">
        <f t="shared" si="483"/>
        <v>5537888.208333333</v>
      </c>
      <c r="X4360" s="1" t="s">
        <v>39</v>
      </c>
      <c r="Y4360" s="1" t="s">
        <v>40</v>
      </c>
      <c r="Z4360" s="8">
        <v>49822</v>
      </c>
      <c r="AA4360" s="8" t="str">
        <f>TEXT(Table2[[#This Row],[Application_Date]],"yyy")</f>
        <v>2036</v>
      </c>
      <c r="AB4360" s="8" t="str">
        <f>TEXT(Table2[[#This Row],[Application_Date]],"mmmm")</f>
        <v>May</v>
      </c>
      <c r="AC4360" s="1" t="s">
        <v>52</v>
      </c>
      <c r="AD4360" s="1" t="s">
        <v>42</v>
      </c>
      <c r="AE4360" s="1" t="s">
        <v>62</v>
      </c>
    </row>
    <row r="4361" spans="1:31" x14ac:dyDescent="0.25">
      <c r="A4361" s="1" t="s">
        <v>8862</v>
      </c>
      <c r="B4361" s="1" t="str">
        <f>IF(COUNTIF($A$2:A4361,A4361)&gt;1,"Duplicate","Unique")</f>
        <v>Unique</v>
      </c>
      <c r="C4361" s="1" t="s">
        <v>8863</v>
      </c>
      <c r="D4361" s="1" t="s">
        <v>575</v>
      </c>
      <c r="E4361" s="1" t="str">
        <f t="shared" si="477"/>
        <v>Submitted</v>
      </c>
      <c r="F4361" s="1" t="s">
        <v>47</v>
      </c>
      <c r="G4361" s="1">
        <v>31</v>
      </c>
      <c r="H4361" s="1" t="s">
        <v>24</v>
      </c>
      <c r="I4361" s="1" t="s">
        <v>25</v>
      </c>
      <c r="J4361" s="1" t="s">
        <v>26</v>
      </c>
      <c r="K4361" s="4">
        <v>1310923</v>
      </c>
      <c r="L4361" s="4" t="str">
        <f t="shared" si="478"/>
        <v>Submitted</v>
      </c>
      <c r="M4361" s="1">
        <v>890</v>
      </c>
      <c r="N4361" s="1" t="str">
        <f t="shared" si="479"/>
        <v>medium_risk</v>
      </c>
      <c r="O4361" s="1" t="str">
        <f t="shared" si="480"/>
        <v>Excellent</v>
      </c>
      <c r="P4361" s="1" t="str">
        <f t="shared" si="481"/>
        <v>Submitted</v>
      </c>
      <c r="Q4361" s="1" t="str">
        <f t="shared" si="482"/>
        <v>Valid</v>
      </c>
      <c r="R4361" s="1" t="s">
        <v>6</v>
      </c>
      <c r="S4361" s="4">
        <v>4250170</v>
      </c>
      <c r="T4361" s="1">
        <v>7.09</v>
      </c>
      <c r="U4361" s="1">
        <v>180</v>
      </c>
      <c r="V4361" s="1">
        <v>23612.06</v>
      </c>
      <c r="W4361" s="4">
        <f t="shared" si="483"/>
        <v>2511142.1083333334</v>
      </c>
      <c r="X4361" s="1" t="s">
        <v>50</v>
      </c>
      <c r="Y4361" s="1" t="s">
        <v>51</v>
      </c>
      <c r="Z4361" s="8">
        <v>49823</v>
      </c>
      <c r="AA4361" s="8" t="str">
        <f>TEXT(Table2[[#This Row],[Application_Date]],"yyy")</f>
        <v>2036</v>
      </c>
      <c r="AB4361" s="8" t="str">
        <f>TEXT(Table2[[#This Row],[Application_Date]],"mmmm")</f>
        <v>May</v>
      </c>
      <c r="AC4361" s="1" t="s">
        <v>52</v>
      </c>
      <c r="AD4361" s="1" t="s">
        <v>30</v>
      </c>
      <c r="AE4361" s="1" t="s">
        <v>66</v>
      </c>
    </row>
    <row r="4362" spans="1:31" x14ac:dyDescent="0.25">
      <c r="A4362" s="1" t="s">
        <v>8864</v>
      </c>
      <c r="B4362" s="1" t="str">
        <f>IF(COUNTIF($A$2:A4362,A4362)&gt;1,"Duplicate","Unique")</f>
        <v>Unique</v>
      </c>
      <c r="C4362" s="1" t="s">
        <v>8865</v>
      </c>
      <c r="D4362" s="1" t="s">
        <v>75</v>
      </c>
      <c r="E4362" s="1" t="str">
        <f t="shared" si="477"/>
        <v>Submitted</v>
      </c>
      <c r="F4362" s="1" t="s">
        <v>47</v>
      </c>
      <c r="G4362" s="1">
        <v>52</v>
      </c>
      <c r="H4362" s="1" t="s">
        <v>36</v>
      </c>
      <c r="I4362" s="1" t="s">
        <v>48</v>
      </c>
      <c r="J4362" s="1" t="s">
        <v>49</v>
      </c>
      <c r="K4362" s="4">
        <v>425023</v>
      </c>
      <c r="L4362" s="4" t="str">
        <f t="shared" si="478"/>
        <v>Submitted</v>
      </c>
      <c r="M4362" s="1">
        <v>858</v>
      </c>
      <c r="N4362" s="1" t="str">
        <f t="shared" si="479"/>
        <v>medium_risk</v>
      </c>
      <c r="O4362" s="1" t="str">
        <f t="shared" si="480"/>
        <v>Excellent</v>
      </c>
      <c r="P4362" s="1" t="str">
        <f t="shared" si="481"/>
        <v>Submitted</v>
      </c>
      <c r="Q4362" s="1" t="str">
        <f t="shared" si="482"/>
        <v>Valid</v>
      </c>
      <c r="R4362" s="1" t="s">
        <v>6</v>
      </c>
      <c r="S4362" s="4">
        <v>1583170</v>
      </c>
      <c r="T4362" s="1">
        <v>7.14</v>
      </c>
      <c r="U4362" s="1">
        <v>12</v>
      </c>
      <c r="V4362" s="1">
        <v>131930.82999999999</v>
      </c>
      <c r="W4362" s="4">
        <f t="shared" si="483"/>
        <v>945473.70613609592</v>
      </c>
      <c r="X4362" s="1" t="s">
        <v>59</v>
      </c>
      <c r="Y4362" s="1" t="s">
        <v>60</v>
      </c>
      <c r="Z4362" s="8">
        <v>49824</v>
      </c>
      <c r="AA4362" s="8" t="str">
        <f>TEXT(Table2[[#This Row],[Application_Date]],"yyy")</f>
        <v>2036</v>
      </c>
      <c r="AB4362" s="8" t="str">
        <f>TEXT(Table2[[#This Row],[Application_Date]],"mmmm")</f>
        <v>May</v>
      </c>
      <c r="AC4362" s="1" t="s">
        <v>52</v>
      </c>
      <c r="AD4362" s="1" t="s">
        <v>30</v>
      </c>
      <c r="AE4362" s="1" t="s">
        <v>62</v>
      </c>
    </row>
    <row r="4363" spans="1:31" x14ac:dyDescent="0.25">
      <c r="A4363" s="1" t="s">
        <v>8866</v>
      </c>
      <c r="B4363" s="1" t="str">
        <f>IF(COUNTIF($A$2:A4363,A4363)&gt;1,"Duplicate","Unique")</f>
        <v>Unique</v>
      </c>
      <c r="C4363" s="1" t="s">
        <v>8867</v>
      </c>
      <c r="D4363" s="1" t="s">
        <v>69</v>
      </c>
      <c r="E4363" s="1" t="str">
        <f t="shared" si="477"/>
        <v>Submitted</v>
      </c>
      <c r="F4363" s="1" t="s">
        <v>35</v>
      </c>
      <c r="G4363" s="1">
        <v>51</v>
      </c>
      <c r="H4363" s="1" t="s">
        <v>36</v>
      </c>
      <c r="I4363" s="1" t="s">
        <v>48</v>
      </c>
      <c r="J4363" s="1" t="s">
        <v>70</v>
      </c>
      <c r="K4363" s="4">
        <v>1730571</v>
      </c>
      <c r="L4363" s="4" t="str">
        <f t="shared" si="478"/>
        <v>Submitted</v>
      </c>
      <c r="M4363" s="1">
        <v>599</v>
      </c>
      <c r="N4363" s="1" t="str">
        <f t="shared" si="479"/>
        <v>High_risk</v>
      </c>
      <c r="O4363" s="1" t="str">
        <f t="shared" si="480"/>
        <v>Excellent</v>
      </c>
      <c r="P4363" s="1" t="str">
        <f t="shared" si="481"/>
        <v>Submitted</v>
      </c>
      <c r="Q4363" s="1" t="str">
        <f t="shared" si="482"/>
        <v>Valid</v>
      </c>
      <c r="R4363" s="1" t="s">
        <v>70</v>
      </c>
      <c r="S4363" s="4">
        <v>2642210</v>
      </c>
      <c r="T4363" s="1">
        <v>12.59</v>
      </c>
      <c r="U4363" s="1">
        <v>180</v>
      </c>
      <c r="V4363" s="1">
        <v>14678.94</v>
      </c>
      <c r="W4363" s="4">
        <f t="shared" si="483"/>
        <v>2772118.6583333332</v>
      </c>
      <c r="X4363" s="1" t="s">
        <v>59</v>
      </c>
      <c r="Y4363" s="1" t="s">
        <v>60</v>
      </c>
      <c r="Z4363" s="8">
        <v>49825</v>
      </c>
      <c r="AA4363" s="8" t="str">
        <f>TEXT(Table2[[#This Row],[Application_Date]],"yyy")</f>
        <v>2036</v>
      </c>
      <c r="AB4363" s="8" t="str">
        <f>TEXT(Table2[[#This Row],[Application_Date]],"mmmm")</f>
        <v>May</v>
      </c>
      <c r="AC4363" s="1" t="s">
        <v>61</v>
      </c>
      <c r="AD4363" s="1" t="s">
        <v>30</v>
      </c>
      <c r="AE4363" s="1" t="s">
        <v>43</v>
      </c>
    </row>
    <row r="4364" spans="1:31" x14ac:dyDescent="0.25">
      <c r="A4364" s="1" t="s">
        <v>8868</v>
      </c>
      <c r="B4364" s="1" t="str">
        <f>IF(COUNTIF($A$2:A4364,A4364)&gt;1,"Duplicate","Unique")</f>
        <v>Unique</v>
      </c>
      <c r="C4364" s="1" t="s">
        <v>8869</v>
      </c>
      <c r="D4364" s="1" t="s">
        <v>284</v>
      </c>
      <c r="E4364" s="1" t="str">
        <f t="shared" si="477"/>
        <v>Submitted</v>
      </c>
      <c r="F4364" s="1" t="s">
        <v>47</v>
      </c>
      <c r="G4364" s="1">
        <v>59</v>
      </c>
      <c r="H4364" s="1" t="s">
        <v>24</v>
      </c>
      <c r="I4364" s="1" t="s">
        <v>25</v>
      </c>
      <c r="J4364" s="1" t="s">
        <v>26</v>
      </c>
      <c r="K4364" s="4">
        <v>749276</v>
      </c>
      <c r="L4364" s="4" t="str">
        <f t="shared" si="478"/>
        <v>Submitted</v>
      </c>
      <c r="M4364" s="1">
        <v>583</v>
      </c>
      <c r="N4364" s="1" t="str">
        <f t="shared" si="479"/>
        <v>High_risk</v>
      </c>
      <c r="O4364" s="1" t="str">
        <f t="shared" si="480"/>
        <v>Excellent</v>
      </c>
      <c r="P4364" s="1" t="str">
        <f t="shared" si="481"/>
        <v>Submitted</v>
      </c>
      <c r="Q4364" s="1" t="str">
        <f t="shared" si="482"/>
        <v>Valid</v>
      </c>
      <c r="R4364" s="1" t="s">
        <v>82</v>
      </c>
      <c r="S4364" s="4">
        <v>597314</v>
      </c>
      <c r="T4364" s="1">
        <v>10.6</v>
      </c>
      <c r="U4364" s="1">
        <v>60</v>
      </c>
      <c r="V4364" s="1">
        <v>9955.23</v>
      </c>
      <c r="W4364" s="4">
        <f t="shared" si="483"/>
        <v>527627.3666666667</v>
      </c>
      <c r="X4364" s="1" t="s">
        <v>105</v>
      </c>
      <c r="Y4364" s="1" t="s">
        <v>106</v>
      </c>
      <c r="Z4364" s="8">
        <v>49826</v>
      </c>
      <c r="AA4364" s="8" t="str">
        <f>TEXT(Table2[[#This Row],[Application_Date]],"yyy")</f>
        <v>2036</v>
      </c>
      <c r="AB4364" s="8" t="str">
        <f>TEXT(Table2[[#This Row],[Application_Date]],"mmmm")</f>
        <v>May</v>
      </c>
      <c r="AC4364" s="1" t="s">
        <v>61</v>
      </c>
      <c r="AD4364" s="1" t="s">
        <v>30</v>
      </c>
      <c r="AE4364" s="1" t="s">
        <v>66</v>
      </c>
    </row>
    <row r="4365" spans="1:31" x14ac:dyDescent="0.25">
      <c r="A4365" s="1" t="s">
        <v>8870</v>
      </c>
      <c r="B4365" s="1" t="str">
        <f>IF(COUNTIF($A$2:A4365,A4365)&gt;1,"Duplicate","Unique")</f>
        <v>Unique</v>
      </c>
      <c r="C4365" s="1" t="s">
        <v>8871</v>
      </c>
      <c r="D4365" s="1" t="s">
        <v>65</v>
      </c>
      <c r="E4365" s="1" t="str">
        <f t="shared" si="477"/>
        <v>Submitted</v>
      </c>
      <c r="F4365" s="1" t="s">
        <v>35</v>
      </c>
      <c r="G4365" s="1">
        <v>57</v>
      </c>
      <c r="H4365" s="1" t="s">
        <v>24</v>
      </c>
      <c r="I4365" s="1" t="s">
        <v>25</v>
      </c>
      <c r="J4365" s="1" t="s">
        <v>49</v>
      </c>
      <c r="K4365" s="4">
        <v>-50000</v>
      </c>
      <c r="L4365" s="4" t="str">
        <f t="shared" si="478"/>
        <v>Submitted</v>
      </c>
      <c r="M4365" s="1">
        <v>724</v>
      </c>
      <c r="N4365" s="1" t="str">
        <f t="shared" si="479"/>
        <v>low_risk</v>
      </c>
      <c r="O4365" s="1" t="str">
        <f t="shared" si="480"/>
        <v>Excellent</v>
      </c>
      <c r="P4365" s="1" t="str">
        <f t="shared" si="481"/>
        <v>Submitted</v>
      </c>
      <c r="Q4365" s="1" t="str">
        <f t="shared" si="482"/>
        <v>Valid</v>
      </c>
      <c r="R4365" s="1" t="s">
        <v>38</v>
      </c>
      <c r="S4365" s="4">
        <v>2131708</v>
      </c>
      <c r="T4365" s="1">
        <v>16.02</v>
      </c>
      <c r="U4365" s="1">
        <v>120</v>
      </c>
      <c r="V4365" s="1">
        <v>17764.23</v>
      </c>
      <c r="W4365" s="4">
        <f t="shared" si="483"/>
        <v>2845830.1799999997</v>
      </c>
      <c r="X4365" s="1" t="s">
        <v>85</v>
      </c>
      <c r="Y4365" s="1" t="s">
        <v>86</v>
      </c>
      <c r="Z4365" s="8">
        <v>49827</v>
      </c>
      <c r="AA4365" s="8" t="str">
        <f>TEXT(Table2[[#This Row],[Application_Date]],"yyy")</f>
        <v>2036</v>
      </c>
      <c r="AB4365" s="8" t="str">
        <f>TEXT(Table2[[#This Row],[Application_Date]],"mmmm")</f>
        <v>June</v>
      </c>
      <c r="AC4365" s="1" t="s">
        <v>61</v>
      </c>
      <c r="AD4365" s="1" t="s">
        <v>30</v>
      </c>
      <c r="AE4365" s="1" t="s">
        <v>31</v>
      </c>
    </row>
    <row r="4366" spans="1:31" x14ac:dyDescent="0.25">
      <c r="A4366" s="1" t="s">
        <v>8872</v>
      </c>
      <c r="B4366" s="1" t="str">
        <f>IF(COUNTIF($A$2:A4366,A4366)&gt;1,"Duplicate","Unique")</f>
        <v>Unique</v>
      </c>
      <c r="C4366" s="1" t="s">
        <v>8873</v>
      </c>
      <c r="D4366" s="1" t="s">
        <v>587</v>
      </c>
      <c r="E4366" s="1" t="str">
        <f t="shared" si="477"/>
        <v>Submitted</v>
      </c>
      <c r="F4366" s="1" t="s">
        <v>35</v>
      </c>
      <c r="G4366" s="1">
        <v>26</v>
      </c>
      <c r="H4366" s="1" t="s">
        <v>36</v>
      </c>
      <c r="I4366" s="1" t="s">
        <v>25</v>
      </c>
      <c r="J4366" s="1" t="s">
        <v>70</v>
      </c>
      <c r="K4366" s="4">
        <v>1327727</v>
      </c>
      <c r="L4366" s="4" t="str">
        <f t="shared" si="478"/>
        <v>Submitted</v>
      </c>
      <c r="M4366" s="1">
        <v>559</v>
      </c>
      <c r="N4366" s="1" t="str">
        <f t="shared" si="479"/>
        <v>High_risk</v>
      </c>
      <c r="O4366" s="1" t="str">
        <f t="shared" si="480"/>
        <v>Excellent</v>
      </c>
      <c r="P4366" s="1" t="str">
        <f t="shared" si="481"/>
        <v>Submitted</v>
      </c>
      <c r="Q4366" s="1" t="str">
        <f t="shared" si="482"/>
        <v>Valid</v>
      </c>
      <c r="R4366" s="1" t="s">
        <v>6</v>
      </c>
      <c r="S4366" s="4">
        <v>1531076</v>
      </c>
      <c r="T4366" s="1">
        <v>13.68</v>
      </c>
      <c r="U4366" s="1">
        <v>36</v>
      </c>
      <c r="V4366" s="1">
        <v>42529.89</v>
      </c>
      <c r="W4366" s="4">
        <f t="shared" si="483"/>
        <v>1745426.640002223</v>
      </c>
      <c r="X4366" s="1" t="s">
        <v>28</v>
      </c>
      <c r="Y4366" s="1" t="s">
        <v>29</v>
      </c>
      <c r="Z4366" s="8">
        <v>49828</v>
      </c>
      <c r="AA4366" s="8" t="str">
        <f>TEXT(Table2[[#This Row],[Application_Date]],"yyy")</f>
        <v>2036</v>
      </c>
      <c r="AB4366" s="8" t="str">
        <f>TEXT(Table2[[#This Row],[Application_Date]],"mmmm")</f>
        <v>June</v>
      </c>
      <c r="AC4366" s="1" t="s">
        <v>61</v>
      </c>
      <c r="AD4366" s="1" t="s">
        <v>42</v>
      </c>
      <c r="AE4366" s="1" t="s">
        <v>31</v>
      </c>
    </row>
    <row r="4367" spans="1:31" x14ac:dyDescent="0.25">
      <c r="A4367" s="1" t="s">
        <v>8874</v>
      </c>
      <c r="B4367" s="1" t="str">
        <f>IF(COUNTIF($A$2:A4367,A4367)&gt;1,"Duplicate","Unique")</f>
        <v>Unique</v>
      </c>
      <c r="C4367" s="1" t="s">
        <v>8875</v>
      </c>
      <c r="D4367" s="1" t="s">
        <v>99</v>
      </c>
      <c r="E4367" s="1" t="str">
        <f t="shared" si="477"/>
        <v>Submitted</v>
      </c>
      <c r="F4367" s="1" t="s">
        <v>35</v>
      </c>
      <c r="G4367" s="1">
        <v>32</v>
      </c>
      <c r="H4367" s="1" t="s">
        <v>36</v>
      </c>
      <c r="I4367" s="1" t="s">
        <v>48</v>
      </c>
      <c r="J4367" s="1" t="s">
        <v>26</v>
      </c>
      <c r="K4367" s="4">
        <v>321414</v>
      </c>
      <c r="L4367" s="4" t="str">
        <f t="shared" si="478"/>
        <v>Submitted</v>
      </c>
      <c r="M4367" s="1">
        <v>469</v>
      </c>
      <c r="N4367" s="1" t="str">
        <f t="shared" si="479"/>
        <v>High_risk</v>
      </c>
      <c r="O4367" s="1" t="str">
        <f t="shared" si="480"/>
        <v>Excellent</v>
      </c>
      <c r="P4367" s="1" t="str">
        <f t="shared" si="481"/>
        <v>Submitted</v>
      </c>
      <c r="Q4367" s="1" t="str">
        <f t="shared" si="482"/>
        <v>Valid</v>
      </c>
      <c r="R4367" s="1" t="s">
        <v>82</v>
      </c>
      <c r="S4367" s="4">
        <v>1044444</v>
      </c>
      <c r="T4367" s="1">
        <v>9.34</v>
      </c>
      <c r="U4367" s="1">
        <v>36</v>
      </c>
      <c r="V4367" s="1">
        <v>29012.33</v>
      </c>
      <c r="W4367" s="4">
        <f t="shared" si="483"/>
        <v>812925.58081203862</v>
      </c>
      <c r="X4367" s="1" t="s">
        <v>28</v>
      </c>
      <c r="Y4367" s="1" t="s">
        <v>29</v>
      </c>
      <c r="Z4367" s="8">
        <v>49829</v>
      </c>
      <c r="AA4367" s="8" t="str">
        <f>TEXT(Table2[[#This Row],[Application_Date]],"yyy")</f>
        <v>2036</v>
      </c>
      <c r="AB4367" s="8" t="str">
        <f>TEXT(Table2[[#This Row],[Application_Date]],"mmmm")</f>
        <v>June</v>
      </c>
      <c r="AC4367" s="1" t="s">
        <v>61</v>
      </c>
      <c r="AD4367" s="1" t="s">
        <v>30</v>
      </c>
      <c r="AE4367" s="1" t="s">
        <v>62</v>
      </c>
    </row>
    <row r="4368" spans="1:31" x14ac:dyDescent="0.25">
      <c r="A4368" s="1" t="s">
        <v>8876</v>
      </c>
      <c r="B4368" s="1" t="str">
        <f>IF(COUNTIF($A$2:A4368,A4368)&gt;1,"Duplicate","Unique")</f>
        <v>Unique</v>
      </c>
      <c r="C4368" s="1" t="s">
        <v>8877</v>
      </c>
      <c r="D4368" s="1" t="s">
        <v>148</v>
      </c>
      <c r="E4368" s="1" t="str">
        <f t="shared" si="477"/>
        <v>Submitted</v>
      </c>
      <c r="F4368" s="1" t="s">
        <v>47</v>
      </c>
      <c r="G4368" s="1">
        <v>37</v>
      </c>
      <c r="H4368" s="1" t="s">
        <v>36</v>
      </c>
      <c r="I4368" s="1" t="s">
        <v>25</v>
      </c>
      <c r="J4368" s="1" t="s">
        <v>26</v>
      </c>
      <c r="K4368" s="4">
        <v>-50000</v>
      </c>
      <c r="L4368" s="4" t="str">
        <f t="shared" si="478"/>
        <v>Submitted</v>
      </c>
      <c r="M4368" s="1">
        <v>585</v>
      </c>
      <c r="N4368" s="1" t="str">
        <f t="shared" si="479"/>
        <v>High_risk</v>
      </c>
      <c r="O4368" s="1" t="str">
        <f t="shared" si="480"/>
        <v>Excellent</v>
      </c>
      <c r="P4368" s="1" t="str">
        <f t="shared" si="481"/>
        <v>Submitted</v>
      </c>
      <c r="Q4368" s="1" t="str">
        <f t="shared" si="482"/>
        <v>Valid</v>
      </c>
      <c r="R4368" s="1" t="s">
        <v>38</v>
      </c>
      <c r="S4368" s="4">
        <v>4654404</v>
      </c>
      <c r="T4368" s="1">
        <v>13.72</v>
      </c>
      <c r="U4368" s="1">
        <v>12</v>
      </c>
      <c r="V4368" s="1">
        <v>387867</v>
      </c>
      <c r="W4368" s="4">
        <f t="shared" si="483"/>
        <v>5322101.4878075132</v>
      </c>
      <c r="X4368" s="1" t="s">
        <v>85</v>
      </c>
      <c r="Y4368" s="1" t="s">
        <v>86</v>
      </c>
      <c r="Z4368" s="8">
        <v>49830</v>
      </c>
      <c r="AA4368" s="8" t="str">
        <f>TEXT(Table2[[#This Row],[Application_Date]],"yyy")</f>
        <v>2036</v>
      </c>
      <c r="AB4368" s="8" t="str">
        <f>TEXT(Table2[[#This Row],[Application_Date]],"mmmm")</f>
        <v>June</v>
      </c>
      <c r="AC4368" s="1" t="s">
        <v>61</v>
      </c>
      <c r="AD4368" s="1" t="s">
        <v>42</v>
      </c>
      <c r="AE4368" s="1" t="s">
        <v>62</v>
      </c>
    </row>
    <row r="4369" spans="1:31" x14ac:dyDescent="0.25">
      <c r="A4369" s="1" t="s">
        <v>8878</v>
      </c>
      <c r="B4369" s="1" t="str">
        <f>IF(COUNTIF($A$2:A4369,A4369)&gt;1,"Duplicate","Unique")</f>
        <v>Unique</v>
      </c>
      <c r="C4369" s="1" t="s">
        <v>8879</v>
      </c>
      <c r="D4369" s="1" t="s">
        <v>361</v>
      </c>
      <c r="E4369" s="1" t="str">
        <f t="shared" si="477"/>
        <v>Submitted</v>
      </c>
      <c r="F4369" s="1" t="s">
        <v>47</v>
      </c>
      <c r="G4369" s="1">
        <v>41</v>
      </c>
      <c r="H4369" s="1" t="s">
        <v>36</v>
      </c>
      <c r="I4369" s="1" t="s">
        <v>25</v>
      </c>
      <c r="J4369" s="1" t="s">
        <v>26</v>
      </c>
      <c r="K4369" s="4">
        <v>384387</v>
      </c>
      <c r="L4369" s="4" t="str">
        <f t="shared" si="478"/>
        <v>Submitted</v>
      </c>
      <c r="M4369" s="1">
        <v>328</v>
      </c>
      <c r="N4369" s="1" t="str">
        <f t="shared" si="479"/>
        <v>High_risk</v>
      </c>
      <c r="O4369" s="1" t="str">
        <f t="shared" si="480"/>
        <v>Excellent</v>
      </c>
      <c r="P4369" s="1" t="str">
        <f t="shared" si="481"/>
        <v>Submitted</v>
      </c>
      <c r="Q4369" s="1" t="str">
        <f t="shared" si="482"/>
        <v>Valid</v>
      </c>
      <c r="R4369" s="1" t="s">
        <v>38</v>
      </c>
      <c r="S4369" s="4">
        <v>3626009</v>
      </c>
      <c r="T4369" s="1">
        <v>18.59</v>
      </c>
      <c r="U4369" s="1">
        <v>36</v>
      </c>
      <c r="V4369" s="1">
        <v>100722.47</v>
      </c>
      <c r="W4369" s="4">
        <f t="shared" si="483"/>
        <v>5617292.2758333459</v>
      </c>
      <c r="X4369" s="1" t="s">
        <v>105</v>
      </c>
      <c r="Y4369" s="1" t="s">
        <v>106</v>
      </c>
      <c r="Z4369" s="8">
        <v>49831</v>
      </c>
      <c r="AA4369" s="8" t="str">
        <f>TEXT(Table2[[#This Row],[Application_Date]],"yyy")</f>
        <v>2036</v>
      </c>
      <c r="AB4369" s="8" t="str">
        <f>TEXT(Table2[[#This Row],[Application_Date]],"mmmm")</f>
        <v>June</v>
      </c>
      <c r="AC4369" s="1" t="s">
        <v>61</v>
      </c>
      <c r="AD4369" s="1" t="s">
        <v>30</v>
      </c>
      <c r="AE4369" s="1" t="s">
        <v>43</v>
      </c>
    </row>
    <row r="4370" spans="1:31" x14ac:dyDescent="0.25">
      <c r="A4370" s="1" t="s">
        <v>8880</v>
      </c>
      <c r="B4370" s="1" t="str">
        <f>IF(COUNTIF($A$2:A4370,A4370)&gt;1,"Duplicate","Unique")</f>
        <v>Unique</v>
      </c>
      <c r="C4370" s="1" t="s">
        <v>8881</v>
      </c>
      <c r="D4370" s="1" t="s">
        <v>78</v>
      </c>
      <c r="E4370" s="1" t="str">
        <f t="shared" si="477"/>
        <v>Submitted</v>
      </c>
      <c r="F4370" s="1" t="s">
        <v>47</v>
      </c>
      <c r="G4370" s="1">
        <v>54</v>
      </c>
      <c r="H4370" s="1" t="s">
        <v>36</v>
      </c>
      <c r="I4370" s="1" t="s">
        <v>25</v>
      </c>
      <c r="J4370" s="1" t="s">
        <v>26</v>
      </c>
      <c r="K4370" s="4">
        <v>1835266</v>
      </c>
      <c r="L4370" s="4" t="str">
        <f t="shared" si="478"/>
        <v>Submitted</v>
      </c>
      <c r="M4370" s="1">
        <v>582</v>
      </c>
      <c r="N4370" s="1" t="str">
        <f t="shared" si="479"/>
        <v>High_risk</v>
      </c>
      <c r="O4370" s="1" t="str">
        <f t="shared" si="480"/>
        <v>Excellent</v>
      </c>
      <c r="P4370" s="1" t="str">
        <f t="shared" si="481"/>
        <v>Submitted</v>
      </c>
      <c r="Q4370" s="1" t="str">
        <f t="shared" si="482"/>
        <v>Valid</v>
      </c>
      <c r="R4370" s="1" t="s">
        <v>82</v>
      </c>
      <c r="S4370" s="4">
        <v>3127309</v>
      </c>
      <c r="T4370" s="1">
        <v>10.98</v>
      </c>
      <c r="U4370" s="1">
        <v>24</v>
      </c>
      <c r="V4370" s="1">
        <v>130304.54</v>
      </c>
      <c r="W4370" s="4">
        <f t="shared" si="483"/>
        <v>2861488.2186612375</v>
      </c>
      <c r="X4370" s="1" t="s">
        <v>85</v>
      </c>
      <c r="Y4370" s="1" t="s">
        <v>86</v>
      </c>
      <c r="Z4370" s="8">
        <v>49832</v>
      </c>
      <c r="AA4370" s="8" t="str">
        <f>TEXT(Table2[[#This Row],[Application_Date]],"yyy")</f>
        <v>2036</v>
      </c>
      <c r="AB4370" s="8" t="str">
        <f>TEXT(Table2[[#This Row],[Application_Date]],"mmmm")</f>
        <v>June</v>
      </c>
      <c r="AC4370" s="1" t="s">
        <v>52</v>
      </c>
      <c r="AD4370" s="1" t="s">
        <v>30</v>
      </c>
      <c r="AE4370" s="1" t="s">
        <v>43</v>
      </c>
    </row>
    <row r="4371" spans="1:31" x14ac:dyDescent="0.25">
      <c r="A4371" s="1" t="s">
        <v>8882</v>
      </c>
      <c r="B4371" s="1" t="str">
        <f>IF(COUNTIF($A$2:A4371,A4371)&gt;1,"Duplicate","Unique")</f>
        <v>Unique</v>
      </c>
      <c r="C4371" s="1" t="s">
        <v>8883</v>
      </c>
      <c r="D4371" s="1" t="s">
        <v>58</v>
      </c>
      <c r="E4371" s="1" t="str">
        <f t="shared" si="477"/>
        <v>Submitted</v>
      </c>
      <c r="F4371" s="1" t="s">
        <v>35</v>
      </c>
      <c r="G4371" s="1">
        <v>29</v>
      </c>
      <c r="H4371" s="1" t="s">
        <v>36</v>
      </c>
      <c r="I4371" s="1" t="s">
        <v>25</v>
      </c>
      <c r="J4371" s="1" t="s">
        <v>70</v>
      </c>
      <c r="K4371" s="4">
        <v>1856482</v>
      </c>
      <c r="L4371" s="4" t="str">
        <f t="shared" si="478"/>
        <v>Submitted</v>
      </c>
      <c r="M4371" s="1">
        <v>679</v>
      </c>
      <c r="N4371" s="1" t="str">
        <f t="shared" si="479"/>
        <v>low_risk</v>
      </c>
      <c r="O4371" s="1" t="str">
        <f t="shared" si="480"/>
        <v>Excellent</v>
      </c>
      <c r="P4371" s="1" t="str">
        <f t="shared" si="481"/>
        <v>Submitted</v>
      </c>
      <c r="Q4371" s="1" t="str">
        <f t="shared" si="482"/>
        <v>Valid</v>
      </c>
      <c r="R4371" s="1" t="s">
        <v>70</v>
      </c>
      <c r="S4371" s="4">
        <v>1985295</v>
      </c>
      <c r="T4371" s="1">
        <v>15.57</v>
      </c>
      <c r="U4371" s="1">
        <v>120</v>
      </c>
      <c r="V4371" s="1">
        <v>16544.12</v>
      </c>
      <c r="W4371" s="4">
        <f t="shared" si="483"/>
        <v>2575920.2625000002</v>
      </c>
      <c r="X4371" s="1" t="s">
        <v>85</v>
      </c>
      <c r="Y4371" s="1" t="s">
        <v>86</v>
      </c>
      <c r="Z4371" s="8">
        <v>49833</v>
      </c>
      <c r="AA4371" s="8" t="str">
        <f>TEXT(Table2[[#This Row],[Application_Date]],"yyy")</f>
        <v>2036</v>
      </c>
      <c r="AB4371" s="8" t="str">
        <f>TEXT(Table2[[#This Row],[Application_Date]],"mmmm")</f>
        <v>June</v>
      </c>
      <c r="AC4371" s="1" t="s">
        <v>52</v>
      </c>
      <c r="AD4371" s="1" t="s">
        <v>42</v>
      </c>
      <c r="AE4371" s="1" t="s">
        <v>31</v>
      </c>
    </row>
    <row r="4372" spans="1:31" x14ac:dyDescent="0.25">
      <c r="A4372" s="1" t="s">
        <v>8884</v>
      </c>
      <c r="B4372" s="1" t="str">
        <f>IF(COUNTIF($A$2:A4372,A4372)&gt;1,"Duplicate","Unique")</f>
        <v>Unique</v>
      </c>
      <c r="C4372" s="1" t="s">
        <v>8885</v>
      </c>
      <c r="D4372" s="1" t="s">
        <v>109</v>
      </c>
      <c r="E4372" s="1" t="str">
        <f t="shared" si="477"/>
        <v>Submitted</v>
      </c>
      <c r="F4372" s="1" t="s">
        <v>35</v>
      </c>
      <c r="G4372" s="1">
        <v>41</v>
      </c>
      <c r="H4372" s="1" t="s">
        <v>36</v>
      </c>
      <c r="I4372" s="1" t="s">
        <v>25</v>
      </c>
      <c r="J4372" s="1" t="s">
        <v>70</v>
      </c>
      <c r="K4372" s="4">
        <v>2399940</v>
      </c>
      <c r="L4372" s="4" t="str">
        <f t="shared" si="478"/>
        <v>Submitted</v>
      </c>
      <c r="M4372" s="1">
        <v>950</v>
      </c>
      <c r="N4372" s="1" t="str">
        <f t="shared" si="479"/>
        <v>medium_risk</v>
      </c>
      <c r="O4372" s="1" t="str">
        <f t="shared" si="480"/>
        <v>Excellent</v>
      </c>
      <c r="P4372" s="1" t="str">
        <f t="shared" si="481"/>
        <v>Submitted</v>
      </c>
      <c r="Q4372" s="1" t="str">
        <f t="shared" si="482"/>
        <v>Invalid</v>
      </c>
      <c r="R4372" s="1" t="s">
        <v>38</v>
      </c>
      <c r="S4372" s="4">
        <v>2278863</v>
      </c>
      <c r="T4372" s="1">
        <v>7.54</v>
      </c>
      <c r="U4372" s="1">
        <v>60</v>
      </c>
      <c r="V4372" s="1">
        <v>37981.050000000003</v>
      </c>
      <c r="W4372" s="4">
        <f t="shared" si="483"/>
        <v>1431885.5850002826</v>
      </c>
      <c r="X4372" s="1" t="s">
        <v>28</v>
      </c>
      <c r="Y4372" s="1" t="s">
        <v>29</v>
      </c>
      <c r="Z4372" s="8">
        <v>49834</v>
      </c>
      <c r="AA4372" s="8" t="str">
        <f>TEXT(Table2[[#This Row],[Application_Date]],"yyy")</f>
        <v>2036</v>
      </c>
      <c r="AB4372" s="8" t="str">
        <f>TEXT(Table2[[#This Row],[Application_Date]],"mmmm")</f>
        <v>June</v>
      </c>
      <c r="AC4372" s="1" t="s">
        <v>41</v>
      </c>
      <c r="AD4372" s="1" t="s">
        <v>30</v>
      </c>
      <c r="AE4372" s="1" t="s">
        <v>31</v>
      </c>
    </row>
    <row r="4373" spans="1:31" x14ac:dyDescent="0.25">
      <c r="A4373" s="1" t="s">
        <v>8886</v>
      </c>
      <c r="B4373" s="1" t="str">
        <f>IF(COUNTIF($A$2:A4373,A4373)&gt;1,"Duplicate","Unique")</f>
        <v>Unique</v>
      </c>
      <c r="C4373" s="1" t="s">
        <v>8887</v>
      </c>
      <c r="D4373" s="1" t="s">
        <v>309</v>
      </c>
      <c r="E4373" s="1" t="str">
        <f t="shared" si="477"/>
        <v>Submitted</v>
      </c>
      <c r="F4373" s="1" t="s">
        <v>35</v>
      </c>
      <c r="G4373" s="1">
        <v>44</v>
      </c>
      <c r="H4373" s="1" t="s">
        <v>24</v>
      </c>
      <c r="I4373" s="1" t="s">
        <v>48</v>
      </c>
      <c r="J4373" s="1" t="s">
        <v>49</v>
      </c>
      <c r="K4373" s="4">
        <v>845729</v>
      </c>
      <c r="L4373" s="4" t="str">
        <f t="shared" si="478"/>
        <v>Submitted</v>
      </c>
      <c r="M4373" s="1">
        <v>890</v>
      </c>
      <c r="N4373" s="1" t="str">
        <f t="shared" si="479"/>
        <v>medium_risk</v>
      </c>
      <c r="O4373" s="1" t="str">
        <f t="shared" si="480"/>
        <v>Excellent</v>
      </c>
      <c r="P4373" s="1" t="str">
        <f t="shared" si="481"/>
        <v>Submitted</v>
      </c>
      <c r="Q4373" s="1" t="str">
        <f t="shared" si="482"/>
        <v>Valid</v>
      </c>
      <c r="R4373" s="1" t="s">
        <v>6</v>
      </c>
      <c r="S4373" s="4">
        <v>592371</v>
      </c>
      <c r="T4373" s="1">
        <v>17.3</v>
      </c>
      <c r="U4373" s="1">
        <v>60</v>
      </c>
      <c r="V4373" s="1">
        <v>9872.85</v>
      </c>
      <c r="W4373" s="4">
        <f t="shared" si="483"/>
        <v>854001.52500000002</v>
      </c>
      <c r="X4373" s="1" t="s">
        <v>39</v>
      </c>
      <c r="Y4373" s="1" t="s">
        <v>40</v>
      </c>
      <c r="Z4373" s="8">
        <v>49835</v>
      </c>
      <c r="AA4373" s="8" t="str">
        <f>TEXT(Table2[[#This Row],[Application_Date]],"yyy")</f>
        <v>2036</v>
      </c>
      <c r="AB4373" s="8" t="str">
        <f>TEXT(Table2[[#This Row],[Application_Date]],"mmmm")</f>
        <v>June</v>
      </c>
      <c r="AC4373" s="1" t="s">
        <v>61</v>
      </c>
      <c r="AD4373" s="1" t="s">
        <v>30</v>
      </c>
      <c r="AE4373" s="1" t="s">
        <v>43</v>
      </c>
    </row>
    <row r="4374" spans="1:31" x14ac:dyDescent="0.25">
      <c r="A4374" s="1" t="s">
        <v>8888</v>
      </c>
      <c r="B4374" s="1" t="str">
        <f>IF(COUNTIF($A$2:A4374,A4374)&gt;1,"Duplicate","Unique")</f>
        <v>Unique</v>
      </c>
      <c r="C4374" s="1" t="s">
        <v>8889</v>
      </c>
      <c r="D4374" s="1" t="s">
        <v>766</v>
      </c>
      <c r="E4374" s="1" t="str">
        <f t="shared" si="477"/>
        <v>Submitted</v>
      </c>
      <c r="F4374" s="1" t="s">
        <v>47</v>
      </c>
      <c r="G4374" s="1">
        <v>60</v>
      </c>
      <c r="H4374" s="1" t="s">
        <v>24</v>
      </c>
      <c r="I4374" s="1" t="s">
        <v>25</v>
      </c>
      <c r="J4374" s="1" t="s">
        <v>70</v>
      </c>
      <c r="K4374" s="4">
        <v>1221896</v>
      </c>
      <c r="L4374" s="4" t="str">
        <f t="shared" si="478"/>
        <v>Submitted</v>
      </c>
      <c r="M4374" s="1">
        <v>779</v>
      </c>
      <c r="N4374" s="1" t="str">
        <f t="shared" si="479"/>
        <v>medium_risk</v>
      </c>
      <c r="O4374" s="1" t="str">
        <f t="shared" si="480"/>
        <v>Excellent</v>
      </c>
      <c r="P4374" s="1" t="str">
        <f t="shared" si="481"/>
        <v>Submitted</v>
      </c>
      <c r="Q4374" s="1" t="str">
        <f t="shared" si="482"/>
        <v>Valid</v>
      </c>
      <c r="R4374" s="1" t="s">
        <v>82</v>
      </c>
      <c r="S4374" s="4">
        <v>1168479</v>
      </c>
      <c r="T4374" s="1">
        <v>10.18</v>
      </c>
      <c r="U4374" s="1">
        <v>60</v>
      </c>
      <c r="V4374" s="1">
        <v>19474.650000000001</v>
      </c>
      <c r="W4374" s="4">
        <f t="shared" si="483"/>
        <v>991259.68500000017</v>
      </c>
      <c r="X4374" s="1" t="s">
        <v>59</v>
      </c>
      <c r="Y4374" s="1" t="s">
        <v>60</v>
      </c>
      <c r="Z4374" s="8">
        <v>49836</v>
      </c>
      <c r="AA4374" s="8" t="str">
        <f>TEXT(Table2[[#This Row],[Application_Date]],"yyy")</f>
        <v>2036</v>
      </c>
      <c r="AB4374" s="8" t="str">
        <f>TEXT(Table2[[#This Row],[Application_Date]],"mmmm")</f>
        <v>June</v>
      </c>
      <c r="AC4374" s="1" t="s">
        <v>52</v>
      </c>
      <c r="AD4374" s="1" t="s">
        <v>42</v>
      </c>
      <c r="AE4374" s="1" t="s">
        <v>66</v>
      </c>
    </row>
    <row r="4375" spans="1:31" x14ac:dyDescent="0.25">
      <c r="A4375" s="1" t="s">
        <v>8890</v>
      </c>
      <c r="B4375" s="1" t="str">
        <f>IF(COUNTIF($A$2:A4375,A4375)&gt;1,"Duplicate","Unique")</f>
        <v>Unique</v>
      </c>
      <c r="C4375" s="1" t="s">
        <v>8891</v>
      </c>
      <c r="D4375" s="1" t="s">
        <v>118</v>
      </c>
      <c r="E4375" s="1" t="str">
        <f t="shared" si="477"/>
        <v>Submitted</v>
      </c>
      <c r="F4375" s="1" t="s">
        <v>35</v>
      </c>
      <c r="G4375" s="1">
        <v>48</v>
      </c>
      <c r="H4375" s="1" t="s">
        <v>36</v>
      </c>
      <c r="I4375" s="1" t="s">
        <v>48</v>
      </c>
      <c r="J4375" s="1" t="s">
        <v>37</v>
      </c>
      <c r="K4375" s="4">
        <v>1235119</v>
      </c>
      <c r="L4375" s="4" t="str">
        <f t="shared" si="478"/>
        <v>Submitted</v>
      </c>
      <c r="M4375" s="1">
        <v>631</v>
      </c>
      <c r="N4375" s="1" t="str">
        <f t="shared" si="479"/>
        <v>low_risk</v>
      </c>
      <c r="O4375" s="1" t="str">
        <f t="shared" si="480"/>
        <v>Excellent</v>
      </c>
      <c r="P4375" s="1" t="str">
        <f t="shared" si="481"/>
        <v>Submitted</v>
      </c>
      <c r="Q4375" s="1" t="str">
        <f t="shared" si="482"/>
        <v>Valid</v>
      </c>
      <c r="R4375" s="1" t="s">
        <v>38</v>
      </c>
      <c r="S4375" s="4">
        <v>441447</v>
      </c>
      <c r="T4375" s="1">
        <v>10.48</v>
      </c>
      <c r="U4375" s="1">
        <v>12</v>
      </c>
      <c r="V4375" s="1">
        <v>36787.25</v>
      </c>
      <c r="W4375" s="4">
        <f t="shared" si="483"/>
        <v>385736.87542212388</v>
      </c>
      <c r="X4375" s="1" t="s">
        <v>59</v>
      </c>
      <c r="Y4375" s="1" t="s">
        <v>60</v>
      </c>
      <c r="Z4375" s="8">
        <v>49837</v>
      </c>
      <c r="AA4375" s="8" t="str">
        <f>TEXT(Table2[[#This Row],[Application_Date]],"yyy")</f>
        <v>2036</v>
      </c>
      <c r="AB4375" s="8" t="str">
        <f>TEXT(Table2[[#This Row],[Application_Date]],"mmmm")</f>
        <v>June</v>
      </c>
      <c r="AC4375" s="1" t="s">
        <v>52</v>
      </c>
      <c r="AD4375" s="1" t="s">
        <v>42</v>
      </c>
      <c r="AE4375" s="1" t="s">
        <v>31</v>
      </c>
    </row>
    <row r="4376" spans="1:31" x14ac:dyDescent="0.25">
      <c r="A4376" s="1" t="s">
        <v>8892</v>
      </c>
      <c r="B4376" s="1" t="str">
        <f>IF(COUNTIF($A$2:A4376,A4376)&gt;1,"Duplicate","Unique")</f>
        <v>Unique</v>
      </c>
      <c r="C4376" s="1" t="s">
        <v>8893</v>
      </c>
      <c r="D4376" s="1" t="s">
        <v>102</v>
      </c>
      <c r="E4376" s="1" t="str">
        <f t="shared" si="477"/>
        <v>Submitted</v>
      </c>
      <c r="F4376" s="1" t="s">
        <v>35</v>
      </c>
      <c r="G4376" s="1">
        <v>32</v>
      </c>
      <c r="H4376" s="1" t="s">
        <v>36</v>
      </c>
      <c r="I4376" s="1" t="s">
        <v>48</v>
      </c>
      <c r="J4376" s="1" t="s">
        <v>37</v>
      </c>
      <c r="K4376" s="4">
        <v>2377463</v>
      </c>
      <c r="L4376" s="4" t="str">
        <f t="shared" si="478"/>
        <v>Submitted</v>
      </c>
      <c r="M4376" s="1">
        <v>312</v>
      </c>
      <c r="N4376" s="1" t="str">
        <f t="shared" si="479"/>
        <v>High_risk</v>
      </c>
      <c r="O4376" s="1" t="str">
        <f t="shared" si="480"/>
        <v>Excellent</v>
      </c>
      <c r="P4376" s="1" t="str">
        <f t="shared" si="481"/>
        <v>Submitted</v>
      </c>
      <c r="Q4376" s="1" t="str">
        <f t="shared" si="482"/>
        <v>Valid</v>
      </c>
      <c r="R4376" s="1" t="s">
        <v>82</v>
      </c>
      <c r="S4376" s="4">
        <v>2739575</v>
      </c>
      <c r="T4376" s="1">
        <v>13.21</v>
      </c>
      <c r="U4376" s="1">
        <v>12</v>
      </c>
      <c r="V4376" s="1">
        <v>228297.92</v>
      </c>
      <c r="W4376" s="4">
        <f t="shared" si="483"/>
        <v>3016223.5770430537</v>
      </c>
      <c r="X4376" s="1" t="s">
        <v>50</v>
      </c>
      <c r="Y4376" s="1" t="s">
        <v>51</v>
      </c>
      <c r="Z4376" s="8">
        <v>49838</v>
      </c>
      <c r="AA4376" s="8" t="str">
        <f>TEXT(Table2[[#This Row],[Application_Date]],"yyy")</f>
        <v>2036</v>
      </c>
      <c r="AB4376" s="8" t="str">
        <f>TEXT(Table2[[#This Row],[Application_Date]],"mmmm")</f>
        <v>June</v>
      </c>
      <c r="AC4376" s="1" t="s">
        <v>61</v>
      </c>
      <c r="AD4376" s="1" t="s">
        <v>42</v>
      </c>
      <c r="AE4376" s="1" t="s">
        <v>43</v>
      </c>
    </row>
    <row r="4377" spans="1:31" x14ac:dyDescent="0.25">
      <c r="A4377" s="1" t="s">
        <v>8894</v>
      </c>
      <c r="B4377" s="1" t="str">
        <f>IF(COUNTIF($A$2:A4377,A4377)&gt;1,"Duplicate","Unique")</f>
        <v>Unique</v>
      </c>
      <c r="C4377" s="1" t="s">
        <v>8895</v>
      </c>
      <c r="D4377" s="1" t="s">
        <v>229</v>
      </c>
      <c r="E4377" s="1" t="str">
        <f t="shared" si="477"/>
        <v>Submitted</v>
      </c>
      <c r="F4377" s="1" t="s">
        <v>35</v>
      </c>
      <c r="G4377" s="1">
        <v>21</v>
      </c>
      <c r="H4377" s="1" t="s">
        <v>36</v>
      </c>
      <c r="I4377" s="1" t="s">
        <v>48</v>
      </c>
      <c r="J4377" s="1" t="s">
        <v>70</v>
      </c>
      <c r="K4377" s="4">
        <v>1973562</v>
      </c>
      <c r="L4377" s="4" t="str">
        <f t="shared" si="478"/>
        <v>Submitted</v>
      </c>
      <c r="M4377" s="1">
        <v>507</v>
      </c>
      <c r="N4377" s="1" t="str">
        <f t="shared" si="479"/>
        <v>High_risk</v>
      </c>
      <c r="O4377" s="1" t="str">
        <f t="shared" si="480"/>
        <v>Excellent</v>
      </c>
      <c r="P4377" s="1" t="str">
        <f t="shared" si="481"/>
        <v>Submitted</v>
      </c>
      <c r="Q4377" s="1" t="str">
        <f t="shared" si="482"/>
        <v>Valid</v>
      </c>
      <c r="R4377" s="1" t="s">
        <v>70</v>
      </c>
      <c r="S4377" s="4">
        <v>336737</v>
      </c>
      <c r="T4377" s="1">
        <v>14.27</v>
      </c>
      <c r="U4377" s="1">
        <v>60</v>
      </c>
      <c r="V4377" s="1">
        <v>5612.28</v>
      </c>
      <c r="W4377" s="4">
        <f t="shared" si="483"/>
        <v>400436.41583333333</v>
      </c>
      <c r="X4377" s="1" t="s">
        <v>105</v>
      </c>
      <c r="Y4377" s="1" t="s">
        <v>106</v>
      </c>
      <c r="Z4377" s="8">
        <v>49839</v>
      </c>
      <c r="AA4377" s="8" t="str">
        <f>TEXT(Table2[[#This Row],[Application_Date]],"yyy")</f>
        <v>2036</v>
      </c>
      <c r="AB4377" s="8" t="str">
        <f>TEXT(Table2[[#This Row],[Application_Date]],"mmmm")</f>
        <v>June</v>
      </c>
      <c r="AC4377" s="1" t="s">
        <v>61</v>
      </c>
      <c r="AD4377" s="1" t="s">
        <v>30</v>
      </c>
      <c r="AE4377" s="1" t="s">
        <v>62</v>
      </c>
    </row>
    <row r="4378" spans="1:31" x14ac:dyDescent="0.25">
      <c r="A4378" s="1" t="s">
        <v>8896</v>
      </c>
      <c r="B4378" s="1" t="str">
        <f>IF(COUNTIF($A$2:A4378,A4378)&gt;1,"Duplicate","Unique")</f>
        <v>Unique</v>
      </c>
      <c r="C4378" s="1" t="s">
        <v>8897</v>
      </c>
      <c r="D4378" s="1" t="s">
        <v>65</v>
      </c>
      <c r="E4378" s="1" t="str">
        <f t="shared" si="477"/>
        <v>Submitted</v>
      </c>
      <c r="F4378" s="1" t="s">
        <v>35</v>
      </c>
      <c r="G4378" s="1">
        <v>49</v>
      </c>
      <c r="H4378" s="1" t="s">
        <v>24</v>
      </c>
      <c r="I4378" s="1" t="s">
        <v>25</v>
      </c>
      <c r="J4378" s="1" t="s">
        <v>37</v>
      </c>
      <c r="K4378" s="4">
        <v>251630</v>
      </c>
      <c r="L4378" s="4" t="str">
        <f t="shared" si="478"/>
        <v>Submitted</v>
      </c>
      <c r="M4378" s="1">
        <v>751</v>
      </c>
      <c r="N4378" s="1" t="str">
        <f t="shared" si="479"/>
        <v>medium_risk</v>
      </c>
      <c r="O4378" s="1" t="str">
        <f t="shared" si="480"/>
        <v>Excellent</v>
      </c>
      <c r="P4378" s="1" t="str">
        <f t="shared" si="481"/>
        <v>Submitted</v>
      </c>
      <c r="Q4378" s="1" t="str">
        <f t="shared" si="482"/>
        <v>Valid</v>
      </c>
      <c r="R4378" s="1" t="s">
        <v>82</v>
      </c>
      <c r="S4378" s="4">
        <v>2207570</v>
      </c>
      <c r="T4378" s="1">
        <v>18.29</v>
      </c>
      <c r="U4378" s="1">
        <v>60</v>
      </c>
      <c r="V4378" s="1">
        <v>36792.83</v>
      </c>
      <c r="W4378" s="4">
        <f t="shared" si="483"/>
        <v>3364704.6083333334</v>
      </c>
      <c r="X4378" s="1" t="s">
        <v>28</v>
      </c>
      <c r="Y4378" s="1" t="s">
        <v>29</v>
      </c>
      <c r="Z4378" s="8">
        <v>49840</v>
      </c>
      <c r="AA4378" s="8" t="str">
        <f>TEXT(Table2[[#This Row],[Application_Date]],"yyy")</f>
        <v>2036</v>
      </c>
      <c r="AB4378" s="8" t="str">
        <f>TEXT(Table2[[#This Row],[Application_Date]],"mmmm")</f>
        <v>June</v>
      </c>
      <c r="AC4378" s="1" t="s">
        <v>41</v>
      </c>
      <c r="AD4378" s="1" t="s">
        <v>42</v>
      </c>
      <c r="AE4378" s="1" t="s">
        <v>31</v>
      </c>
    </row>
    <row r="4379" spans="1:31" x14ac:dyDescent="0.25">
      <c r="A4379" s="1" t="s">
        <v>8898</v>
      </c>
      <c r="B4379" s="1" t="str">
        <f>IF(COUNTIF($A$2:A4379,A4379)&gt;1,"Duplicate","Unique")</f>
        <v>Unique</v>
      </c>
      <c r="C4379" s="1" t="s">
        <v>8899</v>
      </c>
      <c r="D4379" s="1" t="s">
        <v>293</v>
      </c>
      <c r="E4379" s="1" t="str">
        <f t="shared" si="477"/>
        <v>Submitted</v>
      </c>
      <c r="F4379" s="1" t="s">
        <v>35</v>
      </c>
      <c r="G4379" s="1">
        <v>30</v>
      </c>
      <c r="H4379" s="1" t="s">
        <v>36</v>
      </c>
      <c r="I4379" s="1" t="s">
        <v>25</v>
      </c>
      <c r="J4379" s="1" t="s">
        <v>49</v>
      </c>
      <c r="K4379" s="4">
        <v>2134628</v>
      </c>
      <c r="L4379" s="4" t="str">
        <f t="shared" si="478"/>
        <v>Submitted</v>
      </c>
      <c r="M4379" s="1">
        <v>830</v>
      </c>
      <c r="N4379" s="1" t="str">
        <f t="shared" si="479"/>
        <v>medium_risk</v>
      </c>
      <c r="O4379" s="1" t="str">
        <f t="shared" si="480"/>
        <v>Excellent</v>
      </c>
      <c r="P4379" s="1" t="str">
        <f t="shared" si="481"/>
        <v>Submitted</v>
      </c>
      <c r="Q4379" s="1" t="str">
        <f t="shared" si="482"/>
        <v>Valid</v>
      </c>
      <c r="R4379" s="1" t="s">
        <v>82</v>
      </c>
      <c r="S4379" s="4">
        <v>1174192</v>
      </c>
      <c r="T4379" s="1">
        <v>13.75</v>
      </c>
      <c r="U4379" s="1">
        <v>180</v>
      </c>
      <c r="V4379" s="1">
        <v>6523.29</v>
      </c>
      <c r="W4379" s="4">
        <f t="shared" si="483"/>
        <v>1345428.3333333333</v>
      </c>
      <c r="X4379" s="1" t="s">
        <v>95</v>
      </c>
      <c r="Y4379" s="1" t="s">
        <v>96</v>
      </c>
      <c r="Z4379" s="8">
        <v>49841</v>
      </c>
      <c r="AA4379" s="8" t="str">
        <f>TEXT(Table2[[#This Row],[Application_Date]],"yyy")</f>
        <v>2036</v>
      </c>
      <c r="AB4379" s="8" t="str">
        <f>TEXT(Table2[[#This Row],[Application_Date]],"mmmm")</f>
        <v>June</v>
      </c>
      <c r="AC4379" s="1" t="s">
        <v>61</v>
      </c>
      <c r="AD4379" s="1" t="s">
        <v>30</v>
      </c>
      <c r="AE4379" s="1" t="s">
        <v>31</v>
      </c>
    </row>
    <row r="4380" spans="1:31" x14ac:dyDescent="0.25">
      <c r="A4380" s="1" t="s">
        <v>8900</v>
      </c>
      <c r="B4380" s="1" t="str">
        <f>IF(COUNTIF($A$2:A4380,A4380)&gt;1,"Duplicate","Unique")</f>
        <v>Unique</v>
      </c>
      <c r="C4380" s="1" t="s">
        <v>8901</v>
      </c>
      <c r="D4380" s="1" t="s">
        <v>23</v>
      </c>
      <c r="E4380" s="1" t="str">
        <f t="shared" si="477"/>
        <v>Submitted</v>
      </c>
      <c r="F4380" s="1" t="s">
        <v>35</v>
      </c>
      <c r="G4380" s="1">
        <v>42</v>
      </c>
      <c r="H4380" s="1" t="s">
        <v>36</v>
      </c>
      <c r="I4380" s="1" t="s">
        <v>48</v>
      </c>
      <c r="J4380" s="1" t="s">
        <v>37</v>
      </c>
      <c r="K4380" s="4">
        <v>1200658</v>
      </c>
      <c r="L4380" s="4" t="str">
        <f t="shared" si="478"/>
        <v>Submitted</v>
      </c>
      <c r="M4380" s="1">
        <v>756</v>
      </c>
      <c r="N4380" s="1" t="str">
        <f t="shared" si="479"/>
        <v>medium_risk</v>
      </c>
      <c r="O4380" s="1" t="str">
        <f t="shared" si="480"/>
        <v>Excellent</v>
      </c>
      <c r="P4380" s="1" t="str">
        <f t="shared" si="481"/>
        <v>Submitted</v>
      </c>
      <c r="Q4380" s="1" t="str">
        <f t="shared" si="482"/>
        <v>Valid</v>
      </c>
      <c r="R4380" s="1" t="s">
        <v>27</v>
      </c>
      <c r="S4380" s="4">
        <v>3352378</v>
      </c>
      <c r="T4380" s="1">
        <v>7.47</v>
      </c>
      <c r="U4380" s="1">
        <v>12</v>
      </c>
      <c r="V4380" s="1">
        <v>279364.83</v>
      </c>
      <c r="W4380" s="4">
        <f t="shared" si="483"/>
        <v>2093144.3211221569</v>
      </c>
      <c r="X4380" s="1" t="s">
        <v>85</v>
      </c>
      <c r="Y4380" s="1" t="s">
        <v>86</v>
      </c>
      <c r="Z4380" s="8">
        <v>49842</v>
      </c>
      <c r="AA4380" s="8" t="str">
        <f>TEXT(Table2[[#This Row],[Application_Date]],"yyy")</f>
        <v>2036</v>
      </c>
      <c r="AB4380" s="8" t="str">
        <f>TEXT(Table2[[#This Row],[Application_Date]],"mmmm")</f>
        <v>June</v>
      </c>
      <c r="AC4380" s="1" t="s">
        <v>61</v>
      </c>
      <c r="AD4380" s="1" t="s">
        <v>42</v>
      </c>
      <c r="AE4380" s="1" t="s">
        <v>31</v>
      </c>
    </row>
    <row r="4381" spans="1:31" x14ac:dyDescent="0.25">
      <c r="A4381" s="1" t="s">
        <v>8902</v>
      </c>
      <c r="B4381" s="1" t="str">
        <f>IF(COUNTIF($A$2:A4381,A4381)&gt;1,"Duplicate","Unique")</f>
        <v>Unique</v>
      </c>
      <c r="C4381" s="1" t="s">
        <v>8903</v>
      </c>
      <c r="D4381" s="1" t="s">
        <v>314</v>
      </c>
      <c r="E4381" s="1" t="str">
        <f t="shared" si="477"/>
        <v>Submitted</v>
      </c>
      <c r="F4381" s="1" t="s">
        <v>47</v>
      </c>
      <c r="G4381" s="1">
        <v>38</v>
      </c>
      <c r="H4381" s="1" t="s">
        <v>24</v>
      </c>
      <c r="I4381" s="1" t="s">
        <v>48</v>
      </c>
      <c r="J4381" s="1" t="s">
        <v>37</v>
      </c>
      <c r="K4381" s="4">
        <v>2274690</v>
      </c>
      <c r="L4381" s="4" t="str">
        <f t="shared" si="478"/>
        <v>Submitted</v>
      </c>
      <c r="M4381" s="1">
        <v>950</v>
      </c>
      <c r="N4381" s="1" t="str">
        <f t="shared" si="479"/>
        <v>medium_risk</v>
      </c>
      <c r="O4381" s="1" t="str">
        <f t="shared" si="480"/>
        <v>Excellent</v>
      </c>
      <c r="P4381" s="1" t="str">
        <f t="shared" si="481"/>
        <v>Submitted</v>
      </c>
      <c r="Q4381" s="1" t="str">
        <f t="shared" si="482"/>
        <v>Invalid</v>
      </c>
      <c r="R4381" s="1" t="s">
        <v>82</v>
      </c>
      <c r="S4381" s="4">
        <v>4375636</v>
      </c>
      <c r="T4381" s="1">
        <v>17.940000000000001</v>
      </c>
      <c r="U4381" s="1">
        <v>24</v>
      </c>
      <c r="V4381" s="1">
        <v>182318.17</v>
      </c>
      <c r="W4381" s="4">
        <f t="shared" si="483"/>
        <v>6541575.82193192</v>
      </c>
      <c r="X4381" s="1" t="s">
        <v>85</v>
      </c>
      <c r="Y4381" s="1" t="s">
        <v>86</v>
      </c>
      <c r="Z4381" s="8">
        <v>49843</v>
      </c>
      <c r="AA4381" s="8" t="str">
        <f>TEXT(Table2[[#This Row],[Application_Date]],"yyy")</f>
        <v>2036</v>
      </c>
      <c r="AB4381" s="8" t="str">
        <f>TEXT(Table2[[#This Row],[Application_Date]],"mmmm")</f>
        <v>June</v>
      </c>
      <c r="AC4381" s="1" t="s">
        <v>52</v>
      </c>
      <c r="AD4381" s="1" t="s">
        <v>42</v>
      </c>
      <c r="AE4381" s="1" t="s">
        <v>43</v>
      </c>
    </row>
    <row r="4382" spans="1:31" x14ac:dyDescent="0.25">
      <c r="A4382" s="1" t="s">
        <v>8904</v>
      </c>
      <c r="B4382" s="1" t="str">
        <f>IF(COUNTIF($A$2:A4382,A4382)&gt;1,"Duplicate","Unique")</f>
        <v>Unique</v>
      </c>
      <c r="C4382" s="1" t="s">
        <v>8905</v>
      </c>
      <c r="D4382" s="1" t="s">
        <v>659</v>
      </c>
      <c r="E4382" s="1" t="str">
        <f t="shared" si="477"/>
        <v>Submitted</v>
      </c>
      <c r="F4382" s="1" t="s">
        <v>47</v>
      </c>
      <c r="G4382" s="1">
        <v>22</v>
      </c>
      <c r="H4382" s="1" t="s">
        <v>36</v>
      </c>
      <c r="I4382" s="1" t="s">
        <v>48</v>
      </c>
      <c r="J4382" s="1" t="s">
        <v>37</v>
      </c>
      <c r="K4382" s="4">
        <v>1980107</v>
      </c>
      <c r="L4382" s="4" t="str">
        <f t="shared" si="478"/>
        <v>Submitted</v>
      </c>
      <c r="M4382" s="1">
        <v>739</v>
      </c>
      <c r="N4382" s="1" t="str">
        <f t="shared" si="479"/>
        <v>low_risk</v>
      </c>
      <c r="O4382" s="1" t="str">
        <f t="shared" si="480"/>
        <v>Excellent</v>
      </c>
      <c r="P4382" s="1" t="str">
        <f t="shared" si="481"/>
        <v>Submitted</v>
      </c>
      <c r="Q4382" s="1" t="str">
        <f t="shared" si="482"/>
        <v>Valid</v>
      </c>
      <c r="R4382" s="1" t="s">
        <v>70</v>
      </c>
      <c r="S4382" s="4">
        <v>293589</v>
      </c>
      <c r="T4382" s="1">
        <v>15.41</v>
      </c>
      <c r="U4382" s="1">
        <v>180</v>
      </c>
      <c r="V4382" s="1">
        <v>1631.05</v>
      </c>
      <c r="W4382" s="4">
        <f t="shared" si="483"/>
        <v>377017.20750000002</v>
      </c>
      <c r="X4382" s="1" t="s">
        <v>95</v>
      </c>
      <c r="Y4382" s="1" t="s">
        <v>96</v>
      </c>
      <c r="Z4382" s="8">
        <v>49844</v>
      </c>
      <c r="AA4382" s="8" t="str">
        <f>TEXT(Table2[[#This Row],[Application_Date]],"yyy")</f>
        <v>2036</v>
      </c>
      <c r="AB4382" s="8" t="str">
        <f>TEXT(Table2[[#This Row],[Application_Date]],"mmmm")</f>
        <v>June</v>
      </c>
      <c r="AC4382" s="1" t="s">
        <v>61</v>
      </c>
      <c r="AD4382" s="1" t="s">
        <v>30</v>
      </c>
      <c r="AE4382" s="1" t="s">
        <v>62</v>
      </c>
    </row>
    <row r="4383" spans="1:31" x14ac:dyDescent="0.25">
      <c r="A4383" s="1" t="s">
        <v>8906</v>
      </c>
      <c r="B4383" s="1" t="str">
        <f>IF(COUNTIF($A$2:A4383,A4383)&gt;1,"Duplicate","Unique")</f>
        <v>Unique</v>
      </c>
      <c r="C4383" s="1" t="s">
        <v>8907</v>
      </c>
      <c r="D4383" s="1" t="s">
        <v>587</v>
      </c>
      <c r="E4383" s="1" t="str">
        <f t="shared" si="477"/>
        <v>Submitted</v>
      </c>
      <c r="F4383" s="1" t="s">
        <v>47</v>
      </c>
      <c r="G4383" s="1">
        <v>41</v>
      </c>
      <c r="H4383" s="1" t="s">
        <v>24</v>
      </c>
      <c r="I4383" s="1" t="s">
        <v>25</v>
      </c>
      <c r="J4383" s="1" t="s">
        <v>70</v>
      </c>
      <c r="K4383" s="4">
        <v>1626429</v>
      </c>
      <c r="L4383" s="4" t="str">
        <f t="shared" si="478"/>
        <v>Submitted</v>
      </c>
      <c r="M4383" s="1">
        <v>790</v>
      </c>
      <c r="N4383" s="1" t="str">
        <f t="shared" si="479"/>
        <v>medium_risk</v>
      </c>
      <c r="O4383" s="1" t="str">
        <f t="shared" si="480"/>
        <v>Excellent</v>
      </c>
      <c r="P4383" s="1" t="str">
        <f t="shared" si="481"/>
        <v>Submitted</v>
      </c>
      <c r="Q4383" s="1" t="str">
        <f t="shared" si="482"/>
        <v>Valid</v>
      </c>
      <c r="R4383" s="1" t="s">
        <v>70</v>
      </c>
      <c r="S4383" s="4">
        <v>144130</v>
      </c>
      <c r="T4383" s="1">
        <v>15.35</v>
      </c>
      <c r="U4383" s="1">
        <v>24</v>
      </c>
      <c r="V4383" s="1">
        <v>6005.42</v>
      </c>
      <c r="W4383" s="4">
        <f t="shared" si="483"/>
        <v>184366.29214425691</v>
      </c>
      <c r="X4383" s="1" t="s">
        <v>59</v>
      </c>
      <c r="Y4383" s="1" t="s">
        <v>60</v>
      </c>
      <c r="Z4383" s="8">
        <v>49845</v>
      </c>
      <c r="AA4383" s="8" t="str">
        <f>TEXT(Table2[[#This Row],[Application_Date]],"yyy")</f>
        <v>2036</v>
      </c>
      <c r="AB4383" s="8" t="str">
        <f>TEXT(Table2[[#This Row],[Application_Date]],"mmmm")</f>
        <v>June</v>
      </c>
      <c r="AC4383" s="1" t="s">
        <v>52</v>
      </c>
      <c r="AD4383" s="1" t="s">
        <v>30</v>
      </c>
      <c r="AE4383" s="1" t="s">
        <v>43</v>
      </c>
    </row>
    <row r="4384" spans="1:31" x14ac:dyDescent="0.25">
      <c r="A4384" s="1" t="s">
        <v>8908</v>
      </c>
      <c r="B4384" s="1" t="str">
        <f>IF(COUNTIF($A$2:A4384,A4384)&gt;1,"Duplicate","Unique")</f>
        <v>Unique</v>
      </c>
      <c r="C4384" s="1" t="s">
        <v>8909</v>
      </c>
      <c r="D4384" s="1" t="s">
        <v>239</v>
      </c>
      <c r="E4384" s="1" t="str">
        <f t="shared" si="477"/>
        <v>Submitted</v>
      </c>
      <c r="F4384" s="1" t="s">
        <v>35</v>
      </c>
      <c r="G4384" s="1">
        <v>24</v>
      </c>
      <c r="H4384" s="1" t="s">
        <v>24</v>
      </c>
      <c r="I4384" s="1" t="s">
        <v>48</v>
      </c>
      <c r="J4384" s="1" t="s">
        <v>37</v>
      </c>
      <c r="K4384" s="4">
        <v>936542</v>
      </c>
      <c r="L4384" s="4" t="str">
        <f t="shared" si="478"/>
        <v>Submitted</v>
      </c>
      <c r="M4384" s="1">
        <v>447</v>
      </c>
      <c r="N4384" s="1" t="str">
        <f t="shared" si="479"/>
        <v>High_risk</v>
      </c>
      <c r="O4384" s="1" t="str">
        <f t="shared" si="480"/>
        <v>Excellent</v>
      </c>
      <c r="P4384" s="1" t="str">
        <f t="shared" si="481"/>
        <v>Submitted</v>
      </c>
      <c r="Q4384" s="1" t="str">
        <f t="shared" si="482"/>
        <v>Valid</v>
      </c>
      <c r="R4384" s="1" t="s">
        <v>70</v>
      </c>
      <c r="S4384" s="4">
        <v>4650701</v>
      </c>
      <c r="T4384" s="1">
        <v>18.07</v>
      </c>
      <c r="U4384" s="1">
        <v>120</v>
      </c>
      <c r="V4384" s="1">
        <v>38755.839999999997</v>
      </c>
      <c r="W4384" s="4">
        <f t="shared" si="483"/>
        <v>7003180.5891666664</v>
      </c>
      <c r="X4384" s="1" t="s">
        <v>39</v>
      </c>
      <c r="Y4384" s="1" t="s">
        <v>40</v>
      </c>
      <c r="Z4384" s="8">
        <v>49846</v>
      </c>
      <c r="AA4384" s="8" t="str">
        <f>TEXT(Table2[[#This Row],[Application_Date]],"yyy")</f>
        <v>2036</v>
      </c>
      <c r="AB4384" s="8" t="str">
        <f>TEXT(Table2[[#This Row],[Application_Date]],"mmmm")</f>
        <v>June</v>
      </c>
      <c r="AC4384" s="1" t="s">
        <v>41</v>
      </c>
      <c r="AD4384" s="1" t="s">
        <v>42</v>
      </c>
      <c r="AE4384" s="1" t="s">
        <v>43</v>
      </c>
    </row>
    <row r="4385" spans="1:31" x14ac:dyDescent="0.25">
      <c r="A4385" s="1" t="s">
        <v>8910</v>
      </c>
      <c r="B4385" s="1" t="str">
        <f>IF(COUNTIF($A$2:A4385,A4385)&gt;1,"Duplicate","Unique")</f>
        <v>Unique</v>
      </c>
      <c r="C4385" s="1" t="s">
        <v>8911</v>
      </c>
      <c r="D4385" s="1" t="s">
        <v>406</v>
      </c>
      <c r="E4385" s="1" t="str">
        <f t="shared" si="477"/>
        <v>Submitted</v>
      </c>
      <c r="F4385" s="1" t="s">
        <v>47</v>
      </c>
      <c r="G4385" s="1">
        <v>59</v>
      </c>
      <c r="H4385" s="1" t="s">
        <v>24</v>
      </c>
      <c r="I4385" s="1" t="s">
        <v>48</v>
      </c>
      <c r="J4385" s="1" t="s">
        <v>37</v>
      </c>
      <c r="K4385" s="4">
        <v>1436776</v>
      </c>
      <c r="L4385" s="4" t="str">
        <f t="shared" si="478"/>
        <v>Submitted</v>
      </c>
      <c r="M4385" s="1">
        <v>762</v>
      </c>
      <c r="N4385" s="1" t="str">
        <f t="shared" si="479"/>
        <v>medium_risk</v>
      </c>
      <c r="O4385" s="1" t="str">
        <f t="shared" si="480"/>
        <v>Excellent</v>
      </c>
      <c r="P4385" s="1" t="str">
        <f t="shared" si="481"/>
        <v>Submitted</v>
      </c>
      <c r="Q4385" s="1" t="str">
        <f t="shared" si="482"/>
        <v>Valid</v>
      </c>
      <c r="R4385" s="1" t="s">
        <v>70</v>
      </c>
      <c r="S4385" s="4">
        <v>3601711</v>
      </c>
      <c r="T4385" s="1">
        <v>11.94</v>
      </c>
      <c r="U4385" s="1">
        <v>180</v>
      </c>
      <c r="V4385" s="1">
        <v>20009.509999999998</v>
      </c>
      <c r="W4385" s="4">
        <f t="shared" si="483"/>
        <v>3583702.4449999998</v>
      </c>
      <c r="X4385" s="1" t="s">
        <v>39</v>
      </c>
      <c r="Y4385" s="1" t="s">
        <v>40</v>
      </c>
      <c r="Z4385" s="8">
        <v>49847</v>
      </c>
      <c r="AA4385" s="8" t="str">
        <f>TEXT(Table2[[#This Row],[Application_Date]],"yyy")</f>
        <v>2036</v>
      </c>
      <c r="AB4385" s="8" t="str">
        <f>TEXT(Table2[[#This Row],[Application_Date]],"mmmm")</f>
        <v>June</v>
      </c>
      <c r="AC4385" s="1" t="s">
        <v>41</v>
      </c>
      <c r="AD4385" s="1" t="s">
        <v>30</v>
      </c>
      <c r="AE4385" s="1" t="s">
        <v>62</v>
      </c>
    </row>
    <row r="4386" spans="1:31" x14ac:dyDescent="0.25">
      <c r="A4386" s="1" t="s">
        <v>8912</v>
      </c>
      <c r="B4386" s="1" t="str">
        <f>IF(COUNTIF($A$2:A4386,A4386)&gt;1,"Duplicate","Unique")</f>
        <v>Unique</v>
      </c>
      <c r="C4386" s="1" t="s">
        <v>8913</v>
      </c>
      <c r="D4386" s="1" t="s">
        <v>575</v>
      </c>
      <c r="E4386" s="1" t="str">
        <f t="shared" si="477"/>
        <v>Submitted</v>
      </c>
      <c r="F4386" s="1" t="s">
        <v>35</v>
      </c>
      <c r="G4386" s="1">
        <v>37</v>
      </c>
      <c r="H4386" s="1" t="s">
        <v>24</v>
      </c>
      <c r="I4386" s="1" t="s">
        <v>25</v>
      </c>
      <c r="J4386" s="1" t="s">
        <v>70</v>
      </c>
      <c r="K4386" s="4">
        <v>476398</v>
      </c>
      <c r="L4386" s="4" t="str">
        <f t="shared" si="478"/>
        <v>Submitted</v>
      </c>
      <c r="M4386" s="1">
        <v>600</v>
      </c>
      <c r="N4386" s="1" t="str">
        <f t="shared" si="479"/>
        <v>low_risk</v>
      </c>
      <c r="O4386" s="1" t="str">
        <f t="shared" si="480"/>
        <v>Excellent</v>
      </c>
      <c r="P4386" s="1" t="str">
        <f t="shared" si="481"/>
        <v>Submitted</v>
      </c>
      <c r="Q4386" s="1" t="str">
        <f t="shared" si="482"/>
        <v>Valid</v>
      </c>
      <c r="R4386" s="1" t="s">
        <v>6</v>
      </c>
      <c r="S4386" s="4">
        <v>1444047</v>
      </c>
      <c r="T4386" s="1">
        <v>12.02</v>
      </c>
      <c r="U4386" s="1">
        <v>120</v>
      </c>
      <c r="V4386" s="1">
        <v>12033.73</v>
      </c>
      <c r="W4386" s="4">
        <f t="shared" si="483"/>
        <v>1446453.7450000001</v>
      </c>
      <c r="X4386" s="1" t="s">
        <v>85</v>
      </c>
      <c r="Y4386" s="1" t="s">
        <v>86</v>
      </c>
      <c r="Z4386" s="8">
        <v>49848</v>
      </c>
      <c r="AA4386" s="8" t="str">
        <f>TEXT(Table2[[#This Row],[Application_Date]],"yyy")</f>
        <v>2036</v>
      </c>
      <c r="AB4386" s="8" t="str">
        <f>TEXT(Table2[[#This Row],[Application_Date]],"mmmm")</f>
        <v>June</v>
      </c>
      <c r="AC4386" s="1" t="s">
        <v>41</v>
      </c>
      <c r="AD4386" s="1" t="s">
        <v>42</v>
      </c>
      <c r="AE4386" s="1" t="s">
        <v>31</v>
      </c>
    </row>
    <row r="4387" spans="1:31" x14ac:dyDescent="0.25">
      <c r="A4387" s="1" t="s">
        <v>8914</v>
      </c>
      <c r="B4387" s="1" t="str">
        <f>IF(COUNTIF($A$2:A4387,A4387)&gt;1,"Duplicate","Unique")</f>
        <v>Unique</v>
      </c>
      <c r="C4387" s="1" t="s">
        <v>8915</v>
      </c>
      <c r="D4387" s="1" t="s">
        <v>207</v>
      </c>
      <c r="E4387" s="1" t="str">
        <f t="shared" si="477"/>
        <v>Submitted</v>
      </c>
      <c r="F4387" s="1" t="s">
        <v>47</v>
      </c>
      <c r="G4387" s="1">
        <v>59</v>
      </c>
      <c r="H4387" s="1" t="s">
        <v>24</v>
      </c>
      <c r="I4387" s="1" t="s">
        <v>48</v>
      </c>
      <c r="J4387" s="1" t="s">
        <v>37</v>
      </c>
      <c r="K4387" s="4">
        <v>2097887</v>
      </c>
      <c r="L4387" s="4" t="str">
        <f t="shared" si="478"/>
        <v>Submitted</v>
      </c>
      <c r="M4387" s="1">
        <v>730</v>
      </c>
      <c r="N4387" s="1" t="str">
        <f t="shared" si="479"/>
        <v>low_risk</v>
      </c>
      <c r="O4387" s="1" t="str">
        <f t="shared" si="480"/>
        <v>Excellent</v>
      </c>
      <c r="P4387" s="1" t="str">
        <f t="shared" si="481"/>
        <v>Submitted</v>
      </c>
      <c r="Q4387" s="1" t="str">
        <f t="shared" si="482"/>
        <v>Valid</v>
      </c>
      <c r="R4387" s="1" t="s">
        <v>27</v>
      </c>
      <c r="S4387" s="4">
        <v>1102985</v>
      </c>
      <c r="T4387" s="1">
        <v>11.81</v>
      </c>
      <c r="U4387" s="1">
        <v>36</v>
      </c>
      <c r="V4387" s="1">
        <v>30638.47</v>
      </c>
      <c r="W4387" s="4">
        <f t="shared" si="483"/>
        <v>1085521.0708543626</v>
      </c>
      <c r="X4387" s="1" t="s">
        <v>39</v>
      </c>
      <c r="Y4387" s="1" t="s">
        <v>40</v>
      </c>
      <c r="Z4387" s="8">
        <v>49849</v>
      </c>
      <c r="AA4387" s="8" t="str">
        <f>TEXT(Table2[[#This Row],[Application_Date]],"yyy")</f>
        <v>2036</v>
      </c>
      <c r="AB4387" s="8" t="str">
        <f>TEXT(Table2[[#This Row],[Application_Date]],"mmmm")</f>
        <v>June</v>
      </c>
      <c r="AC4387" s="1" t="s">
        <v>61</v>
      </c>
      <c r="AD4387" s="1" t="s">
        <v>30</v>
      </c>
      <c r="AE4387" s="1" t="s">
        <v>43</v>
      </c>
    </row>
    <row r="4388" spans="1:31" x14ac:dyDescent="0.25">
      <c r="A4388" s="1" t="s">
        <v>8916</v>
      </c>
      <c r="B4388" s="1" t="str">
        <f>IF(COUNTIF($A$2:A4388,A4388)&gt;1,"Duplicate","Unique")</f>
        <v>Unique</v>
      </c>
      <c r="C4388" s="1" t="s">
        <v>8917</v>
      </c>
      <c r="D4388" s="1" t="s">
        <v>309</v>
      </c>
      <c r="E4388" s="1" t="str">
        <f t="shared" si="477"/>
        <v>Submitted</v>
      </c>
      <c r="F4388" s="1" t="s">
        <v>35</v>
      </c>
      <c r="G4388" s="1">
        <v>62</v>
      </c>
      <c r="H4388" s="1" t="s">
        <v>36</v>
      </c>
      <c r="I4388" s="1" t="s">
        <v>25</v>
      </c>
      <c r="J4388" s="1" t="s">
        <v>49</v>
      </c>
      <c r="K4388" s="4">
        <v>965708</v>
      </c>
      <c r="L4388" s="4" t="str">
        <f t="shared" si="478"/>
        <v>Submitted</v>
      </c>
      <c r="M4388" s="1">
        <v>515</v>
      </c>
      <c r="N4388" s="1" t="str">
        <f t="shared" si="479"/>
        <v>High_risk</v>
      </c>
      <c r="O4388" s="1" t="str">
        <f t="shared" si="480"/>
        <v>Excellent</v>
      </c>
      <c r="P4388" s="1" t="str">
        <f t="shared" si="481"/>
        <v>Submitted</v>
      </c>
      <c r="Q4388" s="1" t="str">
        <f t="shared" si="482"/>
        <v>Valid</v>
      </c>
      <c r="R4388" s="1" t="s">
        <v>27</v>
      </c>
      <c r="S4388" s="4">
        <v>3034951</v>
      </c>
      <c r="T4388" s="1">
        <v>13.97</v>
      </c>
      <c r="U4388" s="1">
        <v>36</v>
      </c>
      <c r="V4388" s="1">
        <v>84304.19</v>
      </c>
      <c r="W4388" s="4">
        <f t="shared" si="483"/>
        <v>3533188.789169671</v>
      </c>
      <c r="X4388" s="1" t="s">
        <v>50</v>
      </c>
      <c r="Y4388" s="1" t="s">
        <v>51</v>
      </c>
      <c r="Z4388" s="8">
        <v>49850</v>
      </c>
      <c r="AA4388" s="8" t="str">
        <f>TEXT(Table2[[#This Row],[Application_Date]],"yyy")</f>
        <v>2036</v>
      </c>
      <c r="AB4388" s="8" t="str">
        <f>TEXT(Table2[[#This Row],[Application_Date]],"mmmm")</f>
        <v>June</v>
      </c>
      <c r="AC4388" s="1" t="s">
        <v>61</v>
      </c>
      <c r="AD4388" s="1" t="s">
        <v>42</v>
      </c>
      <c r="AE4388" s="1" t="s">
        <v>66</v>
      </c>
    </row>
    <row r="4389" spans="1:31" x14ac:dyDescent="0.25">
      <c r="A4389" s="1" t="s">
        <v>8918</v>
      </c>
      <c r="B4389" s="1" t="str">
        <f>IF(COUNTIF($A$2:A4389,A4389)&gt;1,"Duplicate","Unique")</f>
        <v>Unique</v>
      </c>
      <c r="C4389" s="1" t="s">
        <v>8919</v>
      </c>
      <c r="D4389" s="1" t="s">
        <v>196</v>
      </c>
      <c r="E4389" s="1" t="str">
        <f t="shared" si="477"/>
        <v>Submitted</v>
      </c>
      <c r="F4389" s="1" t="s">
        <v>35</v>
      </c>
      <c r="G4389" s="1">
        <v>29</v>
      </c>
      <c r="H4389" s="1" t="s">
        <v>36</v>
      </c>
      <c r="I4389" s="1" t="s">
        <v>48</v>
      </c>
      <c r="J4389" s="1" t="s">
        <v>26</v>
      </c>
      <c r="K4389" s="4">
        <v>1359925</v>
      </c>
      <c r="L4389" s="4" t="str">
        <f t="shared" si="478"/>
        <v>Submitted</v>
      </c>
      <c r="M4389" s="1">
        <v>560</v>
      </c>
      <c r="N4389" s="1" t="str">
        <f t="shared" si="479"/>
        <v>High_risk</v>
      </c>
      <c r="O4389" s="1" t="str">
        <f t="shared" si="480"/>
        <v>Excellent</v>
      </c>
      <c r="P4389" s="1" t="str">
        <f t="shared" si="481"/>
        <v>Submitted</v>
      </c>
      <c r="Q4389" s="1" t="str">
        <f t="shared" si="482"/>
        <v>Valid</v>
      </c>
      <c r="R4389" s="1" t="s">
        <v>38</v>
      </c>
      <c r="S4389" s="4">
        <v>1538122</v>
      </c>
      <c r="T4389" s="1">
        <v>8.7799999999999994</v>
      </c>
      <c r="U4389" s="1">
        <v>24</v>
      </c>
      <c r="V4389" s="1">
        <v>64088.42</v>
      </c>
      <c r="W4389" s="4">
        <f t="shared" si="483"/>
        <v>1125394.7255984379</v>
      </c>
      <c r="X4389" s="1" t="s">
        <v>50</v>
      </c>
      <c r="Y4389" s="1" t="s">
        <v>51</v>
      </c>
      <c r="Z4389" s="8">
        <v>49851</v>
      </c>
      <c r="AA4389" s="8" t="str">
        <f>TEXT(Table2[[#This Row],[Application_Date]],"yyy")</f>
        <v>2036</v>
      </c>
      <c r="AB4389" s="8" t="str">
        <f>TEXT(Table2[[#This Row],[Application_Date]],"mmmm")</f>
        <v>June</v>
      </c>
      <c r="AC4389" s="1" t="s">
        <v>52</v>
      </c>
      <c r="AD4389" s="1" t="s">
        <v>42</v>
      </c>
      <c r="AE4389" s="1" t="s">
        <v>43</v>
      </c>
    </row>
    <row r="4390" spans="1:31" x14ac:dyDescent="0.25">
      <c r="A4390" s="1" t="s">
        <v>8920</v>
      </c>
      <c r="B4390" s="1" t="str">
        <f>IF(COUNTIF($A$2:A4390,A4390)&gt;1,"Duplicate","Unique")</f>
        <v>Unique</v>
      </c>
      <c r="C4390" s="1" t="s">
        <v>8921</v>
      </c>
      <c r="D4390" s="1" t="s">
        <v>766</v>
      </c>
      <c r="E4390" s="1" t="str">
        <f t="shared" si="477"/>
        <v>Submitted</v>
      </c>
      <c r="F4390" s="1" t="s">
        <v>47</v>
      </c>
      <c r="G4390" s="1">
        <v>23</v>
      </c>
      <c r="H4390" s="1" t="s">
        <v>36</v>
      </c>
      <c r="I4390" s="1" t="s">
        <v>25</v>
      </c>
      <c r="J4390" s="1" t="s">
        <v>70</v>
      </c>
      <c r="K4390" s="4">
        <v>2291694</v>
      </c>
      <c r="L4390" s="4" t="str">
        <f t="shared" si="478"/>
        <v>Submitted</v>
      </c>
      <c r="M4390" s="1">
        <v>800</v>
      </c>
      <c r="N4390" s="1" t="str">
        <f t="shared" si="479"/>
        <v>medium_risk</v>
      </c>
      <c r="O4390" s="1" t="str">
        <f t="shared" si="480"/>
        <v>Excellent</v>
      </c>
      <c r="P4390" s="1" t="str">
        <f t="shared" si="481"/>
        <v>Submitted</v>
      </c>
      <c r="Q4390" s="1" t="str">
        <f t="shared" si="482"/>
        <v>Valid</v>
      </c>
      <c r="R4390" s="1" t="s">
        <v>38</v>
      </c>
      <c r="S4390" s="4">
        <v>213946</v>
      </c>
      <c r="T4390" s="1">
        <v>10.35</v>
      </c>
      <c r="U4390" s="1">
        <v>24</v>
      </c>
      <c r="V4390" s="1">
        <v>8914.42</v>
      </c>
      <c r="W4390" s="4">
        <f t="shared" si="483"/>
        <v>184528.48577887591</v>
      </c>
      <c r="X4390" s="1" t="s">
        <v>105</v>
      </c>
      <c r="Y4390" s="1" t="s">
        <v>106</v>
      </c>
      <c r="Z4390" s="8">
        <v>49852</v>
      </c>
      <c r="AA4390" s="8" t="str">
        <f>TEXT(Table2[[#This Row],[Application_Date]],"yyy")</f>
        <v>2036</v>
      </c>
      <c r="AB4390" s="8" t="str">
        <f>TEXT(Table2[[#This Row],[Application_Date]],"mmmm")</f>
        <v>June</v>
      </c>
      <c r="AC4390" s="1" t="s">
        <v>61</v>
      </c>
      <c r="AD4390" s="1" t="s">
        <v>42</v>
      </c>
      <c r="AE4390" s="1" t="s">
        <v>31</v>
      </c>
    </row>
    <row r="4391" spans="1:31" x14ac:dyDescent="0.25">
      <c r="A4391" s="1" t="s">
        <v>8922</v>
      </c>
      <c r="B4391" s="1" t="str">
        <f>IF(COUNTIF($A$2:A4391,A4391)&gt;1,"Duplicate","Unique")</f>
        <v>Unique</v>
      </c>
      <c r="C4391" s="1" t="s">
        <v>8923</v>
      </c>
      <c r="D4391" s="1" t="s">
        <v>217</v>
      </c>
      <c r="E4391" s="1" t="str">
        <f t="shared" si="477"/>
        <v>Submitted</v>
      </c>
      <c r="F4391" s="1" t="s">
        <v>35</v>
      </c>
      <c r="G4391" s="1">
        <v>43</v>
      </c>
      <c r="H4391" s="1" t="s">
        <v>24</v>
      </c>
      <c r="I4391" s="1" t="s">
        <v>25</v>
      </c>
      <c r="J4391" s="1" t="s">
        <v>37</v>
      </c>
      <c r="K4391" s="4">
        <v>2397378</v>
      </c>
      <c r="L4391" s="4" t="str">
        <f t="shared" si="478"/>
        <v>Submitted</v>
      </c>
      <c r="M4391" s="1">
        <v>617</v>
      </c>
      <c r="N4391" s="1" t="str">
        <f t="shared" si="479"/>
        <v>low_risk</v>
      </c>
      <c r="O4391" s="1" t="str">
        <f t="shared" si="480"/>
        <v>Excellent</v>
      </c>
      <c r="P4391" s="1" t="str">
        <f t="shared" si="481"/>
        <v>Submitted</v>
      </c>
      <c r="Q4391" s="1" t="str">
        <f t="shared" si="482"/>
        <v>Valid</v>
      </c>
      <c r="R4391" s="1" t="s">
        <v>70</v>
      </c>
      <c r="S4391" s="4">
        <v>196045</v>
      </c>
      <c r="T4391" s="1">
        <v>9.0299999999999994</v>
      </c>
      <c r="U4391" s="1">
        <v>60</v>
      </c>
      <c r="V4391" s="1">
        <v>3267.42</v>
      </c>
      <c r="W4391" s="4">
        <f t="shared" si="483"/>
        <v>147523.86250000034</v>
      </c>
      <c r="X4391" s="1" t="s">
        <v>50</v>
      </c>
      <c r="Y4391" s="1" t="s">
        <v>51</v>
      </c>
      <c r="Z4391" s="8">
        <v>49853</v>
      </c>
      <c r="AA4391" s="8" t="str">
        <f>TEXT(Table2[[#This Row],[Application_Date]],"yyy")</f>
        <v>2036</v>
      </c>
      <c r="AB4391" s="8" t="str">
        <f>TEXT(Table2[[#This Row],[Application_Date]],"mmmm")</f>
        <v>June</v>
      </c>
      <c r="AC4391" s="1" t="s">
        <v>41</v>
      </c>
      <c r="AD4391" s="1" t="s">
        <v>30</v>
      </c>
      <c r="AE4391" s="1" t="s">
        <v>43</v>
      </c>
    </row>
    <row r="4392" spans="1:31" x14ac:dyDescent="0.25">
      <c r="A4392" s="1" t="s">
        <v>8924</v>
      </c>
      <c r="B4392" s="1" t="str">
        <f>IF(COUNTIF($A$2:A4392,A4392)&gt;1,"Duplicate","Unique")</f>
        <v>Unique</v>
      </c>
      <c r="C4392" s="1" t="s">
        <v>8925</v>
      </c>
      <c r="D4392" s="1" t="s">
        <v>309</v>
      </c>
      <c r="E4392" s="1" t="str">
        <f t="shared" si="477"/>
        <v>Submitted</v>
      </c>
      <c r="F4392" s="1" t="s">
        <v>35</v>
      </c>
      <c r="G4392" s="1">
        <v>21</v>
      </c>
      <c r="H4392" s="1" t="s">
        <v>36</v>
      </c>
      <c r="I4392" s="1" t="s">
        <v>48</v>
      </c>
      <c r="J4392" s="1" t="s">
        <v>70</v>
      </c>
      <c r="K4392" s="4">
        <v>902044</v>
      </c>
      <c r="L4392" s="4" t="str">
        <f t="shared" si="478"/>
        <v>Submitted</v>
      </c>
      <c r="M4392" s="1">
        <v>491</v>
      </c>
      <c r="N4392" s="1" t="str">
        <f t="shared" si="479"/>
        <v>High_risk</v>
      </c>
      <c r="O4392" s="1" t="str">
        <f t="shared" si="480"/>
        <v>Excellent</v>
      </c>
      <c r="P4392" s="1" t="str">
        <f t="shared" si="481"/>
        <v>Submitted</v>
      </c>
      <c r="Q4392" s="1" t="str">
        <f t="shared" si="482"/>
        <v>Valid</v>
      </c>
      <c r="R4392" s="1" t="s">
        <v>70</v>
      </c>
      <c r="S4392" s="4">
        <v>3346020</v>
      </c>
      <c r="T4392" s="1">
        <v>10.68</v>
      </c>
      <c r="U4392" s="1">
        <v>12</v>
      </c>
      <c r="V4392" s="1">
        <v>278835</v>
      </c>
      <c r="W4392" s="4">
        <f t="shared" si="483"/>
        <v>2979391.9216291467</v>
      </c>
      <c r="X4392" s="1" t="s">
        <v>39</v>
      </c>
      <c r="Y4392" s="1" t="s">
        <v>40</v>
      </c>
      <c r="Z4392" s="8">
        <v>49854</v>
      </c>
      <c r="AA4392" s="8" t="str">
        <f>TEXT(Table2[[#This Row],[Application_Date]],"yyy")</f>
        <v>2036</v>
      </c>
      <c r="AB4392" s="8" t="str">
        <f>TEXT(Table2[[#This Row],[Application_Date]],"mmmm")</f>
        <v>June</v>
      </c>
      <c r="AC4392" s="1" t="s">
        <v>41</v>
      </c>
      <c r="AD4392" s="1" t="s">
        <v>42</v>
      </c>
      <c r="AE4392" s="1" t="s">
        <v>43</v>
      </c>
    </row>
    <row r="4393" spans="1:31" x14ac:dyDescent="0.25">
      <c r="A4393" s="1" t="s">
        <v>8926</v>
      </c>
      <c r="B4393" s="1" t="str">
        <f>IF(COUNTIF($A$2:A4393,A4393)&gt;1,"Duplicate","Unique")</f>
        <v>Unique</v>
      </c>
      <c r="C4393" s="1" t="s">
        <v>8927</v>
      </c>
      <c r="D4393" s="1" t="s">
        <v>328</v>
      </c>
      <c r="E4393" s="1" t="str">
        <f t="shared" si="477"/>
        <v>Submitted</v>
      </c>
      <c r="F4393" s="1" t="s">
        <v>35</v>
      </c>
      <c r="G4393" s="1">
        <v>38</v>
      </c>
      <c r="H4393" s="1" t="s">
        <v>36</v>
      </c>
      <c r="I4393" s="1" t="s">
        <v>48</v>
      </c>
      <c r="J4393" s="1" t="s">
        <v>70</v>
      </c>
      <c r="K4393" s="4">
        <v>1121516</v>
      </c>
      <c r="L4393" s="4" t="str">
        <f t="shared" si="478"/>
        <v>Submitted</v>
      </c>
      <c r="M4393" s="1">
        <v>695</v>
      </c>
      <c r="N4393" s="1" t="str">
        <f t="shared" si="479"/>
        <v>low_risk</v>
      </c>
      <c r="O4393" s="1" t="str">
        <f t="shared" si="480"/>
        <v>Excellent</v>
      </c>
      <c r="P4393" s="1" t="str">
        <f t="shared" si="481"/>
        <v>Submitted</v>
      </c>
      <c r="Q4393" s="1" t="str">
        <f t="shared" si="482"/>
        <v>Valid</v>
      </c>
      <c r="R4393" s="1" t="s">
        <v>38</v>
      </c>
      <c r="S4393" s="4">
        <v>4302139</v>
      </c>
      <c r="T4393" s="1">
        <v>16.27</v>
      </c>
      <c r="U4393" s="1">
        <v>60</v>
      </c>
      <c r="V4393" s="1">
        <v>71702.320000000007</v>
      </c>
      <c r="W4393" s="4">
        <f t="shared" si="483"/>
        <v>5832983.4608333325</v>
      </c>
      <c r="X4393" s="1" t="s">
        <v>105</v>
      </c>
      <c r="Y4393" s="1" t="s">
        <v>106</v>
      </c>
      <c r="Z4393" s="8">
        <v>49855</v>
      </c>
      <c r="AA4393" s="8" t="str">
        <f>TEXT(Table2[[#This Row],[Application_Date]],"yyy")</f>
        <v>2036</v>
      </c>
      <c r="AB4393" s="8" t="str">
        <f>TEXT(Table2[[#This Row],[Application_Date]],"mmmm")</f>
        <v>June</v>
      </c>
      <c r="AC4393" s="1" t="s">
        <v>61</v>
      </c>
      <c r="AD4393" s="1" t="s">
        <v>42</v>
      </c>
      <c r="AE4393" s="1" t="s">
        <v>43</v>
      </c>
    </row>
    <row r="4394" spans="1:31" x14ac:dyDescent="0.25">
      <c r="A4394" s="1" t="s">
        <v>8928</v>
      </c>
      <c r="B4394" s="1" t="str">
        <f>IF(COUNTIF($A$2:A4394,A4394)&gt;1,"Duplicate","Unique")</f>
        <v>Unique</v>
      </c>
      <c r="C4394" s="1" t="s">
        <v>8929</v>
      </c>
      <c r="D4394" s="1" t="s">
        <v>262</v>
      </c>
      <c r="E4394" s="1" t="str">
        <f t="shared" si="477"/>
        <v>Submitted</v>
      </c>
      <c r="F4394" s="1" t="s">
        <v>47</v>
      </c>
      <c r="G4394" s="1">
        <v>61</v>
      </c>
      <c r="H4394" s="1" t="s">
        <v>24</v>
      </c>
      <c r="I4394" s="1" t="s">
        <v>48</v>
      </c>
      <c r="J4394" s="1" t="s">
        <v>70</v>
      </c>
      <c r="K4394" s="4">
        <v>857712</v>
      </c>
      <c r="L4394" s="4" t="str">
        <f t="shared" si="478"/>
        <v>Submitted</v>
      </c>
      <c r="M4394" s="1">
        <v>886</v>
      </c>
      <c r="N4394" s="1" t="str">
        <f t="shared" si="479"/>
        <v>medium_risk</v>
      </c>
      <c r="O4394" s="1" t="str">
        <f t="shared" si="480"/>
        <v>Excellent</v>
      </c>
      <c r="P4394" s="1" t="str">
        <f t="shared" si="481"/>
        <v>Submitted</v>
      </c>
      <c r="Q4394" s="1" t="str">
        <f t="shared" si="482"/>
        <v>Valid</v>
      </c>
      <c r="R4394" s="1" t="s">
        <v>27</v>
      </c>
      <c r="S4394" s="4">
        <v>3356593</v>
      </c>
      <c r="T4394" s="1">
        <v>15.63</v>
      </c>
      <c r="U4394" s="1">
        <v>180</v>
      </c>
      <c r="V4394" s="1">
        <v>18647.740000000002</v>
      </c>
      <c r="W4394" s="4">
        <f t="shared" si="483"/>
        <v>4371962.3825000003</v>
      </c>
      <c r="X4394" s="1" t="s">
        <v>50</v>
      </c>
      <c r="Y4394" s="1" t="s">
        <v>51</v>
      </c>
      <c r="Z4394" s="8">
        <v>49856</v>
      </c>
      <c r="AA4394" s="8" t="str">
        <f>TEXT(Table2[[#This Row],[Application_Date]],"yyy")</f>
        <v>2036</v>
      </c>
      <c r="AB4394" s="8" t="str">
        <f>TEXT(Table2[[#This Row],[Application_Date]],"mmmm")</f>
        <v>June</v>
      </c>
      <c r="AC4394" s="1" t="s">
        <v>41</v>
      </c>
      <c r="AD4394" s="1" t="s">
        <v>30</v>
      </c>
      <c r="AE4394" s="1" t="s">
        <v>43</v>
      </c>
    </row>
    <row r="4395" spans="1:31" x14ac:dyDescent="0.25">
      <c r="A4395" s="1" t="s">
        <v>8930</v>
      </c>
      <c r="B4395" s="1" t="str">
        <f>IF(COUNTIF($A$2:A4395,A4395)&gt;1,"Duplicate","Unique")</f>
        <v>Unique</v>
      </c>
      <c r="C4395" s="1" t="s">
        <v>8931</v>
      </c>
      <c r="D4395" s="1" t="s">
        <v>109</v>
      </c>
      <c r="E4395" s="1" t="str">
        <f t="shared" si="477"/>
        <v>Submitted</v>
      </c>
      <c r="F4395" s="1" t="s">
        <v>47</v>
      </c>
      <c r="G4395" s="1">
        <v>40</v>
      </c>
      <c r="H4395" s="1" t="s">
        <v>36</v>
      </c>
      <c r="I4395" s="1" t="s">
        <v>48</v>
      </c>
      <c r="J4395" s="1" t="s">
        <v>26</v>
      </c>
      <c r="K4395" s="4">
        <v>312347</v>
      </c>
      <c r="L4395" s="4" t="str">
        <f t="shared" si="478"/>
        <v>Submitted</v>
      </c>
      <c r="M4395" s="1">
        <v>626</v>
      </c>
      <c r="N4395" s="1" t="str">
        <f t="shared" si="479"/>
        <v>low_risk</v>
      </c>
      <c r="O4395" s="1" t="str">
        <f t="shared" si="480"/>
        <v>Excellent</v>
      </c>
      <c r="P4395" s="1" t="str">
        <f t="shared" si="481"/>
        <v>Submitted</v>
      </c>
      <c r="Q4395" s="1" t="str">
        <f t="shared" si="482"/>
        <v>Valid</v>
      </c>
      <c r="R4395" s="1" t="s">
        <v>6</v>
      </c>
      <c r="S4395" s="4">
        <v>4682768</v>
      </c>
      <c r="T4395" s="1">
        <v>18.63</v>
      </c>
      <c r="U4395" s="1">
        <v>12</v>
      </c>
      <c r="V4395" s="1">
        <v>390230.67</v>
      </c>
      <c r="W4395" s="4">
        <f t="shared" si="483"/>
        <v>7270092.3697370365</v>
      </c>
      <c r="X4395" s="1" t="s">
        <v>59</v>
      </c>
      <c r="Y4395" s="1" t="s">
        <v>60</v>
      </c>
      <c r="Z4395" s="8">
        <v>49857</v>
      </c>
      <c r="AA4395" s="8" t="str">
        <f>TEXT(Table2[[#This Row],[Application_Date]],"yyy")</f>
        <v>2036</v>
      </c>
      <c r="AB4395" s="8" t="str">
        <f>TEXT(Table2[[#This Row],[Application_Date]],"mmmm")</f>
        <v>July</v>
      </c>
      <c r="AC4395" s="1" t="s">
        <v>52</v>
      </c>
      <c r="AD4395" s="1" t="s">
        <v>42</v>
      </c>
      <c r="AE4395" s="1" t="s">
        <v>31</v>
      </c>
    </row>
    <row r="4396" spans="1:31" x14ac:dyDescent="0.25">
      <c r="A4396" s="1" t="s">
        <v>8932</v>
      </c>
      <c r="B4396" s="1" t="str">
        <f>IF(COUNTIF($A$2:A4396,A4396)&gt;1,"Duplicate","Unique")</f>
        <v>Unique</v>
      </c>
      <c r="C4396" s="1" t="s">
        <v>8933</v>
      </c>
      <c r="D4396" s="1" t="s">
        <v>183</v>
      </c>
      <c r="E4396" s="1" t="str">
        <f t="shared" si="477"/>
        <v>Submitted</v>
      </c>
      <c r="F4396" s="1" t="s">
        <v>35</v>
      </c>
      <c r="G4396" s="1">
        <v>43</v>
      </c>
      <c r="H4396" s="1" t="s">
        <v>36</v>
      </c>
      <c r="I4396" s="1" t="s">
        <v>48</v>
      </c>
      <c r="J4396" s="1" t="s">
        <v>37</v>
      </c>
      <c r="K4396" s="4">
        <v>513619</v>
      </c>
      <c r="L4396" s="4" t="str">
        <f t="shared" si="478"/>
        <v>Submitted</v>
      </c>
      <c r="M4396" s="1">
        <v>832</v>
      </c>
      <c r="N4396" s="1" t="str">
        <f t="shared" si="479"/>
        <v>medium_risk</v>
      </c>
      <c r="O4396" s="1" t="str">
        <f t="shared" si="480"/>
        <v>Excellent</v>
      </c>
      <c r="P4396" s="1" t="str">
        <f t="shared" si="481"/>
        <v>Submitted</v>
      </c>
      <c r="Q4396" s="1" t="str">
        <f t="shared" si="482"/>
        <v>Valid</v>
      </c>
      <c r="R4396" s="1" t="s">
        <v>6</v>
      </c>
      <c r="S4396" s="4">
        <v>337128</v>
      </c>
      <c r="T4396" s="1">
        <v>7.22</v>
      </c>
      <c r="U4396" s="1">
        <v>12</v>
      </c>
      <c r="V4396" s="1">
        <v>28094</v>
      </c>
      <c r="W4396" s="4">
        <f t="shared" si="483"/>
        <v>203552.86639866119</v>
      </c>
      <c r="X4396" s="1" t="s">
        <v>28</v>
      </c>
      <c r="Y4396" s="1" t="s">
        <v>29</v>
      </c>
      <c r="Z4396" s="8">
        <v>49858</v>
      </c>
      <c r="AA4396" s="8" t="str">
        <f>TEXT(Table2[[#This Row],[Application_Date]],"yyy")</f>
        <v>2036</v>
      </c>
      <c r="AB4396" s="8" t="str">
        <f>TEXT(Table2[[#This Row],[Application_Date]],"mmmm")</f>
        <v>July</v>
      </c>
      <c r="AC4396" s="1" t="s">
        <v>61</v>
      </c>
      <c r="AD4396" s="1" t="s">
        <v>42</v>
      </c>
      <c r="AE4396" s="1" t="s">
        <v>66</v>
      </c>
    </row>
    <row r="4397" spans="1:31" x14ac:dyDescent="0.25">
      <c r="A4397" s="1" t="s">
        <v>8934</v>
      </c>
      <c r="B4397" s="1" t="str">
        <f>IF(COUNTIF($A$2:A4397,A4397)&gt;1,"Duplicate","Unique")</f>
        <v>Unique</v>
      </c>
      <c r="C4397" s="1" t="s">
        <v>8935</v>
      </c>
      <c r="D4397" s="1" t="s">
        <v>659</v>
      </c>
      <c r="E4397" s="1" t="str">
        <f t="shared" si="477"/>
        <v>Submitted</v>
      </c>
      <c r="F4397" s="1" t="s">
        <v>35</v>
      </c>
      <c r="G4397" s="1">
        <v>51</v>
      </c>
      <c r="H4397" s="1" t="s">
        <v>36</v>
      </c>
      <c r="I4397" s="1" t="s">
        <v>25</v>
      </c>
      <c r="J4397" s="1" t="s">
        <v>37</v>
      </c>
      <c r="K4397" s="4">
        <v>2137987</v>
      </c>
      <c r="L4397" s="4" t="str">
        <f t="shared" si="478"/>
        <v>Submitted</v>
      </c>
      <c r="M4397" s="1">
        <v>427</v>
      </c>
      <c r="N4397" s="1" t="str">
        <f t="shared" si="479"/>
        <v>High_risk</v>
      </c>
      <c r="O4397" s="1" t="str">
        <f t="shared" si="480"/>
        <v>Excellent</v>
      </c>
      <c r="P4397" s="1" t="str">
        <f t="shared" si="481"/>
        <v>Submitted</v>
      </c>
      <c r="Q4397" s="1" t="str">
        <f t="shared" si="482"/>
        <v>Valid</v>
      </c>
      <c r="R4397" s="1" t="s">
        <v>27</v>
      </c>
      <c r="S4397" s="4">
        <v>3748822</v>
      </c>
      <c r="T4397" s="1">
        <v>16.02</v>
      </c>
      <c r="U4397" s="1">
        <v>60</v>
      </c>
      <c r="V4397" s="1">
        <v>62480.37</v>
      </c>
      <c r="W4397" s="4">
        <f t="shared" si="483"/>
        <v>5004677.37</v>
      </c>
      <c r="X4397" s="1" t="s">
        <v>28</v>
      </c>
      <c r="Y4397" s="1" t="s">
        <v>29</v>
      </c>
      <c r="Z4397" s="8">
        <v>49859</v>
      </c>
      <c r="AA4397" s="8" t="str">
        <f>TEXT(Table2[[#This Row],[Application_Date]],"yyy")</f>
        <v>2036</v>
      </c>
      <c r="AB4397" s="8" t="str">
        <f>TEXT(Table2[[#This Row],[Application_Date]],"mmmm")</f>
        <v>July</v>
      </c>
      <c r="AC4397" s="1" t="s">
        <v>52</v>
      </c>
      <c r="AD4397" s="1" t="s">
        <v>42</v>
      </c>
      <c r="AE4397" s="1" t="s">
        <v>62</v>
      </c>
    </row>
    <row r="4398" spans="1:31" x14ac:dyDescent="0.25">
      <c r="A4398" s="1" t="s">
        <v>8936</v>
      </c>
      <c r="B4398" s="1" t="str">
        <f>IF(COUNTIF($A$2:A4398,A4398)&gt;1,"Duplicate","Unique")</f>
        <v>Unique</v>
      </c>
      <c r="C4398" s="1" t="s">
        <v>8937</v>
      </c>
      <c r="D4398" s="1" t="s">
        <v>361</v>
      </c>
      <c r="E4398" s="1" t="str">
        <f t="shared" si="477"/>
        <v>Submitted</v>
      </c>
      <c r="F4398" s="1" t="s">
        <v>35</v>
      </c>
      <c r="G4398" s="1">
        <v>26</v>
      </c>
      <c r="H4398" s="1" t="s">
        <v>36</v>
      </c>
      <c r="I4398" s="1" t="s">
        <v>25</v>
      </c>
      <c r="J4398" s="1" t="s">
        <v>49</v>
      </c>
      <c r="K4398" s="4">
        <v>464044</v>
      </c>
      <c r="L4398" s="4" t="str">
        <f t="shared" si="478"/>
        <v>Submitted</v>
      </c>
      <c r="M4398" s="1">
        <v>426</v>
      </c>
      <c r="N4398" s="1" t="str">
        <f t="shared" si="479"/>
        <v>High_risk</v>
      </c>
      <c r="O4398" s="1" t="str">
        <f t="shared" si="480"/>
        <v>Excellent</v>
      </c>
      <c r="P4398" s="1" t="str">
        <f t="shared" si="481"/>
        <v>Submitted</v>
      </c>
      <c r="Q4398" s="1" t="str">
        <f t="shared" si="482"/>
        <v>Valid</v>
      </c>
      <c r="R4398" s="1" t="s">
        <v>70</v>
      </c>
      <c r="S4398" s="4">
        <v>1606293</v>
      </c>
      <c r="T4398" s="1">
        <v>12.19</v>
      </c>
      <c r="U4398" s="1">
        <v>120</v>
      </c>
      <c r="V4398" s="1">
        <v>13385.77</v>
      </c>
      <c r="W4398" s="4">
        <f t="shared" si="483"/>
        <v>1631725.9725000001</v>
      </c>
      <c r="X4398" s="1" t="s">
        <v>39</v>
      </c>
      <c r="Y4398" s="1" t="s">
        <v>40</v>
      </c>
      <c r="Z4398" s="8">
        <v>49860</v>
      </c>
      <c r="AA4398" s="8" t="str">
        <f>TEXT(Table2[[#This Row],[Application_Date]],"yyy")</f>
        <v>2036</v>
      </c>
      <c r="AB4398" s="8" t="str">
        <f>TEXT(Table2[[#This Row],[Application_Date]],"mmmm")</f>
        <v>July</v>
      </c>
      <c r="AC4398" s="1" t="s">
        <v>61</v>
      </c>
      <c r="AD4398" s="1" t="s">
        <v>30</v>
      </c>
      <c r="AE4398" s="1" t="s">
        <v>62</v>
      </c>
    </row>
    <row r="4399" spans="1:31" x14ac:dyDescent="0.25">
      <c r="A4399" s="1" t="s">
        <v>8938</v>
      </c>
      <c r="B4399" s="1" t="str">
        <f>IF(COUNTIF($A$2:A4399,A4399)&gt;1,"Duplicate","Unique")</f>
        <v>Unique</v>
      </c>
      <c r="C4399" s="1" t="s">
        <v>8939</v>
      </c>
      <c r="D4399" s="1" t="s">
        <v>133</v>
      </c>
      <c r="E4399" s="1" t="str">
        <f t="shared" si="477"/>
        <v>Submitted</v>
      </c>
      <c r="F4399" s="1" t="s">
        <v>47</v>
      </c>
      <c r="G4399" s="1">
        <v>24</v>
      </c>
      <c r="H4399" s="1" t="s">
        <v>24</v>
      </c>
      <c r="I4399" s="1" t="s">
        <v>25</v>
      </c>
      <c r="J4399" s="1" t="s">
        <v>37</v>
      </c>
      <c r="K4399" s="4">
        <v>1893092</v>
      </c>
      <c r="L4399" s="4" t="str">
        <f t="shared" si="478"/>
        <v>Submitted</v>
      </c>
      <c r="M4399" s="1">
        <v>410</v>
      </c>
      <c r="N4399" s="1" t="str">
        <f t="shared" si="479"/>
        <v>High_risk</v>
      </c>
      <c r="O4399" s="1" t="str">
        <f t="shared" si="480"/>
        <v>Excellent</v>
      </c>
      <c r="P4399" s="1" t="str">
        <f t="shared" si="481"/>
        <v>Submitted</v>
      </c>
      <c r="Q4399" s="1" t="str">
        <f t="shared" si="482"/>
        <v>Valid</v>
      </c>
      <c r="R4399" s="1" t="s">
        <v>70</v>
      </c>
      <c r="S4399" s="4">
        <v>3230448</v>
      </c>
      <c r="T4399" s="1">
        <v>15.93</v>
      </c>
      <c r="U4399" s="1">
        <v>12</v>
      </c>
      <c r="V4399" s="1">
        <v>269204</v>
      </c>
      <c r="W4399" s="4">
        <f t="shared" si="483"/>
        <v>4288589.4029446598</v>
      </c>
      <c r="X4399" s="1" t="s">
        <v>105</v>
      </c>
      <c r="Y4399" s="1" t="s">
        <v>106</v>
      </c>
      <c r="Z4399" s="8">
        <v>49861</v>
      </c>
      <c r="AA4399" s="8" t="str">
        <f>TEXT(Table2[[#This Row],[Application_Date]],"yyy")</f>
        <v>2036</v>
      </c>
      <c r="AB4399" s="8" t="str">
        <f>TEXT(Table2[[#This Row],[Application_Date]],"mmmm")</f>
        <v>July</v>
      </c>
      <c r="AC4399" s="1" t="s">
        <v>61</v>
      </c>
      <c r="AD4399" s="1" t="s">
        <v>30</v>
      </c>
      <c r="AE4399" s="1" t="s">
        <v>43</v>
      </c>
    </row>
    <row r="4400" spans="1:31" x14ac:dyDescent="0.25">
      <c r="A4400" s="1" t="s">
        <v>8940</v>
      </c>
      <c r="B4400" s="1" t="str">
        <f>IF(COUNTIF($A$2:A4400,A4400)&gt;1,"Duplicate","Unique")</f>
        <v>Unique</v>
      </c>
      <c r="C4400" s="1" t="s">
        <v>8941</v>
      </c>
      <c r="D4400" s="1" t="s">
        <v>136</v>
      </c>
      <c r="E4400" s="1" t="str">
        <f t="shared" si="477"/>
        <v>Submitted</v>
      </c>
      <c r="F4400" s="1" t="s">
        <v>35</v>
      </c>
      <c r="G4400" s="1">
        <v>22</v>
      </c>
      <c r="H4400" s="1" t="s">
        <v>36</v>
      </c>
      <c r="I4400" s="1" t="s">
        <v>25</v>
      </c>
      <c r="J4400" s="1" t="s">
        <v>70</v>
      </c>
      <c r="K4400" s="4">
        <v>1657731</v>
      </c>
      <c r="L4400" s="4" t="str">
        <f t="shared" si="478"/>
        <v>Submitted</v>
      </c>
      <c r="M4400" s="1">
        <v>751</v>
      </c>
      <c r="N4400" s="1" t="str">
        <f t="shared" si="479"/>
        <v>medium_risk</v>
      </c>
      <c r="O4400" s="1" t="str">
        <f t="shared" si="480"/>
        <v>Excellent</v>
      </c>
      <c r="P4400" s="1" t="str">
        <f t="shared" si="481"/>
        <v>Submitted</v>
      </c>
      <c r="Q4400" s="1" t="str">
        <f t="shared" si="482"/>
        <v>Valid</v>
      </c>
      <c r="R4400" s="1" t="s">
        <v>27</v>
      </c>
      <c r="S4400" s="4">
        <v>3412439</v>
      </c>
      <c r="T4400" s="1">
        <v>18.62</v>
      </c>
      <c r="U4400" s="1">
        <v>12</v>
      </c>
      <c r="V4400" s="1">
        <v>284369.91999999998</v>
      </c>
      <c r="W4400" s="4">
        <f t="shared" si="483"/>
        <v>5295037.3478435371</v>
      </c>
      <c r="X4400" s="1" t="s">
        <v>50</v>
      </c>
      <c r="Y4400" s="1" t="s">
        <v>51</v>
      </c>
      <c r="Z4400" s="8">
        <v>49862</v>
      </c>
      <c r="AA4400" s="8" t="str">
        <f>TEXT(Table2[[#This Row],[Application_Date]],"yyy")</f>
        <v>2036</v>
      </c>
      <c r="AB4400" s="8" t="str">
        <f>TEXT(Table2[[#This Row],[Application_Date]],"mmmm")</f>
        <v>July</v>
      </c>
      <c r="AC4400" s="1" t="s">
        <v>61</v>
      </c>
      <c r="AD4400" s="1" t="s">
        <v>42</v>
      </c>
      <c r="AE4400" s="1" t="s">
        <v>62</v>
      </c>
    </row>
    <row r="4401" spans="1:31" x14ac:dyDescent="0.25">
      <c r="A4401" s="1" t="s">
        <v>8942</v>
      </c>
      <c r="B4401" s="1" t="str">
        <f>IF(COUNTIF($A$2:A4401,A4401)&gt;1,"Duplicate","Unique")</f>
        <v>Unique</v>
      </c>
      <c r="C4401" s="1" t="s">
        <v>8943</v>
      </c>
      <c r="D4401" s="1" t="s">
        <v>217</v>
      </c>
      <c r="E4401" s="1" t="str">
        <f t="shared" si="477"/>
        <v>Submitted</v>
      </c>
      <c r="F4401" s="1" t="s">
        <v>47</v>
      </c>
      <c r="G4401" s="1">
        <v>20</v>
      </c>
      <c r="H4401" s="1" t="s">
        <v>36</v>
      </c>
      <c r="I4401" s="1" t="s">
        <v>48</v>
      </c>
      <c r="J4401" s="1" t="s">
        <v>70</v>
      </c>
      <c r="K4401" s="4">
        <v>664917</v>
      </c>
      <c r="L4401" s="4" t="str">
        <f t="shared" si="478"/>
        <v>Submitted</v>
      </c>
      <c r="M4401" s="1">
        <v>836</v>
      </c>
      <c r="N4401" s="1" t="str">
        <f t="shared" si="479"/>
        <v>medium_risk</v>
      </c>
      <c r="O4401" s="1" t="str">
        <f t="shared" si="480"/>
        <v>Excellent</v>
      </c>
      <c r="P4401" s="1" t="str">
        <f t="shared" si="481"/>
        <v>Submitted</v>
      </c>
      <c r="Q4401" s="1" t="str">
        <f t="shared" si="482"/>
        <v>Valid</v>
      </c>
      <c r="R4401" s="1" t="s">
        <v>38</v>
      </c>
      <c r="S4401" s="4">
        <v>3438859</v>
      </c>
      <c r="T4401" s="1">
        <v>18.34</v>
      </c>
      <c r="U4401" s="1">
        <v>180</v>
      </c>
      <c r="V4401" s="1">
        <v>19104.77</v>
      </c>
      <c r="W4401" s="4">
        <f t="shared" si="483"/>
        <v>5255722.8383333329</v>
      </c>
      <c r="X4401" s="1" t="s">
        <v>50</v>
      </c>
      <c r="Y4401" s="1" t="s">
        <v>51</v>
      </c>
      <c r="Z4401" s="8">
        <v>49863</v>
      </c>
      <c r="AA4401" s="8" t="str">
        <f>TEXT(Table2[[#This Row],[Application_Date]],"yyy")</f>
        <v>2036</v>
      </c>
      <c r="AB4401" s="8" t="str">
        <f>TEXT(Table2[[#This Row],[Application_Date]],"mmmm")</f>
        <v>July</v>
      </c>
      <c r="AC4401" s="1" t="s">
        <v>52</v>
      </c>
      <c r="AD4401" s="1" t="s">
        <v>30</v>
      </c>
      <c r="AE4401" s="1" t="s">
        <v>62</v>
      </c>
    </row>
    <row r="4402" spans="1:31" x14ac:dyDescent="0.25">
      <c r="A4402" s="1" t="s">
        <v>8944</v>
      </c>
      <c r="B4402" s="1" t="str">
        <f>IF(COUNTIF($A$2:A4402,A4402)&gt;1,"Duplicate","Unique")</f>
        <v>Unique</v>
      </c>
      <c r="C4402" s="1" t="s">
        <v>8945</v>
      </c>
      <c r="D4402" s="1" t="s">
        <v>151</v>
      </c>
      <c r="E4402" s="1" t="str">
        <f t="shared" si="477"/>
        <v>Submitted</v>
      </c>
      <c r="F4402" s="1" t="s">
        <v>35</v>
      </c>
      <c r="G4402" s="1">
        <v>47</v>
      </c>
      <c r="H4402" s="1" t="s">
        <v>24</v>
      </c>
      <c r="I4402" s="1" t="s">
        <v>25</v>
      </c>
      <c r="J4402" s="1" t="s">
        <v>49</v>
      </c>
      <c r="K4402" s="4">
        <v>2280935</v>
      </c>
      <c r="L4402" s="4" t="str">
        <f t="shared" si="478"/>
        <v>Submitted</v>
      </c>
      <c r="M4402" s="1">
        <v>709</v>
      </c>
      <c r="N4402" s="1" t="str">
        <f t="shared" si="479"/>
        <v>low_risk</v>
      </c>
      <c r="O4402" s="1" t="str">
        <f t="shared" si="480"/>
        <v>Excellent</v>
      </c>
      <c r="P4402" s="1" t="str">
        <f t="shared" si="481"/>
        <v>Submitted</v>
      </c>
      <c r="Q4402" s="1" t="str">
        <f t="shared" si="482"/>
        <v>Valid</v>
      </c>
      <c r="R4402" s="1" t="s">
        <v>38</v>
      </c>
      <c r="S4402" s="4">
        <v>3989469</v>
      </c>
      <c r="T4402" s="1">
        <v>18.79</v>
      </c>
      <c r="U4402" s="1">
        <v>36</v>
      </c>
      <c r="V4402" s="1">
        <v>110818.58</v>
      </c>
      <c r="W4402" s="4">
        <f t="shared" si="483"/>
        <v>6246843.5425000107</v>
      </c>
      <c r="X4402" s="1" t="s">
        <v>28</v>
      </c>
      <c r="Y4402" s="1" t="s">
        <v>29</v>
      </c>
      <c r="Z4402" s="8">
        <v>49864</v>
      </c>
      <c r="AA4402" s="8" t="str">
        <f>TEXT(Table2[[#This Row],[Application_Date]],"yyy")</f>
        <v>2036</v>
      </c>
      <c r="AB4402" s="8" t="str">
        <f>TEXT(Table2[[#This Row],[Application_Date]],"mmmm")</f>
        <v>July</v>
      </c>
      <c r="AC4402" s="1" t="s">
        <v>61</v>
      </c>
      <c r="AD4402" s="1" t="s">
        <v>42</v>
      </c>
      <c r="AE4402" s="1" t="s">
        <v>62</v>
      </c>
    </row>
    <row r="4403" spans="1:31" x14ac:dyDescent="0.25">
      <c r="A4403" s="1" t="s">
        <v>8946</v>
      </c>
      <c r="B4403" s="1" t="str">
        <f>IF(COUNTIF($A$2:A4403,A4403)&gt;1,"Duplicate","Unique")</f>
        <v>Unique</v>
      </c>
      <c r="C4403" s="1" t="s">
        <v>8947</v>
      </c>
      <c r="D4403" s="1" t="s">
        <v>638</v>
      </c>
      <c r="E4403" s="1" t="str">
        <f t="shared" si="477"/>
        <v>Submitted</v>
      </c>
      <c r="F4403" s="1" t="s">
        <v>47</v>
      </c>
      <c r="G4403" s="1">
        <v>26</v>
      </c>
      <c r="H4403" s="1" t="s">
        <v>24</v>
      </c>
      <c r="I4403" s="1" t="s">
        <v>25</v>
      </c>
      <c r="J4403" s="1" t="s">
        <v>49</v>
      </c>
      <c r="K4403" s="4">
        <v>1209766</v>
      </c>
      <c r="L4403" s="4" t="str">
        <f t="shared" si="478"/>
        <v>Submitted</v>
      </c>
      <c r="M4403" s="1">
        <v>523</v>
      </c>
      <c r="N4403" s="1" t="str">
        <f t="shared" si="479"/>
        <v>High_risk</v>
      </c>
      <c r="O4403" s="1" t="str">
        <f t="shared" si="480"/>
        <v>Excellent</v>
      </c>
      <c r="P4403" s="1" t="str">
        <f t="shared" si="481"/>
        <v>Submitted</v>
      </c>
      <c r="Q4403" s="1" t="str">
        <f t="shared" si="482"/>
        <v>Valid</v>
      </c>
      <c r="R4403" s="1" t="s">
        <v>70</v>
      </c>
      <c r="S4403" s="4">
        <v>1117595</v>
      </c>
      <c r="T4403" s="1">
        <v>9.1</v>
      </c>
      <c r="U4403" s="1">
        <v>36</v>
      </c>
      <c r="V4403" s="1">
        <v>31044.31</v>
      </c>
      <c r="W4403" s="4">
        <f t="shared" si="483"/>
        <v>847509.54293870751</v>
      </c>
      <c r="X4403" s="1" t="s">
        <v>105</v>
      </c>
      <c r="Y4403" s="1" t="s">
        <v>106</v>
      </c>
      <c r="Z4403" s="8">
        <v>49865</v>
      </c>
      <c r="AA4403" s="8" t="str">
        <f>TEXT(Table2[[#This Row],[Application_Date]],"yyy")</f>
        <v>2036</v>
      </c>
      <c r="AB4403" s="8" t="str">
        <f>TEXT(Table2[[#This Row],[Application_Date]],"mmmm")</f>
        <v>July</v>
      </c>
      <c r="AC4403" s="1" t="s">
        <v>41</v>
      </c>
      <c r="AD4403" s="1" t="s">
        <v>42</v>
      </c>
      <c r="AE4403" s="1" t="s">
        <v>66</v>
      </c>
    </row>
    <row r="4404" spans="1:31" x14ac:dyDescent="0.25">
      <c r="A4404" s="1" t="s">
        <v>8948</v>
      </c>
      <c r="B4404" s="1" t="str">
        <f>IF(COUNTIF($A$2:A4404,A4404)&gt;1,"Duplicate","Unique")</f>
        <v>Unique</v>
      </c>
      <c r="C4404" s="1" t="s">
        <v>8949</v>
      </c>
      <c r="D4404" s="1" t="s">
        <v>55</v>
      </c>
      <c r="E4404" s="1" t="str">
        <f t="shared" si="477"/>
        <v>Submitted</v>
      </c>
      <c r="F4404" s="1" t="s">
        <v>35</v>
      </c>
      <c r="G4404" s="1">
        <v>20</v>
      </c>
      <c r="H4404" s="1" t="s">
        <v>36</v>
      </c>
      <c r="I4404" s="1" t="s">
        <v>25</v>
      </c>
      <c r="J4404" s="1" t="s">
        <v>49</v>
      </c>
      <c r="K4404" s="4">
        <v>710122</v>
      </c>
      <c r="L4404" s="4" t="str">
        <f t="shared" si="478"/>
        <v>Submitted</v>
      </c>
      <c r="M4404" s="1">
        <v>576</v>
      </c>
      <c r="N4404" s="1" t="str">
        <f t="shared" si="479"/>
        <v>High_risk</v>
      </c>
      <c r="O4404" s="1" t="str">
        <f t="shared" si="480"/>
        <v>Excellent</v>
      </c>
      <c r="P4404" s="1" t="str">
        <f t="shared" si="481"/>
        <v>Submitted</v>
      </c>
      <c r="Q4404" s="1" t="str">
        <f t="shared" si="482"/>
        <v>Valid</v>
      </c>
      <c r="R4404" s="1" t="s">
        <v>38</v>
      </c>
      <c r="S4404" s="4">
        <v>1696512</v>
      </c>
      <c r="T4404" s="1">
        <v>10.210000000000001</v>
      </c>
      <c r="U4404" s="1">
        <v>24</v>
      </c>
      <c r="V4404" s="1">
        <v>70688</v>
      </c>
      <c r="W4404" s="4">
        <f t="shared" si="483"/>
        <v>1443449.5128229936</v>
      </c>
      <c r="X4404" s="1" t="s">
        <v>28</v>
      </c>
      <c r="Y4404" s="1" t="s">
        <v>29</v>
      </c>
      <c r="Z4404" s="8">
        <v>49866</v>
      </c>
      <c r="AA4404" s="8" t="str">
        <f>TEXT(Table2[[#This Row],[Application_Date]],"yyy")</f>
        <v>2036</v>
      </c>
      <c r="AB4404" s="8" t="str">
        <f>TEXT(Table2[[#This Row],[Application_Date]],"mmmm")</f>
        <v>July</v>
      </c>
      <c r="AC4404" s="1" t="s">
        <v>61</v>
      </c>
      <c r="AD4404" s="1" t="s">
        <v>42</v>
      </c>
      <c r="AE4404" s="1" t="s">
        <v>62</v>
      </c>
    </row>
    <row r="4405" spans="1:31" x14ac:dyDescent="0.25">
      <c r="A4405" s="1" t="s">
        <v>8950</v>
      </c>
      <c r="B4405" s="1" t="str">
        <f>IF(COUNTIF($A$2:A4405,A4405)&gt;1,"Duplicate","Unique")</f>
        <v>Unique</v>
      </c>
      <c r="C4405" s="1" t="s">
        <v>8951</v>
      </c>
      <c r="D4405" s="1" t="s">
        <v>325</v>
      </c>
      <c r="E4405" s="1" t="str">
        <f t="shared" si="477"/>
        <v>Submitted</v>
      </c>
      <c r="F4405" s="1" t="s">
        <v>47</v>
      </c>
      <c r="G4405" s="1">
        <v>57</v>
      </c>
      <c r="H4405" s="1" t="s">
        <v>36</v>
      </c>
      <c r="I4405" s="1" t="s">
        <v>25</v>
      </c>
      <c r="J4405" s="1" t="s">
        <v>70</v>
      </c>
      <c r="K4405" s="4">
        <v>2031720</v>
      </c>
      <c r="L4405" s="4" t="str">
        <f t="shared" si="478"/>
        <v>Submitted</v>
      </c>
      <c r="M4405" s="1">
        <v>395</v>
      </c>
      <c r="N4405" s="1" t="str">
        <f t="shared" si="479"/>
        <v>High_risk</v>
      </c>
      <c r="O4405" s="1" t="str">
        <f t="shared" si="480"/>
        <v>Excellent</v>
      </c>
      <c r="P4405" s="1" t="str">
        <f t="shared" si="481"/>
        <v>Submitted</v>
      </c>
      <c r="Q4405" s="1" t="str">
        <f t="shared" si="482"/>
        <v>Valid</v>
      </c>
      <c r="R4405" s="1" t="s">
        <v>82</v>
      </c>
      <c r="S4405" s="4">
        <v>4087048</v>
      </c>
      <c r="T4405" s="1">
        <v>17.239999999999998</v>
      </c>
      <c r="U4405" s="1">
        <v>180</v>
      </c>
      <c r="V4405" s="1">
        <v>22705.82</v>
      </c>
      <c r="W4405" s="4">
        <f t="shared" si="483"/>
        <v>5871725.626666666</v>
      </c>
      <c r="X4405" s="1" t="s">
        <v>50</v>
      </c>
      <c r="Y4405" s="1" t="s">
        <v>51</v>
      </c>
      <c r="Z4405" s="8">
        <v>49867</v>
      </c>
      <c r="AA4405" s="8" t="str">
        <f>TEXT(Table2[[#This Row],[Application_Date]],"yyy")</f>
        <v>2036</v>
      </c>
      <c r="AB4405" s="8" t="str">
        <f>TEXT(Table2[[#This Row],[Application_Date]],"mmmm")</f>
        <v>July</v>
      </c>
      <c r="AC4405" s="1" t="s">
        <v>52</v>
      </c>
      <c r="AD4405" s="1" t="s">
        <v>30</v>
      </c>
      <c r="AE4405" s="1" t="s">
        <v>66</v>
      </c>
    </row>
    <row r="4406" spans="1:31" x14ac:dyDescent="0.25">
      <c r="A4406" s="1" t="s">
        <v>8952</v>
      </c>
      <c r="B4406" s="1" t="str">
        <f>IF(COUNTIF($A$2:A4406,A4406)&gt;1,"Duplicate","Unique")</f>
        <v>Unique</v>
      </c>
      <c r="C4406" s="1" t="s">
        <v>8953</v>
      </c>
      <c r="D4406" s="1" t="s">
        <v>109</v>
      </c>
      <c r="E4406" s="1" t="str">
        <f t="shared" si="477"/>
        <v>Submitted</v>
      </c>
      <c r="F4406" s="1" t="s">
        <v>35</v>
      </c>
      <c r="G4406" s="1">
        <v>62</v>
      </c>
      <c r="H4406" s="1" t="s">
        <v>36</v>
      </c>
      <c r="I4406" s="1" t="s">
        <v>48</v>
      </c>
      <c r="J4406" s="1" t="s">
        <v>70</v>
      </c>
      <c r="K4406" s="4">
        <v>1989341</v>
      </c>
      <c r="L4406" s="4" t="str">
        <f t="shared" si="478"/>
        <v>Submitted</v>
      </c>
      <c r="M4406" s="1">
        <v>603</v>
      </c>
      <c r="N4406" s="1" t="str">
        <f t="shared" si="479"/>
        <v>low_risk</v>
      </c>
      <c r="O4406" s="1" t="str">
        <f t="shared" si="480"/>
        <v>Excellent</v>
      </c>
      <c r="P4406" s="1" t="str">
        <f t="shared" si="481"/>
        <v>Submitted</v>
      </c>
      <c r="Q4406" s="1" t="str">
        <f t="shared" si="482"/>
        <v>Valid</v>
      </c>
      <c r="R4406" s="1" t="s">
        <v>70</v>
      </c>
      <c r="S4406" s="4">
        <v>3043286</v>
      </c>
      <c r="T4406" s="1">
        <v>17.22</v>
      </c>
      <c r="U4406" s="1">
        <v>12</v>
      </c>
      <c r="V4406" s="1">
        <v>253607.17</v>
      </c>
      <c r="W4406" s="4">
        <f t="shared" si="483"/>
        <v>4367215.9218063578</v>
      </c>
      <c r="X4406" s="1" t="s">
        <v>95</v>
      </c>
      <c r="Y4406" s="1" t="s">
        <v>96</v>
      </c>
      <c r="Z4406" s="8">
        <v>49868</v>
      </c>
      <c r="AA4406" s="8" t="str">
        <f>TEXT(Table2[[#This Row],[Application_Date]],"yyy")</f>
        <v>2036</v>
      </c>
      <c r="AB4406" s="8" t="str">
        <f>TEXT(Table2[[#This Row],[Application_Date]],"mmmm")</f>
        <v>July</v>
      </c>
      <c r="AC4406" s="1" t="s">
        <v>52</v>
      </c>
      <c r="AD4406" s="1" t="s">
        <v>30</v>
      </c>
      <c r="AE4406" s="1" t="s">
        <v>62</v>
      </c>
    </row>
    <row r="4407" spans="1:31" x14ac:dyDescent="0.25">
      <c r="A4407" s="1" t="s">
        <v>8954</v>
      </c>
      <c r="B4407" s="1" t="str">
        <f>IF(COUNTIF($A$2:A4407,A4407)&gt;1,"Duplicate","Unique")</f>
        <v>Unique</v>
      </c>
      <c r="C4407" s="1" t="s">
        <v>8955</v>
      </c>
      <c r="D4407" s="1" t="s">
        <v>406</v>
      </c>
      <c r="E4407" s="1" t="str">
        <f t="shared" si="477"/>
        <v>Submitted</v>
      </c>
      <c r="F4407" s="1" t="s">
        <v>47</v>
      </c>
      <c r="G4407" s="1">
        <v>59</v>
      </c>
      <c r="H4407" s="1" t="s">
        <v>36</v>
      </c>
      <c r="I4407" s="1" t="s">
        <v>25</v>
      </c>
      <c r="J4407" s="1" t="s">
        <v>26</v>
      </c>
      <c r="K4407" s="4">
        <v>2448471</v>
      </c>
      <c r="L4407" s="4" t="str">
        <f t="shared" si="478"/>
        <v>Submitted</v>
      </c>
      <c r="M4407" s="1">
        <v>442</v>
      </c>
      <c r="N4407" s="1" t="str">
        <f t="shared" si="479"/>
        <v>High_risk</v>
      </c>
      <c r="O4407" s="1" t="str">
        <f t="shared" si="480"/>
        <v>Excellent</v>
      </c>
      <c r="P4407" s="1" t="str">
        <f t="shared" si="481"/>
        <v>Submitted</v>
      </c>
      <c r="Q4407" s="1" t="str">
        <f t="shared" si="482"/>
        <v>Valid</v>
      </c>
      <c r="R4407" s="1" t="s">
        <v>27</v>
      </c>
      <c r="S4407" s="4">
        <v>762632</v>
      </c>
      <c r="T4407" s="1">
        <v>12.46</v>
      </c>
      <c r="U4407" s="1">
        <v>12</v>
      </c>
      <c r="V4407" s="1">
        <v>63552.67</v>
      </c>
      <c r="W4407" s="4">
        <f t="shared" si="483"/>
        <v>792020.19583929179</v>
      </c>
      <c r="X4407" s="1" t="s">
        <v>95</v>
      </c>
      <c r="Y4407" s="1" t="s">
        <v>96</v>
      </c>
      <c r="Z4407" s="8">
        <v>49869</v>
      </c>
      <c r="AA4407" s="8" t="str">
        <f>TEXT(Table2[[#This Row],[Application_Date]],"yyy")</f>
        <v>2036</v>
      </c>
      <c r="AB4407" s="8" t="str">
        <f>TEXT(Table2[[#This Row],[Application_Date]],"mmmm")</f>
        <v>July</v>
      </c>
      <c r="AC4407" s="1" t="s">
        <v>61</v>
      </c>
      <c r="AD4407" s="1" t="s">
        <v>42</v>
      </c>
      <c r="AE4407" s="1" t="s">
        <v>31</v>
      </c>
    </row>
    <row r="4408" spans="1:31" x14ac:dyDescent="0.25">
      <c r="A4408" s="1" t="s">
        <v>8956</v>
      </c>
      <c r="B4408" s="1" t="str">
        <f>IF(COUNTIF($A$2:A4408,A4408)&gt;1,"Duplicate","Unique")</f>
        <v>Unique</v>
      </c>
      <c r="C4408" s="1" t="s">
        <v>8957</v>
      </c>
      <c r="D4408" s="1" t="s">
        <v>81</v>
      </c>
      <c r="E4408" s="1" t="str">
        <f t="shared" si="477"/>
        <v>Submitted</v>
      </c>
      <c r="F4408" s="1" t="s">
        <v>35</v>
      </c>
      <c r="G4408" s="1">
        <v>39</v>
      </c>
      <c r="H4408" s="1" t="s">
        <v>24</v>
      </c>
      <c r="I4408" s="1" t="s">
        <v>48</v>
      </c>
      <c r="J4408" s="1" t="s">
        <v>49</v>
      </c>
      <c r="K4408" s="4">
        <v>783605</v>
      </c>
      <c r="L4408" s="4" t="str">
        <f t="shared" si="478"/>
        <v>Submitted</v>
      </c>
      <c r="M4408" s="1">
        <v>841</v>
      </c>
      <c r="N4408" s="1" t="str">
        <f t="shared" si="479"/>
        <v>medium_risk</v>
      </c>
      <c r="O4408" s="1" t="str">
        <f t="shared" si="480"/>
        <v>Excellent</v>
      </c>
      <c r="P4408" s="1" t="str">
        <f t="shared" si="481"/>
        <v>Submitted</v>
      </c>
      <c r="Q4408" s="1" t="str">
        <f t="shared" si="482"/>
        <v>Valid</v>
      </c>
      <c r="R4408" s="1" t="s">
        <v>6</v>
      </c>
      <c r="S4408" s="4">
        <v>4681269</v>
      </c>
      <c r="T4408" s="1">
        <v>15.24</v>
      </c>
      <c r="U4408" s="1">
        <v>12</v>
      </c>
      <c r="V4408" s="1">
        <v>390105.75</v>
      </c>
      <c r="W4408" s="4">
        <f t="shared" si="483"/>
        <v>5945529.2298087562</v>
      </c>
      <c r="X4408" s="1" t="s">
        <v>85</v>
      </c>
      <c r="Y4408" s="1" t="s">
        <v>86</v>
      </c>
      <c r="Z4408" s="8">
        <v>49870</v>
      </c>
      <c r="AA4408" s="8" t="str">
        <f>TEXT(Table2[[#This Row],[Application_Date]],"yyy")</f>
        <v>2036</v>
      </c>
      <c r="AB4408" s="8" t="str">
        <f>TEXT(Table2[[#This Row],[Application_Date]],"mmmm")</f>
        <v>July</v>
      </c>
      <c r="AC4408" s="1" t="s">
        <v>52</v>
      </c>
      <c r="AD4408" s="1" t="s">
        <v>30</v>
      </c>
      <c r="AE4408" s="1" t="s">
        <v>66</v>
      </c>
    </row>
    <row r="4409" spans="1:31" x14ac:dyDescent="0.25">
      <c r="A4409" s="1" t="s">
        <v>8958</v>
      </c>
      <c r="B4409" s="1" t="str">
        <f>IF(COUNTIF($A$2:A4409,A4409)&gt;1,"Duplicate","Unique")</f>
        <v>Unique</v>
      </c>
      <c r="C4409" s="1" t="s">
        <v>8959</v>
      </c>
      <c r="D4409" s="1" t="s">
        <v>154</v>
      </c>
      <c r="E4409" s="1" t="str">
        <f t="shared" si="477"/>
        <v>Submitted</v>
      </c>
      <c r="F4409" s="1" t="s">
        <v>35</v>
      </c>
      <c r="G4409" s="1">
        <v>32</v>
      </c>
      <c r="H4409" s="1" t="s">
        <v>24</v>
      </c>
      <c r="I4409" s="1" t="s">
        <v>25</v>
      </c>
      <c r="J4409" s="1" t="s">
        <v>26</v>
      </c>
      <c r="K4409" s="4">
        <v>1597577</v>
      </c>
      <c r="L4409" s="4" t="str">
        <f t="shared" si="478"/>
        <v>Submitted</v>
      </c>
      <c r="M4409" s="1">
        <v>510</v>
      </c>
      <c r="N4409" s="1" t="str">
        <f t="shared" si="479"/>
        <v>High_risk</v>
      </c>
      <c r="O4409" s="1" t="str">
        <f t="shared" si="480"/>
        <v>Excellent</v>
      </c>
      <c r="P4409" s="1" t="str">
        <f t="shared" si="481"/>
        <v>Submitted</v>
      </c>
      <c r="Q4409" s="1" t="str">
        <f t="shared" si="482"/>
        <v>Valid</v>
      </c>
      <c r="R4409" s="1" t="s">
        <v>82</v>
      </c>
      <c r="S4409" s="4">
        <v>4510075</v>
      </c>
      <c r="T4409" s="1">
        <v>10.3</v>
      </c>
      <c r="U4409" s="1">
        <v>24</v>
      </c>
      <c r="V4409" s="1">
        <v>187919.79</v>
      </c>
      <c r="W4409" s="4">
        <f t="shared" si="483"/>
        <v>3871149.0538004427</v>
      </c>
      <c r="X4409" s="1" t="s">
        <v>28</v>
      </c>
      <c r="Y4409" s="1" t="s">
        <v>29</v>
      </c>
      <c r="Z4409" s="8">
        <v>49871</v>
      </c>
      <c r="AA4409" s="8" t="str">
        <f>TEXT(Table2[[#This Row],[Application_Date]],"yyy")</f>
        <v>2036</v>
      </c>
      <c r="AB4409" s="8" t="str">
        <f>TEXT(Table2[[#This Row],[Application_Date]],"mmmm")</f>
        <v>July</v>
      </c>
      <c r="AC4409" s="1" t="s">
        <v>61</v>
      </c>
      <c r="AD4409" s="1" t="s">
        <v>30</v>
      </c>
      <c r="AE4409" s="1" t="s">
        <v>31</v>
      </c>
    </row>
    <row r="4410" spans="1:31" x14ac:dyDescent="0.25">
      <c r="A4410" s="1" t="s">
        <v>8960</v>
      </c>
      <c r="B4410" s="1" t="str">
        <f>IF(COUNTIF($A$2:A4410,A4410)&gt;1,"Duplicate","Unique")</f>
        <v>Unique</v>
      </c>
      <c r="C4410" s="1" t="s">
        <v>8961</v>
      </c>
      <c r="D4410" s="1" t="s">
        <v>177</v>
      </c>
      <c r="E4410" s="1" t="str">
        <f t="shared" si="477"/>
        <v>Submitted</v>
      </c>
      <c r="F4410" s="1" t="s">
        <v>47</v>
      </c>
      <c r="G4410" s="1">
        <v>40</v>
      </c>
      <c r="H4410" s="1" t="s">
        <v>36</v>
      </c>
      <c r="I4410" s="1" t="s">
        <v>48</v>
      </c>
      <c r="J4410" s="1" t="s">
        <v>70</v>
      </c>
      <c r="K4410" s="4">
        <v>464248</v>
      </c>
      <c r="L4410" s="4" t="str">
        <f t="shared" si="478"/>
        <v>Submitted</v>
      </c>
      <c r="M4410" s="1">
        <v>709</v>
      </c>
      <c r="N4410" s="1" t="str">
        <f t="shared" si="479"/>
        <v>low_risk</v>
      </c>
      <c r="O4410" s="1" t="str">
        <f t="shared" si="480"/>
        <v>Excellent</v>
      </c>
      <c r="P4410" s="1" t="str">
        <f t="shared" si="481"/>
        <v>Submitted</v>
      </c>
      <c r="Q4410" s="1" t="str">
        <f t="shared" si="482"/>
        <v>Valid</v>
      </c>
      <c r="R4410" s="1" t="s">
        <v>70</v>
      </c>
      <c r="S4410" s="4">
        <v>166987</v>
      </c>
      <c r="T4410" s="1">
        <v>11.42</v>
      </c>
      <c r="U4410" s="1">
        <v>12</v>
      </c>
      <c r="V4410" s="1">
        <v>13915.58</v>
      </c>
      <c r="W4410" s="4">
        <f t="shared" si="483"/>
        <v>158968.01421701669</v>
      </c>
      <c r="X4410" s="1" t="s">
        <v>50</v>
      </c>
      <c r="Y4410" s="1" t="s">
        <v>51</v>
      </c>
      <c r="Z4410" s="8">
        <v>49872</v>
      </c>
      <c r="AA4410" s="8" t="str">
        <f>TEXT(Table2[[#This Row],[Application_Date]],"yyy")</f>
        <v>2036</v>
      </c>
      <c r="AB4410" s="8" t="str">
        <f>TEXT(Table2[[#This Row],[Application_Date]],"mmmm")</f>
        <v>July</v>
      </c>
      <c r="AC4410" s="1" t="s">
        <v>41</v>
      </c>
      <c r="AD4410" s="1" t="s">
        <v>30</v>
      </c>
      <c r="AE4410" s="1" t="s">
        <v>43</v>
      </c>
    </row>
    <row r="4411" spans="1:31" x14ac:dyDescent="0.25">
      <c r="A4411" s="1" t="s">
        <v>8962</v>
      </c>
      <c r="B4411" s="1" t="str">
        <f>IF(COUNTIF($A$2:A4411,A4411)&gt;1,"Duplicate","Unique")</f>
        <v>Unique</v>
      </c>
      <c r="C4411" s="1" t="s">
        <v>8963</v>
      </c>
      <c r="D4411" s="1" t="s">
        <v>284</v>
      </c>
      <c r="E4411" s="1" t="str">
        <f t="shared" si="477"/>
        <v>Submitted</v>
      </c>
      <c r="F4411" s="1" t="s">
        <v>47</v>
      </c>
      <c r="G4411" s="1">
        <v>50</v>
      </c>
      <c r="H4411" s="1" t="s">
        <v>24</v>
      </c>
      <c r="I4411" s="1" t="s">
        <v>25</v>
      </c>
      <c r="J4411" s="1" t="s">
        <v>37</v>
      </c>
      <c r="K4411" s="4">
        <v>1803608</v>
      </c>
      <c r="L4411" s="4" t="str">
        <f t="shared" si="478"/>
        <v>Submitted</v>
      </c>
      <c r="M4411" s="1">
        <v>578</v>
      </c>
      <c r="N4411" s="1" t="str">
        <f t="shared" si="479"/>
        <v>High_risk</v>
      </c>
      <c r="O4411" s="1" t="str">
        <f t="shared" si="480"/>
        <v>Excellent</v>
      </c>
      <c r="P4411" s="1" t="str">
        <f t="shared" si="481"/>
        <v>Submitted</v>
      </c>
      <c r="Q4411" s="1" t="str">
        <f t="shared" si="482"/>
        <v>Valid</v>
      </c>
      <c r="R4411" s="1" t="s">
        <v>38</v>
      </c>
      <c r="S4411" s="4">
        <v>2681629</v>
      </c>
      <c r="T4411" s="1">
        <v>18.55</v>
      </c>
      <c r="U4411" s="1">
        <v>12</v>
      </c>
      <c r="V4411" s="1">
        <v>223469.08</v>
      </c>
      <c r="W4411" s="4">
        <f t="shared" si="483"/>
        <v>4145407.4210400637</v>
      </c>
      <c r="X4411" s="1" t="s">
        <v>59</v>
      </c>
      <c r="Y4411" s="1" t="s">
        <v>60</v>
      </c>
      <c r="Z4411" s="8">
        <v>49873</v>
      </c>
      <c r="AA4411" s="8" t="str">
        <f>TEXT(Table2[[#This Row],[Application_Date]],"yyy")</f>
        <v>2036</v>
      </c>
      <c r="AB4411" s="8" t="str">
        <f>TEXT(Table2[[#This Row],[Application_Date]],"mmmm")</f>
        <v>July</v>
      </c>
      <c r="AC4411" s="1" t="s">
        <v>52</v>
      </c>
      <c r="AD4411" s="1" t="s">
        <v>30</v>
      </c>
      <c r="AE4411" s="1" t="s">
        <v>43</v>
      </c>
    </row>
    <row r="4412" spans="1:31" x14ac:dyDescent="0.25">
      <c r="A4412" s="1" t="s">
        <v>8964</v>
      </c>
      <c r="B4412" s="1" t="str">
        <f>IF(COUNTIF($A$2:A4412,A4412)&gt;1,"Duplicate","Unique")</f>
        <v>Unique</v>
      </c>
      <c r="C4412" s="1" t="s">
        <v>8965</v>
      </c>
      <c r="D4412" s="1" t="s">
        <v>293</v>
      </c>
      <c r="E4412" s="1" t="str">
        <f t="shared" si="477"/>
        <v>Submitted</v>
      </c>
      <c r="F4412" s="1" t="s">
        <v>35</v>
      </c>
      <c r="G4412" s="1">
        <v>60</v>
      </c>
      <c r="H4412" s="1" t="s">
        <v>36</v>
      </c>
      <c r="I4412" s="1" t="s">
        <v>48</v>
      </c>
      <c r="J4412" s="1" t="s">
        <v>70</v>
      </c>
      <c r="K4412" s="4">
        <v>960851</v>
      </c>
      <c r="L4412" s="4" t="str">
        <f t="shared" si="478"/>
        <v>Submitted</v>
      </c>
      <c r="M4412" s="1">
        <v>539</v>
      </c>
      <c r="N4412" s="1" t="str">
        <f t="shared" si="479"/>
        <v>High_risk</v>
      </c>
      <c r="O4412" s="1" t="str">
        <f t="shared" si="480"/>
        <v>Excellent</v>
      </c>
      <c r="P4412" s="1" t="str">
        <f t="shared" si="481"/>
        <v>Submitted</v>
      </c>
      <c r="Q4412" s="1" t="str">
        <f t="shared" si="482"/>
        <v>Valid</v>
      </c>
      <c r="R4412" s="1" t="s">
        <v>6</v>
      </c>
      <c r="S4412" s="4">
        <v>3830990</v>
      </c>
      <c r="T4412" s="1">
        <v>8.34</v>
      </c>
      <c r="U4412" s="1">
        <v>60</v>
      </c>
      <c r="V4412" s="1">
        <v>63849.83</v>
      </c>
      <c r="W4412" s="4">
        <f t="shared" si="483"/>
        <v>2662538.0500000468</v>
      </c>
      <c r="X4412" s="1" t="s">
        <v>39</v>
      </c>
      <c r="Y4412" s="1" t="s">
        <v>40</v>
      </c>
      <c r="Z4412" s="8">
        <v>49874</v>
      </c>
      <c r="AA4412" s="8" t="str">
        <f>TEXT(Table2[[#This Row],[Application_Date]],"yyy")</f>
        <v>2036</v>
      </c>
      <c r="AB4412" s="8" t="str">
        <f>TEXT(Table2[[#This Row],[Application_Date]],"mmmm")</f>
        <v>July</v>
      </c>
      <c r="AC4412" s="1" t="s">
        <v>52</v>
      </c>
      <c r="AD4412" s="1" t="s">
        <v>30</v>
      </c>
      <c r="AE4412" s="1" t="s">
        <v>66</v>
      </c>
    </row>
    <row r="4413" spans="1:31" x14ac:dyDescent="0.25">
      <c r="A4413" s="1" t="s">
        <v>8966</v>
      </c>
      <c r="B4413" s="1" t="str">
        <f>IF(COUNTIF($A$2:A4413,A4413)&gt;1,"Duplicate","Unique")</f>
        <v>Unique</v>
      </c>
      <c r="C4413" s="1" t="s">
        <v>8967</v>
      </c>
      <c r="D4413" s="1" t="s">
        <v>406</v>
      </c>
      <c r="E4413" s="1" t="str">
        <f t="shared" si="477"/>
        <v>Submitted</v>
      </c>
      <c r="F4413" s="1" t="s">
        <v>35</v>
      </c>
      <c r="G4413" s="1">
        <v>27</v>
      </c>
      <c r="H4413" s="1" t="s">
        <v>36</v>
      </c>
      <c r="I4413" s="1" t="s">
        <v>25</v>
      </c>
      <c r="J4413" s="1" t="s">
        <v>37</v>
      </c>
      <c r="K4413" s="4">
        <v>1996469</v>
      </c>
      <c r="L4413" s="4" t="str">
        <f t="shared" si="478"/>
        <v>Submitted</v>
      </c>
      <c r="M4413" s="1">
        <v>446</v>
      </c>
      <c r="N4413" s="1" t="str">
        <f t="shared" si="479"/>
        <v>High_risk</v>
      </c>
      <c r="O4413" s="1" t="str">
        <f t="shared" si="480"/>
        <v>Excellent</v>
      </c>
      <c r="P4413" s="1" t="str">
        <f t="shared" si="481"/>
        <v>Submitted</v>
      </c>
      <c r="Q4413" s="1" t="str">
        <f t="shared" si="482"/>
        <v>Valid</v>
      </c>
      <c r="R4413" s="1" t="s">
        <v>70</v>
      </c>
      <c r="S4413" s="4">
        <v>3632917</v>
      </c>
      <c r="T4413" s="1">
        <v>8.07</v>
      </c>
      <c r="U4413" s="1">
        <v>36</v>
      </c>
      <c r="V4413" s="1">
        <v>100914.36</v>
      </c>
      <c r="W4413" s="4">
        <f t="shared" si="483"/>
        <v>2443136.7047211849</v>
      </c>
      <c r="X4413" s="1" t="s">
        <v>95</v>
      </c>
      <c r="Y4413" s="1" t="s">
        <v>96</v>
      </c>
      <c r="Z4413" s="8">
        <v>49875</v>
      </c>
      <c r="AA4413" s="8" t="str">
        <f>TEXT(Table2[[#This Row],[Application_Date]],"yyy")</f>
        <v>2036</v>
      </c>
      <c r="AB4413" s="8" t="str">
        <f>TEXT(Table2[[#This Row],[Application_Date]],"mmmm")</f>
        <v>July</v>
      </c>
      <c r="AC4413" s="1" t="s">
        <v>41</v>
      </c>
      <c r="AD4413" s="1" t="s">
        <v>30</v>
      </c>
      <c r="AE4413" s="1" t="s">
        <v>31</v>
      </c>
    </row>
    <row r="4414" spans="1:31" x14ac:dyDescent="0.25">
      <c r="A4414" s="1" t="s">
        <v>8968</v>
      </c>
      <c r="B4414" s="1" t="str">
        <f>IF(COUNTIF($A$2:A4414,A4414)&gt;1,"Duplicate","Unique")</f>
        <v>Unique</v>
      </c>
      <c r="C4414" s="1" t="s">
        <v>8969</v>
      </c>
      <c r="D4414" s="1" t="s">
        <v>177</v>
      </c>
      <c r="E4414" s="1" t="str">
        <f t="shared" si="477"/>
        <v>Submitted</v>
      </c>
      <c r="F4414" s="1" t="s">
        <v>47</v>
      </c>
      <c r="G4414" s="1">
        <v>21</v>
      </c>
      <c r="H4414" s="1" t="s">
        <v>36</v>
      </c>
      <c r="I4414" s="1" t="s">
        <v>48</v>
      </c>
      <c r="J4414" s="1" t="s">
        <v>49</v>
      </c>
      <c r="K4414" s="4">
        <v>494634</v>
      </c>
      <c r="L4414" s="4" t="str">
        <f t="shared" si="478"/>
        <v>Submitted</v>
      </c>
      <c r="M4414" s="1">
        <v>950</v>
      </c>
      <c r="N4414" s="1" t="str">
        <f t="shared" si="479"/>
        <v>medium_risk</v>
      </c>
      <c r="O4414" s="1" t="str">
        <f t="shared" si="480"/>
        <v>Excellent</v>
      </c>
      <c r="P4414" s="1" t="str">
        <f t="shared" si="481"/>
        <v>Submitted</v>
      </c>
      <c r="Q4414" s="1" t="str">
        <f t="shared" si="482"/>
        <v>Invalid</v>
      </c>
      <c r="R4414" s="1" t="s">
        <v>6</v>
      </c>
      <c r="S4414" s="4">
        <v>830636</v>
      </c>
      <c r="T4414" s="1">
        <v>9.2799999999999994</v>
      </c>
      <c r="U4414" s="1">
        <v>180</v>
      </c>
      <c r="V4414" s="1">
        <v>4614.6400000000003</v>
      </c>
      <c r="W4414" s="4">
        <f t="shared" si="483"/>
        <v>642358.5066666666</v>
      </c>
      <c r="X4414" s="1" t="s">
        <v>28</v>
      </c>
      <c r="Y4414" s="1" t="s">
        <v>29</v>
      </c>
      <c r="Z4414" s="8">
        <v>49876</v>
      </c>
      <c r="AA4414" s="8" t="str">
        <f>TEXT(Table2[[#This Row],[Application_Date]],"yyy")</f>
        <v>2036</v>
      </c>
      <c r="AB4414" s="8" t="str">
        <f>TEXT(Table2[[#This Row],[Application_Date]],"mmmm")</f>
        <v>July</v>
      </c>
      <c r="AC4414" s="1" t="s">
        <v>61</v>
      </c>
      <c r="AD4414" s="1" t="s">
        <v>30</v>
      </c>
      <c r="AE4414" s="1" t="s">
        <v>62</v>
      </c>
    </row>
    <row r="4415" spans="1:31" x14ac:dyDescent="0.25">
      <c r="A4415" s="1" t="s">
        <v>8970</v>
      </c>
      <c r="B4415" s="1" t="str">
        <f>IF(COUNTIF($A$2:A4415,A4415)&gt;1,"Duplicate","Unique")</f>
        <v>Unique</v>
      </c>
      <c r="C4415" s="1" t="s">
        <v>8971</v>
      </c>
      <c r="D4415" s="1" t="s">
        <v>160</v>
      </c>
      <c r="E4415" s="1" t="str">
        <f t="shared" si="477"/>
        <v>Submitted</v>
      </c>
      <c r="F4415" s="1" t="s">
        <v>47</v>
      </c>
      <c r="G4415" s="1">
        <v>48</v>
      </c>
      <c r="H4415" s="1" t="s">
        <v>24</v>
      </c>
      <c r="I4415" s="1" t="s">
        <v>48</v>
      </c>
      <c r="J4415" s="1" t="s">
        <v>37</v>
      </c>
      <c r="K4415" s="4">
        <v>2275020</v>
      </c>
      <c r="L4415" s="4" t="str">
        <f t="shared" si="478"/>
        <v>Submitted</v>
      </c>
      <c r="M4415" s="1">
        <v>568</v>
      </c>
      <c r="N4415" s="1" t="str">
        <f t="shared" si="479"/>
        <v>High_risk</v>
      </c>
      <c r="O4415" s="1" t="str">
        <f t="shared" si="480"/>
        <v>Excellent</v>
      </c>
      <c r="P4415" s="1" t="str">
        <f t="shared" si="481"/>
        <v>Submitted</v>
      </c>
      <c r="Q4415" s="1" t="str">
        <f t="shared" si="482"/>
        <v>Valid</v>
      </c>
      <c r="R4415" s="1" t="s">
        <v>82</v>
      </c>
      <c r="S4415" s="4">
        <v>3890955</v>
      </c>
      <c r="T4415" s="1">
        <v>9.19</v>
      </c>
      <c r="U4415" s="1">
        <v>60</v>
      </c>
      <c r="V4415" s="1">
        <v>64849.25</v>
      </c>
      <c r="W4415" s="4">
        <f t="shared" si="483"/>
        <v>2979823.0375000043</v>
      </c>
      <c r="X4415" s="1" t="s">
        <v>59</v>
      </c>
      <c r="Y4415" s="1" t="s">
        <v>60</v>
      </c>
      <c r="Z4415" s="8">
        <v>49877</v>
      </c>
      <c r="AA4415" s="8" t="str">
        <f>TEXT(Table2[[#This Row],[Application_Date]],"yyy")</f>
        <v>2036</v>
      </c>
      <c r="AB4415" s="8" t="str">
        <f>TEXT(Table2[[#This Row],[Application_Date]],"mmmm")</f>
        <v>July</v>
      </c>
      <c r="AC4415" s="1" t="s">
        <v>41</v>
      </c>
      <c r="AD4415" s="1" t="s">
        <v>30</v>
      </c>
      <c r="AE4415" s="1" t="s">
        <v>31</v>
      </c>
    </row>
    <row r="4416" spans="1:31" x14ac:dyDescent="0.25">
      <c r="A4416" s="1" t="s">
        <v>8972</v>
      </c>
      <c r="B4416" s="1" t="str">
        <f>IF(COUNTIF($A$2:A4416,A4416)&gt;1,"Duplicate","Unique")</f>
        <v>Unique</v>
      </c>
      <c r="C4416" s="1" t="s">
        <v>8973</v>
      </c>
      <c r="D4416" s="1" t="s">
        <v>575</v>
      </c>
      <c r="E4416" s="1" t="str">
        <f t="shared" si="477"/>
        <v>Submitted</v>
      </c>
      <c r="F4416" s="1" t="s">
        <v>47</v>
      </c>
      <c r="G4416" s="1">
        <v>61</v>
      </c>
      <c r="H4416" s="1" t="s">
        <v>24</v>
      </c>
      <c r="I4416" s="1" t="s">
        <v>48</v>
      </c>
      <c r="J4416" s="1" t="s">
        <v>26</v>
      </c>
      <c r="K4416" s="4">
        <v>1770391</v>
      </c>
      <c r="L4416" s="4" t="str">
        <f t="shared" si="478"/>
        <v>Submitted</v>
      </c>
      <c r="M4416" s="1">
        <v>548</v>
      </c>
      <c r="N4416" s="1" t="str">
        <f t="shared" si="479"/>
        <v>High_risk</v>
      </c>
      <c r="O4416" s="1" t="str">
        <f t="shared" si="480"/>
        <v>Excellent</v>
      </c>
      <c r="P4416" s="1" t="str">
        <f t="shared" si="481"/>
        <v>Submitted</v>
      </c>
      <c r="Q4416" s="1" t="str">
        <f t="shared" si="482"/>
        <v>Valid</v>
      </c>
      <c r="R4416" s="1" t="s">
        <v>38</v>
      </c>
      <c r="S4416" s="4">
        <v>676805</v>
      </c>
      <c r="T4416" s="1">
        <v>17.39</v>
      </c>
      <c r="U4416" s="1">
        <v>180</v>
      </c>
      <c r="V4416" s="1">
        <v>3760.03</v>
      </c>
      <c r="W4416" s="4">
        <f t="shared" si="483"/>
        <v>980803.24583333335</v>
      </c>
      <c r="X4416" s="1" t="s">
        <v>39</v>
      </c>
      <c r="Y4416" s="1" t="s">
        <v>40</v>
      </c>
      <c r="Z4416" s="8">
        <v>49878</v>
      </c>
      <c r="AA4416" s="8" t="str">
        <f>TEXT(Table2[[#This Row],[Application_Date]],"yyy")</f>
        <v>2036</v>
      </c>
      <c r="AB4416" s="8" t="str">
        <f>TEXT(Table2[[#This Row],[Application_Date]],"mmmm")</f>
        <v>July</v>
      </c>
      <c r="AC4416" s="1" t="s">
        <v>61</v>
      </c>
      <c r="AD4416" s="1" t="s">
        <v>42</v>
      </c>
      <c r="AE4416" s="1" t="s">
        <v>31</v>
      </c>
    </row>
    <row r="4417" spans="1:31" x14ac:dyDescent="0.25">
      <c r="A4417" s="1" t="s">
        <v>8974</v>
      </c>
      <c r="B4417" s="1" t="str">
        <f>IF(COUNTIF($A$2:A4417,A4417)&gt;1,"Duplicate","Unique")</f>
        <v>Unique</v>
      </c>
      <c r="C4417" s="1" t="s">
        <v>8975</v>
      </c>
      <c r="D4417" s="1" t="s">
        <v>94</v>
      </c>
      <c r="E4417" s="1" t="str">
        <f t="shared" si="477"/>
        <v>Submitted</v>
      </c>
      <c r="F4417" s="1" t="s">
        <v>47</v>
      </c>
      <c r="G4417" s="1">
        <v>33</v>
      </c>
      <c r="H4417" s="1" t="s">
        <v>36</v>
      </c>
      <c r="I4417" s="1" t="s">
        <v>48</v>
      </c>
      <c r="J4417" s="1" t="s">
        <v>70</v>
      </c>
      <c r="K4417" s="4">
        <v>885912</v>
      </c>
      <c r="L4417" s="4" t="str">
        <f t="shared" si="478"/>
        <v>Submitted</v>
      </c>
      <c r="M4417" s="1">
        <v>638</v>
      </c>
      <c r="N4417" s="1" t="str">
        <f t="shared" si="479"/>
        <v>low_risk</v>
      </c>
      <c r="O4417" s="1" t="str">
        <f t="shared" si="480"/>
        <v>Excellent</v>
      </c>
      <c r="P4417" s="1" t="str">
        <f t="shared" si="481"/>
        <v>Submitted</v>
      </c>
      <c r="Q4417" s="1" t="str">
        <f t="shared" si="482"/>
        <v>Valid</v>
      </c>
      <c r="R4417" s="1" t="s">
        <v>70</v>
      </c>
      <c r="S4417" s="4">
        <v>1485462</v>
      </c>
      <c r="T4417" s="1">
        <v>12.41</v>
      </c>
      <c r="U4417" s="1">
        <v>180</v>
      </c>
      <c r="V4417" s="1">
        <v>8252.57</v>
      </c>
      <c r="W4417" s="4">
        <f t="shared" si="483"/>
        <v>1536215.2849999999</v>
      </c>
      <c r="X4417" s="1" t="s">
        <v>59</v>
      </c>
      <c r="Y4417" s="1" t="s">
        <v>60</v>
      </c>
      <c r="Z4417" s="8">
        <v>49879</v>
      </c>
      <c r="AA4417" s="8" t="str">
        <f>TEXT(Table2[[#This Row],[Application_Date]],"yyy")</f>
        <v>2036</v>
      </c>
      <c r="AB4417" s="8" t="str">
        <f>TEXT(Table2[[#This Row],[Application_Date]],"mmmm")</f>
        <v>July</v>
      </c>
      <c r="AC4417" s="1" t="s">
        <v>41</v>
      </c>
      <c r="AD4417" s="1" t="s">
        <v>30</v>
      </c>
      <c r="AE4417" s="1" t="s">
        <v>43</v>
      </c>
    </row>
    <row r="4418" spans="1:31" x14ac:dyDescent="0.25">
      <c r="A4418" s="1" t="s">
        <v>8976</v>
      </c>
      <c r="B4418" s="1" t="str">
        <f>IF(COUNTIF($A$2:A4418,A4418)&gt;1,"Duplicate","Unique")</f>
        <v>Unique</v>
      </c>
      <c r="C4418" s="1" t="s">
        <v>8977</v>
      </c>
      <c r="D4418" s="1" t="s">
        <v>572</v>
      </c>
      <c r="E4418" s="1" t="str">
        <f t="shared" ref="E4418:E4481" si="484">IF(C4418="","Missing","Submitted")</f>
        <v>Submitted</v>
      </c>
      <c r="F4418" s="1" t="s">
        <v>47</v>
      </c>
      <c r="G4418" s="1">
        <v>63</v>
      </c>
      <c r="H4418" s="1" t="s">
        <v>24</v>
      </c>
      <c r="I4418" s="1" t="s">
        <v>48</v>
      </c>
      <c r="J4418" s="1" t="s">
        <v>26</v>
      </c>
      <c r="K4418" s="4">
        <v>2407784</v>
      </c>
      <c r="L4418" s="4" t="str">
        <f t="shared" ref="L4418:L4481" si="485">IF(K4418="","Missing","Submitted")</f>
        <v>Submitted</v>
      </c>
      <c r="M4418" s="1">
        <v>853</v>
      </c>
      <c r="N4418" s="1" t="str">
        <f t="shared" ref="N4418:N4481" si="486">IF(M4418&lt;600,"High_risk",IF(M4418&gt;=750,"medium_risk","low_risk"))</f>
        <v>medium_risk</v>
      </c>
      <c r="O4418" s="1" t="str">
        <f t="shared" ref="O4418:O4481" si="487">IF(J4419&lt;503,"Poor",IF(J4419&lt;=550,"Fair",IF(J4419&lt;=750,"Good","Excellent")))</f>
        <v>Excellent</v>
      </c>
      <c r="P4418" s="1" t="str">
        <f t="shared" ref="P4418:P4481" si="488">IF(S4418="","Missing","Submitted")</f>
        <v>Submitted</v>
      </c>
      <c r="Q4418" s="1" t="str">
        <f t="shared" ref="Q4418:Q4481" si="489">IF(AND(M4418&gt;=300,M4418&lt;=900),"Valid","Invalid")</f>
        <v>Valid</v>
      </c>
      <c r="R4418" s="1" t="s">
        <v>38</v>
      </c>
      <c r="S4418" s="4">
        <v>1916405</v>
      </c>
      <c r="T4418" s="1">
        <v>12.79</v>
      </c>
      <c r="U4418" s="1">
        <v>180</v>
      </c>
      <c r="V4418" s="1">
        <v>10646.69</v>
      </c>
      <c r="W4418" s="4">
        <f t="shared" ref="W4418:W4481" si="490">PMT(T4418/12,U4418,-S4418)</f>
        <v>2042568.3291666664</v>
      </c>
      <c r="X4418" s="1" t="s">
        <v>50</v>
      </c>
      <c r="Y4418" s="1" t="s">
        <v>51</v>
      </c>
      <c r="Z4418" s="8">
        <v>49880</v>
      </c>
      <c r="AA4418" s="8" t="str">
        <f>TEXT(Table2[[#This Row],[Application_Date]],"yyy")</f>
        <v>2036</v>
      </c>
      <c r="AB4418" s="8" t="str">
        <f>TEXT(Table2[[#This Row],[Application_Date]],"mmmm")</f>
        <v>July</v>
      </c>
      <c r="AC4418" s="1" t="s">
        <v>61</v>
      </c>
      <c r="AD4418" s="1" t="s">
        <v>30</v>
      </c>
      <c r="AE4418" s="1" t="s">
        <v>66</v>
      </c>
    </row>
    <row r="4419" spans="1:31" x14ac:dyDescent="0.25">
      <c r="A4419" s="1" t="s">
        <v>8978</v>
      </c>
      <c r="B4419" s="1" t="str">
        <f>IF(COUNTIF($A$2:A4419,A4419)&gt;1,"Duplicate","Unique")</f>
        <v>Unique</v>
      </c>
      <c r="C4419" s="1" t="s">
        <v>8979</v>
      </c>
      <c r="D4419" s="1" t="s">
        <v>58</v>
      </c>
      <c r="E4419" s="1" t="str">
        <f t="shared" si="484"/>
        <v>Submitted</v>
      </c>
      <c r="F4419" s="1" t="s">
        <v>35</v>
      </c>
      <c r="G4419" s="1">
        <v>43</v>
      </c>
      <c r="H4419" s="1" t="s">
        <v>24</v>
      </c>
      <c r="I4419" s="1" t="s">
        <v>48</v>
      </c>
      <c r="J4419" s="1" t="s">
        <v>70</v>
      </c>
      <c r="K4419" s="4">
        <v>794310</v>
      </c>
      <c r="L4419" s="4" t="str">
        <f t="shared" si="485"/>
        <v>Submitted</v>
      </c>
      <c r="M4419" s="1">
        <v>729</v>
      </c>
      <c r="N4419" s="1" t="str">
        <f t="shared" si="486"/>
        <v>low_risk</v>
      </c>
      <c r="O4419" s="1" t="str">
        <f t="shared" si="487"/>
        <v>Excellent</v>
      </c>
      <c r="P4419" s="1" t="str">
        <f t="shared" si="488"/>
        <v>Submitted</v>
      </c>
      <c r="Q4419" s="1" t="str">
        <f t="shared" si="489"/>
        <v>Valid</v>
      </c>
      <c r="R4419" s="1" t="s">
        <v>70</v>
      </c>
      <c r="S4419" s="4">
        <v>3549172</v>
      </c>
      <c r="T4419" s="1">
        <v>7.37</v>
      </c>
      <c r="U4419" s="1">
        <v>60</v>
      </c>
      <c r="V4419" s="1">
        <v>59152.87</v>
      </c>
      <c r="W4419" s="4">
        <f t="shared" si="490"/>
        <v>2179783.1366673936</v>
      </c>
      <c r="X4419" s="1" t="s">
        <v>59</v>
      </c>
      <c r="Y4419" s="1" t="s">
        <v>60</v>
      </c>
      <c r="Z4419" s="8">
        <v>49881</v>
      </c>
      <c r="AA4419" s="8" t="str">
        <f>TEXT(Table2[[#This Row],[Application_Date]],"yyy")</f>
        <v>2036</v>
      </c>
      <c r="AB4419" s="8" t="str">
        <f>TEXT(Table2[[#This Row],[Application_Date]],"mmmm")</f>
        <v>July</v>
      </c>
      <c r="AC4419" s="1" t="s">
        <v>61</v>
      </c>
      <c r="AD4419" s="1" t="s">
        <v>30</v>
      </c>
      <c r="AE4419" s="1" t="s">
        <v>62</v>
      </c>
    </row>
    <row r="4420" spans="1:31" x14ac:dyDescent="0.25">
      <c r="A4420" s="1" t="s">
        <v>8980</v>
      </c>
      <c r="B4420" s="1" t="str">
        <f>IF(COUNTIF($A$2:A4420,A4420)&gt;1,"Duplicate","Unique")</f>
        <v>Unique</v>
      </c>
      <c r="C4420" s="1" t="s">
        <v>8981</v>
      </c>
      <c r="D4420" s="1" t="s">
        <v>433</v>
      </c>
      <c r="E4420" s="1" t="str">
        <f t="shared" si="484"/>
        <v>Submitted</v>
      </c>
      <c r="F4420" s="1" t="s">
        <v>35</v>
      </c>
      <c r="G4420" s="1">
        <v>58</v>
      </c>
      <c r="H4420" s="1" t="s">
        <v>36</v>
      </c>
      <c r="I4420" s="1" t="s">
        <v>48</v>
      </c>
      <c r="J4420" s="1" t="s">
        <v>49</v>
      </c>
      <c r="K4420" s="4">
        <v>331777</v>
      </c>
      <c r="L4420" s="4" t="str">
        <f t="shared" si="485"/>
        <v>Submitted</v>
      </c>
      <c r="M4420" s="1">
        <v>324</v>
      </c>
      <c r="N4420" s="1" t="str">
        <f t="shared" si="486"/>
        <v>High_risk</v>
      </c>
      <c r="O4420" s="1" t="str">
        <f t="shared" si="487"/>
        <v>Excellent</v>
      </c>
      <c r="P4420" s="1" t="str">
        <f t="shared" si="488"/>
        <v>Submitted</v>
      </c>
      <c r="Q4420" s="1" t="str">
        <f t="shared" si="489"/>
        <v>Valid</v>
      </c>
      <c r="R4420" s="1" t="s">
        <v>6</v>
      </c>
      <c r="S4420" s="4">
        <v>1794700</v>
      </c>
      <c r="T4420" s="1">
        <v>16.739999999999998</v>
      </c>
      <c r="U4420" s="1">
        <v>12</v>
      </c>
      <c r="V4420" s="1">
        <v>149558.32999999999</v>
      </c>
      <c r="W4420" s="4">
        <f t="shared" si="490"/>
        <v>2503676.7929954752</v>
      </c>
      <c r="X4420" s="1" t="s">
        <v>59</v>
      </c>
      <c r="Y4420" s="1" t="s">
        <v>60</v>
      </c>
      <c r="Z4420" s="8">
        <v>49882</v>
      </c>
      <c r="AA4420" s="8" t="str">
        <f>TEXT(Table2[[#This Row],[Application_Date]],"yyy")</f>
        <v>2036</v>
      </c>
      <c r="AB4420" s="8" t="str">
        <f>TEXT(Table2[[#This Row],[Application_Date]],"mmmm")</f>
        <v>July</v>
      </c>
      <c r="AC4420" s="1" t="s">
        <v>52</v>
      </c>
      <c r="AD4420" s="1" t="s">
        <v>30</v>
      </c>
      <c r="AE4420" s="1" t="s">
        <v>43</v>
      </c>
    </row>
    <row r="4421" spans="1:31" x14ac:dyDescent="0.25">
      <c r="A4421" s="1" t="s">
        <v>8982</v>
      </c>
      <c r="B4421" s="1" t="str">
        <f>IF(COUNTIF($A$2:A4421,A4421)&gt;1,"Duplicate","Unique")</f>
        <v>Unique</v>
      </c>
      <c r="C4421" s="1" t="s">
        <v>8983</v>
      </c>
      <c r="D4421" s="1" t="s">
        <v>23</v>
      </c>
      <c r="E4421" s="1" t="str">
        <f t="shared" si="484"/>
        <v>Submitted</v>
      </c>
      <c r="F4421" s="1" t="s">
        <v>35</v>
      </c>
      <c r="G4421" s="1">
        <v>65</v>
      </c>
      <c r="H4421" s="1" t="s">
        <v>24</v>
      </c>
      <c r="I4421" s="1" t="s">
        <v>48</v>
      </c>
      <c r="J4421" s="1" t="s">
        <v>26</v>
      </c>
      <c r="K4421" s="4">
        <v>2365577</v>
      </c>
      <c r="L4421" s="4" t="str">
        <f t="shared" si="485"/>
        <v>Submitted</v>
      </c>
      <c r="M4421" s="1">
        <v>780</v>
      </c>
      <c r="N4421" s="1" t="str">
        <f t="shared" si="486"/>
        <v>medium_risk</v>
      </c>
      <c r="O4421" s="1" t="str">
        <f t="shared" si="487"/>
        <v>Excellent</v>
      </c>
      <c r="P4421" s="1" t="str">
        <f t="shared" si="488"/>
        <v>Submitted</v>
      </c>
      <c r="Q4421" s="1" t="str">
        <f t="shared" si="489"/>
        <v>Valid</v>
      </c>
      <c r="R4421" s="1" t="s">
        <v>27</v>
      </c>
      <c r="S4421" s="4">
        <v>2596407</v>
      </c>
      <c r="T4421" s="1">
        <v>9.74</v>
      </c>
      <c r="U4421" s="1">
        <v>24</v>
      </c>
      <c r="V4421" s="1">
        <v>108183.62</v>
      </c>
      <c r="W4421" s="4">
        <f t="shared" si="490"/>
        <v>2107418.3635644633</v>
      </c>
      <c r="X4421" s="1" t="s">
        <v>39</v>
      </c>
      <c r="Y4421" s="1" t="s">
        <v>40</v>
      </c>
      <c r="Z4421" s="8">
        <v>49883</v>
      </c>
      <c r="AA4421" s="8" t="str">
        <f>TEXT(Table2[[#This Row],[Application_Date]],"yyy")</f>
        <v>2036</v>
      </c>
      <c r="AB4421" s="8" t="str">
        <f>TEXT(Table2[[#This Row],[Application_Date]],"mmmm")</f>
        <v>July</v>
      </c>
      <c r="AC4421" s="1" t="s">
        <v>61</v>
      </c>
      <c r="AD4421" s="1" t="s">
        <v>30</v>
      </c>
      <c r="AE4421" s="1" t="s">
        <v>62</v>
      </c>
    </row>
    <row r="4422" spans="1:31" x14ac:dyDescent="0.25">
      <c r="A4422" s="1" t="s">
        <v>8984</v>
      </c>
      <c r="B4422" s="1" t="str">
        <f>IF(COUNTIF($A$2:A4422,A4422)&gt;1,"Duplicate","Unique")</f>
        <v>Unique</v>
      </c>
      <c r="C4422" s="1" t="s">
        <v>8985</v>
      </c>
      <c r="D4422" s="1" t="s">
        <v>461</v>
      </c>
      <c r="E4422" s="1" t="str">
        <f t="shared" si="484"/>
        <v>Submitted</v>
      </c>
      <c r="F4422" s="1" t="s">
        <v>35</v>
      </c>
      <c r="G4422" s="1">
        <v>46</v>
      </c>
      <c r="H4422" s="1" t="s">
        <v>36</v>
      </c>
      <c r="I4422" s="1" t="s">
        <v>25</v>
      </c>
      <c r="J4422" s="1" t="s">
        <v>26</v>
      </c>
      <c r="K4422" s="4">
        <v>405290</v>
      </c>
      <c r="L4422" s="4" t="str">
        <f t="shared" si="485"/>
        <v>Submitted</v>
      </c>
      <c r="M4422" s="1">
        <v>766</v>
      </c>
      <c r="N4422" s="1" t="str">
        <f t="shared" si="486"/>
        <v>medium_risk</v>
      </c>
      <c r="O4422" s="1" t="str">
        <f t="shared" si="487"/>
        <v>Excellent</v>
      </c>
      <c r="P4422" s="1" t="str">
        <f t="shared" si="488"/>
        <v>Submitted</v>
      </c>
      <c r="Q4422" s="1" t="str">
        <f t="shared" si="489"/>
        <v>Valid</v>
      </c>
      <c r="R4422" s="1" t="s">
        <v>82</v>
      </c>
      <c r="S4422" s="4">
        <v>1331293</v>
      </c>
      <c r="T4422" s="1">
        <v>18.37</v>
      </c>
      <c r="U4422" s="1">
        <v>36</v>
      </c>
      <c r="V4422" s="1">
        <v>36980.36</v>
      </c>
      <c r="W4422" s="4">
        <f t="shared" si="490"/>
        <v>2037987.7008333397</v>
      </c>
      <c r="X4422" s="1" t="s">
        <v>39</v>
      </c>
      <c r="Y4422" s="1" t="s">
        <v>40</v>
      </c>
      <c r="Z4422" s="8">
        <v>49884</v>
      </c>
      <c r="AA4422" s="8" t="str">
        <f>TEXT(Table2[[#This Row],[Application_Date]],"yyy")</f>
        <v>2036</v>
      </c>
      <c r="AB4422" s="8" t="str">
        <f>TEXT(Table2[[#This Row],[Application_Date]],"mmmm")</f>
        <v>July</v>
      </c>
      <c r="AC4422" s="1" t="s">
        <v>61</v>
      </c>
      <c r="AD4422" s="1" t="s">
        <v>30</v>
      </c>
      <c r="AE4422" s="1" t="s">
        <v>66</v>
      </c>
    </row>
    <row r="4423" spans="1:31" x14ac:dyDescent="0.25">
      <c r="A4423" s="1" t="s">
        <v>8986</v>
      </c>
      <c r="B4423" s="1" t="str">
        <f>IF(COUNTIF($A$2:A4423,A4423)&gt;1,"Duplicate","Unique")</f>
        <v>Unique</v>
      </c>
      <c r="C4423" s="1" t="s">
        <v>8987</v>
      </c>
      <c r="D4423" s="1" t="s">
        <v>333</v>
      </c>
      <c r="E4423" s="1" t="str">
        <f t="shared" si="484"/>
        <v>Submitted</v>
      </c>
      <c r="F4423" s="1" t="s">
        <v>47</v>
      </c>
      <c r="G4423" s="1">
        <v>52</v>
      </c>
      <c r="H4423" s="1" t="s">
        <v>36</v>
      </c>
      <c r="I4423" s="1" t="s">
        <v>25</v>
      </c>
      <c r="J4423" s="1" t="s">
        <v>49</v>
      </c>
      <c r="K4423" s="4">
        <v>1201442</v>
      </c>
      <c r="L4423" s="4" t="str">
        <f t="shared" si="485"/>
        <v>Submitted</v>
      </c>
      <c r="M4423" s="1">
        <v>569</v>
      </c>
      <c r="N4423" s="1" t="str">
        <f t="shared" si="486"/>
        <v>High_risk</v>
      </c>
      <c r="O4423" s="1" t="str">
        <f t="shared" si="487"/>
        <v>Excellent</v>
      </c>
      <c r="P4423" s="1" t="str">
        <f t="shared" si="488"/>
        <v>Submitted</v>
      </c>
      <c r="Q4423" s="1" t="str">
        <f t="shared" si="489"/>
        <v>Valid</v>
      </c>
      <c r="R4423" s="1" t="s">
        <v>27</v>
      </c>
      <c r="S4423" s="4">
        <v>3334597</v>
      </c>
      <c r="T4423" s="1">
        <v>12.19</v>
      </c>
      <c r="U4423" s="1">
        <v>180</v>
      </c>
      <c r="V4423" s="1">
        <v>18525.54</v>
      </c>
      <c r="W4423" s="4">
        <f t="shared" si="490"/>
        <v>3387394.7858333336</v>
      </c>
      <c r="X4423" s="1" t="s">
        <v>50</v>
      </c>
      <c r="Y4423" s="1" t="s">
        <v>51</v>
      </c>
      <c r="Z4423" s="8">
        <v>49885</v>
      </c>
      <c r="AA4423" s="8" t="str">
        <f>TEXT(Table2[[#This Row],[Application_Date]],"yyy")</f>
        <v>2036</v>
      </c>
      <c r="AB4423" s="8" t="str">
        <f>TEXT(Table2[[#This Row],[Application_Date]],"mmmm")</f>
        <v>July</v>
      </c>
      <c r="AC4423" s="1" t="s">
        <v>41</v>
      </c>
      <c r="AD4423" s="1" t="s">
        <v>42</v>
      </c>
      <c r="AE4423" s="1" t="s">
        <v>62</v>
      </c>
    </row>
    <row r="4424" spans="1:31" x14ac:dyDescent="0.25">
      <c r="A4424" s="1" t="s">
        <v>8988</v>
      </c>
      <c r="B4424" s="1" t="str">
        <f>IF(COUNTIF($A$2:A4424,A4424)&gt;1,"Duplicate","Unique")</f>
        <v>Unique</v>
      </c>
      <c r="C4424" s="1" t="s">
        <v>8989</v>
      </c>
      <c r="D4424" s="1" t="s">
        <v>406</v>
      </c>
      <c r="E4424" s="1" t="str">
        <f t="shared" si="484"/>
        <v>Submitted</v>
      </c>
      <c r="F4424" s="1" t="s">
        <v>35</v>
      </c>
      <c r="G4424" s="1">
        <v>30</v>
      </c>
      <c r="H4424" s="1" t="s">
        <v>36</v>
      </c>
      <c r="I4424" s="1" t="s">
        <v>48</v>
      </c>
      <c r="J4424" s="1" t="s">
        <v>37</v>
      </c>
      <c r="K4424" s="4">
        <v>335185</v>
      </c>
      <c r="L4424" s="4" t="str">
        <f t="shared" si="485"/>
        <v>Submitted</v>
      </c>
      <c r="M4424" s="1">
        <v>734</v>
      </c>
      <c r="N4424" s="1" t="str">
        <f t="shared" si="486"/>
        <v>low_risk</v>
      </c>
      <c r="O4424" s="1" t="str">
        <f t="shared" si="487"/>
        <v>Excellent</v>
      </c>
      <c r="P4424" s="1" t="str">
        <f t="shared" si="488"/>
        <v>Submitted</v>
      </c>
      <c r="Q4424" s="1" t="str">
        <f t="shared" si="489"/>
        <v>Valid</v>
      </c>
      <c r="R4424" s="1" t="s">
        <v>27</v>
      </c>
      <c r="S4424" s="4">
        <v>2561399</v>
      </c>
      <c r="T4424" s="1">
        <v>13.32</v>
      </c>
      <c r="U4424" s="1">
        <v>12</v>
      </c>
      <c r="V4424" s="1">
        <v>213449.92</v>
      </c>
      <c r="W4424" s="4">
        <f t="shared" si="490"/>
        <v>2843518.0359799643</v>
      </c>
      <c r="X4424" s="1" t="s">
        <v>59</v>
      </c>
      <c r="Y4424" s="1" t="s">
        <v>60</v>
      </c>
      <c r="Z4424" s="8">
        <v>49886</v>
      </c>
      <c r="AA4424" s="8" t="str">
        <f>TEXT(Table2[[#This Row],[Application_Date]],"yyy")</f>
        <v>2036</v>
      </c>
      <c r="AB4424" s="8" t="str">
        <f>TEXT(Table2[[#This Row],[Application_Date]],"mmmm")</f>
        <v>July</v>
      </c>
      <c r="AC4424" s="1" t="s">
        <v>61</v>
      </c>
      <c r="AD4424" s="1" t="s">
        <v>42</v>
      </c>
      <c r="AE4424" s="1" t="s">
        <v>62</v>
      </c>
    </row>
    <row r="4425" spans="1:31" x14ac:dyDescent="0.25">
      <c r="A4425" s="1" t="s">
        <v>8990</v>
      </c>
      <c r="B4425" s="1" t="str">
        <f>IF(COUNTIF($A$2:A4425,A4425)&gt;1,"Duplicate","Unique")</f>
        <v>Unique</v>
      </c>
      <c r="C4425" s="1" t="s">
        <v>8991</v>
      </c>
      <c r="D4425" s="1" t="s">
        <v>314</v>
      </c>
      <c r="E4425" s="1" t="str">
        <f t="shared" si="484"/>
        <v>Submitted</v>
      </c>
      <c r="F4425" s="1" t="s">
        <v>35</v>
      </c>
      <c r="G4425" s="1">
        <v>51</v>
      </c>
      <c r="H4425" s="1" t="s">
        <v>36</v>
      </c>
      <c r="I4425" s="1" t="s">
        <v>25</v>
      </c>
      <c r="J4425" s="1" t="s">
        <v>49</v>
      </c>
      <c r="K4425" s="4">
        <v>1397281</v>
      </c>
      <c r="L4425" s="4" t="str">
        <f t="shared" si="485"/>
        <v>Submitted</v>
      </c>
      <c r="M4425" s="1">
        <v>598</v>
      </c>
      <c r="N4425" s="1" t="str">
        <f t="shared" si="486"/>
        <v>High_risk</v>
      </c>
      <c r="O4425" s="1" t="str">
        <f t="shared" si="487"/>
        <v>Excellent</v>
      </c>
      <c r="P4425" s="1" t="str">
        <f t="shared" si="488"/>
        <v>Submitted</v>
      </c>
      <c r="Q4425" s="1" t="str">
        <f t="shared" si="489"/>
        <v>Valid</v>
      </c>
      <c r="R4425" s="1" t="s">
        <v>70</v>
      </c>
      <c r="S4425" s="4">
        <v>3044139</v>
      </c>
      <c r="T4425" s="1">
        <v>16.670000000000002</v>
      </c>
      <c r="U4425" s="1">
        <v>24</v>
      </c>
      <c r="V4425" s="1">
        <v>126839.12</v>
      </c>
      <c r="W4425" s="4">
        <f t="shared" si="490"/>
        <v>4228816.4310343061</v>
      </c>
      <c r="X4425" s="1" t="s">
        <v>28</v>
      </c>
      <c r="Y4425" s="1" t="s">
        <v>29</v>
      </c>
      <c r="Z4425" s="8">
        <v>49887</v>
      </c>
      <c r="AA4425" s="8" t="str">
        <f>TEXT(Table2[[#This Row],[Application_Date]],"yyy")</f>
        <v>2036</v>
      </c>
      <c r="AB4425" s="8" t="str">
        <f>TEXT(Table2[[#This Row],[Application_Date]],"mmmm")</f>
        <v>July</v>
      </c>
      <c r="AC4425" s="1" t="s">
        <v>61</v>
      </c>
      <c r="AD4425" s="1" t="s">
        <v>42</v>
      </c>
      <c r="AE4425" s="1" t="s">
        <v>62</v>
      </c>
    </row>
    <row r="4426" spans="1:31" x14ac:dyDescent="0.25">
      <c r="A4426" s="1" t="s">
        <v>8992</v>
      </c>
      <c r="B4426" s="1" t="str">
        <f>IF(COUNTIF($A$2:A4426,A4426)&gt;1,"Duplicate","Unique")</f>
        <v>Unique</v>
      </c>
      <c r="C4426" s="1" t="s">
        <v>8993</v>
      </c>
      <c r="D4426" s="1" t="s">
        <v>284</v>
      </c>
      <c r="E4426" s="1" t="str">
        <f t="shared" si="484"/>
        <v>Submitted</v>
      </c>
      <c r="F4426" s="1" t="s">
        <v>47</v>
      </c>
      <c r="G4426" s="1">
        <v>33</v>
      </c>
      <c r="H4426" s="1" t="s">
        <v>24</v>
      </c>
      <c r="I4426" s="1" t="s">
        <v>48</v>
      </c>
      <c r="J4426" s="1" t="s">
        <v>26</v>
      </c>
      <c r="K4426" s="4">
        <v>1677830</v>
      </c>
      <c r="L4426" s="4" t="str">
        <f t="shared" si="485"/>
        <v>Submitted</v>
      </c>
      <c r="M4426" s="1">
        <v>688</v>
      </c>
      <c r="N4426" s="1" t="str">
        <f t="shared" si="486"/>
        <v>low_risk</v>
      </c>
      <c r="O4426" s="1" t="str">
        <f t="shared" si="487"/>
        <v>Excellent</v>
      </c>
      <c r="P4426" s="1" t="str">
        <f t="shared" si="488"/>
        <v>Submitted</v>
      </c>
      <c r="Q4426" s="1" t="str">
        <f t="shared" si="489"/>
        <v>Valid</v>
      </c>
      <c r="R4426" s="1" t="s">
        <v>27</v>
      </c>
      <c r="S4426" s="4">
        <v>1439268</v>
      </c>
      <c r="T4426" s="1">
        <v>16.64</v>
      </c>
      <c r="U4426" s="1">
        <v>12</v>
      </c>
      <c r="V4426" s="1">
        <v>119939</v>
      </c>
      <c r="W4426" s="4">
        <f t="shared" si="490"/>
        <v>1995843.3885688281</v>
      </c>
      <c r="X4426" s="1" t="s">
        <v>39</v>
      </c>
      <c r="Y4426" s="1" t="s">
        <v>40</v>
      </c>
      <c r="Z4426" s="8">
        <v>49888</v>
      </c>
      <c r="AA4426" s="8" t="str">
        <f>TEXT(Table2[[#This Row],[Application_Date]],"yyy")</f>
        <v>2036</v>
      </c>
      <c r="AB4426" s="8" t="str">
        <f>TEXT(Table2[[#This Row],[Application_Date]],"mmmm")</f>
        <v>August</v>
      </c>
      <c r="AC4426" s="1" t="s">
        <v>61</v>
      </c>
      <c r="AD4426" s="1" t="s">
        <v>30</v>
      </c>
      <c r="AE4426" s="1" t="s">
        <v>62</v>
      </c>
    </row>
    <row r="4427" spans="1:31" x14ac:dyDescent="0.25">
      <c r="A4427" s="1" t="s">
        <v>8994</v>
      </c>
      <c r="B4427" s="1" t="str">
        <f>IF(COUNTIF($A$2:A4427,A4427)&gt;1,"Duplicate","Unique")</f>
        <v>Unique</v>
      </c>
      <c r="C4427" s="1" t="s">
        <v>8995</v>
      </c>
      <c r="D4427" s="1" t="s">
        <v>207</v>
      </c>
      <c r="E4427" s="1" t="str">
        <f t="shared" si="484"/>
        <v>Submitted</v>
      </c>
      <c r="F4427" s="1" t="s">
        <v>35</v>
      </c>
      <c r="G4427" s="1">
        <v>30</v>
      </c>
      <c r="H4427" s="1" t="s">
        <v>24</v>
      </c>
      <c r="I4427" s="1" t="s">
        <v>25</v>
      </c>
      <c r="J4427" s="1" t="s">
        <v>70</v>
      </c>
      <c r="K4427" s="4">
        <v>1043500</v>
      </c>
      <c r="L4427" s="4" t="str">
        <f t="shared" si="485"/>
        <v>Submitted</v>
      </c>
      <c r="M4427" s="1">
        <v>866</v>
      </c>
      <c r="N4427" s="1" t="str">
        <f t="shared" si="486"/>
        <v>medium_risk</v>
      </c>
      <c r="O4427" s="1" t="str">
        <f t="shared" si="487"/>
        <v>Excellent</v>
      </c>
      <c r="P4427" s="1" t="str">
        <f t="shared" si="488"/>
        <v>Submitted</v>
      </c>
      <c r="Q4427" s="1" t="str">
        <f t="shared" si="489"/>
        <v>Valid</v>
      </c>
      <c r="R4427" s="1" t="s">
        <v>82</v>
      </c>
      <c r="S4427" s="4">
        <v>3693362</v>
      </c>
      <c r="T4427" s="1">
        <v>12.97</v>
      </c>
      <c r="U4427" s="1">
        <v>12</v>
      </c>
      <c r="V4427" s="1">
        <v>307780.17</v>
      </c>
      <c r="W4427" s="4">
        <f t="shared" si="490"/>
        <v>3992514.6588920611</v>
      </c>
      <c r="X4427" s="1" t="s">
        <v>39</v>
      </c>
      <c r="Y4427" s="1" t="s">
        <v>40</v>
      </c>
      <c r="Z4427" s="8">
        <v>49889</v>
      </c>
      <c r="AA4427" s="8" t="str">
        <f>TEXT(Table2[[#This Row],[Application_Date]],"yyy")</f>
        <v>2036</v>
      </c>
      <c r="AB4427" s="8" t="str">
        <f>TEXT(Table2[[#This Row],[Application_Date]],"mmmm")</f>
        <v>August</v>
      </c>
      <c r="AC4427" s="1" t="s">
        <v>61</v>
      </c>
      <c r="AD4427" s="1" t="s">
        <v>42</v>
      </c>
      <c r="AE4427" s="1" t="s">
        <v>31</v>
      </c>
    </row>
    <row r="4428" spans="1:31" x14ac:dyDescent="0.25">
      <c r="A4428" s="1" t="s">
        <v>8996</v>
      </c>
      <c r="B4428" s="1" t="str">
        <f>IF(COUNTIF($A$2:A4428,A4428)&gt;1,"Duplicate","Unique")</f>
        <v>Unique</v>
      </c>
      <c r="C4428" s="1" t="s">
        <v>8997</v>
      </c>
      <c r="D4428" s="1" t="s">
        <v>392</v>
      </c>
      <c r="E4428" s="1" t="str">
        <f t="shared" si="484"/>
        <v>Submitted</v>
      </c>
      <c r="F4428" s="1" t="s">
        <v>47</v>
      </c>
      <c r="G4428" s="1">
        <v>38</v>
      </c>
      <c r="H4428" s="1" t="s">
        <v>24</v>
      </c>
      <c r="I4428" s="1" t="s">
        <v>25</v>
      </c>
      <c r="J4428" s="1" t="s">
        <v>49</v>
      </c>
      <c r="K4428" s="4">
        <v>1121506</v>
      </c>
      <c r="L4428" s="4" t="str">
        <f t="shared" si="485"/>
        <v>Submitted</v>
      </c>
      <c r="M4428" s="1">
        <v>548</v>
      </c>
      <c r="N4428" s="1" t="str">
        <f t="shared" si="486"/>
        <v>High_risk</v>
      </c>
      <c r="O4428" s="1" t="str">
        <f t="shared" si="487"/>
        <v>Excellent</v>
      </c>
      <c r="P4428" s="1" t="str">
        <f t="shared" si="488"/>
        <v>Submitted</v>
      </c>
      <c r="Q4428" s="1" t="str">
        <f t="shared" si="489"/>
        <v>Valid</v>
      </c>
      <c r="R4428" s="1" t="s">
        <v>6</v>
      </c>
      <c r="S4428" s="4">
        <v>2590797</v>
      </c>
      <c r="T4428" s="1">
        <v>11.15</v>
      </c>
      <c r="U4428" s="1">
        <v>120</v>
      </c>
      <c r="V4428" s="1">
        <v>21589.97</v>
      </c>
      <c r="W4428" s="4">
        <f t="shared" si="490"/>
        <v>2407282.2124999999</v>
      </c>
      <c r="X4428" s="1" t="s">
        <v>39</v>
      </c>
      <c r="Y4428" s="1" t="s">
        <v>40</v>
      </c>
      <c r="Z4428" s="8">
        <v>49890</v>
      </c>
      <c r="AA4428" s="8" t="str">
        <f>TEXT(Table2[[#This Row],[Application_Date]],"yyy")</f>
        <v>2036</v>
      </c>
      <c r="AB4428" s="8" t="str">
        <f>TEXT(Table2[[#This Row],[Application_Date]],"mmmm")</f>
        <v>August</v>
      </c>
      <c r="AC4428" s="1" t="s">
        <v>52</v>
      </c>
      <c r="AD4428" s="1" t="s">
        <v>30</v>
      </c>
      <c r="AE4428" s="1" t="s">
        <v>66</v>
      </c>
    </row>
    <row r="4429" spans="1:31" x14ac:dyDescent="0.25">
      <c r="A4429" s="1" t="s">
        <v>8998</v>
      </c>
      <c r="B4429" s="1" t="str">
        <f>IF(COUNTIF($A$2:A4429,A4429)&gt;1,"Duplicate","Unique")</f>
        <v>Unique</v>
      </c>
      <c r="C4429" s="1" t="s">
        <v>8999</v>
      </c>
      <c r="D4429" s="1" t="s">
        <v>65</v>
      </c>
      <c r="E4429" s="1" t="str">
        <f t="shared" si="484"/>
        <v>Submitted</v>
      </c>
      <c r="F4429" s="1" t="s">
        <v>47</v>
      </c>
      <c r="G4429" s="1">
        <v>55</v>
      </c>
      <c r="H4429" s="1" t="s">
        <v>36</v>
      </c>
      <c r="I4429" s="1" t="s">
        <v>48</v>
      </c>
      <c r="J4429" s="1" t="s">
        <v>37</v>
      </c>
      <c r="K4429" s="4">
        <v>2319962</v>
      </c>
      <c r="L4429" s="4" t="str">
        <f t="shared" si="485"/>
        <v>Submitted</v>
      </c>
      <c r="M4429" s="1">
        <v>796</v>
      </c>
      <c r="N4429" s="1" t="str">
        <f t="shared" si="486"/>
        <v>medium_risk</v>
      </c>
      <c r="O4429" s="1" t="str">
        <f t="shared" si="487"/>
        <v>Excellent</v>
      </c>
      <c r="P4429" s="1" t="str">
        <f t="shared" si="488"/>
        <v>Submitted</v>
      </c>
      <c r="Q4429" s="1" t="str">
        <f t="shared" si="489"/>
        <v>Valid</v>
      </c>
      <c r="R4429" s="1" t="s">
        <v>27</v>
      </c>
      <c r="S4429" s="4">
        <v>1749480</v>
      </c>
      <c r="T4429" s="1">
        <v>9.92</v>
      </c>
      <c r="U4429" s="1">
        <v>60</v>
      </c>
      <c r="V4429" s="1">
        <v>29158</v>
      </c>
      <c r="W4429" s="4">
        <f t="shared" si="490"/>
        <v>1446236.8000000003</v>
      </c>
      <c r="X4429" s="1" t="s">
        <v>59</v>
      </c>
      <c r="Y4429" s="1" t="s">
        <v>60</v>
      </c>
      <c r="Z4429" s="8">
        <v>49891</v>
      </c>
      <c r="AA4429" s="8" t="str">
        <f>TEXT(Table2[[#This Row],[Application_Date]],"yyy")</f>
        <v>2036</v>
      </c>
      <c r="AB4429" s="8" t="str">
        <f>TEXT(Table2[[#This Row],[Application_Date]],"mmmm")</f>
        <v>August</v>
      </c>
      <c r="AC4429" s="1" t="s">
        <v>52</v>
      </c>
      <c r="AD4429" s="1" t="s">
        <v>30</v>
      </c>
      <c r="AE4429" s="1" t="s">
        <v>43</v>
      </c>
    </row>
    <row r="4430" spans="1:31" x14ac:dyDescent="0.25">
      <c r="A4430" s="1" t="s">
        <v>9000</v>
      </c>
      <c r="B4430" s="1" t="str">
        <f>IF(COUNTIF($A$2:A4430,A4430)&gt;1,"Duplicate","Unique")</f>
        <v>Unique</v>
      </c>
      <c r="C4430" s="1" t="s">
        <v>9001</v>
      </c>
      <c r="D4430" s="1" t="s">
        <v>166</v>
      </c>
      <c r="E4430" s="1" t="str">
        <f t="shared" si="484"/>
        <v>Submitted</v>
      </c>
      <c r="F4430" s="1" t="s">
        <v>35</v>
      </c>
      <c r="G4430" s="1">
        <v>53</v>
      </c>
      <c r="H4430" s="1" t="s">
        <v>36</v>
      </c>
      <c r="I4430" s="1" t="s">
        <v>48</v>
      </c>
      <c r="J4430" s="1" t="s">
        <v>70</v>
      </c>
      <c r="K4430" s="4">
        <v>2476494</v>
      </c>
      <c r="L4430" s="4" t="str">
        <f t="shared" si="485"/>
        <v>Submitted</v>
      </c>
      <c r="M4430" s="1">
        <v>833</v>
      </c>
      <c r="N4430" s="1" t="str">
        <f t="shared" si="486"/>
        <v>medium_risk</v>
      </c>
      <c r="O4430" s="1" t="str">
        <f t="shared" si="487"/>
        <v>Excellent</v>
      </c>
      <c r="P4430" s="1" t="str">
        <f t="shared" si="488"/>
        <v>Submitted</v>
      </c>
      <c r="Q4430" s="1" t="str">
        <f t="shared" si="489"/>
        <v>Valid</v>
      </c>
      <c r="R4430" s="1" t="s">
        <v>27</v>
      </c>
      <c r="S4430" s="4">
        <v>930953</v>
      </c>
      <c r="T4430" s="1">
        <v>18.82</v>
      </c>
      <c r="U4430" s="1">
        <v>60</v>
      </c>
      <c r="V4430" s="1">
        <v>15515.88</v>
      </c>
      <c r="W4430" s="4">
        <f t="shared" si="490"/>
        <v>1460044.6216666666</v>
      </c>
      <c r="X4430" s="1" t="s">
        <v>105</v>
      </c>
      <c r="Y4430" s="1" t="s">
        <v>106</v>
      </c>
      <c r="Z4430" s="8">
        <v>49892</v>
      </c>
      <c r="AA4430" s="8" t="str">
        <f>TEXT(Table2[[#This Row],[Application_Date]],"yyy")</f>
        <v>2036</v>
      </c>
      <c r="AB4430" s="8" t="str">
        <f>TEXT(Table2[[#This Row],[Application_Date]],"mmmm")</f>
        <v>August</v>
      </c>
      <c r="AC4430" s="1" t="s">
        <v>41</v>
      </c>
      <c r="AD4430" s="1" t="s">
        <v>30</v>
      </c>
      <c r="AE4430" s="1" t="s">
        <v>66</v>
      </c>
    </row>
    <row r="4431" spans="1:31" x14ac:dyDescent="0.25">
      <c r="A4431" s="1" t="s">
        <v>9002</v>
      </c>
      <c r="B4431" s="1" t="str">
        <f>IF(COUNTIF($A$2:A4431,A4431)&gt;1,"Duplicate","Unique")</f>
        <v>Unique</v>
      </c>
      <c r="C4431" s="1" t="s">
        <v>9003</v>
      </c>
      <c r="D4431" s="1" t="s">
        <v>199</v>
      </c>
      <c r="E4431" s="1" t="str">
        <f t="shared" si="484"/>
        <v>Submitted</v>
      </c>
      <c r="F4431" s="1" t="s">
        <v>47</v>
      </c>
      <c r="G4431" s="1">
        <v>49</v>
      </c>
      <c r="H4431" s="1" t="s">
        <v>24</v>
      </c>
      <c r="I4431" s="1" t="s">
        <v>25</v>
      </c>
      <c r="J4431" s="1" t="s">
        <v>26</v>
      </c>
      <c r="K4431" s="4">
        <v>2222777</v>
      </c>
      <c r="L4431" s="4" t="str">
        <f t="shared" si="485"/>
        <v>Submitted</v>
      </c>
      <c r="M4431" s="1">
        <v>581</v>
      </c>
      <c r="N4431" s="1" t="str">
        <f t="shared" si="486"/>
        <v>High_risk</v>
      </c>
      <c r="O4431" s="1" t="str">
        <f t="shared" si="487"/>
        <v>Excellent</v>
      </c>
      <c r="P4431" s="1" t="str">
        <f t="shared" si="488"/>
        <v>Submitted</v>
      </c>
      <c r="Q4431" s="1" t="str">
        <f t="shared" si="489"/>
        <v>Valid</v>
      </c>
      <c r="R4431" s="1" t="s">
        <v>70</v>
      </c>
      <c r="S4431" s="4">
        <v>2031798</v>
      </c>
      <c r="T4431" s="1">
        <v>18.37</v>
      </c>
      <c r="U4431" s="1">
        <v>12</v>
      </c>
      <c r="V4431" s="1">
        <v>169316.5</v>
      </c>
      <c r="W4431" s="4">
        <f t="shared" si="490"/>
        <v>3110389.1505794534</v>
      </c>
      <c r="X4431" s="1" t="s">
        <v>85</v>
      </c>
      <c r="Y4431" s="1" t="s">
        <v>86</v>
      </c>
      <c r="Z4431" s="8">
        <v>49893</v>
      </c>
      <c r="AA4431" s="8" t="str">
        <f>TEXT(Table2[[#This Row],[Application_Date]],"yyy")</f>
        <v>2036</v>
      </c>
      <c r="AB4431" s="8" t="str">
        <f>TEXT(Table2[[#This Row],[Application_Date]],"mmmm")</f>
        <v>August</v>
      </c>
      <c r="AC4431" s="1" t="s">
        <v>52</v>
      </c>
      <c r="AD4431" s="1" t="s">
        <v>42</v>
      </c>
      <c r="AE4431" s="1" t="s">
        <v>66</v>
      </c>
    </row>
    <row r="4432" spans="1:31" x14ac:dyDescent="0.25">
      <c r="A4432" s="1" t="s">
        <v>9004</v>
      </c>
      <c r="B4432" s="1" t="str">
        <f>IF(COUNTIF($A$2:A4432,A4432)&gt;1,"Duplicate","Unique")</f>
        <v>Unique</v>
      </c>
      <c r="C4432" s="1" t="s">
        <v>9005</v>
      </c>
      <c r="D4432" s="1" t="s">
        <v>214</v>
      </c>
      <c r="E4432" s="1" t="str">
        <f t="shared" si="484"/>
        <v>Submitted</v>
      </c>
      <c r="F4432" s="1" t="s">
        <v>35</v>
      </c>
      <c r="G4432" s="1">
        <v>33</v>
      </c>
      <c r="H4432" s="1" t="s">
        <v>24</v>
      </c>
      <c r="I4432" s="1" t="s">
        <v>48</v>
      </c>
      <c r="J4432" s="1" t="s">
        <v>49</v>
      </c>
      <c r="K4432" s="4">
        <v>912672</v>
      </c>
      <c r="L4432" s="4" t="str">
        <f t="shared" si="485"/>
        <v>Submitted</v>
      </c>
      <c r="M4432" s="1">
        <v>448</v>
      </c>
      <c r="N4432" s="1" t="str">
        <f t="shared" si="486"/>
        <v>High_risk</v>
      </c>
      <c r="O4432" s="1" t="str">
        <f t="shared" si="487"/>
        <v>Excellent</v>
      </c>
      <c r="P4432" s="1" t="str">
        <f t="shared" si="488"/>
        <v>Submitted</v>
      </c>
      <c r="Q4432" s="1" t="str">
        <f t="shared" si="489"/>
        <v>Valid</v>
      </c>
      <c r="R4432" s="1" t="s">
        <v>70</v>
      </c>
      <c r="S4432" s="4">
        <v>3635354</v>
      </c>
      <c r="T4432" s="1">
        <v>16.829999999999998</v>
      </c>
      <c r="U4432" s="1">
        <v>60</v>
      </c>
      <c r="V4432" s="1">
        <v>60589.23</v>
      </c>
      <c r="W4432" s="4">
        <f t="shared" si="490"/>
        <v>5098583.9849999994</v>
      </c>
      <c r="X4432" s="1" t="s">
        <v>59</v>
      </c>
      <c r="Y4432" s="1" t="s">
        <v>60</v>
      </c>
      <c r="Z4432" s="8">
        <v>49894</v>
      </c>
      <c r="AA4432" s="8" t="str">
        <f>TEXT(Table2[[#This Row],[Application_Date]],"yyy")</f>
        <v>2036</v>
      </c>
      <c r="AB4432" s="8" t="str">
        <f>TEXT(Table2[[#This Row],[Application_Date]],"mmmm")</f>
        <v>August</v>
      </c>
      <c r="AC4432" s="1" t="s">
        <v>41</v>
      </c>
      <c r="AD4432" s="1" t="s">
        <v>30</v>
      </c>
      <c r="AE4432" s="1" t="s">
        <v>66</v>
      </c>
    </row>
    <row r="4433" spans="1:31" x14ac:dyDescent="0.25">
      <c r="A4433" s="1" t="s">
        <v>9006</v>
      </c>
      <c r="B4433" s="1" t="str">
        <f>IF(COUNTIF($A$2:A4433,A4433)&gt;1,"Duplicate","Unique")</f>
        <v>Unique</v>
      </c>
      <c r="C4433" s="1" t="s">
        <v>9007</v>
      </c>
      <c r="D4433" s="1" t="s">
        <v>139</v>
      </c>
      <c r="E4433" s="1" t="str">
        <f t="shared" si="484"/>
        <v>Submitted</v>
      </c>
      <c r="F4433" s="1" t="s">
        <v>47</v>
      </c>
      <c r="G4433" s="1">
        <v>36</v>
      </c>
      <c r="H4433" s="1" t="s">
        <v>36</v>
      </c>
      <c r="I4433" s="1" t="s">
        <v>48</v>
      </c>
      <c r="J4433" s="1" t="s">
        <v>70</v>
      </c>
      <c r="K4433" s="4">
        <v>1292933</v>
      </c>
      <c r="L4433" s="4" t="str">
        <f t="shared" si="485"/>
        <v>Submitted</v>
      </c>
      <c r="M4433" s="1">
        <v>442</v>
      </c>
      <c r="N4433" s="1" t="str">
        <f t="shared" si="486"/>
        <v>High_risk</v>
      </c>
      <c r="O4433" s="1" t="str">
        <f t="shared" si="487"/>
        <v>Excellent</v>
      </c>
      <c r="P4433" s="1" t="str">
        <f t="shared" si="488"/>
        <v>Submitted</v>
      </c>
      <c r="Q4433" s="1" t="str">
        <f t="shared" si="489"/>
        <v>Valid</v>
      </c>
      <c r="R4433" s="1" t="s">
        <v>70</v>
      </c>
      <c r="S4433" s="4">
        <v>1529386</v>
      </c>
      <c r="T4433" s="1">
        <v>16.059999999999999</v>
      </c>
      <c r="U4433" s="1">
        <v>60</v>
      </c>
      <c r="V4433" s="1">
        <v>25489.77</v>
      </c>
      <c r="W4433" s="4">
        <f t="shared" si="490"/>
        <v>2046828.263333333</v>
      </c>
      <c r="X4433" s="1" t="s">
        <v>105</v>
      </c>
      <c r="Y4433" s="1" t="s">
        <v>106</v>
      </c>
      <c r="Z4433" s="8">
        <v>49895</v>
      </c>
      <c r="AA4433" s="8" t="str">
        <f>TEXT(Table2[[#This Row],[Application_Date]],"yyy")</f>
        <v>2036</v>
      </c>
      <c r="AB4433" s="8" t="str">
        <f>TEXT(Table2[[#This Row],[Application_Date]],"mmmm")</f>
        <v>August</v>
      </c>
      <c r="AC4433" s="1" t="s">
        <v>61</v>
      </c>
      <c r="AD4433" s="1" t="s">
        <v>42</v>
      </c>
      <c r="AE4433" s="1" t="s">
        <v>66</v>
      </c>
    </row>
    <row r="4434" spans="1:31" x14ac:dyDescent="0.25">
      <c r="A4434" s="1" t="s">
        <v>9008</v>
      </c>
      <c r="B4434" s="1" t="str">
        <f>IF(COUNTIF($A$2:A4434,A4434)&gt;1,"Duplicate","Unique")</f>
        <v>Unique</v>
      </c>
      <c r="C4434" s="1" t="s">
        <v>9009</v>
      </c>
      <c r="D4434" s="1" t="s">
        <v>1280</v>
      </c>
      <c r="E4434" s="1" t="str">
        <f t="shared" si="484"/>
        <v>Submitted</v>
      </c>
      <c r="F4434" s="1" t="s">
        <v>47</v>
      </c>
      <c r="G4434" s="1">
        <v>32</v>
      </c>
      <c r="H4434" s="1" t="s">
        <v>36</v>
      </c>
      <c r="I4434" s="1" t="s">
        <v>25</v>
      </c>
      <c r="J4434" s="1" t="s">
        <v>70</v>
      </c>
      <c r="K4434" s="4">
        <v>250385</v>
      </c>
      <c r="L4434" s="4" t="str">
        <f t="shared" si="485"/>
        <v>Submitted</v>
      </c>
      <c r="M4434" s="1">
        <v>778</v>
      </c>
      <c r="N4434" s="1" t="str">
        <f t="shared" si="486"/>
        <v>medium_risk</v>
      </c>
      <c r="O4434" s="1" t="str">
        <f t="shared" si="487"/>
        <v>Excellent</v>
      </c>
      <c r="P4434" s="1" t="str">
        <f t="shared" si="488"/>
        <v>Submitted</v>
      </c>
      <c r="Q4434" s="1" t="str">
        <f t="shared" si="489"/>
        <v>Valid</v>
      </c>
      <c r="R4434" s="1" t="s">
        <v>6</v>
      </c>
      <c r="S4434" s="4">
        <v>621527</v>
      </c>
      <c r="T4434" s="1">
        <v>11.01</v>
      </c>
      <c r="U4434" s="1">
        <v>180</v>
      </c>
      <c r="V4434" s="1">
        <v>3452.93</v>
      </c>
      <c r="W4434" s="4">
        <f t="shared" si="490"/>
        <v>570251.02249999996</v>
      </c>
      <c r="X4434" s="1" t="s">
        <v>39</v>
      </c>
      <c r="Y4434" s="1" t="s">
        <v>40</v>
      </c>
      <c r="Z4434" s="8">
        <v>49896</v>
      </c>
      <c r="AA4434" s="8" t="str">
        <f>TEXT(Table2[[#This Row],[Application_Date]],"yyy")</f>
        <v>2036</v>
      </c>
      <c r="AB4434" s="8" t="str">
        <f>TEXT(Table2[[#This Row],[Application_Date]],"mmmm")</f>
        <v>August</v>
      </c>
      <c r="AC4434" s="1" t="s">
        <v>52</v>
      </c>
      <c r="AD4434" s="1" t="s">
        <v>42</v>
      </c>
      <c r="AE4434" s="1" t="s">
        <v>62</v>
      </c>
    </row>
    <row r="4435" spans="1:31" x14ac:dyDescent="0.25">
      <c r="A4435" s="1" t="s">
        <v>9010</v>
      </c>
      <c r="B4435" s="1" t="str">
        <f>IF(COUNTIF($A$2:A4435,A4435)&gt;1,"Duplicate","Unique")</f>
        <v>Unique</v>
      </c>
      <c r="C4435" s="1" t="s">
        <v>9011</v>
      </c>
      <c r="D4435" s="1" t="s">
        <v>265</v>
      </c>
      <c r="E4435" s="1" t="str">
        <f t="shared" si="484"/>
        <v>Submitted</v>
      </c>
      <c r="F4435" s="1" t="s">
        <v>35</v>
      </c>
      <c r="G4435" s="1">
        <v>50</v>
      </c>
      <c r="H4435" s="1" t="s">
        <v>36</v>
      </c>
      <c r="I4435" s="1" t="s">
        <v>48</v>
      </c>
      <c r="J4435" s="1" t="s">
        <v>37</v>
      </c>
      <c r="K4435" s="4">
        <v>1757554</v>
      </c>
      <c r="L4435" s="4" t="str">
        <f t="shared" si="485"/>
        <v>Submitted</v>
      </c>
      <c r="M4435" s="1">
        <v>675</v>
      </c>
      <c r="N4435" s="1" t="str">
        <f t="shared" si="486"/>
        <v>low_risk</v>
      </c>
      <c r="O4435" s="1" t="str">
        <f t="shared" si="487"/>
        <v>Excellent</v>
      </c>
      <c r="P4435" s="1" t="str">
        <f t="shared" si="488"/>
        <v>Submitted</v>
      </c>
      <c r="Q4435" s="1" t="str">
        <f t="shared" si="489"/>
        <v>Valid</v>
      </c>
      <c r="R4435" s="1" t="s">
        <v>6</v>
      </c>
      <c r="S4435" s="4">
        <v>4027332</v>
      </c>
      <c r="T4435" s="1">
        <v>8.41</v>
      </c>
      <c r="U4435" s="1">
        <v>180</v>
      </c>
      <c r="V4435" s="1">
        <v>22374.07</v>
      </c>
      <c r="W4435" s="4">
        <f t="shared" si="490"/>
        <v>2822488.51</v>
      </c>
      <c r="X4435" s="1" t="s">
        <v>28</v>
      </c>
      <c r="Y4435" s="1" t="s">
        <v>29</v>
      </c>
      <c r="Z4435" s="8">
        <v>49897</v>
      </c>
      <c r="AA4435" s="8" t="str">
        <f>TEXT(Table2[[#This Row],[Application_Date]],"yyy")</f>
        <v>2036</v>
      </c>
      <c r="AB4435" s="8" t="str">
        <f>TEXT(Table2[[#This Row],[Application_Date]],"mmmm")</f>
        <v>August</v>
      </c>
      <c r="AC4435" s="1" t="s">
        <v>61</v>
      </c>
      <c r="AD4435" s="1" t="s">
        <v>30</v>
      </c>
      <c r="AE4435" s="1" t="s">
        <v>66</v>
      </c>
    </row>
    <row r="4436" spans="1:31" x14ac:dyDescent="0.25">
      <c r="A4436" s="1" t="s">
        <v>9012</v>
      </c>
      <c r="B4436" s="1" t="str">
        <f>IF(COUNTIF($A$2:A4436,A4436)&gt;1,"Duplicate","Unique")</f>
        <v>Unique</v>
      </c>
      <c r="C4436" s="1" t="s">
        <v>9013</v>
      </c>
      <c r="D4436" s="1" t="s">
        <v>81</v>
      </c>
      <c r="E4436" s="1" t="str">
        <f t="shared" si="484"/>
        <v>Submitted</v>
      </c>
      <c r="F4436" s="1" t="s">
        <v>35</v>
      </c>
      <c r="G4436" s="1">
        <v>39</v>
      </c>
      <c r="H4436" s="1" t="s">
        <v>36</v>
      </c>
      <c r="I4436" s="1" t="s">
        <v>48</v>
      </c>
      <c r="J4436" s="1" t="s">
        <v>70</v>
      </c>
      <c r="K4436" s="4">
        <v>1350150</v>
      </c>
      <c r="L4436" s="4" t="str">
        <f t="shared" si="485"/>
        <v>Submitted</v>
      </c>
      <c r="M4436" s="1">
        <v>534</v>
      </c>
      <c r="N4436" s="1" t="str">
        <f t="shared" si="486"/>
        <v>High_risk</v>
      </c>
      <c r="O4436" s="1" t="str">
        <f t="shared" si="487"/>
        <v>Excellent</v>
      </c>
      <c r="P4436" s="1" t="str">
        <f t="shared" si="488"/>
        <v>Submitted</v>
      </c>
      <c r="Q4436" s="1" t="str">
        <f t="shared" si="489"/>
        <v>Valid</v>
      </c>
      <c r="R4436" s="1" t="s">
        <v>6</v>
      </c>
      <c r="S4436" s="4">
        <v>3412252</v>
      </c>
      <c r="T4436" s="1">
        <v>8.17</v>
      </c>
      <c r="U4436" s="1">
        <v>180</v>
      </c>
      <c r="V4436" s="1">
        <v>18956.96</v>
      </c>
      <c r="W4436" s="4">
        <f t="shared" si="490"/>
        <v>2323174.9033333333</v>
      </c>
      <c r="X4436" s="1" t="s">
        <v>28</v>
      </c>
      <c r="Y4436" s="1" t="s">
        <v>29</v>
      </c>
      <c r="Z4436" s="8">
        <v>49898</v>
      </c>
      <c r="AA4436" s="8" t="str">
        <f>TEXT(Table2[[#This Row],[Application_Date]],"yyy")</f>
        <v>2036</v>
      </c>
      <c r="AB4436" s="8" t="str">
        <f>TEXT(Table2[[#This Row],[Application_Date]],"mmmm")</f>
        <v>August</v>
      </c>
      <c r="AC4436" s="1" t="s">
        <v>41</v>
      </c>
      <c r="AD4436" s="1" t="s">
        <v>42</v>
      </c>
      <c r="AE4436" s="1" t="s">
        <v>43</v>
      </c>
    </row>
    <row r="4437" spans="1:31" x14ac:dyDescent="0.25">
      <c r="A4437" s="1" t="s">
        <v>9014</v>
      </c>
      <c r="B4437" s="1" t="str">
        <f>IF(COUNTIF($A$2:A4437,A4437)&gt;1,"Duplicate","Unique")</f>
        <v>Unique</v>
      </c>
      <c r="C4437" s="1" t="s">
        <v>9015</v>
      </c>
      <c r="D4437" s="1" t="s">
        <v>284</v>
      </c>
      <c r="E4437" s="1" t="str">
        <f t="shared" si="484"/>
        <v>Submitted</v>
      </c>
      <c r="F4437" s="1" t="s">
        <v>35</v>
      </c>
      <c r="G4437" s="1">
        <v>34</v>
      </c>
      <c r="H4437" s="1" t="s">
        <v>36</v>
      </c>
      <c r="I4437" s="1" t="s">
        <v>25</v>
      </c>
      <c r="J4437" s="1" t="s">
        <v>49</v>
      </c>
      <c r="K4437" s="4">
        <v>440749</v>
      </c>
      <c r="L4437" s="4" t="str">
        <f t="shared" si="485"/>
        <v>Submitted</v>
      </c>
      <c r="M4437" s="1">
        <v>888</v>
      </c>
      <c r="N4437" s="1" t="str">
        <f t="shared" si="486"/>
        <v>medium_risk</v>
      </c>
      <c r="O4437" s="1" t="str">
        <f t="shared" si="487"/>
        <v>Excellent</v>
      </c>
      <c r="P4437" s="1" t="str">
        <f t="shared" si="488"/>
        <v>Submitted</v>
      </c>
      <c r="Q4437" s="1" t="str">
        <f t="shared" si="489"/>
        <v>Valid</v>
      </c>
      <c r="R4437" s="1" t="s">
        <v>38</v>
      </c>
      <c r="S4437" s="4">
        <v>2317884</v>
      </c>
      <c r="T4437" s="1">
        <v>11.98</v>
      </c>
      <c r="U4437" s="1">
        <v>24</v>
      </c>
      <c r="V4437" s="1">
        <v>96578.5</v>
      </c>
      <c r="W4437" s="4">
        <f t="shared" si="490"/>
        <v>2314021.0007138713</v>
      </c>
      <c r="X4437" s="1" t="s">
        <v>95</v>
      </c>
      <c r="Y4437" s="1" t="s">
        <v>96</v>
      </c>
      <c r="Z4437" s="8">
        <v>49899</v>
      </c>
      <c r="AA4437" s="8" t="str">
        <f>TEXT(Table2[[#This Row],[Application_Date]],"yyy")</f>
        <v>2036</v>
      </c>
      <c r="AB4437" s="8" t="str">
        <f>TEXT(Table2[[#This Row],[Application_Date]],"mmmm")</f>
        <v>August</v>
      </c>
      <c r="AC4437" s="1" t="s">
        <v>52</v>
      </c>
      <c r="AD4437" s="1" t="s">
        <v>42</v>
      </c>
      <c r="AE4437" s="1" t="s">
        <v>31</v>
      </c>
    </row>
    <row r="4438" spans="1:31" x14ac:dyDescent="0.25">
      <c r="A4438" s="1" t="s">
        <v>9016</v>
      </c>
      <c r="B4438" s="1" t="str">
        <f>IF(COUNTIF($A$2:A4438,A4438)&gt;1,"Duplicate","Unique")</f>
        <v>Unique</v>
      </c>
      <c r="C4438" s="1" t="s">
        <v>9017</v>
      </c>
      <c r="D4438" s="1" t="s">
        <v>366</v>
      </c>
      <c r="E4438" s="1" t="str">
        <f t="shared" si="484"/>
        <v>Submitted</v>
      </c>
      <c r="F4438" s="1" t="s">
        <v>35</v>
      </c>
      <c r="G4438" s="1">
        <v>39</v>
      </c>
      <c r="H4438" s="1" t="s">
        <v>24</v>
      </c>
      <c r="I4438" s="1" t="s">
        <v>48</v>
      </c>
      <c r="J4438" s="1" t="s">
        <v>49</v>
      </c>
      <c r="K4438" s="4">
        <v>1297959</v>
      </c>
      <c r="L4438" s="4" t="str">
        <f t="shared" si="485"/>
        <v>Submitted</v>
      </c>
      <c r="M4438" s="1">
        <v>603</v>
      </c>
      <c r="N4438" s="1" t="str">
        <f t="shared" si="486"/>
        <v>low_risk</v>
      </c>
      <c r="O4438" s="1" t="str">
        <f t="shared" si="487"/>
        <v>Excellent</v>
      </c>
      <c r="P4438" s="1" t="str">
        <f t="shared" si="488"/>
        <v>Submitted</v>
      </c>
      <c r="Q4438" s="1" t="str">
        <f t="shared" si="489"/>
        <v>Valid</v>
      </c>
      <c r="R4438" s="1" t="s">
        <v>38</v>
      </c>
      <c r="S4438" s="4">
        <v>1644465</v>
      </c>
      <c r="T4438" s="1">
        <v>13.6</v>
      </c>
      <c r="U4438" s="1">
        <v>12</v>
      </c>
      <c r="V4438" s="1">
        <v>137038.75</v>
      </c>
      <c r="W4438" s="4">
        <f t="shared" si="490"/>
        <v>1863936.7618683889</v>
      </c>
      <c r="X4438" s="1" t="s">
        <v>95</v>
      </c>
      <c r="Y4438" s="1" t="s">
        <v>96</v>
      </c>
      <c r="Z4438" s="8">
        <v>49900</v>
      </c>
      <c r="AA4438" s="8" t="str">
        <f>TEXT(Table2[[#This Row],[Application_Date]],"yyy")</f>
        <v>2036</v>
      </c>
      <c r="AB4438" s="8" t="str">
        <f>TEXT(Table2[[#This Row],[Application_Date]],"mmmm")</f>
        <v>August</v>
      </c>
      <c r="AC4438" s="1" t="s">
        <v>41</v>
      </c>
      <c r="AD4438" s="1" t="s">
        <v>30</v>
      </c>
      <c r="AE4438" s="1" t="s">
        <v>31</v>
      </c>
    </row>
    <row r="4439" spans="1:31" x14ac:dyDescent="0.25">
      <c r="A4439" s="1" t="s">
        <v>9018</v>
      </c>
      <c r="B4439" s="1" t="str">
        <f>IF(COUNTIF($A$2:A4439,A4439)&gt;1,"Duplicate","Unique")</f>
        <v>Unique</v>
      </c>
      <c r="C4439" s="1" t="s">
        <v>9019</v>
      </c>
      <c r="D4439" s="1" t="s">
        <v>34</v>
      </c>
      <c r="E4439" s="1" t="str">
        <f t="shared" si="484"/>
        <v>Submitted</v>
      </c>
      <c r="F4439" s="1" t="s">
        <v>47</v>
      </c>
      <c r="G4439" s="1">
        <v>20</v>
      </c>
      <c r="H4439" s="1" t="s">
        <v>36</v>
      </c>
      <c r="I4439" s="1" t="s">
        <v>25</v>
      </c>
      <c r="J4439" s="1" t="s">
        <v>70</v>
      </c>
      <c r="K4439" s="4">
        <v>2152950</v>
      </c>
      <c r="L4439" s="4" t="str">
        <f t="shared" si="485"/>
        <v>Submitted</v>
      </c>
      <c r="M4439" s="1">
        <v>530</v>
      </c>
      <c r="N4439" s="1" t="str">
        <f t="shared" si="486"/>
        <v>High_risk</v>
      </c>
      <c r="O4439" s="1" t="str">
        <f t="shared" si="487"/>
        <v>Excellent</v>
      </c>
      <c r="P4439" s="1" t="str">
        <f t="shared" si="488"/>
        <v>Submitted</v>
      </c>
      <c r="Q4439" s="1" t="str">
        <f t="shared" si="489"/>
        <v>Valid</v>
      </c>
      <c r="R4439" s="1" t="s">
        <v>82</v>
      </c>
      <c r="S4439" s="4">
        <v>3415684</v>
      </c>
      <c r="T4439" s="1">
        <v>15.75</v>
      </c>
      <c r="U4439" s="1">
        <v>24</v>
      </c>
      <c r="V4439" s="1">
        <v>142320.17000000001</v>
      </c>
      <c r="W4439" s="4">
        <f t="shared" si="490"/>
        <v>4483085.2581962505</v>
      </c>
      <c r="X4439" s="1" t="s">
        <v>50</v>
      </c>
      <c r="Y4439" s="1" t="s">
        <v>51</v>
      </c>
      <c r="Z4439" s="8">
        <v>49901</v>
      </c>
      <c r="AA4439" s="8" t="str">
        <f>TEXT(Table2[[#This Row],[Application_Date]],"yyy")</f>
        <v>2036</v>
      </c>
      <c r="AB4439" s="8" t="str">
        <f>TEXT(Table2[[#This Row],[Application_Date]],"mmmm")</f>
        <v>August</v>
      </c>
      <c r="AC4439" s="1" t="s">
        <v>41</v>
      </c>
      <c r="AD4439" s="1" t="s">
        <v>42</v>
      </c>
      <c r="AE4439" s="1" t="s">
        <v>31</v>
      </c>
    </row>
    <row r="4440" spans="1:31" x14ac:dyDescent="0.25">
      <c r="A4440" s="1" t="s">
        <v>9020</v>
      </c>
      <c r="B4440" s="1" t="str">
        <f>IF(COUNTIF($A$2:A4440,A4440)&gt;1,"Duplicate","Unique")</f>
        <v>Unique</v>
      </c>
      <c r="C4440" s="1" t="s">
        <v>9021</v>
      </c>
      <c r="D4440" s="1" t="s">
        <v>196</v>
      </c>
      <c r="E4440" s="1" t="str">
        <f t="shared" si="484"/>
        <v>Submitted</v>
      </c>
      <c r="F4440" s="1" t="s">
        <v>47</v>
      </c>
      <c r="G4440" s="1">
        <v>56</v>
      </c>
      <c r="H4440" s="1" t="s">
        <v>36</v>
      </c>
      <c r="I4440" s="1" t="s">
        <v>25</v>
      </c>
      <c r="J4440" s="1" t="s">
        <v>70</v>
      </c>
      <c r="K4440" s="4">
        <v>1052814</v>
      </c>
      <c r="L4440" s="4" t="str">
        <f t="shared" si="485"/>
        <v>Submitted</v>
      </c>
      <c r="M4440" s="1">
        <v>826</v>
      </c>
      <c r="N4440" s="1" t="str">
        <f t="shared" si="486"/>
        <v>medium_risk</v>
      </c>
      <c r="O4440" s="1" t="str">
        <f t="shared" si="487"/>
        <v>Excellent</v>
      </c>
      <c r="P4440" s="1" t="str">
        <f t="shared" si="488"/>
        <v>Submitted</v>
      </c>
      <c r="Q4440" s="1" t="str">
        <f t="shared" si="489"/>
        <v>Valid</v>
      </c>
      <c r="R4440" s="1" t="s">
        <v>27</v>
      </c>
      <c r="S4440" s="4">
        <v>4369238</v>
      </c>
      <c r="T4440" s="1">
        <v>13.73</v>
      </c>
      <c r="U4440" s="1">
        <v>12</v>
      </c>
      <c r="V4440" s="1">
        <v>364103.17</v>
      </c>
      <c r="W4440" s="4">
        <f t="shared" si="490"/>
        <v>4999665.9448562404</v>
      </c>
      <c r="X4440" s="1" t="s">
        <v>28</v>
      </c>
      <c r="Y4440" s="1" t="s">
        <v>29</v>
      </c>
      <c r="Z4440" s="8">
        <v>49902</v>
      </c>
      <c r="AA4440" s="8" t="str">
        <f>TEXT(Table2[[#This Row],[Application_Date]],"yyy")</f>
        <v>2036</v>
      </c>
      <c r="AB4440" s="8" t="str">
        <f>TEXT(Table2[[#This Row],[Application_Date]],"mmmm")</f>
        <v>August</v>
      </c>
      <c r="AC4440" s="1" t="s">
        <v>52</v>
      </c>
      <c r="AD4440" s="1" t="s">
        <v>30</v>
      </c>
      <c r="AE4440" s="1" t="s">
        <v>62</v>
      </c>
    </row>
    <row r="4441" spans="1:31" x14ac:dyDescent="0.25">
      <c r="A4441" s="1" t="s">
        <v>9022</v>
      </c>
      <c r="B4441" s="1" t="str">
        <f>IF(COUNTIF($A$2:A4441,A4441)&gt;1,"Duplicate","Unique")</f>
        <v>Unique</v>
      </c>
      <c r="C4441" s="1" t="s">
        <v>9023</v>
      </c>
      <c r="D4441" s="1" t="s">
        <v>366</v>
      </c>
      <c r="E4441" s="1" t="str">
        <f t="shared" si="484"/>
        <v>Submitted</v>
      </c>
      <c r="F4441" s="1" t="s">
        <v>47</v>
      </c>
      <c r="G4441" s="1">
        <v>34</v>
      </c>
      <c r="H4441" s="1" t="s">
        <v>36</v>
      </c>
      <c r="I4441" s="1" t="s">
        <v>48</v>
      </c>
      <c r="J4441" s="1" t="s">
        <v>49</v>
      </c>
      <c r="K4441" s="4">
        <v>-50000</v>
      </c>
      <c r="L4441" s="4" t="str">
        <f t="shared" si="485"/>
        <v>Submitted</v>
      </c>
      <c r="M4441" s="1">
        <v>740</v>
      </c>
      <c r="N4441" s="1" t="str">
        <f t="shared" si="486"/>
        <v>low_risk</v>
      </c>
      <c r="O4441" s="1" t="str">
        <f t="shared" si="487"/>
        <v>Excellent</v>
      </c>
      <c r="P4441" s="1" t="str">
        <f t="shared" si="488"/>
        <v>Submitted</v>
      </c>
      <c r="Q4441" s="1" t="str">
        <f t="shared" si="489"/>
        <v>Valid</v>
      </c>
      <c r="R4441" s="1" t="s">
        <v>82</v>
      </c>
      <c r="S4441" s="4">
        <v>4635591</v>
      </c>
      <c r="T4441" s="1">
        <v>17.899999999999999</v>
      </c>
      <c r="U4441" s="1">
        <v>180</v>
      </c>
      <c r="V4441" s="1">
        <v>25753.279999999999</v>
      </c>
      <c r="W4441" s="4">
        <f t="shared" si="490"/>
        <v>6914756.5749999993</v>
      </c>
      <c r="X4441" s="1" t="s">
        <v>95</v>
      </c>
      <c r="Y4441" s="1" t="s">
        <v>96</v>
      </c>
      <c r="Z4441" s="8">
        <v>49903</v>
      </c>
      <c r="AA4441" s="8" t="str">
        <f>TEXT(Table2[[#This Row],[Application_Date]],"yyy")</f>
        <v>2036</v>
      </c>
      <c r="AB4441" s="8" t="str">
        <f>TEXT(Table2[[#This Row],[Application_Date]],"mmmm")</f>
        <v>August</v>
      </c>
      <c r="AC4441" s="1" t="s">
        <v>52</v>
      </c>
      <c r="AD4441" s="1" t="s">
        <v>42</v>
      </c>
      <c r="AE4441" s="1" t="s">
        <v>62</v>
      </c>
    </row>
    <row r="4442" spans="1:31" x14ac:dyDescent="0.25">
      <c r="A4442" s="1" t="s">
        <v>9024</v>
      </c>
      <c r="B4442" s="1" t="str">
        <f>IF(COUNTIF($A$2:A4442,A4442)&gt;1,"Duplicate","Unique")</f>
        <v>Unique</v>
      </c>
      <c r="C4442" s="1" t="s">
        <v>9025</v>
      </c>
      <c r="D4442" s="1" t="s">
        <v>242</v>
      </c>
      <c r="E4442" s="1" t="str">
        <f t="shared" si="484"/>
        <v>Submitted</v>
      </c>
      <c r="F4442" s="1" t="s">
        <v>35</v>
      </c>
      <c r="G4442" s="1">
        <v>48</v>
      </c>
      <c r="H4442" s="1" t="s">
        <v>24</v>
      </c>
      <c r="I4442" s="1" t="s">
        <v>25</v>
      </c>
      <c r="J4442" s="1" t="s">
        <v>70</v>
      </c>
      <c r="K4442" s="4">
        <v>1905513</v>
      </c>
      <c r="L4442" s="4" t="str">
        <f t="shared" si="485"/>
        <v>Submitted</v>
      </c>
      <c r="M4442" s="1">
        <v>507</v>
      </c>
      <c r="N4442" s="1" t="str">
        <f t="shared" si="486"/>
        <v>High_risk</v>
      </c>
      <c r="O4442" s="1" t="str">
        <f t="shared" si="487"/>
        <v>Excellent</v>
      </c>
      <c r="P4442" s="1" t="str">
        <f t="shared" si="488"/>
        <v>Submitted</v>
      </c>
      <c r="Q4442" s="1" t="str">
        <f t="shared" si="489"/>
        <v>Valid</v>
      </c>
      <c r="R4442" s="1" t="s">
        <v>27</v>
      </c>
      <c r="S4442" s="4">
        <v>1609822</v>
      </c>
      <c r="T4442" s="1">
        <v>12.2</v>
      </c>
      <c r="U4442" s="1">
        <v>180</v>
      </c>
      <c r="V4442" s="1">
        <v>8943.4599999999991</v>
      </c>
      <c r="W4442" s="4">
        <f t="shared" si="490"/>
        <v>1636652.3666666665</v>
      </c>
      <c r="X4442" s="1" t="s">
        <v>105</v>
      </c>
      <c r="Y4442" s="1" t="s">
        <v>106</v>
      </c>
      <c r="Z4442" s="8">
        <v>49904</v>
      </c>
      <c r="AA4442" s="8" t="str">
        <f>TEXT(Table2[[#This Row],[Application_Date]],"yyy")</f>
        <v>2036</v>
      </c>
      <c r="AB4442" s="8" t="str">
        <f>TEXT(Table2[[#This Row],[Application_Date]],"mmmm")</f>
        <v>August</v>
      </c>
      <c r="AC4442" s="1" t="s">
        <v>61</v>
      </c>
      <c r="AD4442" s="1" t="s">
        <v>30</v>
      </c>
      <c r="AE4442" s="1" t="s">
        <v>31</v>
      </c>
    </row>
    <row r="4443" spans="1:31" x14ac:dyDescent="0.25">
      <c r="A4443" s="1" t="s">
        <v>9026</v>
      </c>
      <c r="B4443" s="1" t="str">
        <f>IF(COUNTIF($A$2:A4443,A4443)&gt;1,"Duplicate","Unique")</f>
        <v>Unique</v>
      </c>
      <c r="C4443" s="1" t="s">
        <v>9027</v>
      </c>
      <c r="D4443" s="1" t="s">
        <v>102</v>
      </c>
      <c r="E4443" s="1" t="str">
        <f t="shared" si="484"/>
        <v>Submitted</v>
      </c>
      <c r="F4443" s="1" t="s">
        <v>47</v>
      </c>
      <c r="G4443" s="1">
        <v>24</v>
      </c>
      <c r="H4443" s="1" t="s">
        <v>24</v>
      </c>
      <c r="I4443" s="1" t="s">
        <v>25</v>
      </c>
      <c r="J4443" s="1" t="s">
        <v>70</v>
      </c>
      <c r="K4443" s="4">
        <v>1025859</v>
      </c>
      <c r="L4443" s="4" t="str">
        <f t="shared" si="485"/>
        <v>Submitted</v>
      </c>
      <c r="M4443" s="1">
        <v>577</v>
      </c>
      <c r="N4443" s="1" t="str">
        <f t="shared" si="486"/>
        <v>High_risk</v>
      </c>
      <c r="O4443" s="1" t="str">
        <f t="shared" si="487"/>
        <v>Excellent</v>
      </c>
      <c r="P4443" s="1" t="str">
        <f t="shared" si="488"/>
        <v>Submitted</v>
      </c>
      <c r="Q4443" s="1" t="str">
        <f t="shared" si="489"/>
        <v>Valid</v>
      </c>
      <c r="R4443" s="1" t="s">
        <v>6</v>
      </c>
      <c r="S4443" s="4">
        <v>2179004</v>
      </c>
      <c r="T4443" s="1">
        <v>15.02</v>
      </c>
      <c r="U4443" s="1">
        <v>60</v>
      </c>
      <c r="V4443" s="1">
        <v>36316.730000000003</v>
      </c>
      <c r="W4443" s="4">
        <f t="shared" si="490"/>
        <v>2727386.6733333333</v>
      </c>
      <c r="X4443" s="1" t="s">
        <v>95</v>
      </c>
      <c r="Y4443" s="1" t="s">
        <v>96</v>
      </c>
      <c r="Z4443" s="8">
        <v>49905</v>
      </c>
      <c r="AA4443" s="8" t="str">
        <f>TEXT(Table2[[#This Row],[Application_Date]],"yyy")</f>
        <v>2036</v>
      </c>
      <c r="AB4443" s="8" t="str">
        <f>TEXT(Table2[[#This Row],[Application_Date]],"mmmm")</f>
        <v>August</v>
      </c>
      <c r="AC4443" s="1" t="s">
        <v>61</v>
      </c>
      <c r="AD4443" s="1" t="s">
        <v>42</v>
      </c>
      <c r="AE4443" s="1" t="s">
        <v>31</v>
      </c>
    </row>
    <row r="4444" spans="1:31" x14ac:dyDescent="0.25">
      <c r="A4444" s="1" t="s">
        <v>9028</v>
      </c>
      <c r="B4444" s="1" t="str">
        <f>IF(COUNTIF($A$2:A4444,A4444)&gt;1,"Duplicate","Unique")</f>
        <v>Unique</v>
      </c>
      <c r="C4444" s="1" t="s">
        <v>9029</v>
      </c>
      <c r="D4444" s="1" t="s">
        <v>145</v>
      </c>
      <c r="E4444" s="1" t="str">
        <f t="shared" si="484"/>
        <v>Submitted</v>
      </c>
      <c r="F4444" s="1" t="s">
        <v>35</v>
      </c>
      <c r="G4444" s="1">
        <v>58</v>
      </c>
      <c r="H4444" s="1" t="s">
        <v>36</v>
      </c>
      <c r="I4444" s="1" t="s">
        <v>48</v>
      </c>
      <c r="J4444" s="1" t="s">
        <v>26</v>
      </c>
      <c r="K4444" s="4">
        <v>899082</v>
      </c>
      <c r="L4444" s="4" t="str">
        <f t="shared" si="485"/>
        <v>Submitted</v>
      </c>
      <c r="M4444" s="1">
        <v>519</v>
      </c>
      <c r="N4444" s="1" t="str">
        <f t="shared" si="486"/>
        <v>High_risk</v>
      </c>
      <c r="O4444" s="1" t="str">
        <f t="shared" si="487"/>
        <v>Excellent</v>
      </c>
      <c r="P4444" s="1" t="str">
        <f t="shared" si="488"/>
        <v>Submitted</v>
      </c>
      <c r="Q4444" s="1" t="str">
        <f t="shared" si="489"/>
        <v>Valid</v>
      </c>
      <c r="R4444" s="1" t="s">
        <v>6</v>
      </c>
      <c r="S4444" s="4">
        <v>629566</v>
      </c>
      <c r="T4444" s="1">
        <v>15.73</v>
      </c>
      <c r="U4444" s="1">
        <v>12</v>
      </c>
      <c r="V4444" s="1">
        <v>52463.83</v>
      </c>
      <c r="W4444" s="4">
        <f t="shared" si="490"/>
        <v>825291.69292304548</v>
      </c>
      <c r="X4444" s="1" t="s">
        <v>85</v>
      </c>
      <c r="Y4444" s="1" t="s">
        <v>86</v>
      </c>
      <c r="Z4444" s="8">
        <v>49906</v>
      </c>
      <c r="AA4444" s="8" t="str">
        <f>TEXT(Table2[[#This Row],[Application_Date]],"yyy")</f>
        <v>2036</v>
      </c>
      <c r="AB4444" s="8" t="str">
        <f>TEXT(Table2[[#This Row],[Application_Date]],"mmmm")</f>
        <v>August</v>
      </c>
      <c r="AC4444" s="1" t="s">
        <v>61</v>
      </c>
      <c r="AD4444" s="1" t="s">
        <v>42</v>
      </c>
      <c r="AE4444" s="1" t="s">
        <v>43</v>
      </c>
    </row>
    <row r="4445" spans="1:31" x14ac:dyDescent="0.25">
      <c r="A4445" s="1" t="s">
        <v>9030</v>
      </c>
      <c r="B4445" s="1" t="str">
        <f>IF(COUNTIF($A$2:A4445,A4445)&gt;1,"Duplicate","Unique")</f>
        <v>Unique</v>
      </c>
      <c r="C4445" s="1" t="s">
        <v>9031</v>
      </c>
      <c r="D4445" s="1" t="s">
        <v>55</v>
      </c>
      <c r="E4445" s="1" t="str">
        <f t="shared" si="484"/>
        <v>Submitted</v>
      </c>
      <c r="F4445" s="1" t="s">
        <v>47</v>
      </c>
      <c r="G4445" s="1">
        <v>43</v>
      </c>
      <c r="H4445" s="1" t="s">
        <v>36</v>
      </c>
      <c r="I4445" s="1" t="s">
        <v>48</v>
      </c>
      <c r="J4445" s="1" t="s">
        <v>26</v>
      </c>
      <c r="K4445" s="4">
        <v>1549936</v>
      </c>
      <c r="L4445" s="4" t="str">
        <f t="shared" si="485"/>
        <v>Submitted</v>
      </c>
      <c r="M4445" s="1">
        <v>416</v>
      </c>
      <c r="N4445" s="1" t="str">
        <f t="shared" si="486"/>
        <v>High_risk</v>
      </c>
      <c r="O4445" s="1" t="str">
        <f t="shared" si="487"/>
        <v>Excellent</v>
      </c>
      <c r="P4445" s="1" t="str">
        <f t="shared" si="488"/>
        <v>Submitted</v>
      </c>
      <c r="Q4445" s="1" t="str">
        <f t="shared" si="489"/>
        <v>Valid</v>
      </c>
      <c r="R4445" s="1" t="s">
        <v>6</v>
      </c>
      <c r="S4445" s="4">
        <v>4018154</v>
      </c>
      <c r="T4445" s="1">
        <v>8.86</v>
      </c>
      <c r="U4445" s="1">
        <v>60</v>
      </c>
      <c r="V4445" s="1">
        <v>66969.23</v>
      </c>
      <c r="W4445" s="4">
        <f t="shared" si="490"/>
        <v>2966737.0366666783</v>
      </c>
      <c r="X4445" s="1" t="s">
        <v>39</v>
      </c>
      <c r="Y4445" s="1" t="s">
        <v>40</v>
      </c>
      <c r="Z4445" s="8">
        <v>49907</v>
      </c>
      <c r="AA4445" s="8" t="str">
        <f>TEXT(Table2[[#This Row],[Application_Date]],"yyy")</f>
        <v>2036</v>
      </c>
      <c r="AB4445" s="8" t="str">
        <f>TEXT(Table2[[#This Row],[Application_Date]],"mmmm")</f>
        <v>August</v>
      </c>
      <c r="AC4445" s="1" t="s">
        <v>61</v>
      </c>
      <c r="AD4445" s="1" t="s">
        <v>42</v>
      </c>
      <c r="AE4445" s="1" t="s">
        <v>66</v>
      </c>
    </row>
    <row r="4446" spans="1:31" x14ac:dyDescent="0.25">
      <c r="A4446" s="1" t="s">
        <v>9032</v>
      </c>
      <c r="B4446" s="1" t="str">
        <f>IF(COUNTIF($A$2:A4446,A4446)&gt;1,"Duplicate","Unique")</f>
        <v>Unique</v>
      </c>
      <c r="C4446" s="1" t="s">
        <v>9033</v>
      </c>
      <c r="D4446" s="1" t="s">
        <v>461</v>
      </c>
      <c r="E4446" s="1" t="str">
        <f t="shared" si="484"/>
        <v>Submitted</v>
      </c>
      <c r="F4446" s="1" t="s">
        <v>47</v>
      </c>
      <c r="G4446" s="1">
        <v>23</v>
      </c>
      <c r="H4446" s="1" t="s">
        <v>36</v>
      </c>
      <c r="I4446" s="1" t="s">
        <v>25</v>
      </c>
      <c r="J4446" s="1" t="s">
        <v>37</v>
      </c>
      <c r="K4446" s="4">
        <v>2485414</v>
      </c>
      <c r="L4446" s="4" t="str">
        <f t="shared" si="485"/>
        <v>Submitted</v>
      </c>
      <c r="M4446" s="1">
        <v>740</v>
      </c>
      <c r="N4446" s="1" t="str">
        <f t="shared" si="486"/>
        <v>low_risk</v>
      </c>
      <c r="O4446" s="1" t="str">
        <f t="shared" si="487"/>
        <v>Excellent</v>
      </c>
      <c r="P4446" s="1" t="str">
        <f t="shared" si="488"/>
        <v>Submitted</v>
      </c>
      <c r="Q4446" s="1" t="str">
        <f t="shared" si="489"/>
        <v>Valid</v>
      </c>
      <c r="R4446" s="1" t="s">
        <v>38</v>
      </c>
      <c r="S4446" s="4">
        <v>1193091</v>
      </c>
      <c r="T4446" s="1">
        <v>17.45</v>
      </c>
      <c r="U4446" s="1">
        <v>24</v>
      </c>
      <c r="V4446" s="1">
        <v>49712.12</v>
      </c>
      <c r="W4446" s="4">
        <f t="shared" si="490"/>
        <v>1734953.1632613607</v>
      </c>
      <c r="X4446" s="1" t="s">
        <v>28</v>
      </c>
      <c r="Y4446" s="1" t="s">
        <v>29</v>
      </c>
      <c r="Z4446" s="8">
        <v>49908</v>
      </c>
      <c r="AA4446" s="8" t="str">
        <f>TEXT(Table2[[#This Row],[Application_Date]],"yyy")</f>
        <v>2036</v>
      </c>
      <c r="AB4446" s="8" t="str">
        <f>TEXT(Table2[[#This Row],[Application_Date]],"mmmm")</f>
        <v>August</v>
      </c>
      <c r="AC4446" s="1" t="s">
        <v>61</v>
      </c>
      <c r="AD4446" s="1" t="s">
        <v>42</v>
      </c>
      <c r="AE4446" s="1" t="s">
        <v>43</v>
      </c>
    </row>
    <row r="4447" spans="1:31" x14ac:dyDescent="0.25">
      <c r="A4447" s="1" t="s">
        <v>9034</v>
      </c>
      <c r="B4447" s="1" t="str">
        <f>IF(COUNTIF($A$2:A4447,A4447)&gt;1,"Duplicate","Unique")</f>
        <v>Unique</v>
      </c>
      <c r="C4447" s="1" t="s">
        <v>9035</v>
      </c>
      <c r="D4447" s="1" t="s">
        <v>229</v>
      </c>
      <c r="E4447" s="1" t="str">
        <f t="shared" si="484"/>
        <v>Submitted</v>
      </c>
      <c r="F4447" s="1" t="s">
        <v>35</v>
      </c>
      <c r="G4447" s="1">
        <v>50</v>
      </c>
      <c r="H4447" s="1" t="s">
        <v>36</v>
      </c>
      <c r="I4447" s="1" t="s">
        <v>48</v>
      </c>
      <c r="J4447" s="1" t="s">
        <v>26</v>
      </c>
      <c r="K4447" s="4">
        <v>604398</v>
      </c>
      <c r="L4447" s="4" t="str">
        <f t="shared" si="485"/>
        <v>Submitted</v>
      </c>
      <c r="M4447" s="1">
        <v>738</v>
      </c>
      <c r="N4447" s="1" t="str">
        <f t="shared" si="486"/>
        <v>low_risk</v>
      </c>
      <c r="O4447" s="1" t="str">
        <f t="shared" si="487"/>
        <v>Excellent</v>
      </c>
      <c r="P4447" s="1" t="str">
        <f t="shared" si="488"/>
        <v>Submitted</v>
      </c>
      <c r="Q4447" s="1" t="str">
        <f t="shared" si="489"/>
        <v>Valid</v>
      </c>
      <c r="R4447" s="1" t="s">
        <v>70</v>
      </c>
      <c r="S4447" s="4">
        <v>275636</v>
      </c>
      <c r="T4447" s="1">
        <v>8.51</v>
      </c>
      <c r="U4447" s="1">
        <v>120</v>
      </c>
      <c r="V4447" s="1">
        <v>2296.9699999999998</v>
      </c>
      <c r="W4447" s="4">
        <f t="shared" si="490"/>
        <v>195471.86333333331</v>
      </c>
      <c r="X4447" s="1" t="s">
        <v>28</v>
      </c>
      <c r="Y4447" s="1" t="s">
        <v>29</v>
      </c>
      <c r="Z4447" s="8">
        <v>49909</v>
      </c>
      <c r="AA4447" s="8" t="str">
        <f>TEXT(Table2[[#This Row],[Application_Date]],"yyy")</f>
        <v>2036</v>
      </c>
      <c r="AB4447" s="8" t="str">
        <f>TEXT(Table2[[#This Row],[Application_Date]],"mmmm")</f>
        <v>August</v>
      </c>
      <c r="AC4447" s="1" t="s">
        <v>41</v>
      </c>
      <c r="AD4447" s="1" t="s">
        <v>42</v>
      </c>
      <c r="AE4447" s="1" t="s">
        <v>66</v>
      </c>
    </row>
    <row r="4448" spans="1:31" x14ac:dyDescent="0.25">
      <c r="A4448" s="1" t="s">
        <v>9036</v>
      </c>
      <c r="B4448" s="1" t="str">
        <f>IF(COUNTIF($A$2:A4448,A4448)&gt;1,"Duplicate","Unique")</f>
        <v>Unique</v>
      </c>
      <c r="C4448" s="1" t="s">
        <v>9037</v>
      </c>
      <c r="D4448" s="1" t="s">
        <v>133</v>
      </c>
      <c r="E4448" s="1" t="str">
        <f t="shared" si="484"/>
        <v>Submitted</v>
      </c>
      <c r="F4448" s="1" t="s">
        <v>47</v>
      </c>
      <c r="G4448" s="1">
        <v>49</v>
      </c>
      <c r="H4448" s="1" t="s">
        <v>36</v>
      </c>
      <c r="I4448" s="1" t="s">
        <v>25</v>
      </c>
      <c r="J4448" s="1" t="s">
        <v>26</v>
      </c>
      <c r="K4448" s="4">
        <v>348363</v>
      </c>
      <c r="L4448" s="4" t="str">
        <f t="shared" si="485"/>
        <v>Submitted</v>
      </c>
      <c r="M4448" s="1">
        <v>523</v>
      </c>
      <c r="N4448" s="1" t="str">
        <f t="shared" si="486"/>
        <v>High_risk</v>
      </c>
      <c r="O4448" s="1" t="str">
        <f t="shared" si="487"/>
        <v>Excellent</v>
      </c>
      <c r="P4448" s="1" t="str">
        <f t="shared" si="488"/>
        <v>Submitted</v>
      </c>
      <c r="Q4448" s="1" t="str">
        <f t="shared" si="489"/>
        <v>Valid</v>
      </c>
      <c r="R4448" s="1" t="s">
        <v>70</v>
      </c>
      <c r="S4448" s="4">
        <v>4634015</v>
      </c>
      <c r="T4448" s="1">
        <v>14</v>
      </c>
      <c r="U4448" s="1">
        <v>12</v>
      </c>
      <c r="V4448" s="1">
        <v>386167.92</v>
      </c>
      <c r="W4448" s="4">
        <f t="shared" si="490"/>
        <v>5406856.0056934068</v>
      </c>
      <c r="X4448" s="1" t="s">
        <v>85</v>
      </c>
      <c r="Y4448" s="1" t="s">
        <v>86</v>
      </c>
      <c r="Z4448" s="8">
        <v>49910</v>
      </c>
      <c r="AA4448" s="8" t="str">
        <f>TEXT(Table2[[#This Row],[Application_Date]],"yyy")</f>
        <v>2036</v>
      </c>
      <c r="AB4448" s="8" t="str">
        <f>TEXT(Table2[[#This Row],[Application_Date]],"mmmm")</f>
        <v>August</v>
      </c>
      <c r="AC4448" s="1" t="s">
        <v>61</v>
      </c>
      <c r="AD4448" s="1" t="s">
        <v>30</v>
      </c>
      <c r="AE4448" s="1" t="s">
        <v>66</v>
      </c>
    </row>
    <row r="4449" spans="1:31" x14ac:dyDescent="0.25">
      <c r="A4449" s="1" t="s">
        <v>9038</v>
      </c>
      <c r="B4449" s="1" t="str">
        <f>IF(COUNTIF($A$2:A4449,A4449)&gt;1,"Duplicate","Unique")</f>
        <v>Unique</v>
      </c>
      <c r="C4449" s="1" t="s">
        <v>9039</v>
      </c>
      <c r="D4449" s="1" t="s">
        <v>94</v>
      </c>
      <c r="E4449" s="1" t="str">
        <f t="shared" si="484"/>
        <v>Submitted</v>
      </c>
      <c r="F4449" s="1" t="s">
        <v>47</v>
      </c>
      <c r="G4449" s="1">
        <v>48</v>
      </c>
      <c r="H4449" s="1" t="s">
        <v>36</v>
      </c>
      <c r="I4449" s="1" t="s">
        <v>48</v>
      </c>
      <c r="J4449" s="1" t="s">
        <v>26</v>
      </c>
      <c r="K4449" s="4">
        <v>899932</v>
      </c>
      <c r="L4449" s="4" t="str">
        <f t="shared" si="485"/>
        <v>Submitted</v>
      </c>
      <c r="M4449" s="1">
        <v>479</v>
      </c>
      <c r="N4449" s="1" t="str">
        <f t="shared" si="486"/>
        <v>High_risk</v>
      </c>
      <c r="O4449" s="1" t="str">
        <f t="shared" si="487"/>
        <v>Excellent</v>
      </c>
      <c r="P4449" s="1" t="str">
        <f t="shared" si="488"/>
        <v>Submitted</v>
      </c>
      <c r="Q4449" s="1" t="str">
        <f t="shared" si="489"/>
        <v>Valid</v>
      </c>
      <c r="R4449" s="1" t="s">
        <v>38</v>
      </c>
      <c r="S4449" s="4">
        <v>3162782</v>
      </c>
      <c r="T4449" s="1">
        <v>17.55</v>
      </c>
      <c r="U4449" s="1">
        <v>24</v>
      </c>
      <c r="V4449" s="1">
        <v>131782.57999999999</v>
      </c>
      <c r="W4449" s="4">
        <f t="shared" si="490"/>
        <v>4625568.6768712653</v>
      </c>
      <c r="X4449" s="1" t="s">
        <v>59</v>
      </c>
      <c r="Y4449" s="1" t="s">
        <v>60</v>
      </c>
      <c r="Z4449" s="8">
        <v>49911</v>
      </c>
      <c r="AA4449" s="8" t="str">
        <f>TEXT(Table2[[#This Row],[Application_Date]],"yyy")</f>
        <v>2036</v>
      </c>
      <c r="AB4449" s="8" t="str">
        <f>TEXT(Table2[[#This Row],[Application_Date]],"mmmm")</f>
        <v>August</v>
      </c>
      <c r="AC4449" s="1" t="s">
        <v>41</v>
      </c>
      <c r="AD4449" s="1" t="s">
        <v>30</v>
      </c>
      <c r="AE4449" s="1" t="s">
        <v>66</v>
      </c>
    </row>
    <row r="4450" spans="1:31" x14ac:dyDescent="0.25">
      <c r="A4450" s="1" t="s">
        <v>9040</v>
      </c>
      <c r="B4450" s="1" t="str">
        <f>IF(COUNTIF($A$2:A4450,A4450)&gt;1,"Duplicate","Unique")</f>
        <v>Unique</v>
      </c>
      <c r="C4450" s="1" t="s">
        <v>9041</v>
      </c>
      <c r="D4450" s="1" t="s">
        <v>163</v>
      </c>
      <c r="E4450" s="1" t="str">
        <f t="shared" si="484"/>
        <v>Submitted</v>
      </c>
      <c r="F4450" s="1" t="s">
        <v>47</v>
      </c>
      <c r="G4450" s="1">
        <v>27</v>
      </c>
      <c r="H4450" s="1" t="s">
        <v>36</v>
      </c>
      <c r="I4450" s="1" t="s">
        <v>25</v>
      </c>
      <c r="J4450" s="1" t="s">
        <v>49</v>
      </c>
      <c r="K4450" s="4">
        <v>954830</v>
      </c>
      <c r="L4450" s="4" t="str">
        <f t="shared" si="485"/>
        <v>Submitted</v>
      </c>
      <c r="M4450" s="1">
        <v>714</v>
      </c>
      <c r="N4450" s="1" t="str">
        <f t="shared" si="486"/>
        <v>low_risk</v>
      </c>
      <c r="O4450" s="1" t="str">
        <f t="shared" si="487"/>
        <v>Excellent</v>
      </c>
      <c r="P4450" s="1" t="str">
        <f t="shared" si="488"/>
        <v>Submitted</v>
      </c>
      <c r="Q4450" s="1" t="str">
        <f t="shared" si="489"/>
        <v>Valid</v>
      </c>
      <c r="R4450" s="1" t="s">
        <v>27</v>
      </c>
      <c r="S4450" s="4">
        <v>1406179</v>
      </c>
      <c r="T4450" s="1">
        <v>18.34</v>
      </c>
      <c r="U4450" s="1">
        <v>12</v>
      </c>
      <c r="V4450" s="1">
        <v>117181.58</v>
      </c>
      <c r="W4450" s="4">
        <f t="shared" si="490"/>
        <v>2149141.7341658939</v>
      </c>
      <c r="X4450" s="1" t="s">
        <v>39</v>
      </c>
      <c r="Y4450" s="1" t="s">
        <v>40</v>
      </c>
      <c r="Z4450" s="8">
        <v>49912</v>
      </c>
      <c r="AA4450" s="8" t="str">
        <f>TEXT(Table2[[#This Row],[Application_Date]],"yyy")</f>
        <v>2036</v>
      </c>
      <c r="AB4450" s="8" t="str">
        <f>TEXT(Table2[[#This Row],[Application_Date]],"mmmm")</f>
        <v>August</v>
      </c>
      <c r="AC4450" s="1" t="s">
        <v>61</v>
      </c>
      <c r="AD4450" s="1" t="s">
        <v>42</v>
      </c>
      <c r="AE4450" s="1" t="s">
        <v>62</v>
      </c>
    </row>
    <row r="4451" spans="1:31" x14ac:dyDescent="0.25">
      <c r="A4451" s="1" t="s">
        <v>9042</v>
      </c>
      <c r="B4451" s="1" t="str">
        <f>IF(COUNTIF($A$2:A4451,A4451)&gt;1,"Duplicate","Unique")</f>
        <v>Unique</v>
      </c>
      <c r="C4451" s="1" t="s">
        <v>9043</v>
      </c>
      <c r="D4451" s="1" t="s">
        <v>177</v>
      </c>
      <c r="E4451" s="1" t="str">
        <f t="shared" si="484"/>
        <v>Submitted</v>
      </c>
      <c r="F4451" s="1" t="s">
        <v>35</v>
      </c>
      <c r="G4451" s="1">
        <v>45</v>
      </c>
      <c r="H4451" s="1" t="s">
        <v>36</v>
      </c>
      <c r="I4451" s="1" t="s">
        <v>25</v>
      </c>
      <c r="J4451" s="1" t="s">
        <v>70</v>
      </c>
      <c r="K4451" s="4">
        <v>316745</v>
      </c>
      <c r="L4451" s="4" t="str">
        <f t="shared" si="485"/>
        <v>Submitted</v>
      </c>
      <c r="M4451" s="1">
        <v>336</v>
      </c>
      <c r="N4451" s="1" t="str">
        <f t="shared" si="486"/>
        <v>High_risk</v>
      </c>
      <c r="O4451" s="1" t="str">
        <f t="shared" si="487"/>
        <v>Excellent</v>
      </c>
      <c r="P4451" s="1" t="str">
        <f t="shared" si="488"/>
        <v>Submitted</v>
      </c>
      <c r="Q4451" s="1" t="str">
        <f t="shared" si="489"/>
        <v>Valid</v>
      </c>
      <c r="R4451" s="1" t="s">
        <v>38</v>
      </c>
      <c r="S4451" s="4">
        <v>4274208</v>
      </c>
      <c r="T4451" s="1">
        <v>12.09</v>
      </c>
      <c r="U4451" s="1">
        <v>12</v>
      </c>
      <c r="V4451" s="1">
        <v>356184</v>
      </c>
      <c r="W4451" s="4">
        <f t="shared" si="490"/>
        <v>4307269.9520435575</v>
      </c>
      <c r="X4451" s="1" t="s">
        <v>39</v>
      </c>
      <c r="Y4451" s="1" t="s">
        <v>40</v>
      </c>
      <c r="Z4451" s="8">
        <v>49913</v>
      </c>
      <c r="AA4451" s="8" t="str">
        <f>TEXT(Table2[[#This Row],[Application_Date]],"yyy")</f>
        <v>2036</v>
      </c>
      <c r="AB4451" s="8" t="str">
        <f>TEXT(Table2[[#This Row],[Application_Date]],"mmmm")</f>
        <v>August</v>
      </c>
      <c r="AC4451" s="1" t="s">
        <v>61</v>
      </c>
      <c r="AD4451" s="1" t="s">
        <v>30</v>
      </c>
      <c r="AE4451" s="1" t="s">
        <v>43</v>
      </c>
    </row>
    <row r="4452" spans="1:31" x14ac:dyDescent="0.25">
      <c r="A4452" s="1" t="s">
        <v>9044</v>
      </c>
      <c r="B4452" s="1" t="str">
        <f>IF(COUNTIF($A$2:A4452,A4452)&gt;1,"Duplicate","Unique")</f>
        <v>Unique</v>
      </c>
      <c r="C4452" s="1" t="s">
        <v>9045</v>
      </c>
      <c r="D4452" s="1" t="s">
        <v>75</v>
      </c>
      <c r="E4452" s="1" t="str">
        <f t="shared" si="484"/>
        <v>Submitted</v>
      </c>
      <c r="F4452" s="1" t="s">
        <v>35</v>
      </c>
      <c r="G4452" s="1">
        <v>56</v>
      </c>
      <c r="H4452" s="1" t="s">
        <v>24</v>
      </c>
      <c r="I4452" s="1" t="s">
        <v>48</v>
      </c>
      <c r="J4452" s="1" t="s">
        <v>70</v>
      </c>
      <c r="K4452" s="4">
        <v>778347</v>
      </c>
      <c r="L4452" s="4" t="str">
        <f t="shared" si="485"/>
        <v>Submitted</v>
      </c>
      <c r="M4452" s="1">
        <v>826</v>
      </c>
      <c r="N4452" s="1" t="str">
        <f t="shared" si="486"/>
        <v>medium_risk</v>
      </c>
      <c r="O4452" s="1" t="str">
        <f t="shared" si="487"/>
        <v>Excellent</v>
      </c>
      <c r="P4452" s="1" t="str">
        <f t="shared" si="488"/>
        <v>Submitted</v>
      </c>
      <c r="Q4452" s="1" t="str">
        <f t="shared" si="489"/>
        <v>Valid</v>
      </c>
      <c r="R4452" s="1" t="s">
        <v>82</v>
      </c>
      <c r="S4452" s="4">
        <v>3277914</v>
      </c>
      <c r="T4452" s="1">
        <v>10.54</v>
      </c>
      <c r="U4452" s="1">
        <v>12</v>
      </c>
      <c r="V4452" s="1">
        <v>273159.5</v>
      </c>
      <c r="W4452" s="4">
        <f t="shared" si="490"/>
        <v>2880594.6469690963</v>
      </c>
      <c r="X4452" s="1" t="s">
        <v>95</v>
      </c>
      <c r="Y4452" s="1" t="s">
        <v>96</v>
      </c>
      <c r="Z4452" s="8">
        <v>49914</v>
      </c>
      <c r="AA4452" s="8" t="str">
        <f>TEXT(Table2[[#This Row],[Application_Date]],"yyy")</f>
        <v>2036</v>
      </c>
      <c r="AB4452" s="8" t="str">
        <f>TEXT(Table2[[#This Row],[Application_Date]],"mmmm")</f>
        <v>August</v>
      </c>
      <c r="AC4452" s="1" t="s">
        <v>52</v>
      </c>
      <c r="AD4452" s="1" t="s">
        <v>42</v>
      </c>
      <c r="AE4452" s="1" t="s">
        <v>62</v>
      </c>
    </row>
    <row r="4453" spans="1:31" x14ac:dyDescent="0.25">
      <c r="A4453" s="1" t="s">
        <v>9046</v>
      </c>
      <c r="B4453" s="1" t="str">
        <f>IF(COUNTIF($A$2:A4453,A4453)&gt;1,"Duplicate","Unique")</f>
        <v>Unique</v>
      </c>
      <c r="C4453" s="1" t="s">
        <v>9047</v>
      </c>
      <c r="D4453" s="1" t="s">
        <v>403</v>
      </c>
      <c r="E4453" s="1" t="str">
        <f t="shared" si="484"/>
        <v>Submitted</v>
      </c>
      <c r="F4453" s="1" t="s">
        <v>35</v>
      </c>
      <c r="G4453" s="1">
        <v>35</v>
      </c>
      <c r="H4453" s="1" t="s">
        <v>36</v>
      </c>
      <c r="I4453" s="1" t="s">
        <v>48</v>
      </c>
      <c r="J4453" s="1" t="s">
        <v>49</v>
      </c>
      <c r="K4453" s="4">
        <v>727087</v>
      </c>
      <c r="L4453" s="4" t="str">
        <f t="shared" si="485"/>
        <v>Submitted</v>
      </c>
      <c r="M4453" s="1">
        <v>609</v>
      </c>
      <c r="N4453" s="1" t="str">
        <f t="shared" si="486"/>
        <v>low_risk</v>
      </c>
      <c r="O4453" s="1" t="str">
        <f t="shared" si="487"/>
        <v>Excellent</v>
      </c>
      <c r="P4453" s="1" t="str">
        <f t="shared" si="488"/>
        <v>Submitted</v>
      </c>
      <c r="Q4453" s="1" t="str">
        <f t="shared" si="489"/>
        <v>Valid</v>
      </c>
      <c r="R4453" s="1" t="s">
        <v>6</v>
      </c>
      <c r="S4453" s="4">
        <v>2192165</v>
      </c>
      <c r="T4453" s="1">
        <v>15.88</v>
      </c>
      <c r="U4453" s="1">
        <v>12</v>
      </c>
      <c r="V4453" s="1">
        <v>182680.42</v>
      </c>
      <c r="W4453" s="4">
        <f t="shared" si="490"/>
        <v>2901082.2960755173</v>
      </c>
      <c r="X4453" s="1" t="s">
        <v>59</v>
      </c>
      <c r="Y4453" s="1" t="s">
        <v>60</v>
      </c>
      <c r="Z4453" s="8">
        <v>49915</v>
      </c>
      <c r="AA4453" s="8" t="str">
        <f>TEXT(Table2[[#This Row],[Application_Date]],"yyy")</f>
        <v>2036</v>
      </c>
      <c r="AB4453" s="8" t="str">
        <f>TEXT(Table2[[#This Row],[Application_Date]],"mmmm")</f>
        <v>August</v>
      </c>
      <c r="AC4453" s="1" t="s">
        <v>41</v>
      </c>
      <c r="AD4453" s="1" t="s">
        <v>30</v>
      </c>
      <c r="AE4453" s="1" t="s">
        <v>31</v>
      </c>
    </row>
    <row r="4454" spans="1:31" x14ac:dyDescent="0.25">
      <c r="A4454" s="1" t="s">
        <v>9048</v>
      </c>
      <c r="B4454" s="1" t="str">
        <f>IF(COUNTIF($A$2:A4454,A4454)&gt;1,"Duplicate","Unique")</f>
        <v>Unique</v>
      </c>
      <c r="C4454" s="1" t="s">
        <v>9049</v>
      </c>
      <c r="D4454" s="1" t="s">
        <v>55</v>
      </c>
      <c r="E4454" s="1" t="str">
        <f t="shared" si="484"/>
        <v>Submitted</v>
      </c>
      <c r="F4454" s="1" t="s">
        <v>47</v>
      </c>
      <c r="G4454" s="1">
        <v>21</v>
      </c>
      <c r="H4454" s="1" t="s">
        <v>36</v>
      </c>
      <c r="I4454" s="1" t="s">
        <v>48</v>
      </c>
      <c r="J4454" s="1" t="s">
        <v>49</v>
      </c>
      <c r="K4454" s="4">
        <v>2221699</v>
      </c>
      <c r="L4454" s="4" t="str">
        <f t="shared" si="485"/>
        <v>Submitted</v>
      </c>
      <c r="M4454" s="1">
        <v>835</v>
      </c>
      <c r="N4454" s="1" t="str">
        <f t="shared" si="486"/>
        <v>medium_risk</v>
      </c>
      <c r="O4454" s="1" t="str">
        <f t="shared" si="487"/>
        <v>Excellent</v>
      </c>
      <c r="P4454" s="1" t="str">
        <f t="shared" si="488"/>
        <v>Submitted</v>
      </c>
      <c r="Q4454" s="1" t="str">
        <f t="shared" si="489"/>
        <v>Valid</v>
      </c>
      <c r="R4454" s="1" t="s">
        <v>70</v>
      </c>
      <c r="S4454" s="4">
        <v>375060</v>
      </c>
      <c r="T4454" s="1">
        <v>16.63</v>
      </c>
      <c r="U4454" s="1">
        <v>60</v>
      </c>
      <c r="V4454" s="1">
        <v>6251</v>
      </c>
      <c r="W4454" s="4">
        <f t="shared" si="490"/>
        <v>519770.64999999997</v>
      </c>
      <c r="X4454" s="1" t="s">
        <v>28</v>
      </c>
      <c r="Y4454" s="1" t="s">
        <v>29</v>
      </c>
      <c r="Z4454" s="8">
        <v>49916</v>
      </c>
      <c r="AA4454" s="8" t="str">
        <f>TEXT(Table2[[#This Row],[Application_Date]],"yyy")</f>
        <v>2036</v>
      </c>
      <c r="AB4454" s="8" t="str">
        <f>TEXT(Table2[[#This Row],[Application_Date]],"mmmm")</f>
        <v>August</v>
      </c>
      <c r="AC4454" s="1" t="s">
        <v>61</v>
      </c>
      <c r="AD4454" s="1" t="s">
        <v>42</v>
      </c>
      <c r="AE4454" s="1" t="s">
        <v>62</v>
      </c>
    </row>
    <row r="4455" spans="1:31" x14ac:dyDescent="0.25">
      <c r="A4455" s="1" t="s">
        <v>9050</v>
      </c>
      <c r="B4455" s="1" t="str">
        <f>IF(COUNTIF($A$2:A4455,A4455)&gt;1,"Duplicate","Unique")</f>
        <v>Unique</v>
      </c>
      <c r="C4455" s="1" t="s">
        <v>9051</v>
      </c>
      <c r="D4455" s="1" t="s">
        <v>229</v>
      </c>
      <c r="E4455" s="1" t="str">
        <f t="shared" si="484"/>
        <v>Submitted</v>
      </c>
      <c r="F4455" s="1" t="s">
        <v>47</v>
      </c>
      <c r="G4455" s="1">
        <v>62</v>
      </c>
      <c r="H4455" s="1" t="s">
        <v>24</v>
      </c>
      <c r="I4455" s="1" t="s">
        <v>48</v>
      </c>
      <c r="J4455" s="1" t="s">
        <v>37</v>
      </c>
      <c r="K4455" s="4">
        <v>1300508</v>
      </c>
      <c r="L4455" s="4" t="str">
        <f t="shared" si="485"/>
        <v>Submitted</v>
      </c>
      <c r="M4455" s="1">
        <v>528</v>
      </c>
      <c r="N4455" s="1" t="str">
        <f t="shared" si="486"/>
        <v>High_risk</v>
      </c>
      <c r="O4455" s="1" t="str">
        <f t="shared" si="487"/>
        <v>Excellent</v>
      </c>
      <c r="P4455" s="1" t="str">
        <f t="shared" si="488"/>
        <v>Submitted</v>
      </c>
      <c r="Q4455" s="1" t="str">
        <f t="shared" si="489"/>
        <v>Valid</v>
      </c>
      <c r="R4455" s="1" t="s">
        <v>27</v>
      </c>
      <c r="S4455" s="4">
        <v>4441739</v>
      </c>
      <c r="T4455" s="1">
        <v>10.07</v>
      </c>
      <c r="U4455" s="1">
        <v>60</v>
      </c>
      <c r="V4455" s="1">
        <v>74028.98</v>
      </c>
      <c r="W4455" s="4">
        <f t="shared" si="490"/>
        <v>3727359.3108333345</v>
      </c>
      <c r="X4455" s="1" t="s">
        <v>39</v>
      </c>
      <c r="Y4455" s="1" t="s">
        <v>40</v>
      </c>
      <c r="Z4455" s="8">
        <v>49917</v>
      </c>
      <c r="AA4455" s="8" t="str">
        <f>TEXT(Table2[[#This Row],[Application_Date]],"yyy")</f>
        <v>2036</v>
      </c>
      <c r="AB4455" s="8" t="str">
        <f>TEXT(Table2[[#This Row],[Application_Date]],"mmmm")</f>
        <v>August</v>
      </c>
      <c r="AC4455" s="1" t="s">
        <v>61</v>
      </c>
      <c r="AD4455" s="1" t="s">
        <v>42</v>
      </c>
      <c r="AE4455" s="1" t="s">
        <v>66</v>
      </c>
    </row>
    <row r="4456" spans="1:31" x14ac:dyDescent="0.25">
      <c r="A4456" s="1" t="s">
        <v>9052</v>
      </c>
      <c r="B4456" s="1" t="str">
        <f>IF(COUNTIF($A$2:A4456,A4456)&gt;1,"Duplicate","Unique")</f>
        <v>Unique</v>
      </c>
      <c r="C4456" s="1" t="s">
        <v>9053</v>
      </c>
      <c r="D4456" s="1" t="s">
        <v>234</v>
      </c>
      <c r="E4456" s="1" t="str">
        <f t="shared" si="484"/>
        <v>Submitted</v>
      </c>
      <c r="F4456" s="1" t="s">
        <v>47</v>
      </c>
      <c r="G4456" s="1">
        <v>26</v>
      </c>
      <c r="H4456" s="1" t="s">
        <v>36</v>
      </c>
      <c r="I4456" s="1" t="s">
        <v>48</v>
      </c>
      <c r="J4456" s="1" t="s">
        <v>37</v>
      </c>
      <c r="K4456" s="4">
        <v>1615737</v>
      </c>
      <c r="L4456" s="4" t="str">
        <f t="shared" si="485"/>
        <v>Submitted</v>
      </c>
      <c r="M4456" s="1">
        <v>706</v>
      </c>
      <c r="N4456" s="1" t="str">
        <f t="shared" si="486"/>
        <v>low_risk</v>
      </c>
      <c r="O4456" s="1" t="str">
        <f t="shared" si="487"/>
        <v>Excellent</v>
      </c>
      <c r="P4456" s="1" t="str">
        <f t="shared" si="488"/>
        <v>Submitted</v>
      </c>
      <c r="Q4456" s="1" t="str">
        <f t="shared" si="489"/>
        <v>Valid</v>
      </c>
      <c r="R4456" s="1" t="s">
        <v>27</v>
      </c>
      <c r="S4456" s="4">
        <v>3874304</v>
      </c>
      <c r="T4456" s="1">
        <v>13.29</v>
      </c>
      <c r="U4456" s="1">
        <v>24</v>
      </c>
      <c r="V4456" s="1">
        <v>161429.32999999999</v>
      </c>
      <c r="W4456" s="4">
        <f t="shared" si="490"/>
        <v>4290791.752797327</v>
      </c>
      <c r="X4456" s="1" t="s">
        <v>85</v>
      </c>
      <c r="Y4456" s="1" t="s">
        <v>86</v>
      </c>
      <c r="Z4456" s="8">
        <v>49918</v>
      </c>
      <c r="AA4456" s="8" t="str">
        <f>TEXT(Table2[[#This Row],[Application_Date]],"yyy")</f>
        <v>2036</v>
      </c>
      <c r="AB4456" s="8" t="str">
        <f>TEXT(Table2[[#This Row],[Application_Date]],"mmmm")</f>
        <v>August</v>
      </c>
      <c r="AC4456" s="1" t="s">
        <v>52</v>
      </c>
      <c r="AD4456" s="1" t="s">
        <v>30</v>
      </c>
      <c r="AE4456" s="1" t="s">
        <v>43</v>
      </c>
    </row>
    <row r="4457" spans="1:31" x14ac:dyDescent="0.25">
      <c r="A4457" s="1" t="s">
        <v>9054</v>
      </c>
      <c r="B4457" s="1" t="str">
        <f>IF(COUNTIF($A$2:A4457,A4457)&gt;1,"Duplicate","Unique")</f>
        <v>Unique</v>
      </c>
      <c r="C4457" s="1" t="s">
        <v>9055</v>
      </c>
      <c r="D4457" s="1" t="s">
        <v>325</v>
      </c>
      <c r="E4457" s="1" t="str">
        <f t="shared" si="484"/>
        <v>Submitted</v>
      </c>
      <c r="F4457" s="1" t="s">
        <v>47</v>
      </c>
      <c r="G4457" s="1">
        <v>57</v>
      </c>
      <c r="H4457" s="1" t="s">
        <v>36</v>
      </c>
      <c r="I4457" s="1" t="s">
        <v>48</v>
      </c>
      <c r="J4457" s="1" t="s">
        <v>70</v>
      </c>
      <c r="K4457" s="4">
        <v>1680619</v>
      </c>
      <c r="L4457" s="4" t="str">
        <f t="shared" si="485"/>
        <v>Submitted</v>
      </c>
      <c r="M4457" s="1">
        <v>637</v>
      </c>
      <c r="N4457" s="1" t="str">
        <f t="shared" si="486"/>
        <v>low_risk</v>
      </c>
      <c r="O4457" s="1" t="str">
        <f t="shared" si="487"/>
        <v>Excellent</v>
      </c>
      <c r="P4457" s="1" t="str">
        <f t="shared" si="488"/>
        <v>Submitted</v>
      </c>
      <c r="Q4457" s="1" t="str">
        <f t="shared" si="489"/>
        <v>Valid</v>
      </c>
      <c r="R4457" s="1" t="s">
        <v>6</v>
      </c>
      <c r="S4457" s="4">
        <v>2469277</v>
      </c>
      <c r="T4457" s="1">
        <v>14.2</v>
      </c>
      <c r="U4457" s="1">
        <v>180</v>
      </c>
      <c r="V4457" s="1">
        <v>13718.21</v>
      </c>
      <c r="W4457" s="4">
        <f t="shared" si="490"/>
        <v>2921977.7833333332</v>
      </c>
      <c r="X4457" s="1" t="s">
        <v>39</v>
      </c>
      <c r="Y4457" s="1" t="s">
        <v>40</v>
      </c>
      <c r="Z4457" s="8">
        <v>49919</v>
      </c>
      <c r="AA4457" s="8" t="str">
        <f>TEXT(Table2[[#This Row],[Application_Date]],"yyy")</f>
        <v>2036</v>
      </c>
      <c r="AB4457" s="8" t="str">
        <f>TEXT(Table2[[#This Row],[Application_Date]],"mmmm")</f>
        <v>September</v>
      </c>
      <c r="AC4457" s="1" t="s">
        <v>61</v>
      </c>
      <c r="AD4457" s="1" t="s">
        <v>42</v>
      </c>
      <c r="AE4457" s="1" t="s">
        <v>43</v>
      </c>
    </row>
    <row r="4458" spans="1:31" x14ac:dyDescent="0.25">
      <c r="A4458" s="1" t="s">
        <v>9056</v>
      </c>
      <c r="B4458" s="1" t="str">
        <f>IF(COUNTIF($A$2:A4458,A4458)&gt;1,"Duplicate","Unique")</f>
        <v>Unique</v>
      </c>
      <c r="C4458" s="1" t="s">
        <v>9057</v>
      </c>
      <c r="D4458" s="1" t="s">
        <v>124</v>
      </c>
      <c r="E4458" s="1" t="str">
        <f t="shared" si="484"/>
        <v>Submitted</v>
      </c>
      <c r="F4458" s="1" t="s">
        <v>35</v>
      </c>
      <c r="G4458" s="1">
        <v>40</v>
      </c>
      <c r="H4458" s="1" t="s">
        <v>24</v>
      </c>
      <c r="I4458" s="1" t="s">
        <v>48</v>
      </c>
      <c r="J4458" s="1" t="s">
        <v>37</v>
      </c>
      <c r="K4458" s="4">
        <v>2213149</v>
      </c>
      <c r="L4458" s="4" t="str">
        <f t="shared" si="485"/>
        <v>Submitted</v>
      </c>
      <c r="M4458" s="1">
        <v>653</v>
      </c>
      <c r="N4458" s="1" t="str">
        <f t="shared" si="486"/>
        <v>low_risk</v>
      </c>
      <c r="O4458" s="1" t="str">
        <f t="shared" si="487"/>
        <v>Excellent</v>
      </c>
      <c r="P4458" s="1" t="str">
        <f t="shared" si="488"/>
        <v>Submitted</v>
      </c>
      <c r="Q4458" s="1" t="str">
        <f t="shared" si="489"/>
        <v>Valid</v>
      </c>
      <c r="R4458" s="1" t="s">
        <v>27</v>
      </c>
      <c r="S4458" s="4">
        <v>341271</v>
      </c>
      <c r="T4458" s="1">
        <v>16.77</v>
      </c>
      <c r="U4458" s="1">
        <v>180</v>
      </c>
      <c r="V4458" s="1">
        <v>1895.95</v>
      </c>
      <c r="W4458" s="4">
        <f t="shared" si="490"/>
        <v>476926.22249999997</v>
      </c>
      <c r="X4458" s="1" t="s">
        <v>95</v>
      </c>
      <c r="Y4458" s="1" t="s">
        <v>96</v>
      </c>
      <c r="Z4458" s="8">
        <v>49920</v>
      </c>
      <c r="AA4458" s="8" t="str">
        <f>TEXT(Table2[[#This Row],[Application_Date]],"yyy")</f>
        <v>2036</v>
      </c>
      <c r="AB4458" s="8" t="str">
        <f>TEXT(Table2[[#This Row],[Application_Date]],"mmmm")</f>
        <v>September</v>
      </c>
      <c r="AC4458" s="1" t="s">
        <v>61</v>
      </c>
      <c r="AD4458" s="1" t="s">
        <v>30</v>
      </c>
      <c r="AE4458" s="1" t="s">
        <v>43</v>
      </c>
    </row>
    <row r="4459" spans="1:31" x14ac:dyDescent="0.25">
      <c r="A4459" s="1" t="s">
        <v>9058</v>
      </c>
      <c r="B4459" s="1" t="str">
        <f>IF(COUNTIF($A$2:A4459,A4459)&gt;1,"Duplicate","Unique")</f>
        <v>Unique</v>
      </c>
      <c r="C4459" s="1" t="s">
        <v>9059</v>
      </c>
      <c r="D4459" s="1" t="s">
        <v>145</v>
      </c>
      <c r="E4459" s="1" t="str">
        <f t="shared" si="484"/>
        <v>Submitted</v>
      </c>
      <c r="F4459" s="1" t="s">
        <v>47</v>
      </c>
      <c r="G4459" s="1">
        <v>52</v>
      </c>
      <c r="H4459" s="1" t="s">
        <v>36</v>
      </c>
      <c r="I4459" s="1" t="s">
        <v>25</v>
      </c>
      <c r="J4459" s="1" t="s">
        <v>37</v>
      </c>
      <c r="K4459" s="4">
        <v>2481833</v>
      </c>
      <c r="L4459" s="4" t="str">
        <f t="shared" si="485"/>
        <v>Submitted</v>
      </c>
      <c r="M4459" s="1">
        <v>462</v>
      </c>
      <c r="N4459" s="1" t="str">
        <f t="shared" si="486"/>
        <v>High_risk</v>
      </c>
      <c r="O4459" s="1" t="str">
        <f t="shared" si="487"/>
        <v>Excellent</v>
      </c>
      <c r="P4459" s="1" t="str">
        <f t="shared" si="488"/>
        <v>Submitted</v>
      </c>
      <c r="Q4459" s="1" t="str">
        <f t="shared" si="489"/>
        <v>Valid</v>
      </c>
      <c r="R4459" s="1" t="s">
        <v>38</v>
      </c>
      <c r="S4459" s="4">
        <v>4766092</v>
      </c>
      <c r="T4459" s="1">
        <v>12.46</v>
      </c>
      <c r="U4459" s="1">
        <v>36</v>
      </c>
      <c r="V4459" s="1">
        <v>132391.44</v>
      </c>
      <c r="W4459" s="4">
        <f t="shared" si="490"/>
        <v>4948792.1933696903</v>
      </c>
      <c r="X4459" s="1" t="s">
        <v>95</v>
      </c>
      <c r="Y4459" s="1" t="s">
        <v>96</v>
      </c>
      <c r="Z4459" s="8">
        <v>49921</v>
      </c>
      <c r="AA4459" s="8" t="str">
        <f>TEXT(Table2[[#This Row],[Application_Date]],"yyy")</f>
        <v>2036</v>
      </c>
      <c r="AB4459" s="8" t="str">
        <f>TEXT(Table2[[#This Row],[Application_Date]],"mmmm")</f>
        <v>September</v>
      </c>
      <c r="AC4459" s="1" t="s">
        <v>61</v>
      </c>
      <c r="AD4459" s="1" t="s">
        <v>42</v>
      </c>
      <c r="AE4459" s="1" t="s">
        <v>31</v>
      </c>
    </row>
    <row r="4460" spans="1:31" x14ac:dyDescent="0.25">
      <c r="A4460" s="1" t="s">
        <v>9060</v>
      </c>
      <c r="B4460" s="1" t="str">
        <f>IF(COUNTIF($A$2:A4460,A4460)&gt;1,"Duplicate","Unique")</f>
        <v>Unique</v>
      </c>
      <c r="C4460" s="1" t="s">
        <v>9061</v>
      </c>
      <c r="D4460" s="1" t="s">
        <v>249</v>
      </c>
      <c r="E4460" s="1" t="str">
        <f t="shared" si="484"/>
        <v>Submitted</v>
      </c>
      <c r="F4460" s="1" t="s">
        <v>35</v>
      </c>
      <c r="G4460" s="1">
        <v>32</v>
      </c>
      <c r="H4460" s="1" t="s">
        <v>36</v>
      </c>
      <c r="I4460" s="1" t="s">
        <v>25</v>
      </c>
      <c r="J4460" s="1" t="s">
        <v>49</v>
      </c>
      <c r="K4460" s="4">
        <v>1424688</v>
      </c>
      <c r="L4460" s="4" t="str">
        <f t="shared" si="485"/>
        <v>Submitted</v>
      </c>
      <c r="M4460" s="1">
        <v>950</v>
      </c>
      <c r="N4460" s="1" t="str">
        <f t="shared" si="486"/>
        <v>medium_risk</v>
      </c>
      <c r="O4460" s="1" t="str">
        <f t="shared" si="487"/>
        <v>Excellent</v>
      </c>
      <c r="P4460" s="1" t="str">
        <f t="shared" si="488"/>
        <v>Submitted</v>
      </c>
      <c r="Q4460" s="1" t="str">
        <f t="shared" si="489"/>
        <v>Invalid</v>
      </c>
      <c r="R4460" s="1" t="s">
        <v>70</v>
      </c>
      <c r="S4460" s="4">
        <v>4511705</v>
      </c>
      <c r="T4460" s="1">
        <v>18.37</v>
      </c>
      <c r="U4460" s="1">
        <v>60</v>
      </c>
      <c r="V4460" s="1">
        <v>75195.08</v>
      </c>
      <c r="W4460" s="4">
        <f t="shared" si="490"/>
        <v>6906668.4041666677</v>
      </c>
      <c r="X4460" s="1" t="s">
        <v>85</v>
      </c>
      <c r="Y4460" s="1" t="s">
        <v>86</v>
      </c>
      <c r="Z4460" s="8">
        <v>49922</v>
      </c>
      <c r="AA4460" s="8" t="str">
        <f>TEXT(Table2[[#This Row],[Application_Date]],"yyy")</f>
        <v>2036</v>
      </c>
      <c r="AB4460" s="8" t="str">
        <f>TEXT(Table2[[#This Row],[Application_Date]],"mmmm")</f>
        <v>September</v>
      </c>
      <c r="AC4460" s="1" t="s">
        <v>52</v>
      </c>
      <c r="AD4460" s="1" t="s">
        <v>30</v>
      </c>
      <c r="AE4460" s="1" t="s">
        <v>31</v>
      </c>
    </row>
    <row r="4461" spans="1:31" x14ac:dyDescent="0.25">
      <c r="A4461" s="1" t="s">
        <v>9062</v>
      </c>
      <c r="B4461" s="1" t="str">
        <f>IF(COUNTIF($A$2:A4461,A4461)&gt;1,"Duplicate","Unique")</f>
        <v>Unique</v>
      </c>
      <c r="C4461" s="1" t="s">
        <v>9063</v>
      </c>
      <c r="D4461" s="1" t="s">
        <v>75</v>
      </c>
      <c r="E4461" s="1" t="str">
        <f t="shared" si="484"/>
        <v>Submitted</v>
      </c>
      <c r="F4461" s="1" t="s">
        <v>47</v>
      </c>
      <c r="G4461" s="1">
        <v>65</v>
      </c>
      <c r="H4461" s="1" t="s">
        <v>24</v>
      </c>
      <c r="I4461" s="1" t="s">
        <v>25</v>
      </c>
      <c r="J4461" s="1" t="s">
        <v>26</v>
      </c>
      <c r="K4461" s="4">
        <v>1725709</v>
      </c>
      <c r="L4461" s="4" t="str">
        <f t="shared" si="485"/>
        <v>Submitted</v>
      </c>
      <c r="M4461" s="1">
        <v>610</v>
      </c>
      <c r="N4461" s="1" t="str">
        <f t="shared" si="486"/>
        <v>low_risk</v>
      </c>
      <c r="O4461" s="1" t="str">
        <f t="shared" si="487"/>
        <v>Excellent</v>
      </c>
      <c r="P4461" s="1" t="str">
        <f t="shared" si="488"/>
        <v>Submitted</v>
      </c>
      <c r="Q4461" s="1" t="str">
        <f t="shared" si="489"/>
        <v>Valid</v>
      </c>
      <c r="R4461" s="1" t="s">
        <v>27</v>
      </c>
      <c r="S4461" s="4">
        <v>318992</v>
      </c>
      <c r="T4461" s="1">
        <v>17.04</v>
      </c>
      <c r="U4461" s="1">
        <v>36</v>
      </c>
      <c r="V4461" s="1">
        <v>8860.89</v>
      </c>
      <c r="W4461" s="4">
        <f t="shared" si="490"/>
        <v>452968.64000000682</v>
      </c>
      <c r="X4461" s="1" t="s">
        <v>59</v>
      </c>
      <c r="Y4461" s="1" t="s">
        <v>60</v>
      </c>
      <c r="Z4461" s="8">
        <v>49923</v>
      </c>
      <c r="AA4461" s="8" t="str">
        <f>TEXT(Table2[[#This Row],[Application_Date]],"yyy")</f>
        <v>2036</v>
      </c>
      <c r="AB4461" s="8" t="str">
        <f>TEXT(Table2[[#This Row],[Application_Date]],"mmmm")</f>
        <v>September</v>
      </c>
      <c r="AC4461" s="1" t="s">
        <v>61</v>
      </c>
      <c r="AD4461" s="1" t="s">
        <v>42</v>
      </c>
      <c r="AE4461" s="1" t="s">
        <v>43</v>
      </c>
    </row>
    <row r="4462" spans="1:31" x14ac:dyDescent="0.25">
      <c r="A4462" s="1" t="s">
        <v>9064</v>
      </c>
      <c r="B4462" s="1" t="str">
        <f>IF(COUNTIF($A$2:A4462,A4462)&gt;1,"Duplicate","Unique")</f>
        <v>Unique</v>
      </c>
      <c r="C4462" s="1" t="s">
        <v>9065</v>
      </c>
      <c r="D4462" s="1" t="s">
        <v>177</v>
      </c>
      <c r="E4462" s="1" t="str">
        <f t="shared" si="484"/>
        <v>Submitted</v>
      </c>
      <c r="F4462" s="1" t="s">
        <v>47</v>
      </c>
      <c r="G4462" s="1">
        <v>22</v>
      </c>
      <c r="H4462" s="1" t="s">
        <v>36</v>
      </c>
      <c r="I4462" s="1" t="s">
        <v>25</v>
      </c>
      <c r="J4462" s="1" t="s">
        <v>37</v>
      </c>
      <c r="K4462" s="4">
        <v>1664969</v>
      </c>
      <c r="L4462" s="4" t="str">
        <f t="shared" si="485"/>
        <v>Submitted</v>
      </c>
      <c r="M4462" s="1">
        <v>305</v>
      </c>
      <c r="N4462" s="1" t="str">
        <f t="shared" si="486"/>
        <v>High_risk</v>
      </c>
      <c r="O4462" s="1" t="str">
        <f t="shared" si="487"/>
        <v>Excellent</v>
      </c>
      <c r="P4462" s="1" t="str">
        <f t="shared" si="488"/>
        <v>Submitted</v>
      </c>
      <c r="Q4462" s="1" t="str">
        <f t="shared" si="489"/>
        <v>Valid</v>
      </c>
      <c r="R4462" s="1" t="s">
        <v>38</v>
      </c>
      <c r="S4462" s="4">
        <v>3021621</v>
      </c>
      <c r="T4462" s="1">
        <v>15.04</v>
      </c>
      <c r="U4462" s="1">
        <v>24</v>
      </c>
      <c r="V4462" s="1">
        <v>125900.88</v>
      </c>
      <c r="W4462" s="4">
        <f t="shared" si="490"/>
        <v>3787098.3328972156</v>
      </c>
      <c r="X4462" s="1" t="s">
        <v>59</v>
      </c>
      <c r="Y4462" s="1" t="s">
        <v>60</v>
      </c>
      <c r="Z4462" s="8">
        <v>49924</v>
      </c>
      <c r="AA4462" s="8" t="str">
        <f>TEXT(Table2[[#This Row],[Application_Date]],"yyy")</f>
        <v>2036</v>
      </c>
      <c r="AB4462" s="8" t="str">
        <f>TEXT(Table2[[#This Row],[Application_Date]],"mmmm")</f>
        <v>September</v>
      </c>
      <c r="AC4462" s="1" t="s">
        <v>61</v>
      </c>
      <c r="AD4462" s="1" t="s">
        <v>30</v>
      </c>
      <c r="AE4462" s="1" t="s">
        <v>31</v>
      </c>
    </row>
    <row r="4463" spans="1:31" x14ac:dyDescent="0.25">
      <c r="A4463" s="1" t="s">
        <v>9066</v>
      </c>
      <c r="B4463" s="1" t="str">
        <f>IF(COUNTIF($A$2:A4463,A4463)&gt;1,"Duplicate","Unique")</f>
        <v>Unique</v>
      </c>
      <c r="C4463" s="1" t="s">
        <v>9067</v>
      </c>
      <c r="D4463" s="1" t="s">
        <v>207</v>
      </c>
      <c r="E4463" s="1" t="str">
        <f t="shared" si="484"/>
        <v>Submitted</v>
      </c>
      <c r="F4463" s="1" t="s">
        <v>47</v>
      </c>
      <c r="G4463" s="1">
        <v>30</v>
      </c>
      <c r="H4463" s="1" t="s">
        <v>36</v>
      </c>
      <c r="I4463" s="1" t="s">
        <v>48</v>
      </c>
      <c r="J4463" s="1" t="s">
        <v>70</v>
      </c>
      <c r="K4463" s="4">
        <v>798124</v>
      </c>
      <c r="L4463" s="4" t="str">
        <f t="shared" si="485"/>
        <v>Submitted</v>
      </c>
      <c r="M4463" s="1">
        <v>830</v>
      </c>
      <c r="N4463" s="1" t="str">
        <f t="shared" si="486"/>
        <v>medium_risk</v>
      </c>
      <c r="O4463" s="1" t="str">
        <f t="shared" si="487"/>
        <v>Excellent</v>
      </c>
      <c r="P4463" s="1" t="str">
        <f t="shared" si="488"/>
        <v>Submitted</v>
      </c>
      <c r="Q4463" s="1" t="str">
        <f t="shared" si="489"/>
        <v>Valid</v>
      </c>
      <c r="R4463" s="1" t="s">
        <v>82</v>
      </c>
      <c r="S4463" s="4">
        <v>900469</v>
      </c>
      <c r="T4463" s="1">
        <v>17.829999999999998</v>
      </c>
      <c r="U4463" s="1">
        <v>120</v>
      </c>
      <c r="V4463" s="1">
        <v>7503.91</v>
      </c>
      <c r="W4463" s="4">
        <f t="shared" si="490"/>
        <v>1337946.8558333332</v>
      </c>
      <c r="X4463" s="1" t="s">
        <v>95</v>
      </c>
      <c r="Y4463" s="1" t="s">
        <v>96</v>
      </c>
      <c r="Z4463" s="8">
        <v>49925</v>
      </c>
      <c r="AA4463" s="8" t="str">
        <f>TEXT(Table2[[#This Row],[Application_Date]],"yyy")</f>
        <v>2036</v>
      </c>
      <c r="AB4463" s="8" t="str">
        <f>TEXT(Table2[[#This Row],[Application_Date]],"mmmm")</f>
        <v>September</v>
      </c>
      <c r="AC4463" s="1" t="s">
        <v>61</v>
      </c>
      <c r="AD4463" s="1" t="s">
        <v>42</v>
      </c>
      <c r="AE4463" s="1" t="s">
        <v>62</v>
      </c>
    </row>
    <row r="4464" spans="1:31" x14ac:dyDescent="0.25">
      <c r="A4464" s="1" t="s">
        <v>9068</v>
      </c>
      <c r="B4464" s="1" t="str">
        <f>IF(COUNTIF($A$2:A4464,A4464)&gt;1,"Duplicate","Unique")</f>
        <v>Unique</v>
      </c>
      <c r="C4464" s="1" t="s">
        <v>9069</v>
      </c>
      <c r="D4464" s="1" t="s">
        <v>314</v>
      </c>
      <c r="E4464" s="1" t="str">
        <f t="shared" si="484"/>
        <v>Submitted</v>
      </c>
      <c r="F4464" s="1" t="s">
        <v>47</v>
      </c>
      <c r="G4464" s="1">
        <v>40</v>
      </c>
      <c r="H4464" s="1" t="s">
        <v>36</v>
      </c>
      <c r="I4464" s="1" t="s">
        <v>25</v>
      </c>
      <c r="J4464" s="1" t="s">
        <v>49</v>
      </c>
      <c r="K4464" s="4">
        <v>371760</v>
      </c>
      <c r="L4464" s="4" t="str">
        <f t="shared" si="485"/>
        <v>Submitted</v>
      </c>
      <c r="M4464" s="1">
        <v>447</v>
      </c>
      <c r="N4464" s="1" t="str">
        <f t="shared" si="486"/>
        <v>High_risk</v>
      </c>
      <c r="O4464" s="1" t="str">
        <f t="shared" si="487"/>
        <v>Excellent</v>
      </c>
      <c r="P4464" s="1" t="str">
        <f t="shared" si="488"/>
        <v>Submitted</v>
      </c>
      <c r="Q4464" s="1" t="str">
        <f t="shared" si="489"/>
        <v>Valid</v>
      </c>
      <c r="R4464" s="1" t="s">
        <v>82</v>
      </c>
      <c r="S4464" s="4">
        <v>2185420</v>
      </c>
      <c r="T4464" s="1">
        <v>16.03</v>
      </c>
      <c r="U4464" s="1">
        <v>12</v>
      </c>
      <c r="V4464" s="1">
        <v>182118.33</v>
      </c>
      <c r="W4464" s="4">
        <f t="shared" si="490"/>
        <v>2919467.5460764356</v>
      </c>
      <c r="X4464" s="1" t="s">
        <v>39</v>
      </c>
      <c r="Y4464" s="1" t="s">
        <v>40</v>
      </c>
      <c r="Z4464" s="8">
        <v>49926</v>
      </c>
      <c r="AA4464" s="8" t="str">
        <f>TEXT(Table2[[#This Row],[Application_Date]],"yyy")</f>
        <v>2036</v>
      </c>
      <c r="AB4464" s="8" t="str">
        <f>TEXT(Table2[[#This Row],[Application_Date]],"mmmm")</f>
        <v>September</v>
      </c>
      <c r="AC4464" s="1" t="s">
        <v>61</v>
      </c>
      <c r="AD4464" s="1" t="s">
        <v>42</v>
      </c>
      <c r="AE4464" s="1" t="s">
        <v>62</v>
      </c>
    </row>
    <row r="4465" spans="1:31" x14ac:dyDescent="0.25">
      <c r="A4465" s="1" t="s">
        <v>9070</v>
      </c>
      <c r="B4465" s="1" t="str">
        <f>IF(COUNTIF($A$2:A4465,A4465)&gt;1,"Duplicate","Unique")</f>
        <v>Unique</v>
      </c>
      <c r="C4465" s="1" t="s">
        <v>9071</v>
      </c>
      <c r="D4465" s="1" t="s">
        <v>279</v>
      </c>
      <c r="E4465" s="1" t="str">
        <f t="shared" si="484"/>
        <v>Submitted</v>
      </c>
      <c r="F4465" s="1" t="s">
        <v>35</v>
      </c>
      <c r="G4465" s="1">
        <v>21</v>
      </c>
      <c r="H4465" s="1" t="s">
        <v>24</v>
      </c>
      <c r="I4465" s="1" t="s">
        <v>25</v>
      </c>
      <c r="J4465" s="1" t="s">
        <v>37</v>
      </c>
      <c r="K4465" s="4">
        <v>1288722</v>
      </c>
      <c r="L4465" s="4" t="str">
        <f t="shared" si="485"/>
        <v>Submitted</v>
      </c>
      <c r="M4465" s="1">
        <v>526</v>
      </c>
      <c r="N4465" s="1" t="str">
        <f t="shared" si="486"/>
        <v>High_risk</v>
      </c>
      <c r="O4465" s="1" t="str">
        <f t="shared" si="487"/>
        <v>Excellent</v>
      </c>
      <c r="P4465" s="1" t="str">
        <f t="shared" si="488"/>
        <v>Submitted</v>
      </c>
      <c r="Q4465" s="1" t="str">
        <f t="shared" si="489"/>
        <v>Valid</v>
      </c>
      <c r="R4465" s="1" t="s">
        <v>82</v>
      </c>
      <c r="S4465" s="4">
        <v>2130125</v>
      </c>
      <c r="T4465" s="1">
        <v>15.05</v>
      </c>
      <c r="U4465" s="1">
        <v>120</v>
      </c>
      <c r="V4465" s="1">
        <v>17751.04</v>
      </c>
      <c r="W4465" s="4">
        <f t="shared" si="490"/>
        <v>2671531.7708333335</v>
      </c>
      <c r="X4465" s="1" t="s">
        <v>85</v>
      </c>
      <c r="Y4465" s="1" t="s">
        <v>86</v>
      </c>
      <c r="Z4465" s="8">
        <v>49927</v>
      </c>
      <c r="AA4465" s="8" t="str">
        <f>TEXT(Table2[[#This Row],[Application_Date]],"yyy")</f>
        <v>2036</v>
      </c>
      <c r="AB4465" s="8" t="str">
        <f>TEXT(Table2[[#This Row],[Application_Date]],"mmmm")</f>
        <v>September</v>
      </c>
      <c r="AC4465" s="1" t="s">
        <v>61</v>
      </c>
      <c r="AD4465" s="1" t="s">
        <v>30</v>
      </c>
      <c r="AE4465" s="1" t="s">
        <v>31</v>
      </c>
    </row>
    <row r="4466" spans="1:31" x14ac:dyDescent="0.25">
      <c r="A4466" s="1" t="s">
        <v>9072</v>
      </c>
      <c r="B4466" s="1" t="str">
        <f>IF(COUNTIF($A$2:A4466,A4466)&gt;1,"Duplicate","Unique")</f>
        <v>Unique</v>
      </c>
      <c r="C4466" s="1" t="s">
        <v>9073</v>
      </c>
      <c r="D4466" s="1" t="s">
        <v>217</v>
      </c>
      <c r="E4466" s="1" t="str">
        <f t="shared" si="484"/>
        <v>Submitted</v>
      </c>
      <c r="F4466" s="1" t="s">
        <v>47</v>
      </c>
      <c r="G4466" s="1">
        <v>56</v>
      </c>
      <c r="H4466" s="1" t="s">
        <v>36</v>
      </c>
      <c r="I4466" s="1" t="s">
        <v>25</v>
      </c>
      <c r="J4466" s="1" t="s">
        <v>37</v>
      </c>
      <c r="K4466" s="4">
        <v>546104</v>
      </c>
      <c r="L4466" s="4" t="str">
        <f t="shared" si="485"/>
        <v>Submitted</v>
      </c>
      <c r="M4466" s="1">
        <v>385</v>
      </c>
      <c r="N4466" s="1" t="str">
        <f t="shared" si="486"/>
        <v>High_risk</v>
      </c>
      <c r="O4466" s="1" t="str">
        <f t="shared" si="487"/>
        <v>Excellent</v>
      </c>
      <c r="P4466" s="1" t="str">
        <f t="shared" si="488"/>
        <v>Submitted</v>
      </c>
      <c r="Q4466" s="1" t="str">
        <f t="shared" si="489"/>
        <v>Valid</v>
      </c>
      <c r="R4466" s="1" t="s">
        <v>82</v>
      </c>
      <c r="S4466" s="4">
        <v>1256704</v>
      </c>
      <c r="T4466" s="1">
        <v>11.71</v>
      </c>
      <c r="U4466" s="1">
        <v>60</v>
      </c>
      <c r="V4466" s="1">
        <v>20945.07</v>
      </c>
      <c r="W4466" s="4">
        <f t="shared" si="490"/>
        <v>1226333.6533333336</v>
      </c>
      <c r="X4466" s="1" t="s">
        <v>85</v>
      </c>
      <c r="Y4466" s="1" t="s">
        <v>86</v>
      </c>
      <c r="Z4466" s="8">
        <v>49928</v>
      </c>
      <c r="AA4466" s="8" t="str">
        <f>TEXT(Table2[[#This Row],[Application_Date]],"yyy")</f>
        <v>2036</v>
      </c>
      <c r="AB4466" s="8" t="str">
        <f>TEXT(Table2[[#This Row],[Application_Date]],"mmmm")</f>
        <v>September</v>
      </c>
      <c r="AC4466" s="1" t="s">
        <v>52</v>
      </c>
      <c r="AD4466" s="1" t="s">
        <v>42</v>
      </c>
      <c r="AE4466" s="1" t="s">
        <v>62</v>
      </c>
    </row>
    <row r="4467" spans="1:31" x14ac:dyDescent="0.25">
      <c r="A4467" s="1" t="s">
        <v>9074</v>
      </c>
      <c r="B4467" s="1" t="str">
        <f>IF(COUNTIF($A$2:A4467,A4467)&gt;1,"Duplicate","Unique")</f>
        <v>Unique</v>
      </c>
      <c r="C4467" s="1" t="s">
        <v>9075</v>
      </c>
      <c r="D4467" s="1" t="s">
        <v>23</v>
      </c>
      <c r="E4467" s="1" t="str">
        <f t="shared" si="484"/>
        <v>Submitted</v>
      </c>
      <c r="F4467" s="1" t="s">
        <v>47</v>
      </c>
      <c r="G4467" s="1">
        <v>38</v>
      </c>
      <c r="H4467" s="1" t="s">
        <v>24</v>
      </c>
      <c r="I4467" s="1" t="s">
        <v>25</v>
      </c>
      <c r="J4467" s="1" t="s">
        <v>49</v>
      </c>
      <c r="K4467" s="4">
        <v>604412</v>
      </c>
      <c r="L4467" s="4" t="str">
        <f t="shared" si="485"/>
        <v>Submitted</v>
      </c>
      <c r="M4467" s="1">
        <v>900</v>
      </c>
      <c r="N4467" s="1" t="str">
        <f t="shared" si="486"/>
        <v>medium_risk</v>
      </c>
      <c r="O4467" s="1" t="str">
        <f t="shared" si="487"/>
        <v>Excellent</v>
      </c>
      <c r="P4467" s="1" t="str">
        <f t="shared" si="488"/>
        <v>Submitted</v>
      </c>
      <c r="Q4467" s="1" t="str">
        <f t="shared" si="489"/>
        <v>Valid</v>
      </c>
      <c r="R4467" s="1" t="s">
        <v>82</v>
      </c>
      <c r="S4467" s="4">
        <v>4518019</v>
      </c>
      <c r="T4467" s="1">
        <v>17.2</v>
      </c>
      <c r="U4467" s="1">
        <v>12</v>
      </c>
      <c r="V4467" s="1">
        <v>376501.58</v>
      </c>
      <c r="W4467" s="4">
        <f t="shared" si="490"/>
        <v>6475977.5081015946</v>
      </c>
      <c r="X4467" s="1" t="s">
        <v>59</v>
      </c>
      <c r="Y4467" s="1" t="s">
        <v>60</v>
      </c>
      <c r="Z4467" s="8">
        <v>49929</v>
      </c>
      <c r="AA4467" s="8" t="str">
        <f>TEXT(Table2[[#This Row],[Application_Date]],"yyy")</f>
        <v>2036</v>
      </c>
      <c r="AB4467" s="8" t="str">
        <f>TEXT(Table2[[#This Row],[Application_Date]],"mmmm")</f>
        <v>September</v>
      </c>
      <c r="AC4467" s="1" t="s">
        <v>41</v>
      </c>
      <c r="AD4467" s="1" t="s">
        <v>42</v>
      </c>
      <c r="AE4467" s="1" t="s">
        <v>66</v>
      </c>
    </row>
    <row r="4468" spans="1:31" x14ac:dyDescent="0.25">
      <c r="A4468" s="1" t="s">
        <v>9076</v>
      </c>
      <c r="B4468" s="1" t="str">
        <f>IF(COUNTIF($A$2:A4468,A4468)&gt;1,"Duplicate","Unique")</f>
        <v>Unique</v>
      </c>
      <c r="C4468" s="1" t="s">
        <v>9077</v>
      </c>
      <c r="D4468" s="1" t="s">
        <v>109</v>
      </c>
      <c r="E4468" s="1" t="str">
        <f t="shared" si="484"/>
        <v>Submitted</v>
      </c>
      <c r="F4468" s="1" t="s">
        <v>35</v>
      </c>
      <c r="G4468" s="1">
        <v>46</v>
      </c>
      <c r="H4468" s="1" t="s">
        <v>24</v>
      </c>
      <c r="I4468" s="1" t="s">
        <v>48</v>
      </c>
      <c r="J4468" s="1" t="s">
        <v>26</v>
      </c>
      <c r="K4468" s="4">
        <v>1879361</v>
      </c>
      <c r="L4468" s="4" t="str">
        <f t="shared" si="485"/>
        <v>Submitted</v>
      </c>
      <c r="M4468" s="1">
        <v>368</v>
      </c>
      <c r="N4468" s="1" t="str">
        <f t="shared" si="486"/>
        <v>High_risk</v>
      </c>
      <c r="O4468" s="1" t="str">
        <f t="shared" si="487"/>
        <v>Excellent</v>
      </c>
      <c r="P4468" s="1" t="str">
        <f t="shared" si="488"/>
        <v>Submitted</v>
      </c>
      <c r="Q4468" s="1" t="str">
        <f t="shared" si="489"/>
        <v>Valid</v>
      </c>
      <c r="R4468" s="1" t="s">
        <v>70</v>
      </c>
      <c r="S4468" s="4">
        <v>4660118</v>
      </c>
      <c r="T4468" s="1">
        <v>7.7</v>
      </c>
      <c r="U4468" s="1">
        <v>120</v>
      </c>
      <c r="V4468" s="1">
        <v>38834.32</v>
      </c>
      <c r="W4468" s="4">
        <f t="shared" si="490"/>
        <v>2990242.3833333338</v>
      </c>
      <c r="X4468" s="1" t="s">
        <v>85</v>
      </c>
      <c r="Y4468" s="1" t="s">
        <v>86</v>
      </c>
      <c r="Z4468" s="8">
        <v>49930</v>
      </c>
      <c r="AA4468" s="8" t="str">
        <f>TEXT(Table2[[#This Row],[Application_Date]],"yyy")</f>
        <v>2036</v>
      </c>
      <c r="AB4468" s="8" t="str">
        <f>TEXT(Table2[[#This Row],[Application_Date]],"mmmm")</f>
        <v>September</v>
      </c>
      <c r="AC4468" s="1" t="s">
        <v>52</v>
      </c>
      <c r="AD4468" s="1" t="s">
        <v>42</v>
      </c>
      <c r="AE4468" s="1" t="s">
        <v>31</v>
      </c>
    </row>
    <row r="4469" spans="1:31" x14ac:dyDescent="0.25">
      <c r="A4469" s="1" t="s">
        <v>9078</v>
      </c>
      <c r="B4469" s="1" t="str">
        <f>IF(COUNTIF($A$2:A4469,A4469)&gt;1,"Duplicate","Unique")</f>
        <v>Unique</v>
      </c>
      <c r="C4469" s="1" t="s">
        <v>9079</v>
      </c>
      <c r="D4469" s="1" t="s">
        <v>587</v>
      </c>
      <c r="E4469" s="1" t="str">
        <f t="shared" si="484"/>
        <v>Submitted</v>
      </c>
      <c r="F4469" s="1" t="s">
        <v>35</v>
      </c>
      <c r="G4469" s="1">
        <v>48</v>
      </c>
      <c r="H4469" s="1" t="s">
        <v>24</v>
      </c>
      <c r="I4469" s="1" t="s">
        <v>25</v>
      </c>
      <c r="J4469" s="1" t="s">
        <v>26</v>
      </c>
      <c r="K4469" s="4">
        <v>999871</v>
      </c>
      <c r="L4469" s="4" t="str">
        <f t="shared" si="485"/>
        <v>Submitted</v>
      </c>
      <c r="M4469" s="1">
        <v>760</v>
      </c>
      <c r="N4469" s="1" t="str">
        <f t="shared" si="486"/>
        <v>medium_risk</v>
      </c>
      <c r="O4469" s="1" t="str">
        <f t="shared" si="487"/>
        <v>Excellent</v>
      </c>
      <c r="P4469" s="1" t="str">
        <f t="shared" si="488"/>
        <v>Submitted</v>
      </c>
      <c r="Q4469" s="1" t="str">
        <f t="shared" si="489"/>
        <v>Valid</v>
      </c>
      <c r="R4469" s="1" t="s">
        <v>70</v>
      </c>
      <c r="S4469" s="4">
        <v>2305127</v>
      </c>
      <c r="T4469" s="1">
        <v>12.37</v>
      </c>
      <c r="U4469" s="1">
        <v>36</v>
      </c>
      <c r="V4469" s="1">
        <v>64031.31</v>
      </c>
      <c r="W4469" s="4">
        <f t="shared" si="490"/>
        <v>2376201.749186601</v>
      </c>
      <c r="X4469" s="1" t="s">
        <v>50</v>
      </c>
      <c r="Y4469" s="1" t="s">
        <v>51</v>
      </c>
      <c r="Z4469" s="8">
        <v>49931</v>
      </c>
      <c r="AA4469" s="8" t="str">
        <f>TEXT(Table2[[#This Row],[Application_Date]],"yyy")</f>
        <v>2036</v>
      </c>
      <c r="AB4469" s="8" t="str">
        <f>TEXT(Table2[[#This Row],[Application_Date]],"mmmm")</f>
        <v>September</v>
      </c>
      <c r="AC4469" s="1" t="s">
        <v>61</v>
      </c>
      <c r="AD4469" s="1" t="s">
        <v>42</v>
      </c>
      <c r="AE4469" s="1" t="s">
        <v>43</v>
      </c>
    </row>
    <row r="4470" spans="1:31" x14ac:dyDescent="0.25">
      <c r="A4470" s="1" t="s">
        <v>9080</v>
      </c>
      <c r="B4470" s="1" t="str">
        <f>IF(COUNTIF($A$2:A4470,A4470)&gt;1,"Duplicate","Unique")</f>
        <v>Unique</v>
      </c>
      <c r="C4470" s="1" t="s">
        <v>9081</v>
      </c>
      <c r="D4470" s="1" t="s">
        <v>217</v>
      </c>
      <c r="E4470" s="1" t="str">
        <f t="shared" si="484"/>
        <v>Submitted</v>
      </c>
      <c r="F4470" s="1" t="s">
        <v>47</v>
      </c>
      <c r="G4470" s="1">
        <v>47</v>
      </c>
      <c r="H4470" s="1" t="s">
        <v>36</v>
      </c>
      <c r="I4470" s="1" t="s">
        <v>48</v>
      </c>
      <c r="J4470" s="1" t="s">
        <v>70</v>
      </c>
      <c r="K4470" s="4">
        <v>1830851</v>
      </c>
      <c r="L4470" s="4" t="str">
        <f t="shared" si="485"/>
        <v>Submitted</v>
      </c>
      <c r="M4470" s="1">
        <v>484</v>
      </c>
      <c r="N4470" s="1" t="str">
        <f t="shared" si="486"/>
        <v>High_risk</v>
      </c>
      <c r="O4470" s="1" t="str">
        <f t="shared" si="487"/>
        <v>Excellent</v>
      </c>
      <c r="P4470" s="1" t="str">
        <f t="shared" si="488"/>
        <v>Submitted</v>
      </c>
      <c r="Q4470" s="1" t="str">
        <f t="shared" si="489"/>
        <v>Valid</v>
      </c>
      <c r="R4470" s="1" t="s">
        <v>6</v>
      </c>
      <c r="S4470" s="4">
        <v>3797058</v>
      </c>
      <c r="T4470" s="1">
        <v>12.63</v>
      </c>
      <c r="U4470" s="1">
        <v>60</v>
      </c>
      <c r="V4470" s="1">
        <v>63284.3</v>
      </c>
      <c r="W4470" s="4">
        <f t="shared" si="490"/>
        <v>3996403.5449999999</v>
      </c>
      <c r="X4470" s="1" t="s">
        <v>105</v>
      </c>
      <c r="Y4470" s="1" t="s">
        <v>106</v>
      </c>
      <c r="Z4470" s="8">
        <v>49932</v>
      </c>
      <c r="AA4470" s="8" t="str">
        <f>TEXT(Table2[[#This Row],[Application_Date]],"yyy")</f>
        <v>2036</v>
      </c>
      <c r="AB4470" s="8" t="str">
        <f>TEXT(Table2[[#This Row],[Application_Date]],"mmmm")</f>
        <v>September</v>
      </c>
      <c r="AC4470" s="1" t="s">
        <v>61</v>
      </c>
      <c r="AD4470" s="1" t="s">
        <v>30</v>
      </c>
      <c r="AE4470" s="1" t="s">
        <v>62</v>
      </c>
    </row>
    <row r="4471" spans="1:31" x14ac:dyDescent="0.25">
      <c r="A4471" s="1" t="s">
        <v>9082</v>
      </c>
      <c r="B4471" s="1" t="str">
        <f>IF(COUNTIF($A$2:A4471,A4471)&gt;1,"Duplicate","Unique")</f>
        <v>Unique</v>
      </c>
      <c r="C4471" s="1" t="s">
        <v>9083</v>
      </c>
      <c r="D4471" s="1" t="s">
        <v>163</v>
      </c>
      <c r="E4471" s="1" t="str">
        <f t="shared" si="484"/>
        <v>Submitted</v>
      </c>
      <c r="F4471" s="1" t="s">
        <v>35</v>
      </c>
      <c r="G4471" s="1">
        <v>50</v>
      </c>
      <c r="H4471" s="1" t="s">
        <v>24</v>
      </c>
      <c r="I4471" s="1" t="s">
        <v>25</v>
      </c>
      <c r="J4471" s="1" t="s">
        <v>49</v>
      </c>
      <c r="K4471" s="4">
        <v>416404</v>
      </c>
      <c r="L4471" s="4" t="str">
        <f t="shared" si="485"/>
        <v>Submitted</v>
      </c>
      <c r="M4471" s="1">
        <v>517</v>
      </c>
      <c r="N4471" s="1" t="str">
        <f t="shared" si="486"/>
        <v>High_risk</v>
      </c>
      <c r="O4471" s="1" t="str">
        <f t="shared" si="487"/>
        <v>Excellent</v>
      </c>
      <c r="P4471" s="1" t="str">
        <f t="shared" si="488"/>
        <v>Submitted</v>
      </c>
      <c r="Q4471" s="1" t="str">
        <f t="shared" si="489"/>
        <v>Valid</v>
      </c>
      <c r="R4471" s="1" t="s">
        <v>6</v>
      </c>
      <c r="S4471" s="4">
        <v>2782669</v>
      </c>
      <c r="T4471" s="1">
        <v>15.86</v>
      </c>
      <c r="U4471" s="1">
        <v>180</v>
      </c>
      <c r="V4471" s="1">
        <v>15459.27</v>
      </c>
      <c r="W4471" s="4">
        <f t="shared" si="490"/>
        <v>3677760.8616666663</v>
      </c>
      <c r="X4471" s="1" t="s">
        <v>59</v>
      </c>
      <c r="Y4471" s="1" t="s">
        <v>60</v>
      </c>
      <c r="Z4471" s="8">
        <v>49933</v>
      </c>
      <c r="AA4471" s="8" t="str">
        <f>TEXT(Table2[[#This Row],[Application_Date]],"yyy")</f>
        <v>2036</v>
      </c>
      <c r="AB4471" s="8" t="str">
        <f>TEXT(Table2[[#This Row],[Application_Date]],"mmmm")</f>
        <v>September</v>
      </c>
      <c r="AC4471" s="1" t="s">
        <v>61</v>
      </c>
      <c r="AD4471" s="1" t="s">
        <v>42</v>
      </c>
      <c r="AE4471" s="1" t="s">
        <v>31</v>
      </c>
    </row>
    <row r="4472" spans="1:31" x14ac:dyDescent="0.25">
      <c r="A4472" s="1" t="s">
        <v>9084</v>
      </c>
      <c r="B4472" s="1" t="str">
        <f>IF(COUNTIF($A$2:A4472,A4472)&gt;1,"Duplicate","Unique")</f>
        <v>Unique</v>
      </c>
      <c r="C4472" s="1" t="s">
        <v>9085</v>
      </c>
      <c r="D4472" s="1" t="s">
        <v>309</v>
      </c>
      <c r="E4472" s="1" t="str">
        <f t="shared" si="484"/>
        <v>Submitted</v>
      </c>
      <c r="F4472" s="1" t="s">
        <v>35</v>
      </c>
      <c r="G4472" s="1">
        <v>47</v>
      </c>
      <c r="H4472" s="1" t="s">
        <v>36</v>
      </c>
      <c r="I4472" s="1" t="s">
        <v>48</v>
      </c>
      <c r="J4472" s="1" t="s">
        <v>37</v>
      </c>
      <c r="K4472" s="4">
        <v>1488131</v>
      </c>
      <c r="L4472" s="4" t="str">
        <f t="shared" si="485"/>
        <v>Submitted</v>
      </c>
      <c r="M4472" s="1">
        <v>829</v>
      </c>
      <c r="N4472" s="1" t="str">
        <f t="shared" si="486"/>
        <v>medium_risk</v>
      </c>
      <c r="O4472" s="1" t="str">
        <f t="shared" si="487"/>
        <v>Excellent</v>
      </c>
      <c r="P4472" s="1" t="str">
        <f t="shared" si="488"/>
        <v>Submitted</v>
      </c>
      <c r="Q4472" s="1" t="str">
        <f t="shared" si="489"/>
        <v>Valid</v>
      </c>
      <c r="R4472" s="1" t="s">
        <v>70</v>
      </c>
      <c r="S4472" s="4">
        <v>1532044</v>
      </c>
      <c r="T4472" s="1">
        <v>11.32</v>
      </c>
      <c r="U4472" s="1">
        <v>120</v>
      </c>
      <c r="V4472" s="1">
        <v>12767.03</v>
      </c>
      <c r="W4472" s="4">
        <f t="shared" si="490"/>
        <v>1445228.1733333333</v>
      </c>
      <c r="X4472" s="1" t="s">
        <v>28</v>
      </c>
      <c r="Y4472" s="1" t="s">
        <v>29</v>
      </c>
      <c r="Z4472" s="8">
        <v>49934</v>
      </c>
      <c r="AA4472" s="8" t="str">
        <f>TEXT(Table2[[#This Row],[Application_Date]],"yyy")</f>
        <v>2036</v>
      </c>
      <c r="AB4472" s="8" t="str">
        <f>TEXT(Table2[[#This Row],[Application_Date]],"mmmm")</f>
        <v>September</v>
      </c>
      <c r="AC4472" s="1" t="s">
        <v>41</v>
      </c>
      <c r="AD4472" s="1" t="s">
        <v>42</v>
      </c>
      <c r="AE4472" s="1" t="s">
        <v>31</v>
      </c>
    </row>
    <row r="4473" spans="1:31" x14ac:dyDescent="0.25">
      <c r="A4473" s="1" t="s">
        <v>9086</v>
      </c>
      <c r="B4473" s="1" t="str">
        <f>IF(COUNTIF($A$2:A4473,A4473)&gt;1,"Duplicate","Unique")</f>
        <v>Unique</v>
      </c>
      <c r="C4473" s="1" t="s">
        <v>9087</v>
      </c>
      <c r="D4473" s="1" t="s">
        <v>766</v>
      </c>
      <c r="E4473" s="1" t="str">
        <f t="shared" si="484"/>
        <v>Submitted</v>
      </c>
      <c r="F4473" s="1" t="s">
        <v>35</v>
      </c>
      <c r="G4473" s="1">
        <v>52</v>
      </c>
      <c r="H4473" s="1" t="s">
        <v>24</v>
      </c>
      <c r="I4473" s="1" t="s">
        <v>48</v>
      </c>
      <c r="J4473" s="1" t="s">
        <v>26</v>
      </c>
      <c r="K4473" s="4">
        <v>645447</v>
      </c>
      <c r="L4473" s="4" t="str">
        <f t="shared" si="485"/>
        <v>Submitted</v>
      </c>
      <c r="M4473" s="1">
        <v>899</v>
      </c>
      <c r="N4473" s="1" t="str">
        <f t="shared" si="486"/>
        <v>medium_risk</v>
      </c>
      <c r="O4473" s="1" t="str">
        <f t="shared" si="487"/>
        <v>Excellent</v>
      </c>
      <c r="P4473" s="1" t="str">
        <f t="shared" si="488"/>
        <v>Submitted</v>
      </c>
      <c r="Q4473" s="1" t="str">
        <f t="shared" si="489"/>
        <v>Valid</v>
      </c>
      <c r="R4473" s="1" t="s">
        <v>6</v>
      </c>
      <c r="S4473" s="4">
        <v>629828</v>
      </c>
      <c r="T4473" s="1">
        <v>11.26</v>
      </c>
      <c r="U4473" s="1">
        <v>24</v>
      </c>
      <c r="V4473" s="1">
        <v>26242.83</v>
      </c>
      <c r="W4473" s="4">
        <f t="shared" si="490"/>
        <v>590988.68136243848</v>
      </c>
      <c r="X4473" s="1" t="s">
        <v>85</v>
      </c>
      <c r="Y4473" s="1" t="s">
        <v>86</v>
      </c>
      <c r="Z4473" s="8">
        <v>49935</v>
      </c>
      <c r="AA4473" s="8" t="str">
        <f>TEXT(Table2[[#This Row],[Application_Date]],"yyy")</f>
        <v>2036</v>
      </c>
      <c r="AB4473" s="8" t="str">
        <f>TEXT(Table2[[#This Row],[Application_Date]],"mmmm")</f>
        <v>September</v>
      </c>
      <c r="AC4473" s="1" t="s">
        <v>61</v>
      </c>
      <c r="AD4473" s="1" t="s">
        <v>42</v>
      </c>
      <c r="AE4473" s="1" t="s">
        <v>66</v>
      </c>
    </row>
    <row r="4474" spans="1:31" x14ac:dyDescent="0.25">
      <c r="A4474" s="1" t="s">
        <v>9088</v>
      </c>
      <c r="B4474" s="1" t="str">
        <f>IF(COUNTIF($A$2:A4474,A4474)&gt;1,"Duplicate","Unique")</f>
        <v>Unique</v>
      </c>
      <c r="C4474" s="1" t="s">
        <v>9089</v>
      </c>
      <c r="D4474" s="1" t="s">
        <v>160</v>
      </c>
      <c r="E4474" s="1" t="str">
        <f t="shared" si="484"/>
        <v>Submitted</v>
      </c>
      <c r="F4474" s="1" t="s">
        <v>35</v>
      </c>
      <c r="G4474" s="1">
        <v>39</v>
      </c>
      <c r="H4474" s="1" t="s">
        <v>36</v>
      </c>
      <c r="I4474" s="1" t="s">
        <v>25</v>
      </c>
      <c r="J4474" s="1" t="s">
        <v>26</v>
      </c>
      <c r="K4474" s="4">
        <v>1513510</v>
      </c>
      <c r="L4474" s="4" t="str">
        <f t="shared" si="485"/>
        <v>Submitted</v>
      </c>
      <c r="M4474" s="1">
        <v>358</v>
      </c>
      <c r="N4474" s="1" t="str">
        <f t="shared" si="486"/>
        <v>High_risk</v>
      </c>
      <c r="O4474" s="1" t="str">
        <f t="shared" si="487"/>
        <v>Excellent</v>
      </c>
      <c r="P4474" s="1" t="str">
        <f t="shared" si="488"/>
        <v>Submitted</v>
      </c>
      <c r="Q4474" s="1" t="str">
        <f t="shared" si="489"/>
        <v>Valid</v>
      </c>
      <c r="R4474" s="1" t="s">
        <v>27</v>
      </c>
      <c r="S4474" s="4">
        <v>3982145</v>
      </c>
      <c r="T4474" s="1">
        <v>17.32</v>
      </c>
      <c r="U4474" s="1">
        <v>180</v>
      </c>
      <c r="V4474" s="1">
        <v>22123.03</v>
      </c>
      <c r="W4474" s="4">
        <f t="shared" si="490"/>
        <v>5747562.6166666672</v>
      </c>
      <c r="X4474" s="1" t="s">
        <v>50</v>
      </c>
      <c r="Y4474" s="1" t="s">
        <v>51</v>
      </c>
      <c r="Z4474" s="8">
        <v>49936</v>
      </c>
      <c r="AA4474" s="8" t="str">
        <f>TEXT(Table2[[#This Row],[Application_Date]],"yyy")</f>
        <v>2036</v>
      </c>
      <c r="AB4474" s="8" t="str">
        <f>TEXT(Table2[[#This Row],[Application_Date]],"mmmm")</f>
        <v>September</v>
      </c>
      <c r="AC4474" s="1" t="s">
        <v>61</v>
      </c>
      <c r="AD4474" s="1" t="s">
        <v>30</v>
      </c>
      <c r="AE4474" s="1" t="s">
        <v>66</v>
      </c>
    </row>
    <row r="4475" spans="1:31" x14ac:dyDescent="0.25">
      <c r="A4475" s="1" t="s">
        <v>9090</v>
      </c>
      <c r="B4475" s="1" t="str">
        <f>IF(COUNTIF($A$2:A4475,A4475)&gt;1,"Duplicate","Unique")</f>
        <v>Unique</v>
      </c>
      <c r="C4475" s="1" t="s">
        <v>9091</v>
      </c>
      <c r="D4475" s="1" t="s">
        <v>118</v>
      </c>
      <c r="E4475" s="1" t="str">
        <f t="shared" si="484"/>
        <v>Submitted</v>
      </c>
      <c r="F4475" s="1" t="s">
        <v>35</v>
      </c>
      <c r="G4475" s="1">
        <v>45</v>
      </c>
      <c r="H4475" s="1" t="s">
        <v>24</v>
      </c>
      <c r="I4475" s="1" t="s">
        <v>25</v>
      </c>
      <c r="J4475" s="1" t="s">
        <v>26</v>
      </c>
      <c r="K4475" s="4">
        <v>271350</v>
      </c>
      <c r="L4475" s="4" t="str">
        <f t="shared" si="485"/>
        <v>Submitted</v>
      </c>
      <c r="M4475" s="1">
        <v>323</v>
      </c>
      <c r="N4475" s="1" t="str">
        <f t="shared" si="486"/>
        <v>High_risk</v>
      </c>
      <c r="O4475" s="1" t="str">
        <f t="shared" si="487"/>
        <v>Excellent</v>
      </c>
      <c r="P4475" s="1" t="str">
        <f t="shared" si="488"/>
        <v>Submitted</v>
      </c>
      <c r="Q4475" s="1" t="str">
        <f t="shared" si="489"/>
        <v>Valid</v>
      </c>
      <c r="R4475" s="1" t="s">
        <v>6</v>
      </c>
      <c r="S4475" s="4">
        <v>4245333</v>
      </c>
      <c r="T4475" s="1">
        <v>11.57</v>
      </c>
      <c r="U4475" s="1">
        <v>12</v>
      </c>
      <c r="V4475" s="1">
        <v>353777.75</v>
      </c>
      <c r="W4475" s="4">
        <f t="shared" si="490"/>
        <v>4094450.3787057512</v>
      </c>
      <c r="X4475" s="1" t="s">
        <v>95</v>
      </c>
      <c r="Y4475" s="1" t="s">
        <v>96</v>
      </c>
      <c r="Z4475" s="8">
        <v>49937</v>
      </c>
      <c r="AA4475" s="8" t="str">
        <f>TEXT(Table2[[#This Row],[Application_Date]],"yyy")</f>
        <v>2036</v>
      </c>
      <c r="AB4475" s="8" t="str">
        <f>TEXT(Table2[[#This Row],[Application_Date]],"mmmm")</f>
        <v>September</v>
      </c>
      <c r="AC4475" s="1" t="s">
        <v>61</v>
      </c>
      <c r="AD4475" s="1" t="s">
        <v>30</v>
      </c>
      <c r="AE4475" s="1" t="s">
        <v>62</v>
      </c>
    </row>
    <row r="4476" spans="1:31" x14ac:dyDescent="0.25">
      <c r="A4476" s="1" t="s">
        <v>9092</v>
      </c>
      <c r="B4476" s="1" t="str">
        <f>IF(COUNTIF($A$2:A4476,A4476)&gt;1,"Duplicate","Unique")</f>
        <v>Unique</v>
      </c>
      <c r="C4476" s="1" t="s">
        <v>9093</v>
      </c>
      <c r="D4476" s="1" t="s">
        <v>659</v>
      </c>
      <c r="E4476" s="1" t="str">
        <f t="shared" si="484"/>
        <v>Submitted</v>
      </c>
      <c r="F4476" s="1" t="s">
        <v>47</v>
      </c>
      <c r="G4476" s="1">
        <v>57</v>
      </c>
      <c r="H4476" s="1" t="s">
        <v>36</v>
      </c>
      <c r="I4476" s="1" t="s">
        <v>48</v>
      </c>
      <c r="J4476" s="1" t="s">
        <v>70</v>
      </c>
      <c r="K4476" s="4">
        <v>0</v>
      </c>
      <c r="L4476" s="4" t="str">
        <f t="shared" si="485"/>
        <v>Submitted</v>
      </c>
      <c r="M4476" s="1">
        <v>842</v>
      </c>
      <c r="N4476" s="1" t="str">
        <f t="shared" si="486"/>
        <v>medium_risk</v>
      </c>
      <c r="O4476" s="1" t="str">
        <f t="shared" si="487"/>
        <v>Excellent</v>
      </c>
      <c r="P4476" s="1" t="str">
        <f t="shared" si="488"/>
        <v>Submitted</v>
      </c>
      <c r="Q4476" s="1" t="str">
        <f t="shared" si="489"/>
        <v>Valid</v>
      </c>
      <c r="R4476" s="1" t="s">
        <v>82</v>
      </c>
      <c r="S4476" s="4">
        <v>2511764</v>
      </c>
      <c r="T4476" s="1">
        <v>9.76</v>
      </c>
      <c r="U4476" s="1">
        <v>36</v>
      </c>
      <c r="V4476" s="1">
        <v>69771.22</v>
      </c>
      <c r="W4476" s="4">
        <f t="shared" si="490"/>
        <v>2042901.3876783676</v>
      </c>
      <c r="X4476" s="1" t="s">
        <v>95</v>
      </c>
      <c r="Y4476" s="1" t="s">
        <v>96</v>
      </c>
      <c r="Z4476" s="8">
        <v>49938</v>
      </c>
      <c r="AA4476" s="8" t="str">
        <f>TEXT(Table2[[#This Row],[Application_Date]],"yyy")</f>
        <v>2036</v>
      </c>
      <c r="AB4476" s="8" t="str">
        <f>TEXT(Table2[[#This Row],[Application_Date]],"mmmm")</f>
        <v>September</v>
      </c>
      <c r="AC4476" s="1" t="s">
        <v>61</v>
      </c>
      <c r="AD4476" s="1" t="s">
        <v>30</v>
      </c>
      <c r="AE4476" s="1" t="s">
        <v>43</v>
      </c>
    </row>
    <row r="4477" spans="1:31" x14ac:dyDescent="0.25">
      <c r="A4477" s="1" t="s">
        <v>9094</v>
      </c>
      <c r="B4477" s="1" t="str">
        <f>IF(COUNTIF($A$2:A4477,A4477)&gt;1,"Duplicate","Unique")</f>
        <v>Unique</v>
      </c>
      <c r="C4477" s="1" t="s">
        <v>9095</v>
      </c>
      <c r="D4477" s="1" t="s">
        <v>242</v>
      </c>
      <c r="E4477" s="1" t="str">
        <f t="shared" si="484"/>
        <v>Submitted</v>
      </c>
      <c r="F4477" s="1" t="s">
        <v>35</v>
      </c>
      <c r="G4477" s="1">
        <v>50</v>
      </c>
      <c r="H4477" s="1" t="s">
        <v>36</v>
      </c>
      <c r="I4477" s="1" t="s">
        <v>25</v>
      </c>
      <c r="J4477" s="1" t="s">
        <v>26</v>
      </c>
      <c r="K4477" s="4">
        <v>466387</v>
      </c>
      <c r="L4477" s="4" t="str">
        <f t="shared" si="485"/>
        <v>Submitted</v>
      </c>
      <c r="M4477" s="1">
        <v>779</v>
      </c>
      <c r="N4477" s="1" t="str">
        <f t="shared" si="486"/>
        <v>medium_risk</v>
      </c>
      <c r="O4477" s="1" t="str">
        <f t="shared" si="487"/>
        <v>Excellent</v>
      </c>
      <c r="P4477" s="1" t="str">
        <f t="shared" si="488"/>
        <v>Submitted</v>
      </c>
      <c r="Q4477" s="1" t="str">
        <f t="shared" si="489"/>
        <v>Valid</v>
      </c>
      <c r="R4477" s="1" t="s">
        <v>27</v>
      </c>
      <c r="S4477" s="4">
        <v>1841465</v>
      </c>
      <c r="T4477" s="1">
        <v>13.56</v>
      </c>
      <c r="U4477" s="1">
        <v>12</v>
      </c>
      <c r="V4477" s="1">
        <v>153455.42000000001</v>
      </c>
      <c r="W4477" s="4">
        <f t="shared" si="490"/>
        <v>2081094.0862819094</v>
      </c>
      <c r="X4477" s="1" t="s">
        <v>39</v>
      </c>
      <c r="Y4477" s="1" t="s">
        <v>40</v>
      </c>
      <c r="Z4477" s="8">
        <v>49939</v>
      </c>
      <c r="AA4477" s="8" t="str">
        <f>TEXT(Table2[[#This Row],[Application_Date]],"yyy")</f>
        <v>2036</v>
      </c>
      <c r="AB4477" s="8" t="str">
        <f>TEXT(Table2[[#This Row],[Application_Date]],"mmmm")</f>
        <v>September</v>
      </c>
      <c r="AC4477" s="1" t="s">
        <v>61</v>
      </c>
      <c r="AD4477" s="1" t="s">
        <v>42</v>
      </c>
      <c r="AE4477" s="1" t="s">
        <v>31</v>
      </c>
    </row>
    <row r="4478" spans="1:31" x14ac:dyDescent="0.25">
      <c r="A4478" s="1" t="s">
        <v>9096</v>
      </c>
      <c r="B4478" s="1" t="str">
        <f>IF(COUNTIF($A$2:A4478,A4478)&gt;1,"Duplicate","Unique")</f>
        <v>Unique</v>
      </c>
      <c r="C4478" s="1" t="s">
        <v>9097</v>
      </c>
      <c r="D4478" s="1" t="s">
        <v>151</v>
      </c>
      <c r="E4478" s="1" t="str">
        <f t="shared" si="484"/>
        <v>Submitted</v>
      </c>
      <c r="F4478" s="1" t="s">
        <v>47</v>
      </c>
      <c r="G4478" s="1">
        <v>36</v>
      </c>
      <c r="H4478" s="1" t="s">
        <v>24</v>
      </c>
      <c r="I4478" s="1" t="s">
        <v>48</v>
      </c>
      <c r="J4478" s="1" t="s">
        <v>70</v>
      </c>
      <c r="K4478" s="4">
        <v>1545979</v>
      </c>
      <c r="L4478" s="4" t="str">
        <f t="shared" si="485"/>
        <v>Submitted</v>
      </c>
      <c r="M4478" s="1">
        <v>354</v>
      </c>
      <c r="N4478" s="1" t="str">
        <f t="shared" si="486"/>
        <v>High_risk</v>
      </c>
      <c r="O4478" s="1" t="str">
        <f t="shared" si="487"/>
        <v>Excellent</v>
      </c>
      <c r="P4478" s="1" t="str">
        <f t="shared" si="488"/>
        <v>Submitted</v>
      </c>
      <c r="Q4478" s="1" t="str">
        <f t="shared" si="489"/>
        <v>Valid</v>
      </c>
      <c r="R4478" s="1" t="s">
        <v>82</v>
      </c>
      <c r="S4478" s="4">
        <v>3501443</v>
      </c>
      <c r="T4478" s="1">
        <v>11.78</v>
      </c>
      <c r="U4478" s="1">
        <v>24</v>
      </c>
      <c r="V4478" s="1">
        <v>145893.46</v>
      </c>
      <c r="W4478" s="4">
        <f t="shared" si="490"/>
        <v>3437250.1338837747</v>
      </c>
      <c r="X4478" s="1" t="s">
        <v>95</v>
      </c>
      <c r="Y4478" s="1" t="s">
        <v>96</v>
      </c>
      <c r="Z4478" s="8">
        <v>49940</v>
      </c>
      <c r="AA4478" s="8" t="str">
        <f>TEXT(Table2[[#This Row],[Application_Date]],"yyy")</f>
        <v>2036</v>
      </c>
      <c r="AB4478" s="8" t="str">
        <f>TEXT(Table2[[#This Row],[Application_Date]],"mmmm")</f>
        <v>September</v>
      </c>
      <c r="AC4478" s="1" t="s">
        <v>61</v>
      </c>
      <c r="AD4478" s="1" t="s">
        <v>42</v>
      </c>
      <c r="AE4478" s="1" t="s">
        <v>43</v>
      </c>
    </row>
    <row r="4479" spans="1:31" x14ac:dyDescent="0.25">
      <c r="A4479" s="1" t="s">
        <v>9098</v>
      </c>
      <c r="B4479" s="1" t="str">
        <f>IF(COUNTIF($A$2:A4479,A4479)&gt;1,"Duplicate","Unique")</f>
        <v>Unique</v>
      </c>
      <c r="C4479" s="1" t="s">
        <v>9099</v>
      </c>
      <c r="D4479" s="1" t="s">
        <v>214</v>
      </c>
      <c r="E4479" s="1" t="str">
        <f t="shared" si="484"/>
        <v>Submitted</v>
      </c>
      <c r="F4479" s="1" t="s">
        <v>47</v>
      </c>
      <c r="G4479" s="1">
        <v>47</v>
      </c>
      <c r="H4479" s="1" t="s">
        <v>24</v>
      </c>
      <c r="I4479" s="1" t="s">
        <v>48</v>
      </c>
      <c r="J4479" s="1" t="s">
        <v>26</v>
      </c>
      <c r="K4479" s="4">
        <v>2061976</v>
      </c>
      <c r="L4479" s="4" t="str">
        <f t="shared" si="485"/>
        <v>Submitted</v>
      </c>
      <c r="M4479" s="1">
        <v>791</v>
      </c>
      <c r="N4479" s="1" t="str">
        <f t="shared" si="486"/>
        <v>medium_risk</v>
      </c>
      <c r="O4479" s="1" t="str">
        <f t="shared" si="487"/>
        <v>Excellent</v>
      </c>
      <c r="P4479" s="1" t="str">
        <f t="shared" si="488"/>
        <v>Submitted</v>
      </c>
      <c r="Q4479" s="1" t="str">
        <f t="shared" si="489"/>
        <v>Valid</v>
      </c>
      <c r="R4479" s="1" t="s">
        <v>27</v>
      </c>
      <c r="S4479" s="4">
        <v>2783715</v>
      </c>
      <c r="T4479" s="1">
        <v>13.3</v>
      </c>
      <c r="U4479" s="1">
        <v>180</v>
      </c>
      <c r="V4479" s="1">
        <v>15465.08</v>
      </c>
      <c r="W4479" s="4">
        <f t="shared" si="490"/>
        <v>3085284.125</v>
      </c>
      <c r="X4479" s="1" t="s">
        <v>39</v>
      </c>
      <c r="Y4479" s="1" t="s">
        <v>40</v>
      </c>
      <c r="Z4479" s="8">
        <v>49941</v>
      </c>
      <c r="AA4479" s="8" t="str">
        <f>TEXT(Table2[[#This Row],[Application_Date]],"yyy")</f>
        <v>2036</v>
      </c>
      <c r="AB4479" s="8" t="str">
        <f>TEXT(Table2[[#This Row],[Application_Date]],"mmmm")</f>
        <v>September</v>
      </c>
      <c r="AC4479" s="1" t="s">
        <v>61</v>
      </c>
      <c r="AD4479" s="1" t="s">
        <v>30</v>
      </c>
      <c r="AE4479" s="1" t="s">
        <v>66</v>
      </c>
    </row>
    <row r="4480" spans="1:31" x14ac:dyDescent="0.25">
      <c r="A4480" s="1" t="s">
        <v>9100</v>
      </c>
      <c r="B4480" s="1" t="str">
        <f>IF(COUNTIF($A$2:A4480,A4480)&gt;1,"Duplicate","Unique")</f>
        <v>Unique</v>
      </c>
      <c r="C4480" s="1" t="s">
        <v>9101</v>
      </c>
      <c r="D4480" s="1" t="s">
        <v>406</v>
      </c>
      <c r="E4480" s="1" t="str">
        <f t="shared" si="484"/>
        <v>Submitted</v>
      </c>
      <c r="F4480" s="1" t="s">
        <v>35</v>
      </c>
      <c r="G4480" s="1">
        <v>43</v>
      </c>
      <c r="H4480" s="1" t="s">
        <v>36</v>
      </c>
      <c r="I4480" s="1" t="s">
        <v>25</v>
      </c>
      <c r="J4480" s="1" t="s">
        <v>49</v>
      </c>
      <c r="K4480" s="4">
        <v>348598</v>
      </c>
      <c r="L4480" s="4" t="str">
        <f t="shared" si="485"/>
        <v>Submitted</v>
      </c>
      <c r="M4480" s="1">
        <v>544</v>
      </c>
      <c r="N4480" s="1" t="str">
        <f t="shared" si="486"/>
        <v>High_risk</v>
      </c>
      <c r="O4480" s="1" t="str">
        <f t="shared" si="487"/>
        <v>Excellent</v>
      </c>
      <c r="P4480" s="1" t="str">
        <f t="shared" si="488"/>
        <v>Submitted</v>
      </c>
      <c r="Q4480" s="1" t="str">
        <f t="shared" si="489"/>
        <v>Valid</v>
      </c>
      <c r="R4480" s="1" t="s">
        <v>27</v>
      </c>
      <c r="S4480" s="4">
        <v>4666283</v>
      </c>
      <c r="T4480" s="1">
        <v>10.59</v>
      </c>
      <c r="U4480" s="1">
        <v>60</v>
      </c>
      <c r="V4480" s="1">
        <v>77771.38</v>
      </c>
      <c r="W4480" s="4">
        <f t="shared" si="490"/>
        <v>4117994.7474999996</v>
      </c>
      <c r="X4480" s="1" t="s">
        <v>59</v>
      </c>
      <c r="Y4480" s="1" t="s">
        <v>60</v>
      </c>
      <c r="Z4480" s="8">
        <v>49942</v>
      </c>
      <c r="AA4480" s="8" t="str">
        <f>TEXT(Table2[[#This Row],[Application_Date]],"yyy")</f>
        <v>2036</v>
      </c>
      <c r="AB4480" s="8" t="str">
        <f>TEXT(Table2[[#This Row],[Application_Date]],"mmmm")</f>
        <v>September</v>
      </c>
      <c r="AC4480" s="1" t="s">
        <v>61</v>
      </c>
      <c r="AD4480" s="1" t="s">
        <v>42</v>
      </c>
      <c r="AE4480" s="1" t="s">
        <v>31</v>
      </c>
    </row>
    <row r="4481" spans="1:31" x14ac:dyDescent="0.25">
      <c r="A4481" s="1" t="s">
        <v>9102</v>
      </c>
      <c r="B4481" s="1" t="str">
        <f>IF(COUNTIF($A$2:A4481,A4481)&gt;1,"Duplicate","Unique")</f>
        <v>Unique</v>
      </c>
      <c r="C4481" s="1" t="s">
        <v>9103</v>
      </c>
      <c r="D4481" s="1">
        <v>0</v>
      </c>
      <c r="E4481" s="1" t="str">
        <f t="shared" si="484"/>
        <v>Submitted</v>
      </c>
      <c r="F4481" s="1" t="s">
        <v>47</v>
      </c>
      <c r="G4481" s="1">
        <v>48</v>
      </c>
      <c r="H4481" s="1" t="s">
        <v>24</v>
      </c>
      <c r="I4481" s="1" t="s">
        <v>48</v>
      </c>
      <c r="J4481" s="1" t="s">
        <v>70</v>
      </c>
      <c r="K4481" s="4">
        <v>983323</v>
      </c>
      <c r="L4481" s="4" t="str">
        <f t="shared" si="485"/>
        <v>Submitted</v>
      </c>
      <c r="M4481" s="1">
        <v>500</v>
      </c>
      <c r="N4481" s="1" t="str">
        <f t="shared" si="486"/>
        <v>High_risk</v>
      </c>
      <c r="O4481" s="1" t="str">
        <f t="shared" si="487"/>
        <v>Excellent</v>
      </c>
      <c r="P4481" s="1" t="str">
        <f t="shared" si="488"/>
        <v>Submitted</v>
      </c>
      <c r="Q4481" s="1" t="str">
        <f t="shared" si="489"/>
        <v>Valid</v>
      </c>
      <c r="R4481" s="1" t="s">
        <v>6</v>
      </c>
      <c r="S4481" s="4">
        <v>1278823</v>
      </c>
      <c r="T4481" s="1">
        <v>11.57</v>
      </c>
      <c r="U4481" s="1">
        <v>120</v>
      </c>
      <c r="V4481" s="1">
        <v>10656.86</v>
      </c>
      <c r="W4481" s="4">
        <f t="shared" si="490"/>
        <v>1232998.5091666668</v>
      </c>
      <c r="X4481" s="1" t="s">
        <v>59</v>
      </c>
      <c r="Y4481" s="1" t="s">
        <v>60</v>
      </c>
      <c r="Z4481" s="8">
        <v>49943</v>
      </c>
      <c r="AA4481" s="8" t="str">
        <f>TEXT(Table2[[#This Row],[Application_Date]],"yyy")</f>
        <v>2036</v>
      </c>
      <c r="AB4481" s="8" t="str">
        <f>TEXT(Table2[[#This Row],[Application_Date]],"mmmm")</f>
        <v>September</v>
      </c>
      <c r="AC4481" s="1" t="s">
        <v>61</v>
      </c>
      <c r="AD4481" s="1" t="s">
        <v>42</v>
      </c>
      <c r="AE4481" s="1" t="s">
        <v>31</v>
      </c>
    </row>
    <row r="4482" spans="1:31" x14ac:dyDescent="0.25">
      <c r="A4482" s="1" t="s">
        <v>9104</v>
      </c>
      <c r="B4482" s="1" t="str">
        <f>IF(COUNTIF($A$2:A4482,A4482)&gt;1,"Duplicate","Unique")</f>
        <v>Unique</v>
      </c>
      <c r="C4482" s="1" t="s">
        <v>9105</v>
      </c>
      <c r="D4482" s="1" t="s">
        <v>160</v>
      </c>
      <c r="E4482" s="1" t="str">
        <f t="shared" ref="E4482:E4545" si="491">IF(C4482="","Missing","Submitted")</f>
        <v>Submitted</v>
      </c>
      <c r="F4482" s="1" t="s">
        <v>35</v>
      </c>
      <c r="G4482" s="1">
        <v>43</v>
      </c>
      <c r="H4482" s="1" t="s">
        <v>24</v>
      </c>
      <c r="I4482" s="1" t="s">
        <v>48</v>
      </c>
      <c r="J4482" s="1" t="s">
        <v>70</v>
      </c>
      <c r="K4482" s="4">
        <v>1385290</v>
      </c>
      <c r="L4482" s="4" t="str">
        <f t="shared" ref="L4482:L4545" si="492">IF(K4482="","Missing","Submitted")</f>
        <v>Submitted</v>
      </c>
      <c r="M4482" s="1">
        <v>779</v>
      </c>
      <c r="N4482" s="1" t="str">
        <f t="shared" ref="N4482:N4545" si="493">IF(M4482&lt;600,"High_risk",IF(M4482&gt;=750,"medium_risk","low_risk"))</f>
        <v>medium_risk</v>
      </c>
      <c r="O4482" s="1" t="str">
        <f t="shared" ref="O4482:O4545" si="494">IF(J4483&lt;503,"Poor",IF(J4483&lt;=550,"Fair",IF(J4483&lt;=750,"Good","Excellent")))</f>
        <v>Excellent</v>
      </c>
      <c r="P4482" s="1" t="str">
        <f t="shared" ref="P4482:P4545" si="495">IF(S4482="","Missing","Submitted")</f>
        <v>Submitted</v>
      </c>
      <c r="Q4482" s="1" t="str">
        <f t="shared" ref="Q4482:Q4545" si="496">IF(AND(M4482&gt;=300,M4482&lt;=900),"Valid","Invalid")</f>
        <v>Valid</v>
      </c>
      <c r="R4482" s="1" t="s">
        <v>6</v>
      </c>
      <c r="S4482" s="4">
        <v>2745398</v>
      </c>
      <c r="T4482" s="1">
        <v>18.649999999999999</v>
      </c>
      <c r="U4482" s="1">
        <v>180</v>
      </c>
      <c r="V4482" s="1">
        <v>15252.21</v>
      </c>
      <c r="W4482" s="4">
        <f t="shared" ref="W4482:W4545" si="497">PMT(T4482/12,U4482,-S4482)</f>
        <v>4266806.0583333327</v>
      </c>
      <c r="X4482" s="1" t="s">
        <v>105</v>
      </c>
      <c r="Y4482" s="1" t="s">
        <v>106</v>
      </c>
      <c r="Z4482" s="8">
        <v>49944</v>
      </c>
      <c r="AA4482" s="8" t="str">
        <f>TEXT(Table2[[#This Row],[Application_Date]],"yyy")</f>
        <v>2036</v>
      </c>
      <c r="AB4482" s="8" t="str">
        <f>TEXT(Table2[[#This Row],[Application_Date]],"mmmm")</f>
        <v>September</v>
      </c>
      <c r="AC4482" s="1" t="s">
        <v>61</v>
      </c>
      <c r="AD4482" s="1" t="s">
        <v>42</v>
      </c>
      <c r="AE4482" s="1" t="s">
        <v>62</v>
      </c>
    </row>
    <row r="4483" spans="1:31" x14ac:dyDescent="0.25">
      <c r="A4483" s="1" t="s">
        <v>9106</v>
      </c>
      <c r="B4483" s="1" t="str">
        <f>IF(COUNTIF($A$2:A4483,A4483)&gt;1,"Duplicate","Unique")</f>
        <v>Unique</v>
      </c>
      <c r="C4483" s="1" t="s">
        <v>9107</v>
      </c>
      <c r="D4483" s="1" t="s">
        <v>587</v>
      </c>
      <c r="E4483" s="1" t="str">
        <f t="shared" si="491"/>
        <v>Submitted</v>
      </c>
      <c r="F4483" s="1" t="s">
        <v>35</v>
      </c>
      <c r="G4483" s="1">
        <v>24</v>
      </c>
      <c r="H4483" s="1" t="s">
        <v>24</v>
      </c>
      <c r="I4483" s="1" t="s">
        <v>48</v>
      </c>
      <c r="J4483" s="1" t="s">
        <v>70</v>
      </c>
      <c r="K4483" s="4">
        <v>1834159</v>
      </c>
      <c r="L4483" s="4" t="str">
        <f t="shared" si="492"/>
        <v>Submitted</v>
      </c>
      <c r="M4483" s="1">
        <v>536</v>
      </c>
      <c r="N4483" s="1" t="str">
        <f t="shared" si="493"/>
        <v>High_risk</v>
      </c>
      <c r="O4483" s="1" t="str">
        <f t="shared" si="494"/>
        <v>Excellent</v>
      </c>
      <c r="P4483" s="1" t="str">
        <f t="shared" si="495"/>
        <v>Submitted</v>
      </c>
      <c r="Q4483" s="1" t="str">
        <f t="shared" si="496"/>
        <v>Valid</v>
      </c>
      <c r="R4483" s="1" t="s">
        <v>27</v>
      </c>
      <c r="S4483" s="4">
        <v>4619766</v>
      </c>
      <c r="T4483" s="1">
        <v>12.88</v>
      </c>
      <c r="U4483" s="1">
        <v>12</v>
      </c>
      <c r="V4483" s="1">
        <v>384980.5</v>
      </c>
      <c r="W4483" s="4">
        <f t="shared" si="497"/>
        <v>4959334.7880981881</v>
      </c>
      <c r="X4483" s="1" t="s">
        <v>95</v>
      </c>
      <c r="Y4483" s="1" t="s">
        <v>96</v>
      </c>
      <c r="Z4483" s="8">
        <v>49945</v>
      </c>
      <c r="AA4483" s="8" t="str">
        <f>TEXT(Table2[[#This Row],[Application_Date]],"yyy")</f>
        <v>2036</v>
      </c>
      <c r="AB4483" s="8" t="str">
        <f>TEXT(Table2[[#This Row],[Application_Date]],"mmmm")</f>
        <v>September</v>
      </c>
      <c r="AC4483" s="1" t="s">
        <v>61</v>
      </c>
      <c r="AD4483" s="1" t="s">
        <v>42</v>
      </c>
      <c r="AE4483" s="1" t="s">
        <v>66</v>
      </c>
    </row>
    <row r="4484" spans="1:31" x14ac:dyDescent="0.25">
      <c r="A4484" s="1" t="s">
        <v>9108</v>
      </c>
      <c r="B4484" s="1" t="str">
        <f>IF(COUNTIF($A$2:A4484,A4484)&gt;1,"Duplicate","Unique")</f>
        <v>Unique</v>
      </c>
      <c r="C4484" s="1" t="s">
        <v>9109</v>
      </c>
      <c r="D4484" s="1" t="s">
        <v>136</v>
      </c>
      <c r="E4484" s="1" t="str">
        <f t="shared" si="491"/>
        <v>Submitted</v>
      </c>
      <c r="F4484" s="1" t="s">
        <v>47</v>
      </c>
      <c r="G4484" s="1">
        <v>52</v>
      </c>
      <c r="H4484" s="1" t="s">
        <v>36</v>
      </c>
      <c r="I4484" s="1" t="s">
        <v>48</v>
      </c>
      <c r="J4484" s="1" t="s">
        <v>70</v>
      </c>
      <c r="K4484" s="4">
        <v>1461094</v>
      </c>
      <c r="L4484" s="4" t="str">
        <f t="shared" si="492"/>
        <v>Submitted</v>
      </c>
      <c r="M4484" s="1">
        <v>580</v>
      </c>
      <c r="N4484" s="1" t="str">
        <f t="shared" si="493"/>
        <v>High_risk</v>
      </c>
      <c r="O4484" s="1" t="str">
        <f t="shared" si="494"/>
        <v>Excellent</v>
      </c>
      <c r="P4484" s="1" t="str">
        <f t="shared" si="495"/>
        <v>Submitted</v>
      </c>
      <c r="Q4484" s="1" t="str">
        <f t="shared" si="496"/>
        <v>Valid</v>
      </c>
      <c r="R4484" s="1" t="s">
        <v>82</v>
      </c>
      <c r="S4484" s="4">
        <v>4019151</v>
      </c>
      <c r="T4484" s="1">
        <v>13.9</v>
      </c>
      <c r="U4484" s="1">
        <v>24</v>
      </c>
      <c r="V4484" s="1">
        <v>167464.62</v>
      </c>
      <c r="W4484" s="4">
        <f t="shared" si="497"/>
        <v>4655516.6195782945</v>
      </c>
      <c r="X4484" s="1" t="s">
        <v>28</v>
      </c>
      <c r="Y4484" s="1" t="s">
        <v>29</v>
      </c>
      <c r="Z4484" s="8">
        <v>49946</v>
      </c>
      <c r="AA4484" s="8" t="str">
        <f>TEXT(Table2[[#This Row],[Application_Date]],"yyy")</f>
        <v>2036</v>
      </c>
      <c r="AB4484" s="8" t="str">
        <f>TEXT(Table2[[#This Row],[Application_Date]],"mmmm")</f>
        <v>September</v>
      </c>
      <c r="AC4484" s="1" t="s">
        <v>41</v>
      </c>
      <c r="AD4484" s="1" t="s">
        <v>42</v>
      </c>
      <c r="AE4484" s="1" t="s">
        <v>43</v>
      </c>
    </row>
    <row r="4485" spans="1:31" x14ac:dyDescent="0.25">
      <c r="A4485" s="1" t="s">
        <v>9110</v>
      </c>
      <c r="B4485" s="1" t="str">
        <f>IF(COUNTIF($A$2:A4485,A4485)&gt;1,"Duplicate","Unique")</f>
        <v>Unique</v>
      </c>
      <c r="C4485" s="1" t="s">
        <v>9111</v>
      </c>
      <c r="D4485" s="1" t="s">
        <v>94</v>
      </c>
      <c r="E4485" s="1" t="str">
        <f t="shared" si="491"/>
        <v>Submitted</v>
      </c>
      <c r="F4485" s="1" t="s">
        <v>47</v>
      </c>
      <c r="G4485" s="1">
        <v>59</v>
      </c>
      <c r="H4485" s="1" t="s">
        <v>24</v>
      </c>
      <c r="I4485" s="1" t="s">
        <v>48</v>
      </c>
      <c r="J4485" s="1" t="s">
        <v>70</v>
      </c>
      <c r="K4485" s="4">
        <v>2259270</v>
      </c>
      <c r="L4485" s="4" t="str">
        <f t="shared" si="492"/>
        <v>Submitted</v>
      </c>
      <c r="M4485" s="1">
        <v>454</v>
      </c>
      <c r="N4485" s="1" t="str">
        <f t="shared" si="493"/>
        <v>High_risk</v>
      </c>
      <c r="O4485" s="1" t="str">
        <f t="shared" si="494"/>
        <v>Excellent</v>
      </c>
      <c r="P4485" s="1" t="str">
        <f t="shared" si="495"/>
        <v>Submitted</v>
      </c>
      <c r="Q4485" s="1" t="str">
        <f t="shared" si="496"/>
        <v>Valid</v>
      </c>
      <c r="R4485" s="1" t="s">
        <v>70</v>
      </c>
      <c r="S4485" s="4">
        <v>4687194</v>
      </c>
      <c r="T4485" s="1">
        <v>14.29</v>
      </c>
      <c r="U4485" s="1">
        <v>36</v>
      </c>
      <c r="V4485" s="1">
        <v>130199.83</v>
      </c>
      <c r="W4485" s="4">
        <f t="shared" si="497"/>
        <v>5581666.8550030533</v>
      </c>
      <c r="X4485" s="1" t="s">
        <v>50</v>
      </c>
      <c r="Y4485" s="1" t="s">
        <v>51</v>
      </c>
      <c r="Z4485" s="8">
        <v>49947</v>
      </c>
      <c r="AA4485" s="8" t="str">
        <f>TEXT(Table2[[#This Row],[Application_Date]],"yyy")</f>
        <v>2036</v>
      </c>
      <c r="AB4485" s="8" t="str">
        <f>TEXT(Table2[[#This Row],[Application_Date]],"mmmm")</f>
        <v>September</v>
      </c>
      <c r="AC4485" s="1" t="s">
        <v>61</v>
      </c>
      <c r="AD4485" s="1" t="s">
        <v>42</v>
      </c>
      <c r="AE4485" s="1" t="s">
        <v>66</v>
      </c>
    </row>
    <row r="4486" spans="1:31" x14ac:dyDescent="0.25">
      <c r="A4486" s="1" t="s">
        <v>9112</v>
      </c>
      <c r="B4486" s="1" t="str">
        <f>IF(COUNTIF($A$2:A4486,A4486)&gt;1,"Duplicate","Unique")</f>
        <v>Unique</v>
      </c>
      <c r="C4486" s="1" t="s">
        <v>9113</v>
      </c>
      <c r="D4486" s="1" t="s">
        <v>99</v>
      </c>
      <c r="E4486" s="1" t="str">
        <f t="shared" si="491"/>
        <v>Submitted</v>
      </c>
      <c r="F4486" s="1" t="s">
        <v>47</v>
      </c>
      <c r="G4486" s="1">
        <v>39</v>
      </c>
      <c r="H4486" s="1" t="s">
        <v>36</v>
      </c>
      <c r="I4486" s="1" t="s">
        <v>48</v>
      </c>
      <c r="J4486" s="1" t="s">
        <v>70</v>
      </c>
      <c r="K4486" s="4">
        <v>-50000</v>
      </c>
      <c r="L4486" s="4" t="str">
        <f t="shared" si="492"/>
        <v>Submitted</v>
      </c>
      <c r="M4486" s="1">
        <v>665</v>
      </c>
      <c r="N4486" s="1" t="str">
        <f t="shared" si="493"/>
        <v>low_risk</v>
      </c>
      <c r="O4486" s="1" t="str">
        <f t="shared" si="494"/>
        <v>Excellent</v>
      </c>
      <c r="P4486" s="1" t="str">
        <f t="shared" si="495"/>
        <v>Submitted</v>
      </c>
      <c r="Q4486" s="1" t="str">
        <f t="shared" si="496"/>
        <v>Valid</v>
      </c>
      <c r="R4486" s="1" t="s">
        <v>82</v>
      </c>
      <c r="S4486" s="4">
        <v>4988054</v>
      </c>
      <c r="T4486" s="1">
        <v>13.84</v>
      </c>
      <c r="U4486" s="1">
        <v>60</v>
      </c>
      <c r="V4486" s="1">
        <v>83134.23</v>
      </c>
      <c r="W4486" s="4">
        <f t="shared" si="497"/>
        <v>5752888.9466666663</v>
      </c>
      <c r="X4486" s="1" t="s">
        <v>105</v>
      </c>
      <c r="Y4486" s="1" t="s">
        <v>106</v>
      </c>
      <c r="Z4486" s="8">
        <v>49948</v>
      </c>
      <c r="AA4486" s="8" t="str">
        <f>TEXT(Table2[[#This Row],[Application_Date]],"yyy")</f>
        <v>2036</v>
      </c>
      <c r="AB4486" s="8" t="str">
        <f>TEXT(Table2[[#This Row],[Application_Date]],"mmmm")</f>
        <v>September</v>
      </c>
      <c r="AC4486" s="1" t="s">
        <v>61</v>
      </c>
      <c r="AD4486" s="1" t="s">
        <v>42</v>
      </c>
      <c r="AE4486" s="1" t="s">
        <v>31</v>
      </c>
    </row>
    <row r="4487" spans="1:31" x14ac:dyDescent="0.25">
      <c r="A4487" s="1" t="s">
        <v>9114</v>
      </c>
      <c r="B4487" s="1" t="str">
        <f>IF(COUNTIF($A$2:A4487,A4487)&gt;1,"Duplicate","Unique")</f>
        <v>Unique</v>
      </c>
      <c r="C4487" s="1" t="s">
        <v>9115</v>
      </c>
      <c r="D4487" s="1" t="s">
        <v>361</v>
      </c>
      <c r="E4487" s="1" t="str">
        <f t="shared" si="491"/>
        <v>Submitted</v>
      </c>
      <c r="F4487" s="1" t="s">
        <v>35</v>
      </c>
      <c r="G4487" s="1">
        <v>29</v>
      </c>
      <c r="H4487" s="1" t="s">
        <v>36</v>
      </c>
      <c r="I4487" s="1" t="s">
        <v>48</v>
      </c>
      <c r="J4487" s="1" t="s">
        <v>37</v>
      </c>
      <c r="K4487" s="4">
        <v>1841054</v>
      </c>
      <c r="L4487" s="4" t="str">
        <f t="shared" si="492"/>
        <v>Submitted</v>
      </c>
      <c r="M4487" s="1">
        <v>507</v>
      </c>
      <c r="N4487" s="1" t="str">
        <f t="shared" si="493"/>
        <v>High_risk</v>
      </c>
      <c r="O4487" s="1" t="str">
        <f t="shared" si="494"/>
        <v>Excellent</v>
      </c>
      <c r="P4487" s="1" t="str">
        <f t="shared" si="495"/>
        <v>Submitted</v>
      </c>
      <c r="Q4487" s="1" t="str">
        <f t="shared" si="496"/>
        <v>Valid</v>
      </c>
      <c r="R4487" s="1" t="s">
        <v>70</v>
      </c>
      <c r="S4487" s="4">
        <v>2422809</v>
      </c>
      <c r="T4487" s="1">
        <v>18.93</v>
      </c>
      <c r="U4487" s="1">
        <v>180</v>
      </c>
      <c r="V4487" s="1">
        <v>13460.05</v>
      </c>
      <c r="W4487" s="4">
        <f t="shared" si="497"/>
        <v>3821981.1974999998</v>
      </c>
      <c r="X4487" s="1" t="s">
        <v>59</v>
      </c>
      <c r="Y4487" s="1" t="s">
        <v>60</v>
      </c>
      <c r="Z4487" s="8">
        <v>49949</v>
      </c>
      <c r="AA4487" s="8" t="str">
        <f>TEXT(Table2[[#This Row],[Application_Date]],"yyy")</f>
        <v>2036</v>
      </c>
      <c r="AB4487" s="8" t="str">
        <f>TEXT(Table2[[#This Row],[Application_Date]],"mmmm")</f>
        <v>October</v>
      </c>
      <c r="AC4487" s="1" t="s">
        <v>61</v>
      </c>
      <c r="AD4487" s="1" t="s">
        <v>42</v>
      </c>
      <c r="AE4487" s="1" t="s">
        <v>62</v>
      </c>
    </row>
    <row r="4488" spans="1:31" x14ac:dyDescent="0.25">
      <c r="A4488" s="1" t="s">
        <v>9116</v>
      </c>
      <c r="B4488" s="1" t="str">
        <f>IF(COUNTIF($A$2:A4488,A4488)&gt;1,"Duplicate","Unique")</f>
        <v>Unique</v>
      </c>
      <c r="C4488" s="1" t="s">
        <v>9117</v>
      </c>
      <c r="D4488" s="1" t="s">
        <v>109</v>
      </c>
      <c r="E4488" s="1" t="str">
        <f t="shared" si="491"/>
        <v>Submitted</v>
      </c>
      <c r="F4488" s="1" t="s">
        <v>35</v>
      </c>
      <c r="G4488" s="1">
        <v>18</v>
      </c>
      <c r="H4488" s="1" t="s">
        <v>36</v>
      </c>
      <c r="I4488" s="1" t="s">
        <v>48</v>
      </c>
      <c r="J4488" s="1" t="s">
        <v>49</v>
      </c>
      <c r="K4488" s="4">
        <v>2200371</v>
      </c>
      <c r="L4488" s="4" t="str">
        <f t="shared" si="492"/>
        <v>Submitted</v>
      </c>
      <c r="M4488" s="1">
        <v>888</v>
      </c>
      <c r="N4488" s="1" t="str">
        <f t="shared" si="493"/>
        <v>medium_risk</v>
      </c>
      <c r="O4488" s="1" t="str">
        <f t="shared" si="494"/>
        <v>Excellent</v>
      </c>
      <c r="P4488" s="1" t="str">
        <f t="shared" si="495"/>
        <v>Submitted</v>
      </c>
      <c r="Q4488" s="1" t="str">
        <f t="shared" si="496"/>
        <v>Valid</v>
      </c>
      <c r="R4488" s="1" t="s">
        <v>38</v>
      </c>
      <c r="S4488" s="4">
        <v>3789248</v>
      </c>
      <c r="T4488" s="1">
        <v>16.690000000000001</v>
      </c>
      <c r="U4488" s="1">
        <v>60</v>
      </c>
      <c r="V4488" s="1">
        <v>63154.13</v>
      </c>
      <c r="W4488" s="4">
        <f t="shared" si="497"/>
        <v>5270212.4266666668</v>
      </c>
      <c r="X4488" s="1" t="s">
        <v>85</v>
      </c>
      <c r="Y4488" s="1" t="s">
        <v>86</v>
      </c>
      <c r="Z4488" s="8">
        <v>49950</v>
      </c>
      <c r="AA4488" s="8" t="str">
        <f>TEXT(Table2[[#This Row],[Application_Date]],"yyy")</f>
        <v>2036</v>
      </c>
      <c r="AB4488" s="8" t="str">
        <f>TEXT(Table2[[#This Row],[Application_Date]],"mmmm")</f>
        <v>October</v>
      </c>
      <c r="AC4488" s="1" t="s">
        <v>61</v>
      </c>
      <c r="AD4488" s="1" t="s">
        <v>42</v>
      </c>
      <c r="AE4488" s="1" t="s">
        <v>31</v>
      </c>
    </row>
    <row r="4489" spans="1:31" x14ac:dyDescent="0.25">
      <c r="A4489" s="1" t="s">
        <v>9118</v>
      </c>
      <c r="B4489" s="1" t="str">
        <f>IF(COUNTIF($A$2:A4489,A4489)&gt;1,"Duplicate","Unique")</f>
        <v>Unique</v>
      </c>
      <c r="C4489" s="1" t="s">
        <v>9119</v>
      </c>
      <c r="D4489" s="1" t="s">
        <v>94</v>
      </c>
      <c r="E4489" s="1" t="str">
        <f t="shared" si="491"/>
        <v>Submitted</v>
      </c>
      <c r="F4489" s="1" t="s">
        <v>47</v>
      </c>
      <c r="G4489" s="1">
        <v>43</v>
      </c>
      <c r="H4489" s="1" t="s">
        <v>24</v>
      </c>
      <c r="I4489" s="1" t="s">
        <v>25</v>
      </c>
      <c r="J4489" s="1" t="s">
        <v>70</v>
      </c>
      <c r="K4489" s="4">
        <v>888987</v>
      </c>
      <c r="L4489" s="4" t="str">
        <f t="shared" si="492"/>
        <v>Submitted</v>
      </c>
      <c r="M4489" s="1">
        <v>447</v>
      </c>
      <c r="N4489" s="1" t="str">
        <f t="shared" si="493"/>
        <v>High_risk</v>
      </c>
      <c r="O4489" s="1" t="str">
        <f t="shared" si="494"/>
        <v>Excellent</v>
      </c>
      <c r="P4489" s="1" t="str">
        <f t="shared" si="495"/>
        <v>Submitted</v>
      </c>
      <c r="Q4489" s="1" t="str">
        <f t="shared" si="496"/>
        <v>Valid</v>
      </c>
      <c r="R4489" s="1" t="s">
        <v>38</v>
      </c>
      <c r="S4489" s="4">
        <v>4754871</v>
      </c>
      <c r="T4489" s="1">
        <v>13.19</v>
      </c>
      <c r="U4489" s="1">
        <v>12</v>
      </c>
      <c r="V4489" s="1">
        <v>396239.25</v>
      </c>
      <c r="W4489" s="4">
        <f t="shared" si="497"/>
        <v>5227109.7080690172</v>
      </c>
      <c r="X4489" s="1" t="s">
        <v>50</v>
      </c>
      <c r="Y4489" s="1" t="s">
        <v>51</v>
      </c>
      <c r="Z4489" s="8">
        <v>49951</v>
      </c>
      <c r="AA4489" s="8" t="str">
        <f>TEXT(Table2[[#This Row],[Application_Date]],"yyy")</f>
        <v>2036</v>
      </c>
      <c r="AB4489" s="8" t="str">
        <f>TEXT(Table2[[#This Row],[Application_Date]],"mmmm")</f>
        <v>October</v>
      </c>
      <c r="AC4489" s="1" t="s">
        <v>61</v>
      </c>
      <c r="AD4489" s="1" t="s">
        <v>42</v>
      </c>
      <c r="AE4489" s="1" t="s">
        <v>66</v>
      </c>
    </row>
    <row r="4490" spans="1:31" x14ac:dyDescent="0.25">
      <c r="A4490" s="1" t="s">
        <v>9120</v>
      </c>
      <c r="B4490" s="1" t="str">
        <f>IF(COUNTIF($A$2:A4490,A4490)&gt;1,"Duplicate","Unique")</f>
        <v>Unique</v>
      </c>
      <c r="C4490" s="1" t="s">
        <v>9121</v>
      </c>
      <c r="D4490" s="1" t="s">
        <v>333</v>
      </c>
      <c r="E4490" s="1" t="str">
        <f t="shared" si="491"/>
        <v>Submitted</v>
      </c>
      <c r="F4490" s="1" t="s">
        <v>35</v>
      </c>
      <c r="G4490" s="1">
        <v>24</v>
      </c>
      <c r="H4490" s="1" t="s">
        <v>24</v>
      </c>
      <c r="I4490" s="1" t="s">
        <v>48</v>
      </c>
      <c r="J4490" s="1" t="s">
        <v>37</v>
      </c>
      <c r="K4490" s="4">
        <v>602090</v>
      </c>
      <c r="L4490" s="4" t="str">
        <f t="shared" si="492"/>
        <v>Submitted</v>
      </c>
      <c r="M4490" s="1">
        <v>484</v>
      </c>
      <c r="N4490" s="1" t="str">
        <f t="shared" si="493"/>
        <v>High_risk</v>
      </c>
      <c r="O4490" s="1" t="str">
        <f t="shared" si="494"/>
        <v>Excellent</v>
      </c>
      <c r="P4490" s="1" t="str">
        <f t="shared" si="495"/>
        <v>Submitted</v>
      </c>
      <c r="Q4490" s="1" t="str">
        <f t="shared" si="496"/>
        <v>Valid</v>
      </c>
      <c r="R4490" s="1" t="s">
        <v>38</v>
      </c>
      <c r="S4490" s="4">
        <v>318577</v>
      </c>
      <c r="T4490" s="1">
        <v>16.98</v>
      </c>
      <c r="U4490" s="1">
        <v>24</v>
      </c>
      <c r="V4490" s="1">
        <v>13274.04</v>
      </c>
      <c r="W4490" s="4">
        <f t="shared" si="497"/>
        <v>450786.45529104467</v>
      </c>
      <c r="X4490" s="1" t="s">
        <v>39</v>
      </c>
      <c r="Y4490" s="1" t="s">
        <v>40</v>
      </c>
      <c r="Z4490" s="8">
        <v>49952</v>
      </c>
      <c r="AA4490" s="8" t="str">
        <f>TEXT(Table2[[#This Row],[Application_Date]],"yyy")</f>
        <v>2036</v>
      </c>
      <c r="AB4490" s="8" t="str">
        <f>TEXT(Table2[[#This Row],[Application_Date]],"mmmm")</f>
        <v>October</v>
      </c>
      <c r="AC4490" s="1" t="s">
        <v>61</v>
      </c>
      <c r="AD4490" s="1" t="s">
        <v>42</v>
      </c>
      <c r="AE4490" s="1" t="s">
        <v>62</v>
      </c>
    </row>
    <row r="4491" spans="1:31" x14ac:dyDescent="0.25">
      <c r="A4491" s="1" t="s">
        <v>9122</v>
      </c>
      <c r="B4491" s="1" t="str">
        <f>IF(COUNTIF($A$2:A4491,A4491)&gt;1,"Duplicate","Unique")</f>
        <v>Unique</v>
      </c>
      <c r="C4491" s="1" t="s">
        <v>9123</v>
      </c>
      <c r="D4491" s="1" t="s">
        <v>333</v>
      </c>
      <c r="E4491" s="1" t="str">
        <f t="shared" si="491"/>
        <v>Submitted</v>
      </c>
      <c r="F4491" s="1" t="s">
        <v>35</v>
      </c>
      <c r="G4491" s="1">
        <v>35</v>
      </c>
      <c r="H4491" s="1" t="s">
        <v>36</v>
      </c>
      <c r="I4491" s="1" t="s">
        <v>48</v>
      </c>
      <c r="J4491" s="1" t="s">
        <v>49</v>
      </c>
      <c r="K4491" s="4">
        <v>2091344</v>
      </c>
      <c r="L4491" s="4" t="str">
        <f t="shared" si="492"/>
        <v>Submitted</v>
      </c>
      <c r="M4491" s="1">
        <v>659</v>
      </c>
      <c r="N4491" s="1" t="str">
        <f t="shared" si="493"/>
        <v>low_risk</v>
      </c>
      <c r="O4491" s="1" t="str">
        <f t="shared" si="494"/>
        <v>Excellent</v>
      </c>
      <c r="P4491" s="1" t="str">
        <f t="shared" si="495"/>
        <v>Submitted</v>
      </c>
      <c r="Q4491" s="1" t="str">
        <f t="shared" si="496"/>
        <v>Valid</v>
      </c>
      <c r="R4491" s="1" t="s">
        <v>38</v>
      </c>
      <c r="S4491" s="4">
        <v>3271317</v>
      </c>
      <c r="T4491" s="1">
        <v>14.95</v>
      </c>
      <c r="U4491" s="1">
        <v>60</v>
      </c>
      <c r="V4491" s="1">
        <v>54521.95</v>
      </c>
      <c r="W4491" s="4">
        <f t="shared" si="497"/>
        <v>4075515.7625000002</v>
      </c>
      <c r="X4491" s="1" t="s">
        <v>95</v>
      </c>
      <c r="Y4491" s="1" t="s">
        <v>96</v>
      </c>
      <c r="Z4491" s="8">
        <v>49953</v>
      </c>
      <c r="AA4491" s="8" t="str">
        <f>TEXT(Table2[[#This Row],[Application_Date]],"yyy")</f>
        <v>2036</v>
      </c>
      <c r="AB4491" s="8" t="str">
        <f>TEXT(Table2[[#This Row],[Application_Date]],"mmmm")</f>
        <v>October</v>
      </c>
      <c r="AC4491" s="1" t="s">
        <v>61</v>
      </c>
      <c r="AD4491" s="1" t="s">
        <v>42</v>
      </c>
      <c r="AE4491" s="1" t="s">
        <v>31</v>
      </c>
    </row>
    <row r="4492" spans="1:31" x14ac:dyDescent="0.25">
      <c r="A4492" s="1" t="s">
        <v>9124</v>
      </c>
      <c r="B4492" s="1" t="str">
        <f>IF(COUNTIF($A$2:A4492,A4492)&gt;1,"Duplicate","Unique")</f>
        <v>Unique</v>
      </c>
      <c r="C4492" s="1" t="s">
        <v>9125</v>
      </c>
      <c r="D4492" s="1" t="s">
        <v>196</v>
      </c>
      <c r="E4492" s="1" t="str">
        <f t="shared" si="491"/>
        <v>Submitted</v>
      </c>
      <c r="F4492" s="1" t="s">
        <v>47</v>
      </c>
      <c r="G4492" s="1">
        <v>57</v>
      </c>
      <c r="H4492" s="1" t="s">
        <v>24</v>
      </c>
      <c r="I4492" s="1" t="s">
        <v>48</v>
      </c>
      <c r="J4492" s="1" t="s">
        <v>37</v>
      </c>
      <c r="K4492" s="4">
        <v>1814017</v>
      </c>
      <c r="L4492" s="4" t="str">
        <f t="shared" si="492"/>
        <v>Submitted</v>
      </c>
      <c r="M4492" s="1">
        <v>710</v>
      </c>
      <c r="N4492" s="1" t="str">
        <f t="shared" si="493"/>
        <v>low_risk</v>
      </c>
      <c r="O4492" s="1" t="str">
        <f t="shared" si="494"/>
        <v>Excellent</v>
      </c>
      <c r="P4492" s="1" t="str">
        <f t="shared" si="495"/>
        <v>Submitted</v>
      </c>
      <c r="Q4492" s="1" t="str">
        <f t="shared" si="496"/>
        <v>Valid</v>
      </c>
      <c r="R4492" s="1" t="s">
        <v>38</v>
      </c>
      <c r="S4492" s="4">
        <v>916011</v>
      </c>
      <c r="T4492" s="1">
        <v>12.59</v>
      </c>
      <c r="U4492" s="1">
        <v>60</v>
      </c>
      <c r="V4492" s="1">
        <v>15266.85</v>
      </c>
      <c r="W4492" s="4">
        <f t="shared" si="497"/>
        <v>961048.2074999999</v>
      </c>
      <c r="X4492" s="1" t="s">
        <v>50</v>
      </c>
      <c r="Y4492" s="1" t="s">
        <v>51</v>
      </c>
      <c r="Z4492" s="8">
        <v>49954</v>
      </c>
      <c r="AA4492" s="8" t="str">
        <f>TEXT(Table2[[#This Row],[Application_Date]],"yyy")</f>
        <v>2036</v>
      </c>
      <c r="AB4492" s="8" t="str">
        <f>TEXT(Table2[[#This Row],[Application_Date]],"mmmm")</f>
        <v>October</v>
      </c>
      <c r="AC4492" s="1" t="s">
        <v>41</v>
      </c>
      <c r="AD4492" s="1" t="s">
        <v>30</v>
      </c>
      <c r="AE4492" s="1" t="s">
        <v>31</v>
      </c>
    </row>
    <row r="4493" spans="1:31" x14ac:dyDescent="0.25">
      <c r="A4493" s="1" t="s">
        <v>9126</v>
      </c>
      <c r="B4493" s="1" t="str">
        <f>IF(COUNTIF($A$2:A4493,A4493)&gt;1,"Duplicate","Unique")</f>
        <v>Unique</v>
      </c>
      <c r="C4493" s="1" t="s">
        <v>9127</v>
      </c>
      <c r="D4493" s="1" t="s">
        <v>207</v>
      </c>
      <c r="E4493" s="1" t="str">
        <f t="shared" si="491"/>
        <v>Submitted</v>
      </c>
      <c r="F4493" s="1" t="s">
        <v>35</v>
      </c>
      <c r="G4493" s="1">
        <v>33</v>
      </c>
      <c r="H4493" s="1" t="s">
        <v>36</v>
      </c>
      <c r="I4493" s="1" t="s">
        <v>48</v>
      </c>
      <c r="J4493" s="1" t="s">
        <v>26</v>
      </c>
      <c r="K4493" s="4">
        <v>1109516</v>
      </c>
      <c r="L4493" s="4" t="str">
        <f t="shared" si="492"/>
        <v>Submitted</v>
      </c>
      <c r="M4493" s="1">
        <v>844</v>
      </c>
      <c r="N4493" s="1" t="str">
        <f t="shared" si="493"/>
        <v>medium_risk</v>
      </c>
      <c r="O4493" s="1" t="str">
        <f t="shared" si="494"/>
        <v>Excellent</v>
      </c>
      <c r="P4493" s="1" t="str">
        <f t="shared" si="495"/>
        <v>Submitted</v>
      </c>
      <c r="Q4493" s="1" t="str">
        <f t="shared" si="496"/>
        <v>Valid</v>
      </c>
      <c r="R4493" s="1" t="s">
        <v>27</v>
      </c>
      <c r="S4493" s="4">
        <v>4162434</v>
      </c>
      <c r="T4493" s="1">
        <v>16.28</v>
      </c>
      <c r="U4493" s="1">
        <v>12</v>
      </c>
      <c r="V4493" s="1">
        <v>346869.5</v>
      </c>
      <c r="W4493" s="4">
        <f t="shared" si="497"/>
        <v>5647227.8831874169</v>
      </c>
      <c r="X4493" s="1" t="s">
        <v>28</v>
      </c>
      <c r="Y4493" s="1" t="s">
        <v>29</v>
      </c>
      <c r="Z4493" s="8">
        <v>49955</v>
      </c>
      <c r="AA4493" s="8" t="str">
        <f>TEXT(Table2[[#This Row],[Application_Date]],"yyy")</f>
        <v>2036</v>
      </c>
      <c r="AB4493" s="8" t="str">
        <f>TEXT(Table2[[#This Row],[Application_Date]],"mmmm")</f>
        <v>October</v>
      </c>
      <c r="AC4493" s="1" t="s">
        <v>41</v>
      </c>
      <c r="AD4493" s="1" t="s">
        <v>42</v>
      </c>
      <c r="AE4493" s="1" t="s">
        <v>43</v>
      </c>
    </row>
    <row r="4494" spans="1:31" x14ac:dyDescent="0.25">
      <c r="A4494" s="1" t="s">
        <v>9128</v>
      </c>
      <c r="B4494" s="1" t="str">
        <f>IF(COUNTIF($A$2:A4494,A4494)&gt;1,"Duplicate","Unique")</f>
        <v>Unique</v>
      </c>
      <c r="C4494" s="1" t="s">
        <v>9129</v>
      </c>
      <c r="D4494" s="1" t="s">
        <v>766</v>
      </c>
      <c r="E4494" s="1" t="str">
        <f t="shared" si="491"/>
        <v>Submitted</v>
      </c>
      <c r="F4494" s="1" t="s">
        <v>35</v>
      </c>
      <c r="G4494" s="1">
        <v>60</v>
      </c>
      <c r="H4494" s="1" t="s">
        <v>24</v>
      </c>
      <c r="I4494" s="1" t="s">
        <v>48</v>
      </c>
      <c r="J4494" s="1" t="s">
        <v>49</v>
      </c>
      <c r="K4494" s="4">
        <v>776287</v>
      </c>
      <c r="L4494" s="4" t="str">
        <f t="shared" si="492"/>
        <v>Submitted</v>
      </c>
      <c r="M4494" s="1">
        <v>544</v>
      </c>
      <c r="N4494" s="1" t="str">
        <f t="shared" si="493"/>
        <v>High_risk</v>
      </c>
      <c r="O4494" s="1" t="str">
        <f t="shared" si="494"/>
        <v>Excellent</v>
      </c>
      <c r="P4494" s="1" t="str">
        <f t="shared" si="495"/>
        <v>Submitted</v>
      </c>
      <c r="Q4494" s="1" t="str">
        <f t="shared" si="496"/>
        <v>Valid</v>
      </c>
      <c r="R4494" s="1" t="s">
        <v>70</v>
      </c>
      <c r="S4494" s="4">
        <v>110393</v>
      </c>
      <c r="T4494" s="1">
        <v>12.92</v>
      </c>
      <c r="U4494" s="1">
        <v>36</v>
      </c>
      <c r="V4494" s="1">
        <v>3066.47</v>
      </c>
      <c r="W4494" s="4">
        <f t="shared" si="497"/>
        <v>118856.46333377983</v>
      </c>
      <c r="X4494" s="1" t="s">
        <v>85</v>
      </c>
      <c r="Y4494" s="1" t="s">
        <v>86</v>
      </c>
      <c r="Z4494" s="8">
        <v>49956</v>
      </c>
      <c r="AA4494" s="8" t="str">
        <f>TEXT(Table2[[#This Row],[Application_Date]],"yyy")</f>
        <v>2036</v>
      </c>
      <c r="AB4494" s="8" t="str">
        <f>TEXT(Table2[[#This Row],[Application_Date]],"mmmm")</f>
        <v>October</v>
      </c>
      <c r="AC4494" s="1" t="s">
        <v>52</v>
      </c>
      <c r="AD4494" s="1" t="s">
        <v>30</v>
      </c>
      <c r="AE4494" s="1" t="s">
        <v>43</v>
      </c>
    </row>
    <row r="4495" spans="1:31" x14ac:dyDescent="0.25">
      <c r="A4495" s="1" t="s">
        <v>9130</v>
      </c>
      <c r="B4495" s="1" t="str">
        <f>IF(COUNTIF($A$2:A4495,A4495)&gt;1,"Duplicate","Unique")</f>
        <v>Unique</v>
      </c>
      <c r="C4495" s="1" t="s">
        <v>9131</v>
      </c>
      <c r="D4495" s="1" t="s">
        <v>58</v>
      </c>
      <c r="E4495" s="1" t="str">
        <f t="shared" si="491"/>
        <v>Submitted</v>
      </c>
      <c r="F4495" s="1" t="s">
        <v>35</v>
      </c>
      <c r="G4495" s="1">
        <v>61</v>
      </c>
      <c r="H4495" s="1" t="s">
        <v>24</v>
      </c>
      <c r="I4495" s="1" t="s">
        <v>48</v>
      </c>
      <c r="J4495" s="1" t="s">
        <v>49</v>
      </c>
      <c r="K4495" s="4">
        <v>784708</v>
      </c>
      <c r="L4495" s="4" t="str">
        <f t="shared" si="492"/>
        <v>Submitted</v>
      </c>
      <c r="M4495" s="1">
        <v>539</v>
      </c>
      <c r="N4495" s="1" t="str">
        <f t="shared" si="493"/>
        <v>High_risk</v>
      </c>
      <c r="O4495" s="1" t="str">
        <f t="shared" si="494"/>
        <v>Excellent</v>
      </c>
      <c r="P4495" s="1" t="str">
        <f t="shared" si="495"/>
        <v>Submitted</v>
      </c>
      <c r="Q4495" s="1" t="str">
        <f t="shared" si="496"/>
        <v>Valid</v>
      </c>
      <c r="R4495" s="1" t="s">
        <v>6</v>
      </c>
      <c r="S4495" s="4">
        <v>533227</v>
      </c>
      <c r="T4495" s="1">
        <v>18.100000000000001</v>
      </c>
      <c r="U4495" s="1">
        <v>24</v>
      </c>
      <c r="V4495" s="1">
        <v>22217.79</v>
      </c>
      <c r="W4495" s="4">
        <f t="shared" si="497"/>
        <v>804284.05854234169</v>
      </c>
      <c r="X4495" s="1" t="s">
        <v>59</v>
      </c>
      <c r="Y4495" s="1" t="s">
        <v>60</v>
      </c>
      <c r="Z4495" s="8">
        <v>49957</v>
      </c>
      <c r="AA4495" s="8" t="str">
        <f>TEXT(Table2[[#This Row],[Application_Date]],"yyy")</f>
        <v>2036</v>
      </c>
      <c r="AB4495" s="8" t="str">
        <f>TEXT(Table2[[#This Row],[Application_Date]],"mmmm")</f>
        <v>October</v>
      </c>
      <c r="AC4495" s="1" t="s">
        <v>61</v>
      </c>
      <c r="AD4495" s="1" t="s">
        <v>30</v>
      </c>
      <c r="AE4495" s="1" t="s">
        <v>31</v>
      </c>
    </row>
    <row r="4496" spans="1:31" x14ac:dyDescent="0.25">
      <c r="A4496" s="1" t="s">
        <v>9132</v>
      </c>
      <c r="B4496" s="1" t="str">
        <f>IF(COUNTIF($A$2:A4496,A4496)&gt;1,"Duplicate","Unique")</f>
        <v>Unique</v>
      </c>
      <c r="C4496" s="1" t="s">
        <v>9133</v>
      </c>
      <c r="D4496" s="1" t="s">
        <v>204</v>
      </c>
      <c r="E4496" s="1" t="str">
        <f t="shared" si="491"/>
        <v>Submitted</v>
      </c>
      <c r="F4496" s="1" t="s">
        <v>35</v>
      </c>
      <c r="G4496" s="1">
        <v>48</v>
      </c>
      <c r="H4496" s="1" t="s">
        <v>36</v>
      </c>
      <c r="I4496" s="1" t="s">
        <v>25</v>
      </c>
      <c r="J4496" s="1" t="s">
        <v>70</v>
      </c>
      <c r="K4496" s="4">
        <v>405578</v>
      </c>
      <c r="L4496" s="4" t="str">
        <f t="shared" si="492"/>
        <v>Submitted</v>
      </c>
      <c r="M4496" s="1">
        <v>541</v>
      </c>
      <c r="N4496" s="1" t="str">
        <f t="shared" si="493"/>
        <v>High_risk</v>
      </c>
      <c r="O4496" s="1" t="str">
        <f t="shared" si="494"/>
        <v>Excellent</v>
      </c>
      <c r="P4496" s="1" t="str">
        <f t="shared" si="495"/>
        <v>Submitted</v>
      </c>
      <c r="Q4496" s="1" t="str">
        <f t="shared" si="496"/>
        <v>Valid</v>
      </c>
      <c r="R4496" s="1" t="s">
        <v>6</v>
      </c>
      <c r="S4496" s="4">
        <v>2635879</v>
      </c>
      <c r="T4496" s="1">
        <v>14.52</v>
      </c>
      <c r="U4496" s="1">
        <v>120</v>
      </c>
      <c r="V4496" s="1">
        <v>21965.66</v>
      </c>
      <c r="W4496" s="4">
        <f t="shared" si="497"/>
        <v>3189413.59</v>
      </c>
      <c r="X4496" s="1" t="s">
        <v>28</v>
      </c>
      <c r="Y4496" s="1" t="s">
        <v>29</v>
      </c>
      <c r="Z4496" s="8">
        <v>49958</v>
      </c>
      <c r="AA4496" s="8" t="str">
        <f>TEXT(Table2[[#This Row],[Application_Date]],"yyy")</f>
        <v>2036</v>
      </c>
      <c r="AB4496" s="8" t="str">
        <f>TEXT(Table2[[#This Row],[Application_Date]],"mmmm")</f>
        <v>October</v>
      </c>
      <c r="AC4496" s="1" t="s">
        <v>61</v>
      </c>
      <c r="AD4496" s="1" t="s">
        <v>42</v>
      </c>
      <c r="AE4496" s="1" t="s">
        <v>62</v>
      </c>
    </row>
    <row r="4497" spans="1:31" x14ac:dyDescent="0.25">
      <c r="A4497" s="1" t="s">
        <v>9134</v>
      </c>
      <c r="B4497" s="1" t="str">
        <f>IF(COUNTIF($A$2:A4497,A4497)&gt;1,"Duplicate","Unique")</f>
        <v>Unique</v>
      </c>
      <c r="C4497" s="1" t="s">
        <v>9135</v>
      </c>
      <c r="D4497" s="1" t="s">
        <v>154</v>
      </c>
      <c r="E4497" s="1" t="str">
        <f t="shared" si="491"/>
        <v>Submitted</v>
      </c>
      <c r="F4497" s="1" t="s">
        <v>35</v>
      </c>
      <c r="G4497" s="1">
        <v>28</v>
      </c>
      <c r="H4497" s="1" t="s">
        <v>24</v>
      </c>
      <c r="I4497" s="1" t="s">
        <v>25</v>
      </c>
      <c r="J4497" s="1" t="s">
        <v>70</v>
      </c>
      <c r="K4497" s="4">
        <v>412411</v>
      </c>
      <c r="L4497" s="4" t="str">
        <f t="shared" si="492"/>
        <v>Submitted</v>
      </c>
      <c r="M4497" s="1">
        <v>798</v>
      </c>
      <c r="N4497" s="1" t="str">
        <f t="shared" si="493"/>
        <v>medium_risk</v>
      </c>
      <c r="O4497" s="1" t="str">
        <f t="shared" si="494"/>
        <v>Excellent</v>
      </c>
      <c r="P4497" s="1" t="str">
        <f t="shared" si="495"/>
        <v>Submitted</v>
      </c>
      <c r="Q4497" s="1" t="str">
        <f t="shared" si="496"/>
        <v>Valid</v>
      </c>
      <c r="R4497" s="1" t="s">
        <v>6</v>
      </c>
      <c r="S4497" s="4">
        <v>3341996</v>
      </c>
      <c r="T4497" s="1">
        <v>8.0299999999999994</v>
      </c>
      <c r="U4497" s="1">
        <v>24</v>
      </c>
      <c r="V4497" s="1">
        <v>139249.82999999999</v>
      </c>
      <c r="W4497" s="4">
        <f t="shared" si="497"/>
        <v>2236362.5456500431</v>
      </c>
      <c r="X4497" s="1" t="s">
        <v>39</v>
      </c>
      <c r="Y4497" s="1" t="s">
        <v>40</v>
      </c>
      <c r="Z4497" s="8">
        <v>49959</v>
      </c>
      <c r="AA4497" s="8" t="str">
        <f>TEXT(Table2[[#This Row],[Application_Date]],"yyy")</f>
        <v>2036</v>
      </c>
      <c r="AB4497" s="8" t="str">
        <f>TEXT(Table2[[#This Row],[Application_Date]],"mmmm")</f>
        <v>October</v>
      </c>
      <c r="AC4497" s="1" t="s">
        <v>61</v>
      </c>
      <c r="AD4497" s="1" t="s">
        <v>30</v>
      </c>
      <c r="AE4497" s="1" t="s">
        <v>43</v>
      </c>
    </row>
    <row r="4498" spans="1:31" x14ac:dyDescent="0.25">
      <c r="A4498" s="1" t="s">
        <v>9136</v>
      </c>
      <c r="B4498" s="1" t="str">
        <f>IF(COUNTIF($A$2:A4498,A4498)&gt;1,"Duplicate","Unique")</f>
        <v>Unique</v>
      </c>
      <c r="C4498" s="1" t="s">
        <v>9137</v>
      </c>
      <c r="D4498" s="1" t="s">
        <v>309</v>
      </c>
      <c r="E4498" s="1" t="str">
        <f t="shared" si="491"/>
        <v>Submitted</v>
      </c>
      <c r="F4498" s="1" t="s">
        <v>35</v>
      </c>
      <c r="G4498" s="1">
        <v>18</v>
      </c>
      <c r="H4498" s="1" t="s">
        <v>24</v>
      </c>
      <c r="I4498" s="1" t="s">
        <v>48</v>
      </c>
      <c r="J4498" s="1" t="s">
        <v>70</v>
      </c>
      <c r="K4498" s="4">
        <v>2453629</v>
      </c>
      <c r="L4498" s="4" t="str">
        <f t="shared" si="492"/>
        <v>Submitted</v>
      </c>
      <c r="M4498" s="1">
        <v>539</v>
      </c>
      <c r="N4498" s="1" t="str">
        <f t="shared" si="493"/>
        <v>High_risk</v>
      </c>
      <c r="O4498" s="1" t="str">
        <f t="shared" si="494"/>
        <v>Excellent</v>
      </c>
      <c r="P4498" s="1" t="str">
        <f t="shared" si="495"/>
        <v>Submitted</v>
      </c>
      <c r="Q4498" s="1" t="str">
        <f t="shared" si="496"/>
        <v>Valid</v>
      </c>
      <c r="R4498" s="1" t="s">
        <v>27</v>
      </c>
      <c r="S4498" s="4">
        <v>2693676</v>
      </c>
      <c r="T4498" s="1">
        <v>15.54</v>
      </c>
      <c r="U4498" s="1">
        <v>180</v>
      </c>
      <c r="V4498" s="1">
        <v>14964.87</v>
      </c>
      <c r="W4498" s="4">
        <f t="shared" si="497"/>
        <v>3488310.42</v>
      </c>
      <c r="X4498" s="1" t="s">
        <v>39</v>
      </c>
      <c r="Y4498" s="1" t="s">
        <v>40</v>
      </c>
      <c r="Z4498" s="8">
        <v>49960</v>
      </c>
      <c r="AA4498" s="8" t="str">
        <f>TEXT(Table2[[#This Row],[Application_Date]],"yyy")</f>
        <v>2036</v>
      </c>
      <c r="AB4498" s="8" t="str">
        <f>TEXT(Table2[[#This Row],[Application_Date]],"mmmm")</f>
        <v>October</v>
      </c>
      <c r="AC4498" s="1" t="s">
        <v>41</v>
      </c>
      <c r="AD4498" s="1" t="s">
        <v>42</v>
      </c>
      <c r="AE4498" s="1" t="s">
        <v>43</v>
      </c>
    </row>
    <row r="4499" spans="1:31" x14ac:dyDescent="0.25">
      <c r="A4499" s="1" t="s">
        <v>9138</v>
      </c>
      <c r="B4499" s="1" t="str">
        <f>IF(COUNTIF($A$2:A4499,A4499)&gt;1,"Duplicate","Unique")</f>
        <v>Unique</v>
      </c>
      <c r="C4499" s="1" t="s">
        <v>9139</v>
      </c>
      <c r="D4499" s="1" t="s">
        <v>333</v>
      </c>
      <c r="E4499" s="1" t="str">
        <f t="shared" si="491"/>
        <v>Submitted</v>
      </c>
      <c r="F4499" s="1" t="s">
        <v>47</v>
      </c>
      <c r="G4499" s="1">
        <v>54</v>
      </c>
      <c r="H4499" s="1" t="s">
        <v>36</v>
      </c>
      <c r="I4499" s="1" t="s">
        <v>48</v>
      </c>
      <c r="J4499" s="1" t="s">
        <v>49</v>
      </c>
      <c r="K4499" s="4">
        <v>449665</v>
      </c>
      <c r="L4499" s="4" t="str">
        <f t="shared" si="492"/>
        <v>Submitted</v>
      </c>
      <c r="M4499" s="1">
        <v>836</v>
      </c>
      <c r="N4499" s="1" t="str">
        <f t="shared" si="493"/>
        <v>medium_risk</v>
      </c>
      <c r="O4499" s="1" t="str">
        <f t="shared" si="494"/>
        <v>Excellent</v>
      </c>
      <c r="P4499" s="1" t="str">
        <f t="shared" si="495"/>
        <v>Submitted</v>
      </c>
      <c r="Q4499" s="1" t="str">
        <f t="shared" si="496"/>
        <v>Valid</v>
      </c>
      <c r="R4499" s="1" t="s">
        <v>82</v>
      </c>
      <c r="S4499" s="4">
        <v>3895995</v>
      </c>
      <c r="T4499" s="1">
        <v>17.23</v>
      </c>
      <c r="U4499" s="1">
        <v>60</v>
      </c>
      <c r="V4499" s="1">
        <v>64933.25</v>
      </c>
      <c r="W4499" s="4">
        <f t="shared" si="497"/>
        <v>5593999.4874999998</v>
      </c>
      <c r="X4499" s="1" t="s">
        <v>105</v>
      </c>
      <c r="Y4499" s="1" t="s">
        <v>106</v>
      </c>
      <c r="Z4499" s="8">
        <v>49961</v>
      </c>
      <c r="AA4499" s="8" t="str">
        <f>TEXT(Table2[[#This Row],[Application_Date]],"yyy")</f>
        <v>2036</v>
      </c>
      <c r="AB4499" s="8" t="str">
        <f>TEXT(Table2[[#This Row],[Application_Date]],"mmmm")</f>
        <v>October</v>
      </c>
      <c r="AC4499" s="1" t="s">
        <v>61</v>
      </c>
      <c r="AD4499" s="1" t="s">
        <v>42</v>
      </c>
      <c r="AE4499" s="1" t="s">
        <v>31</v>
      </c>
    </row>
    <row r="4500" spans="1:31" x14ac:dyDescent="0.25">
      <c r="A4500" s="1" t="s">
        <v>9140</v>
      </c>
      <c r="B4500" s="1" t="str">
        <f>IF(COUNTIF($A$2:A4500,A4500)&gt;1,"Duplicate","Unique")</f>
        <v>Unique</v>
      </c>
      <c r="C4500" s="1" t="s">
        <v>9141</v>
      </c>
      <c r="D4500" s="1" t="s">
        <v>183</v>
      </c>
      <c r="E4500" s="1" t="str">
        <f t="shared" si="491"/>
        <v>Submitted</v>
      </c>
      <c r="F4500" s="1" t="s">
        <v>35</v>
      </c>
      <c r="G4500" s="1">
        <v>34</v>
      </c>
      <c r="H4500" s="1" t="s">
        <v>36</v>
      </c>
      <c r="I4500" s="1" t="s">
        <v>48</v>
      </c>
      <c r="J4500" s="1" t="s">
        <v>26</v>
      </c>
      <c r="K4500" s="4">
        <v>748675</v>
      </c>
      <c r="L4500" s="4" t="str">
        <f t="shared" si="492"/>
        <v>Submitted</v>
      </c>
      <c r="M4500" s="1">
        <v>667</v>
      </c>
      <c r="N4500" s="1" t="str">
        <f t="shared" si="493"/>
        <v>low_risk</v>
      </c>
      <c r="O4500" s="1" t="str">
        <f t="shared" si="494"/>
        <v>Excellent</v>
      </c>
      <c r="P4500" s="1" t="str">
        <f t="shared" si="495"/>
        <v>Submitted</v>
      </c>
      <c r="Q4500" s="1" t="str">
        <f t="shared" si="496"/>
        <v>Valid</v>
      </c>
      <c r="R4500" s="1" t="s">
        <v>38</v>
      </c>
      <c r="S4500" s="4">
        <v>3944985</v>
      </c>
      <c r="T4500" s="1">
        <v>10.46</v>
      </c>
      <c r="U4500" s="1">
        <v>36</v>
      </c>
      <c r="V4500" s="1">
        <v>109582.92</v>
      </c>
      <c r="W4500" s="4">
        <f t="shared" si="497"/>
        <v>3438711.925544716</v>
      </c>
      <c r="X4500" s="1" t="s">
        <v>28</v>
      </c>
      <c r="Y4500" s="1" t="s">
        <v>29</v>
      </c>
      <c r="Z4500" s="8">
        <v>49962</v>
      </c>
      <c r="AA4500" s="8" t="str">
        <f>TEXT(Table2[[#This Row],[Application_Date]],"yyy")</f>
        <v>2036</v>
      </c>
      <c r="AB4500" s="8" t="str">
        <f>TEXT(Table2[[#This Row],[Application_Date]],"mmmm")</f>
        <v>October</v>
      </c>
      <c r="AC4500" s="1" t="s">
        <v>41</v>
      </c>
      <c r="AD4500" s="1" t="s">
        <v>30</v>
      </c>
      <c r="AE4500" s="1" t="s">
        <v>31</v>
      </c>
    </row>
    <row r="4501" spans="1:31" x14ac:dyDescent="0.25">
      <c r="A4501" s="1" t="s">
        <v>9142</v>
      </c>
      <c r="B4501" s="1" t="str">
        <f>IF(COUNTIF($A$2:A4501,A4501)&gt;1,"Duplicate","Unique")</f>
        <v>Unique</v>
      </c>
      <c r="C4501" s="1" t="s">
        <v>9143</v>
      </c>
      <c r="D4501" s="1" t="s">
        <v>309</v>
      </c>
      <c r="E4501" s="1" t="str">
        <f t="shared" si="491"/>
        <v>Submitted</v>
      </c>
      <c r="F4501" s="1" t="s">
        <v>47</v>
      </c>
      <c r="G4501" s="1">
        <v>20</v>
      </c>
      <c r="H4501" s="1" t="s">
        <v>24</v>
      </c>
      <c r="I4501" s="1" t="s">
        <v>48</v>
      </c>
      <c r="J4501" s="1" t="s">
        <v>37</v>
      </c>
      <c r="K4501" s="4">
        <v>344243</v>
      </c>
      <c r="L4501" s="4" t="str">
        <f t="shared" si="492"/>
        <v>Submitted</v>
      </c>
      <c r="M4501" s="1">
        <v>425</v>
      </c>
      <c r="N4501" s="1" t="str">
        <f t="shared" si="493"/>
        <v>High_risk</v>
      </c>
      <c r="O4501" s="1" t="str">
        <f t="shared" si="494"/>
        <v>Excellent</v>
      </c>
      <c r="P4501" s="1" t="str">
        <f t="shared" si="495"/>
        <v>Submitted</v>
      </c>
      <c r="Q4501" s="1" t="str">
        <f t="shared" si="496"/>
        <v>Valid</v>
      </c>
      <c r="R4501" s="1" t="s">
        <v>82</v>
      </c>
      <c r="S4501" s="4">
        <v>3674704</v>
      </c>
      <c r="T4501" s="1">
        <v>16.440000000000001</v>
      </c>
      <c r="U4501" s="1">
        <v>120</v>
      </c>
      <c r="V4501" s="1">
        <v>30622.53</v>
      </c>
      <c r="W4501" s="4">
        <f t="shared" si="497"/>
        <v>5034344.4800000004</v>
      </c>
      <c r="X4501" s="1" t="s">
        <v>50</v>
      </c>
      <c r="Y4501" s="1" t="s">
        <v>51</v>
      </c>
      <c r="Z4501" s="8">
        <v>49963</v>
      </c>
      <c r="AA4501" s="8" t="str">
        <f>TEXT(Table2[[#This Row],[Application_Date]],"yyy")</f>
        <v>2036</v>
      </c>
      <c r="AB4501" s="8" t="str">
        <f>TEXT(Table2[[#This Row],[Application_Date]],"mmmm")</f>
        <v>October</v>
      </c>
      <c r="AC4501" s="1" t="s">
        <v>52</v>
      </c>
      <c r="AD4501" s="1" t="s">
        <v>30</v>
      </c>
      <c r="AE4501" s="1" t="s">
        <v>31</v>
      </c>
    </row>
    <row r="4502" spans="1:31" x14ac:dyDescent="0.25">
      <c r="A4502" s="1" t="s">
        <v>9144</v>
      </c>
      <c r="B4502" s="1" t="str">
        <f>IF(COUNTIF($A$2:A4502,A4502)&gt;1,"Duplicate","Unique")</f>
        <v>Unique</v>
      </c>
      <c r="C4502" s="1" t="s">
        <v>9145</v>
      </c>
      <c r="D4502" s="1" t="s">
        <v>180</v>
      </c>
      <c r="E4502" s="1" t="str">
        <f t="shared" si="491"/>
        <v>Submitted</v>
      </c>
      <c r="F4502" s="1" t="s">
        <v>35</v>
      </c>
      <c r="G4502" s="1">
        <v>31</v>
      </c>
      <c r="H4502" s="1" t="s">
        <v>36</v>
      </c>
      <c r="I4502" s="1" t="s">
        <v>48</v>
      </c>
      <c r="J4502" s="1" t="s">
        <v>26</v>
      </c>
      <c r="K4502" s="4">
        <v>2362319</v>
      </c>
      <c r="L4502" s="4" t="str">
        <f t="shared" si="492"/>
        <v>Submitted</v>
      </c>
      <c r="M4502" s="1">
        <v>806</v>
      </c>
      <c r="N4502" s="1" t="str">
        <f t="shared" si="493"/>
        <v>medium_risk</v>
      </c>
      <c r="O4502" s="1" t="str">
        <f t="shared" si="494"/>
        <v>Excellent</v>
      </c>
      <c r="P4502" s="1" t="str">
        <f t="shared" si="495"/>
        <v>Submitted</v>
      </c>
      <c r="Q4502" s="1" t="str">
        <f t="shared" si="496"/>
        <v>Valid</v>
      </c>
      <c r="R4502" s="1" t="s">
        <v>27</v>
      </c>
      <c r="S4502" s="4">
        <v>4359066</v>
      </c>
      <c r="T4502" s="1">
        <v>14.53</v>
      </c>
      <c r="U4502" s="1">
        <v>24</v>
      </c>
      <c r="V4502" s="1">
        <v>181627.75</v>
      </c>
      <c r="W4502" s="4">
        <f t="shared" si="497"/>
        <v>5278102.4433879294</v>
      </c>
      <c r="X4502" s="1" t="s">
        <v>28</v>
      </c>
      <c r="Y4502" s="1" t="s">
        <v>29</v>
      </c>
      <c r="Z4502" s="8">
        <v>49964</v>
      </c>
      <c r="AA4502" s="8" t="str">
        <f>TEXT(Table2[[#This Row],[Application_Date]],"yyy")</f>
        <v>2036</v>
      </c>
      <c r="AB4502" s="8" t="str">
        <f>TEXT(Table2[[#This Row],[Application_Date]],"mmmm")</f>
        <v>October</v>
      </c>
      <c r="AC4502" s="1" t="s">
        <v>61</v>
      </c>
      <c r="AD4502" s="1" t="s">
        <v>30</v>
      </c>
      <c r="AE4502" s="1" t="s">
        <v>43</v>
      </c>
    </row>
    <row r="4503" spans="1:31" x14ac:dyDescent="0.25">
      <c r="A4503" s="1" t="s">
        <v>9146</v>
      </c>
      <c r="B4503" s="1" t="str">
        <f>IF(COUNTIF($A$2:A4503,A4503)&gt;1,"Duplicate","Unique")</f>
        <v>Unique</v>
      </c>
      <c r="C4503" s="1" t="s">
        <v>9147</v>
      </c>
      <c r="D4503" s="1" t="s">
        <v>148</v>
      </c>
      <c r="E4503" s="1" t="str">
        <f t="shared" si="491"/>
        <v>Submitted</v>
      </c>
      <c r="F4503" s="1" t="s">
        <v>35</v>
      </c>
      <c r="G4503" s="1">
        <v>50</v>
      </c>
      <c r="H4503" s="1" t="s">
        <v>36</v>
      </c>
      <c r="I4503" s="1" t="s">
        <v>48</v>
      </c>
      <c r="J4503" s="1" t="s">
        <v>70</v>
      </c>
      <c r="K4503" s="4">
        <v>947975</v>
      </c>
      <c r="L4503" s="4" t="str">
        <f t="shared" si="492"/>
        <v>Submitted</v>
      </c>
      <c r="M4503" s="1">
        <v>762</v>
      </c>
      <c r="N4503" s="1" t="str">
        <f t="shared" si="493"/>
        <v>medium_risk</v>
      </c>
      <c r="O4503" s="1" t="str">
        <f t="shared" si="494"/>
        <v>Excellent</v>
      </c>
      <c r="P4503" s="1" t="str">
        <f t="shared" si="495"/>
        <v>Submitted</v>
      </c>
      <c r="Q4503" s="1" t="str">
        <f t="shared" si="496"/>
        <v>Valid</v>
      </c>
      <c r="R4503" s="1" t="s">
        <v>82</v>
      </c>
      <c r="S4503" s="4">
        <v>3307539</v>
      </c>
      <c r="T4503" s="1">
        <v>13.46</v>
      </c>
      <c r="U4503" s="1">
        <v>24</v>
      </c>
      <c r="V4503" s="1">
        <v>137814.12</v>
      </c>
      <c r="W4503" s="4">
        <f t="shared" si="497"/>
        <v>3709956.2985941167</v>
      </c>
      <c r="X4503" s="1" t="s">
        <v>1384</v>
      </c>
      <c r="Y4503" s="1" t="s">
        <v>51</v>
      </c>
      <c r="Z4503" s="8">
        <v>49965</v>
      </c>
      <c r="AA4503" s="8" t="str">
        <f>TEXT(Table2[[#This Row],[Application_Date]],"yyy")</f>
        <v>2036</v>
      </c>
      <c r="AB4503" s="8" t="str">
        <f>TEXT(Table2[[#This Row],[Application_Date]],"mmmm")</f>
        <v>October</v>
      </c>
      <c r="AC4503" s="1" t="s">
        <v>61</v>
      </c>
      <c r="AD4503" s="1" t="s">
        <v>42</v>
      </c>
      <c r="AE4503" s="1" t="s">
        <v>43</v>
      </c>
    </row>
    <row r="4504" spans="1:31" x14ac:dyDescent="0.25">
      <c r="A4504" s="1" t="s">
        <v>9148</v>
      </c>
      <c r="B4504" s="1" t="str">
        <f>IF(COUNTIF($A$2:A4504,A4504)&gt;1,"Duplicate","Unique")</f>
        <v>Unique</v>
      </c>
      <c r="C4504" s="1" t="s">
        <v>9149</v>
      </c>
      <c r="D4504" s="1" t="s">
        <v>65</v>
      </c>
      <c r="E4504" s="1" t="str">
        <f t="shared" si="491"/>
        <v>Submitted</v>
      </c>
      <c r="F4504" s="1" t="s">
        <v>35</v>
      </c>
      <c r="G4504" s="1">
        <v>36</v>
      </c>
      <c r="H4504" s="1" t="s">
        <v>36</v>
      </c>
      <c r="I4504" s="1" t="s">
        <v>25</v>
      </c>
      <c r="J4504" s="1" t="s">
        <v>49</v>
      </c>
      <c r="K4504" s="4">
        <v>2403720</v>
      </c>
      <c r="L4504" s="4" t="str">
        <f t="shared" si="492"/>
        <v>Submitted</v>
      </c>
      <c r="M4504" s="1">
        <v>559</v>
      </c>
      <c r="N4504" s="1" t="str">
        <f t="shared" si="493"/>
        <v>High_risk</v>
      </c>
      <c r="O4504" s="1" t="str">
        <f t="shared" si="494"/>
        <v>Excellent</v>
      </c>
      <c r="P4504" s="1" t="str">
        <f t="shared" si="495"/>
        <v>Submitted</v>
      </c>
      <c r="Q4504" s="1" t="str">
        <f t="shared" si="496"/>
        <v>Valid</v>
      </c>
      <c r="R4504" s="1" t="s">
        <v>70</v>
      </c>
      <c r="S4504" s="4">
        <v>243160</v>
      </c>
      <c r="T4504" s="1">
        <v>8.8699999999999992</v>
      </c>
      <c r="U4504" s="1">
        <v>120</v>
      </c>
      <c r="V4504" s="1">
        <v>2026.33</v>
      </c>
      <c r="W4504" s="4">
        <f t="shared" si="497"/>
        <v>179735.76666666666</v>
      </c>
      <c r="X4504" s="1" t="s">
        <v>39</v>
      </c>
      <c r="Y4504" s="1" t="s">
        <v>40</v>
      </c>
      <c r="Z4504" s="8">
        <v>49966</v>
      </c>
      <c r="AA4504" s="8" t="str">
        <f>TEXT(Table2[[#This Row],[Application_Date]],"yyy")</f>
        <v>2036</v>
      </c>
      <c r="AB4504" s="8" t="str">
        <f>TEXT(Table2[[#This Row],[Application_Date]],"mmmm")</f>
        <v>October</v>
      </c>
      <c r="AC4504" s="1" t="s">
        <v>61</v>
      </c>
      <c r="AD4504" s="1" t="s">
        <v>42</v>
      </c>
      <c r="AE4504" s="1" t="s">
        <v>31</v>
      </c>
    </row>
    <row r="4505" spans="1:31" x14ac:dyDescent="0.25">
      <c r="A4505" s="1" t="s">
        <v>9150</v>
      </c>
      <c r="B4505" s="1" t="str">
        <f>IF(COUNTIF($A$2:A4505,A4505)&gt;1,"Duplicate","Unique")</f>
        <v>Unique</v>
      </c>
      <c r="C4505" s="1" t="s">
        <v>9151</v>
      </c>
      <c r="D4505" s="1" t="s">
        <v>433</v>
      </c>
      <c r="E4505" s="1" t="str">
        <f t="shared" si="491"/>
        <v>Submitted</v>
      </c>
      <c r="F4505" s="1" t="s">
        <v>47</v>
      </c>
      <c r="G4505" s="1">
        <v>44</v>
      </c>
      <c r="H4505" s="1" t="s">
        <v>36</v>
      </c>
      <c r="I4505" s="1" t="s">
        <v>25</v>
      </c>
      <c r="J4505" s="1" t="s">
        <v>49</v>
      </c>
      <c r="K4505" s="4">
        <v>795144</v>
      </c>
      <c r="L4505" s="4" t="str">
        <f t="shared" si="492"/>
        <v>Submitted</v>
      </c>
      <c r="M4505" s="1">
        <v>792</v>
      </c>
      <c r="N4505" s="1" t="str">
        <f t="shared" si="493"/>
        <v>medium_risk</v>
      </c>
      <c r="O4505" s="1" t="str">
        <f t="shared" si="494"/>
        <v>Excellent</v>
      </c>
      <c r="P4505" s="1" t="str">
        <f t="shared" si="495"/>
        <v>Submitted</v>
      </c>
      <c r="Q4505" s="1" t="str">
        <f t="shared" si="496"/>
        <v>Valid</v>
      </c>
      <c r="R4505" s="1" t="s">
        <v>82</v>
      </c>
      <c r="S4505" s="4">
        <v>2869857</v>
      </c>
      <c r="T4505" s="1">
        <v>7.41</v>
      </c>
      <c r="U4505" s="1">
        <v>12</v>
      </c>
      <c r="V4505" s="1">
        <v>239154.75</v>
      </c>
      <c r="W4505" s="4">
        <f t="shared" si="497"/>
        <v>1777679.4051065603</v>
      </c>
      <c r="X4505" s="1" t="s">
        <v>50</v>
      </c>
      <c r="Y4505" s="1" t="s">
        <v>51</v>
      </c>
      <c r="Z4505" s="8">
        <v>49967</v>
      </c>
      <c r="AA4505" s="8" t="str">
        <f>TEXT(Table2[[#This Row],[Application_Date]],"yyy")</f>
        <v>2036</v>
      </c>
      <c r="AB4505" s="8" t="str">
        <f>TEXT(Table2[[#This Row],[Application_Date]],"mmmm")</f>
        <v>October</v>
      </c>
      <c r="AC4505" s="1" t="s">
        <v>41</v>
      </c>
      <c r="AD4505" s="1" t="s">
        <v>42</v>
      </c>
      <c r="AE4505" s="1" t="s">
        <v>43</v>
      </c>
    </row>
    <row r="4506" spans="1:31" x14ac:dyDescent="0.25">
      <c r="A4506" s="1" t="s">
        <v>9152</v>
      </c>
      <c r="B4506" s="1" t="str">
        <f>IF(COUNTIF($A$2:A4506,A4506)&gt;1,"Duplicate","Unique")</f>
        <v>Unique</v>
      </c>
      <c r="C4506" s="1" t="s">
        <v>9153</v>
      </c>
      <c r="D4506" s="1" t="s">
        <v>58</v>
      </c>
      <c r="E4506" s="1" t="str">
        <f t="shared" si="491"/>
        <v>Submitted</v>
      </c>
      <c r="F4506" s="1" t="s">
        <v>47</v>
      </c>
      <c r="G4506" s="1">
        <v>57</v>
      </c>
      <c r="H4506" s="1" t="s">
        <v>24</v>
      </c>
      <c r="I4506" s="1" t="s">
        <v>48</v>
      </c>
      <c r="J4506" s="1" t="s">
        <v>70</v>
      </c>
      <c r="K4506" s="4">
        <v>1860099</v>
      </c>
      <c r="L4506" s="4" t="str">
        <f t="shared" si="492"/>
        <v>Submitted</v>
      </c>
      <c r="M4506" s="1">
        <v>950</v>
      </c>
      <c r="N4506" s="1" t="str">
        <f t="shared" si="493"/>
        <v>medium_risk</v>
      </c>
      <c r="O4506" s="1" t="str">
        <f t="shared" si="494"/>
        <v>Excellent</v>
      </c>
      <c r="P4506" s="1" t="str">
        <f t="shared" si="495"/>
        <v>Submitted</v>
      </c>
      <c r="Q4506" s="1" t="str">
        <f t="shared" si="496"/>
        <v>Invalid</v>
      </c>
      <c r="R4506" s="1" t="s">
        <v>6</v>
      </c>
      <c r="S4506" s="4">
        <v>1815320</v>
      </c>
      <c r="T4506" s="1">
        <v>15.87</v>
      </c>
      <c r="U4506" s="1">
        <v>36</v>
      </c>
      <c r="V4506" s="1">
        <v>50425.56</v>
      </c>
      <c r="W4506" s="4">
        <f t="shared" si="497"/>
        <v>2400760.7000001608</v>
      </c>
      <c r="X4506" s="1" t="s">
        <v>59</v>
      </c>
      <c r="Y4506" s="1" t="s">
        <v>60</v>
      </c>
      <c r="Z4506" s="8">
        <v>49968</v>
      </c>
      <c r="AA4506" s="8" t="str">
        <f>TEXT(Table2[[#This Row],[Application_Date]],"yyy")</f>
        <v>2036</v>
      </c>
      <c r="AB4506" s="8" t="str">
        <f>TEXT(Table2[[#This Row],[Application_Date]],"mmmm")</f>
        <v>October</v>
      </c>
      <c r="AC4506" s="1" t="s">
        <v>61</v>
      </c>
      <c r="AD4506" s="1" t="s">
        <v>42</v>
      </c>
      <c r="AE4506" s="1" t="s">
        <v>62</v>
      </c>
    </row>
    <row r="4507" spans="1:31" x14ac:dyDescent="0.25">
      <c r="A4507" s="1" t="s">
        <v>9154</v>
      </c>
      <c r="B4507" s="1" t="str">
        <f>IF(COUNTIF($A$2:A4507,A4507)&gt;1,"Duplicate","Unique")</f>
        <v>Unique</v>
      </c>
      <c r="C4507" s="1" t="s">
        <v>9155</v>
      </c>
      <c r="D4507" s="1" t="s">
        <v>468</v>
      </c>
      <c r="E4507" s="1" t="str">
        <f t="shared" si="491"/>
        <v>Submitted</v>
      </c>
      <c r="F4507" s="1" t="s">
        <v>47</v>
      </c>
      <c r="G4507" s="1">
        <v>32</v>
      </c>
      <c r="H4507" s="1" t="s">
        <v>36</v>
      </c>
      <c r="I4507" s="1" t="s">
        <v>25</v>
      </c>
      <c r="J4507" s="1" t="s">
        <v>70</v>
      </c>
      <c r="K4507" s="4">
        <v>1186619</v>
      </c>
      <c r="L4507" s="4" t="str">
        <f t="shared" si="492"/>
        <v>Submitted</v>
      </c>
      <c r="M4507" s="1">
        <v>513</v>
      </c>
      <c r="N4507" s="1" t="str">
        <f t="shared" si="493"/>
        <v>High_risk</v>
      </c>
      <c r="O4507" s="1" t="str">
        <f t="shared" si="494"/>
        <v>Excellent</v>
      </c>
      <c r="P4507" s="1" t="str">
        <f t="shared" si="495"/>
        <v>Submitted</v>
      </c>
      <c r="Q4507" s="1" t="str">
        <f t="shared" si="496"/>
        <v>Valid</v>
      </c>
      <c r="R4507" s="1" t="s">
        <v>38</v>
      </c>
      <c r="S4507" s="4">
        <v>1641588</v>
      </c>
      <c r="T4507" s="1">
        <v>10.34</v>
      </c>
      <c r="U4507" s="1">
        <v>120</v>
      </c>
      <c r="V4507" s="1">
        <v>13679.9</v>
      </c>
      <c r="W4507" s="4">
        <f t="shared" si="497"/>
        <v>1414501.6600000001</v>
      </c>
      <c r="X4507" s="1" t="s">
        <v>85</v>
      </c>
      <c r="Y4507" s="1" t="s">
        <v>86</v>
      </c>
      <c r="Z4507" s="8">
        <v>49969</v>
      </c>
      <c r="AA4507" s="8" t="str">
        <f>TEXT(Table2[[#This Row],[Application_Date]],"yyy")</f>
        <v>2036</v>
      </c>
      <c r="AB4507" s="8" t="str">
        <f>TEXT(Table2[[#This Row],[Application_Date]],"mmmm")</f>
        <v>October</v>
      </c>
      <c r="AC4507" s="1" t="s">
        <v>61</v>
      </c>
      <c r="AD4507" s="1" t="s">
        <v>30</v>
      </c>
      <c r="AE4507" s="1" t="s">
        <v>66</v>
      </c>
    </row>
    <row r="4508" spans="1:31" x14ac:dyDescent="0.25">
      <c r="A4508" s="1" t="s">
        <v>9156</v>
      </c>
      <c r="B4508" s="1" t="str">
        <f>IF(COUNTIF($A$2:A4508,A4508)&gt;1,"Duplicate","Unique")</f>
        <v>Unique</v>
      </c>
      <c r="C4508" s="1" t="s">
        <v>9157</v>
      </c>
      <c r="D4508" s="1" t="s">
        <v>196</v>
      </c>
      <c r="E4508" s="1" t="str">
        <f t="shared" si="491"/>
        <v>Submitted</v>
      </c>
      <c r="F4508" s="1" t="s">
        <v>35</v>
      </c>
      <c r="G4508" s="1">
        <v>45</v>
      </c>
      <c r="H4508" s="1" t="s">
        <v>24</v>
      </c>
      <c r="I4508" s="1" t="s">
        <v>25</v>
      </c>
      <c r="J4508" s="1" t="s">
        <v>37</v>
      </c>
      <c r="K4508" s="4">
        <v>2032216</v>
      </c>
      <c r="L4508" s="4" t="str">
        <f t="shared" si="492"/>
        <v>Submitted</v>
      </c>
      <c r="M4508" s="1">
        <v>709</v>
      </c>
      <c r="N4508" s="1" t="str">
        <f t="shared" si="493"/>
        <v>low_risk</v>
      </c>
      <c r="O4508" s="1" t="str">
        <f t="shared" si="494"/>
        <v>Excellent</v>
      </c>
      <c r="P4508" s="1" t="str">
        <f t="shared" si="495"/>
        <v>Submitted</v>
      </c>
      <c r="Q4508" s="1" t="str">
        <f t="shared" si="496"/>
        <v>Valid</v>
      </c>
      <c r="R4508" s="1" t="s">
        <v>38</v>
      </c>
      <c r="S4508" s="4">
        <v>1706348</v>
      </c>
      <c r="T4508" s="1">
        <v>18.55</v>
      </c>
      <c r="U4508" s="1">
        <v>24</v>
      </c>
      <c r="V4508" s="1">
        <v>71097.83</v>
      </c>
      <c r="W4508" s="4">
        <f t="shared" si="497"/>
        <v>2637729.6171467439</v>
      </c>
      <c r="X4508" s="1" t="s">
        <v>50</v>
      </c>
      <c r="Y4508" s="1" t="s">
        <v>51</v>
      </c>
      <c r="Z4508" s="8">
        <v>49970</v>
      </c>
      <c r="AA4508" s="8" t="str">
        <f>TEXT(Table2[[#This Row],[Application_Date]],"yyy")</f>
        <v>2036</v>
      </c>
      <c r="AB4508" s="8" t="str">
        <f>TEXT(Table2[[#This Row],[Application_Date]],"mmmm")</f>
        <v>October</v>
      </c>
      <c r="AC4508" s="1" t="s">
        <v>61</v>
      </c>
      <c r="AD4508" s="1" t="s">
        <v>42</v>
      </c>
      <c r="AE4508" s="1" t="s">
        <v>62</v>
      </c>
    </row>
    <row r="4509" spans="1:31" x14ac:dyDescent="0.25">
      <c r="A4509" s="1" t="s">
        <v>9158</v>
      </c>
      <c r="B4509" s="1" t="str">
        <f>IF(COUNTIF($A$2:A4509,A4509)&gt;1,"Duplicate","Unique")</f>
        <v>Unique</v>
      </c>
      <c r="C4509" s="1" t="s">
        <v>9159</v>
      </c>
      <c r="D4509" s="1" t="s">
        <v>55</v>
      </c>
      <c r="E4509" s="1" t="str">
        <f t="shared" si="491"/>
        <v>Submitted</v>
      </c>
      <c r="F4509" s="1" t="s">
        <v>47</v>
      </c>
      <c r="G4509" s="1">
        <v>21</v>
      </c>
      <c r="H4509" s="1" t="s">
        <v>24</v>
      </c>
      <c r="I4509" s="1" t="s">
        <v>48</v>
      </c>
      <c r="J4509" s="1" t="s">
        <v>49</v>
      </c>
      <c r="K4509" s="4">
        <v>1849244</v>
      </c>
      <c r="L4509" s="4" t="str">
        <f t="shared" si="492"/>
        <v>Submitted</v>
      </c>
      <c r="M4509" s="1">
        <v>752</v>
      </c>
      <c r="N4509" s="1" t="str">
        <f t="shared" si="493"/>
        <v>medium_risk</v>
      </c>
      <c r="O4509" s="1" t="str">
        <f t="shared" si="494"/>
        <v>Excellent</v>
      </c>
      <c r="P4509" s="1" t="str">
        <f t="shared" si="495"/>
        <v>Submitted</v>
      </c>
      <c r="Q4509" s="1" t="str">
        <f t="shared" si="496"/>
        <v>Valid</v>
      </c>
      <c r="R4509" s="1" t="s">
        <v>70</v>
      </c>
      <c r="S4509" s="4">
        <v>3467922</v>
      </c>
      <c r="T4509" s="1">
        <v>17.18</v>
      </c>
      <c r="U4509" s="1">
        <v>180</v>
      </c>
      <c r="V4509" s="1">
        <v>19266.23</v>
      </c>
      <c r="W4509" s="4">
        <f t="shared" si="497"/>
        <v>4964908.33</v>
      </c>
      <c r="X4509" s="1" t="s">
        <v>50</v>
      </c>
      <c r="Y4509" s="1" t="s">
        <v>51</v>
      </c>
      <c r="Z4509" s="8">
        <v>49971</v>
      </c>
      <c r="AA4509" s="8" t="str">
        <f>TEXT(Table2[[#This Row],[Application_Date]],"yyy")</f>
        <v>2036</v>
      </c>
      <c r="AB4509" s="8" t="str">
        <f>TEXT(Table2[[#This Row],[Application_Date]],"mmmm")</f>
        <v>October</v>
      </c>
      <c r="AC4509" s="1" t="s">
        <v>61</v>
      </c>
      <c r="AD4509" s="1" t="s">
        <v>30</v>
      </c>
      <c r="AE4509" s="1" t="s">
        <v>62</v>
      </c>
    </row>
    <row r="4510" spans="1:31" x14ac:dyDescent="0.25">
      <c r="A4510" s="1" t="s">
        <v>9160</v>
      </c>
      <c r="B4510" s="1" t="str">
        <f>IF(COUNTIF($A$2:A4510,A4510)&gt;1,"Duplicate","Unique")</f>
        <v>Unique</v>
      </c>
      <c r="C4510" s="1" t="s">
        <v>9161</v>
      </c>
      <c r="D4510" s="1" t="s">
        <v>89</v>
      </c>
      <c r="E4510" s="1" t="str">
        <f t="shared" si="491"/>
        <v>Submitted</v>
      </c>
      <c r="F4510" s="1" t="s">
        <v>35</v>
      </c>
      <c r="G4510" s="1">
        <v>45</v>
      </c>
      <c r="H4510" s="1" t="s">
        <v>24</v>
      </c>
      <c r="I4510" s="1" t="s">
        <v>48</v>
      </c>
      <c r="J4510" s="1" t="s">
        <v>70</v>
      </c>
      <c r="K4510" s="4">
        <v>1972715</v>
      </c>
      <c r="L4510" s="4" t="str">
        <f t="shared" si="492"/>
        <v>Submitted</v>
      </c>
      <c r="M4510" s="1">
        <v>726</v>
      </c>
      <c r="N4510" s="1" t="str">
        <f t="shared" si="493"/>
        <v>low_risk</v>
      </c>
      <c r="O4510" s="1" t="str">
        <f t="shared" si="494"/>
        <v>Excellent</v>
      </c>
      <c r="P4510" s="1" t="str">
        <f t="shared" si="495"/>
        <v>Submitted</v>
      </c>
      <c r="Q4510" s="1" t="str">
        <f t="shared" si="496"/>
        <v>Valid</v>
      </c>
      <c r="R4510" s="1" t="s">
        <v>82</v>
      </c>
      <c r="S4510" s="4">
        <v>700757</v>
      </c>
      <c r="T4510" s="1">
        <v>7.1</v>
      </c>
      <c r="U4510" s="1">
        <v>12</v>
      </c>
      <c r="V4510" s="1">
        <v>58396.42</v>
      </c>
      <c r="W4510" s="4">
        <f t="shared" si="497"/>
        <v>416188.7764635061</v>
      </c>
      <c r="X4510" s="1" t="s">
        <v>85</v>
      </c>
      <c r="Y4510" s="1" t="s">
        <v>86</v>
      </c>
      <c r="Z4510" s="8">
        <v>49972</v>
      </c>
      <c r="AA4510" s="8" t="str">
        <f>TEXT(Table2[[#This Row],[Application_Date]],"yyy")</f>
        <v>2036</v>
      </c>
      <c r="AB4510" s="8" t="str">
        <f>TEXT(Table2[[#This Row],[Application_Date]],"mmmm")</f>
        <v>October</v>
      </c>
      <c r="AC4510" s="1" t="s">
        <v>61</v>
      </c>
      <c r="AD4510" s="1" t="s">
        <v>42</v>
      </c>
      <c r="AE4510" s="1" t="s">
        <v>43</v>
      </c>
    </row>
    <row r="4511" spans="1:31" x14ac:dyDescent="0.25">
      <c r="A4511" s="1" t="s">
        <v>9162</v>
      </c>
      <c r="B4511" s="1" t="str">
        <f>IF(COUNTIF($A$2:A4511,A4511)&gt;1,"Duplicate","Unique")</f>
        <v>Unique</v>
      </c>
      <c r="C4511" s="1" t="s">
        <v>9163</v>
      </c>
      <c r="D4511" s="1" t="s">
        <v>217</v>
      </c>
      <c r="E4511" s="1" t="str">
        <f t="shared" si="491"/>
        <v>Submitted</v>
      </c>
      <c r="F4511" s="1" t="s">
        <v>47</v>
      </c>
      <c r="G4511" s="1">
        <v>44</v>
      </c>
      <c r="H4511" s="1" t="s">
        <v>36</v>
      </c>
      <c r="I4511" s="1" t="s">
        <v>48</v>
      </c>
      <c r="J4511" s="1" t="s">
        <v>70</v>
      </c>
      <c r="K4511" s="4">
        <v>623910</v>
      </c>
      <c r="L4511" s="4" t="str">
        <f t="shared" si="492"/>
        <v>Submitted</v>
      </c>
      <c r="M4511" s="1">
        <v>816</v>
      </c>
      <c r="N4511" s="1" t="str">
        <f t="shared" si="493"/>
        <v>medium_risk</v>
      </c>
      <c r="O4511" s="1" t="str">
        <f t="shared" si="494"/>
        <v>Excellent</v>
      </c>
      <c r="P4511" s="1" t="str">
        <f t="shared" si="495"/>
        <v>Submitted</v>
      </c>
      <c r="Q4511" s="1" t="str">
        <f t="shared" si="496"/>
        <v>Valid</v>
      </c>
      <c r="R4511" s="1" t="s">
        <v>38</v>
      </c>
      <c r="S4511" s="4">
        <v>3354645</v>
      </c>
      <c r="T4511" s="1">
        <v>15.58</v>
      </c>
      <c r="U4511" s="1">
        <v>120</v>
      </c>
      <c r="V4511" s="1">
        <v>27955.38</v>
      </c>
      <c r="W4511" s="4">
        <f t="shared" si="497"/>
        <v>4355447.4249999998</v>
      </c>
      <c r="X4511" s="1" t="s">
        <v>85</v>
      </c>
      <c r="Y4511" s="1" t="s">
        <v>86</v>
      </c>
      <c r="Z4511" s="8">
        <v>49973</v>
      </c>
      <c r="AA4511" s="8" t="str">
        <f>TEXT(Table2[[#This Row],[Application_Date]],"yyy")</f>
        <v>2036</v>
      </c>
      <c r="AB4511" s="8" t="str">
        <f>TEXT(Table2[[#This Row],[Application_Date]],"mmmm")</f>
        <v>October</v>
      </c>
      <c r="AC4511" s="1" t="s">
        <v>61</v>
      </c>
      <c r="AD4511" s="1" t="s">
        <v>30</v>
      </c>
      <c r="AE4511" s="1" t="s">
        <v>31</v>
      </c>
    </row>
    <row r="4512" spans="1:31" x14ac:dyDescent="0.25">
      <c r="A4512" s="1" t="s">
        <v>9164</v>
      </c>
      <c r="B4512" s="1" t="str">
        <f>IF(COUNTIF($A$2:A4512,A4512)&gt;1,"Duplicate","Unique")</f>
        <v>Unique</v>
      </c>
      <c r="C4512" s="1" t="s">
        <v>9165</v>
      </c>
      <c r="D4512" s="1" t="s">
        <v>392</v>
      </c>
      <c r="E4512" s="1" t="str">
        <f t="shared" si="491"/>
        <v>Submitted</v>
      </c>
      <c r="F4512" s="1" t="s">
        <v>47</v>
      </c>
      <c r="G4512" s="1">
        <v>53</v>
      </c>
      <c r="H4512" s="1" t="s">
        <v>24</v>
      </c>
      <c r="I4512" s="1" t="s">
        <v>48</v>
      </c>
      <c r="J4512" s="1" t="s">
        <v>49</v>
      </c>
      <c r="K4512" s="4">
        <v>849062</v>
      </c>
      <c r="L4512" s="4" t="str">
        <f t="shared" si="492"/>
        <v>Submitted</v>
      </c>
      <c r="M4512" s="1">
        <v>837</v>
      </c>
      <c r="N4512" s="1" t="str">
        <f t="shared" si="493"/>
        <v>medium_risk</v>
      </c>
      <c r="O4512" s="1" t="str">
        <f t="shared" si="494"/>
        <v>Excellent</v>
      </c>
      <c r="P4512" s="1" t="str">
        <f t="shared" si="495"/>
        <v>Submitted</v>
      </c>
      <c r="Q4512" s="1" t="str">
        <f t="shared" si="496"/>
        <v>Valid</v>
      </c>
      <c r="R4512" s="1" t="s">
        <v>82</v>
      </c>
      <c r="S4512" s="4">
        <v>695423</v>
      </c>
      <c r="T4512" s="1">
        <v>9</v>
      </c>
      <c r="U4512" s="1">
        <v>60</v>
      </c>
      <c r="V4512" s="1">
        <v>11590.38</v>
      </c>
      <c r="W4512" s="4">
        <f t="shared" si="497"/>
        <v>521567.2500000014</v>
      </c>
      <c r="X4512" s="1" t="s">
        <v>95</v>
      </c>
      <c r="Y4512" s="1" t="s">
        <v>96</v>
      </c>
      <c r="Z4512" s="8">
        <v>49974</v>
      </c>
      <c r="AA4512" s="8" t="str">
        <f>TEXT(Table2[[#This Row],[Application_Date]],"yyy")</f>
        <v>2036</v>
      </c>
      <c r="AB4512" s="8" t="str">
        <f>TEXT(Table2[[#This Row],[Application_Date]],"mmmm")</f>
        <v>October</v>
      </c>
      <c r="AC4512" s="1" t="s">
        <v>61</v>
      </c>
      <c r="AD4512" s="1" t="s">
        <v>30</v>
      </c>
      <c r="AE4512" s="1" t="s">
        <v>62</v>
      </c>
    </row>
    <row r="4513" spans="1:31" x14ac:dyDescent="0.25">
      <c r="A4513" s="1" t="s">
        <v>9166</v>
      </c>
      <c r="B4513" s="1" t="str">
        <f>IF(COUNTIF($A$2:A4513,A4513)&gt;1,"Duplicate","Unique")</f>
        <v>Unique</v>
      </c>
      <c r="C4513" s="1" t="s">
        <v>9167</v>
      </c>
      <c r="D4513" s="1" t="s">
        <v>293</v>
      </c>
      <c r="E4513" s="1" t="str">
        <f t="shared" si="491"/>
        <v>Submitted</v>
      </c>
      <c r="F4513" s="1" t="s">
        <v>47</v>
      </c>
      <c r="G4513" s="1">
        <v>56</v>
      </c>
      <c r="H4513" s="1" t="s">
        <v>24</v>
      </c>
      <c r="I4513" s="1" t="s">
        <v>48</v>
      </c>
      <c r="J4513" s="1" t="s">
        <v>37</v>
      </c>
      <c r="K4513" s="4">
        <v>838437</v>
      </c>
      <c r="L4513" s="4" t="str">
        <f t="shared" si="492"/>
        <v>Submitted</v>
      </c>
      <c r="M4513" s="1">
        <v>601</v>
      </c>
      <c r="N4513" s="1" t="str">
        <f t="shared" si="493"/>
        <v>low_risk</v>
      </c>
      <c r="O4513" s="1" t="str">
        <f t="shared" si="494"/>
        <v>Excellent</v>
      </c>
      <c r="P4513" s="1" t="str">
        <f t="shared" si="495"/>
        <v>Submitted</v>
      </c>
      <c r="Q4513" s="1" t="str">
        <f t="shared" si="496"/>
        <v>Valid</v>
      </c>
      <c r="R4513" s="1" t="s">
        <v>27</v>
      </c>
      <c r="S4513" s="4">
        <v>3290354</v>
      </c>
      <c r="T4513" s="1">
        <v>17.510000000000002</v>
      </c>
      <c r="U4513" s="1">
        <v>120</v>
      </c>
      <c r="V4513" s="1">
        <v>27419.62</v>
      </c>
      <c r="W4513" s="4">
        <f t="shared" si="497"/>
        <v>4801174.8783333339</v>
      </c>
      <c r="X4513" s="1" t="s">
        <v>95</v>
      </c>
      <c r="Y4513" s="1" t="s">
        <v>96</v>
      </c>
      <c r="Z4513" s="8">
        <v>49975</v>
      </c>
      <c r="AA4513" s="8" t="str">
        <f>TEXT(Table2[[#This Row],[Application_Date]],"yyy")</f>
        <v>2036</v>
      </c>
      <c r="AB4513" s="8" t="str">
        <f>TEXT(Table2[[#This Row],[Application_Date]],"mmmm")</f>
        <v>October</v>
      </c>
      <c r="AC4513" s="1" t="s">
        <v>61</v>
      </c>
      <c r="AD4513" s="1" t="s">
        <v>30</v>
      </c>
      <c r="AE4513" s="1" t="s">
        <v>43</v>
      </c>
    </row>
    <row r="4514" spans="1:31" x14ac:dyDescent="0.25">
      <c r="A4514" s="1" t="s">
        <v>9168</v>
      </c>
      <c r="B4514" s="1" t="str">
        <f>IF(COUNTIF($A$2:A4514,A4514)&gt;1,"Duplicate","Unique")</f>
        <v>Unique</v>
      </c>
      <c r="C4514" s="1" t="s">
        <v>9169</v>
      </c>
      <c r="D4514" s="1" t="s">
        <v>65</v>
      </c>
      <c r="E4514" s="1" t="str">
        <f t="shared" si="491"/>
        <v>Submitted</v>
      </c>
      <c r="F4514" s="1" t="s">
        <v>47</v>
      </c>
      <c r="G4514" s="1">
        <v>62</v>
      </c>
      <c r="H4514" s="1" t="s">
        <v>24</v>
      </c>
      <c r="I4514" s="1" t="s">
        <v>25</v>
      </c>
      <c r="J4514" s="1" t="s">
        <v>70</v>
      </c>
      <c r="K4514" s="4">
        <v>1174600</v>
      </c>
      <c r="L4514" s="4" t="str">
        <f t="shared" si="492"/>
        <v>Submitted</v>
      </c>
      <c r="M4514" s="1">
        <v>804</v>
      </c>
      <c r="N4514" s="1" t="str">
        <f t="shared" si="493"/>
        <v>medium_risk</v>
      </c>
      <c r="O4514" s="1" t="str">
        <f t="shared" si="494"/>
        <v>Excellent</v>
      </c>
      <c r="P4514" s="1" t="str">
        <f t="shared" si="495"/>
        <v>Submitted</v>
      </c>
      <c r="Q4514" s="1" t="str">
        <f t="shared" si="496"/>
        <v>Valid</v>
      </c>
      <c r="R4514" s="1" t="s">
        <v>70</v>
      </c>
      <c r="S4514" s="4">
        <v>4654949</v>
      </c>
      <c r="T4514" s="1">
        <v>15.83</v>
      </c>
      <c r="U4514" s="1">
        <v>60</v>
      </c>
      <c r="V4514" s="1">
        <v>77582.48</v>
      </c>
      <c r="W4514" s="4">
        <f t="shared" si="497"/>
        <v>6140653.5558333332</v>
      </c>
      <c r="X4514" s="1" t="s">
        <v>95</v>
      </c>
      <c r="Y4514" s="1" t="s">
        <v>96</v>
      </c>
      <c r="Z4514" s="8">
        <v>49976</v>
      </c>
      <c r="AA4514" s="8" t="str">
        <f>TEXT(Table2[[#This Row],[Application_Date]],"yyy")</f>
        <v>2036</v>
      </c>
      <c r="AB4514" s="8" t="str">
        <f>TEXT(Table2[[#This Row],[Application_Date]],"mmmm")</f>
        <v>October</v>
      </c>
      <c r="AC4514" s="1" t="s">
        <v>41</v>
      </c>
      <c r="AD4514" s="1" t="s">
        <v>30</v>
      </c>
      <c r="AE4514" s="1" t="s">
        <v>62</v>
      </c>
    </row>
    <row r="4515" spans="1:31" x14ac:dyDescent="0.25">
      <c r="A4515" s="1" t="s">
        <v>9170</v>
      </c>
      <c r="B4515" s="1" t="str">
        <f>IF(COUNTIF($A$2:A4515,A4515)&gt;1,"Duplicate","Unique")</f>
        <v>Unique</v>
      </c>
      <c r="C4515" s="1" t="s">
        <v>9171</v>
      </c>
      <c r="D4515" s="1" t="s">
        <v>148</v>
      </c>
      <c r="E4515" s="1" t="str">
        <f t="shared" si="491"/>
        <v>Submitted</v>
      </c>
      <c r="F4515" s="1" t="s">
        <v>47</v>
      </c>
      <c r="G4515" s="1">
        <v>36</v>
      </c>
      <c r="H4515" s="1" t="s">
        <v>36</v>
      </c>
      <c r="I4515" s="1" t="s">
        <v>25</v>
      </c>
      <c r="J4515" s="1" t="s">
        <v>70</v>
      </c>
      <c r="K4515" s="4">
        <v>2257518</v>
      </c>
      <c r="L4515" s="4" t="str">
        <f t="shared" si="492"/>
        <v>Submitted</v>
      </c>
      <c r="M4515" s="1">
        <v>887</v>
      </c>
      <c r="N4515" s="1" t="str">
        <f t="shared" si="493"/>
        <v>medium_risk</v>
      </c>
      <c r="O4515" s="1" t="str">
        <f t="shared" si="494"/>
        <v>Excellent</v>
      </c>
      <c r="P4515" s="1" t="str">
        <f t="shared" si="495"/>
        <v>Submitted</v>
      </c>
      <c r="Q4515" s="1" t="str">
        <f t="shared" si="496"/>
        <v>Valid</v>
      </c>
      <c r="R4515" s="1" t="s">
        <v>82</v>
      </c>
      <c r="S4515" s="4">
        <v>2543618</v>
      </c>
      <c r="T4515" s="1">
        <v>8.35</v>
      </c>
      <c r="U4515" s="1">
        <v>12</v>
      </c>
      <c r="V4515" s="1">
        <v>211968.17</v>
      </c>
      <c r="W4515" s="4">
        <f t="shared" si="497"/>
        <v>1773068.3972428553</v>
      </c>
      <c r="X4515" s="1" t="s">
        <v>95</v>
      </c>
      <c r="Y4515" s="1" t="s">
        <v>96</v>
      </c>
      <c r="Z4515" s="8">
        <v>49977</v>
      </c>
      <c r="AA4515" s="8" t="str">
        <f>TEXT(Table2[[#This Row],[Application_Date]],"yyy")</f>
        <v>2036</v>
      </c>
      <c r="AB4515" s="8" t="str">
        <f>TEXT(Table2[[#This Row],[Application_Date]],"mmmm")</f>
        <v>October</v>
      </c>
      <c r="AC4515" s="1" t="s">
        <v>61</v>
      </c>
      <c r="AD4515" s="1" t="s">
        <v>30</v>
      </c>
      <c r="AE4515" s="1" t="s">
        <v>62</v>
      </c>
    </row>
    <row r="4516" spans="1:31" x14ac:dyDescent="0.25">
      <c r="A4516" s="1" t="s">
        <v>9172</v>
      </c>
      <c r="B4516" s="1" t="str">
        <f>IF(COUNTIF($A$2:A4516,A4516)&gt;1,"Duplicate","Unique")</f>
        <v>Unique</v>
      </c>
      <c r="C4516" s="1" t="s">
        <v>9173</v>
      </c>
      <c r="D4516" s="1" t="s">
        <v>234</v>
      </c>
      <c r="E4516" s="1" t="str">
        <f t="shared" si="491"/>
        <v>Submitted</v>
      </c>
      <c r="F4516" s="1" t="s">
        <v>35</v>
      </c>
      <c r="G4516" s="1">
        <v>54</v>
      </c>
      <c r="H4516" s="1" t="s">
        <v>24</v>
      </c>
      <c r="I4516" s="1" t="s">
        <v>25</v>
      </c>
      <c r="J4516" s="1" t="s">
        <v>70</v>
      </c>
      <c r="K4516" s="4">
        <v>895273</v>
      </c>
      <c r="L4516" s="4" t="str">
        <f t="shared" si="492"/>
        <v>Submitted</v>
      </c>
      <c r="M4516" s="1">
        <v>744</v>
      </c>
      <c r="N4516" s="1" t="str">
        <f t="shared" si="493"/>
        <v>low_risk</v>
      </c>
      <c r="O4516" s="1" t="str">
        <f t="shared" si="494"/>
        <v>Excellent</v>
      </c>
      <c r="P4516" s="1" t="str">
        <f t="shared" si="495"/>
        <v>Submitted</v>
      </c>
      <c r="Q4516" s="1" t="str">
        <f t="shared" si="496"/>
        <v>Valid</v>
      </c>
      <c r="R4516" s="1" t="s">
        <v>70</v>
      </c>
      <c r="S4516" s="4">
        <v>3269005</v>
      </c>
      <c r="T4516" s="1">
        <v>7.34</v>
      </c>
      <c r="U4516" s="1">
        <v>12</v>
      </c>
      <c r="V4516" s="1">
        <v>272417.08</v>
      </c>
      <c r="W4516" s="4">
        <f t="shared" si="497"/>
        <v>2006073.3608396638</v>
      </c>
      <c r="X4516" s="1" t="s">
        <v>50</v>
      </c>
      <c r="Y4516" s="1" t="s">
        <v>51</v>
      </c>
      <c r="Z4516" s="8">
        <v>49978</v>
      </c>
      <c r="AA4516" s="8" t="str">
        <f>TEXT(Table2[[#This Row],[Application_Date]],"yyy")</f>
        <v>2036</v>
      </c>
      <c r="AB4516" s="8" t="str">
        <f>TEXT(Table2[[#This Row],[Application_Date]],"mmmm")</f>
        <v>October</v>
      </c>
      <c r="AC4516" s="1" t="s">
        <v>41</v>
      </c>
      <c r="AD4516" s="1" t="s">
        <v>30</v>
      </c>
      <c r="AE4516" s="1" t="s">
        <v>43</v>
      </c>
    </row>
    <row r="4517" spans="1:31" x14ac:dyDescent="0.25">
      <c r="A4517" s="1" t="s">
        <v>9174</v>
      </c>
      <c r="B4517" s="1" t="str">
        <f>IF(COUNTIF($A$2:A4517,A4517)&gt;1,"Duplicate","Unique")</f>
        <v>Unique</v>
      </c>
      <c r="C4517" s="1" t="s">
        <v>9175</v>
      </c>
      <c r="D4517" s="1" t="s">
        <v>403</v>
      </c>
      <c r="E4517" s="1" t="str">
        <f t="shared" si="491"/>
        <v>Submitted</v>
      </c>
      <c r="F4517" s="1" t="s">
        <v>47</v>
      </c>
      <c r="G4517" s="1">
        <v>40</v>
      </c>
      <c r="H4517" s="1" t="s">
        <v>24</v>
      </c>
      <c r="I4517" s="1" t="s">
        <v>25</v>
      </c>
      <c r="J4517" s="1" t="s">
        <v>26</v>
      </c>
      <c r="K4517" s="4">
        <v>1483321</v>
      </c>
      <c r="L4517" s="4" t="str">
        <f t="shared" si="492"/>
        <v>Submitted</v>
      </c>
      <c r="M4517" s="1">
        <v>523</v>
      </c>
      <c r="N4517" s="1" t="str">
        <f t="shared" si="493"/>
        <v>High_risk</v>
      </c>
      <c r="O4517" s="1" t="str">
        <f t="shared" si="494"/>
        <v>Excellent</v>
      </c>
      <c r="P4517" s="1" t="str">
        <f t="shared" si="495"/>
        <v>Submitted</v>
      </c>
      <c r="Q4517" s="1" t="str">
        <f t="shared" si="496"/>
        <v>Valid</v>
      </c>
      <c r="R4517" s="1" t="s">
        <v>38</v>
      </c>
      <c r="S4517" s="4">
        <v>4829672</v>
      </c>
      <c r="T4517" s="1">
        <v>10.92</v>
      </c>
      <c r="U4517" s="1">
        <v>12</v>
      </c>
      <c r="V4517" s="1">
        <v>402472.67</v>
      </c>
      <c r="W4517" s="4">
        <f t="shared" si="497"/>
        <v>4396866.7951384466</v>
      </c>
      <c r="X4517" s="1" t="s">
        <v>39</v>
      </c>
      <c r="Y4517" s="1" t="s">
        <v>40</v>
      </c>
      <c r="Z4517" s="8">
        <v>49979</v>
      </c>
      <c r="AA4517" s="8" t="str">
        <f>TEXT(Table2[[#This Row],[Application_Date]],"yyy")</f>
        <v>2036</v>
      </c>
      <c r="AB4517" s="8" t="str">
        <f>TEXT(Table2[[#This Row],[Application_Date]],"mmmm")</f>
        <v>October</v>
      </c>
      <c r="AC4517" s="1" t="s">
        <v>61</v>
      </c>
      <c r="AD4517" s="1" t="s">
        <v>30</v>
      </c>
      <c r="AE4517" s="1" t="s">
        <v>31</v>
      </c>
    </row>
    <row r="4518" spans="1:31" x14ac:dyDescent="0.25">
      <c r="A4518" s="1" t="s">
        <v>9176</v>
      </c>
      <c r="B4518" s="1" t="str">
        <f>IF(COUNTIF($A$2:A4518,A4518)&gt;1,"Duplicate","Unique")</f>
        <v>Unique</v>
      </c>
      <c r="C4518" s="1" t="s">
        <v>9177</v>
      </c>
      <c r="D4518" s="1" t="s">
        <v>55</v>
      </c>
      <c r="E4518" s="1" t="str">
        <f t="shared" si="491"/>
        <v>Submitted</v>
      </c>
      <c r="F4518" s="1" t="s">
        <v>35</v>
      </c>
      <c r="G4518" s="1">
        <v>53</v>
      </c>
      <c r="H4518" s="1" t="s">
        <v>36</v>
      </c>
      <c r="I4518" s="1" t="s">
        <v>48</v>
      </c>
      <c r="J4518" s="1" t="s">
        <v>49</v>
      </c>
      <c r="K4518" s="4">
        <v>694044</v>
      </c>
      <c r="L4518" s="4" t="str">
        <f t="shared" si="492"/>
        <v>Submitted</v>
      </c>
      <c r="M4518" s="1">
        <v>469</v>
      </c>
      <c r="N4518" s="1" t="str">
        <f t="shared" si="493"/>
        <v>High_risk</v>
      </c>
      <c r="O4518" s="1" t="str">
        <f t="shared" si="494"/>
        <v>Excellent</v>
      </c>
      <c r="P4518" s="1" t="str">
        <f t="shared" si="495"/>
        <v>Submitted</v>
      </c>
      <c r="Q4518" s="1" t="str">
        <f t="shared" si="496"/>
        <v>Valid</v>
      </c>
      <c r="R4518" s="1" t="s">
        <v>38</v>
      </c>
      <c r="S4518" s="4">
        <v>1830757</v>
      </c>
      <c r="T4518" s="1">
        <v>12.1</v>
      </c>
      <c r="U4518" s="1">
        <v>12</v>
      </c>
      <c r="V4518" s="1">
        <v>152563.07999999999</v>
      </c>
      <c r="W4518" s="4">
        <f t="shared" si="497"/>
        <v>1846442.1590590375</v>
      </c>
      <c r="X4518" s="1" t="s">
        <v>95</v>
      </c>
      <c r="Y4518" s="1" t="s">
        <v>96</v>
      </c>
      <c r="Z4518" s="8">
        <v>49980</v>
      </c>
      <c r="AA4518" s="8" t="str">
        <f>TEXT(Table2[[#This Row],[Application_Date]],"yyy")</f>
        <v>2036</v>
      </c>
      <c r="AB4518" s="8" t="str">
        <f>TEXT(Table2[[#This Row],[Application_Date]],"mmmm")</f>
        <v>November</v>
      </c>
      <c r="AC4518" s="1" t="s">
        <v>52</v>
      </c>
      <c r="AD4518" s="1" t="s">
        <v>42</v>
      </c>
      <c r="AE4518" s="1" t="s">
        <v>66</v>
      </c>
    </row>
    <row r="4519" spans="1:31" x14ac:dyDescent="0.25">
      <c r="A4519" s="1" t="s">
        <v>9178</v>
      </c>
      <c r="B4519" s="1" t="str">
        <f>IF(COUNTIF($A$2:A4519,A4519)&gt;1,"Duplicate","Unique")</f>
        <v>Unique</v>
      </c>
      <c r="C4519" s="1" t="s">
        <v>9179</v>
      </c>
      <c r="D4519" s="1" t="s">
        <v>154</v>
      </c>
      <c r="E4519" s="1" t="str">
        <f t="shared" si="491"/>
        <v>Submitted</v>
      </c>
      <c r="F4519" s="1" t="s">
        <v>47</v>
      </c>
      <c r="G4519" s="1">
        <v>53</v>
      </c>
      <c r="H4519" s="1" t="s">
        <v>36</v>
      </c>
      <c r="I4519" s="1" t="s">
        <v>48</v>
      </c>
      <c r="J4519" s="1" t="s">
        <v>70</v>
      </c>
      <c r="K4519" s="4">
        <v>1493089</v>
      </c>
      <c r="L4519" s="4" t="str">
        <f t="shared" si="492"/>
        <v>Submitted</v>
      </c>
      <c r="M4519" s="1">
        <v>950</v>
      </c>
      <c r="N4519" s="1" t="str">
        <f t="shared" si="493"/>
        <v>medium_risk</v>
      </c>
      <c r="O4519" s="1" t="str">
        <f t="shared" si="494"/>
        <v>Excellent</v>
      </c>
      <c r="P4519" s="1" t="str">
        <f t="shared" si="495"/>
        <v>Submitted</v>
      </c>
      <c r="Q4519" s="1" t="str">
        <f t="shared" si="496"/>
        <v>Invalid</v>
      </c>
      <c r="R4519" s="1" t="s">
        <v>27</v>
      </c>
      <c r="S4519" s="4">
        <v>2704965</v>
      </c>
      <c r="T4519" s="1">
        <v>14.35</v>
      </c>
      <c r="U4519" s="1">
        <v>24</v>
      </c>
      <c r="V4519" s="1">
        <v>112706.88</v>
      </c>
      <c r="W4519" s="4">
        <f t="shared" si="497"/>
        <v>3234687.3329855367</v>
      </c>
      <c r="X4519" s="1" t="s">
        <v>39</v>
      </c>
      <c r="Y4519" s="1" t="s">
        <v>40</v>
      </c>
      <c r="Z4519" s="8">
        <v>49981</v>
      </c>
      <c r="AA4519" s="8" t="str">
        <f>TEXT(Table2[[#This Row],[Application_Date]],"yyy")</f>
        <v>2036</v>
      </c>
      <c r="AB4519" s="8" t="str">
        <f>TEXT(Table2[[#This Row],[Application_Date]],"mmmm")</f>
        <v>November</v>
      </c>
      <c r="AC4519" s="1" t="s">
        <v>61</v>
      </c>
      <c r="AD4519" s="1" t="s">
        <v>42</v>
      </c>
      <c r="AE4519" s="1" t="s">
        <v>62</v>
      </c>
    </row>
    <row r="4520" spans="1:31" x14ac:dyDescent="0.25">
      <c r="A4520" s="1" t="s">
        <v>9180</v>
      </c>
      <c r="B4520" s="1" t="str">
        <f>IF(COUNTIF($A$2:A4520,A4520)&gt;1,"Duplicate","Unique")</f>
        <v>Unique</v>
      </c>
      <c r="C4520" s="1" t="s">
        <v>9181</v>
      </c>
      <c r="D4520" s="1" t="s">
        <v>75</v>
      </c>
      <c r="E4520" s="1" t="str">
        <f t="shared" si="491"/>
        <v>Submitted</v>
      </c>
      <c r="F4520" s="1" t="s">
        <v>47</v>
      </c>
      <c r="G4520" s="1">
        <v>42</v>
      </c>
      <c r="H4520" s="1" t="s">
        <v>36</v>
      </c>
      <c r="I4520" s="1" t="s">
        <v>48</v>
      </c>
      <c r="J4520" s="1" t="s">
        <v>37</v>
      </c>
      <c r="K4520" s="4">
        <v>689919</v>
      </c>
      <c r="L4520" s="4" t="str">
        <f t="shared" si="492"/>
        <v>Submitted</v>
      </c>
      <c r="M4520" s="1">
        <v>464</v>
      </c>
      <c r="N4520" s="1" t="str">
        <f t="shared" si="493"/>
        <v>High_risk</v>
      </c>
      <c r="O4520" s="1" t="str">
        <f t="shared" si="494"/>
        <v>Excellent</v>
      </c>
      <c r="P4520" s="1" t="str">
        <f t="shared" si="495"/>
        <v>Submitted</v>
      </c>
      <c r="Q4520" s="1" t="str">
        <f t="shared" si="496"/>
        <v>Valid</v>
      </c>
      <c r="R4520" s="1" t="s">
        <v>38</v>
      </c>
      <c r="S4520" s="4">
        <v>2303468</v>
      </c>
      <c r="T4520" s="1">
        <v>10.02</v>
      </c>
      <c r="U4520" s="1">
        <v>24</v>
      </c>
      <c r="V4520" s="1">
        <v>95977.83</v>
      </c>
      <c r="W4520" s="4">
        <f t="shared" si="497"/>
        <v>1923396.685322298</v>
      </c>
      <c r="X4520" s="1" t="s">
        <v>50</v>
      </c>
      <c r="Y4520" s="1" t="s">
        <v>51</v>
      </c>
      <c r="Z4520" s="8">
        <v>49982</v>
      </c>
      <c r="AA4520" s="8" t="str">
        <f>TEXT(Table2[[#This Row],[Application_Date]],"yyy")</f>
        <v>2036</v>
      </c>
      <c r="AB4520" s="8" t="str">
        <f>TEXT(Table2[[#This Row],[Application_Date]],"mmmm")</f>
        <v>November</v>
      </c>
      <c r="AC4520" s="1" t="s">
        <v>41</v>
      </c>
      <c r="AD4520" s="1" t="s">
        <v>42</v>
      </c>
      <c r="AE4520" s="1" t="s">
        <v>62</v>
      </c>
    </row>
    <row r="4521" spans="1:31" x14ac:dyDescent="0.25">
      <c r="A4521" s="1" t="s">
        <v>9182</v>
      </c>
      <c r="B4521" s="1" t="str">
        <f>IF(COUNTIF($A$2:A4521,A4521)&gt;1,"Duplicate","Unique")</f>
        <v>Unique</v>
      </c>
      <c r="C4521" s="1" t="s">
        <v>9183</v>
      </c>
      <c r="D4521" s="1" t="s">
        <v>204</v>
      </c>
      <c r="E4521" s="1" t="str">
        <f t="shared" si="491"/>
        <v>Submitted</v>
      </c>
      <c r="F4521" s="1" t="s">
        <v>35</v>
      </c>
      <c r="G4521" s="1">
        <v>25</v>
      </c>
      <c r="H4521" s="1" t="s">
        <v>24</v>
      </c>
      <c r="I4521" s="1" t="s">
        <v>25</v>
      </c>
      <c r="J4521" s="1" t="s">
        <v>49</v>
      </c>
      <c r="K4521" s="4">
        <v>2284207</v>
      </c>
      <c r="L4521" s="4" t="str">
        <f t="shared" si="492"/>
        <v>Submitted</v>
      </c>
      <c r="M4521" s="1">
        <v>802</v>
      </c>
      <c r="N4521" s="1" t="str">
        <f t="shared" si="493"/>
        <v>medium_risk</v>
      </c>
      <c r="O4521" s="1" t="str">
        <f t="shared" si="494"/>
        <v>Excellent</v>
      </c>
      <c r="P4521" s="1" t="str">
        <f t="shared" si="495"/>
        <v>Submitted</v>
      </c>
      <c r="Q4521" s="1" t="str">
        <f t="shared" si="496"/>
        <v>Valid</v>
      </c>
      <c r="R4521" s="1" t="s">
        <v>70</v>
      </c>
      <c r="S4521" s="4">
        <v>1649785</v>
      </c>
      <c r="T4521" s="1">
        <v>16.53</v>
      </c>
      <c r="U4521" s="1">
        <v>60</v>
      </c>
      <c r="V4521" s="1">
        <v>27496.42</v>
      </c>
      <c r="W4521" s="4">
        <f t="shared" si="497"/>
        <v>2272578.8375000004</v>
      </c>
      <c r="X4521" s="1" t="s">
        <v>28</v>
      </c>
      <c r="Y4521" s="1" t="s">
        <v>29</v>
      </c>
      <c r="Z4521" s="8">
        <v>49983</v>
      </c>
      <c r="AA4521" s="8" t="str">
        <f>TEXT(Table2[[#This Row],[Application_Date]],"yyy")</f>
        <v>2036</v>
      </c>
      <c r="AB4521" s="8" t="str">
        <f>TEXT(Table2[[#This Row],[Application_Date]],"mmmm")</f>
        <v>November</v>
      </c>
      <c r="AC4521" s="1" t="s">
        <v>61</v>
      </c>
      <c r="AD4521" s="1" t="s">
        <v>30</v>
      </c>
      <c r="AE4521" s="1" t="s">
        <v>43</v>
      </c>
    </row>
    <row r="4522" spans="1:31" x14ac:dyDescent="0.25">
      <c r="A4522" s="1" t="s">
        <v>9184</v>
      </c>
      <c r="B4522" s="1" t="str">
        <f>IF(COUNTIF($A$2:A4522,A4522)&gt;1,"Duplicate","Unique")</f>
        <v>Unique</v>
      </c>
      <c r="C4522" s="1" t="s">
        <v>9185</v>
      </c>
      <c r="D4522" s="1" t="s">
        <v>112</v>
      </c>
      <c r="E4522" s="1" t="str">
        <f t="shared" si="491"/>
        <v>Submitted</v>
      </c>
      <c r="F4522" s="1" t="s">
        <v>47</v>
      </c>
      <c r="G4522" s="1">
        <v>51</v>
      </c>
      <c r="H4522" s="1" t="s">
        <v>24</v>
      </c>
      <c r="I4522" s="1" t="s">
        <v>48</v>
      </c>
      <c r="J4522" s="1" t="s">
        <v>26</v>
      </c>
      <c r="K4522" s="4">
        <v>1049164</v>
      </c>
      <c r="L4522" s="4" t="str">
        <f t="shared" si="492"/>
        <v>Submitted</v>
      </c>
      <c r="M4522" s="1">
        <v>528</v>
      </c>
      <c r="N4522" s="1" t="str">
        <f t="shared" si="493"/>
        <v>High_risk</v>
      </c>
      <c r="O4522" s="1" t="str">
        <f t="shared" si="494"/>
        <v>Excellent</v>
      </c>
      <c r="P4522" s="1" t="str">
        <f t="shared" si="495"/>
        <v>Submitted</v>
      </c>
      <c r="Q4522" s="1" t="str">
        <f t="shared" si="496"/>
        <v>Valid</v>
      </c>
      <c r="R4522" s="1" t="s">
        <v>70</v>
      </c>
      <c r="S4522" s="4">
        <v>3936088</v>
      </c>
      <c r="T4522" s="1">
        <v>12.01</v>
      </c>
      <c r="U4522" s="1">
        <v>120</v>
      </c>
      <c r="V4522" s="1">
        <v>32800.730000000003</v>
      </c>
      <c r="W4522" s="4">
        <f t="shared" si="497"/>
        <v>3939368.0733333328</v>
      </c>
      <c r="X4522" s="1" t="s">
        <v>95</v>
      </c>
      <c r="Y4522" s="1" t="s">
        <v>96</v>
      </c>
      <c r="Z4522" s="8">
        <v>49984</v>
      </c>
      <c r="AA4522" s="8" t="str">
        <f>TEXT(Table2[[#This Row],[Application_Date]],"yyy")</f>
        <v>2036</v>
      </c>
      <c r="AB4522" s="8" t="str">
        <f>TEXT(Table2[[#This Row],[Application_Date]],"mmmm")</f>
        <v>November</v>
      </c>
      <c r="AC4522" s="1" t="s">
        <v>61</v>
      </c>
      <c r="AD4522" s="1" t="s">
        <v>42</v>
      </c>
      <c r="AE4522" s="1" t="s">
        <v>31</v>
      </c>
    </row>
    <row r="4523" spans="1:31" x14ac:dyDescent="0.25">
      <c r="A4523" s="1" t="s">
        <v>9186</v>
      </c>
      <c r="B4523" s="1" t="str">
        <f>IF(COUNTIF($A$2:A4523,A4523)&gt;1,"Duplicate","Unique")</f>
        <v>Unique</v>
      </c>
      <c r="C4523" s="1" t="s">
        <v>9187</v>
      </c>
      <c r="D4523" s="1" t="s">
        <v>34</v>
      </c>
      <c r="E4523" s="1" t="str">
        <f t="shared" si="491"/>
        <v>Submitted</v>
      </c>
      <c r="F4523" s="1" t="s">
        <v>47</v>
      </c>
      <c r="G4523" s="1">
        <v>32</v>
      </c>
      <c r="H4523" s="1" t="s">
        <v>24</v>
      </c>
      <c r="I4523" s="1" t="s">
        <v>25</v>
      </c>
      <c r="J4523" s="1" t="s">
        <v>26</v>
      </c>
      <c r="K4523" s="4">
        <v>579804</v>
      </c>
      <c r="L4523" s="4" t="str">
        <f t="shared" si="492"/>
        <v>Submitted</v>
      </c>
      <c r="M4523" s="1">
        <v>837</v>
      </c>
      <c r="N4523" s="1" t="str">
        <f t="shared" si="493"/>
        <v>medium_risk</v>
      </c>
      <c r="O4523" s="1" t="str">
        <f t="shared" si="494"/>
        <v>Excellent</v>
      </c>
      <c r="P4523" s="1" t="str">
        <f t="shared" si="495"/>
        <v>Submitted</v>
      </c>
      <c r="Q4523" s="1" t="str">
        <f t="shared" si="496"/>
        <v>Valid</v>
      </c>
      <c r="R4523" s="1" t="s">
        <v>82</v>
      </c>
      <c r="S4523" s="4">
        <v>4383812</v>
      </c>
      <c r="T4523" s="1">
        <v>17.66</v>
      </c>
      <c r="U4523" s="1">
        <v>24</v>
      </c>
      <c r="V4523" s="1">
        <v>182658.83</v>
      </c>
      <c r="W4523" s="4">
        <f t="shared" si="497"/>
        <v>6451509.9957206165</v>
      </c>
      <c r="X4523" s="1" t="s">
        <v>85</v>
      </c>
      <c r="Y4523" s="1" t="s">
        <v>86</v>
      </c>
      <c r="Z4523" s="8">
        <v>49985</v>
      </c>
      <c r="AA4523" s="8" t="str">
        <f>TEXT(Table2[[#This Row],[Application_Date]],"yyy")</f>
        <v>2036</v>
      </c>
      <c r="AB4523" s="8" t="str">
        <f>TEXT(Table2[[#This Row],[Application_Date]],"mmmm")</f>
        <v>November</v>
      </c>
      <c r="AC4523" s="1" t="s">
        <v>52</v>
      </c>
      <c r="AD4523" s="1" t="s">
        <v>42</v>
      </c>
      <c r="AE4523" s="1" t="s">
        <v>62</v>
      </c>
    </row>
    <row r="4524" spans="1:31" x14ac:dyDescent="0.25">
      <c r="A4524" s="1" t="s">
        <v>9188</v>
      </c>
      <c r="B4524" s="1" t="str">
        <f>IF(COUNTIF($A$2:A4524,A4524)&gt;1,"Duplicate","Unique")</f>
        <v>Unique</v>
      </c>
      <c r="C4524" s="1" t="s">
        <v>9189</v>
      </c>
      <c r="D4524" s="1" t="s">
        <v>89</v>
      </c>
      <c r="E4524" s="1" t="str">
        <f t="shared" si="491"/>
        <v>Submitted</v>
      </c>
      <c r="F4524" s="1" t="s">
        <v>35</v>
      </c>
      <c r="G4524" s="1">
        <v>43</v>
      </c>
      <c r="H4524" s="1" t="s">
        <v>36</v>
      </c>
      <c r="I4524" s="1" t="s">
        <v>25</v>
      </c>
      <c r="J4524" s="1" t="s">
        <v>37</v>
      </c>
      <c r="K4524" s="4">
        <v>753076</v>
      </c>
      <c r="L4524" s="4" t="str">
        <f t="shared" si="492"/>
        <v>Submitted</v>
      </c>
      <c r="M4524" s="1">
        <v>623</v>
      </c>
      <c r="N4524" s="1" t="str">
        <f t="shared" si="493"/>
        <v>low_risk</v>
      </c>
      <c r="O4524" s="1" t="str">
        <f t="shared" si="494"/>
        <v>Excellent</v>
      </c>
      <c r="P4524" s="1" t="str">
        <f t="shared" si="495"/>
        <v>Submitted</v>
      </c>
      <c r="Q4524" s="1" t="str">
        <f t="shared" si="496"/>
        <v>Valid</v>
      </c>
      <c r="R4524" s="1" t="s">
        <v>82</v>
      </c>
      <c r="S4524" s="4">
        <v>1313003</v>
      </c>
      <c r="T4524" s="1">
        <v>19</v>
      </c>
      <c r="U4524" s="1">
        <v>24</v>
      </c>
      <c r="V4524" s="1">
        <v>54708.46</v>
      </c>
      <c r="W4524" s="4">
        <f t="shared" si="497"/>
        <v>2078921.4169330501</v>
      </c>
      <c r="X4524" s="1" t="s">
        <v>85</v>
      </c>
      <c r="Y4524" s="1" t="s">
        <v>86</v>
      </c>
      <c r="Z4524" s="8">
        <v>49986</v>
      </c>
      <c r="AA4524" s="8" t="str">
        <f>TEXT(Table2[[#This Row],[Application_Date]],"yyy")</f>
        <v>2036</v>
      </c>
      <c r="AB4524" s="8" t="str">
        <f>TEXT(Table2[[#This Row],[Application_Date]],"mmmm")</f>
        <v>November</v>
      </c>
      <c r="AC4524" s="1" t="s">
        <v>41</v>
      </c>
      <c r="AD4524" s="1" t="s">
        <v>42</v>
      </c>
      <c r="AE4524" s="1" t="s">
        <v>66</v>
      </c>
    </row>
    <row r="4525" spans="1:31" x14ac:dyDescent="0.25">
      <c r="A4525" s="1" t="s">
        <v>9190</v>
      </c>
      <c r="B4525" s="1" t="str">
        <f>IF(COUNTIF($A$2:A4525,A4525)&gt;1,"Duplicate","Unique")</f>
        <v>Unique</v>
      </c>
      <c r="C4525" s="1" t="s">
        <v>9191</v>
      </c>
      <c r="D4525" s="1" t="s">
        <v>392</v>
      </c>
      <c r="E4525" s="1" t="str">
        <f t="shared" si="491"/>
        <v>Submitted</v>
      </c>
      <c r="F4525" s="1" t="s">
        <v>47</v>
      </c>
      <c r="G4525" s="1">
        <v>34</v>
      </c>
      <c r="H4525" s="1" t="s">
        <v>24</v>
      </c>
      <c r="I4525" s="1" t="s">
        <v>25</v>
      </c>
      <c r="J4525" s="1" t="s">
        <v>26</v>
      </c>
      <c r="K4525" s="4">
        <v>314143</v>
      </c>
      <c r="L4525" s="4" t="str">
        <f t="shared" si="492"/>
        <v>Submitted</v>
      </c>
      <c r="M4525" s="1">
        <v>526</v>
      </c>
      <c r="N4525" s="1" t="str">
        <f t="shared" si="493"/>
        <v>High_risk</v>
      </c>
      <c r="O4525" s="1" t="str">
        <f t="shared" si="494"/>
        <v>Excellent</v>
      </c>
      <c r="P4525" s="1" t="str">
        <f t="shared" si="495"/>
        <v>Submitted</v>
      </c>
      <c r="Q4525" s="1" t="str">
        <f t="shared" si="496"/>
        <v>Valid</v>
      </c>
      <c r="R4525" s="1" t="s">
        <v>38</v>
      </c>
      <c r="S4525" s="4">
        <v>4346654</v>
      </c>
      <c r="T4525" s="1">
        <v>10.5</v>
      </c>
      <c r="U4525" s="1">
        <v>180</v>
      </c>
      <c r="V4525" s="1">
        <v>24148.080000000002</v>
      </c>
      <c r="W4525" s="4">
        <f t="shared" si="497"/>
        <v>3803322.25</v>
      </c>
      <c r="X4525" s="1" t="s">
        <v>95</v>
      </c>
      <c r="Y4525" s="1" t="s">
        <v>96</v>
      </c>
      <c r="Z4525" s="8">
        <v>49987</v>
      </c>
      <c r="AA4525" s="8" t="str">
        <f>TEXT(Table2[[#This Row],[Application_Date]],"yyy")</f>
        <v>2036</v>
      </c>
      <c r="AB4525" s="8" t="str">
        <f>TEXT(Table2[[#This Row],[Application_Date]],"mmmm")</f>
        <v>November</v>
      </c>
      <c r="AC4525" s="1" t="s">
        <v>61</v>
      </c>
      <c r="AD4525" s="1" t="s">
        <v>42</v>
      </c>
      <c r="AE4525" s="1" t="s">
        <v>62</v>
      </c>
    </row>
    <row r="4526" spans="1:31" x14ac:dyDescent="0.25">
      <c r="A4526" s="1" t="s">
        <v>9192</v>
      </c>
      <c r="B4526" s="1" t="str">
        <f>IF(COUNTIF($A$2:A4526,A4526)&gt;1,"Duplicate","Unique")</f>
        <v>Unique</v>
      </c>
      <c r="C4526" s="1" t="s">
        <v>9193</v>
      </c>
      <c r="D4526" s="1" t="s">
        <v>262</v>
      </c>
      <c r="E4526" s="1" t="str">
        <f t="shared" si="491"/>
        <v>Submitted</v>
      </c>
      <c r="F4526" s="1" t="s">
        <v>35</v>
      </c>
      <c r="G4526" s="1">
        <v>31</v>
      </c>
      <c r="H4526" s="1" t="s">
        <v>24</v>
      </c>
      <c r="I4526" s="1" t="s">
        <v>48</v>
      </c>
      <c r="J4526" s="1" t="s">
        <v>70</v>
      </c>
      <c r="K4526" s="4">
        <v>1281359</v>
      </c>
      <c r="L4526" s="4" t="str">
        <f t="shared" si="492"/>
        <v>Submitted</v>
      </c>
      <c r="M4526" s="1">
        <v>391</v>
      </c>
      <c r="N4526" s="1" t="str">
        <f t="shared" si="493"/>
        <v>High_risk</v>
      </c>
      <c r="O4526" s="1" t="str">
        <f t="shared" si="494"/>
        <v>Excellent</v>
      </c>
      <c r="P4526" s="1" t="str">
        <f t="shared" si="495"/>
        <v>Submitted</v>
      </c>
      <c r="Q4526" s="1" t="str">
        <f t="shared" si="496"/>
        <v>Valid</v>
      </c>
      <c r="R4526" s="1" t="s">
        <v>38</v>
      </c>
      <c r="S4526" s="4">
        <v>710060</v>
      </c>
      <c r="T4526" s="1">
        <v>17.29</v>
      </c>
      <c r="U4526" s="1">
        <v>24</v>
      </c>
      <c r="V4526" s="1">
        <v>29585.83</v>
      </c>
      <c r="W4526" s="4">
        <f t="shared" si="497"/>
        <v>1023078.117178341</v>
      </c>
      <c r="X4526" s="1" t="s">
        <v>105</v>
      </c>
      <c r="Y4526" s="1" t="s">
        <v>106</v>
      </c>
      <c r="Z4526" s="8">
        <v>49988</v>
      </c>
      <c r="AA4526" s="8" t="str">
        <f>TEXT(Table2[[#This Row],[Application_Date]],"yyy")</f>
        <v>2036</v>
      </c>
      <c r="AB4526" s="8" t="str">
        <f>TEXT(Table2[[#This Row],[Application_Date]],"mmmm")</f>
        <v>November</v>
      </c>
      <c r="AC4526" s="1" t="s">
        <v>61</v>
      </c>
      <c r="AD4526" s="1" t="s">
        <v>30</v>
      </c>
      <c r="AE4526" s="1" t="s">
        <v>62</v>
      </c>
    </row>
    <row r="4527" spans="1:31" x14ac:dyDescent="0.25">
      <c r="A4527" s="1" t="s">
        <v>9194</v>
      </c>
      <c r="B4527" s="1" t="str">
        <f>IF(COUNTIF($A$2:A4527,A4527)&gt;1,"Duplicate","Unique")</f>
        <v>Unique</v>
      </c>
      <c r="C4527" s="1" t="s">
        <v>9195</v>
      </c>
      <c r="D4527" s="1" t="s">
        <v>157</v>
      </c>
      <c r="E4527" s="1" t="str">
        <f t="shared" si="491"/>
        <v>Submitted</v>
      </c>
      <c r="F4527" s="1" t="s">
        <v>35</v>
      </c>
      <c r="G4527" s="1">
        <v>31</v>
      </c>
      <c r="H4527" s="1" t="s">
        <v>24</v>
      </c>
      <c r="I4527" s="1" t="s">
        <v>48</v>
      </c>
      <c r="J4527" s="1" t="s">
        <v>26</v>
      </c>
      <c r="K4527" s="4">
        <v>1241351</v>
      </c>
      <c r="L4527" s="4" t="str">
        <f t="shared" si="492"/>
        <v>Submitted</v>
      </c>
      <c r="M4527" s="1">
        <v>814</v>
      </c>
      <c r="N4527" s="1" t="str">
        <f t="shared" si="493"/>
        <v>medium_risk</v>
      </c>
      <c r="O4527" s="1" t="str">
        <f t="shared" si="494"/>
        <v>Excellent</v>
      </c>
      <c r="P4527" s="1" t="str">
        <f t="shared" si="495"/>
        <v>Submitted</v>
      </c>
      <c r="Q4527" s="1" t="str">
        <f t="shared" si="496"/>
        <v>Valid</v>
      </c>
      <c r="R4527" s="1" t="s">
        <v>27</v>
      </c>
      <c r="S4527" s="4">
        <v>2852513</v>
      </c>
      <c r="T4527" s="1">
        <v>18.7</v>
      </c>
      <c r="U4527" s="1">
        <v>60</v>
      </c>
      <c r="V4527" s="1">
        <v>47541.88</v>
      </c>
      <c r="W4527" s="4">
        <f t="shared" si="497"/>
        <v>4445166.0916666668</v>
      </c>
      <c r="X4527" s="1" t="s">
        <v>39</v>
      </c>
      <c r="Y4527" s="1" t="s">
        <v>40</v>
      </c>
      <c r="Z4527" s="8">
        <v>49989</v>
      </c>
      <c r="AA4527" s="8" t="str">
        <f>TEXT(Table2[[#This Row],[Application_Date]],"yyy")</f>
        <v>2036</v>
      </c>
      <c r="AB4527" s="8" t="str">
        <f>TEXT(Table2[[#This Row],[Application_Date]],"mmmm")</f>
        <v>November</v>
      </c>
      <c r="AC4527" s="1" t="s">
        <v>61</v>
      </c>
      <c r="AD4527" s="1" t="s">
        <v>30</v>
      </c>
      <c r="AE4527" s="1" t="s">
        <v>31</v>
      </c>
    </row>
    <row r="4528" spans="1:31" x14ac:dyDescent="0.25">
      <c r="A4528" s="1" t="s">
        <v>9196</v>
      </c>
      <c r="B4528" s="1" t="str">
        <f>IF(COUNTIF($A$2:A4528,A4528)&gt;1,"Duplicate","Unique")</f>
        <v>Unique</v>
      </c>
      <c r="C4528" s="1" t="s">
        <v>9197</v>
      </c>
      <c r="D4528" s="1" t="s">
        <v>112</v>
      </c>
      <c r="E4528" s="1" t="str">
        <f t="shared" si="491"/>
        <v>Submitted</v>
      </c>
      <c r="F4528" s="1" t="s">
        <v>47</v>
      </c>
      <c r="G4528" s="1">
        <v>19</v>
      </c>
      <c r="H4528" s="1" t="s">
        <v>24</v>
      </c>
      <c r="I4528" s="1" t="s">
        <v>25</v>
      </c>
      <c r="J4528" s="1" t="s">
        <v>49</v>
      </c>
      <c r="K4528" s="4">
        <v>1658767</v>
      </c>
      <c r="L4528" s="4" t="str">
        <f t="shared" si="492"/>
        <v>Submitted</v>
      </c>
      <c r="M4528" s="1">
        <v>472</v>
      </c>
      <c r="N4528" s="1" t="str">
        <f t="shared" si="493"/>
        <v>High_risk</v>
      </c>
      <c r="O4528" s="1" t="str">
        <f t="shared" si="494"/>
        <v>Excellent</v>
      </c>
      <c r="P4528" s="1" t="str">
        <f t="shared" si="495"/>
        <v>Submitted</v>
      </c>
      <c r="Q4528" s="1" t="str">
        <f t="shared" si="496"/>
        <v>Valid</v>
      </c>
      <c r="R4528" s="1" t="s">
        <v>38</v>
      </c>
      <c r="S4528" s="4">
        <v>4551445</v>
      </c>
      <c r="T4528" s="1">
        <v>7.31</v>
      </c>
      <c r="U4528" s="1">
        <v>180</v>
      </c>
      <c r="V4528" s="1">
        <v>25285.81</v>
      </c>
      <c r="W4528" s="4">
        <f t="shared" si="497"/>
        <v>2772588.5791666666</v>
      </c>
      <c r="X4528" s="1" t="s">
        <v>39</v>
      </c>
      <c r="Y4528" s="1" t="s">
        <v>40</v>
      </c>
      <c r="Z4528" s="8">
        <v>49990</v>
      </c>
      <c r="AA4528" s="8" t="str">
        <f>TEXT(Table2[[#This Row],[Application_Date]],"yyy")</f>
        <v>2036</v>
      </c>
      <c r="AB4528" s="8" t="str">
        <f>TEXT(Table2[[#This Row],[Application_Date]],"mmmm")</f>
        <v>November</v>
      </c>
      <c r="AC4528" s="1" t="s">
        <v>41</v>
      </c>
      <c r="AD4528" s="1" t="s">
        <v>42</v>
      </c>
      <c r="AE4528" s="1" t="s">
        <v>66</v>
      </c>
    </row>
    <row r="4529" spans="1:31" x14ac:dyDescent="0.25">
      <c r="A4529" s="1" t="s">
        <v>9198</v>
      </c>
      <c r="B4529" s="1" t="str">
        <f>IF(COUNTIF($A$2:A4529,A4529)&gt;1,"Duplicate","Unique")</f>
        <v>Unique</v>
      </c>
      <c r="C4529" s="1" t="s">
        <v>9199</v>
      </c>
      <c r="D4529" s="1" t="s">
        <v>183</v>
      </c>
      <c r="E4529" s="1" t="str">
        <f t="shared" si="491"/>
        <v>Submitted</v>
      </c>
      <c r="F4529" s="1" t="s">
        <v>47</v>
      </c>
      <c r="G4529" s="1">
        <v>57</v>
      </c>
      <c r="H4529" s="1" t="s">
        <v>36</v>
      </c>
      <c r="I4529" s="1" t="s">
        <v>48</v>
      </c>
      <c r="J4529" s="1" t="s">
        <v>70</v>
      </c>
      <c r="K4529" s="4">
        <v>903880</v>
      </c>
      <c r="L4529" s="4" t="str">
        <f t="shared" si="492"/>
        <v>Submitted</v>
      </c>
      <c r="M4529" s="1">
        <v>373</v>
      </c>
      <c r="N4529" s="1" t="str">
        <f t="shared" si="493"/>
        <v>High_risk</v>
      </c>
      <c r="O4529" s="1" t="str">
        <f t="shared" si="494"/>
        <v>Excellent</v>
      </c>
      <c r="P4529" s="1" t="str">
        <f t="shared" si="495"/>
        <v>Submitted</v>
      </c>
      <c r="Q4529" s="1" t="str">
        <f t="shared" si="496"/>
        <v>Valid</v>
      </c>
      <c r="R4529" s="1" t="s">
        <v>6</v>
      </c>
      <c r="S4529" s="4">
        <v>3116015</v>
      </c>
      <c r="T4529" s="1">
        <v>14.95</v>
      </c>
      <c r="U4529" s="1">
        <v>60</v>
      </c>
      <c r="V4529" s="1">
        <v>51933.58</v>
      </c>
      <c r="W4529" s="4">
        <f t="shared" si="497"/>
        <v>3882035.3541666665</v>
      </c>
      <c r="X4529" s="1" t="s">
        <v>95</v>
      </c>
      <c r="Y4529" s="1" t="s">
        <v>96</v>
      </c>
      <c r="Z4529" s="8">
        <v>49991</v>
      </c>
      <c r="AA4529" s="8" t="str">
        <f>TEXT(Table2[[#This Row],[Application_Date]],"yyy")</f>
        <v>2036</v>
      </c>
      <c r="AB4529" s="8" t="str">
        <f>TEXT(Table2[[#This Row],[Application_Date]],"mmmm")</f>
        <v>November</v>
      </c>
      <c r="AC4529" s="1" t="s">
        <v>61</v>
      </c>
      <c r="AD4529" s="1" t="s">
        <v>42</v>
      </c>
      <c r="AE4529" s="1" t="s">
        <v>62</v>
      </c>
    </row>
    <row r="4530" spans="1:31" x14ac:dyDescent="0.25">
      <c r="A4530" s="1" t="s">
        <v>9200</v>
      </c>
      <c r="B4530" s="1" t="str">
        <f>IF(COUNTIF($A$2:A4530,A4530)&gt;1,"Duplicate","Unique")</f>
        <v>Unique</v>
      </c>
      <c r="C4530" s="1" t="s">
        <v>9201</v>
      </c>
      <c r="D4530" s="1" t="s">
        <v>23</v>
      </c>
      <c r="E4530" s="1" t="str">
        <f t="shared" si="491"/>
        <v>Submitted</v>
      </c>
      <c r="F4530" s="1" t="s">
        <v>35</v>
      </c>
      <c r="G4530" s="1">
        <v>63</v>
      </c>
      <c r="H4530" s="1" t="s">
        <v>36</v>
      </c>
      <c r="I4530" s="1" t="s">
        <v>25</v>
      </c>
      <c r="J4530" s="1" t="s">
        <v>26</v>
      </c>
      <c r="K4530" s="4">
        <v>780827</v>
      </c>
      <c r="L4530" s="4" t="str">
        <f t="shared" si="492"/>
        <v>Submitted</v>
      </c>
      <c r="M4530" s="1">
        <v>475</v>
      </c>
      <c r="N4530" s="1" t="str">
        <f t="shared" si="493"/>
        <v>High_risk</v>
      </c>
      <c r="O4530" s="1" t="str">
        <f t="shared" si="494"/>
        <v>Excellent</v>
      </c>
      <c r="P4530" s="1" t="str">
        <f t="shared" si="495"/>
        <v>Submitted</v>
      </c>
      <c r="Q4530" s="1" t="str">
        <f t="shared" si="496"/>
        <v>Valid</v>
      </c>
      <c r="R4530" s="1" t="s">
        <v>27</v>
      </c>
      <c r="S4530" s="4">
        <v>2081656</v>
      </c>
      <c r="T4530" s="1">
        <v>9.42</v>
      </c>
      <c r="U4530" s="1">
        <v>12</v>
      </c>
      <c r="V4530" s="1">
        <v>173471.33</v>
      </c>
      <c r="W4530" s="4">
        <f t="shared" si="497"/>
        <v>1635663.2345101582</v>
      </c>
      <c r="X4530" s="1" t="s">
        <v>59</v>
      </c>
      <c r="Y4530" s="1" t="s">
        <v>60</v>
      </c>
      <c r="Z4530" s="8">
        <v>49992</v>
      </c>
      <c r="AA4530" s="8" t="str">
        <f>TEXT(Table2[[#This Row],[Application_Date]],"yyy")</f>
        <v>2036</v>
      </c>
      <c r="AB4530" s="8" t="str">
        <f>TEXT(Table2[[#This Row],[Application_Date]],"mmmm")</f>
        <v>November</v>
      </c>
      <c r="AC4530" s="1" t="s">
        <v>52</v>
      </c>
      <c r="AD4530" s="1" t="s">
        <v>42</v>
      </c>
      <c r="AE4530" s="1" t="s">
        <v>31</v>
      </c>
    </row>
    <row r="4531" spans="1:31" x14ac:dyDescent="0.25">
      <c r="A4531" s="1" t="s">
        <v>9202</v>
      </c>
      <c r="B4531" s="1" t="str">
        <f>IF(COUNTIF($A$2:A4531,A4531)&gt;1,"Duplicate","Unique")</f>
        <v>Unique</v>
      </c>
      <c r="C4531" s="1" t="s">
        <v>9203</v>
      </c>
      <c r="D4531" s="1" t="s">
        <v>196</v>
      </c>
      <c r="E4531" s="1" t="str">
        <f t="shared" si="491"/>
        <v>Submitted</v>
      </c>
      <c r="F4531" s="1" t="s">
        <v>35</v>
      </c>
      <c r="G4531" s="1">
        <v>64</v>
      </c>
      <c r="H4531" s="1" t="s">
        <v>36</v>
      </c>
      <c r="I4531" s="1" t="s">
        <v>48</v>
      </c>
      <c r="J4531" s="1" t="s">
        <v>26</v>
      </c>
      <c r="K4531" s="4">
        <v>2155134</v>
      </c>
      <c r="L4531" s="4" t="str">
        <f t="shared" si="492"/>
        <v>Submitted</v>
      </c>
      <c r="M4531" s="1">
        <v>368</v>
      </c>
      <c r="N4531" s="1" t="str">
        <f t="shared" si="493"/>
        <v>High_risk</v>
      </c>
      <c r="O4531" s="1" t="str">
        <f t="shared" si="494"/>
        <v>Excellent</v>
      </c>
      <c r="P4531" s="1" t="str">
        <f t="shared" si="495"/>
        <v>Submitted</v>
      </c>
      <c r="Q4531" s="1" t="str">
        <f t="shared" si="496"/>
        <v>Valid</v>
      </c>
      <c r="R4531" s="1" t="s">
        <v>82</v>
      </c>
      <c r="S4531" s="4">
        <v>2107515</v>
      </c>
      <c r="T4531" s="1">
        <v>11.04</v>
      </c>
      <c r="U4531" s="1">
        <v>36</v>
      </c>
      <c r="V4531" s="1">
        <v>58542.080000000002</v>
      </c>
      <c r="W4531" s="4">
        <f t="shared" si="497"/>
        <v>1938913.8001226629</v>
      </c>
      <c r="X4531" s="1" t="s">
        <v>50</v>
      </c>
      <c r="Y4531" s="1" t="s">
        <v>51</v>
      </c>
      <c r="Z4531" s="8">
        <v>49993</v>
      </c>
      <c r="AA4531" s="8" t="str">
        <f>TEXT(Table2[[#This Row],[Application_Date]],"yyy")</f>
        <v>2036</v>
      </c>
      <c r="AB4531" s="8" t="str">
        <f>TEXT(Table2[[#This Row],[Application_Date]],"mmmm")</f>
        <v>November</v>
      </c>
      <c r="AC4531" s="1" t="s">
        <v>41</v>
      </c>
      <c r="AD4531" s="1" t="s">
        <v>42</v>
      </c>
      <c r="AE4531" s="1" t="s">
        <v>43</v>
      </c>
    </row>
    <row r="4532" spans="1:31" x14ac:dyDescent="0.25">
      <c r="A4532" s="1" t="s">
        <v>9204</v>
      </c>
      <c r="B4532" s="1" t="str">
        <f>IF(COUNTIF($A$2:A4532,A4532)&gt;1,"Duplicate","Unique")</f>
        <v>Unique</v>
      </c>
      <c r="C4532" s="1" t="s">
        <v>9205</v>
      </c>
      <c r="D4532" s="1" t="s">
        <v>169</v>
      </c>
      <c r="E4532" s="1" t="str">
        <f t="shared" si="491"/>
        <v>Submitted</v>
      </c>
      <c r="F4532" s="1" t="s">
        <v>35</v>
      </c>
      <c r="G4532" s="1">
        <v>31</v>
      </c>
      <c r="H4532" s="1" t="s">
        <v>24</v>
      </c>
      <c r="I4532" s="1" t="s">
        <v>48</v>
      </c>
      <c r="J4532" s="1" t="s">
        <v>37</v>
      </c>
      <c r="K4532" s="4">
        <v>1819324</v>
      </c>
      <c r="L4532" s="4" t="str">
        <f t="shared" si="492"/>
        <v>Submitted</v>
      </c>
      <c r="M4532" s="1">
        <v>757</v>
      </c>
      <c r="N4532" s="1" t="str">
        <f t="shared" si="493"/>
        <v>medium_risk</v>
      </c>
      <c r="O4532" s="1" t="str">
        <f t="shared" si="494"/>
        <v>Excellent</v>
      </c>
      <c r="P4532" s="1" t="str">
        <f t="shared" si="495"/>
        <v>Submitted</v>
      </c>
      <c r="Q4532" s="1" t="str">
        <f t="shared" si="496"/>
        <v>Valid</v>
      </c>
      <c r="R4532" s="1" t="s">
        <v>38</v>
      </c>
      <c r="S4532" s="4">
        <v>4611330</v>
      </c>
      <c r="T4532" s="1">
        <v>15.43</v>
      </c>
      <c r="U4532" s="1">
        <v>120</v>
      </c>
      <c r="V4532" s="1">
        <v>38427.75</v>
      </c>
      <c r="W4532" s="4">
        <f t="shared" si="497"/>
        <v>5929401.8250000002</v>
      </c>
      <c r="X4532" s="1" t="s">
        <v>39</v>
      </c>
      <c r="Y4532" s="1" t="s">
        <v>40</v>
      </c>
      <c r="Z4532" s="8">
        <v>49994</v>
      </c>
      <c r="AA4532" s="8" t="str">
        <f>TEXT(Table2[[#This Row],[Application_Date]],"yyy")</f>
        <v>2036</v>
      </c>
      <c r="AB4532" s="8" t="str">
        <f>TEXT(Table2[[#This Row],[Application_Date]],"mmmm")</f>
        <v>November</v>
      </c>
      <c r="AC4532" s="1" t="s">
        <v>41</v>
      </c>
      <c r="AD4532" s="1" t="s">
        <v>30</v>
      </c>
      <c r="AE4532" s="1" t="s">
        <v>62</v>
      </c>
    </row>
    <row r="4533" spans="1:31" x14ac:dyDescent="0.25">
      <c r="A4533" s="1" t="s">
        <v>9206</v>
      </c>
      <c r="B4533" s="1" t="str">
        <f>IF(COUNTIF($A$2:A4533,A4533)&gt;1,"Duplicate","Unique")</f>
        <v>Unique</v>
      </c>
      <c r="C4533" s="1" t="s">
        <v>9207</v>
      </c>
      <c r="D4533" s="1" t="s">
        <v>177</v>
      </c>
      <c r="E4533" s="1" t="str">
        <f t="shared" si="491"/>
        <v>Submitted</v>
      </c>
      <c r="F4533" s="1" t="s">
        <v>47</v>
      </c>
      <c r="G4533" s="1">
        <v>29</v>
      </c>
      <c r="H4533" s="1" t="s">
        <v>24</v>
      </c>
      <c r="I4533" s="1" t="s">
        <v>25</v>
      </c>
      <c r="J4533" s="1" t="s">
        <v>70</v>
      </c>
      <c r="K4533" s="4">
        <v>1474973</v>
      </c>
      <c r="L4533" s="4" t="str">
        <f t="shared" si="492"/>
        <v>Submitted</v>
      </c>
      <c r="M4533" s="1">
        <v>737</v>
      </c>
      <c r="N4533" s="1" t="str">
        <f t="shared" si="493"/>
        <v>low_risk</v>
      </c>
      <c r="O4533" s="1" t="str">
        <f t="shared" si="494"/>
        <v>Excellent</v>
      </c>
      <c r="P4533" s="1" t="str">
        <f t="shared" si="495"/>
        <v>Submitted</v>
      </c>
      <c r="Q4533" s="1" t="str">
        <f t="shared" si="496"/>
        <v>Valid</v>
      </c>
      <c r="R4533" s="1" t="s">
        <v>27</v>
      </c>
      <c r="S4533" s="4">
        <v>1652614</v>
      </c>
      <c r="T4533" s="1">
        <v>10.34</v>
      </c>
      <c r="U4533" s="1">
        <v>180</v>
      </c>
      <c r="V4533" s="1">
        <v>9181.19</v>
      </c>
      <c r="W4533" s="4">
        <f t="shared" si="497"/>
        <v>1424002.3966666667</v>
      </c>
      <c r="X4533" s="1" t="s">
        <v>85</v>
      </c>
      <c r="Y4533" s="1" t="s">
        <v>86</v>
      </c>
      <c r="Z4533" s="8">
        <v>49995</v>
      </c>
      <c r="AA4533" s="8" t="str">
        <f>TEXT(Table2[[#This Row],[Application_Date]],"yyy")</f>
        <v>2036</v>
      </c>
      <c r="AB4533" s="8" t="str">
        <f>TEXT(Table2[[#This Row],[Application_Date]],"mmmm")</f>
        <v>November</v>
      </c>
      <c r="AC4533" s="1" t="s">
        <v>61</v>
      </c>
      <c r="AD4533" s="1" t="s">
        <v>42</v>
      </c>
      <c r="AE4533" s="1" t="s">
        <v>31</v>
      </c>
    </row>
    <row r="4534" spans="1:31" x14ac:dyDescent="0.25">
      <c r="A4534" s="1" t="s">
        <v>9208</v>
      </c>
      <c r="B4534" s="1" t="str">
        <f>IF(COUNTIF($A$2:A4534,A4534)&gt;1,"Duplicate","Unique")</f>
        <v>Unique</v>
      </c>
      <c r="C4534" s="1" t="s">
        <v>9209</v>
      </c>
      <c r="D4534" s="1" t="s">
        <v>58</v>
      </c>
      <c r="E4534" s="1" t="str">
        <f t="shared" si="491"/>
        <v>Submitted</v>
      </c>
      <c r="F4534" s="1" t="s">
        <v>35</v>
      </c>
      <c r="G4534" s="1">
        <v>35</v>
      </c>
      <c r="H4534" s="1" t="s">
        <v>24</v>
      </c>
      <c r="I4534" s="1" t="s">
        <v>25</v>
      </c>
      <c r="J4534" s="1" t="s">
        <v>37</v>
      </c>
      <c r="K4534" s="4">
        <v>1656803</v>
      </c>
      <c r="L4534" s="4" t="str">
        <f t="shared" si="492"/>
        <v>Submitted</v>
      </c>
      <c r="M4534" s="1">
        <v>597</v>
      </c>
      <c r="N4534" s="1" t="str">
        <f t="shared" si="493"/>
        <v>High_risk</v>
      </c>
      <c r="O4534" s="1" t="str">
        <f t="shared" si="494"/>
        <v>Excellent</v>
      </c>
      <c r="P4534" s="1" t="str">
        <f t="shared" si="495"/>
        <v>Submitted</v>
      </c>
      <c r="Q4534" s="1" t="str">
        <f t="shared" si="496"/>
        <v>Valid</v>
      </c>
      <c r="R4534" s="1" t="s">
        <v>6</v>
      </c>
      <c r="S4534" s="4">
        <v>3993196</v>
      </c>
      <c r="T4534" s="1">
        <v>17.940000000000001</v>
      </c>
      <c r="U4534" s="1">
        <v>24</v>
      </c>
      <c r="V4534" s="1">
        <v>166383.17000000001</v>
      </c>
      <c r="W4534" s="4">
        <f t="shared" si="497"/>
        <v>5969828.0217630658</v>
      </c>
      <c r="X4534" s="1" t="s">
        <v>105</v>
      </c>
      <c r="Y4534" s="1" t="s">
        <v>106</v>
      </c>
      <c r="Z4534" s="8">
        <v>49996</v>
      </c>
      <c r="AA4534" s="8" t="str">
        <f>TEXT(Table2[[#This Row],[Application_Date]],"yyy")</f>
        <v>2036</v>
      </c>
      <c r="AB4534" s="8" t="str">
        <f>TEXT(Table2[[#This Row],[Application_Date]],"mmmm")</f>
        <v>November</v>
      </c>
      <c r="AC4534" s="1" t="s">
        <v>61</v>
      </c>
      <c r="AD4534" s="1" t="s">
        <v>42</v>
      </c>
      <c r="AE4534" s="1" t="s">
        <v>62</v>
      </c>
    </row>
    <row r="4535" spans="1:31" x14ac:dyDescent="0.25">
      <c r="A4535" s="1" t="s">
        <v>9210</v>
      </c>
      <c r="B4535" s="1" t="str">
        <f>IF(COUNTIF($A$2:A4535,A4535)&gt;1,"Duplicate","Unique")</f>
        <v>Unique</v>
      </c>
      <c r="C4535" s="1" t="s">
        <v>9211</v>
      </c>
      <c r="D4535" s="1" t="s">
        <v>133</v>
      </c>
      <c r="E4535" s="1" t="str">
        <f t="shared" si="491"/>
        <v>Submitted</v>
      </c>
      <c r="F4535" s="1" t="s">
        <v>47</v>
      </c>
      <c r="G4535" s="1">
        <v>53</v>
      </c>
      <c r="H4535" s="1" t="s">
        <v>36</v>
      </c>
      <c r="I4535" s="1" t="s">
        <v>48</v>
      </c>
      <c r="J4535" s="1" t="s">
        <v>26</v>
      </c>
      <c r="K4535" s="4">
        <v>704999</v>
      </c>
      <c r="L4535" s="4" t="str">
        <f t="shared" si="492"/>
        <v>Submitted</v>
      </c>
      <c r="M4535" s="1">
        <v>374</v>
      </c>
      <c r="N4535" s="1" t="str">
        <f t="shared" si="493"/>
        <v>High_risk</v>
      </c>
      <c r="O4535" s="1" t="str">
        <f t="shared" si="494"/>
        <v>Excellent</v>
      </c>
      <c r="P4535" s="1" t="str">
        <f t="shared" si="495"/>
        <v>Submitted</v>
      </c>
      <c r="Q4535" s="1" t="str">
        <f t="shared" si="496"/>
        <v>Valid</v>
      </c>
      <c r="R4535" s="1" t="s">
        <v>70</v>
      </c>
      <c r="S4535" s="4">
        <v>525676</v>
      </c>
      <c r="T4535" s="1">
        <v>10.19</v>
      </c>
      <c r="U4535" s="1">
        <v>24</v>
      </c>
      <c r="V4535" s="1">
        <v>21903.17</v>
      </c>
      <c r="W4535" s="4">
        <f t="shared" si="497"/>
        <v>446386.71136385249</v>
      </c>
      <c r="X4535" s="1" t="s">
        <v>39</v>
      </c>
      <c r="Y4535" s="1" t="s">
        <v>40</v>
      </c>
      <c r="Z4535" s="8">
        <v>49997</v>
      </c>
      <c r="AA4535" s="8" t="str">
        <f>TEXT(Table2[[#This Row],[Application_Date]],"yyy")</f>
        <v>2036</v>
      </c>
      <c r="AB4535" s="8" t="str">
        <f>TEXT(Table2[[#This Row],[Application_Date]],"mmmm")</f>
        <v>November</v>
      </c>
      <c r="AC4535" s="1" t="s">
        <v>61</v>
      </c>
      <c r="AD4535" s="1" t="s">
        <v>30</v>
      </c>
      <c r="AE4535" s="1" t="s">
        <v>43</v>
      </c>
    </row>
    <row r="4536" spans="1:31" x14ac:dyDescent="0.25">
      <c r="A4536" s="1" t="s">
        <v>9212</v>
      </c>
      <c r="B4536" s="1" t="str">
        <f>IF(COUNTIF($A$2:A4536,A4536)&gt;1,"Duplicate","Unique")</f>
        <v>Unique</v>
      </c>
      <c r="C4536" s="1" t="s">
        <v>9213</v>
      </c>
      <c r="D4536" s="1" t="s">
        <v>183</v>
      </c>
      <c r="E4536" s="1" t="str">
        <f t="shared" si="491"/>
        <v>Submitted</v>
      </c>
      <c r="F4536" s="1" t="s">
        <v>35</v>
      </c>
      <c r="G4536" s="1">
        <v>23</v>
      </c>
      <c r="H4536" s="1" t="s">
        <v>24</v>
      </c>
      <c r="I4536" s="1" t="s">
        <v>25</v>
      </c>
      <c r="J4536" s="1" t="s">
        <v>49</v>
      </c>
      <c r="K4536" s="4">
        <v>1019804</v>
      </c>
      <c r="L4536" s="4" t="str">
        <f t="shared" si="492"/>
        <v>Submitted</v>
      </c>
      <c r="M4536" s="1">
        <v>394</v>
      </c>
      <c r="N4536" s="1" t="str">
        <f t="shared" si="493"/>
        <v>High_risk</v>
      </c>
      <c r="O4536" s="1" t="str">
        <f t="shared" si="494"/>
        <v>Excellent</v>
      </c>
      <c r="P4536" s="1" t="str">
        <f t="shared" si="495"/>
        <v>Submitted</v>
      </c>
      <c r="Q4536" s="1" t="str">
        <f t="shared" si="496"/>
        <v>Valid</v>
      </c>
      <c r="R4536" s="1" t="s">
        <v>6</v>
      </c>
      <c r="S4536" s="4">
        <v>4949577</v>
      </c>
      <c r="T4536" s="1">
        <v>18.95</v>
      </c>
      <c r="U4536" s="1">
        <v>60</v>
      </c>
      <c r="V4536" s="1">
        <v>82492.95</v>
      </c>
      <c r="W4536" s="4">
        <f t="shared" si="497"/>
        <v>7816207.0124999993</v>
      </c>
      <c r="X4536" s="1" t="s">
        <v>59</v>
      </c>
      <c r="Y4536" s="1" t="s">
        <v>60</v>
      </c>
      <c r="Z4536" s="8">
        <v>49998</v>
      </c>
      <c r="AA4536" s="8" t="str">
        <f>TEXT(Table2[[#This Row],[Application_Date]],"yyy")</f>
        <v>2036</v>
      </c>
      <c r="AB4536" s="8" t="str">
        <f>TEXT(Table2[[#This Row],[Application_Date]],"mmmm")</f>
        <v>November</v>
      </c>
      <c r="AC4536" s="1" t="s">
        <v>61</v>
      </c>
      <c r="AD4536" s="1" t="s">
        <v>30</v>
      </c>
      <c r="AE4536" s="1" t="s">
        <v>43</v>
      </c>
    </row>
    <row r="4537" spans="1:31" x14ac:dyDescent="0.25">
      <c r="A4537" s="1" t="s">
        <v>9214</v>
      </c>
      <c r="B4537" s="1" t="str">
        <f>IF(COUNTIF($A$2:A4537,A4537)&gt;1,"Duplicate","Unique")</f>
        <v>Unique</v>
      </c>
      <c r="C4537" s="1" t="s">
        <v>9215</v>
      </c>
      <c r="D4537" s="1" t="s">
        <v>177</v>
      </c>
      <c r="E4537" s="1" t="str">
        <f t="shared" si="491"/>
        <v>Submitted</v>
      </c>
      <c r="F4537" s="1" t="s">
        <v>35</v>
      </c>
      <c r="G4537" s="1">
        <v>58</v>
      </c>
      <c r="H4537" s="1" t="s">
        <v>36</v>
      </c>
      <c r="I4537" s="1" t="s">
        <v>25</v>
      </c>
      <c r="J4537" s="1" t="s">
        <v>26</v>
      </c>
      <c r="K4537" s="4">
        <v>1245993</v>
      </c>
      <c r="L4537" s="4" t="str">
        <f t="shared" si="492"/>
        <v>Submitted</v>
      </c>
      <c r="M4537" s="1">
        <v>662</v>
      </c>
      <c r="N4537" s="1" t="str">
        <f t="shared" si="493"/>
        <v>low_risk</v>
      </c>
      <c r="O4537" s="1" t="str">
        <f t="shared" si="494"/>
        <v>Excellent</v>
      </c>
      <c r="P4537" s="1" t="str">
        <f t="shared" si="495"/>
        <v>Submitted</v>
      </c>
      <c r="Q4537" s="1" t="str">
        <f t="shared" si="496"/>
        <v>Valid</v>
      </c>
      <c r="R4537" s="1" t="s">
        <v>6</v>
      </c>
      <c r="S4537" s="4">
        <v>4478518</v>
      </c>
      <c r="T4537" s="1">
        <v>17.52</v>
      </c>
      <c r="U4537" s="1">
        <v>180</v>
      </c>
      <c r="V4537" s="1">
        <v>24880.66</v>
      </c>
      <c r="W4537" s="4">
        <f t="shared" si="497"/>
        <v>6538636.2800000003</v>
      </c>
      <c r="X4537" s="1" t="s">
        <v>39</v>
      </c>
      <c r="Y4537" s="1" t="s">
        <v>40</v>
      </c>
      <c r="Z4537" s="8">
        <v>49999</v>
      </c>
      <c r="AA4537" s="8" t="str">
        <f>TEXT(Table2[[#This Row],[Application_Date]],"yyy")</f>
        <v>2036</v>
      </c>
      <c r="AB4537" s="8" t="str">
        <f>TEXT(Table2[[#This Row],[Application_Date]],"mmmm")</f>
        <v>November</v>
      </c>
      <c r="AC4537" s="1" t="s">
        <v>61</v>
      </c>
      <c r="AD4537" s="1" t="s">
        <v>30</v>
      </c>
      <c r="AE4537" s="1" t="s">
        <v>62</v>
      </c>
    </row>
    <row r="4538" spans="1:31" x14ac:dyDescent="0.25">
      <c r="A4538" s="1" t="s">
        <v>9216</v>
      </c>
      <c r="B4538" s="1" t="str">
        <f>IF(COUNTIF($A$2:A4538,A4538)&gt;1,"Duplicate","Unique")</f>
        <v>Unique</v>
      </c>
      <c r="C4538" s="1" t="s">
        <v>9217</v>
      </c>
      <c r="D4538" s="1" t="s">
        <v>361</v>
      </c>
      <c r="E4538" s="1" t="str">
        <f t="shared" si="491"/>
        <v>Submitted</v>
      </c>
      <c r="F4538" s="1" t="s">
        <v>35</v>
      </c>
      <c r="G4538" s="1">
        <v>34</v>
      </c>
      <c r="H4538" s="1" t="s">
        <v>24</v>
      </c>
      <c r="I4538" s="1" t="s">
        <v>25</v>
      </c>
      <c r="J4538" s="1" t="s">
        <v>37</v>
      </c>
      <c r="K4538" s="4">
        <v>1016859</v>
      </c>
      <c r="L4538" s="4" t="str">
        <f t="shared" si="492"/>
        <v>Submitted</v>
      </c>
      <c r="M4538" s="1">
        <v>605</v>
      </c>
      <c r="N4538" s="1" t="str">
        <f t="shared" si="493"/>
        <v>low_risk</v>
      </c>
      <c r="O4538" s="1" t="str">
        <f t="shared" si="494"/>
        <v>Excellent</v>
      </c>
      <c r="P4538" s="1" t="str">
        <f t="shared" si="495"/>
        <v>Submitted</v>
      </c>
      <c r="Q4538" s="1" t="str">
        <f t="shared" si="496"/>
        <v>Valid</v>
      </c>
      <c r="R4538" s="1" t="s">
        <v>70</v>
      </c>
      <c r="S4538" s="4">
        <v>821161</v>
      </c>
      <c r="T4538" s="1">
        <v>7.72</v>
      </c>
      <c r="U4538" s="1">
        <v>36</v>
      </c>
      <c r="V4538" s="1">
        <v>22810.03</v>
      </c>
      <c r="W4538" s="4">
        <f t="shared" si="497"/>
        <v>528280.25238524808</v>
      </c>
      <c r="X4538" s="1" t="s">
        <v>59</v>
      </c>
      <c r="Y4538" s="1" t="s">
        <v>60</v>
      </c>
      <c r="Z4538" s="8">
        <v>50000</v>
      </c>
      <c r="AA4538" s="8" t="str">
        <f>TEXT(Table2[[#This Row],[Application_Date]],"yyy")</f>
        <v>2036</v>
      </c>
      <c r="AB4538" s="8" t="str">
        <f>TEXT(Table2[[#This Row],[Application_Date]],"mmmm")</f>
        <v>November</v>
      </c>
      <c r="AC4538" s="1" t="s">
        <v>61</v>
      </c>
      <c r="AD4538" s="1" t="s">
        <v>42</v>
      </c>
      <c r="AE4538" s="1" t="s">
        <v>43</v>
      </c>
    </row>
    <row r="4539" spans="1:31" x14ac:dyDescent="0.25">
      <c r="A4539" s="1" t="s">
        <v>9218</v>
      </c>
      <c r="B4539" s="1" t="str">
        <f>IF(COUNTIF($A$2:A4539,A4539)&gt;1,"Duplicate","Unique")</f>
        <v>Unique</v>
      </c>
      <c r="C4539" s="1" t="s">
        <v>9219</v>
      </c>
      <c r="D4539" s="1" t="s">
        <v>575</v>
      </c>
      <c r="E4539" s="1" t="str">
        <f t="shared" si="491"/>
        <v>Submitted</v>
      </c>
      <c r="F4539" s="1" t="s">
        <v>35</v>
      </c>
      <c r="G4539" s="1">
        <v>58</v>
      </c>
      <c r="H4539" s="1" t="s">
        <v>24</v>
      </c>
      <c r="I4539" s="1" t="s">
        <v>48</v>
      </c>
      <c r="J4539" s="1" t="s">
        <v>26</v>
      </c>
      <c r="K4539" s="4">
        <v>1635008</v>
      </c>
      <c r="L4539" s="4" t="str">
        <f t="shared" si="492"/>
        <v>Submitted</v>
      </c>
      <c r="M4539" s="1">
        <v>789</v>
      </c>
      <c r="N4539" s="1" t="str">
        <f t="shared" si="493"/>
        <v>medium_risk</v>
      </c>
      <c r="O4539" s="1" t="str">
        <f t="shared" si="494"/>
        <v>Excellent</v>
      </c>
      <c r="P4539" s="1" t="str">
        <f t="shared" si="495"/>
        <v>Submitted</v>
      </c>
      <c r="Q4539" s="1" t="str">
        <f t="shared" si="496"/>
        <v>Valid</v>
      </c>
      <c r="R4539" s="1" t="s">
        <v>6</v>
      </c>
      <c r="S4539" s="4">
        <v>499371</v>
      </c>
      <c r="T4539" s="1">
        <v>11.22</v>
      </c>
      <c r="U4539" s="1">
        <v>60</v>
      </c>
      <c r="V4539" s="1">
        <v>8322.85</v>
      </c>
      <c r="W4539" s="4">
        <f t="shared" si="497"/>
        <v>466911.88500000001</v>
      </c>
      <c r="X4539" s="1" t="s">
        <v>59</v>
      </c>
      <c r="Y4539" s="1" t="s">
        <v>60</v>
      </c>
      <c r="Z4539" s="8">
        <v>50001</v>
      </c>
      <c r="AA4539" s="8" t="str">
        <f>TEXT(Table2[[#This Row],[Application_Date]],"yyy")</f>
        <v>2036</v>
      </c>
      <c r="AB4539" s="8" t="str">
        <f>TEXT(Table2[[#This Row],[Application_Date]],"mmmm")</f>
        <v>November</v>
      </c>
      <c r="AC4539" s="1" t="s">
        <v>52</v>
      </c>
      <c r="AD4539" s="1" t="s">
        <v>30</v>
      </c>
      <c r="AE4539" s="1" t="s">
        <v>31</v>
      </c>
    </row>
    <row r="4540" spans="1:31" x14ac:dyDescent="0.25">
      <c r="A4540" s="1" t="s">
        <v>9220</v>
      </c>
      <c r="B4540" s="1" t="str">
        <f>IF(COUNTIF($A$2:A4540,A4540)&gt;1,"Duplicate","Unique")</f>
        <v>Unique</v>
      </c>
      <c r="C4540" s="1" t="s">
        <v>9221</v>
      </c>
      <c r="D4540" s="1" t="s">
        <v>1280</v>
      </c>
      <c r="E4540" s="1" t="str">
        <f t="shared" si="491"/>
        <v>Submitted</v>
      </c>
      <c r="F4540" s="1" t="s">
        <v>35</v>
      </c>
      <c r="G4540" s="1">
        <v>21</v>
      </c>
      <c r="H4540" s="1" t="s">
        <v>36</v>
      </c>
      <c r="I4540" s="1" t="s">
        <v>25</v>
      </c>
      <c r="J4540" s="1" t="s">
        <v>26</v>
      </c>
      <c r="K4540" s="4">
        <v>364554</v>
      </c>
      <c r="L4540" s="4" t="str">
        <f t="shared" si="492"/>
        <v>Submitted</v>
      </c>
      <c r="M4540" s="1">
        <v>570</v>
      </c>
      <c r="N4540" s="1" t="str">
        <f t="shared" si="493"/>
        <v>High_risk</v>
      </c>
      <c r="O4540" s="1" t="str">
        <f t="shared" si="494"/>
        <v>Excellent</v>
      </c>
      <c r="P4540" s="1" t="str">
        <f t="shared" si="495"/>
        <v>Submitted</v>
      </c>
      <c r="Q4540" s="1" t="str">
        <f t="shared" si="496"/>
        <v>Valid</v>
      </c>
      <c r="R4540" s="1" t="s">
        <v>6</v>
      </c>
      <c r="S4540" s="4">
        <v>2182076</v>
      </c>
      <c r="T4540" s="1">
        <v>11.16</v>
      </c>
      <c r="U4540" s="1">
        <v>36</v>
      </c>
      <c r="V4540" s="1">
        <v>60613.22</v>
      </c>
      <c r="W4540" s="4">
        <f t="shared" si="497"/>
        <v>2029330.6801064855</v>
      </c>
      <c r="X4540" s="1" t="s">
        <v>28</v>
      </c>
      <c r="Y4540" s="1" t="s">
        <v>29</v>
      </c>
      <c r="Z4540" s="8">
        <v>50002</v>
      </c>
      <c r="AA4540" s="8" t="str">
        <f>TEXT(Table2[[#This Row],[Application_Date]],"yyy")</f>
        <v>2036</v>
      </c>
      <c r="AB4540" s="8" t="str">
        <f>TEXT(Table2[[#This Row],[Application_Date]],"mmmm")</f>
        <v>November</v>
      </c>
      <c r="AC4540" s="1" t="s">
        <v>61</v>
      </c>
      <c r="AD4540" s="1" t="s">
        <v>42</v>
      </c>
      <c r="AE4540" s="1" t="s">
        <v>62</v>
      </c>
    </row>
    <row r="4541" spans="1:31" x14ac:dyDescent="0.25">
      <c r="A4541" s="1" t="s">
        <v>9222</v>
      </c>
      <c r="B4541" s="1" t="str">
        <f>IF(COUNTIF($A$2:A4541,A4541)&gt;1,"Duplicate","Unique")</f>
        <v>Unique</v>
      </c>
      <c r="C4541" s="1" t="s">
        <v>9223</v>
      </c>
      <c r="D4541" s="1" t="s">
        <v>75</v>
      </c>
      <c r="E4541" s="1" t="str">
        <f t="shared" si="491"/>
        <v>Submitted</v>
      </c>
      <c r="F4541" s="1" t="s">
        <v>35</v>
      </c>
      <c r="G4541" s="1">
        <v>52</v>
      </c>
      <c r="H4541" s="1" t="s">
        <v>24</v>
      </c>
      <c r="I4541" s="1" t="s">
        <v>25</v>
      </c>
      <c r="J4541" s="1" t="s">
        <v>26</v>
      </c>
      <c r="K4541" s="4">
        <v>959420</v>
      </c>
      <c r="L4541" s="4" t="str">
        <f t="shared" si="492"/>
        <v>Submitted</v>
      </c>
      <c r="M4541" s="1">
        <v>372</v>
      </c>
      <c r="N4541" s="1" t="str">
        <f t="shared" si="493"/>
        <v>High_risk</v>
      </c>
      <c r="O4541" s="1" t="str">
        <f t="shared" si="494"/>
        <v>Excellent</v>
      </c>
      <c r="P4541" s="1" t="str">
        <f t="shared" si="495"/>
        <v>Submitted</v>
      </c>
      <c r="Q4541" s="1" t="str">
        <f t="shared" si="496"/>
        <v>Valid</v>
      </c>
      <c r="R4541" s="1" t="s">
        <v>6</v>
      </c>
      <c r="S4541" s="4">
        <v>1163331</v>
      </c>
      <c r="T4541" s="1">
        <v>14.15</v>
      </c>
      <c r="U4541" s="1">
        <v>36</v>
      </c>
      <c r="V4541" s="1">
        <v>32314.75</v>
      </c>
      <c r="W4541" s="4">
        <f t="shared" si="497"/>
        <v>1371761.1375009096</v>
      </c>
      <c r="X4541" s="1" t="s">
        <v>59</v>
      </c>
      <c r="Y4541" s="1" t="s">
        <v>60</v>
      </c>
      <c r="Z4541" s="8">
        <v>50003</v>
      </c>
      <c r="AA4541" s="8" t="str">
        <f>TEXT(Table2[[#This Row],[Application_Date]],"yyy")</f>
        <v>2036</v>
      </c>
      <c r="AB4541" s="8" t="str">
        <f>TEXT(Table2[[#This Row],[Application_Date]],"mmmm")</f>
        <v>November</v>
      </c>
      <c r="AC4541" s="1" t="s">
        <v>52</v>
      </c>
      <c r="AD4541" s="1" t="s">
        <v>30</v>
      </c>
      <c r="AE4541" s="1" t="s">
        <v>31</v>
      </c>
    </row>
    <row r="4542" spans="1:31" x14ac:dyDescent="0.25">
      <c r="A4542" s="1" t="s">
        <v>9224</v>
      </c>
      <c r="B4542" s="1" t="str">
        <f>IF(COUNTIF($A$2:A4542,A4542)&gt;1,"Duplicate","Unique")</f>
        <v>Unique</v>
      </c>
      <c r="C4542" s="1" t="s">
        <v>9225</v>
      </c>
      <c r="D4542" s="1" t="s">
        <v>169</v>
      </c>
      <c r="E4542" s="1" t="str">
        <f t="shared" si="491"/>
        <v>Submitted</v>
      </c>
      <c r="F4542" s="1" t="s">
        <v>35</v>
      </c>
      <c r="G4542" s="1">
        <v>47</v>
      </c>
      <c r="H4542" s="1" t="s">
        <v>24</v>
      </c>
      <c r="I4542" s="1" t="s">
        <v>48</v>
      </c>
      <c r="J4542" s="1" t="s">
        <v>26</v>
      </c>
      <c r="K4542" s="4">
        <v>515215</v>
      </c>
      <c r="L4542" s="4" t="str">
        <f t="shared" si="492"/>
        <v>Submitted</v>
      </c>
      <c r="M4542" s="1">
        <v>386</v>
      </c>
      <c r="N4542" s="1" t="str">
        <f t="shared" si="493"/>
        <v>High_risk</v>
      </c>
      <c r="O4542" s="1" t="str">
        <f t="shared" si="494"/>
        <v>Excellent</v>
      </c>
      <c r="P4542" s="1" t="str">
        <f t="shared" si="495"/>
        <v>Submitted</v>
      </c>
      <c r="Q4542" s="1" t="str">
        <f t="shared" si="496"/>
        <v>Valid</v>
      </c>
      <c r="R4542" s="1" t="s">
        <v>70</v>
      </c>
      <c r="S4542" s="4">
        <v>3172338</v>
      </c>
      <c r="T4542" s="1">
        <v>12.99</v>
      </c>
      <c r="U4542" s="1">
        <v>24</v>
      </c>
      <c r="V4542" s="1">
        <v>132180.75</v>
      </c>
      <c r="W4542" s="4">
        <f t="shared" si="497"/>
        <v>3434055.9625830995</v>
      </c>
      <c r="X4542" s="1" t="s">
        <v>95</v>
      </c>
      <c r="Y4542" s="1" t="s">
        <v>96</v>
      </c>
      <c r="Z4542" s="8">
        <v>50004</v>
      </c>
      <c r="AA4542" s="8" t="str">
        <f>TEXT(Table2[[#This Row],[Application_Date]],"yyy")</f>
        <v>2036</v>
      </c>
      <c r="AB4542" s="8" t="str">
        <f>TEXT(Table2[[#This Row],[Application_Date]],"mmmm")</f>
        <v>November</v>
      </c>
      <c r="AC4542" s="1" t="s">
        <v>41</v>
      </c>
      <c r="AD4542" s="1" t="s">
        <v>30</v>
      </c>
      <c r="AE4542" s="1" t="s">
        <v>31</v>
      </c>
    </row>
    <row r="4543" spans="1:31" x14ac:dyDescent="0.25">
      <c r="A4543" s="1" t="s">
        <v>9226</v>
      </c>
      <c r="B4543" s="1" t="str">
        <f>IF(COUNTIF($A$2:A4543,A4543)&gt;1,"Duplicate","Unique")</f>
        <v>Unique</v>
      </c>
      <c r="C4543" s="1" t="s">
        <v>9227</v>
      </c>
      <c r="D4543" s="1" t="s">
        <v>296</v>
      </c>
      <c r="E4543" s="1" t="str">
        <f t="shared" si="491"/>
        <v>Submitted</v>
      </c>
      <c r="F4543" s="1" t="s">
        <v>35</v>
      </c>
      <c r="G4543" s="1">
        <v>42</v>
      </c>
      <c r="H4543" s="1" t="s">
        <v>36</v>
      </c>
      <c r="I4543" s="1" t="s">
        <v>25</v>
      </c>
      <c r="J4543" s="1" t="s">
        <v>70</v>
      </c>
      <c r="K4543" s="4">
        <v>1042412</v>
      </c>
      <c r="L4543" s="4" t="str">
        <f t="shared" si="492"/>
        <v>Submitted</v>
      </c>
      <c r="M4543" s="1">
        <v>736</v>
      </c>
      <c r="N4543" s="1" t="str">
        <f t="shared" si="493"/>
        <v>low_risk</v>
      </c>
      <c r="O4543" s="1" t="str">
        <f t="shared" si="494"/>
        <v>Excellent</v>
      </c>
      <c r="P4543" s="1" t="str">
        <f t="shared" si="495"/>
        <v>Submitted</v>
      </c>
      <c r="Q4543" s="1" t="str">
        <f t="shared" si="496"/>
        <v>Valid</v>
      </c>
      <c r="R4543" s="1" t="s">
        <v>82</v>
      </c>
      <c r="S4543" s="4">
        <v>4228658</v>
      </c>
      <c r="T4543" s="1">
        <v>10.01</v>
      </c>
      <c r="U4543" s="1">
        <v>60</v>
      </c>
      <c r="V4543" s="1">
        <v>70477.63</v>
      </c>
      <c r="W4543" s="4">
        <f t="shared" si="497"/>
        <v>3527405.5483333338</v>
      </c>
      <c r="X4543" s="1" t="s">
        <v>95</v>
      </c>
      <c r="Y4543" s="1" t="s">
        <v>96</v>
      </c>
      <c r="Z4543" s="8">
        <v>50005</v>
      </c>
      <c r="AA4543" s="8" t="str">
        <f>TEXT(Table2[[#This Row],[Application_Date]],"yyy")</f>
        <v>2036</v>
      </c>
      <c r="AB4543" s="8" t="str">
        <f>TEXT(Table2[[#This Row],[Application_Date]],"mmmm")</f>
        <v>November</v>
      </c>
      <c r="AC4543" s="1" t="s">
        <v>61</v>
      </c>
      <c r="AD4543" s="1" t="s">
        <v>30</v>
      </c>
      <c r="AE4543" s="1" t="s">
        <v>31</v>
      </c>
    </row>
    <row r="4544" spans="1:31" x14ac:dyDescent="0.25">
      <c r="A4544" s="1" t="s">
        <v>9228</v>
      </c>
      <c r="B4544" s="1" t="str">
        <f>IF(COUNTIF($A$2:A4544,A4544)&gt;1,"Duplicate","Unique")</f>
        <v>Unique</v>
      </c>
      <c r="C4544" s="1" t="s">
        <v>9229</v>
      </c>
      <c r="D4544" s="1" t="s">
        <v>328</v>
      </c>
      <c r="E4544" s="1" t="str">
        <f t="shared" si="491"/>
        <v>Submitted</v>
      </c>
      <c r="F4544" s="1" t="s">
        <v>35</v>
      </c>
      <c r="G4544" s="1">
        <v>34</v>
      </c>
      <c r="H4544" s="1" t="s">
        <v>24</v>
      </c>
      <c r="I4544" s="1" t="s">
        <v>25</v>
      </c>
      <c r="J4544" s="1" t="s">
        <v>37</v>
      </c>
      <c r="K4544" s="4">
        <v>2207490</v>
      </c>
      <c r="L4544" s="4" t="str">
        <f t="shared" si="492"/>
        <v>Submitted</v>
      </c>
      <c r="M4544" s="1">
        <v>459</v>
      </c>
      <c r="N4544" s="1" t="str">
        <f t="shared" si="493"/>
        <v>High_risk</v>
      </c>
      <c r="O4544" s="1" t="str">
        <f t="shared" si="494"/>
        <v>Excellent</v>
      </c>
      <c r="P4544" s="1" t="str">
        <f t="shared" si="495"/>
        <v>Submitted</v>
      </c>
      <c r="Q4544" s="1" t="str">
        <f t="shared" si="496"/>
        <v>Valid</v>
      </c>
      <c r="R4544" s="1" t="s">
        <v>27</v>
      </c>
      <c r="S4544" s="4">
        <v>1629838</v>
      </c>
      <c r="T4544" s="1">
        <v>10.82</v>
      </c>
      <c r="U4544" s="1">
        <v>36</v>
      </c>
      <c r="V4544" s="1">
        <v>45273.279999999999</v>
      </c>
      <c r="W4544" s="4">
        <f t="shared" si="497"/>
        <v>1469570.5967979932</v>
      </c>
      <c r="X4544" s="1" t="s">
        <v>50</v>
      </c>
      <c r="Y4544" s="1" t="s">
        <v>51</v>
      </c>
      <c r="Z4544" s="8">
        <v>50006</v>
      </c>
      <c r="AA4544" s="8" t="str">
        <f>TEXT(Table2[[#This Row],[Application_Date]],"yyy")</f>
        <v>2036</v>
      </c>
      <c r="AB4544" s="8" t="str">
        <f>TEXT(Table2[[#This Row],[Application_Date]],"mmmm")</f>
        <v>November</v>
      </c>
      <c r="AC4544" s="1" t="s">
        <v>61</v>
      </c>
      <c r="AD4544" s="1" t="s">
        <v>42</v>
      </c>
      <c r="AE4544" s="1" t="s">
        <v>62</v>
      </c>
    </row>
    <row r="4545" spans="1:31" x14ac:dyDescent="0.25">
      <c r="A4545" s="1" t="s">
        <v>9230</v>
      </c>
      <c r="B4545" s="1" t="str">
        <f>IF(COUNTIF($A$2:A4545,A4545)&gt;1,"Duplicate","Unique")</f>
        <v>Unique</v>
      </c>
      <c r="C4545" s="1" t="s">
        <v>9231</v>
      </c>
      <c r="D4545" s="1" t="s">
        <v>23</v>
      </c>
      <c r="E4545" s="1" t="str">
        <f t="shared" si="491"/>
        <v>Submitted</v>
      </c>
      <c r="F4545" s="1" t="s">
        <v>47</v>
      </c>
      <c r="G4545" s="1">
        <v>52</v>
      </c>
      <c r="H4545" s="1" t="s">
        <v>36</v>
      </c>
      <c r="I4545" s="1" t="s">
        <v>48</v>
      </c>
      <c r="J4545" s="1" t="s">
        <v>26</v>
      </c>
      <c r="K4545" s="4">
        <v>791954</v>
      </c>
      <c r="L4545" s="4" t="str">
        <f t="shared" si="492"/>
        <v>Submitted</v>
      </c>
      <c r="M4545" s="1">
        <v>450</v>
      </c>
      <c r="N4545" s="1" t="str">
        <f t="shared" si="493"/>
        <v>High_risk</v>
      </c>
      <c r="O4545" s="1" t="str">
        <f t="shared" si="494"/>
        <v>Excellent</v>
      </c>
      <c r="P4545" s="1" t="str">
        <f t="shared" si="495"/>
        <v>Submitted</v>
      </c>
      <c r="Q4545" s="1" t="str">
        <f t="shared" si="496"/>
        <v>Valid</v>
      </c>
      <c r="R4545" s="1" t="s">
        <v>82</v>
      </c>
      <c r="S4545" s="4">
        <v>4121467</v>
      </c>
      <c r="T4545" s="1">
        <v>7.36</v>
      </c>
      <c r="U4545" s="1">
        <v>120</v>
      </c>
      <c r="V4545" s="1">
        <v>34345.56</v>
      </c>
      <c r="W4545" s="4">
        <f t="shared" si="497"/>
        <v>2527833.0933333337</v>
      </c>
      <c r="X4545" s="1" t="s">
        <v>28</v>
      </c>
      <c r="Y4545" s="1" t="s">
        <v>29</v>
      </c>
      <c r="Z4545" s="8">
        <v>50007</v>
      </c>
      <c r="AA4545" s="8" t="str">
        <f>TEXT(Table2[[#This Row],[Application_Date]],"yyy")</f>
        <v>2036</v>
      </c>
      <c r="AB4545" s="8" t="str">
        <f>TEXT(Table2[[#This Row],[Application_Date]],"mmmm")</f>
        <v>November</v>
      </c>
      <c r="AC4545" s="1" t="s">
        <v>61</v>
      </c>
      <c r="AD4545" s="1" t="s">
        <v>30</v>
      </c>
      <c r="AE4545" s="1" t="s">
        <v>43</v>
      </c>
    </row>
    <row r="4546" spans="1:31" x14ac:dyDescent="0.25">
      <c r="A4546" s="1" t="s">
        <v>9232</v>
      </c>
      <c r="B4546" s="1" t="str">
        <f>IF(COUNTIF($A$2:A4546,A4546)&gt;1,"Duplicate","Unique")</f>
        <v>Unique</v>
      </c>
      <c r="C4546" s="1" t="s">
        <v>9233</v>
      </c>
      <c r="D4546" s="1" t="s">
        <v>242</v>
      </c>
      <c r="E4546" s="1" t="str">
        <f t="shared" ref="E4546:E4609" si="498">IF(C4546="","Missing","Submitted")</f>
        <v>Submitted</v>
      </c>
      <c r="F4546" s="1" t="s">
        <v>35</v>
      </c>
      <c r="G4546" s="1">
        <v>25</v>
      </c>
      <c r="H4546" s="1" t="s">
        <v>36</v>
      </c>
      <c r="I4546" s="1" t="s">
        <v>25</v>
      </c>
      <c r="J4546" s="1" t="s">
        <v>37</v>
      </c>
      <c r="K4546" s="4">
        <v>1710933</v>
      </c>
      <c r="L4546" s="4" t="str">
        <f t="shared" ref="L4546:L4609" si="499">IF(K4546="","Missing","Submitted")</f>
        <v>Submitted</v>
      </c>
      <c r="M4546" s="1">
        <v>856</v>
      </c>
      <c r="N4546" s="1" t="str">
        <f t="shared" ref="N4546:N4609" si="500">IF(M4546&lt;600,"High_risk",IF(M4546&gt;=750,"medium_risk","low_risk"))</f>
        <v>medium_risk</v>
      </c>
      <c r="O4546" s="1" t="str">
        <f t="shared" ref="O4546:O4609" si="501">IF(J4547&lt;503,"Poor",IF(J4547&lt;=550,"Fair",IF(J4547&lt;=750,"Good","Excellent")))</f>
        <v>Excellent</v>
      </c>
      <c r="P4546" s="1" t="str">
        <f t="shared" ref="P4546:P4609" si="502">IF(S4546="","Missing","Submitted")</f>
        <v>Submitted</v>
      </c>
      <c r="Q4546" s="1" t="str">
        <f t="shared" ref="Q4546:Q4609" si="503">IF(AND(M4546&gt;=300,M4546&lt;=900),"Valid","Invalid")</f>
        <v>Valid</v>
      </c>
      <c r="R4546" s="1" t="s">
        <v>70</v>
      </c>
      <c r="S4546" s="4">
        <v>1605483</v>
      </c>
      <c r="T4546" s="1">
        <v>14.68</v>
      </c>
      <c r="U4546" s="1">
        <v>60</v>
      </c>
      <c r="V4546" s="1">
        <v>26758.05</v>
      </c>
      <c r="W4546" s="4">
        <f t="shared" ref="W4546:W4609" si="504">PMT(T4546/12,U4546,-S4546)</f>
        <v>1964040.87</v>
      </c>
      <c r="X4546" s="1" t="s">
        <v>39</v>
      </c>
      <c r="Y4546" s="1" t="s">
        <v>40</v>
      </c>
      <c r="Z4546" s="8">
        <v>50008</v>
      </c>
      <c r="AA4546" s="8" t="str">
        <f>TEXT(Table2[[#This Row],[Application_Date]],"yyy")</f>
        <v>2036</v>
      </c>
      <c r="AB4546" s="8" t="str">
        <f>TEXT(Table2[[#This Row],[Application_Date]],"mmmm")</f>
        <v>November</v>
      </c>
      <c r="AC4546" s="1" t="s">
        <v>52</v>
      </c>
      <c r="AD4546" s="1" t="s">
        <v>42</v>
      </c>
      <c r="AE4546" s="1" t="s">
        <v>66</v>
      </c>
    </row>
    <row r="4547" spans="1:31" x14ac:dyDescent="0.25">
      <c r="A4547" s="1" t="s">
        <v>9234</v>
      </c>
      <c r="B4547" s="1" t="str">
        <f>IF(COUNTIF($A$2:A4547,A4547)&gt;1,"Duplicate","Unique")</f>
        <v>Unique</v>
      </c>
      <c r="C4547" s="1" t="s">
        <v>9235</v>
      </c>
      <c r="D4547" s="1" t="s">
        <v>94</v>
      </c>
      <c r="E4547" s="1" t="str">
        <f t="shared" si="498"/>
        <v>Submitted</v>
      </c>
      <c r="F4547" s="1" t="s">
        <v>35</v>
      </c>
      <c r="G4547" s="1">
        <v>35</v>
      </c>
      <c r="H4547" s="1" t="s">
        <v>36</v>
      </c>
      <c r="I4547" s="1" t="s">
        <v>48</v>
      </c>
      <c r="J4547" s="1" t="s">
        <v>49</v>
      </c>
      <c r="K4547" s="4">
        <v>1229452</v>
      </c>
      <c r="L4547" s="4" t="str">
        <f t="shared" si="499"/>
        <v>Submitted</v>
      </c>
      <c r="M4547" s="1">
        <v>547</v>
      </c>
      <c r="N4547" s="1" t="str">
        <f t="shared" si="500"/>
        <v>High_risk</v>
      </c>
      <c r="O4547" s="1" t="str">
        <f t="shared" si="501"/>
        <v>Excellent</v>
      </c>
      <c r="P4547" s="1" t="str">
        <f t="shared" si="502"/>
        <v>Submitted</v>
      </c>
      <c r="Q4547" s="1" t="str">
        <f t="shared" si="503"/>
        <v>Valid</v>
      </c>
      <c r="R4547" s="1" t="s">
        <v>6</v>
      </c>
      <c r="S4547" s="4">
        <v>0</v>
      </c>
      <c r="T4547" s="1">
        <v>16.63</v>
      </c>
      <c r="U4547" s="1">
        <v>60</v>
      </c>
      <c r="V4547" s="1">
        <v>4166.67</v>
      </c>
      <c r="W4547" s="4">
        <f t="shared" si="504"/>
        <v>0</v>
      </c>
      <c r="X4547" s="1" t="s">
        <v>95</v>
      </c>
      <c r="Y4547" s="1" t="s">
        <v>96</v>
      </c>
      <c r="Z4547" s="8">
        <v>50009</v>
      </c>
      <c r="AA4547" s="8" t="str">
        <f>TEXT(Table2[[#This Row],[Application_Date]],"yyy")</f>
        <v>2036</v>
      </c>
      <c r="AB4547" s="8" t="str">
        <f>TEXT(Table2[[#This Row],[Application_Date]],"mmmm")</f>
        <v>November</v>
      </c>
      <c r="AC4547" s="1" t="s">
        <v>61</v>
      </c>
      <c r="AD4547" s="1" t="s">
        <v>30</v>
      </c>
      <c r="AE4547" s="1" t="s">
        <v>43</v>
      </c>
    </row>
    <row r="4548" spans="1:31" x14ac:dyDescent="0.25">
      <c r="A4548" s="1" t="s">
        <v>9236</v>
      </c>
      <c r="B4548" s="1" t="str">
        <f>IF(COUNTIF($A$2:A4548,A4548)&gt;1,"Duplicate","Unique")</f>
        <v>Unique</v>
      </c>
      <c r="C4548" s="1" t="s">
        <v>9237</v>
      </c>
      <c r="D4548" s="1" t="s">
        <v>229</v>
      </c>
      <c r="E4548" s="1" t="str">
        <f t="shared" si="498"/>
        <v>Submitted</v>
      </c>
      <c r="F4548" s="1" t="s">
        <v>35</v>
      </c>
      <c r="G4548" s="1">
        <v>56</v>
      </c>
      <c r="H4548" s="1" t="s">
        <v>36</v>
      </c>
      <c r="I4548" s="1" t="s">
        <v>48</v>
      </c>
      <c r="J4548" s="1" t="s">
        <v>26</v>
      </c>
      <c r="K4548" s="4">
        <v>331869</v>
      </c>
      <c r="L4548" s="4" t="str">
        <f t="shared" si="499"/>
        <v>Submitted</v>
      </c>
      <c r="M4548" s="1">
        <v>484</v>
      </c>
      <c r="N4548" s="1" t="str">
        <f t="shared" si="500"/>
        <v>High_risk</v>
      </c>
      <c r="O4548" s="1" t="str">
        <f t="shared" si="501"/>
        <v>Excellent</v>
      </c>
      <c r="P4548" s="1" t="str">
        <f t="shared" si="502"/>
        <v>Submitted</v>
      </c>
      <c r="Q4548" s="1" t="str">
        <f t="shared" si="503"/>
        <v>Valid</v>
      </c>
      <c r="R4548" s="1" t="s">
        <v>70</v>
      </c>
      <c r="S4548" s="4">
        <v>1073213</v>
      </c>
      <c r="T4548" s="1">
        <v>10.82</v>
      </c>
      <c r="U4548" s="1">
        <v>24</v>
      </c>
      <c r="V4548" s="1">
        <v>44717.21</v>
      </c>
      <c r="W4548" s="4">
        <f t="shared" si="504"/>
        <v>967680.58175564522</v>
      </c>
      <c r="X4548" s="1" t="s">
        <v>50</v>
      </c>
      <c r="Y4548" s="1" t="s">
        <v>51</v>
      </c>
      <c r="Z4548" s="8">
        <v>50010</v>
      </c>
      <c r="AA4548" s="8" t="str">
        <f>TEXT(Table2[[#This Row],[Application_Date]],"yyy")</f>
        <v>2036</v>
      </c>
      <c r="AB4548" s="8" t="str">
        <f>TEXT(Table2[[#This Row],[Application_Date]],"mmmm")</f>
        <v>December</v>
      </c>
      <c r="AC4548" s="1" t="s">
        <v>41</v>
      </c>
      <c r="AD4548" s="1" t="s">
        <v>30</v>
      </c>
      <c r="AE4548" s="1" t="s">
        <v>43</v>
      </c>
    </row>
    <row r="4549" spans="1:31" x14ac:dyDescent="0.25">
      <c r="A4549" s="1" t="s">
        <v>9238</v>
      </c>
      <c r="B4549" s="1" t="str">
        <f>IF(COUNTIF($A$2:A4549,A4549)&gt;1,"Duplicate","Unique")</f>
        <v>Unique</v>
      </c>
      <c r="C4549" s="1" t="s">
        <v>9239</v>
      </c>
      <c r="D4549" s="1" t="s">
        <v>214</v>
      </c>
      <c r="E4549" s="1" t="str">
        <f t="shared" si="498"/>
        <v>Submitted</v>
      </c>
      <c r="F4549" s="1" t="s">
        <v>35</v>
      </c>
      <c r="G4549" s="1">
        <v>25</v>
      </c>
      <c r="H4549" s="1" t="s">
        <v>24</v>
      </c>
      <c r="I4549" s="1" t="s">
        <v>48</v>
      </c>
      <c r="J4549" s="1" t="s">
        <v>26</v>
      </c>
      <c r="K4549" s="4">
        <v>1134981</v>
      </c>
      <c r="L4549" s="4" t="str">
        <f t="shared" si="499"/>
        <v>Submitted</v>
      </c>
      <c r="M4549" s="1">
        <v>538</v>
      </c>
      <c r="N4549" s="1" t="str">
        <f t="shared" si="500"/>
        <v>High_risk</v>
      </c>
      <c r="O4549" s="1" t="str">
        <f t="shared" si="501"/>
        <v>Excellent</v>
      </c>
      <c r="P4549" s="1" t="str">
        <f t="shared" si="502"/>
        <v>Submitted</v>
      </c>
      <c r="Q4549" s="1" t="str">
        <f t="shared" si="503"/>
        <v>Valid</v>
      </c>
      <c r="R4549" s="1" t="s">
        <v>82</v>
      </c>
      <c r="S4549" s="4">
        <v>2622416</v>
      </c>
      <c r="T4549" s="1">
        <v>18.260000000000002</v>
      </c>
      <c r="U4549" s="1">
        <v>180</v>
      </c>
      <c r="V4549" s="1">
        <v>14568.98</v>
      </c>
      <c r="W4549" s="4">
        <f t="shared" si="504"/>
        <v>3990443.0133333337</v>
      </c>
      <c r="X4549" s="1" t="s">
        <v>50</v>
      </c>
      <c r="Y4549" s="1" t="s">
        <v>51</v>
      </c>
      <c r="Z4549" s="8">
        <v>50011</v>
      </c>
      <c r="AA4549" s="8" t="str">
        <f>TEXT(Table2[[#This Row],[Application_Date]],"yyy")</f>
        <v>2036</v>
      </c>
      <c r="AB4549" s="8" t="str">
        <f>TEXT(Table2[[#This Row],[Application_Date]],"mmmm")</f>
        <v>December</v>
      </c>
      <c r="AC4549" s="1" t="s">
        <v>61</v>
      </c>
      <c r="AD4549" s="1" t="s">
        <v>42</v>
      </c>
      <c r="AE4549" s="1" t="s">
        <v>43</v>
      </c>
    </row>
    <row r="4550" spans="1:31" x14ac:dyDescent="0.25">
      <c r="A4550" s="1" t="s">
        <v>9240</v>
      </c>
      <c r="B4550" s="1" t="str">
        <f>IF(COUNTIF($A$2:A4550,A4550)&gt;1,"Duplicate","Unique")</f>
        <v>Unique</v>
      </c>
      <c r="C4550" s="1" t="s">
        <v>9241</v>
      </c>
      <c r="D4550" s="1" t="s">
        <v>99</v>
      </c>
      <c r="E4550" s="1" t="str">
        <f t="shared" si="498"/>
        <v>Submitted</v>
      </c>
      <c r="F4550" s="1" t="s">
        <v>47</v>
      </c>
      <c r="G4550" s="1">
        <v>53</v>
      </c>
      <c r="H4550" s="1" t="s">
        <v>24</v>
      </c>
      <c r="I4550" s="1" t="s">
        <v>25</v>
      </c>
      <c r="J4550" s="1" t="s">
        <v>26</v>
      </c>
      <c r="K4550" s="4">
        <v>766922</v>
      </c>
      <c r="L4550" s="4" t="str">
        <f t="shared" si="499"/>
        <v>Submitted</v>
      </c>
      <c r="M4550" s="1">
        <v>582</v>
      </c>
      <c r="N4550" s="1" t="str">
        <f t="shared" si="500"/>
        <v>High_risk</v>
      </c>
      <c r="O4550" s="1" t="str">
        <f t="shared" si="501"/>
        <v>Excellent</v>
      </c>
      <c r="P4550" s="1" t="str">
        <f t="shared" si="502"/>
        <v>Submitted</v>
      </c>
      <c r="Q4550" s="1" t="str">
        <f t="shared" si="503"/>
        <v>Valid</v>
      </c>
      <c r="R4550" s="1" t="s">
        <v>6</v>
      </c>
      <c r="S4550" s="4">
        <v>4552634</v>
      </c>
      <c r="T4550" s="1">
        <v>17.68</v>
      </c>
      <c r="U4550" s="1">
        <v>24</v>
      </c>
      <c r="V4550" s="1">
        <v>189693.08</v>
      </c>
      <c r="W4550" s="4">
        <f t="shared" si="504"/>
        <v>6707547.4291088609</v>
      </c>
      <c r="X4550" s="1" t="s">
        <v>85</v>
      </c>
      <c r="Y4550" s="1" t="s">
        <v>86</v>
      </c>
      <c r="Z4550" s="8">
        <v>50012</v>
      </c>
      <c r="AA4550" s="8" t="str">
        <f>TEXT(Table2[[#This Row],[Application_Date]],"yyy")</f>
        <v>2036</v>
      </c>
      <c r="AB4550" s="8" t="str">
        <f>TEXT(Table2[[#This Row],[Application_Date]],"mmmm")</f>
        <v>December</v>
      </c>
      <c r="AC4550" s="1" t="s">
        <v>61</v>
      </c>
      <c r="AD4550" s="1" t="s">
        <v>42</v>
      </c>
      <c r="AE4550" s="1" t="s">
        <v>62</v>
      </c>
    </row>
    <row r="4551" spans="1:31" x14ac:dyDescent="0.25">
      <c r="A4551" s="1" t="s">
        <v>9242</v>
      </c>
      <c r="B4551" s="1" t="str">
        <f>IF(COUNTIF($A$2:A4551,A4551)&gt;1,"Duplicate","Unique")</f>
        <v>Unique</v>
      </c>
      <c r="C4551" s="1" t="s">
        <v>9243</v>
      </c>
      <c r="D4551" s="1" t="s">
        <v>229</v>
      </c>
      <c r="E4551" s="1" t="str">
        <f t="shared" si="498"/>
        <v>Submitted</v>
      </c>
      <c r="F4551" s="1" t="s">
        <v>47</v>
      </c>
      <c r="G4551" s="1">
        <v>48</v>
      </c>
      <c r="H4551" s="1" t="s">
        <v>36</v>
      </c>
      <c r="I4551" s="1" t="s">
        <v>25</v>
      </c>
      <c r="J4551" s="1" t="s">
        <v>37</v>
      </c>
      <c r="K4551" s="4">
        <v>2410253</v>
      </c>
      <c r="L4551" s="4" t="str">
        <f t="shared" si="499"/>
        <v>Submitted</v>
      </c>
      <c r="M4551" s="1">
        <v>475</v>
      </c>
      <c r="N4551" s="1" t="str">
        <f t="shared" si="500"/>
        <v>High_risk</v>
      </c>
      <c r="O4551" s="1" t="str">
        <f t="shared" si="501"/>
        <v>Excellent</v>
      </c>
      <c r="P4551" s="1" t="str">
        <f t="shared" si="502"/>
        <v>Submitted</v>
      </c>
      <c r="Q4551" s="1" t="str">
        <f t="shared" si="503"/>
        <v>Valid</v>
      </c>
      <c r="R4551" s="1" t="s">
        <v>70</v>
      </c>
      <c r="S4551" s="4">
        <v>1728523</v>
      </c>
      <c r="T4551" s="1">
        <v>15.27</v>
      </c>
      <c r="U4551" s="1">
        <v>12</v>
      </c>
      <c r="V4551" s="1">
        <v>144043.57999999999</v>
      </c>
      <c r="W4551" s="4">
        <f t="shared" si="504"/>
        <v>2199661.4777509202</v>
      </c>
      <c r="X4551" s="1" t="s">
        <v>59</v>
      </c>
      <c r="Y4551" s="1" t="s">
        <v>60</v>
      </c>
      <c r="Z4551" s="8">
        <v>50013</v>
      </c>
      <c r="AA4551" s="8" t="str">
        <f>TEXT(Table2[[#This Row],[Application_Date]],"yyy")</f>
        <v>2036</v>
      </c>
      <c r="AB4551" s="8" t="str">
        <f>TEXT(Table2[[#This Row],[Application_Date]],"mmmm")</f>
        <v>December</v>
      </c>
      <c r="AC4551" s="1" t="s">
        <v>52</v>
      </c>
      <c r="AD4551" s="1" t="s">
        <v>42</v>
      </c>
      <c r="AE4551" s="1" t="s">
        <v>66</v>
      </c>
    </row>
    <row r="4552" spans="1:31" x14ac:dyDescent="0.25">
      <c r="A4552" s="1" t="s">
        <v>9244</v>
      </c>
      <c r="B4552" s="1" t="str">
        <f>IF(COUNTIF($A$2:A4552,A4552)&gt;1,"Duplicate","Unique")</f>
        <v>Unique</v>
      </c>
      <c r="C4552" s="1" t="s">
        <v>9245</v>
      </c>
      <c r="D4552" s="1" t="s">
        <v>328</v>
      </c>
      <c r="E4552" s="1" t="str">
        <f t="shared" si="498"/>
        <v>Submitted</v>
      </c>
      <c r="F4552" s="1" t="s">
        <v>47</v>
      </c>
      <c r="G4552" s="1">
        <v>53</v>
      </c>
      <c r="H4552" s="1" t="s">
        <v>24</v>
      </c>
      <c r="I4552" s="1" t="s">
        <v>48</v>
      </c>
      <c r="J4552" s="1" t="s">
        <v>26</v>
      </c>
      <c r="K4552" s="4">
        <v>2336023</v>
      </c>
      <c r="L4552" s="4" t="str">
        <f t="shared" si="499"/>
        <v>Submitted</v>
      </c>
      <c r="M4552" s="1">
        <v>381</v>
      </c>
      <c r="N4552" s="1" t="str">
        <f t="shared" si="500"/>
        <v>High_risk</v>
      </c>
      <c r="O4552" s="1" t="str">
        <f t="shared" si="501"/>
        <v>Excellent</v>
      </c>
      <c r="P4552" s="1" t="str">
        <f t="shared" si="502"/>
        <v>Submitted</v>
      </c>
      <c r="Q4552" s="1" t="str">
        <f t="shared" si="503"/>
        <v>Valid</v>
      </c>
      <c r="R4552" s="1" t="s">
        <v>70</v>
      </c>
      <c r="S4552" s="4">
        <v>1211328</v>
      </c>
      <c r="T4552" s="1">
        <v>14.76</v>
      </c>
      <c r="U4552" s="1">
        <v>180</v>
      </c>
      <c r="V4552" s="1">
        <v>6729.6</v>
      </c>
      <c r="W4552" s="4">
        <f t="shared" si="504"/>
        <v>1489933.44</v>
      </c>
      <c r="X4552" s="1" t="s">
        <v>59</v>
      </c>
      <c r="Y4552" s="1" t="s">
        <v>60</v>
      </c>
      <c r="Z4552" s="8">
        <v>50014</v>
      </c>
      <c r="AA4552" s="8" t="str">
        <f>TEXT(Table2[[#This Row],[Application_Date]],"yyy")</f>
        <v>2036</v>
      </c>
      <c r="AB4552" s="8" t="str">
        <f>TEXT(Table2[[#This Row],[Application_Date]],"mmmm")</f>
        <v>December</v>
      </c>
      <c r="AC4552" s="1" t="s">
        <v>61</v>
      </c>
      <c r="AD4552" s="1" t="s">
        <v>42</v>
      </c>
      <c r="AE4552" s="1" t="s">
        <v>31</v>
      </c>
    </row>
    <row r="4553" spans="1:31" x14ac:dyDescent="0.25">
      <c r="A4553" s="1" t="s">
        <v>9246</v>
      </c>
      <c r="B4553" s="1" t="str">
        <f>IF(COUNTIF($A$2:A4553,A4553)&gt;1,"Duplicate","Unique")</f>
        <v>Unique</v>
      </c>
      <c r="C4553" s="1" t="s">
        <v>9247</v>
      </c>
      <c r="D4553" s="1" t="s">
        <v>468</v>
      </c>
      <c r="E4553" s="1" t="str">
        <f t="shared" si="498"/>
        <v>Submitted</v>
      </c>
      <c r="F4553" s="1" t="s">
        <v>35</v>
      </c>
      <c r="G4553" s="1">
        <v>56</v>
      </c>
      <c r="H4553" s="1" t="s">
        <v>24</v>
      </c>
      <c r="I4553" s="1" t="s">
        <v>25</v>
      </c>
      <c r="J4553" s="1" t="s">
        <v>70</v>
      </c>
      <c r="K4553" s="4">
        <v>402883</v>
      </c>
      <c r="L4553" s="4" t="str">
        <f t="shared" si="499"/>
        <v>Submitted</v>
      </c>
      <c r="M4553" s="1">
        <v>736</v>
      </c>
      <c r="N4553" s="1" t="str">
        <f t="shared" si="500"/>
        <v>low_risk</v>
      </c>
      <c r="O4553" s="1" t="str">
        <f t="shared" si="501"/>
        <v>Excellent</v>
      </c>
      <c r="P4553" s="1" t="str">
        <f t="shared" si="502"/>
        <v>Submitted</v>
      </c>
      <c r="Q4553" s="1" t="str">
        <f t="shared" si="503"/>
        <v>Valid</v>
      </c>
      <c r="R4553" s="1" t="s">
        <v>27</v>
      </c>
      <c r="S4553" s="4">
        <v>3188705</v>
      </c>
      <c r="T4553" s="1">
        <v>12.07</v>
      </c>
      <c r="U4553" s="1">
        <v>120</v>
      </c>
      <c r="V4553" s="1">
        <v>26572.54</v>
      </c>
      <c r="W4553" s="4">
        <f t="shared" si="504"/>
        <v>3207305.7791666668</v>
      </c>
      <c r="X4553" s="1" t="s">
        <v>39</v>
      </c>
      <c r="Y4553" s="1" t="s">
        <v>40</v>
      </c>
      <c r="Z4553" s="8">
        <v>50015</v>
      </c>
      <c r="AA4553" s="8" t="str">
        <f>TEXT(Table2[[#This Row],[Application_Date]],"yyy")</f>
        <v>2036</v>
      </c>
      <c r="AB4553" s="8" t="str">
        <f>TEXT(Table2[[#This Row],[Application_Date]],"mmmm")</f>
        <v>December</v>
      </c>
      <c r="AC4553" s="1" t="s">
        <v>61</v>
      </c>
      <c r="AD4553" s="1" t="s">
        <v>30</v>
      </c>
      <c r="AE4553" s="1" t="s">
        <v>31</v>
      </c>
    </row>
    <row r="4554" spans="1:31" x14ac:dyDescent="0.25">
      <c r="A4554" s="1" t="s">
        <v>9248</v>
      </c>
      <c r="B4554" s="1" t="str">
        <f>IF(COUNTIF($A$2:A4554,A4554)&gt;1,"Duplicate","Unique")</f>
        <v>Unique</v>
      </c>
      <c r="C4554" s="1" t="s">
        <v>9249</v>
      </c>
      <c r="D4554" s="1" t="s">
        <v>572</v>
      </c>
      <c r="E4554" s="1" t="str">
        <f t="shared" si="498"/>
        <v>Submitted</v>
      </c>
      <c r="F4554" s="1" t="s">
        <v>47</v>
      </c>
      <c r="G4554" s="1">
        <v>65</v>
      </c>
      <c r="H4554" s="1" t="s">
        <v>36</v>
      </c>
      <c r="I4554" s="1" t="s">
        <v>25</v>
      </c>
      <c r="J4554" s="1" t="s">
        <v>49</v>
      </c>
      <c r="K4554" s="4">
        <v>405278</v>
      </c>
      <c r="L4554" s="4" t="str">
        <f t="shared" si="499"/>
        <v>Submitted</v>
      </c>
      <c r="M4554" s="1">
        <v>626</v>
      </c>
      <c r="N4554" s="1" t="str">
        <f t="shared" si="500"/>
        <v>low_risk</v>
      </c>
      <c r="O4554" s="1" t="str">
        <f t="shared" si="501"/>
        <v>Excellent</v>
      </c>
      <c r="P4554" s="1" t="str">
        <f t="shared" si="502"/>
        <v>Submitted</v>
      </c>
      <c r="Q4554" s="1" t="str">
        <f t="shared" si="503"/>
        <v>Valid</v>
      </c>
      <c r="R4554" s="1" t="s">
        <v>6</v>
      </c>
      <c r="S4554" s="4">
        <v>2921926</v>
      </c>
      <c r="T4554" s="1">
        <v>12.83</v>
      </c>
      <c r="U4554" s="1">
        <v>180</v>
      </c>
      <c r="V4554" s="1">
        <v>16232.92</v>
      </c>
      <c r="W4554" s="4">
        <f t="shared" si="504"/>
        <v>3124025.8816666664</v>
      </c>
      <c r="X4554" s="1" t="s">
        <v>39</v>
      </c>
      <c r="Y4554" s="1" t="s">
        <v>40</v>
      </c>
      <c r="Z4554" s="8">
        <v>50016</v>
      </c>
      <c r="AA4554" s="8" t="str">
        <f>TEXT(Table2[[#This Row],[Application_Date]],"yyy")</f>
        <v>2036</v>
      </c>
      <c r="AB4554" s="8" t="str">
        <f>TEXT(Table2[[#This Row],[Application_Date]],"mmmm")</f>
        <v>December</v>
      </c>
      <c r="AC4554" s="1" t="s">
        <v>61</v>
      </c>
      <c r="AD4554" s="1" t="s">
        <v>42</v>
      </c>
      <c r="AE4554" s="1" t="s">
        <v>31</v>
      </c>
    </row>
    <row r="4555" spans="1:31" x14ac:dyDescent="0.25">
      <c r="A4555" s="1" t="s">
        <v>9250</v>
      </c>
      <c r="B4555" s="1" t="str">
        <f>IF(COUNTIF($A$2:A4555,A4555)&gt;1,"Duplicate","Unique")</f>
        <v>Unique</v>
      </c>
      <c r="C4555" s="1" t="s">
        <v>9251</v>
      </c>
      <c r="D4555" s="1" t="s">
        <v>296</v>
      </c>
      <c r="E4555" s="1" t="str">
        <f t="shared" si="498"/>
        <v>Submitted</v>
      </c>
      <c r="F4555" s="1" t="s">
        <v>35</v>
      </c>
      <c r="G4555" s="1">
        <v>27</v>
      </c>
      <c r="H4555" s="1" t="s">
        <v>36</v>
      </c>
      <c r="I4555" s="1" t="s">
        <v>48</v>
      </c>
      <c r="J4555" s="1" t="s">
        <v>49</v>
      </c>
      <c r="K4555" s="4">
        <v>1646129</v>
      </c>
      <c r="L4555" s="4" t="str">
        <f t="shared" si="499"/>
        <v>Submitted</v>
      </c>
      <c r="M4555" s="1">
        <v>432</v>
      </c>
      <c r="N4555" s="1" t="str">
        <f t="shared" si="500"/>
        <v>High_risk</v>
      </c>
      <c r="O4555" s="1" t="str">
        <f t="shared" si="501"/>
        <v>Excellent</v>
      </c>
      <c r="P4555" s="1" t="str">
        <f t="shared" si="502"/>
        <v>Submitted</v>
      </c>
      <c r="Q4555" s="1" t="str">
        <f t="shared" si="503"/>
        <v>Valid</v>
      </c>
      <c r="R4555" s="1" t="s">
        <v>82</v>
      </c>
      <c r="S4555" s="4">
        <v>4041871</v>
      </c>
      <c r="T4555" s="1">
        <v>14.73</v>
      </c>
      <c r="U4555" s="1">
        <v>120</v>
      </c>
      <c r="V4555" s="1">
        <v>33682.26</v>
      </c>
      <c r="W4555" s="4">
        <f t="shared" si="504"/>
        <v>4961396.6524999999</v>
      </c>
      <c r="X4555" s="1" t="s">
        <v>105</v>
      </c>
      <c r="Y4555" s="1" t="s">
        <v>106</v>
      </c>
      <c r="Z4555" s="8">
        <v>50017</v>
      </c>
      <c r="AA4555" s="8" t="str">
        <f>TEXT(Table2[[#This Row],[Application_Date]],"yyy")</f>
        <v>2036</v>
      </c>
      <c r="AB4555" s="8" t="str">
        <f>TEXT(Table2[[#This Row],[Application_Date]],"mmmm")</f>
        <v>December</v>
      </c>
      <c r="AC4555" s="1" t="s">
        <v>61</v>
      </c>
      <c r="AD4555" s="1" t="s">
        <v>30</v>
      </c>
      <c r="AE4555" s="1" t="s">
        <v>62</v>
      </c>
    </row>
    <row r="4556" spans="1:31" x14ac:dyDescent="0.25">
      <c r="A4556" s="1" t="s">
        <v>9252</v>
      </c>
      <c r="B4556" s="1" t="str">
        <f>IF(COUNTIF($A$2:A4556,A4556)&gt;1,"Duplicate","Unique")</f>
        <v>Unique</v>
      </c>
      <c r="C4556" s="1" t="s">
        <v>9253</v>
      </c>
      <c r="D4556" s="1" t="s">
        <v>58</v>
      </c>
      <c r="E4556" s="1" t="str">
        <f t="shared" si="498"/>
        <v>Submitted</v>
      </c>
      <c r="F4556" s="1" t="s">
        <v>35</v>
      </c>
      <c r="G4556" s="1">
        <v>45</v>
      </c>
      <c r="H4556" s="1" t="s">
        <v>36</v>
      </c>
      <c r="I4556" s="1" t="s">
        <v>48</v>
      </c>
      <c r="J4556" s="1" t="s">
        <v>70</v>
      </c>
      <c r="K4556" s="4">
        <v>1114947</v>
      </c>
      <c r="L4556" s="4" t="str">
        <f t="shared" si="499"/>
        <v>Submitted</v>
      </c>
      <c r="M4556" s="1">
        <v>331</v>
      </c>
      <c r="N4556" s="1" t="str">
        <f t="shared" si="500"/>
        <v>High_risk</v>
      </c>
      <c r="O4556" s="1" t="str">
        <f t="shared" si="501"/>
        <v>Excellent</v>
      </c>
      <c r="P4556" s="1" t="str">
        <f t="shared" si="502"/>
        <v>Submitted</v>
      </c>
      <c r="Q4556" s="1" t="str">
        <f t="shared" si="503"/>
        <v>Valid</v>
      </c>
      <c r="R4556" s="1" t="s">
        <v>6</v>
      </c>
      <c r="S4556" s="4">
        <v>252056</v>
      </c>
      <c r="T4556" s="1">
        <v>9.52</v>
      </c>
      <c r="U4556" s="1">
        <v>12</v>
      </c>
      <c r="V4556" s="1">
        <v>21004.67</v>
      </c>
      <c r="W4556" s="4">
        <f t="shared" si="504"/>
        <v>200145.31609222951</v>
      </c>
      <c r="X4556" s="1" t="s">
        <v>39</v>
      </c>
      <c r="Y4556" s="1" t="s">
        <v>40</v>
      </c>
      <c r="Z4556" s="8">
        <v>50018</v>
      </c>
      <c r="AA4556" s="8" t="str">
        <f>TEXT(Table2[[#This Row],[Application_Date]],"yyy")</f>
        <v>2036</v>
      </c>
      <c r="AB4556" s="8" t="str">
        <f>TEXT(Table2[[#This Row],[Application_Date]],"mmmm")</f>
        <v>December</v>
      </c>
      <c r="AC4556" s="1" t="s">
        <v>61</v>
      </c>
      <c r="AD4556" s="1" t="s">
        <v>42</v>
      </c>
      <c r="AE4556" s="1" t="s">
        <v>31</v>
      </c>
    </row>
    <row r="4557" spans="1:31" x14ac:dyDescent="0.25">
      <c r="A4557" s="1" t="s">
        <v>9254</v>
      </c>
      <c r="B4557" s="1" t="str">
        <f>IF(COUNTIF($A$2:A4557,A4557)&gt;1,"Duplicate","Unique")</f>
        <v>Unique</v>
      </c>
      <c r="C4557" s="1" t="s">
        <v>9255</v>
      </c>
      <c r="D4557" s="1" t="s">
        <v>118</v>
      </c>
      <c r="E4557" s="1" t="str">
        <f t="shared" si="498"/>
        <v>Submitted</v>
      </c>
      <c r="F4557" s="1" t="s">
        <v>47</v>
      </c>
      <c r="G4557" s="1">
        <v>30</v>
      </c>
      <c r="H4557" s="1" t="s">
        <v>24</v>
      </c>
      <c r="I4557" s="1" t="s">
        <v>48</v>
      </c>
      <c r="J4557" s="1" t="s">
        <v>70</v>
      </c>
      <c r="K4557" s="4">
        <v>2346454</v>
      </c>
      <c r="L4557" s="4" t="str">
        <f t="shared" si="499"/>
        <v>Submitted</v>
      </c>
      <c r="M4557" s="1">
        <v>472</v>
      </c>
      <c r="N4557" s="1" t="str">
        <f t="shared" si="500"/>
        <v>High_risk</v>
      </c>
      <c r="O4557" s="1" t="str">
        <f t="shared" si="501"/>
        <v>Excellent</v>
      </c>
      <c r="P4557" s="1" t="str">
        <f t="shared" si="502"/>
        <v>Submitted</v>
      </c>
      <c r="Q4557" s="1" t="str">
        <f t="shared" si="503"/>
        <v>Valid</v>
      </c>
      <c r="R4557" s="1" t="s">
        <v>27</v>
      </c>
      <c r="S4557" s="4">
        <v>4744850</v>
      </c>
      <c r="T4557" s="1">
        <v>11.85</v>
      </c>
      <c r="U4557" s="1">
        <v>60</v>
      </c>
      <c r="V4557" s="1">
        <v>79080.83</v>
      </c>
      <c r="W4557" s="4">
        <f t="shared" si="504"/>
        <v>4685539.375</v>
      </c>
      <c r="X4557" s="1" t="s">
        <v>50</v>
      </c>
      <c r="Y4557" s="1" t="s">
        <v>51</v>
      </c>
      <c r="Z4557" s="8">
        <v>50019</v>
      </c>
      <c r="AA4557" s="8" t="str">
        <f>TEXT(Table2[[#This Row],[Application_Date]],"yyy")</f>
        <v>2036</v>
      </c>
      <c r="AB4557" s="8" t="str">
        <f>TEXT(Table2[[#This Row],[Application_Date]],"mmmm")</f>
        <v>December</v>
      </c>
      <c r="AC4557" s="1" t="s">
        <v>61</v>
      </c>
      <c r="AD4557" s="1" t="s">
        <v>30</v>
      </c>
      <c r="AE4557" s="1" t="s">
        <v>62</v>
      </c>
    </row>
    <row r="4558" spans="1:31" x14ac:dyDescent="0.25">
      <c r="A4558" s="1" t="s">
        <v>9256</v>
      </c>
      <c r="B4558" s="1" t="str">
        <f>IF(COUNTIF($A$2:A4558,A4558)&gt;1,"Duplicate","Unique")</f>
        <v>Unique</v>
      </c>
      <c r="C4558" s="1" t="s">
        <v>9257</v>
      </c>
      <c r="D4558" s="1" t="s">
        <v>199</v>
      </c>
      <c r="E4558" s="1" t="str">
        <f t="shared" si="498"/>
        <v>Submitted</v>
      </c>
      <c r="F4558" s="1" t="s">
        <v>35</v>
      </c>
      <c r="G4558" s="1">
        <v>32</v>
      </c>
      <c r="H4558" s="1" t="s">
        <v>24</v>
      </c>
      <c r="I4558" s="1" t="s">
        <v>48</v>
      </c>
      <c r="J4558" s="1" t="s">
        <v>49</v>
      </c>
      <c r="K4558" s="4">
        <v>1897258</v>
      </c>
      <c r="L4558" s="4" t="str">
        <f t="shared" si="499"/>
        <v>Submitted</v>
      </c>
      <c r="M4558" s="1">
        <v>463</v>
      </c>
      <c r="N4558" s="1" t="str">
        <f t="shared" si="500"/>
        <v>High_risk</v>
      </c>
      <c r="O4558" s="1" t="str">
        <f t="shared" si="501"/>
        <v>Excellent</v>
      </c>
      <c r="P4558" s="1" t="str">
        <f t="shared" si="502"/>
        <v>Submitted</v>
      </c>
      <c r="Q4558" s="1" t="str">
        <f t="shared" si="503"/>
        <v>Valid</v>
      </c>
      <c r="R4558" s="1" t="s">
        <v>70</v>
      </c>
      <c r="S4558" s="4">
        <v>3481236</v>
      </c>
      <c r="T4558" s="1">
        <v>14.53</v>
      </c>
      <c r="U4558" s="1">
        <v>180</v>
      </c>
      <c r="V4558" s="1">
        <v>19340.2</v>
      </c>
      <c r="W4558" s="4">
        <f t="shared" si="504"/>
        <v>4215196.59</v>
      </c>
      <c r="X4558" s="1" t="s">
        <v>95</v>
      </c>
      <c r="Y4558" s="1" t="s">
        <v>96</v>
      </c>
      <c r="Z4558" s="8">
        <v>50020</v>
      </c>
      <c r="AA4558" s="8" t="str">
        <f>TEXT(Table2[[#This Row],[Application_Date]],"yyy")</f>
        <v>2036</v>
      </c>
      <c r="AB4558" s="8" t="str">
        <f>TEXT(Table2[[#This Row],[Application_Date]],"mmmm")</f>
        <v>December</v>
      </c>
      <c r="AC4558" s="1" t="s">
        <v>61</v>
      </c>
      <c r="AD4558" s="1" t="s">
        <v>30</v>
      </c>
      <c r="AE4558" s="1" t="s">
        <v>31</v>
      </c>
    </row>
    <row r="4559" spans="1:31" x14ac:dyDescent="0.25">
      <c r="A4559" s="1" t="s">
        <v>9258</v>
      </c>
      <c r="B4559" s="1" t="str">
        <f>IF(COUNTIF($A$2:A4559,A4559)&gt;1,"Duplicate","Unique")</f>
        <v>Unique</v>
      </c>
      <c r="C4559" s="1" t="s">
        <v>9259</v>
      </c>
      <c r="D4559" s="1" t="s">
        <v>406</v>
      </c>
      <c r="E4559" s="1" t="str">
        <f t="shared" si="498"/>
        <v>Submitted</v>
      </c>
      <c r="F4559" s="1" t="s">
        <v>35</v>
      </c>
      <c r="G4559" s="1">
        <v>51</v>
      </c>
      <c r="H4559" s="1" t="s">
        <v>36</v>
      </c>
      <c r="I4559" s="1" t="s">
        <v>25</v>
      </c>
      <c r="J4559" s="1" t="s">
        <v>37</v>
      </c>
      <c r="K4559" s="4">
        <v>1432878</v>
      </c>
      <c r="L4559" s="4" t="str">
        <f t="shared" si="499"/>
        <v>Submitted</v>
      </c>
      <c r="M4559" s="1">
        <v>780</v>
      </c>
      <c r="N4559" s="1" t="str">
        <f t="shared" si="500"/>
        <v>medium_risk</v>
      </c>
      <c r="O4559" s="1" t="str">
        <f t="shared" si="501"/>
        <v>Excellent</v>
      </c>
      <c r="P4559" s="1" t="str">
        <f t="shared" si="502"/>
        <v>Submitted</v>
      </c>
      <c r="Q4559" s="1" t="str">
        <f t="shared" si="503"/>
        <v>Valid</v>
      </c>
      <c r="R4559" s="1" t="s">
        <v>27</v>
      </c>
      <c r="S4559" s="4">
        <v>1217961</v>
      </c>
      <c r="T4559" s="1">
        <v>13.41</v>
      </c>
      <c r="U4559" s="1">
        <v>24</v>
      </c>
      <c r="V4559" s="1">
        <v>50748.38</v>
      </c>
      <c r="W4559" s="4">
        <f t="shared" si="504"/>
        <v>1361071.4381119397</v>
      </c>
      <c r="X4559" s="1" t="s">
        <v>95</v>
      </c>
      <c r="Y4559" s="1" t="s">
        <v>96</v>
      </c>
      <c r="Z4559" s="8">
        <v>50021</v>
      </c>
      <c r="AA4559" s="8" t="str">
        <f>TEXT(Table2[[#This Row],[Application_Date]],"yyy")</f>
        <v>2036</v>
      </c>
      <c r="AB4559" s="8" t="str">
        <f>TEXT(Table2[[#This Row],[Application_Date]],"mmmm")</f>
        <v>December</v>
      </c>
      <c r="AC4559" s="1" t="s">
        <v>61</v>
      </c>
      <c r="AD4559" s="1" t="s">
        <v>42</v>
      </c>
      <c r="AE4559" s="1" t="s">
        <v>62</v>
      </c>
    </row>
    <row r="4560" spans="1:31" x14ac:dyDescent="0.25">
      <c r="A4560" s="1" t="s">
        <v>9260</v>
      </c>
      <c r="B4560" s="1" t="str">
        <f>IF(COUNTIF($A$2:A4560,A4560)&gt;1,"Duplicate","Unique")</f>
        <v>Unique</v>
      </c>
      <c r="C4560" s="1" t="s">
        <v>9261</v>
      </c>
      <c r="D4560" s="1" t="s">
        <v>94</v>
      </c>
      <c r="E4560" s="1" t="str">
        <f t="shared" si="498"/>
        <v>Submitted</v>
      </c>
      <c r="F4560" s="1" t="s">
        <v>47</v>
      </c>
      <c r="G4560" s="1">
        <v>51</v>
      </c>
      <c r="H4560" s="1" t="s">
        <v>24</v>
      </c>
      <c r="I4560" s="1" t="s">
        <v>48</v>
      </c>
      <c r="J4560" s="1" t="s">
        <v>49</v>
      </c>
      <c r="K4560" s="4">
        <v>2288457</v>
      </c>
      <c r="L4560" s="4" t="str">
        <f t="shared" si="499"/>
        <v>Submitted</v>
      </c>
      <c r="M4560" s="1">
        <v>695</v>
      </c>
      <c r="N4560" s="1" t="str">
        <f t="shared" si="500"/>
        <v>low_risk</v>
      </c>
      <c r="O4560" s="1" t="str">
        <f t="shared" si="501"/>
        <v>Excellent</v>
      </c>
      <c r="P4560" s="1" t="str">
        <f t="shared" si="502"/>
        <v>Submitted</v>
      </c>
      <c r="Q4560" s="1" t="str">
        <f t="shared" si="503"/>
        <v>Valid</v>
      </c>
      <c r="R4560" s="1" t="s">
        <v>70</v>
      </c>
      <c r="S4560" s="4">
        <v>1391987</v>
      </c>
      <c r="T4560" s="1">
        <v>17.059999999999999</v>
      </c>
      <c r="U4560" s="1">
        <v>24</v>
      </c>
      <c r="V4560" s="1">
        <v>57999.46</v>
      </c>
      <c r="W4560" s="4">
        <f t="shared" si="504"/>
        <v>1978941.5195292151</v>
      </c>
      <c r="X4560" s="1" t="s">
        <v>39</v>
      </c>
      <c r="Y4560" s="1" t="s">
        <v>40</v>
      </c>
      <c r="Z4560" s="8">
        <v>50022</v>
      </c>
      <c r="AA4560" s="8" t="str">
        <f>TEXT(Table2[[#This Row],[Application_Date]],"yyy")</f>
        <v>2036</v>
      </c>
      <c r="AB4560" s="8" t="str">
        <f>TEXT(Table2[[#This Row],[Application_Date]],"mmmm")</f>
        <v>December</v>
      </c>
      <c r="AC4560" s="1" t="s">
        <v>52</v>
      </c>
      <c r="AD4560" s="1" t="s">
        <v>42</v>
      </c>
      <c r="AE4560" s="1" t="s">
        <v>66</v>
      </c>
    </row>
    <row r="4561" spans="1:31" x14ac:dyDescent="0.25">
      <c r="A4561" s="1" t="s">
        <v>9262</v>
      </c>
      <c r="B4561" s="1" t="str">
        <f>IF(COUNTIF($A$2:A4561,A4561)&gt;1,"Duplicate","Unique")</f>
        <v>Unique</v>
      </c>
      <c r="C4561" s="1" t="s">
        <v>9263</v>
      </c>
      <c r="D4561" s="1" t="s">
        <v>109</v>
      </c>
      <c r="E4561" s="1" t="str">
        <f t="shared" si="498"/>
        <v>Submitted</v>
      </c>
      <c r="F4561" s="1" t="s">
        <v>47</v>
      </c>
      <c r="G4561" s="1">
        <v>55</v>
      </c>
      <c r="H4561" s="1" t="s">
        <v>24</v>
      </c>
      <c r="I4561" s="1" t="s">
        <v>25</v>
      </c>
      <c r="J4561" s="1" t="s">
        <v>26</v>
      </c>
      <c r="K4561" s="4">
        <v>250704</v>
      </c>
      <c r="L4561" s="4" t="str">
        <f t="shared" si="499"/>
        <v>Submitted</v>
      </c>
      <c r="M4561" s="1">
        <v>330</v>
      </c>
      <c r="N4561" s="1" t="str">
        <f t="shared" si="500"/>
        <v>High_risk</v>
      </c>
      <c r="O4561" s="1" t="str">
        <f t="shared" si="501"/>
        <v>Excellent</v>
      </c>
      <c r="P4561" s="1" t="str">
        <f t="shared" si="502"/>
        <v>Submitted</v>
      </c>
      <c r="Q4561" s="1" t="str">
        <f t="shared" si="503"/>
        <v>Valid</v>
      </c>
      <c r="R4561" s="1" t="s">
        <v>38</v>
      </c>
      <c r="S4561" s="4">
        <v>1133477</v>
      </c>
      <c r="T4561" s="1">
        <v>18.34</v>
      </c>
      <c r="U4561" s="1">
        <v>120</v>
      </c>
      <c r="V4561" s="1">
        <v>9445.64</v>
      </c>
      <c r="W4561" s="4">
        <f t="shared" si="504"/>
        <v>1732330.6816666666</v>
      </c>
      <c r="X4561" s="1" t="s">
        <v>39</v>
      </c>
      <c r="Y4561" s="1" t="s">
        <v>40</v>
      </c>
      <c r="Z4561" s="8">
        <v>50023</v>
      </c>
      <c r="AA4561" s="8" t="str">
        <f>TEXT(Table2[[#This Row],[Application_Date]],"yyy")</f>
        <v>2036</v>
      </c>
      <c r="AB4561" s="8" t="str">
        <f>TEXT(Table2[[#This Row],[Application_Date]],"mmmm")</f>
        <v>December</v>
      </c>
      <c r="AC4561" s="1" t="s">
        <v>61</v>
      </c>
      <c r="AD4561" s="1" t="s">
        <v>30</v>
      </c>
      <c r="AE4561" s="1" t="s">
        <v>31</v>
      </c>
    </row>
    <row r="4562" spans="1:31" x14ac:dyDescent="0.25">
      <c r="A4562" s="1" t="s">
        <v>9264</v>
      </c>
      <c r="B4562" s="1" t="str">
        <f>IF(COUNTIF($A$2:A4562,A4562)&gt;1,"Duplicate","Unique")</f>
        <v>Unique</v>
      </c>
      <c r="C4562" s="1" t="s">
        <v>9265</v>
      </c>
      <c r="D4562" s="1" t="s">
        <v>65</v>
      </c>
      <c r="E4562" s="1" t="str">
        <f t="shared" si="498"/>
        <v>Submitted</v>
      </c>
      <c r="F4562" s="1" t="s">
        <v>35</v>
      </c>
      <c r="G4562" s="1">
        <v>65</v>
      </c>
      <c r="H4562" s="1" t="s">
        <v>36</v>
      </c>
      <c r="I4562" s="1" t="s">
        <v>25</v>
      </c>
      <c r="J4562" s="1" t="s">
        <v>37</v>
      </c>
      <c r="K4562" s="4">
        <v>1431786</v>
      </c>
      <c r="L4562" s="4" t="str">
        <f t="shared" si="499"/>
        <v>Submitted</v>
      </c>
      <c r="M4562" s="1">
        <v>512</v>
      </c>
      <c r="N4562" s="1" t="str">
        <f t="shared" si="500"/>
        <v>High_risk</v>
      </c>
      <c r="O4562" s="1" t="str">
        <f t="shared" si="501"/>
        <v>Excellent</v>
      </c>
      <c r="P4562" s="1" t="str">
        <f t="shared" si="502"/>
        <v>Submitted</v>
      </c>
      <c r="Q4562" s="1" t="str">
        <f t="shared" si="503"/>
        <v>Valid</v>
      </c>
      <c r="R4562" s="1" t="s">
        <v>82</v>
      </c>
      <c r="S4562" s="4">
        <v>0</v>
      </c>
      <c r="T4562" s="1">
        <v>18.760000000000002</v>
      </c>
      <c r="U4562" s="1">
        <v>180</v>
      </c>
      <c r="V4562" s="1">
        <v>1388.89</v>
      </c>
      <c r="W4562" s="4">
        <f t="shared" si="504"/>
        <v>0</v>
      </c>
      <c r="X4562" s="1" t="s">
        <v>39</v>
      </c>
      <c r="Y4562" s="1" t="s">
        <v>40</v>
      </c>
      <c r="Z4562" s="8">
        <v>50024</v>
      </c>
      <c r="AA4562" s="8" t="str">
        <f>TEXT(Table2[[#This Row],[Application_Date]],"yyy")</f>
        <v>2036</v>
      </c>
      <c r="AB4562" s="8" t="str">
        <f>TEXT(Table2[[#This Row],[Application_Date]],"mmmm")</f>
        <v>December</v>
      </c>
      <c r="AC4562" s="1" t="s">
        <v>61</v>
      </c>
      <c r="AD4562" s="1" t="s">
        <v>30</v>
      </c>
      <c r="AE4562" s="1" t="s">
        <v>66</v>
      </c>
    </row>
    <row r="4563" spans="1:31" x14ac:dyDescent="0.25">
      <c r="A4563" s="1" t="s">
        <v>9266</v>
      </c>
      <c r="B4563" s="1" t="str">
        <f>IF(COUNTIF($A$2:A4563,A4563)&gt;1,"Duplicate","Unique")</f>
        <v>Unique</v>
      </c>
      <c r="C4563" s="1" t="s">
        <v>9267</v>
      </c>
      <c r="D4563" s="1" t="s">
        <v>333</v>
      </c>
      <c r="E4563" s="1" t="str">
        <f t="shared" si="498"/>
        <v>Submitted</v>
      </c>
      <c r="F4563" s="1" t="s">
        <v>35</v>
      </c>
      <c r="G4563" s="1">
        <v>36</v>
      </c>
      <c r="H4563" s="1" t="s">
        <v>36</v>
      </c>
      <c r="I4563" s="1" t="s">
        <v>48</v>
      </c>
      <c r="J4563" s="1" t="s">
        <v>37</v>
      </c>
      <c r="K4563" s="4">
        <v>1593213</v>
      </c>
      <c r="L4563" s="4" t="str">
        <f t="shared" si="499"/>
        <v>Submitted</v>
      </c>
      <c r="M4563" s="1">
        <v>412</v>
      </c>
      <c r="N4563" s="1" t="str">
        <f t="shared" si="500"/>
        <v>High_risk</v>
      </c>
      <c r="O4563" s="1" t="str">
        <f t="shared" si="501"/>
        <v>Excellent</v>
      </c>
      <c r="P4563" s="1" t="str">
        <f t="shared" si="502"/>
        <v>Submitted</v>
      </c>
      <c r="Q4563" s="1" t="str">
        <f t="shared" si="503"/>
        <v>Valid</v>
      </c>
      <c r="R4563" s="1" t="s">
        <v>6</v>
      </c>
      <c r="S4563" s="4">
        <v>2587567</v>
      </c>
      <c r="T4563" s="1">
        <v>17.239999999999998</v>
      </c>
      <c r="U4563" s="1">
        <v>36</v>
      </c>
      <c r="V4563" s="1">
        <v>71876.86</v>
      </c>
      <c r="W4563" s="4">
        <f t="shared" si="504"/>
        <v>3717471.2566667106</v>
      </c>
      <c r="X4563" s="1" t="s">
        <v>85</v>
      </c>
      <c r="Y4563" s="1" t="s">
        <v>86</v>
      </c>
      <c r="Z4563" s="8">
        <v>50025</v>
      </c>
      <c r="AA4563" s="8" t="str">
        <f>TEXT(Table2[[#This Row],[Application_Date]],"yyy")</f>
        <v>2036</v>
      </c>
      <c r="AB4563" s="8" t="str">
        <f>TEXT(Table2[[#This Row],[Application_Date]],"mmmm")</f>
        <v>December</v>
      </c>
      <c r="AC4563" s="1" t="s">
        <v>61</v>
      </c>
      <c r="AD4563" s="1" t="s">
        <v>30</v>
      </c>
      <c r="AE4563" s="1" t="s">
        <v>62</v>
      </c>
    </row>
    <row r="4564" spans="1:31" x14ac:dyDescent="0.25">
      <c r="A4564" s="1" t="s">
        <v>9268</v>
      </c>
      <c r="B4564" s="1" t="str">
        <f>IF(COUNTIF($A$2:A4564,A4564)&gt;1,"Duplicate","Unique")</f>
        <v>Unique</v>
      </c>
      <c r="C4564" s="1" t="s">
        <v>9269</v>
      </c>
      <c r="D4564" s="1" t="s">
        <v>154</v>
      </c>
      <c r="E4564" s="1" t="str">
        <f t="shared" si="498"/>
        <v>Submitted</v>
      </c>
      <c r="F4564" s="1" t="s">
        <v>35</v>
      </c>
      <c r="G4564" s="1">
        <v>64</v>
      </c>
      <c r="H4564" s="1" t="s">
        <v>36</v>
      </c>
      <c r="I4564" s="1" t="s">
        <v>25</v>
      </c>
      <c r="J4564" s="1" t="s">
        <v>26</v>
      </c>
      <c r="K4564" s="4">
        <v>1705583</v>
      </c>
      <c r="L4564" s="4" t="str">
        <f t="shared" si="499"/>
        <v>Submitted</v>
      </c>
      <c r="M4564" s="1">
        <v>498</v>
      </c>
      <c r="N4564" s="1" t="str">
        <f t="shared" si="500"/>
        <v>High_risk</v>
      </c>
      <c r="O4564" s="1" t="str">
        <f t="shared" si="501"/>
        <v>Excellent</v>
      </c>
      <c r="P4564" s="1" t="str">
        <f t="shared" si="502"/>
        <v>Submitted</v>
      </c>
      <c r="Q4564" s="1" t="str">
        <f t="shared" si="503"/>
        <v>Valid</v>
      </c>
      <c r="R4564" s="1" t="s">
        <v>38</v>
      </c>
      <c r="S4564" s="4">
        <v>1545424</v>
      </c>
      <c r="T4564" s="1">
        <v>18.309999999999999</v>
      </c>
      <c r="U4564" s="1">
        <v>60</v>
      </c>
      <c r="V4564" s="1">
        <v>25757.07</v>
      </c>
      <c r="W4564" s="4">
        <f t="shared" si="504"/>
        <v>2358059.4533333331</v>
      </c>
      <c r="X4564" s="1" t="s">
        <v>95</v>
      </c>
      <c r="Y4564" s="1" t="s">
        <v>96</v>
      </c>
      <c r="Z4564" s="8">
        <v>50026</v>
      </c>
      <c r="AA4564" s="8" t="str">
        <f>TEXT(Table2[[#This Row],[Application_Date]],"yyy")</f>
        <v>2036</v>
      </c>
      <c r="AB4564" s="8" t="str">
        <f>TEXT(Table2[[#This Row],[Application_Date]],"mmmm")</f>
        <v>December</v>
      </c>
      <c r="AC4564" s="1" t="s">
        <v>61</v>
      </c>
      <c r="AD4564" s="1" t="s">
        <v>42</v>
      </c>
      <c r="AE4564" s="1" t="s">
        <v>66</v>
      </c>
    </row>
    <row r="4565" spans="1:31" x14ac:dyDescent="0.25">
      <c r="A4565" s="1" t="s">
        <v>9270</v>
      </c>
      <c r="B4565" s="1" t="str">
        <f>IF(COUNTIF($A$2:A4565,A4565)&gt;1,"Duplicate","Unique")</f>
        <v>Unique</v>
      </c>
      <c r="C4565" s="1" t="s">
        <v>9271</v>
      </c>
      <c r="D4565" s="1" t="s">
        <v>234</v>
      </c>
      <c r="E4565" s="1" t="str">
        <f t="shared" si="498"/>
        <v>Submitted</v>
      </c>
      <c r="F4565" s="1" t="s">
        <v>35</v>
      </c>
      <c r="G4565" s="1">
        <v>45</v>
      </c>
      <c r="H4565" s="1" t="s">
        <v>24</v>
      </c>
      <c r="I4565" s="1" t="s">
        <v>48</v>
      </c>
      <c r="J4565" s="1" t="s">
        <v>26</v>
      </c>
      <c r="K4565" s="4">
        <v>296824</v>
      </c>
      <c r="L4565" s="4" t="str">
        <f t="shared" si="499"/>
        <v>Submitted</v>
      </c>
      <c r="M4565" s="1">
        <v>626</v>
      </c>
      <c r="N4565" s="1" t="str">
        <f t="shared" si="500"/>
        <v>low_risk</v>
      </c>
      <c r="O4565" s="1" t="str">
        <f t="shared" si="501"/>
        <v>Excellent</v>
      </c>
      <c r="P4565" s="1" t="str">
        <f t="shared" si="502"/>
        <v>Submitted</v>
      </c>
      <c r="Q4565" s="1" t="str">
        <f t="shared" si="503"/>
        <v>Valid</v>
      </c>
      <c r="R4565" s="1" t="s">
        <v>38</v>
      </c>
      <c r="S4565" s="4">
        <v>2468667</v>
      </c>
      <c r="T4565" s="1">
        <v>18.23</v>
      </c>
      <c r="U4565" s="1">
        <v>60</v>
      </c>
      <c r="V4565" s="1">
        <v>41144.449999999997</v>
      </c>
      <c r="W4565" s="4">
        <f t="shared" si="504"/>
        <v>3750316.6175000002</v>
      </c>
      <c r="X4565" s="1" t="s">
        <v>39</v>
      </c>
      <c r="Y4565" s="1" t="s">
        <v>40</v>
      </c>
      <c r="Z4565" s="8">
        <v>50027</v>
      </c>
      <c r="AA4565" s="8" t="str">
        <f>TEXT(Table2[[#This Row],[Application_Date]],"yyy")</f>
        <v>2036</v>
      </c>
      <c r="AB4565" s="8" t="str">
        <f>TEXT(Table2[[#This Row],[Application_Date]],"mmmm")</f>
        <v>December</v>
      </c>
      <c r="AC4565" s="1" t="s">
        <v>61</v>
      </c>
      <c r="AD4565" s="1" t="s">
        <v>30</v>
      </c>
      <c r="AE4565" s="1" t="s">
        <v>43</v>
      </c>
    </row>
    <row r="4566" spans="1:31" x14ac:dyDescent="0.25">
      <c r="A4566" s="1" t="s">
        <v>9272</v>
      </c>
      <c r="B4566" s="1" t="str">
        <f>IF(COUNTIF($A$2:A4566,A4566)&gt;1,"Duplicate","Unique")</f>
        <v>Unique</v>
      </c>
      <c r="C4566" s="1" t="s">
        <v>9273</v>
      </c>
      <c r="D4566" s="1" t="s">
        <v>234</v>
      </c>
      <c r="E4566" s="1" t="str">
        <f t="shared" si="498"/>
        <v>Submitted</v>
      </c>
      <c r="F4566" s="1" t="s">
        <v>47</v>
      </c>
      <c r="G4566" s="1">
        <v>60</v>
      </c>
      <c r="H4566" s="1" t="s">
        <v>36</v>
      </c>
      <c r="I4566" s="1" t="s">
        <v>48</v>
      </c>
      <c r="J4566" s="1" t="s">
        <v>37</v>
      </c>
      <c r="K4566" s="4">
        <v>1416303</v>
      </c>
      <c r="L4566" s="4" t="str">
        <f t="shared" si="499"/>
        <v>Submitted</v>
      </c>
      <c r="M4566" s="1">
        <v>541</v>
      </c>
      <c r="N4566" s="1" t="str">
        <f t="shared" si="500"/>
        <v>High_risk</v>
      </c>
      <c r="O4566" s="1" t="str">
        <f t="shared" si="501"/>
        <v>Excellent</v>
      </c>
      <c r="P4566" s="1" t="str">
        <f t="shared" si="502"/>
        <v>Submitted</v>
      </c>
      <c r="Q4566" s="1" t="str">
        <f t="shared" si="503"/>
        <v>Valid</v>
      </c>
      <c r="R4566" s="1" t="s">
        <v>82</v>
      </c>
      <c r="S4566" s="4">
        <v>4453669</v>
      </c>
      <c r="T4566" s="1">
        <v>10.75</v>
      </c>
      <c r="U4566" s="1">
        <v>12</v>
      </c>
      <c r="V4566" s="1">
        <v>371139.08</v>
      </c>
      <c r="W4566" s="4">
        <f t="shared" si="504"/>
        <v>3991596.7357175876</v>
      </c>
      <c r="X4566" s="1" t="s">
        <v>59</v>
      </c>
      <c r="Y4566" s="1" t="s">
        <v>60</v>
      </c>
      <c r="Z4566" s="8">
        <v>50028</v>
      </c>
      <c r="AA4566" s="8" t="str">
        <f>TEXT(Table2[[#This Row],[Application_Date]],"yyy")</f>
        <v>2036</v>
      </c>
      <c r="AB4566" s="8" t="str">
        <f>TEXT(Table2[[#This Row],[Application_Date]],"mmmm")</f>
        <v>December</v>
      </c>
      <c r="AC4566" s="1" t="s">
        <v>61</v>
      </c>
      <c r="AD4566" s="1" t="s">
        <v>30</v>
      </c>
      <c r="AE4566" s="1" t="s">
        <v>43</v>
      </c>
    </row>
    <row r="4567" spans="1:31" x14ac:dyDescent="0.25">
      <c r="A4567" s="1" t="s">
        <v>9274</v>
      </c>
      <c r="B4567" s="1" t="str">
        <f>IF(COUNTIF($A$2:A4567,A4567)&gt;1,"Duplicate","Unique")</f>
        <v>Unique</v>
      </c>
      <c r="C4567" s="1" t="s">
        <v>9275</v>
      </c>
      <c r="D4567" s="1" t="s">
        <v>180</v>
      </c>
      <c r="E4567" s="1" t="str">
        <f t="shared" si="498"/>
        <v>Submitted</v>
      </c>
      <c r="F4567" s="1" t="s">
        <v>35</v>
      </c>
      <c r="G4567" s="1">
        <v>50</v>
      </c>
      <c r="H4567" s="1" t="s">
        <v>24</v>
      </c>
      <c r="I4567" s="1" t="s">
        <v>25</v>
      </c>
      <c r="J4567" s="1" t="s">
        <v>26</v>
      </c>
      <c r="K4567" s="4">
        <v>-50000</v>
      </c>
      <c r="L4567" s="4" t="str">
        <f t="shared" si="499"/>
        <v>Submitted</v>
      </c>
      <c r="M4567" s="1">
        <v>321</v>
      </c>
      <c r="N4567" s="1" t="str">
        <f t="shared" si="500"/>
        <v>High_risk</v>
      </c>
      <c r="O4567" s="1" t="str">
        <f t="shared" si="501"/>
        <v>Excellent</v>
      </c>
      <c r="P4567" s="1" t="str">
        <f t="shared" si="502"/>
        <v>Submitted</v>
      </c>
      <c r="Q4567" s="1" t="str">
        <f t="shared" si="503"/>
        <v>Valid</v>
      </c>
      <c r="R4567" s="1" t="s">
        <v>27</v>
      </c>
      <c r="S4567" s="4">
        <v>4358267</v>
      </c>
      <c r="T4567" s="1">
        <v>8.57</v>
      </c>
      <c r="U4567" s="1">
        <v>180</v>
      </c>
      <c r="V4567" s="1">
        <v>24212.59</v>
      </c>
      <c r="W4567" s="4">
        <f t="shared" si="504"/>
        <v>3112529.0158333336</v>
      </c>
      <c r="X4567" s="1" t="s">
        <v>85</v>
      </c>
      <c r="Y4567" s="1" t="s">
        <v>86</v>
      </c>
      <c r="Z4567" s="8">
        <v>50029</v>
      </c>
      <c r="AA4567" s="8" t="str">
        <f>TEXT(Table2[[#This Row],[Application_Date]],"yyy")</f>
        <v>2036</v>
      </c>
      <c r="AB4567" s="8" t="str">
        <f>TEXT(Table2[[#This Row],[Application_Date]],"mmmm")</f>
        <v>December</v>
      </c>
      <c r="AC4567" s="1" t="s">
        <v>41</v>
      </c>
      <c r="AD4567" s="1" t="s">
        <v>30</v>
      </c>
      <c r="AE4567" s="1" t="s">
        <v>62</v>
      </c>
    </row>
    <row r="4568" spans="1:31" x14ac:dyDescent="0.25">
      <c r="A4568" s="1" t="s">
        <v>9276</v>
      </c>
      <c r="B4568" s="1" t="str">
        <f>IF(COUNTIF($A$2:A4568,A4568)&gt;1,"Duplicate","Unique")</f>
        <v>Unique</v>
      </c>
      <c r="C4568" s="1" t="s">
        <v>9277</v>
      </c>
      <c r="D4568" s="1" t="s">
        <v>148</v>
      </c>
      <c r="E4568" s="1" t="str">
        <f t="shared" si="498"/>
        <v>Submitted</v>
      </c>
      <c r="F4568" s="1" t="s">
        <v>35</v>
      </c>
      <c r="G4568" s="1">
        <v>27</v>
      </c>
      <c r="H4568" s="1" t="s">
        <v>36</v>
      </c>
      <c r="I4568" s="1" t="s">
        <v>25</v>
      </c>
      <c r="J4568" s="1" t="s">
        <v>49</v>
      </c>
      <c r="K4568" s="4">
        <v>468103</v>
      </c>
      <c r="L4568" s="4" t="str">
        <f t="shared" si="499"/>
        <v>Submitted</v>
      </c>
      <c r="M4568" s="1">
        <v>606</v>
      </c>
      <c r="N4568" s="1" t="str">
        <f t="shared" si="500"/>
        <v>low_risk</v>
      </c>
      <c r="O4568" s="1" t="str">
        <f t="shared" si="501"/>
        <v>Excellent</v>
      </c>
      <c r="P4568" s="1" t="str">
        <f t="shared" si="502"/>
        <v>Submitted</v>
      </c>
      <c r="Q4568" s="1" t="str">
        <f t="shared" si="503"/>
        <v>Valid</v>
      </c>
      <c r="R4568" s="1" t="s">
        <v>38</v>
      </c>
      <c r="S4568" s="4">
        <v>2265729</v>
      </c>
      <c r="T4568" s="1">
        <v>12.05</v>
      </c>
      <c r="U4568" s="1">
        <v>60</v>
      </c>
      <c r="V4568" s="1">
        <v>37762.15</v>
      </c>
      <c r="W4568" s="4">
        <f t="shared" si="504"/>
        <v>2275169.5375000001</v>
      </c>
      <c r="X4568" s="1" t="s">
        <v>39</v>
      </c>
      <c r="Y4568" s="1" t="s">
        <v>40</v>
      </c>
      <c r="Z4568" s="8">
        <v>50030</v>
      </c>
      <c r="AA4568" s="8" t="str">
        <f>TEXT(Table2[[#This Row],[Application_Date]],"yyy")</f>
        <v>2036</v>
      </c>
      <c r="AB4568" s="8" t="str">
        <f>TEXT(Table2[[#This Row],[Application_Date]],"mmmm")</f>
        <v>December</v>
      </c>
      <c r="AC4568" s="1" t="s">
        <v>61</v>
      </c>
      <c r="AD4568" s="1" t="s">
        <v>42</v>
      </c>
      <c r="AE4568" s="1" t="s">
        <v>62</v>
      </c>
    </row>
    <row r="4569" spans="1:31" x14ac:dyDescent="0.25">
      <c r="A4569" s="1" t="s">
        <v>9278</v>
      </c>
      <c r="B4569" s="1" t="str">
        <f>IF(COUNTIF($A$2:A4569,A4569)&gt;1,"Duplicate","Unique")</f>
        <v>Unique</v>
      </c>
      <c r="C4569" s="1" t="s">
        <v>9279</v>
      </c>
      <c r="D4569" s="1" t="s">
        <v>461</v>
      </c>
      <c r="E4569" s="1" t="str">
        <f t="shared" si="498"/>
        <v>Submitted</v>
      </c>
      <c r="F4569" s="1" t="s">
        <v>47</v>
      </c>
      <c r="G4569" s="1">
        <v>48</v>
      </c>
      <c r="H4569" s="1" t="s">
        <v>24</v>
      </c>
      <c r="I4569" s="1" t="s">
        <v>25</v>
      </c>
      <c r="J4569" s="1" t="s">
        <v>26</v>
      </c>
      <c r="K4569" s="4">
        <v>851303</v>
      </c>
      <c r="L4569" s="4" t="str">
        <f t="shared" si="499"/>
        <v>Submitted</v>
      </c>
      <c r="M4569" s="1">
        <v>687</v>
      </c>
      <c r="N4569" s="1" t="str">
        <f t="shared" si="500"/>
        <v>low_risk</v>
      </c>
      <c r="O4569" s="1" t="str">
        <f t="shared" si="501"/>
        <v>Excellent</v>
      </c>
      <c r="P4569" s="1" t="str">
        <f t="shared" si="502"/>
        <v>Submitted</v>
      </c>
      <c r="Q4569" s="1" t="str">
        <f t="shared" si="503"/>
        <v>Valid</v>
      </c>
      <c r="R4569" s="1" t="s">
        <v>82</v>
      </c>
      <c r="S4569" s="4">
        <v>2970887</v>
      </c>
      <c r="T4569" s="1">
        <v>16.850000000000001</v>
      </c>
      <c r="U4569" s="1">
        <v>36</v>
      </c>
      <c r="V4569" s="1">
        <v>82524.639999999999</v>
      </c>
      <c r="W4569" s="4">
        <f t="shared" si="504"/>
        <v>4171620.4958334141</v>
      </c>
      <c r="X4569" s="1" t="s">
        <v>28</v>
      </c>
      <c r="Y4569" s="1" t="s">
        <v>29</v>
      </c>
      <c r="Z4569" s="8">
        <v>50031</v>
      </c>
      <c r="AA4569" s="8" t="str">
        <f>TEXT(Table2[[#This Row],[Application_Date]],"yyy")</f>
        <v>2036</v>
      </c>
      <c r="AB4569" s="8" t="str">
        <f>TEXT(Table2[[#This Row],[Application_Date]],"mmmm")</f>
        <v>December</v>
      </c>
      <c r="AC4569" s="1" t="s">
        <v>41</v>
      </c>
      <c r="AD4569" s="1" t="s">
        <v>42</v>
      </c>
      <c r="AE4569" s="1" t="s">
        <v>66</v>
      </c>
    </row>
    <row r="4570" spans="1:31" x14ac:dyDescent="0.25">
      <c r="A4570" s="1" t="s">
        <v>9280</v>
      </c>
      <c r="B4570" s="1" t="str">
        <f>IF(COUNTIF($A$2:A4570,A4570)&gt;1,"Duplicate","Unique")</f>
        <v>Unique</v>
      </c>
      <c r="C4570" s="1" t="s">
        <v>9281</v>
      </c>
      <c r="D4570" s="1">
        <v>0</v>
      </c>
      <c r="E4570" s="1" t="str">
        <f t="shared" si="498"/>
        <v>Submitted</v>
      </c>
      <c r="F4570" s="1" t="s">
        <v>35</v>
      </c>
      <c r="G4570" s="1">
        <v>60</v>
      </c>
      <c r="H4570" s="1" t="s">
        <v>24</v>
      </c>
      <c r="I4570" s="1" t="s">
        <v>25</v>
      </c>
      <c r="J4570" s="1" t="s">
        <v>70</v>
      </c>
      <c r="K4570" s="4">
        <v>1032517</v>
      </c>
      <c r="L4570" s="4" t="str">
        <f t="shared" si="499"/>
        <v>Submitted</v>
      </c>
      <c r="M4570" s="1">
        <v>411</v>
      </c>
      <c r="N4570" s="1" t="str">
        <f t="shared" si="500"/>
        <v>High_risk</v>
      </c>
      <c r="O4570" s="1" t="str">
        <f t="shared" si="501"/>
        <v>Excellent</v>
      </c>
      <c r="P4570" s="1" t="str">
        <f t="shared" si="502"/>
        <v>Submitted</v>
      </c>
      <c r="Q4570" s="1" t="str">
        <f t="shared" si="503"/>
        <v>Valid</v>
      </c>
      <c r="R4570" s="1" t="s">
        <v>38</v>
      </c>
      <c r="S4570" s="4">
        <v>3695377</v>
      </c>
      <c r="T4570" s="1">
        <v>14.93</v>
      </c>
      <c r="U4570" s="1">
        <v>180</v>
      </c>
      <c r="V4570" s="1">
        <v>20529.87</v>
      </c>
      <c r="W4570" s="4">
        <f t="shared" si="504"/>
        <v>4597664.8841666663</v>
      </c>
      <c r="X4570" s="1" t="s">
        <v>50</v>
      </c>
      <c r="Y4570" s="1" t="s">
        <v>51</v>
      </c>
      <c r="Z4570" s="8">
        <v>50032</v>
      </c>
      <c r="AA4570" s="8" t="str">
        <f>TEXT(Table2[[#This Row],[Application_Date]],"yyy")</f>
        <v>2036</v>
      </c>
      <c r="AB4570" s="8" t="str">
        <f>TEXT(Table2[[#This Row],[Application_Date]],"mmmm")</f>
        <v>December</v>
      </c>
      <c r="AC4570" s="1" t="s">
        <v>61</v>
      </c>
      <c r="AD4570" s="1" t="s">
        <v>42</v>
      </c>
      <c r="AE4570" s="1" t="s">
        <v>43</v>
      </c>
    </row>
    <row r="4571" spans="1:31" x14ac:dyDescent="0.25">
      <c r="A4571" s="1" t="s">
        <v>9282</v>
      </c>
      <c r="B4571" s="1" t="str">
        <f>IF(COUNTIF($A$2:A4571,A4571)&gt;1,"Duplicate","Unique")</f>
        <v>Unique</v>
      </c>
      <c r="C4571" s="1" t="s">
        <v>9283</v>
      </c>
      <c r="D4571" s="1" t="s">
        <v>65</v>
      </c>
      <c r="E4571" s="1" t="str">
        <f t="shared" si="498"/>
        <v>Submitted</v>
      </c>
      <c r="F4571" s="1" t="s">
        <v>35</v>
      </c>
      <c r="G4571" s="1">
        <v>20</v>
      </c>
      <c r="H4571" s="1" t="s">
        <v>24</v>
      </c>
      <c r="I4571" s="1" t="s">
        <v>48</v>
      </c>
      <c r="J4571" s="1" t="s">
        <v>70</v>
      </c>
      <c r="K4571" s="4">
        <v>987518</v>
      </c>
      <c r="L4571" s="4" t="str">
        <f t="shared" si="499"/>
        <v>Submitted</v>
      </c>
      <c r="M4571" s="1">
        <v>509</v>
      </c>
      <c r="N4571" s="1" t="str">
        <f t="shared" si="500"/>
        <v>High_risk</v>
      </c>
      <c r="O4571" s="1" t="str">
        <f t="shared" si="501"/>
        <v>Excellent</v>
      </c>
      <c r="P4571" s="1" t="str">
        <f t="shared" si="502"/>
        <v>Submitted</v>
      </c>
      <c r="Q4571" s="1" t="str">
        <f t="shared" si="503"/>
        <v>Valid</v>
      </c>
      <c r="R4571" s="1" t="s">
        <v>82</v>
      </c>
      <c r="S4571" s="4">
        <v>1045991</v>
      </c>
      <c r="T4571" s="1">
        <v>18.63</v>
      </c>
      <c r="U4571" s="1">
        <v>12</v>
      </c>
      <c r="V4571" s="1">
        <v>87165.92</v>
      </c>
      <c r="W4571" s="4">
        <f t="shared" si="504"/>
        <v>1623922.2587823297</v>
      </c>
      <c r="X4571" s="1" t="s">
        <v>50</v>
      </c>
      <c r="Y4571" s="1" t="s">
        <v>51</v>
      </c>
      <c r="Z4571" s="8">
        <v>50033</v>
      </c>
      <c r="AA4571" s="8" t="str">
        <f>TEXT(Table2[[#This Row],[Application_Date]],"yyy")</f>
        <v>2036</v>
      </c>
      <c r="AB4571" s="8" t="str">
        <f>TEXT(Table2[[#This Row],[Application_Date]],"mmmm")</f>
        <v>December</v>
      </c>
      <c r="AC4571" s="1" t="s">
        <v>61</v>
      </c>
      <c r="AD4571" s="1" t="s">
        <v>30</v>
      </c>
      <c r="AE4571" s="1" t="s">
        <v>62</v>
      </c>
    </row>
    <row r="4572" spans="1:31" x14ac:dyDescent="0.25">
      <c r="A4572" s="1" t="s">
        <v>9284</v>
      </c>
      <c r="B4572" s="1" t="str">
        <f>IF(COUNTIF($A$2:A4572,A4572)&gt;1,"Duplicate","Unique")</f>
        <v>Unique</v>
      </c>
      <c r="C4572" s="1" t="s">
        <v>9285</v>
      </c>
      <c r="D4572" s="1" t="s">
        <v>121</v>
      </c>
      <c r="E4572" s="1" t="str">
        <f t="shared" si="498"/>
        <v>Submitted</v>
      </c>
      <c r="F4572" s="1" t="s">
        <v>35</v>
      </c>
      <c r="G4572" s="1">
        <v>22</v>
      </c>
      <c r="H4572" s="1" t="s">
        <v>24</v>
      </c>
      <c r="I4572" s="1" t="s">
        <v>25</v>
      </c>
      <c r="J4572" s="1" t="s">
        <v>70</v>
      </c>
      <c r="K4572" s="4">
        <v>606255</v>
      </c>
      <c r="L4572" s="4" t="str">
        <f t="shared" si="499"/>
        <v>Submitted</v>
      </c>
      <c r="M4572" s="1">
        <v>780</v>
      </c>
      <c r="N4572" s="1" t="str">
        <f t="shared" si="500"/>
        <v>medium_risk</v>
      </c>
      <c r="O4572" s="1" t="str">
        <f t="shared" si="501"/>
        <v>Excellent</v>
      </c>
      <c r="P4572" s="1" t="str">
        <f t="shared" si="502"/>
        <v>Submitted</v>
      </c>
      <c r="Q4572" s="1" t="str">
        <f t="shared" si="503"/>
        <v>Valid</v>
      </c>
      <c r="R4572" s="1" t="s">
        <v>82</v>
      </c>
      <c r="S4572" s="4">
        <v>4701298</v>
      </c>
      <c r="T4572" s="1">
        <v>8.57</v>
      </c>
      <c r="U4572" s="1">
        <v>12</v>
      </c>
      <c r="V4572" s="1">
        <v>391774.83</v>
      </c>
      <c r="W4572" s="4">
        <f t="shared" si="504"/>
        <v>3362734.9582971111</v>
      </c>
      <c r="X4572" s="1" t="s">
        <v>85</v>
      </c>
      <c r="Y4572" s="1" t="s">
        <v>86</v>
      </c>
      <c r="Z4572" s="8">
        <v>50034</v>
      </c>
      <c r="AA4572" s="8" t="str">
        <f>TEXT(Table2[[#This Row],[Application_Date]],"yyy")</f>
        <v>2036</v>
      </c>
      <c r="AB4572" s="8" t="str">
        <f>TEXT(Table2[[#This Row],[Application_Date]],"mmmm")</f>
        <v>December</v>
      </c>
      <c r="AC4572" s="1" t="s">
        <v>52</v>
      </c>
      <c r="AD4572" s="1" t="s">
        <v>42</v>
      </c>
      <c r="AE4572" s="1" t="s">
        <v>43</v>
      </c>
    </row>
    <row r="4573" spans="1:31" x14ac:dyDescent="0.25">
      <c r="A4573" s="1" t="s">
        <v>9286</v>
      </c>
      <c r="B4573" s="1" t="str">
        <f>IF(COUNTIF($A$2:A4573,A4573)&gt;1,"Duplicate","Unique")</f>
        <v>Unique</v>
      </c>
      <c r="C4573" s="1" t="s">
        <v>9287</v>
      </c>
      <c r="D4573" s="1" t="s">
        <v>112</v>
      </c>
      <c r="E4573" s="1" t="str">
        <f t="shared" si="498"/>
        <v>Submitted</v>
      </c>
      <c r="F4573" s="1" t="s">
        <v>35</v>
      </c>
      <c r="G4573" s="1">
        <v>63</v>
      </c>
      <c r="H4573" s="1" t="s">
        <v>24</v>
      </c>
      <c r="I4573" s="1" t="s">
        <v>25</v>
      </c>
      <c r="J4573" s="1" t="s">
        <v>26</v>
      </c>
      <c r="K4573" s="4">
        <v>1949403</v>
      </c>
      <c r="L4573" s="4" t="str">
        <f t="shared" si="499"/>
        <v>Submitted</v>
      </c>
      <c r="M4573" s="1">
        <v>741</v>
      </c>
      <c r="N4573" s="1" t="str">
        <f t="shared" si="500"/>
        <v>low_risk</v>
      </c>
      <c r="O4573" s="1" t="str">
        <f t="shared" si="501"/>
        <v>Excellent</v>
      </c>
      <c r="P4573" s="1" t="str">
        <f t="shared" si="502"/>
        <v>Submitted</v>
      </c>
      <c r="Q4573" s="1" t="str">
        <f t="shared" si="503"/>
        <v>Valid</v>
      </c>
      <c r="R4573" s="1" t="s">
        <v>6</v>
      </c>
      <c r="S4573" s="4">
        <v>1765738</v>
      </c>
      <c r="T4573" s="1">
        <v>15.27</v>
      </c>
      <c r="U4573" s="1">
        <v>180</v>
      </c>
      <c r="V4573" s="1">
        <v>9809.66</v>
      </c>
      <c r="W4573" s="4">
        <f t="shared" si="504"/>
        <v>2246901.605</v>
      </c>
      <c r="X4573" s="1" t="s">
        <v>28</v>
      </c>
      <c r="Y4573" s="1" t="s">
        <v>29</v>
      </c>
      <c r="Z4573" s="8">
        <v>50035</v>
      </c>
      <c r="AA4573" s="8" t="str">
        <f>TEXT(Table2[[#This Row],[Application_Date]],"yyy")</f>
        <v>2036</v>
      </c>
      <c r="AB4573" s="8" t="str">
        <f>TEXT(Table2[[#This Row],[Application_Date]],"mmmm")</f>
        <v>December</v>
      </c>
      <c r="AC4573" s="1" t="s">
        <v>61</v>
      </c>
      <c r="AD4573" s="1" t="s">
        <v>30</v>
      </c>
      <c r="AE4573" s="1" t="s">
        <v>66</v>
      </c>
    </row>
    <row r="4574" spans="1:31" x14ac:dyDescent="0.25">
      <c r="A4574" s="1" t="s">
        <v>9288</v>
      </c>
      <c r="B4574" s="1" t="str">
        <f>IF(COUNTIF($A$2:A4574,A4574)&gt;1,"Duplicate","Unique")</f>
        <v>Unique</v>
      </c>
      <c r="C4574" s="1" t="s">
        <v>9289</v>
      </c>
      <c r="D4574" s="1" t="s">
        <v>46</v>
      </c>
      <c r="E4574" s="1" t="str">
        <f t="shared" si="498"/>
        <v>Submitted</v>
      </c>
      <c r="F4574" s="1" t="s">
        <v>47</v>
      </c>
      <c r="G4574" s="1">
        <v>57</v>
      </c>
      <c r="H4574" s="1" t="s">
        <v>36</v>
      </c>
      <c r="I4574" s="1" t="s">
        <v>48</v>
      </c>
      <c r="J4574" s="1" t="s">
        <v>49</v>
      </c>
      <c r="K4574" s="4">
        <v>1396346</v>
      </c>
      <c r="L4574" s="4" t="str">
        <f t="shared" si="499"/>
        <v>Submitted</v>
      </c>
      <c r="M4574" s="1">
        <v>844</v>
      </c>
      <c r="N4574" s="1" t="str">
        <f t="shared" si="500"/>
        <v>medium_risk</v>
      </c>
      <c r="O4574" s="1" t="str">
        <f t="shared" si="501"/>
        <v>Excellent</v>
      </c>
      <c r="P4574" s="1" t="str">
        <f t="shared" si="502"/>
        <v>Submitted</v>
      </c>
      <c r="Q4574" s="1" t="str">
        <f t="shared" si="503"/>
        <v>Valid</v>
      </c>
      <c r="R4574" s="1" t="s">
        <v>38</v>
      </c>
      <c r="S4574" s="4">
        <v>2054934</v>
      </c>
      <c r="T4574" s="1">
        <v>8.32</v>
      </c>
      <c r="U4574" s="1">
        <v>12</v>
      </c>
      <c r="V4574" s="1">
        <v>171244.5</v>
      </c>
      <c r="W4574" s="4">
        <f t="shared" si="504"/>
        <v>1427322.3438012013</v>
      </c>
      <c r="X4574" s="1" t="s">
        <v>85</v>
      </c>
      <c r="Y4574" s="1" t="s">
        <v>86</v>
      </c>
      <c r="Z4574" s="8">
        <v>50036</v>
      </c>
      <c r="AA4574" s="8" t="str">
        <f>TEXT(Table2[[#This Row],[Application_Date]],"yyy")</f>
        <v>2036</v>
      </c>
      <c r="AB4574" s="8" t="str">
        <f>TEXT(Table2[[#This Row],[Application_Date]],"mmmm")</f>
        <v>December</v>
      </c>
      <c r="AC4574" s="1" t="s">
        <v>61</v>
      </c>
      <c r="AD4574" s="1" t="s">
        <v>30</v>
      </c>
      <c r="AE4574" s="1" t="s">
        <v>43</v>
      </c>
    </row>
    <row r="4575" spans="1:31" x14ac:dyDescent="0.25">
      <c r="A4575" s="1" t="s">
        <v>9290</v>
      </c>
      <c r="B4575" s="1" t="str">
        <f>IF(COUNTIF($A$2:A4575,A4575)&gt;1,"Duplicate","Unique")</f>
        <v>Unique</v>
      </c>
      <c r="C4575" s="1" t="s">
        <v>9291</v>
      </c>
      <c r="D4575" s="1" t="s">
        <v>454</v>
      </c>
      <c r="E4575" s="1" t="str">
        <f t="shared" si="498"/>
        <v>Submitted</v>
      </c>
      <c r="F4575" s="1" t="s">
        <v>35</v>
      </c>
      <c r="G4575" s="1">
        <v>46</v>
      </c>
      <c r="H4575" s="1" t="s">
        <v>36</v>
      </c>
      <c r="I4575" s="1" t="s">
        <v>25</v>
      </c>
      <c r="J4575" s="1" t="s">
        <v>37</v>
      </c>
      <c r="K4575" s="4">
        <v>2041124</v>
      </c>
      <c r="L4575" s="4" t="str">
        <f t="shared" si="499"/>
        <v>Submitted</v>
      </c>
      <c r="M4575" s="1">
        <v>814</v>
      </c>
      <c r="N4575" s="1" t="str">
        <f t="shared" si="500"/>
        <v>medium_risk</v>
      </c>
      <c r="O4575" s="1" t="str">
        <f t="shared" si="501"/>
        <v>Excellent</v>
      </c>
      <c r="P4575" s="1" t="str">
        <f t="shared" si="502"/>
        <v>Submitted</v>
      </c>
      <c r="Q4575" s="1" t="str">
        <f t="shared" si="503"/>
        <v>Valid</v>
      </c>
      <c r="R4575" s="1" t="s">
        <v>6</v>
      </c>
      <c r="S4575" s="4">
        <v>4635596</v>
      </c>
      <c r="T4575" s="1">
        <v>12.45</v>
      </c>
      <c r="U4575" s="1">
        <v>60</v>
      </c>
      <c r="V4575" s="1">
        <v>77259.929999999993</v>
      </c>
      <c r="W4575" s="4">
        <f t="shared" si="504"/>
        <v>4809430.8499999996</v>
      </c>
      <c r="X4575" s="1" t="s">
        <v>28</v>
      </c>
      <c r="Y4575" s="1" t="s">
        <v>29</v>
      </c>
      <c r="Z4575" s="8">
        <v>50037</v>
      </c>
      <c r="AA4575" s="8" t="str">
        <f>TEXT(Table2[[#This Row],[Application_Date]],"yyy")</f>
        <v>2036</v>
      </c>
      <c r="AB4575" s="8" t="str">
        <f>TEXT(Table2[[#This Row],[Application_Date]],"mmmm")</f>
        <v>December</v>
      </c>
      <c r="AC4575" s="1" t="s">
        <v>61</v>
      </c>
      <c r="AD4575" s="1" t="s">
        <v>42</v>
      </c>
      <c r="AE4575" s="1" t="s">
        <v>66</v>
      </c>
    </row>
    <row r="4576" spans="1:31" x14ac:dyDescent="0.25">
      <c r="A4576" s="1" t="s">
        <v>9292</v>
      </c>
      <c r="B4576" s="1" t="str">
        <f>IF(COUNTIF($A$2:A4576,A4576)&gt;1,"Duplicate","Unique")</f>
        <v>Unique</v>
      </c>
      <c r="C4576" s="1" t="s">
        <v>9293</v>
      </c>
      <c r="D4576" s="1" t="s">
        <v>121</v>
      </c>
      <c r="E4576" s="1" t="str">
        <f t="shared" si="498"/>
        <v>Submitted</v>
      </c>
      <c r="F4576" s="1" t="s">
        <v>47</v>
      </c>
      <c r="G4576" s="1">
        <v>46</v>
      </c>
      <c r="H4576" s="1" t="s">
        <v>36</v>
      </c>
      <c r="I4576" s="1" t="s">
        <v>48</v>
      </c>
      <c r="J4576" s="1" t="s">
        <v>49</v>
      </c>
      <c r="K4576" s="4">
        <v>1052438</v>
      </c>
      <c r="L4576" s="4" t="str">
        <f t="shared" si="499"/>
        <v>Submitted</v>
      </c>
      <c r="M4576" s="1">
        <v>385</v>
      </c>
      <c r="N4576" s="1" t="str">
        <f t="shared" si="500"/>
        <v>High_risk</v>
      </c>
      <c r="O4576" s="1" t="str">
        <f t="shared" si="501"/>
        <v>Excellent</v>
      </c>
      <c r="P4576" s="1" t="str">
        <f t="shared" si="502"/>
        <v>Submitted</v>
      </c>
      <c r="Q4576" s="1" t="str">
        <f t="shared" si="503"/>
        <v>Valid</v>
      </c>
      <c r="R4576" s="1" t="s">
        <v>38</v>
      </c>
      <c r="S4576" s="4">
        <v>2090785</v>
      </c>
      <c r="T4576" s="1">
        <v>17.2</v>
      </c>
      <c r="U4576" s="1">
        <v>60</v>
      </c>
      <c r="V4576" s="1">
        <v>34846.42</v>
      </c>
      <c r="W4576" s="4">
        <f t="shared" si="504"/>
        <v>2996791.8333333335</v>
      </c>
      <c r="X4576" s="1" t="s">
        <v>50</v>
      </c>
      <c r="Y4576" s="1" t="s">
        <v>51</v>
      </c>
      <c r="Z4576" s="8">
        <v>50038</v>
      </c>
      <c r="AA4576" s="8" t="str">
        <f>TEXT(Table2[[#This Row],[Application_Date]],"yyy")</f>
        <v>2036</v>
      </c>
      <c r="AB4576" s="8" t="str">
        <f>TEXT(Table2[[#This Row],[Application_Date]],"mmmm")</f>
        <v>December</v>
      </c>
      <c r="AC4576" s="1" t="s">
        <v>41</v>
      </c>
      <c r="AD4576" s="1" t="s">
        <v>42</v>
      </c>
      <c r="AE4576" s="1" t="s">
        <v>43</v>
      </c>
    </row>
    <row r="4577" spans="1:31" x14ac:dyDescent="0.25">
      <c r="A4577" s="1" t="s">
        <v>9294</v>
      </c>
      <c r="B4577" s="1" t="str">
        <f>IF(COUNTIF($A$2:A4577,A4577)&gt;1,"Duplicate","Unique")</f>
        <v>Unique</v>
      </c>
      <c r="C4577" s="1" t="s">
        <v>9295</v>
      </c>
      <c r="D4577" s="1" t="s">
        <v>229</v>
      </c>
      <c r="E4577" s="1" t="str">
        <f t="shared" si="498"/>
        <v>Submitted</v>
      </c>
      <c r="F4577" s="1" t="s">
        <v>47</v>
      </c>
      <c r="G4577" s="1">
        <v>28</v>
      </c>
      <c r="H4577" s="1" t="s">
        <v>24</v>
      </c>
      <c r="I4577" s="1" t="s">
        <v>48</v>
      </c>
      <c r="J4577" s="1" t="s">
        <v>49</v>
      </c>
      <c r="K4577" s="4">
        <v>589759</v>
      </c>
      <c r="L4577" s="4" t="str">
        <f t="shared" si="499"/>
        <v>Submitted</v>
      </c>
      <c r="M4577" s="1">
        <v>488</v>
      </c>
      <c r="N4577" s="1" t="str">
        <f t="shared" si="500"/>
        <v>High_risk</v>
      </c>
      <c r="O4577" s="1" t="str">
        <f t="shared" si="501"/>
        <v>Excellent</v>
      </c>
      <c r="P4577" s="1" t="str">
        <f t="shared" si="502"/>
        <v>Submitted</v>
      </c>
      <c r="Q4577" s="1" t="str">
        <f t="shared" si="503"/>
        <v>Valid</v>
      </c>
      <c r="R4577" s="1" t="s">
        <v>70</v>
      </c>
      <c r="S4577" s="4">
        <v>3370891</v>
      </c>
      <c r="T4577" s="1">
        <v>10.199999999999999</v>
      </c>
      <c r="U4577" s="1">
        <v>120</v>
      </c>
      <c r="V4577" s="1">
        <v>28090.76</v>
      </c>
      <c r="W4577" s="4">
        <f t="shared" si="504"/>
        <v>2865257.35</v>
      </c>
      <c r="X4577" s="1" t="s">
        <v>105</v>
      </c>
      <c r="Y4577" s="1" t="s">
        <v>106</v>
      </c>
      <c r="Z4577" s="8">
        <v>50039</v>
      </c>
      <c r="AA4577" s="8" t="str">
        <f>TEXT(Table2[[#This Row],[Application_Date]],"yyy")</f>
        <v>2036</v>
      </c>
      <c r="AB4577" s="8" t="str">
        <f>TEXT(Table2[[#This Row],[Application_Date]],"mmmm")</f>
        <v>December</v>
      </c>
      <c r="AC4577" s="1" t="s">
        <v>61</v>
      </c>
      <c r="AD4577" s="1" t="s">
        <v>30</v>
      </c>
      <c r="AE4577" s="1" t="s">
        <v>62</v>
      </c>
    </row>
    <row r="4578" spans="1:31" x14ac:dyDescent="0.25">
      <c r="A4578" s="1" t="s">
        <v>9296</v>
      </c>
      <c r="B4578" s="1" t="str">
        <f>IF(COUNTIF($A$2:A4578,A4578)&gt;1,"Duplicate","Unique")</f>
        <v>Unique</v>
      </c>
      <c r="C4578" s="1" t="s">
        <v>9297</v>
      </c>
      <c r="D4578" s="1" t="s">
        <v>1280</v>
      </c>
      <c r="E4578" s="1" t="str">
        <f t="shared" si="498"/>
        <v>Submitted</v>
      </c>
      <c r="F4578" s="1" t="s">
        <v>47</v>
      </c>
      <c r="G4578" s="1">
        <v>36</v>
      </c>
      <c r="H4578" s="1" t="s">
        <v>24</v>
      </c>
      <c r="I4578" s="1" t="s">
        <v>25</v>
      </c>
      <c r="J4578" s="1" t="s">
        <v>49</v>
      </c>
      <c r="K4578" s="4">
        <v>1432917</v>
      </c>
      <c r="L4578" s="4" t="str">
        <f t="shared" si="499"/>
        <v>Submitted</v>
      </c>
      <c r="M4578" s="1">
        <v>800</v>
      </c>
      <c r="N4578" s="1" t="str">
        <f t="shared" si="500"/>
        <v>medium_risk</v>
      </c>
      <c r="O4578" s="1" t="str">
        <f t="shared" si="501"/>
        <v>Excellent</v>
      </c>
      <c r="P4578" s="1" t="str">
        <f t="shared" si="502"/>
        <v>Submitted</v>
      </c>
      <c r="Q4578" s="1" t="str">
        <f t="shared" si="503"/>
        <v>Valid</v>
      </c>
      <c r="R4578" s="1" t="s">
        <v>70</v>
      </c>
      <c r="S4578" s="4">
        <v>1910027</v>
      </c>
      <c r="T4578" s="1">
        <v>11.53</v>
      </c>
      <c r="U4578" s="1">
        <v>36</v>
      </c>
      <c r="V4578" s="1">
        <v>53056.31</v>
      </c>
      <c r="W4578" s="4">
        <f t="shared" si="504"/>
        <v>1835217.6092210948</v>
      </c>
      <c r="X4578" s="1" t="s">
        <v>59</v>
      </c>
      <c r="Y4578" s="1" t="s">
        <v>60</v>
      </c>
      <c r="Z4578" s="8">
        <v>50040</v>
      </c>
      <c r="AA4578" s="8" t="str">
        <f>TEXT(Table2[[#This Row],[Application_Date]],"yyy")</f>
        <v>2036</v>
      </c>
      <c r="AB4578" s="8" t="str">
        <f>TEXT(Table2[[#This Row],[Application_Date]],"mmmm")</f>
        <v>December</v>
      </c>
      <c r="AC4578" s="1" t="s">
        <v>52</v>
      </c>
      <c r="AD4578" s="1" t="s">
        <v>30</v>
      </c>
      <c r="AE4578" s="1" t="s">
        <v>43</v>
      </c>
    </row>
    <row r="4579" spans="1:31" x14ac:dyDescent="0.25">
      <c r="A4579" s="1" t="s">
        <v>9298</v>
      </c>
      <c r="B4579" s="1" t="str">
        <f>IF(COUNTIF($A$2:A4579,A4579)&gt;1,"Duplicate","Unique")</f>
        <v>Unique</v>
      </c>
      <c r="C4579" s="1" t="s">
        <v>9299</v>
      </c>
      <c r="D4579" s="1" t="s">
        <v>204</v>
      </c>
      <c r="E4579" s="1" t="str">
        <f t="shared" si="498"/>
        <v>Submitted</v>
      </c>
      <c r="F4579" s="1" t="s">
        <v>35</v>
      </c>
      <c r="G4579" s="1">
        <v>51</v>
      </c>
      <c r="H4579" s="1" t="s">
        <v>24</v>
      </c>
      <c r="I4579" s="1" t="s">
        <v>25</v>
      </c>
      <c r="J4579" s="1" t="s">
        <v>26</v>
      </c>
      <c r="K4579" s="4">
        <v>2203917</v>
      </c>
      <c r="L4579" s="4" t="str">
        <f t="shared" si="499"/>
        <v>Submitted</v>
      </c>
      <c r="M4579" s="1">
        <v>795</v>
      </c>
      <c r="N4579" s="1" t="str">
        <f t="shared" si="500"/>
        <v>medium_risk</v>
      </c>
      <c r="O4579" s="1" t="str">
        <f t="shared" si="501"/>
        <v>Excellent</v>
      </c>
      <c r="P4579" s="1" t="str">
        <f t="shared" si="502"/>
        <v>Submitted</v>
      </c>
      <c r="Q4579" s="1" t="str">
        <f t="shared" si="503"/>
        <v>Valid</v>
      </c>
      <c r="R4579" s="1" t="s">
        <v>70</v>
      </c>
      <c r="S4579" s="4">
        <v>0</v>
      </c>
      <c r="T4579" s="1">
        <v>18.03</v>
      </c>
      <c r="U4579" s="1">
        <v>120</v>
      </c>
      <c r="V4579" s="1">
        <v>2083.33</v>
      </c>
      <c r="W4579" s="4">
        <f t="shared" si="504"/>
        <v>0</v>
      </c>
      <c r="X4579" s="1" t="s">
        <v>28</v>
      </c>
      <c r="Y4579" s="1" t="s">
        <v>29</v>
      </c>
      <c r="Z4579" s="8">
        <v>50041</v>
      </c>
      <c r="AA4579" s="8" t="str">
        <f>TEXT(Table2[[#This Row],[Application_Date]],"yyy")</f>
        <v>2037</v>
      </c>
      <c r="AB4579" s="8" t="str">
        <f>TEXT(Table2[[#This Row],[Application_Date]],"mmmm")</f>
        <v>January</v>
      </c>
      <c r="AC4579" s="1" t="s">
        <v>41</v>
      </c>
      <c r="AD4579" s="1" t="s">
        <v>42</v>
      </c>
      <c r="AE4579" s="1" t="s">
        <v>62</v>
      </c>
    </row>
    <row r="4580" spans="1:31" x14ac:dyDescent="0.25">
      <c r="A4580" s="1" t="s">
        <v>9300</v>
      </c>
      <c r="B4580" s="1" t="str">
        <f>IF(COUNTIF($A$2:A4580,A4580)&gt;1,"Duplicate","Unique")</f>
        <v>Unique</v>
      </c>
      <c r="C4580" s="1" t="s">
        <v>9301</v>
      </c>
      <c r="D4580" s="1" t="s">
        <v>177</v>
      </c>
      <c r="E4580" s="1" t="str">
        <f t="shared" si="498"/>
        <v>Submitted</v>
      </c>
      <c r="F4580" s="1" t="s">
        <v>35</v>
      </c>
      <c r="G4580" s="1">
        <v>38</v>
      </c>
      <c r="H4580" s="1" t="s">
        <v>24</v>
      </c>
      <c r="I4580" s="1" t="s">
        <v>48</v>
      </c>
      <c r="J4580" s="1" t="s">
        <v>49</v>
      </c>
      <c r="K4580" s="4">
        <v>1584543</v>
      </c>
      <c r="L4580" s="4" t="str">
        <f t="shared" si="499"/>
        <v>Submitted</v>
      </c>
      <c r="M4580" s="1">
        <v>366</v>
      </c>
      <c r="N4580" s="1" t="str">
        <f t="shared" si="500"/>
        <v>High_risk</v>
      </c>
      <c r="O4580" s="1" t="str">
        <f t="shared" si="501"/>
        <v>Excellent</v>
      </c>
      <c r="P4580" s="1" t="str">
        <f t="shared" si="502"/>
        <v>Submitted</v>
      </c>
      <c r="Q4580" s="1" t="str">
        <f t="shared" si="503"/>
        <v>Valid</v>
      </c>
      <c r="R4580" s="1" t="s">
        <v>6</v>
      </c>
      <c r="S4580" s="4">
        <v>1819825</v>
      </c>
      <c r="T4580" s="1">
        <v>16.77</v>
      </c>
      <c r="U4580" s="1">
        <v>24</v>
      </c>
      <c r="V4580" s="1">
        <v>75826.039999999994</v>
      </c>
      <c r="W4580" s="4">
        <f t="shared" si="504"/>
        <v>2543205.4394551255</v>
      </c>
      <c r="X4580" s="1" t="s">
        <v>105</v>
      </c>
      <c r="Y4580" s="1" t="s">
        <v>106</v>
      </c>
      <c r="Z4580" s="8">
        <v>50042</v>
      </c>
      <c r="AA4580" s="8" t="str">
        <f>TEXT(Table2[[#This Row],[Application_Date]],"yyy")</f>
        <v>2037</v>
      </c>
      <c r="AB4580" s="8" t="str">
        <f>TEXT(Table2[[#This Row],[Application_Date]],"mmmm")</f>
        <v>January</v>
      </c>
      <c r="AC4580" s="1" t="s">
        <v>41</v>
      </c>
      <c r="AD4580" s="1" t="s">
        <v>42</v>
      </c>
      <c r="AE4580" s="1" t="s">
        <v>31</v>
      </c>
    </row>
    <row r="4581" spans="1:31" x14ac:dyDescent="0.25">
      <c r="A4581" s="1" t="s">
        <v>9302</v>
      </c>
      <c r="B4581" s="1" t="str">
        <f>IF(COUNTIF($A$2:A4581,A4581)&gt;1,"Duplicate","Unique")</f>
        <v>Unique</v>
      </c>
      <c r="C4581" s="1" t="s">
        <v>9303</v>
      </c>
      <c r="D4581" s="1" t="s">
        <v>142</v>
      </c>
      <c r="E4581" s="1" t="str">
        <f t="shared" si="498"/>
        <v>Submitted</v>
      </c>
      <c r="F4581" s="1" t="s">
        <v>35</v>
      </c>
      <c r="G4581" s="1">
        <v>36</v>
      </c>
      <c r="H4581" s="1" t="s">
        <v>36</v>
      </c>
      <c r="I4581" s="1" t="s">
        <v>25</v>
      </c>
      <c r="J4581" s="1" t="s">
        <v>70</v>
      </c>
      <c r="K4581" s="4">
        <v>1626509</v>
      </c>
      <c r="L4581" s="4" t="str">
        <f t="shared" si="499"/>
        <v>Submitted</v>
      </c>
      <c r="M4581" s="1">
        <v>657</v>
      </c>
      <c r="N4581" s="1" t="str">
        <f t="shared" si="500"/>
        <v>low_risk</v>
      </c>
      <c r="O4581" s="1" t="str">
        <f t="shared" si="501"/>
        <v>Excellent</v>
      </c>
      <c r="P4581" s="1" t="str">
        <f t="shared" si="502"/>
        <v>Submitted</v>
      </c>
      <c r="Q4581" s="1" t="str">
        <f t="shared" si="503"/>
        <v>Valid</v>
      </c>
      <c r="R4581" s="1" t="s">
        <v>38</v>
      </c>
      <c r="S4581" s="4">
        <v>1284922</v>
      </c>
      <c r="T4581" s="1">
        <v>8.68</v>
      </c>
      <c r="U4581" s="1">
        <v>12</v>
      </c>
      <c r="V4581" s="1">
        <v>107076.83</v>
      </c>
      <c r="W4581" s="4">
        <f t="shared" si="504"/>
        <v>930783.40512831567</v>
      </c>
      <c r="X4581" s="1" t="s">
        <v>59</v>
      </c>
      <c r="Y4581" s="1" t="s">
        <v>60</v>
      </c>
      <c r="Z4581" s="8">
        <v>50043</v>
      </c>
      <c r="AA4581" s="8" t="str">
        <f>TEXT(Table2[[#This Row],[Application_Date]],"yyy")</f>
        <v>2037</v>
      </c>
      <c r="AB4581" s="8" t="str">
        <f>TEXT(Table2[[#This Row],[Application_Date]],"mmmm")</f>
        <v>January</v>
      </c>
      <c r="AC4581" s="1" t="s">
        <v>52</v>
      </c>
      <c r="AD4581" s="1" t="s">
        <v>30</v>
      </c>
      <c r="AE4581" s="1" t="s">
        <v>31</v>
      </c>
    </row>
    <row r="4582" spans="1:31" x14ac:dyDescent="0.25">
      <c r="A4582" s="1" t="s">
        <v>9304</v>
      </c>
      <c r="B4582" s="1" t="str">
        <f>IF(COUNTIF($A$2:A4582,A4582)&gt;1,"Duplicate","Unique")</f>
        <v>Unique</v>
      </c>
      <c r="C4582" s="1" t="s">
        <v>9305</v>
      </c>
      <c r="D4582" s="1" t="s">
        <v>118</v>
      </c>
      <c r="E4582" s="1" t="str">
        <f t="shared" si="498"/>
        <v>Submitted</v>
      </c>
      <c r="F4582" s="1" t="s">
        <v>47</v>
      </c>
      <c r="G4582" s="1">
        <v>28</v>
      </c>
      <c r="H4582" s="1" t="s">
        <v>36</v>
      </c>
      <c r="I4582" s="1" t="s">
        <v>25</v>
      </c>
      <c r="J4582" s="1" t="s">
        <v>26</v>
      </c>
      <c r="K4582" s="4">
        <v>2251923</v>
      </c>
      <c r="L4582" s="4" t="str">
        <f t="shared" si="499"/>
        <v>Submitted</v>
      </c>
      <c r="M4582" s="1">
        <v>670</v>
      </c>
      <c r="N4582" s="1" t="str">
        <f t="shared" si="500"/>
        <v>low_risk</v>
      </c>
      <c r="O4582" s="1" t="str">
        <f t="shared" si="501"/>
        <v>Excellent</v>
      </c>
      <c r="P4582" s="1" t="str">
        <f t="shared" si="502"/>
        <v>Submitted</v>
      </c>
      <c r="Q4582" s="1" t="str">
        <f t="shared" si="503"/>
        <v>Valid</v>
      </c>
      <c r="R4582" s="1" t="s">
        <v>27</v>
      </c>
      <c r="S4582" s="4">
        <v>2012390</v>
      </c>
      <c r="T4582" s="1">
        <v>11.11</v>
      </c>
      <c r="U4582" s="1">
        <v>12</v>
      </c>
      <c r="V4582" s="1">
        <v>167699.17000000001</v>
      </c>
      <c r="W4582" s="4">
        <f t="shared" si="504"/>
        <v>1863853.8644076705</v>
      </c>
      <c r="X4582" s="1" t="s">
        <v>2121</v>
      </c>
      <c r="Y4582" s="1" t="s">
        <v>29</v>
      </c>
      <c r="Z4582" s="8">
        <v>50044</v>
      </c>
      <c r="AA4582" s="8" t="str">
        <f>TEXT(Table2[[#This Row],[Application_Date]],"yyy")</f>
        <v>2037</v>
      </c>
      <c r="AB4582" s="8" t="str">
        <f>TEXT(Table2[[#This Row],[Application_Date]],"mmmm")</f>
        <v>January</v>
      </c>
      <c r="AC4582" s="1" t="s">
        <v>41</v>
      </c>
      <c r="AD4582" s="1" t="s">
        <v>42</v>
      </c>
      <c r="AE4582" s="1" t="s">
        <v>62</v>
      </c>
    </row>
    <row r="4583" spans="1:31" x14ac:dyDescent="0.25">
      <c r="A4583" s="1" t="s">
        <v>9306</v>
      </c>
      <c r="B4583" s="1" t="str">
        <f>IF(COUNTIF($A$2:A4583,A4583)&gt;1,"Duplicate","Unique")</f>
        <v>Unique</v>
      </c>
      <c r="C4583" s="1" t="s">
        <v>9307</v>
      </c>
      <c r="D4583" s="1" t="s">
        <v>169</v>
      </c>
      <c r="E4583" s="1" t="str">
        <f t="shared" si="498"/>
        <v>Submitted</v>
      </c>
      <c r="F4583" s="1" t="s">
        <v>35</v>
      </c>
      <c r="G4583" s="1">
        <v>24</v>
      </c>
      <c r="H4583" s="1" t="s">
        <v>24</v>
      </c>
      <c r="I4583" s="1" t="s">
        <v>25</v>
      </c>
      <c r="J4583" s="1" t="s">
        <v>49</v>
      </c>
      <c r="K4583" s="4">
        <v>1277351</v>
      </c>
      <c r="L4583" s="4" t="str">
        <f t="shared" si="499"/>
        <v>Submitted</v>
      </c>
      <c r="M4583" s="1">
        <v>537</v>
      </c>
      <c r="N4583" s="1" t="str">
        <f t="shared" si="500"/>
        <v>High_risk</v>
      </c>
      <c r="O4583" s="1" t="str">
        <f t="shared" si="501"/>
        <v>Excellent</v>
      </c>
      <c r="P4583" s="1" t="str">
        <f t="shared" si="502"/>
        <v>Submitted</v>
      </c>
      <c r="Q4583" s="1" t="str">
        <f t="shared" si="503"/>
        <v>Valid</v>
      </c>
      <c r="R4583" s="1" t="s">
        <v>82</v>
      </c>
      <c r="S4583" s="4">
        <v>2706051</v>
      </c>
      <c r="T4583" s="1">
        <v>12.15</v>
      </c>
      <c r="U4583" s="1">
        <v>60</v>
      </c>
      <c r="V4583" s="1">
        <v>45100.85</v>
      </c>
      <c r="W4583" s="4">
        <f t="shared" si="504"/>
        <v>2739876.6374999997</v>
      </c>
      <c r="X4583" s="1" t="s">
        <v>59</v>
      </c>
      <c r="Y4583" s="1" t="s">
        <v>60</v>
      </c>
      <c r="Z4583" s="8">
        <v>50045</v>
      </c>
      <c r="AA4583" s="8" t="str">
        <f>TEXT(Table2[[#This Row],[Application_Date]],"yyy")</f>
        <v>2037</v>
      </c>
      <c r="AB4583" s="8" t="str">
        <f>TEXT(Table2[[#This Row],[Application_Date]],"mmmm")</f>
        <v>January</v>
      </c>
      <c r="AC4583" s="1" t="s">
        <v>41</v>
      </c>
      <c r="AD4583" s="1" t="s">
        <v>42</v>
      </c>
      <c r="AE4583" s="1" t="s">
        <v>66</v>
      </c>
    </row>
    <row r="4584" spans="1:31" x14ac:dyDescent="0.25">
      <c r="A4584" s="1" t="s">
        <v>9308</v>
      </c>
      <c r="B4584" s="1" t="str">
        <f>IF(COUNTIF($A$2:A4584,A4584)&gt;1,"Duplicate","Unique")</f>
        <v>Unique</v>
      </c>
      <c r="C4584" s="1" t="s">
        <v>9309</v>
      </c>
      <c r="D4584" s="1" t="s">
        <v>242</v>
      </c>
      <c r="E4584" s="1" t="str">
        <f t="shared" si="498"/>
        <v>Submitted</v>
      </c>
      <c r="F4584" s="1" t="s">
        <v>47</v>
      </c>
      <c r="G4584" s="1">
        <v>44</v>
      </c>
      <c r="H4584" s="1" t="s">
        <v>24</v>
      </c>
      <c r="I4584" s="1" t="s">
        <v>25</v>
      </c>
      <c r="J4584" s="1" t="s">
        <v>70</v>
      </c>
      <c r="K4584" s="4">
        <v>1358313</v>
      </c>
      <c r="L4584" s="4" t="str">
        <f t="shared" si="499"/>
        <v>Submitted</v>
      </c>
      <c r="M4584" s="1">
        <v>363</v>
      </c>
      <c r="N4584" s="1" t="str">
        <f t="shared" si="500"/>
        <v>High_risk</v>
      </c>
      <c r="O4584" s="1" t="str">
        <f t="shared" si="501"/>
        <v>Excellent</v>
      </c>
      <c r="P4584" s="1" t="str">
        <f t="shared" si="502"/>
        <v>Submitted</v>
      </c>
      <c r="Q4584" s="1" t="str">
        <f t="shared" si="503"/>
        <v>Valid</v>
      </c>
      <c r="R4584" s="1" t="s">
        <v>82</v>
      </c>
      <c r="S4584" s="4">
        <v>4650990</v>
      </c>
      <c r="T4584" s="1">
        <v>11.47</v>
      </c>
      <c r="U4584" s="1">
        <v>60</v>
      </c>
      <c r="V4584" s="1">
        <v>77516.5</v>
      </c>
      <c r="W4584" s="4">
        <f t="shared" si="504"/>
        <v>4445571.2750000004</v>
      </c>
      <c r="X4584" s="1" t="s">
        <v>39</v>
      </c>
      <c r="Y4584" s="1" t="s">
        <v>40</v>
      </c>
      <c r="Z4584" s="8">
        <v>50046</v>
      </c>
      <c r="AA4584" s="8" t="str">
        <f>TEXT(Table2[[#This Row],[Application_Date]],"yyy")</f>
        <v>2037</v>
      </c>
      <c r="AB4584" s="8" t="str">
        <f>TEXT(Table2[[#This Row],[Application_Date]],"mmmm")</f>
        <v>January</v>
      </c>
      <c r="AC4584" s="1" t="s">
        <v>52</v>
      </c>
      <c r="AD4584" s="1" t="s">
        <v>42</v>
      </c>
      <c r="AE4584" s="1" t="s">
        <v>66</v>
      </c>
    </row>
    <row r="4585" spans="1:31" x14ac:dyDescent="0.25">
      <c r="A4585" s="1" t="s">
        <v>9310</v>
      </c>
      <c r="B4585" s="1" t="str">
        <f>IF(COUNTIF($A$2:A4585,A4585)&gt;1,"Duplicate","Unique")</f>
        <v>Unique</v>
      </c>
      <c r="C4585" s="1" t="s">
        <v>9311</v>
      </c>
      <c r="D4585" s="1" t="s">
        <v>314</v>
      </c>
      <c r="E4585" s="1" t="str">
        <f t="shared" si="498"/>
        <v>Submitted</v>
      </c>
      <c r="F4585" s="1" t="s">
        <v>35</v>
      </c>
      <c r="G4585" s="1">
        <v>32</v>
      </c>
      <c r="H4585" s="1" t="s">
        <v>24</v>
      </c>
      <c r="I4585" s="1" t="s">
        <v>48</v>
      </c>
      <c r="J4585" s="1" t="s">
        <v>70</v>
      </c>
      <c r="K4585" s="4">
        <v>661184</v>
      </c>
      <c r="L4585" s="4" t="str">
        <f t="shared" si="499"/>
        <v>Submitted</v>
      </c>
      <c r="M4585" s="1">
        <v>605</v>
      </c>
      <c r="N4585" s="1" t="str">
        <f t="shared" si="500"/>
        <v>low_risk</v>
      </c>
      <c r="O4585" s="1" t="str">
        <f t="shared" si="501"/>
        <v>Excellent</v>
      </c>
      <c r="P4585" s="1" t="str">
        <f t="shared" si="502"/>
        <v>Submitted</v>
      </c>
      <c r="Q4585" s="1" t="str">
        <f t="shared" si="503"/>
        <v>Valid</v>
      </c>
      <c r="R4585" s="1" t="s">
        <v>70</v>
      </c>
      <c r="S4585" s="4">
        <v>959970</v>
      </c>
      <c r="T4585" s="1">
        <v>7.13</v>
      </c>
      <c r="U4585" s="1">
        <v>60</v>
      </c>
      <c r="V4585" s="1">
        <v>15999.5</v>
      </c>
      <c r="W4585" s="4">
        <f t="shared" si="504"/>
        <v>570382.17500040191</v>
      </c>
      <c r="X4585" s="1" t="s">
        <v>59</v>
      </c>
      <c r="Y4585" s="1" t="s">
        <v>60</v>
      </c>
      <c r="Z4585" s="8">
        <v>50047</v>
      </c>
      <c r="AA4585" s="8" t="str">
        <f>TEXT(Table2[[#This Row],[Application_Date]],"yyy")</f>
        <v>2037</v>
      </c>
      <c r="AB4585" s="8" t="str">
        <f>TEXT(Table2[[#This Row],[Application_Date]],"mmmm")</f>
        <v>January</v>
      </c>
      <c r="AC4585" s="1" t="s">
        <v>61</v>
      </c>
      <c r="AD4585" s="1" t="s">
        <v>42</v>
      </c>
      <c r="AE4585" s="1" t="s">
        <v>66</v>
      </c>
    </row>
    <row r="4586" spans="1:31" x14ac:dyDescent="0.25">
      <c r="A4586" s="1" t="s">
        <v>9312</v>
      </c>
      <c r="B4586" s="1" t="str">
        <f>IF(COUNTIF($A$2:A4586,A4586)&gt;1,"Duplicate","Unique")</f>
        <v>Unique</v>
      </c>
      <c r="C4586" s="1" t="s">
        <v>9313</v>
      </c>
      <c r="D4586" s="1" t="s">
        <v>489</v>
      </c>
      <c r="E4586" s="1" t="str">
        <f t="shared" si="498"/>
        <v>Submitted</v>
      </c>
      <c r="F4586" s="1" t="s">
        <v>47</v>
      </c>
      <c r="G4586" s="1">
        <v>39</v>
      </c>
      <c r="H4586" s="1" t="s">
        <v>24</v>
      </c>
      <c r="I4586" s="1" t="s">
        <v>48</v>
      </c>
      <c r="J4586" s="1" t="s">
        <v>37</v>
      </c>
      <c r="K4586" s="4">
        <v>1069981</v>
      </c>
      <c r="L4586" s="4" t="str">
        <f t="shared" si="499"/>
        <v>Submitted</v>
      </c>
      <c r="M4586" s="1">
        <v>342</v>
      </c>
      <c r="N4586" s="1" t="str">
        <f t="shared" si="500"/>
        <v>High_risk</v>
      </c>
      <c r="O4586" s="1" t="str">
        <f t="shared" si="501"/>
        <v>Excellent</v>
      </c>
      <c r="P4586" s="1" t="str">
        <f t="shared" si="502"/>
        <v>Submitted</v>
      </c>
      <c r="Q4586" s="1" t="str">
        <f t="shared" si="503"/>
        <v>Valid</v>
      </c>
      <c r="R4586" s="1" t="s">
        <v>6</v>
      </c>
      <c r="S4586" s="4">
        <v>4400879</v>
      </c>
      <c r="T4586" s="1">
        <v>8.2799999999999994</v>
      </c>
      <c r="U4586" s="1">
        <v>24</v>
      </c>
      <c r="V4586" s="1">
        <v>183369.96</v>
      </c>
      <c r="W4586" s="4">
        <f t="shared" si="504"/>
        <v>3036616.8164495574</v>
      </c>
      <c r="X4586" s="1" t="s">
        <v>28</v>
      </c>
      <c r="Y4586" s="1" t="s">
        <v>29</v>
      </c>
      <c r="Z4586" s="8">
        <v>50048</v>
      </c>
      <c r="AA4586" s="8" t="str">
        <f>TEXT(Table2[[#This Row],[Application_Date]],"yyy")</f>
        <v>2037</v>
      </c>
      <c r="AB4586" s="8" t="str">
        <f>TEXT(Table2[[#This Row],[Application_Date]],"mmmm")</f>
        <v>January</v>
      </c>
      <c r="AC4586" s="1" t="s">
        <v>61</v>
      </c>
      <c r="AD4586" s="1" t="s">
        <v>42</v>
      </c>
      <c r="AE4586" s="1" t="s">
        <v>31</v>
      </c>
    </row>
    <row r="4587" spans="1:31" x14ac:dyDescent="0.25">
      <c r="A4587" s="1" t="s">
        <v>9314</v>
      </c>
      <c r="B4587" s="1" t="str">
        <f>IF(COUNTIF($A$2:A4587,A4587)&gt;1,"Duplicate","Unique")</f>
        <v>Unique</v>
      </c>
      <c r="C4587" s="1" t="s">
        <v>9315</v>
      </c>
      <c r="D4587" s="1" t="s">
        <v>262</v>
      </c>
      <c r="E4587" s="1" t="str">
        <f t="shared" si="498"/>
        <v>Submitted</v>
      </c>
      <c r="F4587" s="1" t="s">
        <v>47</v>
      </c>
      <c r="G4587" s="1">
        <v>61</v>
      </c>
      <c r="H4587" s="1" t="s">
        <v>24</v>
      </c>
      <c r="I4587" s="1" t="s">
        <v>48</v>
      </c>
      <c r="J4587" s="1" t="s">
        <v>26</v>
      </c>
      <c r="K4587" s="4">
        <v>324005</v>
      </c>
      <c r="L4587" s="4" t="str">
        <f t="shared" si="499"/>
        <v>Submitted</v>
      </c>
      <c r="M4587" s="1">
        <v>569</v>
      </c>
      <c r="N4587" s="1" t="str">
        <f t="shared" si="500"/>
        <v>High_risk</v>
      </c>
      <c r="O4587" s="1" t="str">
        <f t="shared" si="501"/>
        <v>Excellent</v>
      </c>
      <c r="P4587" s="1" t="str">
        <f t="shared" si="502"/>
        <v>Submitted</v>
      </c>
      <c r="Q4587" s="1" t="str">
        <f t="shared" si="503"/>
        <v>Valid</v>
      </c>
      <c r="R4587" s="1" t="s">
        <v>82</v>
      </c>
      <c r="S4587" s="4">
        <v>974267</v>
      </c>
      <c r="T4587" s="1">
        <v>12.76</v>
      </c>
      <c r="U4587" s="1">
        <v>12</v>
      </c>
      <c r="V4587" s="1">
        <v>81188.92</v>
      </c>
      <c r="W4587" s="4">
        <f t="shared" si="504"/>
        <v>1036144.5920461831</v>
      </c>
      <c r="X4587" s="1" t="s">
        <v>28</v>
      </c>
      <c r="Y4587" s="1" t="s">
        <v>29</v>
      </c>
      <c r="Z4587" s="8">
        <v>50049</v>
      </c>
      <c r="AA4587" s="8" t="str">
        <f>TEXT(Table2[[#This Row],[Application_Date]],"yyy")</f>
        <v>2037</v>
      </c>
      <c r="AB4587" s="8" t="str">
        <f>TEXT(Table2[[#This Row],[Application_Date]],"mmmm")</f>
        <v>January</v>
      </c>
      <c r="AC4587" s="1" t="s">
        <v>61</v>
      </c>
      <c r="AD4587" s="1" t="s">
        <v>42</v>
      </c>
      <c r="AE4587" s="1" t="s">
        <v>66</v>
      </c>
    </row>
    <row r="4588" spans="1:31" x14ac:dyDescent="0.25">
      <c r="A4588" s="1" t="s">
        <v>9316</v>
      </c>
      <c r="B4588" s="1" t="str">
        <f>IF(COUNTIF($A$2:A4588,A4588)&gt;1,"Duplicate","Unique")</f>
        <v>Unique</v>
      </c>
      <c r="C4588" s="1" t="s">
        <v>9317</v>
      </c>
      <c r="D4588" s="1" t="s">
        <v>204</v>
      </c>
      <c r="E4588" s="1" t="str">
        <f t="shared" si="498"/>
        <v>Submitted</v>
      </c>
      <c r="F4588" s="1" t="s">
        <v>47</v>
      </c>
      <c r="G4588" s="1">
        <v>23</v>
      </c>
      <c r="H4588" s="1" t="s">
        <v>24</v>
      </c>
      <c r="I4588" s="1" t="s">
        <v>25</v>
      </c>
      <c r="J4588" s="1" t="s">
        <v>49</v>
      </c>
      <c r="K4588" s="4">
        <v>2490500</v>
      </c>
      <c r="L4588" s="4" t="str">
        <f t="shared" si="499"/>
        <v>Submitted</v>
      </c>
      <c r="M4588" s="1">
        <v>772</v>
      </c>
      <c r="N4588" s="1" t="str">
        <f t="shared" si="500"/>
        <v>medium_risk</v>
      </c>
      <c r="O4588" s="1" t="str">
        <f t="shared" si="501"/>
        <v>Excellent</v>
      </c>
      <c r="P4588" s="1" t="str">
        <f t="shared" si="502"/>
        <v>Submitted</v>
      </c>
      <c r="Q4588" s="1" t="str">
        <f t="shared" si="503"/>
        <v>Valid</v>
      </c>
      <c r="R4588" s="1" t="s">
        <v>27</v>
      </c>
      <c r="S4588" s="4">
        <v>3065222</v>
      </c>
      <c r="T4588" s="1">
        <v>16.329999999999998</v>
      </c>
      <c r="U4588" s="1">
        <v>60</v>
      </c>
      <c r="V4588" s="1">
        <v>51087.03</v>
      </c>
      <c r="W4588" s="4">
        <f t="shared" si="504"/>
        <v>4171256.271666666</v>
      </c>
      <c r="X4588" s="1" t="s">
        <v>105</v>
      </c>
      <c r="Y4588" s="1" t="s">
        <v>106</v>
      </c>
      <c r="Z4588" s="8">
        <v>50050</v>
      </c>
      <c r="AA4588" s="8" t="str">
        <f>TEXT(Table2[[#This Row],[Application_Date]],"yyy")</f>
        <v>2037</v>
      </c>
      <c r="AB4588" s="8" t="str">
        <f>TEXT(Table2[[#This Row],[Application_Date]],"mmmm")</f>
        <v>January</v>
      </c>
      <c r="AC4588" s="1" t="s">
        <v>52</v>
      </c>
      <c r="AD4588" s="1" t="s">
        <v>42</v>
      </c>
      <c r="AE4588" s="1" t="s">
        <v>43</v>
      </c>
    </row>
    <row r="4589" spans="1:31" x14ac:dyDescent="0.25">
      <c r="A4589" s="1" t="s">
        <v>9318</v>
      </c>
      <c r="B4589" s="1" t="str">
        <f>IF(COUNTIF($A$2:A4589,A4589)&gt;1,"Duplicate","Unique")</f>
        <v>Unique</v>
      </c>
      <c r="C4589" s="1" t="s">
        <v>9319</v>
      </c>
      <c r="D4589" s="1" t="s">
        <v>112</v>
      </c>
      <c r="E4589" s="1" t="str">
        <f t="shared" si="498"/>
        <v>Submitted</v>
      </c>
      <c r="F4589" s="1" t="s">
        <v>47</v>
      </c>
      <c r="G4589" s="1">
        <v>34</v>
      </c>
      <c r="H4589" s="1" t="s">
        <v>24</v>
      </c>
      <c r="I4589" s="1" t="s">
        <v>25</v>
      </c>
      <c r="J4589" s="1" t="s">
        <v>26</v>
      </c>
      <c r="K4589" s="4">
        <v>1729714</v>
      </c>
      <c r="L4589" s="4" t="str">
        <f t="shared" si="499"/>
        <v>Submitted</v>
      </c>
      <c r="M4589" s="1">
        <v>497</v>
      </c>
      <c r="N4589" s="1" t="str">
        <f t="shared" si="500"/>
        <v>High_risk</v>
      </c>
      <c r="O4589" s="1" t="str">
        <f t="shared" si="501"/>
        <v>Excellent</v>
      </c>
      <c r="P4589" s="1" t="str">
        <f t="shared" si="502"/>
        <v>Submitted</v>
      </c>
      <c r="Q4589" s="1" t="str">
        <f t="shared" si="503"/>
        <v>Valid</v>
      </c>
      <c r="R4589" s="1" t="s">
        <v>27</v>
      </c>
      <c r="S4589" s="4">
        <v>3240914</v>
      </c>
      <c r="T4589" s="1">
        <v>8.09</v>
      </c>
      <c r="U4589" s="1">
        <v>120</v>
      </c>
      <c r="V4589" s="1">
        <v>27007.62</v>
      </c>
      <c r="W4589" s="4">
        <f t="shared" si="504"/>
        <v>2184916.1883333335</v>
      </c>
      <c r="X4589" s="1" t="s">
        <v>85</v>
      </c>
      <c r="Y4589" s="1" t="s">
        <v>86</v>
      </c>
      <c r="Z4589" s="8">
        <v>50051</v>
      </c>
      <c r="AA4589" s="8" t="str">
        <f>TEXT(Table2[[#This Row],[Application_Date]],"yyy")</f>
        <v>2037</v>
      </c>
      <c r="AB4589" s="8" t="str">
        <f>TEXT(Table2[[#This Row],[Application_Date]],"mmmm")</f>
        <v>January</v>
      </c>
      <c r="AC4589" s="1" t="s">
        <v>61</v>
      </c>
      <c r="AD4589" s="1" t="s">
        <v>30</v>
      </c>
      <c r="AE4589" s="1" t="s">
        <v>43</v>
      </c>
    </row>
    <row r="4590" spans="1:31" x14ac:dyDescent="0.25">
      <c r="A4590" s="1" t="s">
        <v>9320</v>
      </c>
      <c r="B4590" s="1" t="str">
        <f>IF(COUNTIF($A$2:A4590,A4590)&gt;1,"Duplicate","Unique")</f>
        <v>Unique</v>
      </c>
      <c r="C4590" s="1" t="s">
        <v>9321</v>
      </c>
      <c r="D4590" s="1" t="s">
        <v>121</v>
      </c>
      <c r="E4590" s="1" t="str">
        <f t="shared" si="498"/>
        <v>Submitted</v>
      </c>
      <c r="F4590" s="1" t="s">
        <v>47</v>
      </c>
      <c r="G4590" s="1">
        <v>54</v>
      </c>
      <c r="H4590" s="1" t="s">
        <v>36</v>
      </c>
      <c r="I4590" s="1" t="s">
        <v>48</v>
      </c>
      <c r="J4590" s="1" t="s">
        <v>49</v>
      </c>
      <c r="K4590" s="4">
        <v>2499316</v>
      </c>
      <c r="L4590" s="4" t="str">
        <f t="shared" si="499"/>
        <v>Submitted</v>
      </c>
      <c r="M4590" s="1">
        <v>763</v>
      </c>
      <c r="N4590" s="1" t="str">
        <f t="shared" si="500"/>
        <v>medium_risk</v>
      </c>
      <c r="O4590" s="1" t="str">
        <f t="shared" si="501"/>
        <v>Excellent</v>
      </c>
      <c r="P4590" s="1" t="str">
        <f t="shared" si="502"/>
        <v>Submitted</v>
      </c>
      <c r="Q4590" s="1" t="str">
        <f t="shared" si="503"/>
        <v>Valid</v>
      </c>
      <c r="R4590" s="1" t="s">
        <v>70</v>
      </c>
      <c r="S4590" s="4">
        <v>3766828</v>
      </c>
      <c r="T4590" s="1">
        <v>17.3</v>
      </c>
      <c r="U4590" s="1">
        <v>180</v>
      </c>
      <c r="V4590" s="1">
        <v>20926.82</v>
      </c>
      <c r="W4590" s="4">
        <f t="shared" si="504"/>
        <v>5430510.3666666662</v>
      </c>
      <c r="X4590" s="1" t="s">
        <v>39</v>
      </c>
      <c r="Y4590" s="1" t="s">
        <v>40</v>
      </c>
      <c r="Z4590" s="8">
        <v>50052</v>
      </c>
      <c r="AA4590" s="8" t="str">
        <f>TEXT(Table2[[#This Row],[Application_Date]],"yyy")</f>
        <v>2037</v>
      </c>
      <c r="AB4590" s="8" t="str">
        <f>TEXT(Table2[[#This Row],[Application_Date]],"mmmm")</f>
        <v>January</v>
      </c>
      <c r="AC4590" s="1" t="s">
        <v>61</v>
      </c>
      <c r="AD4590" s="1" t="s">
        <v>30</v>
      </c>
      <c r="AE4590" s="1" t="s">
        <v>31</v>
      </c>
    </row>
    <row r="4591" spans="1:31" x14ac:dyDescent="0.25">
      <c r="A4591" s="1" t="s">
        <v>9322</v>
      </c>
      <c r="B4591" s="1" t="str">
        <f>IF(COUNTIF($A$2:A4591,A4591)&gt;1,"Duplicate","Unique")</f>
        <v>Unique</v>
      </c>
      <c r="C4591" s="1" t="s">
        <v>9323</v>
      </c>
      <c r="D4591" s="1" t="s">
        <v>199</v>
      </c>
      <c r="E4591" s="1" t="str">
        <f t="shared" si="498"/>
        <v>Submitted</v>
      </c>
      <c r="F4591" s="1" t="s">
        <v>35</v>
      </c>
      <c r="G4591" s="1">
        <v>36</v>
      </c>
      <c r="H4591" s="1" t="s">
        <v>36</v>
      </c>
      <c r="I4591" s="1" t="s">
        <v>25</v>
      </c>
      <c r="J4591" s="1" t="s">
        <v>37</v>
      </c>
      <c r="K4591" s="4">
        <v>385400</v>
      </c>
      <c r="L4591" s="4" t="str">
        <f t="shared" si="499"/>
        <v>Submitted</v>
      </c>
      <c r="M4591" s="1">
        <v>852</v>
      </c>
      <c r="N4591" s="1" t="str">
        <f t="shared" si="500"/>
        <v>medium_risk</v>
      </c>
      <c r="O4591" s="1" t="str">
        <f t="shared" si="501"/>
        <v>Excellent</v>
      </c>
      <c r="P4591" s="1" t="str">
        <f t="shared" si="502"/>
        <v>Submitted</v>
      </c>
      <c r="Q4591" s="1" t="str">
        <f t="shared" si="503"/>
        <v>Valid</v>
      </c>
      <c r="R4591" s="1" t="s">
        <v>27</v>
      </c>
      <c r="S4591" s="4">
        <v>1654170</v>
      </c>
      <c r="T4591" s="1">
        <v>15.09</v>
      </c>
      <c r="U4591" s="1">
        <v>60</v>
      </c>
      <c r="V4591" s="1">
        <v>27569.5</v>
      </c>
      <c r="W4591" s="4">
        <f t="shared" si="504"/>
        <v>2080118.7750000001</v>
      </c>
      <c r="X4591" s="1" t="s">
        <v>50</v>
      </c>
      <c r="Y4591" s="1" t="s">
        <v>51</v>
      </c>
      <c r="Z4591" s="8">
        <v>50053</v>
      </c>
      <c r="AA4591" s="8" t="str">
        <f>TEXT(Table2[[#This Row],[Application_Date]],"yyy")</f>
        <v>2037</v>
      </c>
      <c r="AB4591" s="8" t="str">
        <f>TEXT(Table2[[#This Row],[Application_Date]],"mmmm")</f>
        <v>January</v>
      </c>
      <c r="AC4591" s="1" t="s">
        <v>61</v>
      </c>
      <c r="AD4591" s="1" t="s">
        <v>42</v>
      </c>
      <c r="AE4591" s="1" t="s">
        <v>66</v>
      </c>
    </row>
    <row r="4592" spans="1:31" x14ac:dyDescent="0.25">
      <c r="A4592" s="1" t="s">
        <v>9324</v>
      </c>
      <c r="B4592" s="1" t="str">
        <f>IF(COUNTIF($A$2:A4592,A4592)&gt;1,"Duplicate","Unique")</f>
        <v>Unique</v>
      </c>
      <c r="C4592" s="1" t="s">
        <v>9325</v>
      </c>
      <c r="D4592" s="1" t="s">
        <v>102</v>
      </c>
      <c r="E4592" s="1" t="str">
        <f t="shared" si="498"/>
        <v>Submitted</v>
      </c>
      <c r="F4592" s="1" t="s">
        <v>47</v>
      </c>
      <c r="G4592" s="1">
        <v>36</v>
      </c>
      <c r="H4592" s="1" t="s">
        <v>36</v>
      </c>
      <c r="I4592" s="1" t="s">
        <v>25</v>
      </c>
      <c r="J4592" s="1" t="s">
        <v>70</v>
      </c>
      <c r="K4592" s="4">
        <v>1808069</v>
      </c>
      <c r="L4592" s="4" t="str">
        <f t="shared" si="499"/>
        <v>Submitted</v>
      </c>
      <c r="M4592" s="1">
        <v>809</v>
      </c>
      <c r="N4592" s="1" t="str">
        <f t="shared" si="500"/>
        <v>medium_risk</v>
      </c>
      <c r="O4592" s="1" t="str">
        <f t="shared" si="501"/>
        <v>Excellent</v>
      </c>
      <c r="P4592" s="1" t="str">
        <f t="shared" si="502"/>
        <v>Submitted</v>
      </c>
      <c r="Q4592" s="1" t="str">
        <f t="shared" si="503"/>
        <v>Valid</v>
      </c>
      <c r="R4592" s="1" t="s">
        <v>70</v>
      </c>
      <c r="S4592" s="4">
        <v>1490924</v>
      </c>
      <c r="T4592" s="1">
        <v>10.56</v>
      </c>
      <c r="U4592" s="1">
        <v>12</v>
      </c>
      <c r="V4592" s="1">
        <v>124243.67</v>
      </c>
      <c r="W4592" s="4">
        <f t="shared" si="504"/>
        <v>1312686.510261076</v>
      </c>
      <c r="X4592" s="1" t="s">
        <v>50</v>
      </c>
      <c r="Y4592" s="1" t="s">
        <v>51</v>
      </c>
      <c r="Z4592" s="8">
        <v>50054</v>
      </c>
      <c r="AA4592" s="8" t="str">
        <f>TEXT(Table2[[#This Row],[Application_Date]],"yyy")</f>
        <v>2037</v>
      </c>
      <c r="AB4592" s="8" t="str">
        <f>TEXT(Table2[[#This Row],[Application_Date]],"mmmm")</f>
        <v>January</v>
      </c>
      <c r="AC4592" s="1" t="s">
        <v>61</v>
      </c>
      <c r="AD4592" s="1" t="s">
        <v>42</v>
      </c>
      <c r="AE4592" s="1" t="s">
        <v>66</v>
      </c>
    </row>
    <row r="4593" spans="1:31" x14ac:dyDescent="0.25">
      <c r="A4593" s="1" t="s">
        <v>9326</v>
      </c>
      <c r="B4593" s="1" t="str">
        <f>IF(COUNTIF($A$2:A4593,A4593)&gt;1,"Duplicate","Unique")</f>
        <v>Unique</v>
      </c>
      <c r="C4593" s="1" t="s">
        <v>9327</v>
      </c>
      <c r="D4593" s="1" t="s">
        <v>196</v>
      </c>
      <c r="E4593" s="1" t="str">
        <f t="shared" si="498"/>
        <v>Submitted</v>
      </c>
      <c r="F4593" s="1" t="s">
        <v>35</v>
      </c>
      <c r="G4593" s="1">
        <v>32</v>
      </c>
      <c r="H4593" s="1" t="s">
        <v>36</v>
      </c>
      <c r="I4593" s="1" t="s">
        <v>48</v>
      </c>
      <c r="J4593" s="1" t="s">
        <v>49</v>
      </c>
      <c r="K4593" s="4">
        <v>432298</v>
      </c>
      <c r="L4593" s="4" t="str">
        <f t="shared" si="499"/>
        <v>Submitted</v>
      </c>
      <c r="M4593" s="1">
        <v>327</v>
      </c>
      <c r="N4593" s="1" t="str">
        <f t="shared" si="500"/>
        <v>High_risk</v>
      </c>
      <c r="O4593" s="1" t="str">
        <f t="shared" si="501"/>
        <v>Excellent</v>
      </c>
      <c r="P4593" s="1" t="str">
        <f t="shared" si="502"/>
        <v>Submitted</v>
      </c>
      <c r="Q4593" s="1" t="str">
        <f t="shared" si="503"/>
        <v>Valid</v>
      </c>
      <c r="R4593" s="1" t="s">
        <v>6</v>
      </c>
      <c r="S4593" s="4">
        <v>607566</v>
      </c>
      <c r="T4593" s="1">
        <v>7.14</v>
      </c>
      <c r="U4593" s="1">
        <v>180</v>
      </c>
      <c r="V4593" s="1">
        <v>3375.37</v>
      </c>
      <c r="W4593" s="4">
        <f t="shared" si="504"/>
        <v>361501.76999999996</v>
      </c>
      <c r="X4593" s="1" t="s">
        <v>125</v>
      </c>
      <c r="Y4593" s="1" t="s">
        <v>96</v>
      </c>
      <c r="Z4593" s="8">
        <v>50055</v>
      </c>
      <c r="AA4593" s="8" t="str">
        <f>TEXT(Table2[[#This Row],[Application_Date]],"yyy")</f>
        <v>2037</v>
      </c>
      <c r="AB4593" s="8" t="str">
        <f>TEXT(Table2[[#This Row],[Application_Date]],"mmmm")</f>
        <v>January</v>
      </c>
      <c r="AC4593" s="1" t="s">
        <v>61</v>
      </c>
      <c r="AD4593" s="1" t="s">
        <v>42</v>
      </c>
      <c r="AE4593" s="1" t="s">
        <v>66</v>
      </c>
    </row>
    <row r="4594" spans="1:31" x14ac:dyDescent="0.25">
      <c r="A4594" s="1" t="s">
        <v>9328</v>
      </c>
      <c r="B4594" s="1" t="str">
        <f>IF(COUNTIF($A$2:A4594,A4594)&gt;1,"Duplicate","Unique")</f>
        <v>Unique</v>
      </c>
      <c r="C4594" s="1" t="s">
        <v>9329</v>
      </c>
      <c r="D4594" s="1" t="s">
        <v>99</v>
      </c>
      <c r="E4594" s="1" t="str">
        <f t="shared" si="498"/>
        <v>Submitted</v>
      </c>
      <c r="F4594" s="1" t="s">
        <v>47</v>
      </c>
      <c r="G4594" s="1">
        <v>35</v>
      </c>
      <c r="H4594" s="1" t="s">
        <v>24</v>
      </c>
      <c r="I4594" s="1" t="s">
        <v>48</v>
      </c>
      <c r="J4594" s="1" t="s">
        <v>37</v>
      </c>
      <c r="K4594" s="4">
        <v>1213215</v>
      </c>
      <c r="L4594" s="4" t="str">
        <f t="shared" si="499"/>
        <v>Submitted</v>
      </c>
      <c r="M4594" s="1">
        <v>780</v>
      </c>
      <c r="N4594" s="1" t="str">
        <f t="shared" si="500"/>
        <v>medium_risk</v>
      </c>
      <c r="O4594" s="1" t="str">
        <f t="shared" si="501"/>
        <v>Excellent</v>
      </c>
      <c r="P4594" s="1" t="str">
        <f t="shared" si="502"/>
        <v>Submitted</v>
      </c>
      <c r="Q4594" s="1" t="str">
        <f t="shared" si="503"/>
        <v>Valid</v>
      </c>
      <c r="R4594" s="1" t="s">
        <v>6</v>
      </c>
      <c r="S4594" s="4">
        <v>1478574</v>
      </c>
      <c r="T4594" s="1">
        <v>9.27</v>
      </c>
      <c r="U4594" s="1">
        <v>12</v>
      </c>
      <c r="V4594" s="1">
        <v>123214.5</v>
      </c>
      <c r="W4594" s="4">
        <f t="shared" si="504"/>
        <v>1143387.350944709</v>
      </c>
      <c r="X4594" s="1" t="s">
        <v>39</v>
      </c>
      <c r="Y4594" s="1" t="s">
        <v>40</v>
      </c>
      <c r="Z4594" s="8">
        <v>50056</v>
      </c>
      <c r="AA4594" s="8" t="str">
        <f>TEXT(Table2[[#This Row],[Application_Date]],"yyy")</f>
        <v>2037</v>
      </c>
      <c r="AB4594" s="8" t="str">
        <f>TEXT(Table2[[#This Row],[Application_Date]],"mmmm")</f>
        <v>January</v>
      </c>
      <c r="AC4594" s="1" t="s">
        <v>61</v>
      </c>
      <c r="AD4594" s="1" t="s">
        <v>30</v>
      </c>
      <c r="AE4594" s="1" t="s">
        <v>62</v>
      </c>
    </row>
    <row r="4595" spans="1:31" x14ac:dyDescent="0.25">
      <c r="A4595" s="1" t="s">
        <v>9330</v>
      </c>
      <c r="B4595" s="1" t="str">
        <f>IF(COUNTIF($A$2:A4595,A4595)&gt;1,"Duplicate","Unique")</f>
        <v>Unique</v>
      </c>
      <c r="C4595" s="1" t="s">
        <v>9331</v>
      </c>
      <c r="D4595" s="1" t="s">
        <v>112</v>
      </c>
      <c r="E4595" s="1" t="str">
        <f t="shared" si="498"/>
        <v>Submitted</v>
      </c>
      <c r="F4595" s="1" t="s">
        <v>47</v>
      </c>
      <c r="G4595" s="1">
        <v>62</v>
      </c>
      <c r="H4595" s="1" t="s">
        <v>36</v>
      </c>
      <c r="I4595" s="1" t="s">
        <v>48</v>
      </c>
      <c r="J4595" s="1" t="s">
        <v>70</v>
      </c>
      <c r="K4595" s="4">
        <v>2455012</v>
      </c>
      <c r="L4595" s="4" t="str">
        <f t="shared" si="499"/>
        <v>Submitted</v>
      </c>
      <c r="M4595" s="1">
        <v>505</v>
      </c>
      <c r="N4595" s="1" t="str">
        <f t="shared" si="500"/>
        <v>High_risk</v>
      </c>
      <c r="O4595" s="1" t="str">
        <f t="shared" si="501"/>
        <v>Excellent</v>
      </c>
      <c r="P4595" s="1" t="str">
        <f t="shared" si="502"/>
        <v>Submitted</v>
      </c>
      <c r="Q4595" s="1" t="str">
        <f t="shared" si="503"/>
        <v>Valid</v>
      </c>
      <c r="R4595" s="1" t="s">
        <v>27</v>
      </c>
      <c r="S4595" s="4">
        <v>3734535</v>
      </c>
      <c r="T4595" s="1">
        <v>17.05</v>
      </c>
      <c r="U4595" s="1">
        <v>120</v>
      </c>
      <c r="V4595" s="1">
        <v>31121.119999999999</v>
      </c>
      <c r="W4595" s="4">
        <f t="shared" si="504"/>
        <v>5306151.8125</v>
      </c>
      <c r="X4595" s="1" t="s">
        <v>59</v>
      </c>
      <c r="Y4595" s="1" t="s">
        <v>60</v>
      </c>
      <c r="Z4595" s="8">
        <v>50057</v>
      </c>
      <c r="AA4595" s="8" t="str">
        <f>TEXT(Table2[[#This Row],[Application_Date]],"yyy")</f>
        <v>2037</v>
      </c>
      <c r="AB4595" s="8" t="str">
        <f>TEXT(Table2[[#This Row],[Application_Date]],"mmmm")</f>
        <v>January</v>
      </c>
      <c r="AC4595" s="1" t="s">
        <v>41</v>
      </c>
      <c r="AD4595" s="1" t="s">
        <v>30</v>
      </c>
      <c r="AE4595" s="1" t="s">
        <v>66</v>
      </c>
    </row>
    <row r="4596" spans="1:31" x14ac:dyDescent="0.25">
      <c r="A4596" s="1" t="s">
        <v>9332</v>
      </c>
      <c r="B4596" s="1" t="str">
        <f>IF(COUNTIF($A$2:A4596,A4596)&gt;1,"Duplicate","Unique")</f>
        <v>Unique</v>
      </c>
      <c r="C4596" s="1" t="s">
        <v>9333</v>
      </c>
      <c r="D4596" s="1" t="s">
        <v>148</v>
      </c>
      <c r="E4596" s="1" t="str">
        <f t="shared" si="498"/>
        <v>Submitted</v>
      </c>
      <c r="F4596" s="1" t="s">
        <v>35</v>
      </c>
      <c r="G4596" s="1">
        <v>20</v>
      </c>
      <c r="H4596" s="1" t="s">
        <v>36</v>
      </c>
      <c r="I4596" s="1" t="s">
        <v>25</v>
      </c>
      <c r="J4596" s="1" t="s">
        <v>49</v>
      </c>
      <c r="K4596" s="4">
        <v>1150260</v>
      </c>
      <c r="L4596" s="4" t="str">
        <f t="shared" si="499"/>
        <v>Submitted</v>
      </c>
      <c r="M4596" s="1">
        <v>735</v>
      </c>
      <c r="N4596" s="1" t="str">
        <f t="shared" si="500"/>
        <v>low_risk</v>
      </c>
      <c r="O4596" s="1" t="str">
        <f t="shared" si="501"/>
        <v>Excellent</v>
      </c>
      <c r="P4596" s="1" t="str">
        <f t="shared" si="502"/>
        <v>Submitted</v>
      </c>
      <c r="Q4596" s="1" t="str">
        <f t="shared" si="503"/>
        <v>Valid</v>
      </c>
      <c r="R4596" s="1" t="s">
        <v>82</v>
      </c>
      <c r="S4596" s="4">
        <v>4432495</v>
      </c>
      <c r="T4596" s="1">
        <v>13.36</v>
      </c>
      <c r="U4596" s="1">
        <v>24</v>
      </c>
      <c r="V4596" s="1">
        <v>184687.29</v>
      </c>
      <c r="W4596" s="4">
        <f t="shared" si="504"/>
        <v>4934844.5116837649</v>
      </c>
      <c r="X4596" s="1" t="s">
        <v>59</v>
      </c>
      <c r="Y4596" s="1" t="s">
        <v>60</v>
      </c>
      <c r="Z4596" s="8">
        <v>50058</v>
      </c>
      <c r="AA4596" s="8" t="str">
        <f>TEXT(Table2[[#This Row],[Application_Date]],"yyy")</f>
        <v>2037</v>
      </c>
      <c r="AB4596" s="8" t="str">
        <f>TEXT(Table2[[#This Row],[Application_Date]],"mmmm")</f>
        <v>January</v>
      </c>
      <c r="AC4596" s="1" t="s">
        <v>41</v>
      </c>
      <c r="AD4596" s="1" t="s">
        <v>30</v>
      </c>
      <c r="AE4596" s="1" t="s">
        <v>43</v>
      </c>
    </row>
    <row r="4597" spans="1:31" x14ac:dyDescent="0.25">
      <c r="A4597" s="1" t="s">
        <v>9334</v>
      </c>
      <c r="B4597" s="1" t="str">
        <f>IF(COUNTIF($A$2:A4597,A4597)&gt;1,"Duplicate","Unique")</f>
        <v>Unique</v>
      </c>
      <c r="C4597" s="1" t="s">
        <v>9335</v>
      </c>
      <c r="D4597" s="1" t="s">
        <v>270</v>
      </c>
      <c r="E4597" s="1" t="str">
        <f t="shared" si="498"/>
        <v>Submitted</v>
      </c>
      <c r="F4597" s="1" t="s">
        <v>47</v>
      </c>
      <c r="G4597" s="1">
        <v>38</v>
      </c>
      <c r="H4597" s="1" t="s">
        <v>24</v>
      </c>
      <c r="I4597" s="1" t="s">
        <v>48</v>
      </c>
      <c r="J4597" s="1" t="s">
        <v>37</v>
      </c>
      <c r="K4597" s="4">
        <v>881319</v>
      </c>
      <c r="L4597" s="4" t="str">
        <f t="shared" si="499"/>
        <v>Submitted</v>
      </c>
      <c r="M4597" s="1">
        <v>565</v>
      </c>
      <c r="N4597" s="1" t="str">
        <f t="shared" si="500"/>
        <v>High_risk</v>
      </c>
      <c r="O4597" s="1" t="str">
        <f t="shared" si="501"/>
        <v>Excellent</v>
      </c>
      <c r="P4597" s="1" t="str">
        <f t="shared" si="502"/>
        <v>Submitted</v>
      </c>
      <c r="Q4597" s="1" t="str">
        <f t="shared" si="503"/>
        <v>Valid</v>
      </c>
      <c r="R4597" s="1" t="s">
        <v>6</v>
      </c>
      <c r="S4597" s="4">
        <v>2758666</v>
      </c>
      <c r="T4597" s="1">
        <v>18.3</v>
      </c>
      <c r="U4597" s="1">
        <v>120</v>
      </c>
      <c r="V4597" s="1">
        <v>22988.880000000001</v>
      </c>
      <c r="W4597" s="4">
        <f t="shared" si="504"/>
        <v>4206965.6500000004</v>
      </c>
      <c r="X4597" s="1" t="s">
        <v>105</v>
      </c>
      <c r="Y4597" s="1" t="s">
        <v>106</v>
      </c>
      <c r="Z4597" s="8">
        <v>50059</v>
      </c>
      <c r="AA4597" s="8" t="str">
        <f>TEXT(Table2[[#This Row],[Application_Date]],"yyy")</f>
        <v>2037</v>
      </c>
      <c r="AB4597" s="8" t="str">
        <f>TEXT(Table2[[#This Row],[Application_Date]],"mmmm")</f>
        <v>January</v>
      </c>
      <c r="AC4597" s="1" t="s">
        <v>61</v>
      </c>
      <c r="AD4597" s="1" t="s">
        <v>30</v>
      </c>
      <c r="AE4597" s="1" t="s">
        <v>62</v>
      </c>
    </row>
    <row r="4598" spans="1:31" x14ac:dyDescent="0.25">
      <c r="A4598" s="1" t="s">
        <v>9336</v>
      </c>
      <c r="B4598" s="1" t="str">
        <f>IF(COUNTIF($A$2:A4598,A4598)&gt;1,"Duplicate","Unique")</f>
        <v>Unique</v>
      </c>
      <c r="C4598" s="1" t="s">
        <v>9337</v>
      </c>
      <c r="D4598" s="1" t="s">
        <v>766</v>
      </c>
      <c r="E4598" s="1" t="str">
        <f t="shared" si="498"/>
        <v>Submitted</v>
      </c>
      <c r="F4598" s="1" t="s">
        <v>47</v>
      </c>
      <c r="G4598" s="1">
        <v>58</v>
      </c>
      <c r="H4598" s="1" t="s">
        <v>24</v>
      </c>
      <c r="I4598" s="1" t="s">
        <v>48</v>
      </c>
      <c r="J4598" s="1" t="s">
        <v>70</v>
      </c>
      <c r="K4598" s="4">
        <v>435046</v>
      </c>
      <c r="L4598" s="4" t="str">
        <f t="shared" si="499"/>
        <v>Submitted</v>
      </c>
      <c r="M4598" s="1">
        <v>443</v>
      </c>
      <c r="N4598" s="1" t="str">
        <f t="shared" si="500"/>
        <v>High_risk</v>
      </c>
      <c r="O4598" s="1" t="str">
        <f t="shared" si="501"/>
        <v>Excellent</v>
      </c>
      <c r="P4598" s="1" t="str">
        <f t="shared" si="502"/>
        <v>Submitted</v>
      </c>
      <c r="Q4598" s="1" t="str">
        <f t="shared" si="503"/>
        <v>Valid</v>
      </c>
      <c r="R4598" s="1" t="s">
        <v>38</v>
      </c>
      <c r="S4598" s="4">
        <v>1501254</v>
      </c>
      <c r="T4598" s="1">
        <v>16.28</v>
      </c>
      <c r="U4598" s="1">
        <v>180</v>
      </c>
      <c r="V4598" s="1">
        <v>8340.2999999999993</v>
      </c>
      <c r="W4598" s="4">
        <f t="shared" si="504"/>
        <v>2036701.26</v>
      </c>
      <c r="X4598" s="1" t="s">
        <v>39</v>
      </c>
      <c r="Y4598" s="1" t="s">
        <v>40</v>
      </c>
      <c r="Z4598" s="8">
        <v>50060</v>
      </c>
      <c r="AA4598" s="8" t="str">
        <f>TEXT(Table2[[#This Row],[Application_Date]],"yyy")</f>
        <v>2037</v>
      </c>
      <c r="AB4598" s="8" t="str">
        <f>TEXT(Table2[[#This Row],[Application_Date]],"mmmm")</f>
        <v>January</v>
      </c>
      <c r="AC4598" s="1" t="s">
        <v>52</v>
      </c>
      <c r="AD4598" s="1" t="s">
        <v>42</v>
      </c>
      <c r="AE4598" s="1" t="s">
        <v>31</v>
      </c>
    </row>
    <row r="4599" spans="1:31" x14ac:dyDescent="0.25">
      <c r="A4599" s="1" t="s">
        <v>9338</v>
      </c>
      <c r="B4599" s="1" t="str">
        <f>IF(COUNTIF($A$2:A4599,A4599)&gt;1,"Duplicate","Unique")</f>
        <v>Unique</v>
      </c>
      <c r="C4599" s="1" t="s">
        <v>9339</v>
      </c>
      <c r="D4599" s="1" t="s">
        <v>249</v>
      </c>
      <c r="E4599" s="1" t="str">
        <f t="shared" si="498"/>
        <v>Submitted</v>
      </c>
      <c r="F4599" s="1" t="s">
        <v>35</v>
      </c>
      <c r="G4599" s="1">
        <v>58</v>
      </c>
      <c r="H4599" s="1" t="s">
        <v>36</v>
      </c>
      <c r="I4599" s="1" t="s">
        <v>48</v>
      </c>
      <c r="J4599" s="1" t="s">
        <v>26</v>
      </c>
      <c r="K4599" s="4">
        <v>1176366</v>
      </c>
      <c r="L4599" s="4" t="str">
        <f t="shared" si="499"/>
        <v>Submitted</v>
      </c>
      <c r="M4599" s="1">
        <v>797</v>
      </c>
      <c r="N4599" s="1" t="str">
        <f t="shared" si="500"/>
        <v>medium_risk</v>
      </c>
      <c r="O4599" s="1" t="str">
        <f t="shared" si="501"/>
        <v>Excellent</v>
      </c>
      <c r="P4599" s="1" t="str">
        <f t="shared" si="502"/>
        <v>Submitted</v>
      </c>
      <c r="Q4599" s="1" t="str">
        <f t="shared" si="503"/>
        <v>Valid</v>
      </c>
      <c r="R4599" s="1" t="s">
        <v>70</v>
      </c>
      <c r="S4599" s="4">
        <v>4454337</v>
      </c>
      <c r="T4599" s="1">
        <v>17.14</v>
      </c>
      <c r="U4599" s="1">
        <v>180</v>
      </c>
      <c r="V4599" s="1">
        <v>24746.32</v>
      </c>
      <c r="W4599" s="4">
        <f t="shared" si="504"/>
        <v>6362278.0150000006</v>
      </c>
      <c r="X4599" s="1" t="s">
        <v>39</v>
      </c>
      <c r="Y4599" s="1" t="s">
        <v>40</v>
      </c>
      <c r="Z4599" s="8">
        <v>50061</v>
      </c>
      <c r="AA4599" s="8" t="str">
        <f>TEXT(Table2[[#This Row],[Application_Date]],"yyy")</f>
        <v>2037</v>
      </c>
      <c r="AB4599" s="8" t="str">
        <f>TEXT(Table2[[#This Row],[Application_Date]],"mmmm")</f>
        <v>January</v>
      </c>
      <c r="AC4599" s="1" t="s">
        <v>41</v>
      </c>
      <c r="AD4599" s="1" t="s">
        <v>30</v>
      </c>
      <c r="AE4599" s="1" t="s">
        <v>66</v>
      </c>
    </row>
    <row r="4600" spans="1:31" x14ac:dyDescent="0.25">
      <c r="A4600" s="1" t="s">
        <v>9340</v>
      </c>
      <c r="B4600" s="1" t="str">
        <f>IF(COUNTIF($A$2:A4600,A4600)&gt;1,"Duplicate","Unique")</f>
        <v>Unique</v>
      </c>
      <c r="C4600" s="1" t="s">
        <v>9341</v>
      </c>
      <c r="D4600" s="1" t="s">
        <v>157</v>
      </c>
      <c r="E4600" s="1" t="str">
        <f t="shared" si="498"/>
        <v>Submitted</v>
      </c>
      <c r="F4600" s="1" t="s">
        <v>35</v>
      </c>
      <c r="G4600" s="1">
        <v>37</v>
      </c>
      <c r="H4600" s="1" t="s">
        <v>24</v>
      </c>
      <c r="I4600" s="1" t="s">
        <v>48</v>
      </c>
      <c r="J4600" s="1" t="s">
        <v>49</v>
      </c>
      <c r="K4600" s="4">
        <v>1027222</v>
      </c>
      <c r="L4600" s="4" t="str">
        <f t="shared" si="499"/>
        <v>Submitted</v>
      </c>
      <c r="M4600" s="1">
        <v>828</v>
      </c>
      <c r="N4600" s="1" t="str">
        <f t="shared" si="500"/>
        <v>medium_risk</v>
      </c>
      <c r="O4600" s="1" t="str">
        <f t="shared" si="501"/>
        <v>Excellent</v>
      </c>
      <c r="P4600" s="1" t="str">
        <f t="shared" si="502"/>
        <v>Submitted</v>
      </c>
      <c r="Q4600" s="1" t="str">
        <f t="shared" si="503"/>
        <v>Valid</v>
      </c>
      <c r="R4600" s="1" t="s">
        <v>38</v>
      </c>
      <c r="S4600" s="4">
        <v>480390</v>
      </c>
      <c r="T4600" s="1">
        <v>12.66</v>
      </c>
      <c r="U4600" s="1">
        <v>180</v>
      </c>
      <c r="V4600" s="1">
        <v>2668.83</v>
      </c>
      <c r="W4600" s="4">
        <f t="shared" si="504"/>
        <v>506811.44999999995</v>
      </c>
      <c r="X4600" s="1" t="s">
        <v>50</v>
      </c>
      <c r="Y4600" s="1" t="s">
        <v>51</v>
      </c>
      <c r="Z4600" s="8">
        <v>50062</v>
      </c>
      <c r="AA4600" s="8" t="str">
        <f>TEXT(Table2[[#This Row],[Application_Date]],"yyy")</f>
        <v>2037</v>
      </c>
      <c r="AB4600" s="8" t="str">
        <f>TEXT(Table2[[#This Row],[Application_Date]],"mmmm")</f>
        <v>January</v>
      </c>
      <c r="AC4600" s="1" t="s">
        <v>61</v>
      </c>
      <c r="AD4600" s="1" t="s">
        <v>30</v>
      </c>
      <c r="AE4600" s="1" t="s">
        <v>43</v>
      </c>
    </row>
    <row r="4601" spans="1:31" x14ac:dyDescent="0.25">
      <c r="A4601" s="1" t="s">
        <v>9342</v>
      </c>
      <c r="B4601" s="1" t="str">
        <f>IF(COUNTIF($A$2:A4601,A4601)&gt;1,"Duplicate","Unique")</f>
        <v>Unique</v>
      </c>
      <c r="C4601" s="1" t="s">
        <v>9343</v>
      </c>
      <c r="D4601" s="1" t="s">
        <v>217</v>
      </c>
      <c r="E4601" s="1" t="str">
        <f t="shared" si="498"/>
        <v>Submitted</v>
      </c>
      <c r="F4601" s="1" t="s">
        <v>47</v>
      </c>
      <c r="G4601" s="1">
        <v>21</v>
      </c>
      <c r="H4601" s="1" t="s">
        <v>36</v>
      </c>
      <c r="I4601" s="1" t="s">
        <v>25</v>
      </c>
      <c r="J4601" s="1" t="s">
        <v>70</v>
      </c>
      <c r="K4601" s="4">
        <v>488803</v>
      </c>
      <c r="L4601" s="4" t="str">
        <f t="shared" si="499"/>
        <v>Submitted</v>
      </c>
      <c r="M4601" s="1">
        <v>530</v>
      </c>
      <c r="N4601" s="1" t="str">
        <f t="shared" si="500"/>
        <v>High_risk</v>
      </c>
      <c r="O4601" s="1" t="str">
        <f t="shared" si="501"/>
        <v>Excellent</v>
      </c>
      <c r="P4601" s="1" t="str">
        <f t="shared" si="502"/>
        <v>Submitted</v>
      </c>
      <c r="Q4601" s="1" t="str">
        <f t="shared" si="503"/>
        <v>Valid</v>
      </c>
      <c r="R4601" s="1" t="s">
        <v>82</v>
      </c>
      <c r="S4601" s="4">
        <v>300187</v>
      </c>
      <c r="T4601" s="1">
        <v>10.52</v>
      </c>
      <c r="U4601" s="1">
        <v>36</v>
      </c>
      <c r="V4601" s="1">
        <v>8338.5300000000007</v>
      </c>
      <c r="W4601" s="4">
        <f t="shared" si="504"/>
        <v>263163.93670453614</v>
      </c>
      <c r="X4601" s="1" t="s">
        <v>28</v>
      </c>
      <c r="Y4601" s="1" t="s">
        <v>29</v>
      </c>
      <c r="Z4601" s="8">
        <v>50063</v>
      </c>
      <c r="AA4601" s="8" t="str">
        <f>TEXT(Table2[[#This Row],[Application_Date]],"yyy")</f>
        <v>2037</v>
      </c>
      <c r="AB4601" s="8" t="str">
        <f>TEXT(Table2[[#This Row],[Application_Date]],"mmmm")</f>
        <v>January</v>
      </c>
      <c r="AC4601" s="1" t="s">
        <v>41</v>
      </c>
      <c r="AD4601" s="1" t="s">
        <v>30</v>
      </c>
      <c r="AE4601" s="1" t="s">
        <v>31</v>
      </c>
    </row>
    <row r="4602" spans="1:31" x14ac:dyDescent="0.25">
      <c r="A4602" s="1" t="s">
        <v>9344</v>
      </c>
      <c r="B4602" s="1" t="str">
        <f>IF(COUNTIF($A$2:A4602,A4602)&gt;1,"Duplicate","Unique")</f>
        <v>Unique</v>
      </c>
      <c r="C4602" s="1" t="s">
        <v>9345</v>
      </c>
      <c r="D4602" s="1" t="s">
        <v>265</v>
      </c>
      <c r="E4602" s="1" t="str">
        <f t="shared" si="498"/>
        <v>Submitted</v>
      </c>
      <c r="F4602" s="1" t="s">
        <v>35</v>
      </c>
      <c r="G4602" s="1">
        <v>57</v>
      </c>
      <c r="H4602" s="1" t="s">
        <v>24</v>
      </c>
      <c r="I4602" s="1" t="s">
        <v>25</v>
      </c>
      <c r="J4602" s="1" t="s">
        <v>70</v>
      </c>
      <c r="K4602" s="4">
        <v>1323144</v>
      </c>
      <c r="L4602" s="4" t="str">
        <f t="shared" si="499"/>
        <v>Submitted</v>
      </c>
      <c r="M4602" s="1">
        <v>528</v>
      </c>
      <c r="N4602" s="1" t="str">
        <f t="shared" si="500"/>
        <v>High_risk</v>
      </c>
      <c r="O4602" s="1" t="str">
        <f t="shared" si="501"/>
        <v>Excellent</v>
      </c>
      <c r="P4602" s="1" t="str">
        <f t="shared" si="502"/>
        <v>Submitted</v>
      </c>
      <c r="Q4602" s="1" t="str">
        <f t="shared" si="503"/>
        <v>Valid</v>
      </c>
      <c r="R4602" s="1" t="s">
        <v>6</v>
      </c>
      <c r="S4602" s="4">
        <v>2774030</v>
      </c>
      <c r="T4602" s="1">
        <v>18.489999999999998</v>
      </c>
      <c r="U4602" s="1">
        <v>60</v>
      </c>
      <c r="V4602" s="1">
        <v>46233.83</v>
      </c>
      <c r="W4602" s="4">
        <f t="shared" si="504"/>
        <v>4274317.8916666666</v>
      </c>
      <c r="X4602" s="1" t="s">
        <v>105</v>
      </c>
      <c r="Y4602" s="1" t="s">
        <v>106</v>
      </c>
      <c r="Z4602" s="8">
        <v>50064</v>
      </c>
      <c r="AA4602" s="8" t="str">
        <f>TEXT(Table2[[#This Row],[Application_Date]],"yyy")</f>
        <v>2037</v>
      </c>
      <c r="AB4602" s="8" t="str">
        <f>TEXT(Table2[[#This Row],[Application_Date]],"mmmm")</f>
        <v>January</v>
      </c>
      <c r="AC4602" s="1" t="s">
        <v>61</v>
      </c>
      <c r="AD4602" s="1" t="s">
        <v>42</v>
      </c>
      <c r="AE4602" s="1" t="s">
        <v>31</v>
      </c>
    </row>
    <row r="4603" spans="1:31" x14ac:dyDescent="0.25">
      <c r="A4603" s="1" t="s">
        <v>9346</v>
      </c>
      <c r="B4603" s="1" t="str">
        <f>IF(COUNTIF($A$2:A4603,A4603)&gt;1,"Duplicate","Unique")</f>
        <v>Unique</v>
      </c>
      <c r="C4603" s="1" t="s">
        <v>9347</v>
      </c>
      <c r="D4603" s="1" t="s">
        <v>99</v>
      </c>
      <c r="E4603" s="1" t="str">
        <f t="shared" si="498"/>
        <v>Submitted</v>
      </c>
      <c r="F4603" s="1" t="s">
        <v>35</v>
      </c>
      <c r="G4603" s="1">
        <v>64</v>
      </c>
      <c r="H4603" s="1" t="s">
        <v>36</v>
      </c>
      <c r="I4603" s="1" t="s">
        <v>48</v>
      </c>
      <c r="J4603" s="1" t="s">
        <v>26</v>
      </c>
      <c r="K4603" s="4">
        <v>1823777</v>
      </c>
      <c r="L4603" s="4" t="str">
        <f t="shared" si="499"/>
        <v>Submitted</v>
      </c>
      <c r="M4603" s="1">
        <v>576</v>
      </c>
      <c r="N4603" s="1" t="str">
        <f t="shared" si="500"/>
        <v>High_risk</v>
      </c>
      <c r="O4603" s="1" t="str">
        <f t="shared" si="501"/>
        <v>Excellent</v>
      </c>
      <c r="P4603" s="1" t="str">
        <f t="shared" si="502"/>
        <v>Submitted</v>
      </c>
      <c r="Q4603" s="1" t="str">
        <f t="shared" si="503"/>
        <v>Valid</v>
      </c>
      <c r="R4603" s="1" t="s">
        <v>70</v>
      </c>
      <c r="S4603" s="4">
        <v>3724059</v>
      </c>
      <c r="T4603" s="1">
        <v>10.220000000000001</v>
      </c>
      <c r="U4603" s="1">
        <v>120</v>
      </c>
      <c r="V4603" s="1">
        <v>31033.83</v>
      </c>
      <c r="W4603" s="4">
        <f t="shared" si="504"/>
        <v>3171656.915</v>
      </c>
      <c r="X4603" s="1" t="s">
        <v>59</v>
      </c>
      <c r="Y4603" s="1" t="s">
        <v>60</v>
      </c>
      <c r="Z4603" s="8">
        <v>50065</v>
      </c>
      <c r="AA4603" s="8" t="str">
        <f>TEXT(Table2[[#This Row],[Application_Date]],"yyy")</f>
        <v>2037</v>
      </c>
      <c r="AB4603" s="8" t="str">
        <f>TEXT(Table2[[#This Row],[Application_Date]],"mmmm")</f>
        <v>January</v>
      </c>
      <c r="AC4603" s="1" t="s">
        <v>41</v>
      </c>
      <c r="AD4603" s="1" t="s">
        <v>42</v>
      </c>
      <c r="AE4603" s="1" t="s">
        <v>43</v>
      </c>
    </row>
    <row r="4604" spans="1:31" x14ac:dyDescent="0.25">
      <c r="A4604" s="1" t="s">
        <v>9348</v>
      </c>
      <c r="B4604" s="1" t="str">
        <f>IF(COUNTIF($A$2:A4604,A4604)&gt;1,"Duplicate","Unique")</f>
        <v>Unique</v>
      </c>
      <c r="C4604" s="1" t="s">
        <v>9349</v>
      </c>
      <c r="D4604" s="1" t="s">
        <v>65</v>
      </c>
      <c r="E4604" s="1" t="str">
        <f t="shared" si="498"/>
        <v>Submitted</v>
      </c>
      <c r="F4604" s="1" t="s">
        <v>47</v>
      </c>
      <c r="G4604" s="1">
        <v>41</v>
      </c>
      <c r="H4604" s="1" t="s">
        <v>24</v>
      </c>
      <c r="I4604" s="1" t="s">
        <v>25</v>
      </c>
      <c r="J4604" s="1" t="s">
        <v>49</v>
      </c>
      <c r="K4604" s="4">
        <v>2477081</v>
      </c>
      <c r="L4604" s="4" t="str">
        <f t="shared" si="499"/>
        <v>Submitted</v>
      </c>
      <c r="M4604" s="1">
        <v>532</v>
      </c>
      <c r="N4604" s="1" t="str">
        <f t="shared" si="500"/>
        <v>High_risk</v>
      </c>
      <c r="O4604" s="1" t="str">
        <f t="shared" si="501"/>
        <v>Excellent</v>
      </c>
      <c r="P4604" s="1" t="str">
        <f t="shared" si="502"/>
        <v>Submitted</v>
      </c>
      <c r="Q4604" s="1" t="str">
        <f t="shared" si="503"/>
        <v>Valid</v>
      </c>
      <c r="R4604" s="1" t="s">
        <v>27</v>
      </c>
      <c r="S4604" s="4">
        <v>2120109</v>
      </c>
      <c r="T4604" s="1">
        <v>9.43</v>
      </c>
      <c r="U4604" s="1">
        <v>120</v>
      </c>
      <c r="V4604" s="1">
        <v>17667.580000000002</v>
      </c>
      <c r="W4604" s="4">
        <f t="shared" si="504"/>
        <v>1666052.3224999998</v>
      </c>
      <c r="X4604" s="1" t="s">
        <v>95</v>
      </c>
      <c r="Y4604" s="1" t="s">
        <v>96</v>
      </c>
      <c r="Z4604" s="8">
        <v>50066</v>
      </c>
      <c r="AA4604" s="8" t="str">
        <f>TEXT(Table2[[#This Row],[Application_Date]],"yyy")</f>
        <v>2037</v>
      </c>
      <c r="AB4604" s="8" t="str">
        <f>TEXT(Table2[[#This Row],[Application_Date]],"mmmm")</f>
        <v>January</v>
      </c>
      <c r="AC4604" s="1" t="s">
        <v>52</v>
      </c>
      <c r="AD4604" s="1" t="s">
        <v>42</v>
      </c>
      <c r="AE4604" s="1" t="s">
        <v>66</v>
      </c>
    </row>
    <row r="4605" spans="1:31" x14ac:dyDescent="0.25">
      <c r="A4605" s="1" t="s">
        <v>9350</v>
      </c>
      <c r="B4605" s="1" t="str">
        <f>IF(COUNTIF($A$2:A4605,A4605)&gt;1,"Duplicate","Unique")</f>
        <v>Unique</v>
      </c>
      <c r="C4605" s="1" t="s">
        <v>9351</v>
      </c>
      <c r="D4605" s="1" t="s">
        <v>333</v>
      </c>
      <c r="E4605" s="1" t="str">
        <f t="shared" si="498"/>
        <v>Submitted</v>
      </c>
      <c r="F4605" s="1" t="s">
        <v>47</v>
      </c>
      <c r="G4605" s="1">
        <v>53</v>
      </c>
      <c r="H4605" s="1" t="s">
        <v>36</v>
      </c>
      <c r="I4605" s="1" t="s">
        <v>48</v>
      </c>
      <c r="J4605" s="1" t="s">
        <v>70</v>
      </c>
      <c r="K4605" s="4">
        <v>1403047</v>
      </c>
      <c r="L4605" s="4" t="str">
        <f t="shared" si="499"/>
        <v>Submitted</v>
      </c>
      <c r="M4605" s="1">
        <v>334</v>
      </c>
      <c r="N4605" s="1" t="str">
        <f t="shared" si="500"/>
        <v>High_risk</v>
      </c>
      <c r="O4605" s="1" t="str">
        <f t="shared" si="501"/>
        <v>Excellent</v>
      </c>
      <c r="P4605" s="1" t="str">
        <f t="shared" si="502"/>
        <v>Submitted</v>
      </c>
      <c r="Q4605" s="1" t="str">
        <f t="shared" si="503"/>
        <v>Valid</v>
      </c>
      <c r="R4605" s="1" t="s">
        <v>70</v>
      </c>
      <c r="S4605" s="4">
        <v>2258817</v>
      </c>
      <c r="T4605" s="1">
        <v>12.43</v>
      </c>
      <c r="U4605" s="1">
        <v>60</v>
      </c>
      <c r="V4605" s="1">
        <v>37646.949999999997</v>
      </c>
      <c r="W4605" s="4">
        <f t="shared" si="504"/>
        <v>2339757.9424999999</v>
      </c>
      <c r="X4605" s="1" t="s">
        <v>28</v>
      </c>
      <c r="Y4605" s="1" t="s">
        <v>29</v>
      </c>
      <c r="Z4605" s="8">
        <v>50067</v>
      </c>
      <c r="AA4605" s="8" t="str">
        <f>TEXT(Table2[[#This Row],[Application_Date]],"yyy")</f>
        <v>2037</v>
      </c>
      <c r="AB4605" s="8" t="str">
        <f>TEXT(Table2[[#This Row],[Application_Date]],"mmmm")</f>
        <v>January</v>
      </c>
      <c r="AC4605" s="1" t="s">
        <v>61</v>
      </c>
      <c r="AD4605" s="1" t="s">
        <v>30</v>
      </c>
      <c r="AE4605" s="1" t="s">
        <v>62</v>
      </c>
    </row>
    <row r="4606" spans="1:31" x14ac:dyDescent="0.25">
      <c r="A4606" s="1" t="s">
        <v>9352</v>
      </c>
      <c r="B4606" s="1" t="str">
        <f>IF(COUNTIF($A$2:A4606,A4606)&gt;1,"Duplicate","Unique")</f>
        <v>Unique</v>
      </c>
      <c r="C4606" s="1" t="s">
        <v>9353</v>
      </c>
      <c r="D4606" s="1" t="s">
        <v>160</v>
      </c>
      <c r="E4606" s="1" t="str">
        <f t="shared" si="498"/>
        <v>Submitted</v>
      </c>
      <c r="F4606" s="1" t="s">
        <v>47</v>
      </c>
      <c r="G4606" s="1">
        <v>48</v>
      </c>
      <c r="H4606" s="1" t="s">
        <v>36</v>
      </c>
      <c r="I4606" s="1" t="s">
        <v>48</v>
      </c>
      <c r="J4606" s="1" t="s">
        <v>26</v>
      </c>
      <c r="K4606" s="4">
        <v>2033624</v>
      </c>
      <c r="L4606" s="4" t="str">
        <f t="shared" si="499"/>
        <v>Submitted</v>
      </c>
      <c r="M4606" s="1">
        <v>571</v>
      </c>
      <c r="N4606" s="1" t="str">
        <f t="shared" si="500"/>
        <v>High_risk</v>
      </c>
      <c r="O4606" s="1" t="str">
        <f t="shared" si="501"/>
        <v>Excellent</v>
      </c>
      <c r="P4606" s="1" t="str">
        <f t="shared" si="502"/>
        <v>Submitted</v>
      </c>
      <c r="Q4606" s="1" t="str">
        <f t="shared" si="503"/>
        <v>Valid</v>
      </c>
      <c r="R4606" s="1" t="s">
        <v>6</v>
      </c>
      <c r="S4606" s="4">
        <v>2903382</v>
      </c>
      <c r="T4606" s="1">
        <v>8.84</v>
      </c>
      <c r="U4606" s="1">
        <v>24</v>
      </c>
      <c r="V4606" s="1">
        <v>120974.25</v>
      </c>
      <c r="W4606" s="4">
        <f t="shared" si="504"/>
        <v>2138828.5155542917</v>
      </c>
      <c r="X4606" s="1" t="s">
        <v>39</v>
      </c>
      <c r="Y4606" s="1" t="s">
        <v>40</v>
      </c>
      <c r="Z4606" s="8">
        <v>50068</v>
      </c>
      <c r="AA4606" s="8" t="str">
        <f>TEXT(Table2[[#This Row],[Application_Date]],"yyy")</f>
        <v>2037</v>
      </c>
      <c r="AB4606" s="8" t="str">
        <f>TEXT(Table2[[#This Row],[Application_Date]],"mmmm")</f>
        <v>January</v>
      </c>
      <c r="AC4606" s="1" t="s">
        <v>61</v>
      </c>
      <c r="AD4606" s="1" t="s">
        <v>42</v>
      </c>
      <c r="AE4606" s="1" t="s">
        <v>31</v>
      </c>
    </row>
    <row r="4607" spans="1:31" x14ac:dyDescent="0.25">
      <c r="A4607" s="1" t="s">
        <v>9354</v>
      </c>
      <c r="B4607" s="1" t="str">
        <f>IF(COUNTIF($A$2:A4607,A4607)&gt;1,"Duplicate","Unique")</f>
        <v>Unique</v>
      </c>
      <c r="C4607" s="1" t="s">
        <v>9355</v>
      </c>
      <c r="D4607" s="1" t="s">
        <v>69</v>
      </c>
      <c r="E4607" s="1" t="str">
        <f t="shared" si="498"/>
        <v>Submitted</v>
      </c>
      <c r="F4607" s="1" t="s">
        <v>35</v>
      </c>
      <c r="G4607" s="1">
        <v>43</v>
      </c>
      <c r="H4607" s="1" t="s">
        <v>24</v>
      </c>
      <c r="I4607" s="1" t="s">
        <v>25</v>
      </c>
      <c r="J4607" s="1" t="s">
        <v>49</v>
      </c>
      <c r="K4607" s="4">
        <v>1400787</v>
      </c>
      <c r="L4607" s="4" t="str">
        <f t="shared" si="499"/>
        <v>Submitted</v>
      </c>
      <c r="M4607" s="1">
        <v>866</v>
      </c>
      <c r="N4607" s="1" t="str">
        <f t="shared" si="500"/>
        <v>medium_risk</v>
      </c>
      <c r="O4607" s="1" t="str">
        <f t="shared" si="501"/>
        <v>Excellent</v>
      </c>
      <c r="P4607" s="1" t="str">
        <f t="shared" si="502"/>
        <v>Submitted</v>
      </c>
      <c r="Q4607" s="1" t="str">
        <f t="shared" si="503"/>
        <v>Valid</v>
      </c>
      <c r="R4607" s="1" t="s">
        <v>38</v>
      </c>
      <c r="S4607" s="4">
        <v>2008520</v>
      </c>
      <c r="T4607" s="1">
        <v>7.99</v>
      </c>
      <c r="U4607" s="1">
        <v>24</v>
      </c>
      <c r="V4607" s="1">
        <v>83688.33</v>
      </c>
      <c r="W4607" s="4">
        <f t="shared" si="504"/>
        <v>1337345.9800414948</v>
      </c>
      <c r="X4607" s="1" t="s">
        <v>59</v>
      </c>
      <c r="Y4607" s="1" t="s">
        <v>60</v>
      </c>
      <c r="Z4607" s="8">
        <v>50069</v>
      </c>
      <c r="AA4607" s="8" t="str">
        <f>TEXT(Table2[[#This Row],[Application_Date]],"yyy")</f>
        <v>2037</v>
      </c>
      <c r="AB4607" s="8" t="str">
        <f>TEXT(Table2[[#This Row],[Application_Date]],"mmmm")</f>
        <v>January</v>
      </c>
      <c r="AC4607" s="1" t="s">
        <v>61</v>
      </c>
      <c r="AD4607" s="1" t="s">
        <v>42</v>
      </c>
      <c r="AE4607" s="1" t="s">
        <v>31</v>
      </c>
    </row>
    <row r="4608" spans="1:31" x14ac:dyDescent="0.25">
      <c r="A4608" s="1" t="s">
        <v>9356</v>
      </c>
      <c r="B4608" s="1" t="str">
        <f>IF(COUNTIF($A$2:A4608,A4608)&gt;1,"Duplicate","Unique")</f>
        <v>Unique</v>
      </c>
      <c r="C4608" s="1" t="s">
        <v>9357</v>
      </c>
      <c r="D4608" s="1" t="s">
        <v>279</v>
      </c>
      <c r="E4608" s="1" t="str">
        <f t="shared" si="498"/>
        <v>Submitted</v>
      </c>
      <c r="F4608" s="1" t="s">
        <v>47</v>
      </c>
      <c r="G4608" s="1">
        <v>54</v>
      </c>
      <c r="H4608" s="1" t="s">
        <v>36</v>
      </c>
      <c r="I4608" s="1" t="s">
        <v>48</v>
      </c>
      <c r="J4608" s="1" t="s">
        <v>26</v>
      </c>
      <c r="K4608" s="4">
        <v>2411370</v>
      </c>
      <c r="L4608" s="4" t="str">
        <f t="shared" si="499"/>
        <v>Submitted</v>
      </c>
      <c r="M4608" s="1">
        <v>617</v>
      </c>
      <c r="N4608" s="1" t="str">
        <f t="shared" si="500"/>
        <v>low_risk</v>
      </c>
      <c r="O4608" s="1" t="str">
        <f t="shared" si="501"/>
        <v>Excellent</v>
      </c>
      <c r="P4608" s="1" t="str">
        <f t="shared" si="502"/>
        <v>Submitted</v>
      </c>
      <c r="Q4608" s="1" t="str">
        <f t="shared" si="503"/>
        <v>Valid</v>
      </c>
      <c r="R4608" s="1" t="s">
        <v>82</v>
      </c>
      <c r="S4608" s="4">
        <v>2667992</v>
      </c>
      <c r="T4608" s="1">
        <v>7.96</v>
      </c>
      <c r="U4608" s="1">
        <v>12</v>
      </c>
      <c r="V4608" s="1">
        <v>222332.67</v>
      </c>
      <c r="W4608" s="4">
        <f t="shared" si="504"/>
        <v>1773722.9155501137</v>
      </c>
      <c r="X4608" s="1" t="s">
        <v>28</v>
      </c>
      <c r="Y4608" s="1" t="s">
        <v>29</v>
      </c>
      <c r="Z4608" s="8">
        <v>50070</v>
      </c>
      <c r="AA4608" s="8" t="str">
        <f>TEXT(Table2[[#This Row],[Application_Date]],"yyy")</f>
        <v>2037</v>
      </c>
      <c r="AB4608" s="8" t="str">
        <f>TEXT(Table2[[#This Row],[Application_Date]],"mmmm")</f>
        <v>January</v>
      </c>
      <c r="AC4608" s="1" t="s">
        <v>52</v>
      </c>
      <c r="AD4608" s="1" t="s">
        <v>30</v>
      </c>
      <c r="AE4608" s="1" t="s">
        <v>66</v>
      </c>
    </row>
    <row r="4609" spans="1:31" x14ac:dyDescent="0.25">
      <c r="A4609" s="1" t="s">
        <v>9358</v>
      </c>
      <c r="B4609" s="1" t="str">
        <f>IF(COUNTIF($A$2:A4609,A4609)&gt;1,"Duplicate","Unique")</f>
        <v>Unique</v>
      </c>
      <c r="C4609" s="1" t="s">
        <v>9359</v>
      </c>
      <c r="D4609" s="1" t="s">
        <v>55</v>
      </c>
      <c r="E4609" s="1" t="str">
        <f t="shared" si="498"/>
        <v>Submitted</v>
      </c>
      <c r="F4609" s="1" t="s">
        <v>47</v>
      </c>
      <c r="G4609" s="1">
        <v>61</v>
      </c>
      <c r="H4609" s="1" t="s">
        <v>24</v>
      </c>
      <c r="I4609" s="1" t="s">
        <v>25</v>
      </c>
      <c r="J4609" s="1" t="s">
        <v>70</v>
      </c>
      <c r="K4609" s="4">
        <v>663208</v>
      </c>
      <c r="L4609" s="4" t="str">
        <f t="shared" si="499"/>
        <v>Submitted</v>
      </c>
      <c r="M4609" s="1">
        <v>837</v>
      </c>
      <c r="N4609" s="1" t="str">
        <f t="shared" si="500"/>
        <v>medium_risk</v>
      </c>
      <c r="O4609" s="1" t="str">
        <f t="shared" si="501"/>
        <v>Excellent</v>
      </c>
      <c r="P4609" s="1" t="str">
        <f t="shared" si="502"/>
        <v>Submitted</v>
      </c>
      <c r="Q4609" s="1" t="str">
        <f t="shared" si="503"/>
        <v>Valid</v>
      </c>
      <c r="R4609" s="1" t="s">
        <v>70</v>
      </c>
      <c r="S4609" s="4">
        <v>2242900</v>
      </c>
      <c r="T4609" s="1">
        <v>18.61</v>
      </c>
      <c r="U4609" s="1">
        <v>36</v>
      </c>
      <c r="V4609" s="1">
        <v>62302.78</v>
      </c>
      <c r="W4609" s="4">
        <f t="shared" si="504"/>
        <v>3478364.0833333409</v>
      </c>
      <c r="X4609" s="1" t="s">
        <v>85</v>
      </c>
      <c r="Y4609" s="1" t="s">
        <v>86</v>
      </c>
      <c r="Z4609" s="8">
        <v>50071</v>
      </c>
      <c r="AA4609" s="8" t="str">
        <f>TEXT(Table2[[#This Row],[Application_Date]],"yyy")</f>
        <v>2037</v>
      </c>
      <c r="AB4609" s="8" t="str">
        <f>TEXT(Table2[[#This Row],[Application_Date]],"mmmm")</f>
        <v>January</v>
      </c>
      <c r="AC4609" s="1" t="s">
        <v>61</v>
      </c>
      <c r="AD4609" s="1" t="s">
        <v>30</v>
      </c>
      <c r="AE4609" s="1" t="s">
        <v>66</v>
      </c>
    </row>
    <row r="4610" spans="1:31" x14ac:dyDescent="0.25">
      <c r="A4610" s="1" t="s">
        <v>9360</v>
      </c>
      <c r="B4610" s="1" t="str">
        <f>IF(COUNTIF($A$2:A4610,A4610)&gt;1,"Duplicate","Unique")</f>
        <v>Unique</v>
      </c>
      <c r="C4610" s="1" t="s">
        <v>9361</v>
      </c>
      <c r="D4610" s="1" t="s">
        <v>58</v>
      </c>
      <c r="E4610" s="1" t="str">
        <f t="shared" ref="E4610:E4673" si="505">IF(C4610="","Missing","Submitted")</f>
        <v>Submitted</v>
      </c>
      <c r="F4610" s="1" t="s">
        <v>47</v>
      </c>
      <c r="G4610" s="1">
        <v>32</v>
      </c>
      <c r="H4610" s="1" t="s">
        <v>36</v>
      </c>
      <c r="I4610" s="1" t="s">
        <v>25</v>
      </c>
      <c r="J4610" s="1" t="s">
        <v>49</v>
      </c>
      <c r="K4610" s="4">
        <v>626106</v>
      </c>
      <c r="L4610" s="4" t="str">
        <f t="shared" ref="L4610:L4673" si="506">IF(K4610="","Missing","Submitted")</f>
        <v>Submitted</v>
      </c>
      <c r="M4610" s="1">
        <v>733</v>
      </c>
      <c r="N4610" s="1" t="str">
        <f t="shared" ref="N4610:N4673" si="507">IF(M4610&lt;600,"High_risk",IF(M4610&gt;=750,"medium_risk","low_risk"))</f>
        <v>low_risk</v>
      </c>
      <c r="O4610" s="1" t="str">
        <f t="shared" ref="O4610:O4673" si="508">IF(J4611&lt;503,"Poor",IF(J4611&lt;=550,"Fair",IF(J4611&lt;=750,"Good","Excellent")))</f>
        <v>Excellent</v>
      </c>
      <c r="P4610" s="1" t="str">
        <f t="shared" ref="P4610:P4673" si="509">IF(S4610="","Missing","Submitted")</f>
        <v>Submitted</v>
      </c>
      <c r="Q4610" s="1" t="str">
        <f t="shared" ref="Q4610:Q4673" si="510">IF(AND(M4610&gt;=300,M4610&lt;=900),"Valid","Invalid")</f>
        <v>Valid</v>
      </c>
      <c r="R4610" s="1" t="s">
        <v>70</v>
      </c>
      <c r="S4610" s="4">
        <v>4877137</v>
      </c>
      <c r="T4610" s="1">
        <v>14.07</v>
      </c>
      <c r="U4610" s="1">
        <v>60</v>
      </c>
      <c r="V4610" s="1">
        <v>81285.62</v>
      </c>
      <c r="W4610" s="4">
        <f t="shared" ref="W4610:W4673" si="511">PMT(T4610/12,U4610,-S4610)</f>
        <v>5718443.1325000003</v>
      </c>
      <c r="X4610" s="1" t="s">
        <v>39</v>
      </c>
      <c r="Y4610" s="1" t="s">
        <v>40</v>
      </c>
      <c r="Z4610" s="8">
        <v>50072</v>
      </c>
      <c r="AA4610" s="8" t="str">
        <f>TEXT(Table2[[#This Row],[Application_Date]],"yyy")</f>
        <v>2037</v>
      </c>
      <c r="AB4610" s="8" t="str">
        <f>TEXT(Table2[[#This Row],[Application_Date]],"mmmm")</f>
        <v>February</v>
      </c>
      <c r="AC4610" s="1" t="s">
        <v>52</v>
      </c>
      <c r="AD4610" s="1" t="s">
        <v>42</v>
      </c>
      <c r="AE4610" s="1" t="s">
        <v>62</v>
      </c>
    </row>
    <row r="4611" spans="1:31" x14ac:dyDescent="0.25">
      <c r="A4611" s="1" t="s">
        <v>9362</v>
      </c>
      <c r="B4611" s="1" t="str">
        <f>IF(COUNTIF($A$2:A4611,A4611)&gt;1,"Duplicate","Unique")</f>
        <v>Unique</v>
      </c>
      <c r="C4611" s="1" t="s">
        <v>9363</v>
      </c>
      <c r="D4611" s="1" t="s">
        <v>166</v>
      </c>
      <c r="E4611" s="1" t="str">
        <f t="shared" si="505"/>
        <v>Submitted</v>
      </c>
      <c r="F4611" s="1" t="s">
        <v>47</v>
      </c>
      <c r="G4611" s="1">
        <v>52</v>
      </c>
      <c r="H4611" s="1" t="s">
        <v>24</v>
      </c>
      <c r="I4611" s="1" t="s">
        <v>48</v>
      </c>
      <c r="J4611" s="1" t="s">
        <v>26</v>
      </c>
      <c r="K4611" s="4">
        <v>385161</v>
      </c>
      <c r="L4611" s="4" t="str">
        <f t="shared" si="506"/>
        <v>Submitted</v>
      </c>
      <c r="M4611" s="1">
        <v>821</v>
      </c>
      <c r="N4611" s="1" t="str">
        <f t="shared" si="507"/>
        <v>medium_risk</v>
      </c>
      <c r="O4611" s="1" t="str">
        <f t="shared" si="508"/>
        <v>Excellent</v>
      </c>
      <c r="P4611" s="1" t="str">
        <f t="shared" si="509"/>
        <v>Submitted</v>
      </c>
      <c r="Q4611" s="1" t="str">
        <f t="shared" si="510"/>
        <v>Valid</v>
      </c>
      <c r="R4611" s="1" t="s">
        <v>38</v>
      </c>
      <c r="S4611" s="4">
        <v>3597662</v>
      </c>
      <c r="T4611" s="1">
        <v>18.09</v>
      </c>
      <c r="U4611" s="1">
        <v>180</v>
      </c>
      <c r="V4611" s="1">
        <v>19987.009999999998</v>
      </c>
      <c r="W4611" s="4">
        <f t="shared" si="511"/>
        <v>5423475.4649999999</v>
      </c>
      <c r="X4611" s="1" t="s">
        <v>105</v>
      </c>
      <c r="Y4611" s="1" t="s">
        <v>106</v>
      </c>
      <c r="Z4611" s="8">
        <v>50073</v>
      </c>
      <c r="AA4611" s="8" t="str">
        <f>TEXT(Table2[[#This Row],[Application_Date]],"yyy")</f>
        <v>2037</v>
      </c>
      <c r="AB4611" s="8" t="str">
        <f>TEXT(Table2[[#This Row],[Application_Date]],"mmmm")</f>
        <v>February</v>
      </c>
      <c r="AC4611" s="1" t="s">
        <v>41</v>
      </c>
      <c r="AD4611" s="1" t="s">
        <v>30</v>
      </c>
      <c r="AE4611" s="1" t="s">
        <v>62</v>
      </c>
    </row>
    <row r="4612" spans="1:31" x14ac:dyDescent="0.25">
      <c r="A4612" s="1" t="s">
        <v>9364</v>
      </c>
      <c r="B4612" s="1" t="str">
        <f>IF(COUNTIF($A$2:A4612,A4612)&gt;1,"Duplicate","Unique")</f>
        <v>Unique</v>
      </c>
      <c r="C4612" s="1" t="s">
        <v>9365</v>
      </c>
      <c r="D4612" s="1" t="s">
        <v>403</v>
      </c>
      <c r="E4612" s="1" t="str">
        <f t="shared" si="505"/>
        <v>Submitted</v>
      </c>
      <c r="F4612" s="1" t="s">
        <v>47</v>
      </c>
      <c r="G4612" s="1">
        <v>45</v>
      </c>
      <c r="H4612" s="1" t="s">
        <v>36</v>
      </c>
      <c r="I4612" s="1" t="s">
        <v>48</v>
      </c>
      <c r="J4612" s="1" t="s">
        <v>70</v>
      </c>
      <c r="K4612" s="4">
        <v>751166</v>
      </c>
      <c r="L4612" s="4" t="str">
        <f t="shared" si="506"/>
        <v>Submitted</v>
      </c>
      <c r="M4612" s="1">
        <v>417</v>
      </c>
      <c r="N4612" s="1" t="str">
        <f t="shared" si="507"/>
        <v>High_risk</v>
      </c>
      <c r="O4612" s="1" t="str">
        <f t="shared" si="508"/>
        <v>Excellent</v>
      </c>
      <c r="P4612" s="1" t="str">
        <f t="shared" si="509"/>
        <v>Submitted</v>
      </c>
      <c r="Q4612" s="1" t="str">
        <f t="shared" si="510"/>
        <v>Valid</v>
      </c>
      <c r="R4612" s="1" t="s">
        <v>82</v>
      </c>
      <c r="S4612" s="4">
        <v>2370144</v>
      </c>
      <c r="T4612" s="1">
        <v>17.21</v>
      </c>
      <c r="U4612" s="1">
        <v>36</v>
      </c>
      <c r="V4612" s="1">
        <v>65837.33</v>
      </c>
      <c r="W4612" s="4">
        <f t="shared" si="511"/>
        <v>3399181.5200000424</v>
      </c>
      <c r="X4612" s="1" t="s">
        <v>39</v>
      </c>
      <c r="Y4612" s="1" t="s">
        <v>40</v>
      </c>
      <c r="Z4612" s="8">
        <v>50074</v>
      </c>
      <c r="AA4612" s="8" t="str">
        <f>TEXT(Table2[[#This Row],[Application_Date]],"yyy")</f>
        <v>2037</v>
      </c>
      <c r="AB4612" s="8" t="str">
        <f>TEXT(Table2[[#This Row],[Application_Date]],"mmmm")</f>
        <v>February</v>
      </c>
      <c r="AC4612" s="1" t="s">
        <v>61</v>
      </c>
      <c r="AD4612" s="1" t="s">
        <v>42</v>
      </c>
      <c r="AE4612" s="1" t="s">
        <v>31</v>
      </c>
    </row>
    <row r="4613" spans="1:31" x14ac:dyDescent="0.25">
      <c r="A4613" s="1" t="s">
        <v>9366</v>
      </c>
      <c r="B4613" s="1" t="str">
        <f>IF(COUNTIF($A$2:A4613,A4613)&gt;1,"Duplicate","Unique")</f>
        <v>Unique</v>
      </c>
      <c r="C4613" s="1" t="s">
        <v>9367</v>
      </c>
      <c r="D4613" s="1" t="s">
        <v>94</v>
      </c>
      <c r="E4613" s="1" t="str">
        <f t="shared" si="505"/>
        <v>Submitted</v>
      </c>
      <c r="F4613" s="1" t="s">
        <v>35</v>
      </c>
      <c r="G4613" s="1">
        <v>41</v>
      </c>
      <c r="H4613" s="1" t="s">
        <v>24</v>
      </c>
      <c r="I4613" s="1" t="s">
        <v>25</v>
      </c>
      <c r="J4613" s="1" t="s">
        <v>70</v>
      </c>
      <c r="K4613" s="4">
        <v>862774</v>
      </c>
      <c r="L4613" s="4" t="str">
        <f t="shared" si="506"/>
        <v>Submitted</v>
      </c>
      <c r="M4613" s="1">
        <v>708</v>
      </c>
      <c r="N4613" s="1" t="str">
        <f t="shared" si="507"/>
        <v>low_risk</v>
      </c>
      <c r="O4613" s="1" t="str">
        <f t="shared" si="508"/>
        <v>Excellent</v>
      </c>
      <c r="P4613" s="1" t="str">
        <f t="shared" si="509"/>
        <v>Submitted</v>
      </c>
      <c r="Q4613" s="1" t="str">
        <f t="shared" si="510"/>
        <v>Valid</v>
      </c>
      <c r="R4613" s="1" t="s">
        <v>6</v>
      </c>
      <c r="S4613" s="4">
        <v>1078741</v>
      </c>
      <c r="T4613" s="1">
        <v>13.43</v>
      </c>
      <c r="U4613" s="1">
        <v>120</v>
      </c>
      <c r="V4613" s="1">
        <v>8989.51</v>
      </c>
      <c r="W4613" s="4">
        <f t="shared" si="511"/>
        <v>1207290.9691666667</v>
      </c>
      <c r="X4613" s="1" t="s">
        <v>39</v>
      </c>
      <c r="Y4613" s="1" t="s">
        <v>40</v>
      </c>
      <c r="Z4613" s="8">
        <v>50075</v>
      </c>
      <c r="AA4613" s="8" t="str">
        <f>TEXT(Table2[[#This Row],[Application_Date]],"yyy")</f>
        <v>2037</v>
      </c>
      <c r="AB4613" s="8" t="str">
        <f>TEXT(Table2[[#This Row],[Application_Date]],"mmmm")</f>
        <v>February</v>
      </c>
      <c r="AC4613" s="1" t="s">
        <v>61</v>
      </c>
      <c r="AD4613" s="1" t="s">
        <v>42</v>
      </c>
      <c r="AE4613" s="1" t="s">
        <v>31</v>
      </c>
    </row>
    <row r="4614" spans="1:31" x14ac:dyDescent="0.25">
      <c r="A4614" s="1" t="s">
        <v>9368</v>
      </c>
      <c r="B4614" s="1" t="str">
        <f>IF(COUNTIF($A$2:A4614,A4614)&gt;1,"Duplicate","Unique")</f>
        <v>Unique</v>
      </c>
      <c r="C4614" s="1" t="s">
        <v>9369</v>
      </c>
      <c r="D4614" s="1" t="s">
        <v>575</v>
      </c>
      <c r="E4614" s="1" t="str">
        <f t="shared" si="505"/>
        <v>Submitted</v>
      </c>
      <c r="F4614" s="1" t="s">
        <v>47</v>
      </c>
      <c r="G4614" s="1">
        <v>51</v>
      </c>
      <c r="H4614" s="1" t="s">
        <v>36</v>
      </c>
      <c r="I4614" s="1" t="s">
        <v>48</v>
      </c>
      <c r="J4614" s="1" t="s">
        <v>37</v>
      </c>
      <c r="K4614" s="4">
        <v>1344579</v>
      </c>
      <c r="L4614" s="4" t="str">
        <f t="shared" si="506"/>
        <v>Submitted</v>
      </c>
      <c r="M4614" s="1">
        <v>555</v>
      </c>
      <c r="N4614" s="1" t="str">
        <f t="shared" si="507"/>
        <v>High_risk</v>
      </c>
      <c r="O4614" s="1" t="str">
        <f t="shared" si="508"/>
        <v>Excellent</v>
      </c>
      <c r="P4614" s="1" t="str">
        <f t="shared" si="509"/>
        <v>Submitted</v>
      </c>
      <c r="Q4614" s="1" t="str">
        <f t="shared" si="510"/>
        <v>Valid</v>
      </c>
      <c r="R4614" s="1" t="s">
        <v>82</v>
      </c>
      <c r="S4614" s="4">
        <v>3530181</v>
      </c>
      <c r="T4614" s="1">
        <v>13.07</v>
      </c>
      <c r="U4614" s="1">
        <v>24</v>
      </c>
      <c r="V4614" s="1">
        <v>147090.88</v>
      </c>
      <c r="W4614" s="4">
        <f t="shared" si="511"/>
        <v>3844955.5529520684</v>
      </c>
      <c r="X4614" s="1" t="s">
        <v>105</v>
      </c>
      <c r="Y4614" s="1" t="s">
        <v>106</v>
      </c>
      <c r="Z4614" s="8">
        <v>50076</v>
      </c>
      <c r="AA4614" s="8" t="str">
        <f>TEXT(Table2[[#This Row],[Application_Date]],"yyy")</f>
        <v>2037</v>
      </c>
      <c r="AB4614" s="8" t="str">
        <f>TEXT(Table2[[#This Row],[Application_Date]],"mmmm")</f>
        <v>February</v>
      </c>
      <c r="AC4614" s="1" t="s">
        <v>41</v>
      </c>
      <c r="AD4614" s="1" t="s">
        <v>42</v>
      </c>
      <c r="AE4614" s="1" t="s">
        <v>31</v>
      </c>
    </row>
    <row r="4615" spans="1:31" x14ac:dyDescent="0.25">
      <c r="A4615" s="1" t="s">
        <v>9370</v>
      </c>
      <c r="B4615" s="1" t="str">
        <f>IF(COUNTIF($A$2:A4615,A4615)&gt;1,"Duplicate","Unique")</f>
        <v>Unique</v>
      </c>
      <c r="C4615" s="1" t="s">
        <v>9371</v>
      </c>
      <c r="D4615" s="1" t="s">
        <v>151</v>
      </c>
      <c r="E4615" s="1" t="str">
        <f t="shared" si="505"/>
        <v>Submitted</v>
      </c>
      <c r="F4615" s="1" t="s">
        <v>47</v>
      </c>
      <c r="G4615" s="1">
        <v>65</v>
      </c>
      <c r="H4615" s="1" t="s">
        <v>24</v>
      </c>
      <c r="I4615" s="1" t="s">
        <v>48</v>
      </c>
      <c r="J4615" s="1" t="s">
        <v>70</v>
      </c>
      <c r="K4615" s="4">
        <v>1620214</v>
      </c>
      <c r="L4615" s="4" t="str">
        <f t="shared" si="506"/>
        <v>Submitted</v>
      </c>
      <c r="M4615" s="1">
        <v>496</v>
      </c>
      <c r="N4615" s="1" t="str">
        <f t="shared" si="507"/>
        <v>High_risk</v>
      </c>
      <c r="O4615" s="1" t="str">
        <f t="shared" si="508"/>
        <v>Excellent</v>
      </c>
      <c r="P4615" s="1" t="str">
        <f t="shared" si="509"/>
        <v>Submitted</v>
      </c>
      <c r="Q4615" s="1" t="str">
        <f t="shared" si="510"/>
        <v>Valid</v>
      </c>
      <c r="R4615" s="1" t="s">
        <v>38</v>
      </c>
      <c r="S4615" s="4">
        <v>2117820</v>
      </c>
      <c r="T4615" s="1">
        <v>9.99</v>
      </c>
      <c r="U4615" s="1">
        <v>180</v>
      </c>
      <c r="V4615" s="1">
        <v>11765.67</v>
      </c>
      <c r="W4615" s="4">
        <f t="shared" si="511"/>
        <v>1763085.1500000001</v>
      </c>
      <c r="X4615" s="1" t="s">
        <v>125</v>
      </c>
      <c r="Y4615" s="1" t="s">
        <v>96</v>
      </c>
      <c r="Z4615" s="8">
        <v>50077</v>
      </c>
      <c r="AA4615" s="8" t="str">
        <f>TEXT(Table2[[#This Row],[Application_Date]],"yyy")</f>
        <v>2037</v>
      </c>
      <c r="AB4615" s="8" t="str">
        <f>TEXT(Table2[[#This Row],[Application_Date]],"mmmm")</f>
        <v>February</v>
      </c>
      <c r="AC4615" s="1" t="s">
        <v>61</v>
      </c>
      <c r="AD4615" s="1" t="s">
        <v>42</v>
      </c>
      <c r="AE4615" s="1" t="s">
        <v>43</v>
      </c>
    </row>
    <row r="4616" spans="1:31" x14ac:dyDescent="0.25">
      <c r="A4616" s="1" t="s">
        <v>9372</v>
      </c>
      <c r="B4616" s="1" t="str">
        <f>IF(COUNTIF($A$2:A4616,A4616)&gt;1,"Duplicate","Unique")</f>
        <v>Unique</v>
      </c>
      <c r="C4616" s="1" t="s">
        <v>9373</v>
      </c>
      <c r="D4616" s="1" t="s">
        <v>142</v>
      </c>
      <c r="E4616" s="1" t="str">
        <f t="shared" si="505"/>
        <v>Submitted</v>
      </c>
      <c r="F4616" s="1" t="s">
        <v>47</v>
      </c>
      <c r="G4616" s="1">
        <v>28</v>
      </c>
      <c r="H4616" s="1" t="s">
        <v>36</v>
      </c>
      <c r="I4616" s="1" t="s">
        <v>25</v>
      </c>
      <c r="J4616" s="1" t="s">
        <v>26</v>
      </c>
      <c r="K4616" s="4">
        <v>1297894</v>
      </c>
      <c r="L4616" s="4" t="str">
        <f t="shared" si="506"/>
        <v>Submitted</v>
      </c>
      <c r="M4616" s="1">
        <v>387</v>
      </c>
      <c r="N4616" s="1" t="str">
        <f t="shared" si="507"/>
        <v>High_risk</v>
      </c>
      <c r="O4616" s="1" t="str">
        <f t="shared" si="508"/>
        <v>Excellent</v>
      </c>
      <c r="P4616" s="1" t="str">
        <f t="shared" si="509"/>
        <v>Submitted</v>
      </c>
      <c r="Q4616" s="1" t="str">
        <f t="shared" si="510"/>
        <v>Valid</v>
      </c>
      <c r="R4616" s="1" t="s">
        <v>82</v>
      </c>
      <c r="S4616" s="4">
        <v>825879</v>
      </c>
      <c r="T4616" s="1">
        <v>12.5</v>
      </c>
      <c r="U4616" s="1">
        <v>180</v>
      </c>
      <c r="V4616" s="1">
        <v>4588.22</v>
      </c>
      <c r="W4616" s="4">
        <f t="shared" si="511"/>
        <v>860290.62500000012</v>
      </c>
      <c r="X4616" s="1" t="s">
        <v>95</v>
      </c>
      <c r="Y4616" s="1" t="s">
        <v>96</v>
      </c>
      <c r="Z4616" s="8">
        <v>50078</v>
      </c>
      <c r="AA4616" s="8" t="str">
        <f>TEXT(Table2[[#This Row],[Application_Date]],"yyy")</f>
        <v>2037</v>
      </c>
      <c r="AB4616" s="8" t="str">
        <f>TEXT(Table2[[#This Row],[Application_Date]],"mmmm")</f>
        <v>February</v>
      </c>
      <c r="AC4616" s="1" t="s">
        <v>61</v>
      </c>
      <c r="AD4616" s="1" t="s">
        <v>30</v>
      </c>
      <c r="AE4616" s="1" t="s">
        <v>31</v>
      </c>
    </row>
    <row r="4617" spans="1:31" x14ac:dyDescent="0.25">
      <c r="A4617" s="1" t="s">
        <v>9374</v>
      </c>
      <c r="B4617" s="1" t="str">
        <f>IF(COUNTIF($A$2:A4617,A4617)&gt;1,"Duplicate","Unique")</f>
        <v>Unique</v>
      </c>
      <c r="C4617" s="1" t="s">
        <v>9375</v>
      </c>
      <c r="D4617" s="1" t="s">
        <v>234</v>
      </c>
      <c r="E4617" s="1" t="str">
        <f t="shared" si="505"/>
        <v>Submitted</v>
      </c>
      <c r="F4617" s="1" t="s">
        <v>47</v>
      </c>
      <c r="G4617" s="1">
        <v>36</v>
      </c>
      <c r="H4617" s="1" t="s">
        <v>36</v>
      </c>
      <c r="I4617" s="1" t="s">
        <v>48</v>
      </c>
      <c r="J4617" s="1" t="s">
        <v>70</v>
      </c>
      <c r="K4617" s="4">
        <v>2207181</v>
      </c>
      <c r="L4617" s="4" t="str">
        <f t="shared" si="506"/>
        <v>Submitted</v>
      </c>
      <c r="M4617" s="1">
        <v>803</v>
      </c>
      <c r="N4617" s="1" t="str">
        <f t="shared" si="507"/>
        <v>medium_risk</v>
      </c>
      <c r="O4617" s="1" t="str">
        <f t="shared" si="508"/>
        <v>Excellent</v>
      </c>
      <c r="P4617" s="1" t="str">
        <f t="shared" si="509"/>
        <v>Submitted</v>
      </c>
      <c r="Q4617" s="1" t="str">
        <f t="shared" si="510"/>
        <v>Valid</v>
      </c>
      <c r="R4617" s="1" t="s">
        <v>38</v>
      </c>
      <c r="S4617" s="4">
        <v>2982803</v>
      </c>
      <c r="T4617" s="1">
        <v>13.31</v>
      </c>
      <c r="U4617" s="1">
        <v>120</v>
      </c>
      <c r="V4617" s="1">
        <v>24856.69</v>
      </c>
      <c r="W4617" s="4">
        <f t="shared" si="511"/>
        <v>3308425.6608333332</v>
      </c>
      <c r="X4617" s="1" t="s">
        <v>105</v>
      </c>
      <c r="Y4617" s="1" t="s">
        <v>106</v>
      </c>
      <c r="Z4617" s="8">
        <v>50079</v>
      </c>
      <c r="AA4617" s="8" t="str">
        <f>TEXT(Table2[[#This Row],[Application_Date]],"yyy")</f>
        <v>2037</v>
      </c>
      <c r="AB4617" s="8" t="str">
        <f>TEXT(Table2[[#This Row],[Application_Date]],"mmmm")</f>
        <v>February</v>
      </c>
      <c r="AC4617" s="1" t="s">
        <v>61</v>
      </c>
      <c r="AD4617" s="1" t="s">
        <v>42</v>
      </c>
      <c r="AE4617" s="1" t="s">
        <v>66</v>
      </c>
    </row>
    <row r="4618" spans="1:31" x14ac:dyDescent="0.25">
      <c r="A4618" s="1" t="s">
        <v>9376</v>
      </c>
      <c r="B4618" s="1" t="str">
        <f>IF(COUNTIF($A$2:A4618,A4618)&gt;1,"Duplicate","Unique")</f>
        <v>Unique</v>
      </c>
      <c r="C4618" s="1" t="s">
        <v>9377</v>
      </c>
      <c r="D4618" s="1" t="s">
        <v>489</v>
      </c>
      <c r="E4618" s="1" t="str">
        <f t="shared" si="505"/>
        <v>Submitted</v>
      </c>
      <c r="F4618" s="1" t="s">
        <v>35</v>
      </c>
      <c r="G4618" s="1">
        <v>62</v>
      </c>
      <c r="H4618" s="1" t="s">
        <v>24</v>
      </c>
      <c r="I4618" s="1" t="s">
        <v>25</v>
      </c>
      <c r="J4618" s="1" t="s">
        <v>70</v>
      </c>
      <c r="K4618" s="4">
        <v>1954206</v>
      </c>
      <c r="L4618" s="4" t="str">
        <f t="shared" si="506"/>
        <v>Submitted</v>
      </c>
      <c r="M4618" s="1">
        <v>730</v>
      </c>
      <c r="N4618" s="1" t="str">
        <f t="shared" si="507"/>
        <v>low_risk</v>
      </c>
      <c r="O4618" s="1" t="str">
        <f t="shared" si="508"/>
        <v>Excellent</v>
      </c>
      <c r="P4618" s="1" t="str">
        <f t="shared" si="509"/>
        <v>Submitted</v>
      </c>
      <c r="Q4618" s="1" t="str">
        <f t="shared" si="510"/>
        <v>Valid</v>
      </c>
      <c r="R4618" s="1" t="s">
        <v>27</v>
      </c>
      <c r="S4618" s="4">
        <v>3902480</v>
      </c>
      <c r="T4618" s="1">
        <v>17.64</v>
      </c>
      <c r="U4618" s="1">
        <v>120</v>
      </c>
      <c r="V4618" s="1">
        <v>32520.67</v>
      </c>
      <c r="W4618" s="4">
        <f t="shared" si="511"/>
        <v>5736645.5999999996</v>
      </c>
      <c r="X4618" s="1" t="s">
        <v>59</v>
      </c>
      <c r="Y4618" s="1" t="s">
        <v>60</v>
      </c>
      <c r="Z4618" s="8">
        <v>50080</v>
      </c>
      <c r="AA4618" s="8" t="str">
        <f>TEXT(Table2[[#This Row],[Application_Date]],"yyy")</f>
        <v>2037</v>
      </c>
      <c r="AB4618" s="8" t="str">
        <f>TEXT(Table2[[#This Row],[Application_Date]],"mmmm")</f>
        <v>February</v>
      </c>
      <c r="AC4618" s="1" t="s">
        <v>61</v>
      </c>
      <c r="AD4618" s="1" t="s">
        <v>42</v>
      </c>
      <c r="AE4618" s="1" t="s">
        <v>43</v>
      </c>
    </row>
    <row r="4619" spans="1:31" x14ac:dyDescent="0.25">
      <c r="A4619" s="1" t="s">
        <v>9378</v>
      </c>
      <c r="B4619" s="1" t="str">
        <f>IF(COUNTIF($A$2:A4619,A4619)&gt;1,"Duplicate","Unique")</f>
        <v>Unique</v>
      </c>
      <c r="C4619" s="1" t="s">
        <v>9379</v>
      </c>
      <c r="D4619" s="1">
        <v>0</v>
      </c>
      <c r="E4619" s="1" t="str">
        <f t="shared" si="505"/>
        <v>Submitted</v>
      </c>
      <c r="F4619" s="1" t="s">
        <v>35</v>
      </c>
      <c r="G4619" s="1">
        <v>56</v>
      </c>
      <c r="H4619" s="1" t="s">
        <v>36</v>
      </c>
      <c r="I4619" s="1" t="s">
        <v>48</v>
      </c>
      <c r="J4619" s="1" t="s">
        <v>26</v>
      </c>
      <c r="K4619" s="4">
        <v>1142136</v>
      </c>
      <c r="L4619" s="4" t="str">
        <f t="shared" si="506"/>
        <v>Submitted</v>
      </c>
      <c r="M4619" s="1">
        <v>594</v>
      </c>
      <c r="N4619" s="1" t="str">
        <f t="shared" si="507"/>
        <v>High_risk</v>
      </c>
      <c r="O4619" s="1" t="str">
        <f t="shared" si="508"/>
        <v>Excellent</v>
      </c>
      <c r="P4619" s="1" t="str">
        <f t="shared" si="509"/>
        <v>Submitted</v>
      </c>
      <c r="Q4619" s="1" t="str">
        <f t="shared" si="510"/>
        <v>Valid</v>
      </c>
      <c r="R4619" s="1" t="s">
        <v>82</v>
      </c>
      <c r="S4619" s="4">
        <v>2179315</v>
      </c>
      <c r="T4619" s="1">
        <v>11.72</v>
      </c>
      <c r="U4619" s="1">
        <v>60</v>
      </c>
      <c r="V4619" s="1">
        <v>36321.919999999998</v>
      </c>
      <c r="W4619" s="4">
        <f t="shared" si="511"/>
        <v>2128464.3166666669</v>
      </c>
      <c r="X4619" s="1" t="s">
        <v>105</v>
      </c>
      <c r="Y4619" s="1" t="s">
        <v>106</v>
      </c>
      <c r="Z4619" s="8">
        <v>50081</v>
      </c>
      <c r="AA4619" s="8" t="str">
        <f>TEXT(Table2[[#This Row],[Application_Date]],"yyy")</f>
        <v>2037</v>
      </c>
      <c r="AB4619" s="8" t="str">
        <f>TEXT(Table2[[#This Row],[Application_Date]],"mmmm")</f>
        <v>February</v>
      </c>
      <c r="AC4619" s="1" t="s">
        <v>52</v>
      </c>
      <c r="AD4619" s="1" t="s">
        <v>30</v>
      </c>
      <c r="AE4619" s="1" t="s">
        <v>43</v>
      </c>
    </row>
    <row r="4620" spans="1:31" x14ac:dyDescent="0.25">
      <c r="A4620" s="1" t="s">
        <v>9380</v>
      </c>
      <c r="B4620" s="1" t="str">
        <f>IF(COUNTIF($A$2:A4620,A4620)&gt;1,"Duplicate","Unique")</f>
        <v>Unique</v>
      </c>
      <c r="C4620" s="1" t="s">
        <v>9381</v>
      </c>
      <c r="D4620" s="1" t="s">
        <v>314</v>
      </c>
      <c r="E4620" s="1" t="str">
        <f t="shared" si="505"/>
        <v>Submitted</v>
      </c>
      <c r="F4620" s="1" t="s">
        <v>47</v>
      </c>
      <c r="G4620" s="1">
        <v>40</v>
      </c>
      <c r="H4620" s="1" t="s">
        <v>24</v>
      </c>
      <c r="I4620" s="1" t="s">
        <v>48</v>
      </c>
      <c r="J4620" s="1" t="s">
        <v>70</v>
      </c>
      <c r="K4620" s="4">
        <v>2182737</v>
      </c>
      <c r="L4620" s="4" t="str">
        <f t="shared" si="506"/>
        <v>Submitted</v>
      </c>
      <c r="M4620" s="1">
        <v>302</v>
      </c>
      <c r="N4620" s="1" t="str">
        <f t="shared" si="507"/>
        <v>High_risk</v>
      </c>
      <c r="O4620" s="1" t="str">
        <f t="shared" si="508"/>
        <v>Excellent</v>
      </c>
      <c r="P4620" s="1" t="str">
        <f t="shared" si="509"/>
        <v>Submitted</v>
      </c>
      <c r="Q4620" s="1" t="str">
        <f t="shared" si="510"/>
        <v>Valid</v>
      </c>
      <c r="R4620" s="1" t="s">
        <v>38</v>
      </c>
      <c r="S4620" s="4">
        <v>2798525</v>
      </c>
      <c r="T4620" s="1">
        <v>13.69</v>
      </c>
      <c r="U4620" s="1">
        <v>36</v>
      </c>
      <c r="V4620" s="1">
        <v>77736.81</v>
      </c>
      <c r="W4620" s="4">
        <f t="shared" si="511"/>
        <v>3192650.6041706773</v>
      </c>
      <c r="X4620" s="1" t="s">
        <v>59</v>
      </c>
      <c r="Y4620" s="1" t="s">
        <v>60</v>
      </c>
      <c r="Z4620" s="8">
        <v>50082</v>
      </c>
      <c r="AA4620" s="8" t="str">
        <f>TEXT(Table2[[#This Row],[Application_Date]],"yyy")</f>
        <v>2037</v>
      </c>
      <c r="AB4620" s="8" t="str">
        <f>TEXT(Table2[[#This Row],[Application_Date]],"mmmm")</f>
        <v>February</v>
      </c>
      <c r="AC4620" s="1" t="s">
        <v>52</v>
      </c>
      <c r="AD4620" s="1" t="s">
        <v>30</v>
      </c>
      <c r="AE4620" s="1" t="s">
        <v>43</v>
      </c>
    </row>
    <row r="4621" spans="1:31" x14ac:dyDescent="0.25">
      <c r="A4621" s="1" t="s">
        <v>9382</v>
      </c>
      <c r="B4621" s="1" t="str">
        <f>IF(COUNTIF($A$2:A4621,A4621)&gt;1,"Duplicate","Unique")</f>
        <v>Unique</v>
      </c>
      <c r="C4621" s="1" t="s">
        <v>9383</v>
      </c>
      <c r="D4621" s="1" t="s">
        <v>575</v>
      </c>
      <c r="E4621" s="1" t="str">
        <f t="shared" si="505"/>
        <v>Submitted</v>
      </c>
      <c r="F4621" s="1" t="s">
        <v>35</v>
      </c>
      <c r="G4621" s="1">
        <v>45</v>
      </c>
      <c r="H4621" s="1" t="s">
        <v>24</v>
      </c>
      <c r="I4621" s="1" t="s">
        <v>25</v>
      </c>
      <c r="J4621" s="1" t="s">
        <v>37</v>
      </c>
      <c r="K4621" s="4">
        <v>1418778</v>
      </c>
      <c r="L4621" s="4" t="str">
        <f t="shared" si="506"/>
        <v>Submitted</v>
      </c>
      <c r="M4621" s="1">
        <v>480</v>
      </c>
      <c r="N4621" s="1" t="str">
        <f t="shared" si="507"/>
        <v>High_risk</v>
      </c>
      <c r="O4621" s="1" t="str">
        <f t="shared" si="508"/>
        <v>Excellent</v>
      </c>
      <c r="P4621" s="1" t="str">
        <f t="shared" si="509"/>
        <v>Submitted</v>
      </c>
      <c r="Q4621" s="1" t="str">
        <f t="shared" si="510"/>
        <v>Valid</v>
      </c>
      <c r="R4621" s="1" t="s">
        <v>6</v>
      </c>
      <c r="S4621" s="4">
        <v>4386536</v>
      </c>
      <c r="T4621" s="1">
        <v>7.46</v>
      </c>
      <c r="U4621" s="1">
        <v>120</v>
      </c>
      <c r="V4621" s="1">
        <v>36554.47</v>
      </c>
      <c r="W4621" s="4">
        <f t="shared" si="511"/>
        <v>2726963.2133333334</v>
      </c>
      <c r="X4621" s="1" t="s">
        <v>105</v>
      </c>
      <c r="Y4621" s="1" t="s">
        <v>106</v>
      </c>
      <c r="Z4621" s="8">
        <v>50083</v>
      </c>
      <c r="AA4621" s="8" t="str">
        <f>TEXT(Table2[[#This Row],[Application_Date]],"yyy")</f>
        <v>2037</v>
      </c>
      <c r="AB4621" s="8" t="str">
        <f>TEXT(Table2[[#This Row],[Application_Date]],"mmmm")</f>
        <v>February</v>
      </c>
      <c r="AC4621" s="1" t="s">
        <v>61</v>
      </c>
      <c r="AD4621" s="1" t="s">
        <v>42</v>
      </c>
      <c r="AE4621" s="1" t="s">
        <v>31</v>
      </c>
    </row>
    <row r="4622" spans="1:31" x14ac:dyDescent="0.25">
      <c r="A4622" s="1" t="s">
        <v>9384</v>
      </c>
      <c r="B4622" s="1" t="str">
        <f>IF(COUNTIF($A$2:A4622,A4622)&gt;1,"Duplicate","Unique")</f>
        <v>Unique</v>
      </c>
      <c r="C4622" s="1" t="s">
        <v>9385</v>
      </c>
      <c r="D4622" s="1" t="s">
        <v>81</v>
      </c>
      <c r="E4622" s="1" t="str">
        <f t="shared" si="505"/>
        <v>Submitted</v>
      </c>
      <c r="F4622" s="1" t="s">
        <v>35</v>
      </c>
      <c r="G4622" s="1">
        <v>43</v>
      </c>
      <c r="H4622" s="1" t="s">
        <v>24</v>
      </c>
      <c r="I4622" s="1" t="s">
        <v>25</v>
      </c>
      <c r="J4622" s="1" t="s">
        <v>26</v>
      </c>
      <c r="K4622" s="4">
        <v>1846892</v>
      </c>
      <c r="L4622" s="4" t="str">
        <f t="shared" si="506"/>
        <v>Submitted</v>
      </c>
      <c r="M4622" s="1">
        <v>569</v>
      </c>
      <c r="N4622" s="1" t="str">
        <f t="shared" si="507"/>
        <v>High_risk</v>
      </c>
      <c r="O4622" s="1" t="str">
        <f t="shared" si="508"/>
        <v>Excellent</v>
      </c>
      <c r="P4622" s="1" t="str">
        <f t="shared" si="509"/>
        <v>Submitted</v>
      </c>
      <c r="Q4622" s="1" t="str">
        <f t="shared" si="510"/>
        <v>Valid</v>
      </c>
      <c r="R4622" s="1" t="s">
        <v>6</v>
      </c>
      <c r="S4622" s="4">
        <v>1561158</v>
      </c>
      <c r="T4622" s="1">
        <v>11.5</v>
      </c>
      <c r="U4622" s="1">
        <v>120</v>
      </c>
      <c r="V4622" s="1">
        <v>13009.65</v>
      </c>
      <c r="W4622" s="4">
        <f t="shared" si="511"/>
        <v>1496109.75</v>
      </c>
      <c r="X4622" s="1" t="s">
        <v>39</v>
      </c>
      <c r="Y4622" s="1" t="s">
        <v>40</v>
      </c>
      <c r="Z4622" s="8">
        <v>50084</v>
      </c>
      <c r="AA4622" s="8" t="str">
        <f>TEXT(Table2[[#This Row],[Application_Date]],"yyy")</f>
        <v>2037</v>
      </c>
      <c r="AB4622" s="8" t="str">
        <f>TEXT(Table2[[#This Row],[Application_Date]],"mmmm")</f>
        <v>February</v>
      </c>
      <c r="AC4622" s="1" t="s">
        <v>52</v>
      </c>
      <c r="AD4622" s="1" t="s">
        <v>30</v>
      </c>
      <c r="AE4622" s="1" t="s">
        <v>31</v>
      </c>
    </row>
    <row r="4623" spans="1:31" x14ac:dyDescent="0.25">
      <c r="A4623" s="1" t="s">
        <v>9386</v>
      </c>
      <c r="B4623" s="1" t="str">
        <f>IF(COUNTIF($A$2:A4623,A4623)&gt;1,"Duplicate","Unique")</f>
        <v>Unique</v>
      </c>
      <c r="C4623" s="1" t="s">
        <v>9387</v>
      </c>
      <c r="D4623" s="1" t="s">
        <v>284</v>
      </c>
      <c r="E4623" s="1" t="str">
        <f t="shared" si="505"/>
        <v>Submitted</v>
      </c>
      <c r="F4623" s="1" t="s">
        <v>35</v>
      </c>
      <c r="G4623" s="1">
        <v>63</v>
      </c>
      <c r="H4623" s="1" t="s">
        <v>36</v>
      </c>
      <c r="I4623" s="1" t="s">
        <v>25</v>
      </c>
      <c r="J4623" s="1" t="s">
        <v>37</v>
      </c>
      <c r="K4623" s="4">
        <v>892680</v>
      </c>
      <c r="L4623" s="4" t="str">
        <f t="shared" si="506"/>
        <v>Submitted</v>
      </c>
      <c r="M4623" s="1">
        <v>386</v>
      </c>
      <c r="N4623" s="1" t="str">
        <f t="shared" si="507"/>
        <v>High_risk</v>
      </c>
      <c r="O4623" s="1" t="str">
        <f t="shared" si="508"/>
        <v>Excellent</v>
      </c>
      <c r="P4623" s="1" t="str">
        <f t="shared" si="509"/>
        <v>Submitted</v>
      </c>
      <c r="Q4623" s="1" t="str">
        <f t="shared" si="510"/>
        <v>Valid</v>
      </c>
      <c r="R4623" s="1" t="s">
        <v>6</v>
      </c>
      <c r="S4623" s="4">
        <v>4933813</v>
      </c>
      <c r="T4623" s="1">
        <v>12.61</v>
      </c>
      <c r="U4623" s="1">
        <v>36</v>
      </c>
      <c r="V4623" s="1">
        <v>137050.35999999999</v>
      </c>
      <c r="W4623" s="4">
        <f t="shared" si="511"/>
        <v>5184615.1608638978</v>
      </c>
      <c r="X4623" s="1" t="s">
        <v>28</v>
      </c>
      <c r="Y4623" s="1" t="s">
        <v>29</v>
      </c>
      <c r="Z4623" s="8">
        <v>50085</v>
      </c>
      <c r="AA4623" s="8" t="str">
        <f>TEXT(Table2[[#This Row],[Application_Date]],"yyy")</f>
        <v>2037</v>
      </c>
      <c r="AB4623" s="8" t="str">
        <f>TEXT(Table2[[#This Row],[Application_Date]],"mmmm")</f>
        <v>February</v>
      </c>
      <c r="AC4623" s="1" t="s">
        <v>61</v>
      </c>
      <c r="AD4623" s="1" t="s">
        <v>42</v>
      </c>
      <c r="AE4623" s="1" t="s">
        <v>43</v>
      </c>
    </row>
    <row r="4624" spans="1:31" x14ac:dyDescent="0.25">
      <c r="A4624" s="1" t="s">
        <v>9388</v>
      </c>
      <c r="B4624" s="1" t="str">
        <f>IF(COUNTIF($A$2:A4624,A4624)&gt;1,"Duplicate","Unique")</f>
        <v>Unique</v>
      </c>
      <c r="C4624" s="1" t="s">
        <v>9389</v>
      </c>
      <c r="D4624" s="1" t="s">
        <v>229</v>
      </c>
      <c r="E4624" s="1" t="str">
        <f t="shared" si="505"/>
        <v>Submitted</v>
      </c>
      <c r="F4624" s="1" t="s">
        <v>35</v>
      </c>
      <c r="G4624" s="1">
        <v>19</v>
      </c>
      <c r="H4624" s="1" t="s">
        <v>36</v>
      </c>
      <c r="I4624" s="1" t="s">
        <v>25</v>
      </c>
      <c r="J4624" s="1" t="s">
        <v>49</v>
      </c>
      <c r="K4624" s="4">
        <v>1577062</v>
      </c>
      <c r="L4624" s="4" t="str">
        <f t="shared" si="506"/>
        <v>Submitted</v>
      </c>
      <c r="M4624" s="1">
        <v>617</v>
      </c>
      <c r="N4624" s="1" t="str">
        <f t="shared" si="507"/>
        <v>low_risk</v>
      </c>
      <c r="O4624" s="1" t="str">
        <f t="shared" si="508"/>
        <v>Excellent</v>
      </c>
      <c r="P4624" s="1" t="str">
        <f t="shared" si="509"/>
        <v>Submitted</v>
      </c>
      <c r="Q4624" s="1" t="str">
        <f t="shared" si="510"/>
        <v>Valid</v>
      </c>
      <c r="R4624" s="1" t="s">
        <v>70</v>
      </c>
      <c r="S4624" s="4">
        <v>554166</v>
      </c>
      <c r="T4624" s="1">
        <v>10.81</v>
      </c>
      <c r="U4624" s="1">
        <v>24</v>
      </c>
      <c r="V4624" s="1">
        <v>23090.25</v>
      </c>
      <c r="W4624" s="4">
        <f t="shared" si="511"/>
        <v>499211.30583875405</v>
      </c>
      <c r="X4624" s="1" t="s">
        <v>50</v>
      </c>
      <c r="Y4624" s="1" t="s">
        <v>51</v>
      </c>
      <c r="Z4624" s="8">
        <v>50086</v>
      </c>
      <c r="AA4624" s="8" t="str">
        <f>TEXT(Table2[[#This Row],[Application_Date]],"yyy")</f>
        <v>2037</v>
      </c>
      <c r="AB4624" s="8" t="str">
        <f>TEXT(Table2[[#This Row],[Application_Date]],"mmmm")</f>
        <v>February</v>
      </c>
      <c r="AC4624" s="1" t="s">
        <v>61</v>
      </c>
      <c r="AD4624" s="1" t="s">
        <v>42</v>
      </c>
      <c r="AE4624" s="1" t="s">
        <v>31</v>
      </c>
    </row>
    <row r="4625" spans="1:31" x14ac:dyDescent="0.25">
      <c r="A4625" s="1" t="s">
        <v>9390</v>
      </c>
      <c r="B4625" s="1" t="str">
        <f>IF(COUNTIF($A$2:A4625,A4625)&gt;1,"Duplicate","Unique")</f>
        <v>Unique</v>
      </c>
      <c r="C4625" s="1" t="s">
        <v>9391</v>
      </c>
      <c r="D4625" s="1" t="s">
        <v>328</v>
      </c>
      <c r="E4625" s="1" t="str">
        <f t="shared" si="505"/>
        <v>Submitted</v>
      </c>
      <c r="F4625" s="1" t="s">
        <v>47</v>
      </c>
      <c r="G4625" s="1">
        <v>23</v>
      </c>
      <c r="H4625" s="1" t="s">
        <v>36</v>
      </c>
      <c r="I4625" s="1" t="s">
        <v>25</v>
      </c>
      <c r="J4625" s="1" t="s">
        <v>26</v>
      </c>
      <c r="K4625" s="4">
        <v>2312780</v>
      </c>
      <c r="L4625" s="4" t="str">
        <f t="shared" si="506"/>
        <v>Submitted</v>
      </c>
      <c r="M4625" s="1">
        <v>529</v>
      </c>
      <c r="N4625" s="1" t="str">
        <f t="shared" si="507"/>
        <v>High_risk</v>
      </c>
      <c r="O4625" s="1" t="str">
        <f t="shared" si="508"/>
        <v>Excellent</v>
      </c>
      <c r="P4625" s="1" t="str">
        <f t="shared" si="509"/>
        <v>Submitted</v>
      </c>
      <c r="Q4625" s="1" t="str">
        <f t="shared" si="510"/>
        <v>Valid</v>
      </c>
      <c r="R4625" s="1" t="s">
        <v>6</v>
      </c>
      <c r="S4625" s="4">
        <v>4565247</v>
      </c>
      <c r="T4625" s="1">
        <v>9.74</v>
      </c>
      <c r="U4625" s="1">
        <v>60</v>
      </c>
      <c r="V4625" s="1">
        <v>76087.45</v>
      </c>
      <c r="W4625" s="4">
        <f t="shared" si="511"/>
        <v>3705458.8150000013</v>
      </c>
      <c r="X4625" s="1" t="s">
        <v>39</v>
      </c>
      <c r="Y4625" s="1" t="s">
        <v>40</v>
      </c>
      <c r="Z4625" s="8">
        <v>50087</v>
      </c>
      <c r="AA4625" s="8" t="str">
        <f>TEXT(Table2[[#This Row],[Application_Date]],"yyy")</f>
        <v>2037</v>
      </c>
      <c r="AB4625" s="8" t="str">
        <f>TEXT(Table2[[#This Row],[Application_Date]],"mmmm")</f>
        <v>February</v>
      </c>
      <c r="AC4625" s="1" t="s">
        <v>61</v>
      </c>
      <c r="AD4625" s="1" t="s">
        <v>42</v>
      </c>
      <c r="AE4625" s="1" t="s">
        <v>31</v>
      </c>
    </row>
    <row r="4626" spans="1:31" x14ac:dyDescent="0.25">
      <c r="A4626" s="1" t="s">
        <v>9392</v>
      </c>
      <c r="B4626" s="1" t="str">
        <f>IF(COUNTIF($A$2:A4626,A4626)&gt;1,"Duplicate","Unique")</f>
        <v>Unique</v>
      </c>
      <c r="C4626" s="1" t="s">
        <v>9393</v>
      </c>
      <c r="D4626" s="1" t="s">
        <v>145</v>
      </c>
      <c r="E4626" s="1" t="str">
        <f t="shared" si="505"/>
        <v>Submitted</v>
      </c>
      <c r="F4626" s="1" t="s">
        <v>35</v>
      </c>
      <c r="G4626" s="1">
        <v>45</v>
      </c>
      <c r="H4626" s="1" t="s">
        <v>36</v>
      </c>
      <c r="I4626" s="1" t="s">
        <v>48</v>
      </c>
      <c r="J4626" s="1" t="s">
        <v>70</v>
      </c>
      <c r="K4626" s="4">
        <v>1098865</v>
      </c>
      <c r="L4626" s="4" t="str">
        <f t="shared" si="506"/>
        <v>Submitted</v>
      </c>
      <c r="M4626" s="1">
        <v>481</v>
      </c>
      <c r="N4626" s="1" t="str">
        <f t="shared" si="507"/>
        <v>High_risk</v>
      </c>
      <c r="O4626" s="1" t="str">
        <f t="shared" si="508"/>
        <v>Excellent</v>
      </c>
      <c r="P4626" s="1" t="str">
        <f t="shared" si="509"/>
        <v>Submitted</v>
      </c>
      <c r="Q4626" s="1" t="str">
        <f t="shared" si="510"/>
        <v>Valid</v>
      </c>
      <c r="R4626" s="1" t="s">
        <v>27</v>
      </c>
      <c r="S4626" s="4">
        <v>455968</v>
      </c>
      <c r="T4626" s="1">
        <v>8.16</v>
      </c>
      <c r="U4626" s="1">
        <v>120</v>
      </c>
      <c r="V4626" s="1">
        <v>3799.73</v>
      </c>
      <c r="W4626" s="4">
        <f t="shared" si="511"/>
        <v>310058.24000000005</v>
      </c>
      <c r="X4626" s="1" t="s">
        <v>1384</v>
      </c>
      <c r="Y4626" s="1" t="s">
        <v>51</v>
      </c>
      <c r="Z4626" s="8">
        <v>50088</v>
      </c>
      <c r="AA4626" s="8" t="str">
        <f>TEXT(Table2[[#This Row],[Application_Date]],"yyy")</f>
        <v>2037</v>
      </c>
      <c r="AB4626" s="8" t="str">
        <f>TEXT(Table2[[#This Row],[Application_Date]],"mmmm")</f>
        <v>February</v>
      </c>
      <c r="AC4626" s="1" t="s">
        <v>41</v>
      </c>
      <c r="AD4626" s="1" t="s">
        <v>42</v>
      </c>
      <c r="AE4626" s="1" t="s">
        <v>66</v>
      </c>
    </row>
    <row r="4627" spans="1:31" x14ac:dyDescent="0.25">
      <c r="A4627" s="1" t="s">
        <v>9394</v>
      </c>
      <c r="B4627" s="1" t="str">
        <f>IF(COUNTIF($A$2:A4627,A4627)&gt;1,"Duplicate","Unique")</f>
        <v>Unique</v>
      </c>
      <c r="C4627" s="1" t="s">
        <v>9395</v>
      </c>
      <c r="D4627" s="1" t="s">
        <v>180</v>
      </c>
      <c r="E4627" s="1" t="str">
        <f t="shared" si="505"/>
        <v>Submitted</v>
      </c>
      <c r="F4627" s="1" t="s">
        <v>47</v>
      </c>
      <c r="G4627" s="1">
        <v>51</v>
      </c>
      <c r="H4627" s="1" t="s">
        <v>36</v>
      </c>
      <c r="I4627" s="1" t="s">
        <v>25</v>
      </c>
      <c r="J4627" s="1" t="s">
        <v>70</v>
      </c>
      <c r="K4627" s="4">
        <v>2035985</v>
      </c>
      <c r="L4627" s="4" t="str">
        <f t="shared" si="506"/>
        <v>Submitted</v>
      </c>
      <c r="M4627" s="1">
        <v>433</v>
      </c>
      <c r="N4627" s="1" t="str">
        <f t="shared" si="507"/>
        <v>High_risk</v>
      </c>
      <c r="O4627" s="1" t="str">
        <f t="shared" si="508"/>
        <v>Excellent</v>
      </c>
      <c r="P4627" s="1" t="str">
        <f t="shared" si="509"/>
        <v>Submitted</v>
      </c>
      <c r="Q4627" s="1" t="str">
        <f t="shared" si="510"/>
        <v>Valid</v>
      </c>
      <c r="R4627" s="1" t="s">
        <v>38</v>
      </c>
      <c r="S4627" s="4">
        <v>156763</v>
      </c>
      <c r="T4627" s="1">
        <v>17.47</v>
      </c>
      <c r="U4627" s="1">
        <v>120</v>
      </c>
      <c r="V4627" s="1">
        <v>1306.3599999999999</v>
      </c>
      <c r="W4627" s="4">
        <f t="shared" si="511"/>
        <v>228220.80083333334</v>
      </c>
      <c r="X4627" s="1" t="s">
        <v>95</v>
      </c>
      <c r="Y4627" s="1" t="s">
        <v>96</v>
      </c>
      <c r="Z4627" s="8">
        <v>50089</v>
      </c>
      <c r="AA4627" s="8" t="str">
        <f>TEXT(Table2[[#This Row],[Application_Date]],"yyy")</f>
        <v>2037</v>
      </c>
      <c r="AB4627" s="8" t="str">
        <f>TEXT(Table2[[#This Row],[Application_Date]],"mmmm")</f>
        <v>February</v>
      </c>
      <c r="AC4627" s="1" t="s">
        <v>52</v>
      </c>
      <c r="AD4627" s="1" t="s">
        <v>30</v>
      </c>
      <c r="AE4627" s="1" t="s">
        <v>66</v>
      </c>
    </row>
    <row r="4628" spans="1:31" x14ac:dyDescent="0.25">
      <c r="A4628" s="1" t="s">
        <v>9396</v>
      </c>
      <c r="B4628" s="1" t="str">
        <f>IF(COUNTIF($A$2:A4628,A4628)&gt;1,"Duplicate","Unique")</f>
        <v>Unique</v>
      </c>
      <c r="C4628" s="1" t="s">
        <v>9397</v>
      </c>
      <c r="D4628" s="1" t="s">
        <v>284</v>
      </c>
      <c r="E4628" s="1" t="str">
        <f t="shared" si="505"/>
        <v>Submitted</v>
      </c>
      <c r="F4628" s="1" t="s">
        <v>47</v>
      </c>
      <c r="G4628" s="1">
        <v>30</v>
      </c>
      <c r="H4628" s="1" t="s">
        <v>36</v>
      </c>
      <c r="I4628" s="1" t="s">
        <v>48</v>
      </c>
      <c r="J4628" s="1" t="s">
        <v>70</v>
      </c>
      <c r="K4628" s="4">
        <v>1742102</v>
      </c>
      <c r="L4628" s="4" t="str">
        <f t="shared" si="506"/>
        <v>Submitted</v>
      </c>
      <c r="M4628" s="1">
        <v>304</v>
      </c>
      <c r="N4628" s="1" t="str">
        <f t="shared" si="507"/>
        <v>High_risk</v>
      </c>
      <c r="O4628" s="1" t="str">
        <f t="shared" si="508"/>
        <v>Excellent</v>
      </c>
      <c r="P4628" s="1" t="str">
        <f t="shared" si="509"/>
        <v>Submitted</v>
      </c>
      <c r="Q4628" s="1" t="str">
        <f t="shared" si="510"/>
        <v>Valid</v>
      </c>
      <c r="R4628" s="1" t="s">
        <v>82</v>
      </c>
      <c r="S4628" s="4">
        <v>388763</v>
      </c>
      <c r="T4628" s="1">
        <v>15.84</v>
      </c>
      <c r="U4628" s="1">
        <v>60</v>
      </c>
      <c r="V4628" s="1">
        <v>6479.38</v>
      </c>
      <c r="W4628" s="4">
        <f t="shared" si="511"/>
        <v>513167.16000000003</v>
      </c>
      <c r="X4628" s="1" t="s">
        <v>85</v>
      </c>
      <c r="Y4628" s="1" t="s">
        <v>86</v>
      </c>
      <c r="Z4628" s="8">
        <v>50090</v>
      </c>
      <c r="AA4628" s="8" t="str">
        <f>TEXT(Table2[[#This Row],[Application_Date]],"yyy")</f>
        <v>2037</v>
      </c>
      <c r="AB4628" s="8" t="str">
        <f>TEXT(Table2[[#This Row],[Application_Date]],"mmmm")</f>
        <v>February</v>
      </c>
      <c r="AC4628" s="1" t="s">
        <v>61</v>
      </c>
      <c r="AD4628" s="1" t="s">
        <v>30</v>
      </c>
      <c r="AE4628" s="1" t="s">
        <v>62</v>
      </c>
    </row>
    <row r="4629" spans="1:31" x14ac:dyDescent="0.25">
      <c r="A4629" s="1" t="s">
        <v>9398</v>
      </c>
      <c r="B4629" s="1" t="str">
        <f>IF(COUNTIF($A$2:A4629,A4629)&gt;1,"Duplicate","Unique")</f>
        <v>Unique</v>
      </c>
      <c r="C4629" s="1" t="s">
        <v>9399</v>
      </c>
      <c r="D4629" s="1" t="s">
        <v>572</v>
      </c>
      <c r="E4629" s="1" t="str">
        <f t="shared" si="505"/>
        <v>Submitted</v>
      </c>
      <c r="F4629" s="1" t="s">
        <v>47</v>
      </c>
      <c r="G4629" s="1">
        <v>27</v>
      </c>
      <c r="H4629" s="1" t="s">
        <v>24</v>
      </c>
      <c r="I4629" s="1" t="s">
        <v>25</v>
      </c>
      <c r="J4629" s="1" t="s">
        <v>70</v>
      </c>
      <c r="K4629" s="4">
        <v>1535210</v>
      </c>
      <c r="L4629" s="4" t="str">
        <f t="shared" si="506"/>
        <v>Submitted</v>
      </c>
      <c r="M4629" s="1">
        <v>355</v>
      </c>
      <c r="N4629" s="1" t="str">
        <f t="shared" si="507"/>
        <v>High_risk</v>
      </c>
      <c r="O4629" s="1" t="str">
        <f t="shared" si="508"/>
        <v>Excellent</v>
      </c>
      <c r="P4629" s="1" t="str">
        <f t="shared" si="509"/>
        <v>Submitted</v>
      </c>
      <c r="Q4629" s="1" t="str">
        <f t="shared" si="510"/>
        <v>Valid</v>
      </c>
      <c r="R4629" s="1" t="s">
        <v>27</v>
      </c>
      <c r="S4629" s="4">
        <v>947028</v>
      </c>
      <c r="T4629" s="1">
        <v>11.52</v>
      </c>
      <c r="U4629" s="1">
        <v>120</v>
      </c>
      <c r="V4629" s="1">
        <v>7891.9</v>
      </c>
      <c r="W4629" s="4">
        <f t="shared" si="511"/>
        <v>909146.88</v>
      </c>
      <c r="X4629" s="1" t="s">
        <v>28</v>
      </c>
      <c r="Y4629" s="1" t="s">
        <v>29</v>
      </c>
      <c r="Z4629" s="8">
        <v>50091</v>
      </c>
      <c r="AA4629" s="8" t="str">
        <f>TEXT(Table2[[#This Row],[Application_Date]],"yyy")</f>
        <v>2037</v>
      </c>
      <c r="AB4629" s="8" t="str">
        <f>TEXT(Table2[[#This Row],[Application_Date]],"mmmm")</f>
        <v>February</v>
      </c>
      <c r="AC4629" s="1" t="s">
        <v>61</v>
      </c>
      <c r="AD4629" s="1" t="s">
        <v>42</v>
      </c>
      <c r="AE4629" s="1" t="s">
        <v>31</v>
      </c>
    </row>
    <row r="4630" spans="1:31" x14ac:dyDescent="0.25">
      <c r="A4630" s="1" t="s">
        <v>9400</v>
      </c>
      <c r="B4630" s="1" t="str">
        <f>IF(COUNTIF($A$2:A4630,A4630)&gt;1,"Duplicate","Unique")</f>
        <v>Unique</v>
      </c>
      <c r="C4630" s="1" t="s">
        <v>9401</v>
      </c>
      <c r="D4630" s="1" t="s">
        <v>133</v>
      </c>
      <c r="E4630" s="1" t="str">
        <f t="shared" si="505"/>
        <v>Submitted</v>
      </c>
      <c r="F4630" s="1" t="s">
        <v>47</v>
      </c>
      <c r="G4630" s="1">
        <v>54</v>
      </c>
      <c r="H4630" s="1" t="s">
        <v>36</v>
      </c>
      <c r="I4630" s="1" t="s">
        <v>25</v>
      </c>
      <c r="J4630" s="1" t="s">
        <v>70</v>
      </c>
      <c r="K4630" s="4">
        <v>1425049</v>
      </c>
      <c r="L4630" s="4" t="str">
        <f t="shared" si="506"/>
        <v>Submitted</v>
      </c>
      <c r="M4630" s="1">
        <v>752</v>
      </c>
      <c r="N4630" s="1" t="str">
        <f t="shared" si="507"/>
        <v>medium_risk</v>
      </c>
      <c r="O4630" s="1" t="str">
        <f t="shared" si="508"/>
        <v>Excellent</v>
      </c>
      <c r="P4630" s="1" t="str">
        <f t="shared" si="509"/>
        <v>Submitted</v>
      </c>
      <c r="Q4630" s="1" t="str">
        <f t="shared" si="510"/>
        <v>Valid</v>
      </c>
      <c r="R4630" s="1" t="s">
        <v>6</v>
      </c>
      <c r="S4630" s="4">
        <v>4291237</v>
      </c>
      <c r="T4630" s="1">
        <v>10.83</v>
      </c>
      <c r="U4630" s="1">
        <v>24</v>
      </c>
      <c r="V4630" s="1">
        <v>178801.54</v>
      </c>
      <c r="W4630" s="4">
        <f t="shared" si="511"/>
        <v>3872842.1585159749</v>
      </c>
      <c r="X4630" s="1" t="s">
        <v>85</v>
      </c>
      <c r="Y4630" s="1" t="s">
        <v>86</v>
      </c>
      <c r="Z4630" s="8">
        <v>50092</v>
      </c>
      <c r="AA4630" s="8" t="str">
        <f>TEXT(Table2[[#This Row],[Application_Date]],"yyy")</f>
        <v>2037</v>
      </c>
      <c r="AB4630" s="8" t="str">
        <f>TEXT(Table2[[#This Row],[Application_Date]],"mmmm")</f>
        <v>February</v>
      </c>
      <c r="AC4630" s="1" t="s">
        <v>52</v>
      </c>
      <c r="AD4630" s="1" t="s">
        <v>42</v>
      </c>
      <c r="AE4630" s="1" t="s">
        <v>66</v>
      </c>
    </row>
    <row r="4631" spans="1:31" x14ac:dyDescent="0.25">
      <c r="A4631" s="1" t="s">
        <v>9402</v>
      </c>
      <c r="B4631" s="1" t="str">
        <f>IF(COUNTIF($A$2:A4631,A4631)&gt;1,"Duplicate","Unique")</f>
        <v>Unique</v>
      </c>
      <c r="C4631" s="1" t="s">
        <v>9403</v>
      </c>
      <c r="D4631" s="1" t="s">
        <v>207</v>
      </c>
      <c r="E4631" s="1" t="str">
        <f t="shared" si="505"/>
        <v>Submitted</v>
      </c>
      <c r="F4631" s="1" t="s">
        <v>35</v>
      </c>
      <c r="G4631" s="1">
        <v>25</v>
      </c>
      <c r="H4631" s="1" t="s">
        <v>24</v>
      </c>
      <c r="I4631" s="1" t="s">
        <v>25</v>
      </c>
      <c r="J4631" s="1" t="s">
        <v>49</v>
      </c>
      <c r="K4631" s="4">
        <v>849300</v>
      </c>
      <c r="L4631" s="4" t="str">
        <f t="shared" si="506"/>
        <v>Submitted</v>
      </c>
      <c r="M4631" s="1">
        <v>735</v>
      </c>
      <c r="N4631" s="1" t="str">
        <f t="shared" si="507"/>
        <v>low_risk</v>
      </c>
      <c r="O4631" s="1" t="str">
        <f t="shared" si="508"/>
        <v>Excellent</v>
      </c>
      <c r="P4631" s="1" t="str">
        <f t="shared" si="509"/>
        <v>Submitted</v>
      </c>
      <c r="Q4631" s="1" t="str">
        <f t="shared" si="510"/>
        <v>Valid</v>
      </c>
      <c r="R4631" s="1" t="s">
        <v>6</v>
      </c>
      <c r="S4631" s="4">
        <v>377812</v>
      </c>
      <c r="T4631" s="1">
        <v>11.96</v>
      </c>
      <c r="U4631" s="1">
        <v>60</v>
      </c>
      <c r="V4631" s="1">
        <v>6296.87</v>
      </c>
      <c r="W4631" s="4">
        <f t="shared" si="511"/>
        <v>376552.62666666671</v>
      </c>
      <c r="X4631" s="1" t="s">
        <v>28</v>
      </c>
      <c r="Y4631" s="1" t="s">
        <v>29</v>
      </c>
      <c r="Z4631" s="8">
        <v>50093</v>
      </c>
      <c r="AA4631" s="8" t="str">
        <f>TEXT(Table2[[#This Row],[Application_Date]],"yyy")</f>
        <v>2037</v>
      </c>
      <c r="AB4631" s="8" t="str">
        <f>TEXT(Table2[[#This Row],[Application_Date]],"mmmm")</f>
        <v>February</v>
      </c>
      <c r="AC4631" s="1" t="s">
        <v>61</v>
      </c>
      <c r="AD4631" s="1" t="s">
        <v>42</v>
      </c>
      <c r="AE4631" s="1" t="s">
        <v>43</v>
      </c>
    </row>
    <row r="4632" spans="1:31" x14ac:dyDescent="0.25">
      <c r="A4632" s="1" t="s">
        <v>9404</v>
      </c>
      <c r="B4632" s="1" t="str">
        <f>IF(COUNTIF($A$2:A4632,A4632)&gt;1,"Duplicate","Unique")</f>
        <v>Unique</v>
      </c>
      <c r="C4632" s="1" t="s">
        <v>9405</v>
      </c>
      <c r="D4632" s="1" t="s">
        <v>373</v>
      </c>
      <c r="E4632" s="1" t="str">
        <f t="shared" si="505"/>
        <v>Submitted</v>
      </c>
      <c r="F4632" s="1" t="s">
        <v>35</v>
      </c>
      <c r="G4632" s="1">
        <v>39</v>
      </c>
      <c r="H4632" s="1" t="s">
        <v>36</v>
      </c>
      <c r="I4632" s="1" t="s">
        <v>25</v>
      </c>
      <c r="J4632" s="1" t="s">
        <v>49</v>
      </c>
      <c r="K4632" s="4">
        <v>1185210</v>
      </c>
      <c r="L4632" s="4" t="str">
        <f t="shared" si="506"/>
        <v>Submitted</v>
      </c>
      <c r="M4632" s="1">
        <v>843</v>
      </c>
      <c r="N4632" s="1" t="str">
        <f t="shared" si="507"/>
        <v>medium_risk</v>
      </c>
      <c r="O4632" s="1" t="str">
        <f t="shared" si="508"/>
        <v>Excellent</v>
      </c>
      <c r="P4632" s="1" t="str">
        <f t="shared" si="509"/>
        <v>Submitted</v>
      </c>
      <c r="Q4632" s="1" t="str">
        <f t="shared" si="510"/>
        <v>Valid</v>
      </c>
      <c r="R4632" s="1" t="s">
        <v>38</v>
      </c>
      <c r="S4632" s="4">
        <v>872320</v>
      </c>
      <c r="T4632" s="1">
        <v>8.91</v>
      </c>
      <c r="U4632" s="1">
        <v>180</v>
      </c>
      <c r="V4632" s="1">
        <v>4846.22</v>
      </c>
      <c r="W4632" s="4">
        <f t="shared" si="511"/>
        <v>647697.60000000009</v>
      </c>
      <c r="X4632" s="1" t="s">
        <v>50</v>
      </c>
      <c r="Y4632" s="1" t="s">
        <v>51</v>
      </c>
      <c r="Z4632" s="8">
        <v>50094</v>
      </c>
      <c r="AA4632" s="8" t="str">
        <f>TEXT(Table2[[#This Row],[Application_Date]],"yyy")</f>
        <v>2037</v>
      </c>
      <c r="AB4632" s="8" t="str">
        <f>TEXT(Table2[[#This Row],[Application_Date]],"mmmm")</f>
        <v>February</v>
      </c>
      <c r="AC4632" s="1" t="s">
        <v>61</v>
      </c>
      <c r="AD4632" s="1" t="s">
        <v>42</v>
      </c>
      <c r="AE4632" s="1" t="s">
        <v>31</v>
      </c>
    </row>
    <row r="4633" spans="1:31" x14ac:dyDescent="0.25">
      <c r="A4633" s="1" t="s">
        <v>9406</v>
      </c>
      <c r="B4633" s="1" t="str">
        <f>IF(COUNTIF($A$2:A4633,A4633)&gt;1,"Duplicate","Unique")</f>
        <v>Unique</v>
      </c>
      <c r="C4633" s="1" t="s">
        <v>9407</v>
      </c>
      <c r="D4633" s="1" t="s">
        <v>373</v>
      </c>
      <c r="E4633" s="1" t="str">
        <f t="shared" si="505"/>
        <v>Submitted</v>
      </c>
      <c r="F4633" s="1" t="s">
        <v>47</v>
      </c>
      <c r="G4633" s="1">
        <v>60</v>
      </c>
      <c r="H4633" s="1" t="s">
        <v>36</v>
      </c>
      <c r="I4633" s="1" t="s">
        <v>25</v>
      </c>
      <c r="J4633" s="1" t="s">
        <v>49</v>
      </c>
      <c r="K4633" s="4">
        <v>314672</v>
      </c>
      <c r="L4633" s="4" t="str">
        <f t="shared" si="506"/>
        <v>Submitted</v>
      </c>
      <c r="M4633" s="1">
        <v>890</v>
      </c>
      <c r="N4633" s="1" t="str">
        <f t="shared" si="507"/>
        <v>medium_risk</v>
      </c>
      <c r="O4633" s="1" t="str">
        <f t="shared" si="508"/>
        <v>Excellent</v>
      </c>
      <c r="P4633" s="1" t="str">
        <f t="shared" si="509"/>
        <v>Submitted</v>
      </c>
      <c r="Q4633" s="1" t="str">
        <f t="shared" si="510"/>
        <v>Valid</v>
      </c>
      <c r="R4633" s="1" t="s">
        <v>70</v>
      </c>
      <c r="S4633" s="4">
        <v>3838733</v>
      </c>
      <c r="T4633" s="1">
        <v>15.51</v>
      </c>
      <c r="U4633" s="1">
        <v>36</v>
      </c>
      <c r="V4633" s="1">
        <v>106631.47</v>
      </c>
      <c r="W4633" s="4">
        <f t="shared" si="511"/>
        <v>4961562.4025005298</v>
      </c>
      <c r="X4633" s="1" t="s">
        <v>105</v>
      </c>
      <c r="Y4633" s="1" t="s">
        <v>106</v>
      </c>
      <c r="Z4633" s="8">
        <v>50095</v>
      </c>
      <c r="AA4633" s="8" t="str">
        <f>TEXT(Table2[[#This Row],[Application_Date]],"yyy")</f>
        <v>2037</v>
      </c>
      <c r="AB4633" s="8" t="str">
        <f>TEXT(Table2[[#This Row],[Application_Date]],"mmmm")</f>
        <v>February</v>
      </c>
      <c r="AC4633" s="1" t="s">
        <v>61</v>
      </c>
      <c r="AD4633" s="1" t="s">
        <v>30</v>
      </c>
      <c r="AE4633" s="1" t="s">
        <v>31</v>
      </c>
    </row>
    <row r="4634" spans="1:31" x14ac:dyDescent="0.25">
      <c r="A4634" s="1" t="s">
        <v>9408</v>
      </c>
      <c r="B4634" s="1" t="str">
        <f>IF(COUNTIF($A$2:A4634,A4634)&gt;1,"Duplicate","Unique")</f>
        <v>Unique</v>
      </c>
      <c r="C4634" s="1" t="s">
        <v>9409</v>
      </c>
      <c r="D4634" s="1" t="s">
        <v>575</v>
      </c>
      <c r="E4634" s="1" t="str">
        <f t="shared" si="505"/>
        <v>Submitted</v>
      </c>
      <c r="F4634" s="1" t="s">
        <v>47</v>
      </c>
      <c r="G4634" s="1">
        <v>33</v>
      </c>
      <c r="H4634" s="1" t="s">
        <v>36</v>
      </c>
      <c r="I4634" s="1" t="s">
        <v>25</v>
      </c>
      <c r="J4634" s="1" t="s">
        <v>49</v>
      </c>
      <c r="K4634" s="4">
        <v>1517605</v>
      </c>
      <c r="L4634" s="4" t="str">
        <f t="shared" si="506"/>
        <v>Submitted</v>
      </c>
      <c r="M4634" s="1">
        <v>867</v>
      </c>
      <c r="N4634" s="1" t="str">
        <f t="shared" si="507"/>
        <v>medium_risk</v>
      </c>
      <c r="O4634" s="1" t="str">
        <f t="shared" si="508"/>
        <v>Excellent</v>
      </c>
      <c r="P4634" s="1" t="str">
        <f t="shared" si="509"/>
        <v>Submitted</v>
      </c>
      <c r="Q4634" s="1" t="str">
        <f t="shared" si="510"/>
        <v>Valid</v>
      </c>
      <c r="R4634" s="1" t="s">
        <v>82</v>
      </c>
      <c r="S4634" s="4">
        <v>1803655</v>
      </c>
      <c r="T4634" s="1">
        <v>10.3</v>
      </c>
      <c r="U4634" s="1">
        <v>36</v>
      </c>
      <c r="V4634" s="1">
        <v>50101.53</v>
      </c>
      <c r="W4634" s="4">
        <f t="shared" si="511"/>
        <v>1548137.2086505524</v>
      </c>
      <c r="X4634" s="1" t="s">
        <v>59</v>
      </c>
      <c r="Y4634" s="1" t="s">
        <v>60</v>
      </c>
      <c r="Z4634" s="8">
        <v>50096</v>
      </c>
      <c r="AA4634" s="8" t="str">
        <f>TEXT(Table2[[#This Row],[Application_Date]],"yyy")</f>
        <v>2037</v>
      </c>
      <c r="AB4634" s="8" t="str">
        <f>TEXT(Table2[[#This Row],[Application_Date]],"mmmm")</f>
        <v>February</v>
      </c>
      <c r="AC4634" s="1" t="s">
        <v>41</v>
      </c>
      <c r="AD4634" s="1" t="s">
        <v>42</v>
      </c>
      <c r="AE4634" s="1" t="s">
        <v>62</v>
      </c>
    </row>
    <row r="4635" spans="1:31" x14ac:dyDescent="0.25">
      <c r="A4635" s="1" t="s">
        <v>9410</v>
      </c>
      <c r="B4635" s="1" t="str">
        <f>IF(COUNTIF($A$2:A4635,A4635)&gt;1,"Duplicate","Unique")</f>
        <v>Unique</v>
      </c>
      <c r="C4635" s="1" t="s">
        <v>9411</v>
      </c>
      <c r="D4635" s="1" t="s">
        <v>239</v>
      </c>
      <c r="E4635" s="1" t="str">
        <f t="shared" si="505"/>
        <v>Submitted</v>
      </c>
      <c r="F4635" s="1" t="s">
        <v>47</v>
      </c>
      <c r="G4635" s="1">
        <v>61</v>
      </c>
      <c r="H4635" s="1" t="s">
        <v>36</v>
      </c>
      <c r="I4635" s="1" t="s">
        <v>48</v>
      </c>
      <c r="J4635" s="1" t="s">
        <v>70</v>
      </c>
      <c r="K4635" s="4">
        <v>1768514</v>
      </c>
      <c r="L4635" s="4" t="str">
        <f t="shared" si="506"/>
        <v>Submitted</v>
      </c>
      <c r="M4635" s="1">
        <v>344</v>
      </c>
      <c r="N4635" s="1" t="str">
        <f t="shared" si="507"/>
        <v>High_risk</v>
      </c>
      <c r="O4635" s="1" t="str">
        <f t="shared" si="508"/>
        <v>Excellent</v>
      </c>
      <c r="P4635" s="1" t="str">
        <f t="shared" si="509"/>
        <v>Submitted</v>
      </c>
      <c r="Q4635" s="1" t="str">
        <f t="shared" si="510"/>
        <v>Valid</v>
      </c>
      <c r="R4635" s="1" t="s">
        <v>82</v>
      </c>
      <c r="S4635" s="4">
        <v>2336058</v>
      </c>
      <c r="T4635" s="1">
        <v>9.4600000000000009</v>
      </c>
      <c r="U4635" s="1">
        <v>120</v>
      </c>
      <c r="V4635" s="1">
        <v>19467.150000000001</v>
      </c>
      <c r="W4635" s="4">
        <f t="shared" si="511"/>
        <v>1841592.3900000004</v>
      </c>
      <c r="X4635" s="1" t="s">
        <v>85</v>
      </c>
      <c r="Y4635" s="1" t="s">
        <v>86</v>
      </c>
      <c r="Z4635" s="8">
        <v>50097</v>
      </c>
      <c r="AA4635" s="8" t="str">
        <f>TEXT(Table2[[#This Row],[Application_Date]],"yyy")</f>
        <v>2037</v>
      </c>
      <c r="AB4635" s="8" t="str">
        <f>TEXT(Table2[[#This Row],[Application_Date]],"mmmm")</f>
        <v>February</v>
      </c>
      <c r="AC4635" s="1" t="s">
        <v>61</v>
      </c>
      <c r="AD4635" s="1" t="s">
        <v>42</v>
      </c>
      <c r="AE4635" s="1" t="s">
        <v>31</v>
      </c>
    </row>
    <row r="4636" spans="1:31" x14ac:dyDescent="0.25">
      <c r="A4636" s="1" t="s">
        <v>9412</v>
      </c>
      <c r="B4636" s="1" t="str">
        <f>IF(COUNTIF($A$2:A4636,A4636)&gt;1,"Duplicate","Unique")</f>
        <v>Unique</v>
      </c>
      <c r="C4636" s="1" t="s">
        <v>9413</v>
      </c>
      <c r="D4636" s="1" t="s">
        <v>78</v>
      </c>
      <c r="E4636" s="1" t="str">
        <f t="shared" si="505"/>
        <v>Submitted</v>
      </c>
      <c r="F4636" s="1" t="s">
        <v>35</v>
      </c>
      <c r="G4636" s="1">
        <v>54</v>
      </c>
      <c r="H4636" s="1" t="s">
        <v>36</v>
      </c>
      <c r="I4636" s="1" t="s">
        <v>48</v>
      </c>
      <c r="J4636" s="1" t="s">
        <v>70</v>
      </c>
      <c r="K4636" s="4">
        <v>-50000</v>
      </c>
      <c r="L4636" s="4" t="str">
        <f t="shared" si="506"/>
        <v>Submitted</v>
      </c>
      <c r="M4636" s="1">
        <v>793</v>
      </c>
      <c r="N4636" s="1" t="str">
        <f t="shared" si="507"/>
        <v>medium_risk</v>
      </c>
      <c r="O4636" s="1" t="str">
        <f t="shared" si="508"/>
        <v>Excellent</v>
      </c>
      <c r="P4636" s="1" t="str">
        <f t="shared" si="509"/>
        <v>Submitted</v>
      </c>
      <c r="Q4636" s="1" t="str">
        <f t="shared" si="510"/>
        <v>Valid</v>
      </c>
      <c r="R4636" s="1" t="s">
        <v>82</v>
      </c>
      <c r="S4636" s="4">
        <v>4431423</v>
      </c>
      <c r="T4636" s="1">
        <v>13.6</v>
      </c>
      <c r="U4636" s="1">
        <v>180</v>
      </c>
      <c r="V4636" s="1">
        <v>24619.02</v>
      </c>
      <c r="W4636" s="4">
        <f t="shared" si="511"/>
        <v>5022279.3999999994</v>
      </c>
      <c r="X4636" s="1" t="s">
        <v>50</v>
      </c>
      <c r="Y4636" s="1" t="s">
        <v>51</v>
      </c>
      <c r="Z4636" s="8">
        <v>50098</v>
      </c>
      <c r="AA4636" s="8" t="str">
        <f>TEXT(Table2[[#This Row],[Application_Date]],"yyy")</f>
        <v>2037</v>
      </c>
      <c r="AB4636" s="8" t="str">
        <f>TEXT(Table2[[#This Row],[Application_Date]],"mmmm")</f>
        <v>February</v>
      </c>
      <c r="AC4636" s="1" t="s">
        <v>41</v>
      </c>
      <c r="AD4636" s="1" t="s">
        <v>42</v>
      </c>
      <c r="AE4636" s="1" t="s">
        <v>31</v>
      </c>
    </row>
    <row r="4637" spans="1:31" x14ac:dyDescent="0.25">
      <c r="A4637" s="1" t="s">
        <v>9414</v>
      </c>
      <c r="B4637" s="1" t="str">
        <f>IF(COUNTIF($A$2:A4637,A4637)&gt;1,"Duplicate","Unique")</f>
        <v>Unique</v>
      </c>
      <c r="C4637" s="1" t="s">
        <v>9415</v>
      </c>
      <c r="D4637" s="1" t="s">
        <v>468</v>
      </c>
      <c r="E4637" s="1" t="str">
        <f t="shared" si="505"/>
        <v>Submitted</v>
      </c>
      <c r="F4637" s="1" t="s">
        <v>35</v>
      </c>
      <c r="G4637" s="1">
        <v>36</v>
      </c>
      <c r="H4637" s="1" t="s">
        <v>36</v>
      </c>
      <c r="I4637" s="1" t="s">
        <v>48</v>
      </c>
      <c r="J4637" s="1" t="s">
        <v>26</v>
      </c>
      <c r="K4637" s="4">
        <v>0</v>
      </c>
      <c r="L4637" s="4" t="str">
        <f t="shared" si="506"/>
        <v>Submitted</v>
      </c>
      <c r="M4637" s="1">
        <v>571</v>
      </c>
      <c r="N4637" s="1" t="str">
        <f t="shared" si="507"/>
        <v>High_risk</v>
      </c>
      <c r="O4637" s="1" t="str">
        <f t="shared" si="508"/>
        <v>Excellent</v>
      </c>
      <c r="P4637" s="1" t="str">
        <f t="shared" si="509"/>
        <v>Submitted</v>
      </c>
      <c r="Q4637" s="1" t="str">
        <f t="shared" si="510"/>
        <v>Valid</v>
      </c>
      <c r="R4637" s="1" t="s">
        <v>38</v>
      </c>
      <c r="S4637" s="4">
        <v>2548681</v>
      </c>
      <c r="T4637" s="1">
        <v>16.77</v>
      </c>
      <c r="U4637" s="1">
        <v>180</v>
      </c>
      <c r="V4637" s="1">
        <v>14159.34</v>
      </c>
      <c r="W4637" s="4">
        <f t="shared" si="511"/>
        <v>3561781.6974999998</v>
      </c>
      <c r="X4637" s="1" t="s">
        <v>95</v>
      </c>
      <c r="Y4637" s="1" t="s">
        <v>96</v>
      </c>
      <c r="Z4637" s="8">
        <v>50099</v>
      </c>
      <c r="AA4637" s="8" t="str">
        <f>TEXT(Table2[[#This Row],[Application_Date]],"yyy")</f>
        <v>2037</v>
      </c>
      <c r="AB4637" s="8" t="str">
        <f>TEXT(Table2[[#This Row],[Application_Date]],"mmmm")</f>
        <v>February</v>
      </c>
      <c r="AC4637" s="1" t="s">
        <v>41</v>
      </c>
      <c r="AD4637" s="1" t="s">
        <v>42</v>
      </c>
      <c r="AE4637" s="1" t="s">
        <v>66</v>
      </c>
    </row>
    <row r="4638" spans="1:31" x14ac:dyDescent="0.25">
      <c r="A4638" s="1" t="s">
        <v>9416</v>
      </c>
      <c r="B4638" s="1" t="str">
        <f>IF(COUNTIF($A$2:A4638,A4638)&gt;1,"Duplicate","Unique")</f>
        <v>Unique</v>
      </c>
      <c r="C4638" s="1" t="s">
        <v>9417</v>
      </c>
      <c r="D4638" s="1" t="s">
        <v>94</v>
      </c>
      <c r="E4638" s="1" t="str">
        <f t="shared" si="505"/>
        <v>Submitted</v>
      </c>
      <c r="F4638" s="1" t="s">
        <v>35</v>
      </c>
      <c r="G4638" s="1">
        <v>27</v>
      </c>
      <c r="H4638" s="1" t="s">
        <v>36</v>
      </c>
      <c r="I4638" s="1" t="s">
        <v>48</v>
      </c>
      <c r="J4638" s="1" t="s">
        <v>26</v>
      </c>
      <c r="K4638" s="4">
        <v>1281294</v>
      </c>
      <c r="L4638" s="4" t="str">
        <f t="shared" si="506"/>
        <v>Submitted</v>
      </c>
      <c r="M4638" s="1">
        <v>532</v>
      </c>
      <c r="N4638" s="1" t="str">
        <f t="shared" si="507"/>
        <v>High_risk</v>
      </c>
      <c r="O4638" s="1" t="str">
        <f t="shared" si="508"/>
        <v>Excellent</v>
      </c>
      <c r="P4638" s="1" t="str">
        <f t="shared" si="509"/>
        <v>Submitted</v>
      </c>
      <c r="Q4638" s="1" t="str">
        <f t="shared" si="510"/>
        <v>Valid</v>
      </c>
      <c r="R4638" s="1" t="s">
        <v>38</v>
      </c>
      <c r="S4638" s="4">
        <v>2207605</v>
      </c>
      <c r="T4638" s="1">
        <v>12.24</v>
      </c>
      <c r="U4638" s="1">
        <v>24</v>
      </c>
      <c r="V4638" s="1">
        <v>91983.54</v>
      </c>
      <c r="W4638" s="4">
        <f t="shared" si="511"/>
        <v>2251757.2057033358</v>
      </c>
      <c r="X4638" s="1" t="s">
        <v>39</v>
      </c>
      <c r="Y4638" s="1" t="s">
        <v>40</v>
      </c>
      <c r="Z4638" s="8">
        <v>50100</v>
      </c>
      <c r="AA4638" s="8" t="str">
        <f>TEXT(Table2[[#This Row],[Application_Date]],"yyy")</f>
        <v>2037</v>
      </c>
      <c r="AB4638" s="8" t="str">
        <f>TEXT(Table2[[#This Row],[Application_Date]],"mmmm")</f>
        <v>March</v>
      </c>
      <c r="AC4638" s="1" t="s">
        <v>52</v>
      </c>
      <c r="AD4638" s="1" t="s">
        <v>30</v>
      </c>
      <c r="AE4638" s="1" t="s">
        <v>43</v>
      </c>
    </row>
    <row r="4639" spans="1:31" x14ac:dyDescent="0.25">
      <c r="A4639" s="1" t="s">
        <v>9418</v>
      </c>
      <c r="B4639" s="1" t="str">
        <f>IF(COUNTIF($A$2:A4639,A4639)&gt;1,"Duplicate","Unique")</f>
        <v>Unique</v>
      </c>
      <c r="C4639" s="1" t="s">
        <v>9419</v>
      </c>
      <c r="D4639" s="1" t="s">
        <v>239</v>
      </c>
      <c r="E4639" s="1" t="str">
        <f t="shared" si="505"/>
        <v>Submitted</v>
      </c>
      <c r="F4639" s="1" t="s">
        <v>35</v>
      </c>
      <c r="G4639" s="1">
        <v>40</v>
      </c>
      <c r="H4639" s="1" t="s">
        <v>36</v>
      </c>
      <c r="I4639" s="1" t="s">
        <v>25</v>
      </c>
      <c r="J4639" s="1" t="s">
        <v>49</v>
      </c>
      <c r="K4639" s="4">
        <v>1106722</v>
      </c>
      <c r="L4639" s="4" t="str">
        <f t="shared" si="506"/>
        <v>Submitted</v>
      </c>
      <c r="M4639" s="1">
        <v>660</v>
      </c>
      <c r="N4639" s="1" t="str">
        <f t="shared" si="507"/>
        <v>low_risk</v>
      </c>
      <c r="O4639" s="1" t="str">
        <f t="shared" si="508"/>
        <v>Excellent</v>
      </c>
      <c r="P4639" s="1" t="str">
        <f t="shared" si="509"/>
        <v>Submitted</v>
      </c>
      <c r="Q4639" s="1" t="str">
        <f t="shared" si="510"/>
        <v>Valid</v>
      </c>
      <c r="R4639" s="1" t="s">
        <v>70</v>
      </c>
      <c r="S4639" s="4">
        <v>3761909</v>
      </c>
      <c r="T4639" s="1">
        <v>16.25</v>
      </c>
      <c r="U4639" s="1">
        <v>180</v>
      </c>
      <c r="V4639" s="1">
        <v>20899.490000000002</v>
      </c>
      <c r="W4639" s="4">
        <f t="shared" si="511"/>
        <v>5094251.770833334</v>
      </c>
      <c r="X4639" s="1" t="s">
        <v>59</v>
      </c>
      <c r="Y4639" s="1" t="s">
        <v>60</v>
      </c>
      <c r="Z4639" s="8">
        <v>50101</v>
      </c>
      <c r="AA4639" s="8" t="str">
        <f>TEXT(Table2[[#This Row],[Application_Date]],"yyy")</f>
        <v>2037</v>
      </c>
      <c r="AB4639" s="8" t="str">
        <f>TEXT(Table2[[#This Row],[Application_Date]],"mmmm")</f>
        <v>March</v>
      </c>
      <c r="AC4639" s="1" t="s">
        <v>61</v>
      </c>
      <c r="AD4639" s="1" t="s">
        <v>42</v>
      </c>
      <c r="AE4639" s="1" t="s">
        <v>43</v>
      </c>
    </row>
    <row r="4640" spans="1:31" x14ac:dyDescent="0.25">
      <c r="A4640" s="1" t="s">
        <v>9420</v>
      </c>
      <c r="B4640" s="1" t="str">
        <f>IF(COUNTIF($A$2:A4640,A4640)&gt;1,"Duplicate","Unique")</f>
        <v>Unique</v>
      </c>
      <c r="C4640" s="1" t="s">
        <v>9421</v>
      </c>
      <c r="D4640" s="1" t="s">
        <v>328</v>
      </c>
      <c r="E4640" s="1" t="str">
        <f t="shared" si="505"/>
        <v>Submitted</v>
      </c>
      <c r="F4640" s="1" t="s">
        <v>47</v>
      </c>
      <c r="G4640" s="1">
        <v>27</v>
      </c>
      <c r="H4640" s="1" t="s">
        <v>24</v>
      </c>
      <c r="I4640" s="1" t="s">
        <v>25</v>
      </c>
      <c r="J4640" s="1" t="s">
        <v>26</v>
      </c>
      <c r="K4640" s="4">
        <v>1224799</v>
      </c>
      <c r="L4640" s="4" t="str">
        <f t="shared" si="506"/>
        <v>Submitted</v>
      </c>
      <c r="M4640" s="1">
        <v>371</v>
      </c>
      <c r="N4640" s="1" t="str">
        <f t="shared" si="507"/>
        <v>High_risk</v>
      </c>
      <c r="O4640" s="1" t="str">
        <f t="shared" si="508"/>
        <v>Excellent</v>
      </c>
      <c r="P4640" s="1" t="str">
        <f t="shared" si="509"/>
        <v>Submitted</v>
      </c>
      <c r="Q4640" s="1" t="str">
        <f t="shared" si="510"/>
        <v>Valid</v>
      </c>
      <c r="R4640" s="1" t="s">
        <v>82</v>
      </c>
      <c r="S4640" s="4">
        <v>4409080</v>
      </c>
      <c r="T4640" s="1">
        <v>8.39</v>
      </c>
      <c r="U4640" s="1">
        <v>12</v>
      </c>
      <c r="V4640" s="1">
        <v>367423.33</v>
      </c>
      <c r="W4640" s="4">
        <f t="shared" si="511"/>
        <v>3088013.2419139757</v>
      </c>
      <c r="X4640" s="1" t="s">
        <v>59</v>
      </c>
      <c r="Y4640" s="1" t="s">
        <v>60</v>
      </c>
      <c r="Z4640" s="8">
        <v>50102</v>
      </c>
      <c r="AA4640" s="8" t="str">
        <f>TEXT(Table2[[#This Row],[Application_Date]],"yyy")</f>
        <v>2037</v>
      </c>
      <c r="AB4640" s="8" t="str">
        <f>TEXT(Table2[[#This Row],[Application_Date]],"mmmm")</f>
        <v>March</v>
      </c>
      <c r="AC4640" s="1" t="s">
        <v>61</v>
      </c>
      <c r="AD4640" s="1" t="s">
        <v>42</v>
      </c>
      <c r="AE4640" s="1" t="s">
        <v>66</v>
      </c>
    </row>
    <row r="4641" spans="1:31" x14ac:dyDescent="0.25">
      <c r="A4641" s="1" t="s">
        <v>9422</v>
      </c>
      <c r="B4641" s="1" t="str">
        <f>IF(COUNTIF($A$2:A4641,A4641)&gt;1,"Duplicate","Unique")</f>
        <v>Unique</v>
      </c>
      <c r="C4641" s="1" t="s">
        <v>9423</v>
      </c>
      <c r="D4641" s="1" t="s">
        <v>124</v>
      </c>
      <c r="E4641" s="1" t="str">
        <f t="shared" si="505"/>
        <v>Submitted</v>
      </c>
      <c r="F4641" s="1" t="s">
        <v>35</v>
      </c>
      <c r="G4641" s="1">
        <v>32</v>
      </c>
      <c r="H4641" s="1" t="s">
        <v>24</v>
      </c>
      <c r="I4641" s="1" t="s">
        <v>48</v>
      </c>
      <c r="J4641" s="1" t="s">
        <v>26</v>
      </c>
      <c r="K4641" s="4">
        <v>740000</v>
      </c>
      <c r="L4641" s="4" t="str">
        <f t="shared" si="506"/>
        <v>Submitted</v>
      </c>
      <c r="M4641" s="1">
        <v>399</v>
      </c>
      <c r="N4641" s="1" t="str">
        <f t="shared" si="507"/>
        <v>High_risk</v>
      </c>
      <c r="O4641" s="1" t="str">
        <f t="shared" si="508"/>
        <v>Excellent</v>
      </c>
      <c r="P4641" s="1" t="str">
        <f t="shared" si="509"/>
        <v>Submitted</v>
      </c>
      <c r="Q4641" s="1" t="str">
        <f t="shared" si="510"/>
        <v>Valid</v>
      </c>
      <c r="R4641" s="1" t="s">
        <v>27</v>
      </c>
      <c r="S4641" s="4">
        <v>4050922</v>
      </c>
      <c r="T4641" s="1">
        <v>17.27</v>
      </c>
      <c r="U4641" s="1">
        <v>24</v>
      </c>
      <c r="V4641" s="1">
        <v>168788.42</v>
      </c>
      <c r="W4641" s="4">
        <f t="shared" si="511"/>
        <v>5829951.9146306077</v>
      </c>
      <c r="X4641" s="1" t="s">
        <v>85</v>
      </c>
      <c r="Y4641" s="1" t="s">
        <v>86</v>
      </c>
      <c r="Z4641" s="8">
        <v>50103</v>
      </c>
      <c r="AA4641" s="8" t="str">
        <f>TEXT(Table2[[#This Row],[Application_Date]],"yyy")</f>
        <v>2037</v>
      </c>
      <c r="AB4641" s="8" t="str">
        <f>TEXT(Table2[[#This Row],[Application_Date]],"mmmm")</f>
        <v>March</v>
      </c>
      <c r="AC4641" s="1" t="s">
        <v>61</v>
      </c>
      <c r="AD4641" s="1" t="s">
        <v>42</v>
      </c>
      <c r="AE4641" s="1" t="s">
        <v>62</v>
      </c>
    </row>
    <row r="4642" spans="1:31" x14ac:dyDescent="0.25">
      <c r="A4642" s="1" t="s">
        <v>9424</v>
      </c>
      <c r="B4642" s="1" t="str">
        <f>IF(COUNTIF($A$2:A4642,A4642)&gt;1,"Duplicate","Unique")</f>
        <v>Unique</v>
      </c>
      <c r="C4642" s="1" t="s">
        <v>9425</v>
      </c>
      <c r="D4642" s="1" t="s">
        <v>454</v>
      </c>
      <c r="E4642" s="1" t="str">
        <f t="shared" si="505"/>
        <v>Submitted</v>
      </c>
      <c r="F4642" s="1" t="s">
        <v>35</v>
      </c>
      <c r="G4642" s="1">
        <v>32</v>
      </c>
      <c r="H4642" s="1" t="s">
        <v>36</v>
      </c>
      <c r="I4642" s="1" t="s">
        <v>48</v>
      </c>
      <c r="J4642" s="1" t="s">
        <v>49</v>
      </c>
      <c r="K4642" s="4">
        <v>1997103</v>
      </c>
      <c r="L4642" s="4" t="str">
        <f t="shared" si="506"/>
        <v>Submitted</v>
      </c>
      <c r="M4642" s="1">
        <v>475</v>
      </c>
      <c r="N4642" s="1" t="str">
        <f t="shared" si="507"/>
        <v>High_risk</v>
      </c>
      <c r="O4642" s="1" t="str">
        <f t="shared" si="508"/>
        <v>Excellent</v>
      </c>
      <c r="P4642" s="1" t="str">
        <f t="shared" si="509"/>
        <v>Submitted</v>
      </c>
      <c r="Q4642" s="1" t="str">
        <f t="shared" si="510"/>
        <v>Valid</v>
      </c>
      <c r="R4642" s="1" t="s">
        <v>70</v>
      </c>
      <c r="S4642" s="4">
        <v>3053102</v>
      </c>
      <c r="T4642" s="1">
        <v>18.29</v>
      </c>
      <c r="U4642" s="1">
        <v>60</v>
      </c>
      <c r="V4642" s="1">
        <v>50885.03</v>
      </c>
      <c r="W4642" s="4">
        <f t="shared" si="511"/>
        <v>4653436.2983333338</v>
      </c>
      <c r="X4642" s="1" t="s">
        <v>95</v>
      </c>
      <c r="Y4642" s="1" t="s">
        <v>96</v>
      </c>
      <c r="Z4642" s="8">
        <v>50104</v>
      </c>
      <c r="AA4642" s="8" t="str">
        <f>TEXT(Table2[[#This Row],[Application_Date]],"yyy")</f>
        <v>2037</v>
      </c>
      <c r="AB4642" s="8" t="str">
        <f>TEXT(Table2[[#This Row],[Application_Date]],"mmmm")</f>
        <v>March</v>
      </c>
      <c r="AC4642" s="1" t="s">
        <v>61</v>
      </c>
      <c r="AD4642" s="1" t="s">
        <v>42</v>
      </c>
      <c r="AE4642" s="1" t="s">
        <v>62</v>
      </c>
    </row>
    <row r="4643" spans="1:31" x14ac:dyDescent="0.25">
      <c r="A4643" s="1" t="s">
        <v>9426</v>
      </c>
      <c r="B4643" s="1" t="str">
        <f>IF(COUNTIF($A$2:A4643,A4643)&gt;1,"Duplicate","Unique")</f>
        <v>Unique</v>
      </c>
      <c r="C4643" s="1" t="s">
        <v>9427</v>
      </c>
      <c r="D4643" s="1" t="s">
        <v>78</v>
      </c>
      <c r="E4643" s="1" t="str">
        <f t="shared" si="505"/>
        <v>Submitted</v>
      </c>
      <c r="F4643" s="1" t="s">
        <v>35</v>
      </c>
      <c r="G4643" s="1">
        <v>19</v>
      </c>
      <c r="H4643" s="1" t="s">
        <v>36</v>
      </c>
      <c r="I4643" s="1" t="s">
        <v>48</v>
      </c>
      <c r="J4643" s="1" t="s">
        <v>49</v>
      </c>
      <c r="K4643" s="4">
        <v>2200907</v>
      </c>
      <c r="L4643" s="4" t="str">
        <f t="shared" si="506"/>
        <v>Submitted</v>
      </c>
      <c r="M4643" s="1">
        <v>645</v>
      </c>
      <c r="N4643" s="1" t="str">
        <f t="shared" si="507"/>
        <v>low_risk</v>
      </c>
      <c r="O4643" s="1" t="str">
        <f t="shared" si="508"/>
        <v>Excellent</v>
      </c>
      <c r="P4643" s="1" t="str">
        <f t="shared" si="509"/>
        <v>Submitted</v>
      </c>
      <c r="Q4643" s="1" t="str">
        <f t="shared" si="510"/>
        <v>Valid</v>
      </c>
      <c r="R4643" s="1" t="s">
        <v>6</v>
      </c>
      <c r="S4643" s="4">
        <v>3701284</v>
      </c>
      <c r="T4643" s="1">
        <v>15.59</v>
      </c>
      <c r="U4643" s="1">
        <v>24</v>
      </c>
      <c r="V4643" s="1">
        <v>154220.17000000001</v>
      </c>
      <c r="W4643" s="4">
        <f t="shared" si="511"/>
        <v>4808584.8067667829</v>
      </c>
      <c r="X4643" s="1" t="s">
        <v>105</v>
      </c>
      <c r="Y4643" s="1" t="s">
        <v>106</v>
      </c>
      <c r="Z4643" s="8">
        <v>50105</v>
      </c>
      <c r="AA4643" s="8" t="str">
        <f>TEXT(Table2[[#This Row],[Application_Date]],"yyy")</f>
        <v>2037</v>
      </c>
      <c r="AB4643" s="8" t="str">
        <f>TEXT(Table2[[#This Row],[Application_Date]],"mmmm")</f>
        <v>March</v>
      </c>
      <c r="AC4643" s="1" t="s">
        <v>41</v>
      </c>
      <c r="AD4643" s="1" t="s">
        <v>42</v>
      </c>
      <c r="AE4643" s="1" t="s">
        <v>66</v>
      </c>
    </row>
    <row r="4644" spans="1:31" x14ac:dyDescent="0.25">
      <c r="A4644" s="1" t="s">
        <v>9428</v>
      </c>
      <c r="B4644" s="1" t="str">
        <f>IF(COUNTIF($A$2:A4644,A4644)&gt;1,"Duplicate","Unique")</f>
        <v>Unique</v>
      </c>
      <c r="C4644" s="1" t="s">
        <v>9429</v>
      </c>
      <c r="D4644" s="1" t="s">
        <v>115</v>
      </c>
      <c r="E4644" s="1" t="str">
        <f t="shared" si="505"/>
        <v>Submitted</v>
      </c>
      <c r="F4644" s="1" t="s">
        <v>47</v>
      </c>
      <c r="G4644" s="1">
        <v>32</v>
      </c>
      <c r="H4644" s="1" t="s">
        <v>36</v>
      </c>
      <c r="I4644" s="1" t="s">
        <v>48</v>
      </c>
      <c r="J4644" s="1" t="s">
        <v>49</v>
      </c>
      <c r="K4644" s="4">
        <v>1206790</v>
      </c>
      <c r="L4644" s="4" t="str">
        <f t="shared" si="506"/>
        <v>Submitted</v>
      </c>
      <c r="M4644" s="1">
        <v>790</v>
      </c>
      <c r="N4644" s="1" t="str">
        <f t="shared" si="507"/>
        <v>medium_risk</v>
      </c>
      <c r="O4644" s="1" t="str">
        <f t="shared" si="508"/>
        <v>Excellent</v>
      </c>
      <c r="P4644" s="1" t="str">
        <f t="shared" si="509"/>
        <v>Submitted</v>
      </c>
      <c r="Q4644" s="1" t="str">
        <f t="shared" si="510"/>
        <v>Valid</v>
      </c>
      <c r="R4644" s="1" t="s">
        <v>27</v>
      </c>
      <c r="S4644" s="4">
        <v>129735</v>
      </c>
      <c r="T4644" s="1">
        <v>16.36</v>
      </c>
      <c r="U4644" s="1">
        <v>12</v>
      </c>
      <c r="V4644" s="1">
        <v>10811.25</v>
      </c>
      <c r="W4644" s="4">
        <f t="shared" si="511"/>
        <v>176877.87604384965</v>
      </c>
      <c r="X4644" s="1" t="s">
        <v>50</v>
      </c>
      <c r="Y4644" s="1" t="s">
        <v>51</v>
      </c>
      <c r="Z4644" s="8">
        <v>50106</v>
      </c>
      <c r="AA4644" s="8" t="str">
        <f>TEXT(Table2[[#This Row],[Application_Date]],"yyy")</f>
        <v>2037</v>
      </c>
      <c r="AB4644" s="8" t="str">
        <f>TEXT(Table2[[#This Row],[Application_Date]],"mmmm")</f>
        <v>March</v>
      </c>
      <c r="AC4644" s="1" t="s">
        <v>61</v>
      </c>
      <c r="AD4644" s="1" t="s">
        <v>42</v>
      </c>
      <c r="AE4644" s="1" t="s">
        <v>43</v>
      </c>
    </row>
    <row r="4645" spans="1:31" x14ac:dyDescent="0.25">
      <c r="A4645" s="1" t="s">
        <v>9430</v>
      </c>
      <c r="B4645" s="1" t="str">
        <f>IF(COUNTIF($A$2:A4645,A4645)&gt;1,"Duplicate","Unique")</f>
        <v>Unique</v>
      </c>
      <c r="C4645" s="1" t="s">
        <v>9431</v>
      </c>
      <c r="D4645" s="1" t="s">
        <v>196</v>
      </c>
      <c r="E4645" s="1" t="str">
        <f t="shared" si="505"/>
        <v>Submitted</v>
      </c>
      <c r="F4645" s="1" t="s">
        <v>47</v>
      </c>
      <c r="G4645" s="1">
        <v>35</v>
      </c>
      <c r="H4645" s="1" t="s">
        <v>36</v>
      </c>
      <c r="I4645" s="1" t="s">
        <v>48</v>
      </c>
      <c r="J4645" s="1" t="s">
        <v>49</v>
      </c>
      <c r="K4645" s="4">
        <v>1503063</v>
      </c>
      <c r="L4645" s="4" t="str">
        <f t="shared" si="506"/>
        <v>Submitted</v>
      </c>
      <c r="M4645" s="1">
        <v>633</v>
      </c>
      <c r="N4645" s="1" t="str">
        <f t="shared" si="507"/>
        <v>low_risk</v>
      </c>
      <c r="O4645" s="1" t="str">
        <f t="shared" si="508"/>
        <v>Excellent</v>
      </c>
      <c r="P4645" s="1" t="str">
        <f t="shared" si="509"/>
        <v>Submitted</v>
      </c>
      <c r="Q4645" s="1" t="str">
        <f t="shared" si="510"/>
        <v>Valid</v>
      </c>
      <c r="R4645" s="1" t="s">
        <v>70</v>
      </c>
      <c r="S4645" s="4">
        <v>3926357</v>
      </c>
      <c r="T4645" s="1">
        <v>14.06</v>
      </c>
      <c r="U4645" s="1">
        <v>12</v>
      </c>
      <c r="V4645" s="1">
        <v>327196.42</v>
      </c>
      <c r="W4645" s="4">
        <f t="shared" si="511"/>
        <v>4600799.7522025844</v>
      </c>
      <c r="X4645" s="1" t="s">
        <v>39</v>
      </c>
      <c r="Y4645" s="1" t="s">
        <v>40</v>
      </c>
      <c r="Z4645" s="8">
        <v>50107</v>
      </c>
      <c r="AA4645" s="8" t="str">
        <f>TEXT(Table2[[#This Row],[Application_Date]],"yyy")</f>
        <v>2037</v>
      </c>
      <c r="AB4645" s="8" t="str">
        <f>TEXT(Table2[[#This Row],[Application_Date]],"mmmm")</f>
        <v>March</v>
      </c>
      <c r="AC4645" s="1" t="s">
        <v>61</v>
      </c>
      <c r="AD4645" s="1" t="s">
        <v>30</v>
      </c>
      <c r="AE4645" s="1" t="s">
        <v>62</v>
      </c>
    </row>
    <row r="4646" spans="1:31" x14ac:dyDescent="0.25">
      <c r="A4646" s="1" t="s">
        <v>9432</v>
      </c>
      <c r="B4646" s="1" t="str">
        <f>IF(COUNTIF($A$2:A4646,A4646)&gt;1,"Duplicate","Unique")</f>
        <v>Unique</v>
      </c>
      <c r="C4646" s="1" t="s">
        <v>9433</v>
      </c>
      <c r="D4646" s="1" t="s">
        <v>249</v>
      </c>
      <c r="E4646" s="1" t="str">
        <f t="shared" si="505"/>
        <v>Submitted</v>
      </c>
      <c r="F4646" s="1" t="s">
        <v>35</v>
      </c>
      <c r="G4646" s="1">
        <v>42</v>
      </c>
      <c r="H4646" s="1" t="s">
        <v>36</v>
      </c>
      <c r="I4646" s="1" t="s">
        <v>48</v>
      </c>
      <c r="J4646" s="1" t="s">
        <v>70</v>
      </c>
      <c r="K4646" s="4">
        <v>718784</v>
      </c>
      <c r="L4646" s="4" t="str">
        <f t="shared" si="506"/>
        <v>Submitted</v>
      </c>
      <c r="M4646" s="1">
        <v>360</v>
      </c>
      <c r="N4646" s="1" t="str">
        <f t="shared" si="507"/>
        <v>High_risk</v>
      </c>
      <c r="O4646" s="1" t="str">
        <f t="shared" si="508"/>
        <v>Excellent</v>
      </c>
      <c r="P4646" s="1" t="str">
        <f t="shared" si="509"/>
        <v>Submitted</v>
      </c>
      <c r="Q4646" s="1" t="str">
        <f t="shared" si="510"/>
        <v>Valid</v>
      </c>
      <c r="R4646" s="1" t="s">
        <v>6</v>
      </c>
      <c r="S4646" s="4">
        <v>3149906</v>
      </c>
      <c r="T4646" s="1">
        <v>14.32</v>
      </c>
      <c r="U4646" s="1">
        <v>60</v>
      </c>
      <c r="V4646" s="1">
        <v>52498.43</v>
      </c>
      <c r="W4646" s="4">
        <f t="shared" si="511"/>
        <v>3758887.8266666667</v>
      </c>
      <c r="X4646" s="1" t="s">
        <v>59</v>
      </c>
      <c r="Y4646" s="1" t="s">
        <v>60</v>
      </c>
      <c r="Z4646" s="8">
        <v>50108</v>
      </c>
      <c r="AA4646" s="8" t="str">
        <f>TEXT(Table2[[#This Row],[Application_Date]],"yyy")</f>
        <v>2037</v>
      </c>
      <c r="AB4646" s="8" t="str">
        <f>TEXT(Table2[[#This Row],[Application_Date]],"mmmm")</f>
        <v>March</v>
      </c>
      <c r="AC4646" s="1" t="s">
        <v>61</v>
      </c>
      <c r="AD4646" s="1" t="s">
        <v>30</v>
      </c>
      <c r="AE4646" s="1" t="s">
        <v>43</v>
      </c>
    </row>
    <row r="4647" spans="1:31" x14ac:dyDescent="0.25">
      <c r="A4647" s="1" t="s">
        <v>9434</v>
      </c>
      <c r="B4647" s="1" t="str">
        <f>IF(COUNTIF($A$2:A4647,A4647)&gt;1,"Duplicate","Unique")</f>
        <v>Unique</v>
      </c>
      <c r="C4647" s="1" t="s">
        <v>9435</v>
      </c>
      <c r="D4647" s="1" t="s">
        <v>145</v>
      </c>
      <c r="E4647" s="1" t="str">
        <f t="shared" si="505"/>
        <v>Submitted</v>
      </c>
      <c r="F4647" s="1" t="s">
        <v>35</v>
      </c>
      <c r="G4647" s="1">
        <v>52</v>
      </c>
      <c r="H4647" s="1" t="s">
        <v>24</v>
      </c>
      <c r="I4647" s="1" t="s">
        <v>48</v>
      </c>
      <c r="J4647" s="1" t="s">
        <v>49</v>
      </c>
      <c r="K4647" s="4">
        <v>1350712</v>
      </c>
      <c r="L4647" s="4" t="str">
        <f t="shared" si="506"/>
        <v>Submitted</v>
      </c>
      <c r="M4647" s="1">
        <v>444</v>
      </c>
      <c r="N4647" s="1" t="str">
        <f t="shared" si="507"/>
        <v>High_risk</v>
      </c>
      <c r="O4647" s="1" t="str">
        <f t="shared" si="508"/>
        <v>Excellent</v>
      </c>
      <c r="P4647" s="1" t="str">
        <f t="shared" si="509"/>
        <v>Submitted</v>
      </c>
      <c r="Q4647" s="1" t="str">
        <f t="shared" si="510"/>
        <v>Valid</v>
      </c>
      <c r="R4647" s="1" t="s">
        <v>27</v>
      </c>
      <c r="S4647" s="4">
        <v>968801</v>
      </c>
      <c r="T4647" s="1">
        <v>9.9499999999999993</v>
      </c>
      <c r="U4647" s="1">
        <v>36</v>
      </c>
      <c r="V4647" s="1">
        <v>26911.14</v>
      </c>
      <c r="W4647" s="4">
        <f t="shared" si="511"/>
        <v>803297.49612424301</v>
      </c>
      <c r="X4647" s="1" t="s">
        <v>59</v>
      </c>
      <c r="Y4647" s="1" t="s">
        <v>60</v>
      </c>
      <c r="Z4647" s="8">
        <v>50109</v>
      </c>
      <c r="AA4647" s="8" t="str">
        <f>TEXT(Table2[[#This Row],[Application_Date]],"yyy")</f>
        <v>2037</v>
      </c>
      <c r="AB4647" s="8" t="str">
        <f>TEXT(Table2[[#This Row],[Application_Date]],"mmmm")</f>
        <v>March</v>
      </c>
      <c r="AC4647" s="1" t="s">
        <v>61</v>
      </c>
      <c r="AD4647" s="1" t="s">
        <v>42</v>
      </c>
      <c r="AE4647" s="1" t="s">
        <v>31</v>
      </c>
    </row>
    <row r="4648" spans="1:31" x14ac:dyDescent="0.25">
      <c r="A4648" s="1" t="s">
        <v>9436</v>
      </c>
      <c r="B4648" s="1" t="str">
        <f>IF(COUNTIF($A$2:A4648,A4648)&gt;1,"Duplicate","Unique")</f>
        <v>Unique</v>
      </c>
      <c r="C4648" s="1" t="s">
        <v>9437</v>
      </c>
      <c r="D4648" s="1" t="s">
        <v>58</v>
      </c>
      <c r="E4648" s="1" t="str">
        <f t="shared" si="505"/>
        <v>Submitted</v>
      </c>
      <c r="F4648" s="1" t="s">
        <v>35</v>
      </c>
      <c r="G4648" s="1">
        <v>61</v>
      </c>
      <c r="H4648" s="1" t="s">
        <v>24</v>
      </c>
      <c r="I4648" s="1" t="s">
        <v>48</v>
      </c>
      <c r="J4648" s="1" t="s">
        <v>70</v>
      </c>
      <c r="K4648" s="4">
        <v>-50000</v>
      </c>
      <c r="L4648" s="4" t="str">
        <f t="shared" si="506"/>
        <v>Submitted</v>
      </c>
      <c r="M4648" s="1">
        <v>885</v>
      </c>
      <c r="N4648" s="1" t="str">
        <f t="shared" si="507"/>
        <v>medium_risk</v>
      </c>
      <c r="O4648" s="1" t="str">
        <f t="shared" si="508"/>
        <v>Excellent</v>
      </c>
      <c r="P4648" s="1" t="str">
        <f t="shared" si="509"/>
        <v>Submitted</v>
      </c>
      <c r="Q4648" s="1" t="str">
        <f t="shared" si="510"/>
        <v>Valid</v>
      </c>
      <c r="R4648" s="1" t="s">
        <v>70</v>
      </c>
      <c r="S4648" s="4">
        <v>4524708</v>
      </c>
      <c r="T4648" s="1">
        <v>17.66</v>
      </c>
      <c r="U4648" s="1">
        <v>120</v>
      </c>
      <c r="V4648" s="1">
        <v>37705.9</v>
      </c>
      <c r="W4648" s="4">
        <f t="shared" si="511"/>
        <v>6658861.9400000004</v>
      </c>
      <c r="X4648" s="1" t="s">
        <v>59</v>
      </c>
      <c r="Y4648" s="1" t="s">
        <v>60</v>
      </c>
      <c r="Z4648" s="8">
        <v>50110</v>
      </c>
      <c r="AA4648" s="8" t="str">
        <f>TEXT(Table2[[#This Row],[Application_Date]],"yyy")</f>
        <v>2037</v>
      </c>
      <c r="AB4648" s="8" t="str">
        <f>TEXT(Table2[[#This Row],[Application_Date]],"mmmm")</f>
        <v>March</v>
      </c>
      <c r="AC4648" s="1" t="s">
        <v>61</v>
      </c>
      <c r="AD4648" s="1" t="s">
        <v>30</v>
      </c>
      <c r="AE4648" s="1" t="s">
        <v>31</v>
      </c>
    </row>
    <row r="4649" spans="1:31" x14ac:dyDescent="0.25">
      <c r="A4649" s="1" t="s">
        <v>9438</v>
      </c>
      <c r="B4649" s="1" t="str">
        <f>IF(COUNTIF($A$2:A4649,A4649)&gt;1,"Duplicate","Unique")</f>
        <v>Unique</v>
      </c>
      <c r="C4649" s="1" t="s">
        <v>9439</v>
      </c>
      <c r="D4649" s="1" t="s">
        <v>333</v>
      </c>
      <c r="E4649" s="1" t="str">
        <f t="shared" si="505"/>
        <v>Submitted</v>
      </c>
      <c r="F4649" s="1" t="s">
        <v>35</v>
      </c>
      <c r="G4649" s="1">
        <v>23</v>
      </c>
      <c r="H4649" s="1" t="s">
        <v>36</v>
      </c>
      <c r="I4649" s="1" t="s">
        <v>25</v>
      </c>
      <c r="J4649" s="1" t="s">
        <v>37</v>
      </c>
      <c r="K4649" s="4">
        <v>291273</v>
      </c>
      <c r="L4649" s="4" t="str">
        <f t="shared" si="506"/>
        <v>Submitted</v>
      </c>
      <c r="M4649" s="1">
        <v>566</v>
      </c>
      <c r="N4649" s="1" t="str">
        <f t="shared" si="507"/>
        <v>High_risk</v>
      </c>
      <c r="O4649" s="1" t="str">
        <f t="shared" si="508"/>
        <v>Excellent</v>
      </c>
      <c r="P4649" s="1" t="str">
        <f t="shared" si="509"/>
        <v>Submitted</v>
      </c>
      <c r="Q4649" s="1" t="str">
        <f t="shared" si="510"/>
        <v>Valid</v>
      </c>
      <c r="R4649" s="1" t="s">
        <v>38</v>
      </c>
      <c r="S4649" s="4">
        <v>94292</v>
      </c>
      <c r="T4649" s="1">
        <v>15.88</v>
      </c>
      <c r="U4649" s="1">
        <v>180</v>
      </c>
      <c r="V4649" s="1">
        <v>523.84</v>
      </c>
      <c r="W4649" s="4">
        <f t="shared" si="511"/>
        <v>124779.74666666667</v>
      </c>
      <c r="X4649" s="1" t="s">
        <v>59</v>
      </c>
      <c r="Y4649" s="1" t="s">
        <v>60</v>
      </c>
      <c r="Z4649" s="8">
        <v>50111</v>
      </c>
      <c r="AA4649" s="8" t="str">
        <f>TEXT(Table2[[#This Row],[Application_Date]],"yyy")</f>
        <v>2037</v>
      </c>
      <c r="AB4649" s="8" t="str">
        <f>TEXT(Table2[[#This Row],[Application_Date]],"mmmm")</f>
        <v>March</v>
      </c>
      <c r="AC4649" s="1" t="s">
        <v>61</v>
      </c>
      <c r="AD4649" s="1" t="s">
        <v>42</v>
      </c>
      <c r="AE4649" s="1" t="s">
        <v>31</v>
      </c>
    </row>
    <row r="4650" spans="1:31" x14ac:dyDescent="0.25">
      <c r="A4650" s="1" t="s">
        <v>9440</v>
      </c>
      <c r="B4650" s="1" t="str">
        <f>IF(COUNTIF($A$2:A4650,A4650)&gt;1,"Duplicate","Unique")</f>
        <v>Unique</v>
      </c>
      <c r="C4650" s="1" t="s">
        <v>9441</v>
      </c>
      <c r="D4650" s="1" t="s">
        <v>196</v>
      </c>
      <c r="E4650" s="1" t="str">
        <f t="shared" si="505"/>
        <v>Submitted</v>
      </c>
      <c r="F4650" s="1" t="s">
        <v>35</v>
      </c>
      <c r="G4650" s="1">
        <v>56</v>
      </c>
      <c r="H4650" s="1" t="s">
        <v>36</v>
      </c>
      <c r="I4650" s="1" t="s">
        <v>48</v>
      </c>
      <c r="J4650" s="1" t="s">
        <v>70</v>
      </c>
      <c r="K4650" s="4">
        <v>604158</v>
      </c>
      <c r="L4650" s="4" t="str">
        <f t="shared" si="506"/>
        <v>Submitted</v>
      </c>
      <c r="M4650" s="1">
        <v>850</v>
      </c>
      <c r="N4650" s="1" t="str">
        <f t="shared" si="507"/>
        <v>medium_risk</v>
      </c>
      <c r="O4650" s="1" t="str">
        <f t="shared" si="508"/>
        <v>Excellent</v>
      </c>
      <c r="P4650" s="1" t="str">
        <f t="shared" si="509"/>
        <v>Submitted</v>
      </c>
      <c r="Q4650" s="1" t="str">
        <f t="shared" si="510"/>
        <v>Valid</v>
      </c>
      <c r="R4650" s="1" t="s">
        <v>27</v>
      </c>
      <c r="S4650" s="4">
        <v>885423</v>
      </c>
      <c r="T4650" s="1">
        <v>16.64</v>
      </c>
      <c r="U4650" s="1">
        <v>12</v>
      </c>
      <c r="V4650" s="1">
        <v>73785.25</v>
      </c>
      <c r="W4650" s="4">
        <f t="shared" si="511"/>
        <v>1227822.5046598532</v>
      </c>
      <c r="X4650" s="1" t="s">
        <v>85</v>
      </c>
      <c r="Y4650" s="1" t="s">
        <v>86</v>
      </c>
      <c r="Z4650" s="8">
        <v>50112</v>
      </c>
      <c r="AA4650" s="8" t="str">
        <f>TEXT(Table2[[#This Row],[Application_Date]],"yyy")</f>
        <v>2037</v>
      </c>
      <c r="AB4650" s="8" t="str">
        <f>TEXT(Table2[[#This Row],[Application_Date]],"mmmm")</f>
        <v>March</v>
      </c>
      <c r="AC4650" s="1" t="s">
        <v>52</v>
      </c>
      <c r="AD4650" s="1" t="s">
        <v>42</v>
      </c>
      <c r="AE4650" s="1" t="s">
        <v>43</v>
      </c>
    </row>
    <row r="4651" spans="1:31" x14ac:dyDescent="0.25">
      <c r="A4651" s="1" t="s">
        <v>9442</v>
      </c>
      <c r="B4651" s="1" t="str">
        <f>IF(COUNTIF($A$2:A4651,A4651)&gt;1,"Duplicate","Unique")</f>
        <v>Unique</v>
      </c>
      <c r="C4651" s="1" t="s">
        <v>9443</v>
      </c>
      <c r="D4651" s="1" t="s">
        <v>139</v>
      </c>
      <c r="E4651" s="1" t="str">
        <f t="shared" si="505"/>
        <v>Submitted</v>
      </c>
      <c r="F4651" s="1" t="s">
        <v>47</v>
      </c>
      <c r="G4651" s="1">
        <v>33</v>
      </c>
      <c r="H4651" s="1" t="s">
        <v>36</v>
      </c>
      <c r="I4651" s="1" t="s">
        <v>25</v>
      </c>
      <c r="J4651" s="1" t="s">
        <v>26</v>
      </c>
      <c r="K4651" s="4">
        <v>310535</v>
      </c>
      <c r="L4651" s="4" t="str">
        <f t="shared" si="506"/>
        <v>Submitted</v>
      </c>
      <c r="M4651" s="1">
        <v>950</v>
      </c>
      <c r="N4651" s="1" t="str">
        <f t="shared" si="507"/>
        <v>medium_risk</v>
      </c>
      <c r="O4651" s="1" t="str">
        <f t="shared" si="508"/>
        <v>Excellent</v>
      </c>
      <c r="P4651" s="1" t="str">
        <f t="shared" si="509"/>
        <v>Submitted</v>
      </c>
      <c r="Q4651" s="1" t="str">
        <f t="shared" si="510"/>
        <v>Invalid</v>
      </c>
      <c r="R4651" s="1" t="s">
        <v>27</v>
      </c>
      <c r="S4651" s="4">
        <v>4187613</v>
      </c>
      <c r="T4651" s="1">
        <v>10.18</v>
      </c>
      <c r="U4651" s="1">
        <v>12</v>
      </c>
      <c r="V4651" s="1">
        <v>348967.75</v>
      </c>
      <c r="W4651" s="4">
        <f t="shared" si="511"/>
        <v>3554727.54554764</v>
      </c>
      <c r="X4651" s="1" t="s">
        <v>50</v>
      </c>
      <c r="Y4651" s="1" t="s">
        <v>51</v>
      </c>
      <c r="Z4651" s="8">
        <v>50113</v>
      </c>
      <c r="AA4651" s="8" t="str">
        <f>TEXT(Table2[[#This Row],[Application_Date]],"yyy")</f>
        <v>2037</v>
      </c>
      <c r="AB4651" s="8" t="str">
        <f>TEXT(Table2[[#This Row],[Application_Date]],"mmmm")</f>
        <v>March</v>
      </c>
      <c r="AC4651" s="1" t="s">
        <v>61</v>
      </c>
      <c r="AD4651" s="1" t="s">
        <v>42</v>
      </c>
      <c r="AE4651" s="1" t="s">
        <v>62</v>
      </c>
    </row>
    <row r="4652" spans="1:31" x14ac:dyDescent="0.25">
      <c r="A4652" s="1" t="s">
        <v>9444</v>
      </c>
      <c r="B4652" s="1" t="str">
        <f>IF(COUNTIF($A$2:A4652,A4652)&gt;1,"Duplicate","Unique")</f>
        <v>Unique</v>
      </c>
      <c r="C4652" s="1" t="s">
        <v>9445</v>
      </c>
      <c r="D4652" s="1" t="s">
        <v>572</v>
      </c>
      <c r="E4652" s="1" t="str">
        <f t="shared" si="505"/>
        <v>Submitted</v>
      </c>
      <c r="F4652" s="1" t="s">
        <v>35</v>
      </c>
      <c r="G4652" s="1">
        <v>54</v>
      </c>
      <c r="H4652" s="1" t="s">
        <v>36</v>
      </c>
      <c r="I4652" s="1" t="s">
        <v>25</v>
      </c>
      <c r="J4652" s="1" t="s">
        <v>70</v>
      </c>
      <c r="K4652" s="4">
        <v>2253653</v>
      </c>
      <c r="L4652" s="4" t="str">
        <f t="shared" si="506"/>
        <v>Submitted</v>
      </c>
      <c r="M4652" s="1">
        <v>855</v>
      </c>
      <c r="N4652" s="1" t="str">
        <f t="shared" si="507"/>
        <v>medium_risk</v>
      </c>
      <c r="O4652" s="1" t="str">
        <f t="shared" si="508"/>
        <v>Excellent</v>
      </c>
      <c r="P4652" s="1" t="str">
        <f t="shared" si="509"/>
        <v>Submitted</v>
      </c>
      <c r="Q4652" s="1" t="str">
        <f t="shared" si="510"/>
        <v>Valid</v>
      </c>
      <c r="R4652" s="1" t="s">
        <v>82</v>
      </c>
      <c r="S4652" s="4">
        <v>2143918</v>
      </c>
      <c r="T4652" s="1">
        <v>13.1</v>
      </c>
      <c r="U4652" s="1">
        <v>120</v>
      </c>
      <c r="V4652" s="1">
        <v>17865.98</v>
      </c>
      <c r="W4652" s="4">
        <f t="shared" si="511"/>
        <v>2340443.8166666664</v>
      </c>
      <c r="X4652" s="1" t="s">
        <v>105</v>
      </c>
      <c r="Y4652" s="1" t="s">
        <v>106</v>
      </c>
      <c r="Z4652" s="8">
        <v>50114</v>
      </c>
      <c r="AA4652" s="8" t="str">
        <f>TEXT(Table2[[#This Row],[Application_Date]],"yyy")</f>
        <v>2037</v>
      </c>
      <c r="AB4652" s="8" t="str">
        <f>TEXT(Table2[[#This Row],[Application_Date]],"mmmm")</f>
        <v>March</v>
      </c>
      <c r="AC4652" s="1" t="s">
        <v>41</v>
      </c>
      <c r="AD4652" s="1" t="s">
        <v>42</v>
      </c>
      <c r="AE4652" s="1" t="s">
        <v>66</v>
      </c>
    </row>
    <row r="4653" spans="1:31" x14ac:dyDescent="0.25">
      <c r="A4653" s="1" t="s">
        <v>9446</v>
      </c>
      <c r="B4653" s="1" t="str">
        <f>IF(COUNTIF($A$2:A4653,A4653)&gt;1,"Duplicate","Unique")</f>
        <v>Unique</v>
      </c>
      <c r="C4653" s="1" t="s">
        <v>9447</v>
      </c>
      <c r="D4653" s="1" t="s">
        <v>1280</v>
      </c>
      <c r="E4653" s="1" t="str">
        <f t="shared" si="505"/>
        <v>Submitted</v>
      </c>
      <c r="F4653" s="1" t="s">
        <v>35</v>
      </c>
      <c r="G4653" s="1">
        <v>34</v>
      </c>
      <c r="H4653" s="1" t="s">
        <v>36</v>
      </c>
      <c r="I4653" s="1" t="s">
        <v>25</v>
      </c>
      <c r="J4653" s="1" t="s">
        <v>26</v>
      </c>
      <c r="K4653" s="4">
        <v>1191870</v>
      </c>
      <c r="L4653" s="4" t="str">
        <f t="shared" si="506"/>
        <v>Submitted</v>
      </c>
      <c r="M4653" s="1">
        <v>543</v>
      </c>
      <c r="N4653" s="1" t="str">
        <f t="shared" si="507"/>
        <v>High_risk</v>
      </c>
      <c r="O4653" s="1" t="str">
        <f t="shared" si="508"/>
        <v>Excellent</v>
      </c>
      <c r="P4653" s="1" t="str">
        <f t="shared" si="509"/>
        <v>Submitted</v>
      </c>
      <c r="Q4653" s="1" t="str">
        <f t="shared" si="510"/>
        <v>Valid</v>
      </c>
      <c r="R4653" s="1" t="s">
        <v>38</v>
      </c>
      <c r="S4653" s="4">
        <v>1939595</v>
      </c>
      <c r="T4653" s="1">
        <v>8.48</v>
      </c>
      <c r="U4653" s="1">
        <v>60</v>
      </c>
      <c r="V4653" s="1">
        <v>32326.58</v>
      </c>
      <c r="W4653" s="4">
        <f t="shared" si="511"/>
        <v>1370647.1333333494</v>
      </c>
      <c r="X4653" s="1" t="s">
        <v>85</v>
      </c>
      <c r="Y4653" s="1" t="s">
        <v>86</v>
      </c>
      <c r="Z4653" s="8">
        <v>50115</v>
      </c>
      <c r="AA4653" s="8" t="str">
        <f>TEXT(Table2[[#This Row],[Application_Date]],"yyy")</f>
        <v>2037</v>
      </c>
      <c r="AB4653" s="8" t="str">
        <f>TEXT(Table2[[#This Row],[Application_Date]],"mmmm")</f>
        <v>March</v>
      </c>
      <c r="AC4653" s="1" t="s">
        <v>61</v>
      </c>
      <c r="AD4653" s="1" t="s">
        <v>30</v>
      </c>
      <c r="AE4653" s="1" t="s">
        <v>43</v>
      </c>
    </row>
    <row r="4654" spans="1:31" x14ac:dyDescent="0.25">
      <c r="A4654" s="1" t="s">
        <v>9448</v>
      </c>
      <c r="B4654" s="1" t="str">
        <f>IF(COUNTIF($A$2:A4654,A4654)&gt;1,"Duplicate","Unique")</f>
        <v>Unique</v>
      </c>
      <c r="C4654" s="1" t="s">
        <v>9449</v>
      </c>
      <c r="D4654" s="1" t="s">
        <v>293</v>
      </c>
      <c r="E4654" s="1" t="str">
        <f t="shared" si="505"/>
        <v>Submitted</v>
      </c>
      <c r="F4654" s="1" t="s">
        <v>35</v>
      </c>
      <c r="G4654" s="1">
        <v>22</v>
      </c>
      <c r="H4654" s="1" t="s">
        <v>36</v>
      </c>
      <c r="I4654" s="1" t="s">
        <v>48</v>
      </c>
      <c r="J4654" s="1" t="s">
        <v>26</v>
      </c>
      <c r="K4654" s="4">
        <v>772621</v>
      </c>
      <c r="L4654" s="4" t="str">
        <f t="shared" si="506"/>
        <v>Submitted</v>
      </c>
      <c r="M4654" s="1">
        <v>615</v>
      </c>
      <c r="N4654" s="1" t="str">
        <f t="shared" si="507"/>
        <v>low_risk</v>
      </c>
      <c r="O4654" s="1" t="str">
        <f t="shared" si="508"/>
        <v>Excellent</v>
      </c>
      <c r="P4654" s="1" t="str">
        <f t="shared" si="509"/>
        <v>Submitted</v>
      </c>
      <c r="Q4654" s="1" t="str">
        <f t="shared" si="510"/>
        <v>Valid</v>
      </c>
      <c r="R4654" s="1" t="s">
        <v>70</v>
      </c>
      <c r="S4654" s="4">
        <v>2858223</v>
      </c>
      <c r="T4654" s="1">
        <v>14.52</v>
      </c>
      <c r="U4654" s="1">
        <v>180</v>
      </c>
      <c r="V4654" s="1">
        <v>15879.02</v>
      </c>
      <c r="W4654" s="4">
        <f t="shared" si="511"/>
        <v>3458449.83</v>
      </c>
      <c r="X4654" s="1" t="s">
        <v>50</v>
      </c>
      <c r="Y4654" s="1" t="s">
        <v>51</v>
      </c>
      <c r="Z4654" s="8">
        <v>50116</v>
      </c>
      <c r="AA4654" s="8" t="str">
        <f>TEXT(Table2[[#This Row],[Application_Date]],"yyy")</f>
        <v>2037</v>
      </c>
      <c r="AB4654" s="8" t="str">
        <f>TEXT(Table2[[#This Row],[Application_Date]],"mmmm")</f>
        <v>March</v>
      </c>
      <c r="AC4654" s="1" t="s">
        <v>61</v>
      </c>
      <c r="AD4654" s="1" t="s">
        <v>30</v>
      </c>
      <c r="AE4654" s="1" t="s">
        <v>43</v>
      </c>
    </row>
    <row r="4655" spans="1:31" x14ac:dyDescent="0.25">
      <c r="A4655" s="1" t="s">
        <v>9450</v>
      </c>
      <c r="B4655" s="1" t="str">
        <f>IF(COUNTIF($A$2:A4655,A4655)&gt;1,"Duplicate","Unique")</f>
        <v>Unique</v>
      </c>
      <c r="C4655" s="1" t="s">
        <v>9451</v>
      </c>
      <c r="D4655" s="1" t="s">
        <v>461</v>
      </c>
      <c r="E4655" s="1" t="str">
        <f t="shared" si="505"/>
        <v>Submitted</v>
      </c>
      <c r="F4655" s="1" t="s">
        <v>47</v>
      </c>
      <c r="G4655" s="1">
        <v>59</v>
      </c>
      <c r="H4655" s="1" t="s">
        <v>24</v>
      </c>
      <c r="I4655" s="1" t="s">
        <v>48</v>
      </c>
      <c r="J4655" s="1" t="s">
        <v>26</v>
      </c>
      <c r="K4655" s="4">
        <v>1463536</v>
      </c>
      <c r="L4655" s="4" t="str">
        <f t="shared" si="506"/>
        <v>Submitted</v>
      </c>
      <c r="M4655" s="1">
        <v>613</v>
      </c>
      <c r="N4655" s="1" t="str">
        <f t="shared" si="507"/>
        <v>low_risk</v>
      </c>
      <c r="O4655" s="1" t="str">
        <f t="shared" si="508"/>
        <v>Excellent</v>
      </c>
      <c r="P4655" s="1" t="str">
        <f t="shared" si="509"/>
        <v>Submitted</v>
      </c>
      <c r="Q4655" s="1" t="str">
        <f t="shared" si="510"/>
        <v>Valid</v>
      </c>
      <c r="R4655" s="1" t="s">
        <v>38</v>
      </c>
      <c r="S4655" s="4">
        <v>611135</v>
      </c>
      <c r="T4655" s="1">
        <v>9.36</v>
      </c>
      <c r="U4655" s="1">
        <v>12</v>
      </c>
      <c r="V4655" s="1">
        <v>50927.92</v>
      </c>
      <c r="W4655" s="4">
        <f t="shared" si="511"/>
        <v>477156.95150824788</v>
      </c>
      <c r="X4655" s="1" t="s">
        <v>59</v>
      </c>
      <c r="Y4655" s="1" t="s">
        <v>60</v>
      </c>
      <c r="Z4655" s="8">
        <v>50117</v>
      </c>
      <c r="AA4655" s="8" t="str">
        <f>TEXT(Table2[[#This Row],[Application_Date]],"yyy")</f>
        <v>2037</v>
      </c>
      <c r="AB4655" s="8" t="str">
        <f>TEXT(Table2[[#This Row],[Application_Date]],"mmmm")</f>
        <v>March</v>
      </c>
      <c r="AC4655" s="1" t="s">
        <v>41</v>
      </c>
      <c r="AD4655" s="1" t="s">
        <v>42</v>
      </c>
      <c r="AE4655" s="1" t="s">
        <v>62</v>
      </c>
    </row>
    <row r="4656" spans="1:31" x14ac:dyDescent="0.25">
      <c r="A4656" s="1" t="s">
        <v>9452</v>
      </c>
      <c r="B4656" s="1" t="str">
        <f>IF(COUNTIF($A$2:A4656,A4656)&gt;1,"Duplicate","Unique")</f>
        <v>Unique</v>
      </c>
      <c r="C4656" s="1" t="s">
        <v>9453</v>
      </c>
      <c r="D4656" s="1" t="s">
        <v>249</v>
      </c>
      <c r="E4656" s="1" t="str">
        <f t="shared" si="505"/>
        <v>Submitted</v>
      </c>
      <c r="F4656" s="1" t="s">
        <v>35</v>
      </c>
      <c r="G4656" s="1">
        <v>42</v>
      </c>
      <c r="H4656" s="1" t="s">
        <v>36</v>
      </c>
      <c r="I4656" s="1" t="s">
        <v>48</v>
      </c>
      <c r="J4656" s="1" t="s">
        <v>37</v>
      </c>
      <c r="K4656" s="4">
        <v>1368573</v>
      </c>
      <c r="L4656" s="4" t="str">
        <f t="shared" si="506"/>
        <v>Submitted</v>
      </c>
      <c r="M4656" s="1">
        <v>405</v>
      </c>
      <c r="N4656" s="1" t="str">
        <f t="shared" si="507"/>
        <v>High_risk</v>
      </c>
      <c r="O4656" s="1" t="str">
        <f t="shared" si="508"/>
        <v>Excellent</v>
      </c>
      <c r="P4656" s="1" t="str">
        <f t="shared" si="509"/>
        <v>Submitted</v>
      </c>
      <c r="Q4656" s="1" t="str">
        <f t="shared" si="510"/>
        <v>Valid</v>
      </c>
      <c r="R4656" s="1" t="s">
        <v>82</v>
      </c>
      <c r="S4656" s="4">
        <v>4696117</v>
      </c>
      <c r="T4656" s="1">
        <v>7.83</v>
      </c>
      <c r="U4656" s="1">
        <v>60</v>
      </c>
      <c r="V4656" s="1">
        <v>78268.62</v>
      </c>
      <c r="W4656" s="4">
        <f t="shared" si="511"/>
        <v>3064216.3425002494</v>
      </c>
      <c r="X4656" s="1" t="s">
        <v>85</v>
      </c>
      <c r="Y4656" s="1" t="s">
        <v>86</v>
      </c>
      <c r="Z4656" s="8">
        <v>50118</v>
      </c>
      <c r="AA4656" s="8" t="str">
        <f>TEXT(Table2[[#This Row],[Application_Date]],"yyy")</f>
        <v>2037</v>
      </c>
      <c r="AB4656" s="8" t="str">
        <f>TEXT(Table2[[#This Row],[Application_Date]],"mmmm")</f>
        <v>March</v>
      </c>
      <c r="AC4656" s="1" t="s">
        <v>61</v>
      </c>
      <c r="AD4656" s="1" t="s">
        <v>30</v>
      </c>
      <c r="AE4656" s="1" t="s">
        <v>62</v>
      </c>
    </row>
    <row r="4657" spans="1:31" x14ac:dyDescent="0.25">
      <c r="A4657" s="1" t="s">
        <v>9454</v>
      </c>
      <c r="B4657" s="1" t="str">
        <f>IF(COUNTIF($A$2:A4657,A4657)&gt;1,"Duplicate","Unique")</f>
        <v>Unique</v>
      </c>
      <c r="C4657" s="1" t="s">
        <v>9455</v>
      </c>
      <c r="D4657" s="1" t="s">
        <v>572</v>
      </c>
      <c r="E4657" s="1" t="str">
        <f t="shared" si="505"/>
        <v>Submitted</v>
      </c>
      <c r="F4657" s="1" t="s">
        <v>35</v>
      </c>
      <c r="G4657" s="1">
        <v>29</v>
      </c>
      <c r="H4657" s="1" t="s">
        <v>36</v>
      </c>
      <c r="I4657" s="1" t="s">
        <v>48</v>
      </c>
      <c r="J4657" s="1" t="s">
        <v>70</v>
      </c>
      <c r="K4657" s="4">
        <v>1376110</v>
      </c>
      <c r="L4657" s="4" t="str">
        <f t="shared" si="506"/>
        <v>Submitted</v>
      </c>
      <c r="M4657" s="1">
        <v>746</v>
      </c>
      <c r="N4657" s="1" t="str">
        <f t="shared" si="507"/>
        <v>low_risk</v>
      </c>
      <c r="O4657" s="1" t="str">
        <f t="shared" si="508"/>
        <v>Excellent</v>
      </c>
      <c r="P4657" s="1" t="str">
        <f t="shared" si="509"/>
        <v>Submitted</v>
      </c>
      <c r="Q4657" s="1" t="str">
        <f t="shared" si="510"/>
        <v>Valid</v>
      </c>
      <c r="R4657" s="1" t="s">
        <v>27</v>
      </c>
      <c r="S4657" s="4">
        <v>3406361</v>
      </c>
      <c r="T4657" s="1">
        <v>17.91</v>
      </c>
      <c r="U4657" s="1">
        <v>180</v>
      </c>
      <c r="V4657" s="1">
        <v>18924.23</v>
      </c>
      <c r="W4657" s="4">
        <f t="shared" si="511"/>
        <v>5083993.7924999995</v>
      </c>
      <c r="X4657" s="1" t="s">
        <v>39</v>
      </c>
      <c r="Y4657" s="1" t="s">
        <v>40</v>
      </c>
      <c r="Z4657" s="8">
        <v>50119</v>
      </c>
      <c r="AA4657" s="8" t="str">
        <f>TEXT(Table2[[#This Row],[Application_Date]],"yyy")</f>
        <v>2037</v>
      </c>
      <c r="AB4657" s="8" t="str">
        <f>TEXT(Table2[[#This Row],[Application_Date]],"mmmm")</f>
        <v>March</v>
      </c>
      <c r="AC4657" s="1" t="s">
        <v>52</v>
      </c>
      <c r="AD4657" s="1" t="s">
        <v>42</v>
      </c>
      <c r="AE4657" s="1" t="s">
        <v>62</v>
      </c>
    </row>
    <row r="4658" spans="1:31" x14ac:dyDescent="0.25">
      <c r="A4658" s="1" t="s">
        <v>9456</v>
      </c>
      <c r="B4658" s="1" t="str">
        <f>IF(COUNTIF($A$2:A4658,A4658)&gt;1,"Duplicate","Unique")</f>
        <v>Unique</v>
      </c>
      <c r="C4658" s="1" t="s">
        <v>9457</v>
      </c>
      <c r="D4658" s="1" t="s">
        <v>136</v>
      </c>
      <c r="E4658" s="1" t="str">
        <f t="shared" si="505"/>
        <v>Submitted</v>
      </c>
      <c r="F4658" s="1" t="s">
        <v>35</v>
      </c>
      <c r="G4658" s="1">
        <v>37</v>
      </c>
      <c r="H4658" s="1" t="s">
        <v>24</v>
      </c>
      <c r="I4658" s="1" t="s">
        <v>48</v>
      </c>
      <c r="J4658" s="1" t="s">
        <v>49</v>
      </c>
      <c r="K4658" s="4">
        <v>1329521</v>
      </c>
      <c r="L4658" s="4" t="str">
        <f t="shared" si="506"/>
        <v>Submitted</v>
      </c>
      <c r="M4658" s="1">
        <v>819</v>
      </c>
      <c r="N4658" s="1" t="str">
        <f t="shared" si="507"/>
        <v>medium_risk</v>
      </c>
      <c r="O4658" s="1" t="str">
        <f t="shared" si="508"/>
        <v>Excellent</v>
      </c>
      <c r="P4658" s="1" t="str">
        <f t="shared" si="509"/>
        <v>Submitted</v>
      </c>
      <c r="Q4658" s="1" t="str">
        <f t="shared" si="510"/>
        <v>Valid</v>
      </c>
      <c r="R4658" s="1" t="s">
        <v>82</v>
      </c>
      <c r="S4658" s="4">
        <v>4919544</v>
      </c>
      <c r="T4658" s="1">
        <v>9.3699999999999992</v>
      </c>
      <c r="U4658" s="1">
        <v>60</v>
      </c>
      <c r="V4658" s="1">
        <v>81992.399999999994</v>
      </c>
      <c r="W4658" s="4">
        <f t="shared" si="511"/>
        <v>3841343.9400000032</v>
      </c>
      <c r="X4658" s="1" t="s">
        <v>85</v>
      </c>
      <c r="Y4658" s="1" t="s">
        <v>86</v>
      </c>
      <c r="Z4658" s="8">
        <v>50120</v>
      </c>
      <c r="AA4658" s="8" t="str">
        <f>TEXT(Table2[[#This Row],[Application_Date]],"yyy")</f>
        <v>2037</v>
      </c>
      <c r="AB4658" s="8" t="str">
        <f>TEXT(Table2[[#This Row],[Application_Date]],"mmmm")</f>
        <v>March</v>
      </c>
      <c r="AC4658" s="1" t="s">
        <v>41</v>
      </c>
      <c r="AD4658" s="1" t="s">
        <v>30</v>
      </c>
      <c r="AE4658" s="1" t="s">
        <v>66</v>
      </c>
    </row>
    <row r="4659" spans="1:31" x14ac:dyDescent="0.25">
      <c r="A4659" s="1" t="s">
        <v>9458</v>
      </c>
      <c r="B4659" s="1" t="str">
        <f>IF(COUNTIF($A$2:A4659,A4659)&gt;1,"Duplicate","Unique")</f>
        <v>Unique</v>
      </c>
      <c r="C4659" s="1" t="s">
        <v>9459</v>
      </c>
      <c r="D4659" s="1" t="s">
        <v>139</v>
      </c>
      <c r="E4659" s="1" t="str">
        <f t="shared" si="505"/>
        <v>Submitted</v>
      </c>
      <c r="F4659" s="1" t="s">
        <v>47</v>
      </c>
      <c r="G4659" s="1">
        <v>53</v>
      </c>
      <c r="H4659" s="1" t="s">
        <v>24</v>
      </c>
      <c r="I4659" s="1" t="s">
        <v>48</v>
      </c>
      <c r="J4659" s="1" t="s">
        <v>26</v>
      </c>
      <c r="K4659" s="4">
        <v>480424</v>
      </c>
      <c r="L4659" s="4" t="str">
        <f t="shared" si="506"/>
        <v>Submitted</v>
      </c>
      <c r="M4659" s="1">
        <v>334</v>
      </c>
      <c r="N4659" s="1" t="str">
        <f t="shared" si="507"/>
        <v>High_risk</v>
      </c>
      <c r="O4659" s="1" t="str">
        <f t="shared" si="508"/>
        <v>Excellent</v>
      </c>
      <c r="P4659" s="1" t="str">
        <f t="shared" si="509"/>
        <v>Submitted</v>
      </c>
      <c r="Q4659" s="1" t="str">
        <f t="shared" si="510"/>
        <v>Valid</v>
      </c>
      <c r="R4659" s="1" t="s">
        <v>82</v>
      </c>
      <c r="S4659" s="4">
        <v>921588</v>
      </c>
      <c r="T4659" s="1">
        <v>7.45</v>
      </c>
      <c r="U4659" s="1">
        <v>36</v>
      </c>
      <c r="V4659" s="1">
        <v>25599.67</v>
      </c>
      <c r="W4659" s="4">
        <f t="shared" si="511"/>
        <v>572152.56610389403</v>
      </c>
      <c r="X4659" s="1" t="s">
        <v>59</v>
      </c>
      <c r="Y4659" s="1" t="s">
        <v>60</v>
      </c>
      <c r="Z4659" s="8">
        <v>50121</v>
      </c>
      <c r="AA4659" s="8" t="str">
        <f>TEXT(Table2[[#This Row],[Application_Date]],"yyy")</f>
        <v>2037</v>
      </c>
      <c r="AB4659" s="8" t="str">
        <f>TEXT(Table2[[#This Row],[Application_Date]],"mmmm")</f>
        <v>March</v>
      </c>
      <c r="AC4659" s="1" t="s">
        <v>61</v>
      </c>
      <c r="AD4659" s="1" t="s">
        <v>42</v>
      </c>
      <c r="AE4659" s="1" t="s">
        <v>31</v>
      </c>
    </row>
    <row r="4660" spans="1:31" x14ac:dyDescent="0.25">
      <c r="A4660" s="1" t="s">
        <v>9460</v>
      </c>
      <c r="B4660" s="1" t="str">
        <f>IF(COUNTIF($A$2:A4660,A4660)&gt;1,"Duplicate","Unique")</f>
        <v>Unique</v>
      </c>
      <c r="C4660" s="1" t="s">
        <v>9461</v>
      </c>
      <c r="D4660" s="1" t="s">
        <v>78</v>
      </c>
      <c r="E4660" s="1" t="str">
        <f t="shared" si="505"/>
        <v>Submitted</v>
      </c>
      <c r="F4660" s="1" t="s">
        <v>47</v>
      </c>
      <c r="G4660" s="1">
        <v>51</v>
      </c>
      <c r="H4660" s="1" t="s">
        <v>24</v>
      </c>
      <c r="I4660" s="1" t="s">
        <v>25</v>
      </c>
      <c r="J4660" s="1" t="s">
        <v>49</v>
      </c>
      <c r="K4660" s="4">
        <v>2110549</v>
      </c>
      <c r="L4660" s="4" t="str">
        <f t="shared" si="506"/>
        <v>Submitted</v>
      </c>
      <c r="M4660" s="1">
        <v>527</v>
      </c>
      <c r="N4660" s="1" t="str">
        <f t="shared" si="507"/>
        <v>High_risk</v>
      </c>
      <c r="O4660" s="1" t="str">
        <f t="shared" si="508"/>
        <v>Excellent</v>
      </c>
      <c r="P4660" s="1" t="str">
        <f t="shared" si="509"/>
        <v>Submitted</v>
      </c>
      <c r="Q4660" s="1" t="str">
        <f t="shared" si="510"/>
        <v>Valid</v>
      </c>
      <c r="R4660" s="1" t="s">
        <v>38</v>
      </c>
      <c r="S4660" s="4">
        <v>1843950</v>
      </c>
      <c r="T4660" s="1">
        <v>8.35</v>
      </c>
      <c r="U4660" s="1">
        <v>120</v>
      </c>
      <c r="V4660" s="1">
        <v>15366.25</v>
      </c>
      <c r="W4660" s="4">
        <f t="shared" si="511"/>
        <v>1283081.875</v>
      </c>
      <c r="X4660" s="1" t="s">
        <v>2121</v>
      </c>
      <c r="Y4660" s="1" t="s">
        <v>29</v>
      </c>
      <c r="Z4660" s="8">
        <v>50122</v>
      </c>
      <c r="AA4660" s="8" t="str">
        <f>TEXT(Table2[[#This Row],[Application_Date]],"yyy")</f>
        <v>2037</v>
      </c>
      <c r="AB4660" s="8" t="str">
        <f>TEXT(Table2[[#This Row],[Application_Date]],"mmmm")</f>
        <v>March</v>
      </c>
      <c r="AC4660" s="1" t="s">
        <v>52</v>
      </c>
      <c r="AD4660" s="1" t="s">
        <v>30</v>
      </c>
      <c r="AE4660" s="1" t="s">
        <v>66</v>
      </c>
    </row>
    <row r="4661" spans="1:31" x14ac:dyDescent="0.25">
      <c r="A4661" s="1" t="s">
        <v>9462</v>
      </c>
      <c r="B4661" s="1" t="str">
        <f>IF(COUNTIF($A$2:A4661,A4661)&gt;1,"Duplicate","Unique")</f>
        <v>Unique</v>
      </c>
      <c r="C4661" s="1" t="s">
        <v>9463</v>
      </c>
      <c r="D4661" s="1" t="s">
        <v>403</v>
      </c>
      <c r="E4661" s="1" t="str">
        <f t="shared" si="505"/>
        <v>Submitted</v>
      </c>
      <c r="F4661" s="1" t="s">
        <v>47</v>
      </c>
      <c r="G4661" s="1">
        <v>58</v>
      </c>
      <c r="H4661" s="1" t="s">
        <v>36</v>
      </c>
      <c r="I4661" s="1" t="s">
        <v>48</v>
      </c>
      <c r="J4661" s="1" t="s">
        <v>70</v>
      </c>
      <c r="K4661" s="4">
        <v>1090570</v>
      </c>
      <c r="L4661" s="4" t="str">
        <f t="shared" si="506"/>
        <v>Submitted</v>
      </c>
      <c r="M4661" s="1">
        <v>412</v>
      </c>
      <c r="N4661" s="1" t="str">
        <f t="shared" si="507"/>
        <v>High_risk</v>
      </c>
      <c r="O4661" s="1" t="str">
        <f t="shared" si="508"/>
        <v>Excellent</v>
      </c>
      <c r="P4661" s="1" t="str">
        <f t="shared" si="509"/>
        <v>Submitted</v>
      </c>
      <c r="Q4661" s="1" t="str">
        <f t="shared" si="510"/>
        <v>Valid</v>
      </c>
      <c r="R4661" s="1" t="s">
        <v>6</v>
      </c>
      <c r="S4661" s="4">
        <v>4338805</v>
      </c>
      <c r="T4661" s="1">
        <v>18.12</v>
      </c>
      <c r="U4661" s="1">
        <v>120</v>
      </c>
      <c r="V4661" s="1">
        <v>36156.71</v>
      </c>
      <c r="W4661" s="4">
        <f t="shared" si="511"/>
        <v>6551595.5499999998</v>
      </c>
      <c r="X4661" s="1" t="s">
        <v>50</v>
      </c>
      <c r="Y4661" s="1" t="s">
        <v>51</v>
      </c>
      <c r="Z4661" s="8">
        <v>50123</v>
      </c>
      <c r="AA4661" s="8" t="str">
        <f>TEXT(Table2[[#This Row],[Application_Date]],"yyy")</f>
        <v>2037</v>
      </c>
      <c r="AB4661" s="8" t="str">
        <f>TEXT(Table2[[#This Row],[Application_Date]],"mmmm")</f>
        <v>March</v>
      </c>
      <c r="AC4661" s="1" t="s">
        <v>61</v>
      </c>
      <c r="AD4661" s="1" t="s">
        <v>30</v>
      </c>
      <c r="AE4661" s="1" t="s">
        <v>62</v>
      </c>
    </row>
    <row r="4662" spans="1:31" x14ac:dyDescent="0.25">
      <c r="A4662" s="1" t="s">
        <v>9464</v>
      </c>
      <c r="B4662" s="1" t="str">
        <f>IF(COUNTIF($A$2:A4662,A4662)&gt;1,"Duplicate","Unique")</f>
        <v>Unique</v>
      </c>
      <c r="C4662" s="1" t="s">
        <v>9465</v>
      </c>
      <c r="D4662" s="1" t="s">
        <v>34</v>
      </c>
      <c r="E4662" s="1" t="str">
        <f t="shared" si="505"/>
        <v>Submitted</v>
      </c>
      <c r="F4662" s="1" t="s">
        <v>35</v>
      </c>
      <c r="G4662" s="1">
        <v>45</v>
      </c>
      <c r="H4662" s="1" t="s">
        <v>24</v>
      </c>
      <c r="I4662" s="1" t="s">
        <v>48</v>
      </c>
      <c r="J4662" s="1" t="s">
        <v>26</v>
      </c>
      <c r="K4662" s="4">
        <v>1209269</v>
      </c>
      <c r="L4662" s="4" t="str">
        <f t="shared" si="506"/>
        <v>Submitted</v>
      </c>
      <c r="M4662" s="1">
        <v>707</v>
      </c>
      <c r="N4662" s="1" t="str">
        <f t="shared" si="507"/>
        <v>low_risk</v>
      </c>
      <c r="O4662" s="1" t="str">
        <f t="shared" si="508"/>
        <v>Excellent</v>
      </c>
      <c r="P4662" s="1" t="str">
        <f t="shared" si="509"/>
        <v>Submitted</v>
      </c>
      <c r="Q4662" s="1" t="str">
        <f t="shared" si="510"/>
        <v>Valid</v>
      </c>
      <c r="R4662" s="1" t="s">
        <v>6</v>
      </c>
      <c r="S4662" s="4">
        <v>4685977</v>
      </c>
      <c r="T4662" s="1">
        <v>15.49</v>
      </c>
      <c r="U4662" s="1">
        <v>180</v>
      </c>
      <c r="V4662" s="1">
        <v>26033.21</v>
      </c>
      <c r="W4662" s="4">
        <f t="shared" si="511"/>
        <v>6048815.3108333331</v>
      </c>
      <c r="X4662" s="1" t="s">
        <v>50</v>
      </c>
      <c r="Y4662" s="1" t="s">
        <v>51</v>
      </c>
      <c r="Z4662" s="8">
        <v>50124</v>
      </c>
      <c r="AA4662" s="8" t="str">
        <f>TEXT(Table2[[#This Row],[Application_Date]],"yyy")</f>
        <v>2037</v>
      </c>
      <c r="AB4662" s="8" t="str">
        <f>TEXT(Table2[[#This Row],[Application_Date]],"mmmm")</f>
        <v>March</v>
      </c>
      <c r="AC4662" s="1" t="s">
        <v>61</v>
      </c>
      <c r="AD4662" s="1" t="s">
        <v>42</v>
      </c>
      <c r="AE4662" s="1" t="s">
        <v>62</v>
      </c>
    </row>
    <row r="4663" spans="1:31" x14ac:dyDescent="0.25">
      <c r="A4663" s="1" t="s">
        <v>9466</v>
      </c>
      <c r="B4663" s="1" t="str">
        <f>IF(COUNTIF($A$2:A4663,A4663)&gt;1,"Duplicate","Unique")</f>
        <v>Unique</v>
      </c>
      <c r="C4663" s="1" t="s">
        <v>9467</v>
      </c>
      <c r="D4663" s="1" t="s">
        <v>575</v>
      </c>
      <c r="E4663" s="1" t="str">
        <f t="shared" si="505"/>
        <v>Submitted</v>
      </c>
      <c r="F4663" s="1" t="s">
        <v>35</v>
      </c>
      <c r="G4663" s="1">
        <v>42</v>
      </c>
      <c r="H4663" s="1" t="s">
        <v>36</v>
      </c>
      <c r="I4663" s="1" t="s">
        <v>25</v>
      </c>
      <c r="J4663" s="1" t="s">
        <v>26</v>
      </c>
      <c r="K4663" s="4">
        <v>1237022</v>
      </c>
      <c r="L4663" s="4" t="str">
        <f t="shared" si="506"/>
        <v>Submitted</v>
      </c>
      <c r="M4663" s="1">
        <v>368</v>
      </c>
      <c r="N4663" s="1" t="str">
        <f t="shared" si="507"/>
        <v>High_risk</v>
      </c>
      <c r="O4663" s="1" t="str">
        <f t="shared" si="508"/>
        <v>Excellent</v>
      </c>
      <c r="P4663" s="1" t="str">
        <f t="shared" si="509"/>
        <v>Submitted</v>
      </c>
      <c r="Q4663" s="1" t="str">
        <f t="shared" si="510"/>
        <v>Valid</v>
      </c>
      <c r="R4663" s="1" t="s">
        <v>6</v>
      </c>
      <c r="S4663" s="4">
        <v>1827559</v>
      </c>
      <c r="T4663" s="1">
        <v>11.77</v>
      </c>
      <c r="U4663" s="1">
        <v>60</v>
      </c>
      <c r="V4663" s="1">
        <v>30459.32</v>
      </c>
      <c r="W4663" s="4">
        <f t="shared" si="511"/>
        <v>1792530.7858333334</v>
      </c>
      <c r="X4663" s="1" t="s">
        <v>105</v>
      </c>
      <c r="Y4663" s="1" t="s">
        <v>106</v>
      </c>
      <c r="Z4663" s="8">
        <v>50125</v>
      </c>
      <c r="AA4663" s="8" t="str">
        <f>TEXT(Table2[[#This Row],[Application_Date]],"yyy")</f>
        <v>2037</v>
      </c>
      <c r="AB4663" s="8" t="str">
        <f>TEXT(Table2[[#This Row],[Application_Date]],"mmmm")</f>
        <v>March</v>
      </c>
      <c r="AC4663" s="1" t="s">
        <v>52</v>
      </c>
      <c r="AD4663" s="1" t="s">
        <v>30</v>
      </c>
      <c r="AE4663" s="1" t="s">
        <v>43</v>
      </c>
    </row>
    <row r="4664" spans="1:31" x14ac:dyDescent="0.25">
      <c r="A4664" s="1" t="s">
        <v>9468</v>
      </c>
      <c r="B4664" s="1" t="str">
        <f>IF(COUNTIF($A$2:A4664,A4664)&gt;1,"Duplicate","Unique")</f>
        <v>Unique</v>
      </c>
      <c r="C4664" s="1" t="s">
        <v>9469</v>
      </c>
      <c r="D4664" s="1" t="s">
        <v>102</v>
      </c>
      <c r="E4664" s="1" t="str">
        <f t="shared" si="505"/>
        <v>Submitted</v>
      </c>
      <c r="F4664" s="1" t="s">
        <v>35</v>
      </c>
      <c r="G4664" s="1">
        <v>50</v>
      </c>
      <c r="H4664" s="1" t="s">
        <v>36</v>
      </c>
      <c r="I4664" s="1" t="s">
        <v>48</v>
      </c>
      <c r="J4664" s="1" t="s">
        <v>26</v>
      </c>
      <c r="K4664" s="4">
        <v>1810384</v>
      </c>
      <c r="L4664" s="4" t="str">
        <f t="shared" si="506"/>
        <v>Submitted</v>
      </c>
      <c r="M4664" s="1">
        <v>332</v>
      </c>
      <c r="N4664" s="1" t="str">
        <f t="shared" si="507"/>
        <v>High_risk</v>
      </c>
      <c r="O4664" s="1" t="str">
        <f t="shared" si="508"/>
        <v>Excellent</v>
      </c>
      <c r="P4664" s="1" t="str">
        <f t="shared" si="509"/>
        <v>Submitted</v>
      </c>
      <c r="Q4664" s="1" t="str">
        <f t="shared" si="510"/>
        <v>Valid</v>
      </c>
      <c r="R4664" s="1" t="s">
        <v>38</v>
      </c>
      <c r="S4664" s="4">
        <v>3132508</v>
      </c>
      <c r="T4664" s="1">
        <v>14.91</v>
      </c>
      <c r="U4664" s="1">
        <v>60</v>
      </c>
      <c r="V4664" s="1">
        <v>52208.47</v>
      </c>
      <c r="W4664" s="4">
        <f t="shared" si="511"/>
        <v>3892141.19</v>
      </c>
      <c r="X4664" s="1" t="s">
        <v>85</v>
      </c>
      <c r="Y4664" s="1" t="s">
        <v>86</v>
      </c>
      <c r="Z4664" s="8">
        <v>50126</v>
      </c>
      <c r="AA4664" s="8" t="str">
        <f>TEXT(Table2[[#This Row],[Application_Date]],"yyy")</f>
        <v>2037</v>
      </c>
      <c r="AB4664" s="8" t="str">
        <f>TEXT(Table2[[#This Row],[Application_Date]],"mmmm")</f>
        <v>March</v>
      </c>
      <c r="AC4664" s="1" t="s">
        <v>41</v>
      </c>
      <c r="AD4664" s="1" t="s">
        <v>30</v>
      </c>
      <c r="AE4664" s="1" t="s">
        <v>66</v>
      </c>
    </row>
    <row r="4665" spans="1:31" x14ac:dyDescent="0.25">
      <c r="A4665" s="1" t="s">
        <v>9470</v>
      </c>
      <c r="B4665" s="1" t="str">
        <f>IF(COUNTIF($A$2:A4665,A4665)&gt;1,"Duplicate","Unique")</f>
        <v>Unique</v>
      </c>
      <c r="C4665" s="1" t="s">
        <v>9471</v>
      </c>
      <c r="D4665" s="1" t="s">
        <v>75</v>
      </c>
      <c r="E4665" s="1" t="str">
        <f t="shared" si="505"/>
        <v>Submitted</v>
      </c>
      <c r="F4665" s="1" t="s">
        <v>35</v>
      </c>
      <c r="G4665" s="1">
        <v>37</v>
      </c>
      <c r="H4665" s="1" t="s">
        <v>24</v>
      </c>
      <c r="I4665" s="1" t="s">
        <v>48</v>
      </c>
      <c r="J4665" s="1" t="s">
        <v>37</v>
      </c>
      <c r="K4665" s="4">
        <v>1217192</v>
      </c>
      <c r="L4665" s="4" t="str">
        <f t="shared" si="506"/>
        <v>Submitted</v>
      </c>
      <c r="M4665" s="1">
        <v>836</v>
      </c>
      <c r="N4665" s="1" t="str">
        <f t="shared" si="507"/>
        <v>medium_risk</v>
      </c>
      <c r="O4665" s="1" t="str">
        <f t="shared" si="508"/>
        <v>Excellent</v>
      </c>
      <c r="P4665" s="1" t="str">
        <f t="shared" si="509"/>
        <v>Submitted</v>
      </c>
      <c r="Q4665" s="1" t="str">
        <f t="shared" si="510"/>
        <v>Valid</v>
      </c>
      <c r="R4665" s="1" t="s">
        <v>70</v>
      </c>
      <c r="S4665" s="4">
        <v>4610506</v>
      </c>
      <c r="T4665" s="1">
        <v>18.68</v>
      </c>
      <c r="U4665" s="1">
        <v>180</v>
      </c>
      <c r="V4665" s="1">
        <v>25613.919999999998</v>
      </c>
      <c r="W4665" s="4">
        <f t="shared" si="511"/>
        <v>7177021.0066666668</v>
      </c>
      <c r="X4665" s="1" t="s">
        <v>95</v>
      </c>
      <c r="Y4665" s="1" t="s">
        <v>96</v>
      </c>
      <c r="Z4665" s="8">
        <v>50127</v>
      </c>
      <c r="AA4665" s="8" t="str">
        <f>TEXT(Table2[[#This Row],[Application_Date]],"yyy")</f>
        <v>2037</v>
      </c>
      <c r="AB4665" s="8" t="str">
        <f>TEXT(Table2[[#This Row],[Application_Date]],"mmmm")</f>
        <v>March</v>
      </c>
      <c r="AC4665" s="1" t="s">
        <v>52</v>
      </c>
      <c r="AD4665" s="1" t="s">
        <v>30</v>
      </c>
      <c r="AE4665" s="1" t="s">
        <v>31</v>
      </c>
    </row>
    <row r="4666" spans="1:31" x14ac:dyDescent="0.25">
      <c r="A4666" s="1" t="s">
        <v>9472</v>
      </c>
      <c r="B4666" s="1" t="str">
        <f>IF(COUNTIF($A$2:A4666,A4666)&gt;1,"Duplicate","Unique")</f>
        <v>Unique</v>
      </c>
      <c r="C4666" s="1" t="s">
        <v>9473</v>
      </c>
      <c r="D4666" s="1" t="s">
        <v>279</v>
      </c>
      <c r="E4666" s="1" t="str">
        <f t="shared" si="505"/>
        <v>Submitted</v>
      </c>
      <c r="F4666" s="1" t="s">
        <v>35</v>
      </c>
      <c r="G4666" s="1">
        <v>50</v>
      </c>
      <c r="H4666" s="1" t="s">
        <v>24</v>
      </c>
      <c r="I4666" s="1" t="s">
        <v>48</v>
      </c>
      <c r="J4666" s="1" t="s">
        <v>49</v>
      </c>
      <c r="K4666" s="4">
        <v>2498293</v>
      </c>
      <c r="L4666" s="4" t="str">
        <f t="shared" si="506"/>
        <v>Submitted</v>
      </c>
      <c r="M4666" s="1">
        <v>301</v>
      </c>
      <c r="N4666" s="1" t="str">
        <f t="shared" si="507"/>
        <v>High_risk</v>
      </c>
      <c r="O4666" s="1" t="str">
        <f t="shared" si="508"/>
        <v>Excellent</v>
      </c>
      <c r="P4666" s="1" t="str">
        <f t="shared" si="509"/>
        <v>Submitted</v>
      </c>
      <c r="Q4666" s="1" t="str">
        <f t="shared" si="510"/>
        <v>Valid</v>
      </c>
      <c r="R4666" s="1" t="s">
        <v>27</v>
      </c>
      <c r="S4666" s="4">
        <v>3529539</v>
      </c>
      <c r="T4666" s="1">
        <v>7.84</v>
      </c>
      <c r="U4666" s="1">
        <v>120</v>
      </c>
      <c r="V4666" s="1">
        <v>29412.83</v>
      </c>
      <c r="W4666" s="4">
        <f t="shared" si="511"/>
        <v>2305965.48</v>
      </c>
      <c r="X4666" s="1" t="s">
        <v>59</v>
      </c>
      <c r="Y4666" s="1" t="s">
        <v>60</v>
      </c>
      <c r="Z4666" s="8">
        <v>50128</v>
      </c>
      <c r="AA4666" s="8" t="str">
        <f>TEXT(Table2[[#This Row],[Application_Date]],"yyy")</f>
        <v>2037</v>
      </c>
      <c r="AB4666" s="8" t="str">
        <f>TEXT(Table2[[#This Row],[Application_Date]],"mmmm")</f>
        <v>March</v>
      </c>
      <c r="AC4666" s="1" t="s">
        <v>61</v>
      </c>
      <c r="AD4666" s="1" t="s">
        <v>42</v>
      </c>
      <c r="AE4666" s="1" t="s">
        <v>43</v>
      </c>
    </row>
    <row r="4667" spans="1:31" x14ac:dyDescent="0.25">
      <c r="A4667" s="1" t="s">
        <v>9474</v>
      </c>
      <c r="B4667" s="1" t="str">
        <f>IF(COUNTIF($A$2:A4667,A4667)&gt;1,"Duplicate","Unique")</f>
        <v>Unique</v>
      </c>
      <c r="C4667" s="1" t="s">
        <v>9475</v>
      </c>
      <c r="D4667" s="1" t="s">
        <v>34</v>
      </c>
      <c r="E4667" s="1" t="str">
        <f t="shared" si="505"/>
        <v>Submitted</v>
      </c>
      <c r="F4667" s="1" t="s">
        <v>35</v>
      </c>
      <c r="G4667" s="1">
        <v>55</v>
      </c>
      <c r="H4667" s="1" t="s">
        <v>36</v>
      </c>
      <c r="I4667" s="1" t="s">
        <v>48</v>
      </c>
      <c r="J4667" s="1" t="s">
        <v>37</v>
      </c>
      <c r="K4667" s="4">
        <v>562764</v>
      </c>
      <c r="L4667" s="4" t="str">
        <f t="shared" si="506"/>
        <v>Submitted</v>
      </c>
      <c r="M4667" s="1">
        <v>787</v>
      </c>
      <c r="N4667" s="1" t="str">
        <f t="shared" si="507"/>
        <v>medium_risk</v>
      </c>
      <c r="O4667" s="1" t="str">
        <f t="shared" si="508"/>
        <v>Excellent</v>
      </c>
      <c r="P4667" s="1" t="str">
        <f t="shared" si="509"/>
        <v>Submitted</v>
      </c>
      <c r="Q4667" s="1" t="str">
        <f t="shared" si="510"/>
        <v>Valid</v>
      </c>
      <c r="R4667" s="1" t="s">
        <v>38</v>
      </c>
      <c r="S4667" s="4">
        <v>449826</v>
      </c>
      <c r="T4667" s="1">
        <v>14.3</v>
      </c>
      <c r="U4667" s="1">
        <v>180</v>
      </c>
      <c r="V4667" s="1">
        <v>2499.0300000000002</v>
      </c>
      <c r="W4667" s="4">
        <f t="shared" si="511"/>
        <v>536042.65</v>
      </c>
      <c r="X4667" s="1" t="s">
        <v>39</v>
      </c>
      <c r="Y4667" s="1" t="s">
        <v>40</v>
      </c>
      <c r="Z4667" s="8">
        <v>50129</v>
      </c>
      <c r="AA4667" s="8" t="str">
        <f>TEXT(Table2[[#This Row],[Application_Date]],"yyy")</f>
        <v>2037</v>
      </c>
      <c r="AB4667" s="8" t="str">
        <f>TEXT(Table2[[#This Row],[Application_Date]],"mmmm")</f>
        <v>March</v>
      </c>
      <c r="AC4667" s="1" t="s">
        <v>61</v>
      </c>
      <c r="AD4667" s="1" t="s">
        <v>30</v>
      </c>
      <c r="AE4667" s="1" t="s">
        <v>62</v>
      </c>
    </row>
    <row r="4668" spans="1:31" x14ac:dyDescent="0.25">
      <c r="A4668" s="1" t="s">
        <v>9476</v>
      </c>
      <c r="B4668" s="1" t="str">
        <f>IF(COUNTIF($A$2:A4668,A4668)&gt;1,"Duplicate","Unique")</f>
        <v>Unique</v>
      </c>
      <c r="C4668" s="1" t="s">
        <v>9477</v>
      </c>
      <c r="D4668" s="1" t="s">
        <v>433</v>
      </c>
      <c r="E4668" s="1" t="str">
        <f t="shared" si="505"/>
        <v>Submitted</v>
      </c>
      <c r="F4668" s="1" t="s">
        <v>35</v>
      </c>
      <c r="G4668" s="1">
        <v>52</v>
      </c>
      <c r="H4668" s="1" t="s">
        <v>36</v>
      </c>
      <c r="I4668" s="1" t="s">
        <v>25</v>
      </c>
      <c r="J4668" s="1" t="s">
        <v>26</v>
      </c>
      <c r="K4668" s="4">
        <v>476347</v>
      </c>
      <c r="L4668" s="4" t="str">
        <f t="shared" si="506"/>
        <v>Submitted</v>
      </c>
      <c r="M4668" s="1">
        <v>617</v>
      </c>
      <c r="N4668" s="1" t="str">
        <f t="shared" si="507"/>
        <v>low_risk</v>
      </c>
      <c r="O4668" s="1" t="str">
        <f t="shared" si="508"/>
        <v>Excellent</v>
      </c>
      <c r="P4668" s="1" t="str">
        <f t="shared" si="509"/>
        <v>Submitted</v>
      </c>
      <c r="Q4668" s="1" t="str">
        <f t="shared" si="510"/>
        <v>Valid</v>
      </c>
      <c r="R4668" s="1" t="s">
        <v>6</v>
      </c>
      <c r="S4668" s="4">
        <v>1577611</v>
      </c>
      <c r="T4668" s="1">
        <v>14.59</v>
      </c>
      <c r="U4668" s="1">
        <v>24</v>
      </c>
      <c r="V4668" s="1">
        <v>65733.789999999994</v>
      </c>
      <c r="W4668" s="4">
        <f t="shared" si="511"/>
        <v>1918112.0506053409</v>
      </c>
      <c r="X4668" s="1" t="s">
        <v>85</v>
      </c>
      <c r="Y4668" s="1" t="s">
        <v>86</v>
      </c>
      <c r="Z4668" s="8">
        <v>50130</v>
      </c>
      <c r="AA4668" s="8" t="str">
        <f>TEXT(Table2[[#This Row],[Application_Date]],"yyy")</f>
        <v>2037</v>
      </c>
      <c r="AB4668" s="8" t="str">
        <f>TEXT(Table2[[#This Row],[Application_Date]],"mmmm")</f>
        <v>March</v>
      </c>
      <c r="AC4668" s="1" t="s">
        <v>41</v>
      </c>
      <c r="AD4668" s="1" t="s">
        <v>42</v>
      </c>
      <c r="AE4668" s="1" t="s">
        <v>43</v>
      </c>
    </row>
    <row r="4669" spans="1:31" x14ac:dyDescent="0.25">
      <c r="A4669" s="1" t="s">
        <v>9478</v>
      </c>
      <c r="B4669" s="1" t="str">
        <f>IF(COUNTIF($A$2:A4669,A4669)&gt;1,"Duplicate","Unique")</f>
        <v>Unique</v>
      </c>
      <c r="C4669" s="1" t="s">
        <v>9479</v>
      </c>
      <c r="D4669" s="1" t="s">
        <v>109</v>
      </c>
      <c r="E4669" s="1" t="str">
        <f t="shared" si="505"/>
        <v>Submitted</v>
      </c>
      <c r="F4669" s="1" t="s">
        <v>35</v>
      </c>
      <c r="G4669" s="1">
        <v>64</v>
      </c>
      <c r="H4669" s="1" t="s">
        <v>24</v>
      </c>
      <c r="I4669" s="1" t="s">
        <v>25</v>
      </c>
      <c r="J4669" s="1" t="s">
        <v>49</v>
      </c>
      <c r="K4669" s="4">
        <v>2448815</v>
      </c>
      <c r="L4669" s="4" t="str">
        <f t="shared" si="506"/>
        <v>Submitted</v>
      </c>
      <c r="M4669" s="1">
        <v>835</v>
      </c>
      <c r="N4669" s="1" t="str">
        <f t="shared" si="507"/>
        <v>medium_risk</v>
      </c>
      <c r="O4669" s="1" t="str">
        <f t="shared" si="508"/>
        <v>Excellent</v>
      </c>
      <c r="P4669" s="1" t="str">
        <f t="shared" si="509"/>
        <v>Submitted</v>
      </c>
      <c r="Q4669" s="1" t="str">
        <f t="shared" si="510"/>
        <v>Valid</v>
      </c>
      <c r="R4669" s="1" t="s">
        <v>70</v>
      </c>
      <c r="S4669" s="4">
        <v>4921882</v>
      </c>
      <c r="T4669" s="1">
        <v>15.71</v>
      </c>
      <c r="U4669" s="1">
        <v>12</v>
      </c>
      <c r="V4669" s="1">
        <v>410156.83</v>
      </c>
      <c r="W4669" s="4">
        <f t="shared" si="511"/>
        <v>6443844.1894751303</v>
      </c>
      <c r="X4669" s="1" t="s">
        <v>59</v>
      </c>
      <c r="Y4669" s="1" t="s">
        <v>60</v>
      </c>
      <c r="Z4669" s="8">
        <v>50131</v>
      </c>
      <c r="AA4669" s="8" t="str">
        <f>TEXT(Table2[[#This Row],[Application_Date]],"yyy")</f>
        <v>2037</v>
      </c>
      <c r="AB4669" s="8" t="str">
        <f>TEXT(Table2[[#This Row],[Application_Date]],"mmmm")</f>
        <v>April</v>
      </c>
      <c r="AC4669" s="1" t="s">
        <v>61</v>
      </c>
      <c r="AD4669" s="1" t="s">
        <v>30</v>
      </c>
      <c r="AE4669" s="1" t="s">
        <v>31</v>
      </c>
    </row>
    <row r="4670" spans="1:31" x14ac:dyDescent="0.25">
      <c r="A4670" s="1" t="s">
        <v>9480</v>
      </c>
      <c r="B4670" s="1" t="str">
        <f>IF(COUNTIF($A$2:A4670,A4670)&gt;1,"Duplicate","Unique")</f>
        <v>Unique</v>
      </c>
      <c r="C4670" s="1" t="s">
        <v>9481</v>
      </c>
      <c r="D4670" s="1" t="s">
        <v>163</v>
      </c>
      <c r="E4670" s="1" t="str">
        <f t="shared" si="505"/>
        <v>Submitted</v>
      </c>
      <c r="F4670" s="1" t="s">
        <v>35</v>
      </c>
      <c r="G4670" s="1">
        <v>37</v>
      </c>
      <c r="H4670" s="1" t="s">
        <v>36</v>
      </c>
      <c r="I4670" s="1" t="s">
        <v>48</v>
      </c>
      <c r="J4670" s="1" t="s">
        <v>26</v>
      </c>
      <c r="K4670" s="4">
        <v>2499500</v>
      </c>
      <c r="L4670" s="4" t="str">
        <f t="shared" si="506"/>
        <v>Submitted</v>
      </c>
      <c r="M4670" s="1">
        <v>417</v>
      </c>
      <c r="N4670" s="1" t="str">
        <f t="shared" si="507"/>
        <v>High_risk</v>
      </c>
      <c r="O4670" s="1" t="str">
        <f t="shared" si="508"/>
        <v>Excellent</v>
      </c>
      <c r="P4670" s="1" t="str">
        <f t="shared" si="509"/>
        <v>Submitted</v>
      </c>
      <c r="Q4670" s="1" t="str">
        <f t="shared" si="510"/>
        <v>Valid</v>
      </c>
      <c r="R4670" s="1" t="s">
        <v>6</v>
      </c>
      <c r="S4670" s="4">
        <v>519842</v>
      </c>
      <c r="T4670" s="1">
        <v>16.920000000000002</v>
      </c>
      <c r="U4670" s="1">
        <v>36</v>
      </c>
      <c r="V4670" s="1">
        <v>14440.06</v>
      </c>
      <c r="W4670" s="4">
        <f t="shared" si="511"/>
        <v>732977.22000001301</v>
      </c>
      <c r="X4670" s="1" t="s">
        <v>50</v>
      </c>
      <c r="Y4670" s="1" t="s">
        <v>51</v>
      </c>
      <c r="Z4670" s="8">
        <v>50132</v>
      </c>
      <c r="AA4670" s="8" t="str">
        <f>TEXT(Table2[[#This Row],[Application_Date]],"yyy")</f>
        <v>2037</v>
      </c>
      <c r="AB4670" s="8" t="str">
        <f>TEXT(Table2[[#This Row],[Application_Date]],"mmmm")</f>
        <v>April</v>
      </c>
      <c r="AC4670" s="1" t="s">
        <v>61</v>
      </c>
      <c r="AD4670" s="1" t="s">
        <v>30</v>
      </c>
      <c r="AE4670" s="1" t="s">
        <v>43</v>
      </c>
    </row>
    <row r="4671" spans="1:31" x14ac:dyDescent="0.25">
      <c r="A4671" s="1" t="s">
        <v>9482</v>
      </c>
      <c r="B4671" s="1" t="str">
        <f>IF(COUNTIF($A$2:A4671,A4671)&gt;1,"Duplicate","Unique")</f>
        <v>Unique</v>
      </c>
      <c r="C4671" s="1" t="s">
        <v>9483</v>
      </c>
      <c r="D4671" s="1" t="s">
        <v>133</v>
      </c>
      <c r="E4671" s="1" t="str">
        <f t="shared" si="505"/>
        <v>Submitted</v>
      </c>
      <c r="F4671" s="1" t="s">
        <v>35</v>
      </c>
      <c r="G4671" s="1">
        <v>51</v>
      </c>
      <c r="H4671" s="1" t="s">
        <v>24</v>
      </c>
      <c r="I4671" s="1" t="s">
        <v>25</v>
      </c>
      <c r="J4671" s="1" t="s">
        <v>37</v>
      </c>
      <c r="K4671" s="4">
        <v>1675936</v>
      </c>
      <c r="L4671" s="4" t="str">
        <f t="shared" si="506"/>
        <v>Submitted</v>
      </c>
      <c r="M4671" s="1">
        <v>839</v>
      </c>
      <c r="N4671" s="1" t="str">
        <f t="shared" si="507"/>
        <v>medium_risk</v>
      </c>
      <c r="O4671" s="1" t="str">
        <f t="shared" si="508"/>
        <v>Excellent</v>
      </c>
      <c r="P4671" s="1" t="str">
        <f t="shared" si="509"/>
        <v>Submitted</v>
      </c>
      <c r="Q4671" s="1" t="str">
        <f t="shared" si="510"/>
        <v>Valid</v>
      </c>
      <c r="R4671" s="1" t="s">
        <v>6</v>
      </c>
      <c r="S4671" s="4">
        <v>2254006</v>
      </c>
      <c r="T4671" s="1">
        <v>13.2</v>
      </c>
      <c r="U4671" s="1">
        <v>180</v>
      </c>
      <c r="V4671" s="1">
        <v>12522.26</v>
      </c>
      <c r="W4671" s="4">
        <f t="shared" si="511"/>
        <v>2479406.5999999996</v>
      </c>
      <c r="X4671" s="1" t="s">
        <v>85</v>
      </c>
      <c r="Y4671" s="1" t="s">
        <v>86</v>
      </c>
      <c r="Z4671" s="8">
        <v>50133</v>
      </c>
      <c r="AA4671" s="8" t="str">
        <f>TEXT(Table2[[#This Row],[Application_Date]],"yyy")</f>
        <v>2037</v>
      </c>
      <c r="AB4671" s="8" t="str">
        <f>TEXT(Table2[[#This Row],[Application_Date]],"mmmm")</f>
        <v>April</v>
      </c>
      <c r="AC4671" s="1" t="s">
        <v>61</v>
      </c>
      <c r="AD4671" s="1" t="s">
        <v>30</v>
      </c>
      <c r="AE4671" s="1" t="s">
        <v>66</v>
      </c>
    </row>
    <row r="4672" spans="1:31" x14ac:dyDescent="0.25">
      <c r="A4672" s="1" t="s">
        <v>9484</v>
      </c>
      <c r="B4672" s="1" t="str">
        <f>IF(COUNTIF($A$2:A4672,A4672)&gt;1,"Duplicate","Unique")</f>
        <v>Unique</v>
      </c>
      <c r="C4672" s="1" t="s">
        <v>9485</v>
      </c>
      <c r="D4672" s="1" t="s">
        <v>461</v>
      </c>
      <c r="E4672" s="1" t="str">
        <f t="shared" si="505"/>
        <v>Submitted</v>
      </c>
      <c r="F4672" s="1" t="s">
        <v>35</v>
      </c>
      <c r="G4672" s="1">
        <v>29</v>
      </c>
      <c r="H4672" s="1" t="s">
        <v>24</v>
      </c>
      <c r="I4672" s="1" t="s">
        <v>25</v>
      </c>
      <c r="J4672" s="1" t="s">
        <v>37</v>
      </c>
      <c r="K4672" s="4">
        <v>935120</v>
      </c>
      <c r="L4672" s="4" t="str">
        <f t="shared" si="506"/>
        <v>Submitted</v>
      </c>
      <c r="M4672" s="1">
        <v>845</v>
      </c>
      <c r="N4672" s="1" t="str">
        <f t="shared" si="507"/>
        <v>medium_risk</v>
      </c>
      <c r="O4672" s="1" t="str">
        <f t="shared" si="508"/>
        <v>Excellent</v>
      </c>
      <c r="P4672" s="1" t="str">
        <f t="shared" si="509"/>
        <v>Submitted</v>
      </c>
      <c r="Q4672" s="1" t="str">
        <f t="shared" si="510"/>
        <v>Valid</v>
      </c>
      <c r="R4672" s="1" t="s">
        <v>27</v>
      </c>
      <c r="S4672" s="4">
        <v>0</v>
      </c>
      <c r="T4672" s="1">
        <v>13.37</v>
      </c>
      <c r="U4672" s="1">
        <v>60</v>
      </c>
      <c r="V4672" s="1">
        <v>4166.67</v>
      </c>
      <c r="W4672" s="4">
        <f t="shared" si="511"/>
        <v>0</v>
      </c>
      <c r="X4672" s="1" t="s">
        <v>85</v>
      </c>
      <c r="Y4672" s="1" t="s">
        <v>86</v>
      </c>
      <c r="Z4672" s="8">
        <v>50134</v>
      </c>
      <c r="AA4672" s="8" t="str">
        <f>TEXT(Table2[[#This Row],[Application_Date]],"yyy")</f>
        <v>2037</v>
      </c>
      <c r="AB4672" s="8" t="str">
        <f>TEXT(Table2[[#This Row],[Application_Date]],"mmmm")</f>
        <v>April</v>
      </c>
      <c r="AC4672" s="1" t="s">
        <v>61</v>
      </c>
      <c r="AD4672" s="1" t="s">
        <v>30</v>
      </c>
      <c r="AE4672" s="1" t="s">
        <v>31</v>
      </c>
    </row>
    <row r="4673" spans="1:31" x14ac:dyDescent="0.25">
      <c r="A4673" s="1" t="s">
        <v>9486</v>
      </c>
      <c r="B4673" s="1" t="str">
        <f>IF(COUNTIF($A$2:A4673,A4673)&gt;1,"Duplicate","Unique")</f>
        <v>Unique</v>
      </c>
      <c r="C4673" s="1" t="s">
        <v>9487</v>
      </c>
      <c r="D4673" s="1" t="s">
        <v>69</v>
      </c>
      <c r="E4673" s="1" t="str">
        <f t="shared" si="505"/>
        <v>Submitted</v>
      </c>
      <c r="F4673" s="1" t="s">
        <v>47</v>
      </c>
      <c r="G4673" s="1">
        <v>64</v>
      </c>
      <c r="H4673" s="1" t="s">
        <v>24</v>
      </c>
      <c r="I4673" s="1" t="s">
        <v>48</v>
      </c>
      <c r="J4673" s="1" t="s">
        <v>26</v>
      </c>
      <c r="K4673" s="4">
        <v>580615</v>
      </c>
      <c r="L4673" s="4" t="str">
        <f t="shared" si="506"/>
        <v>Submitted</v>
      </c>
      <c r="M4673" s="1">
        <v>314</v>
      </c>
      <c r="N4673" s="1" t="str">
        <f t="shared" si="507"/>
        <v>High_risk</v>
      </c>
      <c r="O4673" s="1" t="str">
        <f t="shared" si="508"/>
        <v>Excellent</v>
      </c>
      <c r="P4673" s="1" t="str">
        <f t="shared" si="509"/>
        <v>Submitted</v>
      </c>
      <c r="Q4673" s="1" t="str">
        <f t="shared" si="510"/>
        <v>Valid</v>
      </c>
      <c r="R4673" s="1" t="s">
        <v>27</v>
      </c>
      <c r="S4673" s="4">
        <v>2756997</v>
      </c>
      <c r="T4673" s="1">
        <v>7.48</v>
      </c>
      <c r="U4673" s="1">
        <v>60</v>
      </c>
      <c r="V4673" s="1">
        <v>45949.95</v>
      </c>
      <c r="W4673" s="4">
        <f t="shared" si="511"/>
        <v>1718528.1300004083</v>
      </c>
      <c r="X4673" s="1" t="s">
        <v>28</v>
      </c>
      <c r="Y4673" s="1" t="s">
        <v>29</v>
      </c>
      <c r="Z4673" s="8">
        <v>50135</v>
      </c>
      <c r="AA4673" s="8" t="str">
        <f>TEXT(Table2[[#This Row],[Application_Date]],"yyy")</f>
        <v>2037</v>
      </c>
      <c r="AB4673" s="8" t="str">
        <f>TEXT(Table2[[#This Row],[Application_Date]],"mmmm")</f>
        <v>April</v>
      </c>
      <c r="AC4673" s="1" t="s">
        <v>41</v>
      </c>
      <c r="AD4673" s="1" t="s">
        <v>42</v>
      </c>
      <c r="AE4673" s="1" t="s">
        <v>62</v>
      </c>
    </row>
    <row r="4674" spans="1:31" x14ac:dyDescent="0.25">
      <c r="A4674" s="1" t="s">
        <v>9488</v>
      </c>
      <c r="B4674" s="1" t="str">
        <f>IF(COUNTIF($A$2:A4674,A4674)&gt;1,"Duplicate","Unique")</f>
        <v>Unique</v>
      </c>
      <c r="C4674" s="1" t="s">
        <v>9489</v>
      </c>
      <c r="D4674" s="1" t="s">
        <v>142</v>
      </c>
      <c r="E4674" s="1" t="str">
        <f t="shared" ref="E4674:E4737" si="512">IF(C4674="","Missing","Submitted")</f>
        <v>Submitted</v>
      </c>
      <c r="F4674" s="1" t="s">
        <v>35</v>
      </c>
      <c r="G4674" s="1">
        <v>20</v>
      </c>
      <c r="H4674" s="1" t="s">
        <v>36</v>
      </c>
      <c r="I4674" s="1" t="s">
        <v>25</v>
      </c>
      <c r="J4674" s="1" t="s">
        <v>26</v>
      </c>
      <c r="K4674" s="4">
        <v>263848</v>
      </c>
      <c r="L4674" s="4" t="str">
        <f t="shared" ref="L4674:L4737" si="513">IF(K4674="","Missing","Submitted")</f>
        <v>Submitted</v>
      </c>
      <c r="M4674" s="1">
        <v>321</v>
      </c>
      <c r="N4674" s="1" t="str">
        <f t="shared" ref="N4674:N4737" si="514">IF(M4674&lt;600,"High_risk",IF(M4674&gt;=750,"medium_risk","low_risk"))</f>
        <v>High_risk</v>
      </c>
      <c r="O4674" s="1" t="str">
        <f t="shared" ref="O4674:O4737" si="515">IF(J4675&lt;503,"Poor",IF(J4675&lt;=550,"Fair",IF(J4675&lt;=750,"Good","Excellent")))</f>
        <v>Excellent</v>
      </c>
      <c r="P4674" s="1" t="str">
        <f t="shared" ref="P4674:P4737" si="516">IF(S4674="","Missing","Submitted")</f>
        <v>Submitted</v>
      </c>
      <c r="Q4674" s="1" t="str">
        <f t="shared" ref="Q4674:Q4737" si="517">IF(AND(M4674&gt;=300,M4674&lt;=900),"Valid","Invalid")</f>
        <v>Valid</v>
      </c>
      <c r="R4674" s="1" t="s">
        <v>27</v>
      </c>
      <c r="S4674" s="4">
        <v>728436</v>
      </c>
      <c r="T4674" s="1">
        <v>10.29</v>
      </c>
      <c r="U4674" s="1">
        <v>36</v>
      </c>
      <c r="V4674" s="1">
        <v>20234.330000000002</v>
      </c>
      <c r="W4674" s="4">
        <f t="shared" ref="W4674:W4737" si="518">PMT(T4674/12,U4674,-S4674)</f>
        <v>624633.87013007316</v>
      </c>
      <c r="X4674" s="1" t="s">
        <v>28</v>
      </c>
      <c r="Y4674" s="1" t="s">
        <v>29</v>
      </c>
      <c r="Z4674" s="8">
        <v>50136</v>
      </c>
      <c r="AA4674" s="8" t="str">
        <f>TEXT(Table2[[#This Row],[Application_Date]],"yyy")</f>
        <v>2037</v>
      </c>
      <c r="AB4674" s="8" t="str">
        <f>TEXT(Table2[[#This Row],[Application_Date]],"mmmm")</f>
        <v>April</v>
      </c>
      <c r="AC4674" s="1" t="s">
        <v>41</v>
      </c>
      <c r="AD4674" s="1" t="s">
        <v>42</v>
      </c>
      <c r="AE4674" s="1" t="s">
        <v>43</v>
      </c>
    </row>
    <row r="4675" spans="1:31" x14ac:dyDescent="0.25">
      <c r="A4675" s="1" t="s">
        <v>9490</v>
      </c>
      <c r="B4675" s="1" t="str">
        <f>IF(COUNTIF($A$2:A4675,A4675)&gt;1,"Duplicate","Unique")</f>
        <v>Unique</v>
      </c>
      <c r="C4675" s="1" t="s">
        <v>9491</v>
      </c>
      <c r="D4675" s="1" t="s">
        <v>46</v>
      </c>
      <c r="E4675" s="1" t="str">
        <f t="shared" si="512"/>
        <v>Submitted</v>
      </c>
      <c r="F4675" s="1" t="s">
        <v>47</v>
      </c>
      <c r="G4675" s="1">
        <v>51</v>
      </c>
      <c r="H4675" s="1" t="s">
        <v>36</v>
      </c>
      <c r="I4675" s="1" t="s">
        <v>48</v>
      </c>
      <c r="J4675" s="1" t="s">
        <v>26</v>
      </c>
      <c r="K4675" s="4">
        <v>1101450</v>
      </c>
      <c r="L4675" s="4" t="str">
        <f t="shared" si="513"/>
        <v>Submitted</v>
      </c>
      <c r="M4675" s="1">
        <v>868</v>
      </c>
      <c r="N4675" s="1" t="str">
        <f t="shared" si="514"/>
        <v>medium_risk</v>
      </c>
      <c r="O4675" s="1" t="str">
        <f t="shared" si="515"/>
        <v>Excellent</v>
      </c>
      <c r="P4675" s="1" t="str">
        <f t="shared" si="516"/>
        <v>Submitted</v>
      </c>
      <c r="Q4675" s="1" t="str">
        <f t="shared" si="517"/>
        <v>Valid</v>
      </c>
      <c r="R4675" s="1" t="s">
        <v>38</v>
      </c>
      <c r="S4675" s="4">
        <v>1170322</v>
      </c>
      <c r="T4675" s="1">
        <v>8.49</v>
      </c>
      <c r="U4675" s="1">
        <v>36</v>
      </c>
      <c r="V4675" s="1">
        <v>32508.94</v>
      </c>
      <c r="W4675" s="4">
        <f t="shared" si="518"/>
        <v>828002.81857310829</v>
      </c>
      <c r="X4675" s="1" t="s">
        <v>59</v>
      </c>
      <c r="Y4675" s="1" t="s">
        <v>60</v>
      </c>
      <c r="Z4675" s="8">
        <v>50137</v>
      </c>
      <c r="AA4675" s="8" t="str">
        <f>TEXT(Table2[[#This Row],[Application_Date]],"yyy")</f>
        <v>2037</v>
      </c>
      <c r="AB4675" s="8" t="str">
        <f>TEXT(Table2[[#This Row],[Application_Date]],"mmmm")</f>
        <v>April</v>
      </c>
      <c r="AC4675" s="1" t="s">
        <v>61</v>
      </c>
      <c r="AD4675" s="1" t="s">
        <v>42</v>
      </c>
      <c r="AE4675" s="1" t="s">
        <v>66</v>
      </c>
    </row>
    <row r="4676" spans="1:31" x14ac:dyDescent="0.25">
      <c r="A4676" s="1" t="s">
        <v>9492</v>
      </c>
      <c r="B4676" s="1" t="str">
        <f>IF(COUNTIF($A$2:A4676,A4676)&gt;1,"Duplicate","Unique")</f>
        <v>Unique</v>
      </c>
      <c r="C4676" s="1" t="s">
        <v>9493</v>
      </c>
      <c r="D4676" s="1" t="s">
        <v>214</v>
      </c>
      <c r="E4676" s="1" t="str">
        <f t="shared" si="512"/>
        <v>Submitted</v>
      </c>
      <c r="F4676" s="1" t="s">
        <v>35</v>
      </c>
      <c r="G4676" s="1">
        <v>58</v>
      </c>
      <c r="H4676" s="1" t="s">
        <v>36</v>
      </c>
      <c r="I4676" s="1" t="s">
        <v>48</v>
      </c>
      <c r="J4676" s="1" t="s">
        <v>26</v>
      </c>
      <c r="K4676" s="4">
        <v>485986</v>
      </c>
      <c r="L4676" s="4" t="str">
        <f t="shared" si="513"/>
        <v>Submitted</v>
      </c>
      <c r="M4676" s="1">
        <v>380</v>
      </c>
      <c r="N4676" s="1" t="str">
        <f t="shared" si="514"/>
        <v>High_risk</v>
      </c>
      <c r="O4676" s="1" t="str">
        <f t="shared" si="515"/>
        <v>Excellent</v>
      </c>
      <c r="P4676" s="1" t="str">
        <f t="shared" si="516"/>
        <v>Submitted</v>
      </c>
      <c r="Q4676" s="1" t="str">
        <f t="shared" si="517"/>
        <v>Valid</v>
      </c>
      <c r="R4676" s="1" t="s">
        <v>38</v>
      </c>
      <c r="S4676" s="4">
        <v>1777939</v>
      </c>
      <c r="T4676" s="1">
        <v>10.51</v>
      </c>
      <c r="U4676" s="1">
        <v>60</v>
      </c>
      <c r="V4676" s="1">
        <v>29632.32</v>
      </c>
      <c r="W4676" s="4">
        <f t="shared" si="518"/>
        <v>1557178.2408333335</v>
      </c>
      <c r="X4676" s="1" t="s">
        <v>50</v>
      </c>
      <c r="Y4676" s="1" t="s">
        <v>51</v>
      </c>
      <c r="Z4676" s="8">
        <v>50138</v>
      </c>
      <c r="AA4676" s="8" t="str">
        <f>TEXT(Table2[[#This Row],[Application_Date]],"yyy")</f>
        <v>2037</v>
      </c>
      <c r="AB4676" s="8" t="str">
        <f>TEXT(Table2[[#This Row],[Application_Date]],"mmmm")</f>
        <v>April</v>
      </c>
      <c r="AC4676" s="1" t="s">
        <v>61</v>
      </c>
      <c r="AD4676" s="1" t="s">
        <v>30</v>
      </c>
      <c r="AE4676" s="1" t="s">
        <v>62</v>
      </c>
    </row>
    <row r="4677" spans="1:31" x14ac:dyDescent="0.25">
      <c r="A4677" s="1" t="s">
        <v>9494</v>
      </c>
      <c r="B4677" s="1" t="str">
        <f>IF(COUNTIF($A$2:A4677,A4677)&gt;1,"Duplicate","Unique")</f>
        <v>Unique</v>
      </c>
      <c r="C4677" s="1" t="s">
        <v>9495</v>
      </c>
      <c r="D4677" s="1" t="s">
        <v>207</v>
      </c>
      <c r="E4677" s="1" t="str">
        <f t="shared" si="512"/>
        <v>Submitted</v>
      </c>
      <c r="F4677" s="1" t="s">
        <v>47</v>
      </c>
      <c r="G4677" s="1">
        <v>53</v>
      </c>
      <c r="H4677" s="1" t="s">
        <v>36</v>
      </c>
      <c r="I4677" s="1" t="s">
        <v>48</v>
      </c>
      <c r="J4677" s="1" t="s">
        <v>49</v>
      </c>
      <c r="K4677" s="4">
        <v>2412782</v>
      </c>
      <c r="L4677" s="4" t="str">
        <f t="shared" si="513"/>
        <v>Submitted</v>
      </c>
      <c r="M4677" s="1">
        <v>383</v>
      </c>
      <c r="N4677" s="1" t="str">
        <f t="shared" si="514"/>
        <v>High_risk</v>
      </c>
      <c r="O4677" s="1" t="str">
        <f t="shared" si="515"/>
        <v>Excellent</v>
      </c>
      <c r="P4677" s="1" t="str">
        <f t="shared" si="516"/>
        <v>Submitted</v>
      </c>
      <c r="Q4677" s="1" t="str">
        <f t="shared" si="517"/>
        <v>Valid</v>
      </c>
      <c r="R4677" s="1" t="s">
        <v>82</v>
      </c>
      <c r="S4677" s="4">
        <v>3564073</v>
      </c>
      <c r="T4677" s="1">
        <v>8.82</v>
      </c>
      <c r="U4677" s="1">
        <v>36</v>
      </c>
      <c r="V4677" s="1">
        <v>99002.03</v>
      </c>
      <c r="W4677" s="4">
        <f t="shared" si="518"/>
        <v>2619593.6613599351</v>
      </c>
      <c r="X4677" s="1" t="s">
        <v>39</v>
      </c>
      <c r="Y4677" s="1" t="s">
        <v>40</v>
      </c>
      <c r="Z4677" s="8">
        <v>50139</v>
      </c>
      <c r="AA4677" s="8" t="str">
        <f>TEXT(Table2[[#This Row],[Application_Date]],"yyy")</f>
        <v>2037</v>
      </c>
      <c r="AB4677" s="8" t="str">
        <f>TEXT(Table2[[#This Row],[Application_Date]],"mmmm")</f>
        <v>April</v>
      </c>
      <c r="AC4677" s="1" t="s">
        <v>61</v>
      </c>
      <c r="AD4677" s="1" t="s">
        <v>30</v>
      </c>
      <c r="AE4677" s="1" t="s">
        <v>43</v>
      </c>
    </row>
    <row r="4678" spans="1:31" x14ac:dyDescent="0.25">
      <c r="A4678" s="1" t="s">
        <v>9496</v>
      </c>
      <c r="B4678" s="1" t="str">
        <f>IF(COUNTIF($A$2:A4678,A4678)&gt;1,"Duplicate","Unique")</f>
        <v>Unique</v>
      </c>
      <c r="C4678" s="1" t="s">
        <v>9497</v>
      </c>
      <c r="D4678" s="1" t="s">
        <v>226</v>
      </c>
      <c r="E4678" s="1" t="str">
        <f t="shared" si="512"/>
        <v>Submitted</v>
      </c>
      <c r="F4678" s="1" t="s">
        <v>35</v>
      </c>
      <c r="G4678" s="1">
        <v>47</v>
      </c>
      <c r="H4678" s="1" t="s">
        <v>36</v>
      </c>
      <c r="I4678" s="1" t="s">
        <v>25</v>
      </c>
      <c r="J4678" s="1" t="s">
        <v>49</v>
      </c>
      <c r="K4678" s="4">
        <v>1254451</v>
      </c>
      <c r="L4678" s="4" t="str">
        <f t="shared" si="513"/>
        <v>Submitted</v>
      </c>
      <c r="M4678" s="1">
        <v>403</v>
      </c>
      <c r="N4678" s="1" t="str">
        <f t="shared" si="514"/>
        <v>High_risk</v>
      </c>
      <c r="O4678" s="1" t="str">
        <f t="shared" si="515"/>
        <v>Excellent</v>
      </c>
      <c r="P4678" s="1" t="str">
        <f t="shared" si="516"/>
        <v>Submitted</v>
      </c>
      <c r="Q4678" s="1" t="str">
        <f t="shared" si="517"/>
        <v>Valid</v>
      </c>
      <c r="R4678" s="1" t="s">
        <v>38</v>
      </c>
      <c r="S4678" s="4">
        <v>223849</v>
      </c>
      <c r="T4678" s="1">
        <v>8</v>
      </c>
      <c r="U4678" s="1">
        <v>120</v>
      </c>
      <c r="V4678" s="1">
        <v>1865.41</v>
      </c>
      <c r="W4678" s="4">
        <f t="shared" si="518"/>
        <v>149232.66666666666</v>
      </c>
      <c r="X4678" s="1" t="s">
        <v>59</v>
      </c>
      <c r="Y4678" s="1" t="s">
        <v>60</v>
      </c>
      <c r="Z4678" s="8">
        <v>50140</v>
      </c>
      <c r="AA4678" s="8" t="str">
        <f>TEXT(Table2[[#This Row],[Application_Date]],"yyy")</f>
        <v>2037</v>
      </c>
      <c r="AB4678" s="8" t="str">
        <f>TEXT(Table2[[#This Row],[Application_Date]],"mmmm")</f>
        <v>April</v>
      </c>
      <c r="AC4678" s="1" t="s">
        <v>61</v>
      </c>
      <c r="AD4678" s="1" t="s">
        <v>42</v>
      </c>
      <c r="AE4678" s="1" t="s">
        <v>43</v>
      </c>
    </row>
    <row r="4679" spans="1:31" x14ac:dyDescent="0.25">
      <c r="A4679" s="1" t="s">
        <v>9498</v>
      </c>
      <c r="B4679" s="1" t="str">
        <f>IF(COUNTIF($A$2:A4679,A4679)&gt;1,"Duplicate","Unique")</f>
        <v>Unique</v>
      </c>
      <c r="C4679" s="1" t="s">
        <v>9499</v>
      </c>
      <c r="D4679" s="1" t="s">
        <v>151</v>
      </c>
      <c r="E4679" s="1" t="str">
        <f t="shared" si="512"/>
        <v>Submitted</v>
      </c>
      <c r="F4679" s="1" t="s">
        <v>35</v>
      </c>
      <c r="G4679" s="1">
        <v>21</v>
      </c>
      <c r="H4679" s="1" t="s">
        <v>24</v>
      </c>
      <c r="I4679" s="1" t="s">
        <v>48</v>
      </c>
      <c r="J4679" s="1" t="s">
        <v>49</v>
      </c>
      <c r="K4679" s="4">
        <v>721101</v>
      </c>
      <c r="L4679" s="4" t="str">
        <f t="shared" si="513"/>
        <v>Submitted</v>
      </c>
      <c r="M4679" s="1">
        <v>576</v>
      </c>
      <c r="N4679" s="1" t="str">
        <f t="shared" si="514"/>
        <v>High_risk</v>
      </c>
      <c r="O4679" s="1" t="str">
        <f t="shared" si="515"/>
        <v>Excellent</v>
      </c>
      <c r="P4679" s="1" t="str">
        <f t="shared" si="516"/>
        <v>Submitted</v>
      </c>
      <c r="Q4679" s="1" t="str">
        <f t="shared" si="517"/>
        <v>Valid</v>
      </c>
      <c r="R4679" s="1" t="s">
        <v>6</v>
      </c>
      <c r="S4679" s="4">
        <v>751001</v>
      </c>
      <c r="T4679" s="1">
        <v>11.42</v>
      </c>
      <c r="U4679" s="1">
        <v>60</v>
      </c>
      <c r="V4679" s="1">
        <v>12516.68</v>
      </c>
      <c r="W4679" s="4">
        <f t="shared" si="518"/>
        <v>714702.61833333329</v>
      </c>
      <c r="X4679" s="1" t="s">
        <v>28</v>
      </c>
      <c r="Y4679" s="1" t="s">
        <v>29</v>
      </c>
      <c r="Z4679" s="8">
        <v>50141</v>
      </c>
      <c r="AA4679" s="8" t="str">
        <f>TEXT(Table2[[#This Row],[Application_Date]],"yyy")</f>
        <v>2037</v>
      </c>
      <c r="AB4679" s="8" t="str">
        <f>TEXT(Table2[[#This Row],[Application_Date]],"mmmm")</f>
        <v>April</v>
      </c>
      <c r="AC4679" s="1" t="s">
        <v>61</v>
      </c>
      <c r="AD4679" s="1" t="s">
        <v>30</v>
      </c>
      <c r="AE4679" s="1" t="s">
        <v>43</v>
      </c>
    </row>
    <row r="4680" spans="1:31" x14ac:dyDescent="0.25">
      <c r="A4680" s="1" t="s">
        <v>9500</v>
      </c>
      <c r="B4680" s="1" t="str">
        <f>IF(COUNTIF($A$2:A4680,A4680)&gt;1,"Duplicate","Unique")</f>
        <v>Unique</v>
      </c>
      <c r="C4680" s="1" t="s">
        <v>9501</v>
      </c>
      <c r="D4680" s="1" t="s">
        <v>196</v>
      </c>
      <c r="E4680" s="1" t="str">
        <f t="shared" si="512"/>
        <v>Submitted</v>
      </c>
      <c r="F4680" s="1" t="s">
        <v>47</v>
      </c>
      <c r="G4680" s="1">
        <v>61</v>
      </c>
      <c r="H4680" s="1" t="s">
        <v>24</v>
      </c>
      <c r="I4680" s="1" t="s">
        <v>25</v>
      </c>
      <c r="J4680" s="1" t="s">
        <v>26</v>
      </c>
      <c r="K4680" s="4">
        <v>1096313</v>
      </c>
      <c r="L4680" s="4" t="str">
        <f t="shared" si="513"/>
        <v>Submitted</v>
      </c>
      <c r="M4680" s="1">
        <v>868</v>
      </c>
      <c r="N4680" s="1" t="str">
        <f t="shared" si="514"/>
        <v>medium_risk</v>
      </c>
      <c r="O4680" s="1" t="str">
        <f t="shared" si="515"/>
        <v>Excellent</v>
      </c>
      <c r="P4680" s="1" t="str">
        <f t="shared" si="516"/>
        <v>Submitted</v>
      </c>
      <c r="Q4680" s="1" t="str">
        <f t="shared" si="517"/>
        <v>Valid</v>
      </c>
      <c r="R4680" s="1" t="s">
        <v>6</v>
      </c>
      <c r="S4680" s="4">
        <v>2665490</v>
      </c>
      <c r="T4680" s="1">
        <v>9.69</v>
      </c>
      <c r="U4680" s="1">
        <v>12</v>
      </c>
      <c r="V4680" s="1">
        <v>222124.17</v>
      </c>
      <c r="W4680" s="4">
        <f t="shared" si="518"/>
        <v>2154154.6588971275</v>
      </c>
      <c r="X4680" s="1" t="s">
        <v>50</v>
      </c>
      <c r="Y4680" s="1" t="s">
        <v>51</v>
      </c>
      <c r="Z4680" s="8">
        <v>50142</v>
      </c>
      <c r="AA4680" s="8" t="str">
        <f>TEXT(Table2[[#This Row],[Application_Date]],"yyy")</f>
        <v>2037</v>
      </c>
      <c r="AB4680" s="8" t="str">
        <f>TEXT(Table2[[#This Row],[Application_Date]],"mmmm")</f>
        <v>April</v>
      </c>
      <c r="AC4680" s="1" t="s">
        <v>61</v>
      </c>
      <c r="AD4680" s="1" t="s">
        <v>42</v>
      </c>
      <c r="AE4680" s="1" t="s">
        <v>62</v>
      </c>
    </row>
    <row r="4681" spans="1:31" x14ac:dyDescent="0.25">
      <c r="A4681" s="1" t="s">
        <v>9502</v>
      </c>
      <c r="B4681" s="1" t="str">
        <f>IF(COUNTIF($A$2:A4681,A4681)&gt;1,"Duplicate","Unique")</f>
        <v>Unique</v>
      </c>
      <c r="C4681" s="1" t="s">
        <v>9503</v>
      </c>
      <c r="D4681" s="1" t="s">
        <v>403</v>
      </c>
      <c r="E4681" s="1" t="str">
        <f t="shared" si="512"/>
        <v>Submitted</v>
      </c>
      <c r="F4681" s="1" t="s">
        <v>47</v>
      </c>
      <c r="G4681" s="1">
        <v>37</v>
      </c>
      <c r="H4681" s="1" t="s">
        <v>36</v>
      </c>
      <c r="I4681" s="1" t="s">
        <v>48</v>
      </c>
      <c r="J4681" s="1" t="s">
        <v>70</v>
      </c>
      <c r="K4681" s="4">
        <v>1389027</v>
      </c>
      <c r="L4681" s="4" t="str">
        <f t="shared" si="513"/>
        <v>Submitted</v>
      </c>
      <c r="M4681" s="1">
        <v>638</v>
      </c>
      <c r="N4681" s="1" t="str">
        <f t="shared" si="514"/>
        <v>low_risk</v>
      </c>
      <c r="O4681" s="1" t="str">
        <f t="shared" si="515"/>
        <v>Excellent</v>
      </c>
      <c r="P4681" s="1" t="str">
        <f t="shared" si="516"/>
        <v>Submitted</v>
      </c>
      <c r="Q4681" s="1" t="str">
        <f t="shared" si="517"/>
        <v>Valid</v>
      </c>
      <c r="R4681" s="1" t="s">
        <v>6</v>
      </c>
      <c r="S4681" s="4">
        <v>2801627</v>
      </c>
      <c r="T4681" s="1">
        <v>8.2100000000000009</v>
      </c>
      <c r="U4681" s="1">
        <v>12</v>
      </c>
      <c r="V4681" s="1">
        <v>233468.92</v>
      </c>
      <c r="W4681" s="4">
        <f t="shared" si="518"/>
        <v>1920467.7659227857</v>
      </c>
      <c r="X4681" s="1" t="s">
        <v>59</v>
      </c>
      <c r="Y4681" s="1" t="s">
        <v>60</v>
      </c>
      <c r="Z4681" s="8">
        <v>50143</v>
      </c>
      <c r="AA4681" s="8" t="str">
        <f>TEXT(Table2[[#This Row],[Application_Date]],"yyy")</f>
        <v>2037</v>
      </c>
      <c r="AB4681" s="8" t="str">
        <f>TEXT(Table2[[#This Row],[Application_Date]],"mmmm")</f>
        <v>April</v>
      </c>
      <c r="AC4681" s="1" t="s">
        <v>41</v>
      </c>
      <c r="AD4681" s="1" t="s">
        <v>42</v>
      </c>
      <c r="AE4681" s="1" t="s">
        <v>66</v>
      </c>
    </row>
    <row r="4682" spans="1:31" x14ac:dyDescent="0.25">
      <c r="A4682" s="1" t="s">
        <v>9504</v>
      </c>
      <c r="B4682" s="1" t="str">
        <f>IF(COUNTIF($A$2:A4682,A4682)&gt;1,"Duplicate","Unique")</f>
        <v>Unique</v>
      </c>
      <c r="C4682" s="1" t="s">
        <v>9505</v>
      </c>
      <c r="D4682" s="1" t="s">
        <v>142</v>
      </c>
      <c r="E4682" s="1" t="str">
        <f t="shared" si="512"/>
        <v>Submitted</v>
      </c>
      <c r="F4682" s="1" t="s">
        <v>35</v>
      </c>
      <c r="G4682" s="1">
        <v>57</v>
      </c>
      <c r="H4682" s="1" t="s">
        <v>36</v>
      </c>
      <c r="I4682" s="1" t="s">
        <v>48</v>
      </c>
      <c r="J4682" s="1" t="s">
        <v>37</v>
      </c>
      <c r="K4682" s="4">
        <v>2361590</v>
      </c>
      <c r="L4682" s="4" t="str">
        <f t="shared" si="513"/>
        <v>Submitted</v>
      </c>
      <c r="M4682" s="1">
        <v>563</v>
      </c>
      <c r="N4682" s="1" t="str">
        <f t="shared" si="514"/>
        <v>High_risk</v>
      </c>
      <c r="O4682" s="1" t="str">
        <f t="shared" si="515"/>
        <v>Excellent</v>
      </c>
      <c r="P4682" s="1" t="str">
        <f t="shared" si="516"/>
        <v>Submitted</v>
      </c>
      <c r="Q4682" s="1" t="str">
        <f t="shared" si="517"/>
        <v>Valid</v>
      </c>
      <c r="R4682" s="1" t="s">
        <v>38</v>
      </c>
      <c r="S4682" s="4">
        <v>1006598</v>
      </c>
      <c r="T4682" s="1">
        <v>11.63</v>
      </c>
      <c r="U4682" s="1">
        <v>12</v>
      </c>
      <c r="V4682" s="1">
        <v>83883.17</v>
      </c>
      <c r="W4682" s="4">
        <f t="shared" si="518"/>
        <v>975848.30150235607</v>
      </c>
      <c r="X4682" s="1" t="s">
        <v>85</v>
      </c>
      <c r="Y4682" s="1" t="s">
        <v>86</v>
      </c>
      <c r="Z4682" s="8">
        <v>50144</v>
      </c>
      <c r="AA4682" s="8" t="str">
        <f>TEXT(Table2[[#This Row],[Application_Date]],"yyy")</f>
        <v>2037</v>
      </c>
      <c r="AB4682" s="8" t="str">
        <f>TEXT(Table2[[#This Row],[Application_Date]],"mmmm")</f>
        <v>April</v>
      </c>
      <c r="AC4682" s="1" t="s">
        <v>41</v>
      </c>
      <c r="AD4682" s="1" t="s">
        <v>30</v>
      </c>
      <c r="AE4682" s="1" t="s">
        <v>62</v>
      </c>
    </row>
    <row r="4683" spans="1:31" x14ac:dyDescent="0.25">
      <c r="A4683" s="1" t="s">
        <v>9506</v>
      </c>
      <c r="B4683" s="1" t="str">
        <f>IF(COUNTIF($A$2:A4683,A4683)&gt;1,"Duplicate","Unique")</f>
        <v>Unique</v>
      </c>
      <c r="C4683" s="1" t="s">
        <v>9507</v>
      </c>
      <c r="D4683" s="1" t="s">
        <v>309</v>
      </c>
      <c r="E4683" s="1" t="str">
        <f t="shared" si="512"/>
        <v>Submitted</v>
      </c>
      <c r="F4683" s="1" t="s">
        <v>47</v>
      </c>
      <c r="G4683" s="1">
        <v>38</v>
      </c>
      <c r="H4683" s="1" t="s">
        <v>36</v>
      </c>
      <c r="I4683" s="1" t="s">
        <v>48</v>
      </c>
      <c r="J4683" s="1" t="s">
        <v>70</v>
      </c>
      <c r="K4683" s="4">
        <v>1252733</v>
      </c>
      <c r="L4683" s="4" t="str">
        <f t="shared" si="513"/>
        <v>Submitted</v>
      </c>
      <c r="M4683" s="1">
        <v>807</v>
      </c>
      <c r="N4683" s="1" t="str">
        <f t="shared" si="514"/>
        <v>medium_risk</v>
      </c>
      <c r="O4683" s="1" t="str">
        <f t="shared" si="515"/>
        <v>Excellent</v>
      </c>
      <c r="P4683" s="1" t="str">
        <f t="shared" si="516"/>
        <v>Submitted</v>
      </c>
      <c r="Q4683" s="1" t="str">
        <f t="shared" si="517"/>
        <v>Valid</v>
      </c>
      <c r="R4683" s="1" t="s">
        <v>70</v>
      </c>
      <c r="S4683" s="4">
        <v>2032502</v>
      </c>
      <c r="T4683" s="1">
        <v>10.93</v>
      </c>
      <c r="U4683" s="1">
        <v>36</v>
      </c>
      <c r="V4683" s="1">
        <v>56458.39</v>
      </c>
      <c r="W4683" s="4">
        <f t="shared" si="518"/>
        <v>1851270.5718058057</v>
      </c>
      <c r="X4683" s="1" t="s">
        <v>50</v>
      </c>
      <c r="Y4683" s="1" t="s">
        <v>51</v>
      </c>
      <c r="Z4683" s="8">
        <v>50145</v>
      </c>
      <c r="AA4683" s="8" t="str">
        <f>TEXT(Table2[[#This Row],[Application_Date]],"yyy")</f>
        <v>2037</v>
      </c>
      <c r="AB4683" s="8" t="str">
        <f>TEXT(Table2[[#This Row],[Application_Date]],"mmmm")</f>
        <v>April</v>
      </c>
      <c r="AC4683" s="1" t="s">
        <v>52</v>
      </c>
      <c r="AD4683" s="1" t="s">
        <v>42</v>
      </c>
      <c r="AE4683" s="1" t="s">
        <v>62</v>
      </c>
    </row>
    <row r="4684" spans="1:31" x14ac:dyDescent="0.25">
      <c r="A4684" s="1" t="s">
        <v>9508</v>
      </c>
      <c r="B4684" s="1" t="str">
        <f>IF(COUNTIF($A$2:A4684,A4684)&gt;1,"Duplicate","Unique")</f>
        <v>Unique</v>
      </c>
      <c r="C4684" s="1" t="s">
        <v>9509</v>
      </c>
      <c r="D4684" s="1" t="s">
        <v>118</v>
      </c>
      <c r="E4684" s="1" t="str">
        <f t="shared" si="512"/>
        <v>Submitted</v>
      </c>
      <c r="F4684" s="1" t="s">
        <v>35</v>
      </c>
      <c r="G4684" s="1">
        <v>28</v>
      </c>
      <c r="H4684" s="1" t="s">
        <v>24</v>
      </c>
      <c r="I4684" s="1" t="s">
        <v>48</v>
      </c>
      <c r="J4684" s="1" t="s">
        <v>37</v>
      </c>
      <c r="K4684" s="4">
        <v>1156075</v>
      </c>
      <c r="L4684" s="4" t="str">
        <f t="shared" si="513"/>
        <v>Submitted</v>
      </c>
      <c r="M4684" s="1">
        <v>732</v>
      </c>
      <c r="N4684" s="1" t="str">
        <f t="shared" si="514"/>
        <v>low_risk</v>
      </c>
      <c r="O4684" s="1" t="str">
        <f t="shared" si="515"/>
        <v>Excellent</v>
      </c>
      <c r="P4684" s="1" t="str">
        <f t="shared" si="516"/>
        <v>Submitted</v>
      </c>
      <c r="Q4684" s="1" t="str">
        <f t="shared" si="517"/>
        <v>Valid</v>
      </c>
      <c r="R4684" s="1" t="s">
        <v>82</v>
      </c>
      <c r="S4684" s="4">
        <v>1924187</v>
      </c>
      <c r="T4684" s="1">
        <v>18.670000000000002</v>
      </c>
      <c r="U4684" s="1">
        <v>12</v>
      </c>
      <c r="V4684" s="1">
        <v>160348.92000000001</v>
      </c>
      <c r="W4684" s="4">
        <f t="shared" si="518"/>
        <v>2993752.8065239624</v>
      </c>
      <c r="X4684" s="1" t="s">
        <v>105</v>
      </c>
      <c r="Y4684" s="1" t="s">
        <v>106</v>
      </c>
      <c r="Z4684" s="8">
        <v>50146</v>
      </c>
      <c r="AA4684" s="8" t="str">
        <f>TEXT(Table2[[#This Row],[Application_Date]],"yyy")</f>
        <v>2037</v>
      </c>
      <c r="AB4684" s="8" t="str">
        <f>TEXT(Table2[[#This Row],[Application_Date]],"mmmm")</f>
        <v>April</v>
      </c>
      <c r="AC4684" s="1" t="s">
        <v>41</v>
      </c>
      <c r="AD4684" s="1" t="s">
        <v>42</v>
      </c>
      <c r="AE4684" s="1" t="s">
        <v>43</v>
      </c>
    </row>
    <row r="4685" spans="1:31" x14ac:dyDescent="0.25">
      <c r="A4685" s="1" t="s">
        <v>9510</v>
      </c>
      <c r="B4685" s="1" t="str">
        <f>IF(COUNTIF($A$2:A4685,A4685)&gt;1,"Duplicate","Unique")</f>
        <v>Unique</v>
      </c>
      <c r="C4685" s="1" t="s">
        <v>9511</v>
      </c>
      <c r="D4685" s="1" t="s">
        <v>1280</v>
      </c>
      <c r="E4685" s="1" t="str">
        <f t="shared" si="512"/>
        <v>Submitted</v>
      </c>
      <c r="F4685" s="1" t="s">
        <v>35</v>
      </c>
      <c r="G4685" s="1">
        <v>25</v>
      </c>
      <c r="H4685" s="1" t="s">
        <v>36</v>
      </c>
      <c r="I4685" s="1" t="s">
        <v>25</v>
      </c>
      <c r="J4685" s="1" t="s">
        <v>70</v>
      </c>
      <c r="K4685" s="4">
        <v>2095450</v>
      </c>
      <c r="L4685" s="4" t="str">
        <f t="shared" si="513"/>
        <v>Submitted</v>
      </c>
      <c r="M4685" s="1">
        <v>319</v>
      </c>
      <c r="N4685" s="1" t="str">
        <f t="shared" si="514"/>
        <v>High_risk</v>
      </c>
      <c r="O4685" s="1" t="str">
        <f t="shared" si="515"/>
        <v>Excellent</v>
      </c>
      <c r="P4685" s="1" t="str">
        <f t="shared" si="516"/>
        <v>Submitted</v>
      </c>
      <c r="Q4685" s="1" t="str">
        <f t="shared" si="517"/>
        <v>Valid</v>
      </c>
      <c r="R4685" s="1" t="s">
        <v>6</v>
      </c>
      <c r="S4685" s="4">
        <v>1699724</v>
      </c>
      <c r="T4685" s="1">
        <v>13.99</v>
      </c>
      <c r="U4685" s="1">
        <v>36</v>
      </c>
      <c r="V4685" s="1">
        <v>47214.559999999998</v>
      </c>
      <c r="W4685" s="4">
        <f t="shared" si="518"/>
        <v>1981594.8966683052</v>
      </c>
      <c r="X4685" s="1" t="s">
        <v>39</v>
      </c>
      <c r="Y4685" s="1" t="s">
        <v>40</v>
      </c>
      <c r="Z4685" s="8">
        <v>50147</v>
      </c>
      <c r="AA4685" s="8" t="str">
        <f>TEXT(Table2[[#This Row],[Application_Date]],"yyy")</f>
        <v>2037</v>
      </c>
      <c r="AB4685" s="8" t="str">
        <f>TEXT(Table2[[#This Row],[Application_Date]],"mmmm")</f>
        <v>April</v>
      </c>
      <c r="AC4685" s="1" t="s">
        <v>61</v>
      </c>
      <c r="AD4685" s="1" t="s">
        <v>30</v>
      </c>
      <c r="AE4685" s="1" t="s">
        <v>66</v>
      </c>
    </row>
    <row r="4686" spans="1:31" x14ac:dyDescent="0.25">
      <c r="A4686" s="1" t="s">
        <v>9512</v>
      </c>
      <c r="B4686" s="1" t="str">
        <f>IF(COUNTIF($A$2:A4686,A4686)&gt;1,"Duplicate","Unique")</f>
        <v>Unique</v>
      </c>
      <c r="C4686" s="1" t="s">
        <v>9513</v>
      </c>
      <c r="D4686" s="1" t="s">
        <v>196</v>
      </c>
      <c r="E4686" s="1" t="str">
        <f t="shared" si="512"/>
        <v>Submitted</v>
      </c>
      <c r="F4686" s="1" t="s">
        <v>35</v>
      </c>
      <c r="G4686" s="1">
        <v>64</v>
      </c>
      <c r="H4686" s="1" t="s">
        <v>24</v>
      </c>
      <c r="I4686" s="1" t="s">
        <v>48</v>
      </c>
      <c r="J4686" s="1" t="s">
        <v>26</v>
      </c>
      <c r="K4686" s="4">
        <v>1787537</v>
      </c>
      <c r="L4686" s="4" t="str">
        <f t="shared" si="513"/>
        <v>Submitted</v>
      </c>
      <c r="M4686" s="1">
        <v>633</v>
      </c>
      <c r="N4686" s="1" t="str">
        <f t="shared" si="514"/>
        <v>low_risk</v>
      </c>
      <c r="O4686" s="1" t="str">
        <f t="shared" si="515"/>
        <v>Excellent</v>
      </c>
      <c r="P4686" s="1" t="str">
        <f t="shared" si="516"/>
        <v>Submitted</v>
      </c>
      <c r="Q4686" s="1" t="str">
        <f t="shared" si="517"/>
        <v>Valid</v>
      </c>
      <c r="R4686" s="1" t="s">
        <v>38</v>
      </c>
      <c r="S4686" s="4">
        <v>3569020</v>
      </c>
      <c r="T4686" s="1">
        <v>14.61</v>
      </c>
      <c r="U4686" s="1">
        <v>120</v>
      </c>
      <c r="V4686" s="1">
        <v>29741.83</v>
      </c>
      <c r="W4686" s="4">
        <f t="shared" si="518"/>
        <v>4345281.8500000006</v>
      </c>
      <c r="X4686" s="1" t="s">
        <v>28</v>
      </c>
      <c r="Y4686" s="1" t="s">
        <v>29</v>
      </c>
      <c r="Z4686" s="8">
        <v>50148</v>
      </c>
      <c r="AA4686" s="8" t="str">
        <f>TEXT(Table2[[#This Row],[Application_Date]],"yyy")</f>
        <v>2037</v>
      </c>
      <c r="AB4686" s="8" t="str">
        <f>TEXT(Table2[[#This Row],[Application_Date]],"mmmm")</f>
        <v>April</v>
      </c>
      <c r="AC4686" s="1" t="s">
        <v>61</v>
      </c>
      <c r="AD4686" s="1" t="s">
        <v>42</v>
      </c>
      <c r="AE4686" s="1" t="s">
        <v>31</v>
      </c>
    </row>
    <row r="4687" spans="1:31" x14ac:dyDescent="0.25">
      <c r="A4687" s="1" t="s">
        <v>9514</v>
      </c>
      <c r="B4687" s="1" t="str">
        <f>IF(COUNTIF($A$2:A4687,A4687)&gt;1,"Duplicate","Unique")</f>
        <v>Unique</v>
      </c>
      <c r="C4687" s="1" t="s">
        <v>9515</v>
      </c>
      <c r="D4687" s="1" t="s">
        <v>160</v>
      </c>
      <c r="E4687" s="1" t="str">
        <f t="shared" si="512"/>
        <v>Submitted</v>
      </c>
      <c r="F4687" s="1" t="s">
        <v>35</v>
      </c>
      <c r="G4687" s="1">
        <v>63</v>
      </c>
      <c r="H4687" s="1" t="s">
        <v>24</v>
      </c>
      <c r="I4687" s="1" t="s">
        <v>25</v>
      </c>
      <c r="J4687" s="1" t="s">
        <v>37</v>
      </c>
      <c r="K4687" s="4">
        <v>1599521</v>
      </c>
      <c r="L4687" s="4" t="str">
        <f t="shared" si="513"/>
        <v>Submitted</v>
      </c>
      <c r="M4687" s="1">
        <v>862</v>
      </c>
      <c r="N4687" s="1" t="str">
        <f t="shared" si="514"/>
        <v>medium_risk</v>
      </c>
      <c r="O4687" s="1" t="str">
        <f t="shared" si="515"/>
        <v>Excellent</v>
      </c>
      <c r="P4687" s="1" t="str">
        <f t="shared" si="516"/>
        <v>Submitted</v>
      </c>
      <c r="Q4687" s="1" t="str">
        <f t="shared" si="517"/>
        <v>Valid</v>
      </c>
      <c r="R4687" s="1" t="s">
        <v>27</v>
      </c>
      <c r="S4687" s="4">
        <v>1262063</v>
      </c>
      <c r="T4687" s="1">
        <v>7.48</v>
      </c>
      <c r="U4687" s="1">
        <v>60</v>
      </c>
      <c r="V4687" s="1">
        <v>21034.38</v>
      </c>
      <c r="W4687" s="4">
        <f t="shared" si="518"/>
        <v>786685.93666685349</v>
      </c>
      <c r="X4687" s="1" t="s">
        <v>50</v>
      </c>
      <c r="Y4687" s="1" t="s">
        <v>51</v>
      </c>
      <c r="Z4687" s="8">
        <v>50149</v>
      </c>
      <c r="AA4687" s="8" t="str">
        <f>TEXT(Table2[[#This Row],[Application_Date]],"yyy")</f>
        <v>2037</v>
      </c>
      <c r="AB4687" s="8" t="str">
        <f>TEXT(Table2[[#This Row],[Application_Date]],"mmmm")</f>
        <v>April</v>
      </c>
      <c r="AC4687" s="1" t="s">
        <v>61</v>
      </c>
      <c r="AD4687" s="1" t="s">
        <v>42</v>
      </c>
      <c r="AE4687" s="1" t="s">
        <v>66</v>
      </c>
    </row>
    <row r="4688" spans="1:31" x14ac:dyDescent="0.25">
      <c r="A4688" s="1" t="s">
        <v>9516</v>
      </c>
      <c r="B4688" s="1" t="str">
        <f>IF(COUNTIF($A$2:A4688,A4688)&gt;1,"Duplicate","Unique")</f>
        <v>Unique</v>
      </c>
      <c r="C4688" s="1" t="s">
        <v>9517</v>
      </c>
      <c r="D4688" s="1" t="s">
        <v>55</v>
      </c>
      <c r="E4688" s="1" t="str">
        <f t="shared" si="512"/>
        <v>Submitted</v>
      </c>
      <c r="F4688" s="1" t="s">
        <v>47</v>
      </c>
      <c r="G4688" s="1">
        <v>50</v>
      </c>
      <c r="H4688" s="1" t="s">
        <v>24</v>
      </c>
      <c r="I4688" s="1" t="s">
        <v>25</v>
      </c>
      <c r="J4688" s="1" t="s">
        <v>37</v>
      </c>
      <c r="K4688" s="4">
        <v>633142</v>
      </c>
      <c r="L4688" s="4" t="str">
        <f t="shared" si="513"/>
        <v>Submitted</v>
      </c>
      <c r="M4688" s="1">
        <v>426</v>
      </c>
      <c r="N4688" s="1" t="str">
        <f t="shared" si="514"/>
        <v>High_risk</v>
      </c>
      <c r="O4688" s="1" t="str">
        <f t="shared" si="515"/>
        <v>Excellent</v>
      </c>
      <c r="P4688" s="1" t="str">
        <f t="shared" si="516"/>
        <v>Submitted</v>
      </c>
      <c r="Q4688" s="1" t="str">
        <f t="shared" si="517"/>
        <v>Valid</v>
      </c>
      <c r="R4688" s="1" t="s">
        <v>27</v>
      </c>
      <c r="S4688" s="4">
        <v>1979791</v>
      </c>
      <c r="T4688" s="1">
        <v>8.27</v>
      </c>
      <c r="U4688" s="1">
        <v>180</v>
      </c>
      <c r="V4688" s="1">
        <v>10998.84</v>
      </c>
      <c r="W4688" s="4">
        <f t="shared" si="518"/>
        <v>1364405.9641666666</v>
      </c>
      <c r="X4688" s="1" t="s">
        <v>50</v>
      </c>
      <c r="Y4688" s="1" t="s">
        <v>51</v>
      </c>
      <c r="Z4688" s="8">
        <v>50150</v>
      </c>
      <c r="AA4688" s="8" t="str">
        <f>TEXT(Table2[[#This Row],[Application_Date]],"yyy")</f>
        <v>2037</v>
      </c>
      <c r="AB4688" s="8" t="str">
        <f>TEXT(Table2[[#This Row],[Application_Date]],"mmmm")</f>
        <v>April</v>
      </c>
      <c r="AC4688" s="1" t="s">
        <v>41</v>
      </c>
      <c r="AD4688" s="1" t="s">
        <v>42</v>
      </c>
      <c r="AE4688" s="1" t="s">
        <v>62</v>
      </c>
    </row>
    <row r="4689" spans="1:31" x14ac:dyDescent="0.25">
      <c r="A4689" s="1" t="s">
        <v>9518</v>
      </c>
      <c r="B4689" s="1" t="str">
        <f>IF(COUNTIF($A$2:A4689,A4689)&gt;1,"Duplicate","Unique")</f>
        <v>Unique</v>
      </c>
      <c r="C4689" s="1" t="s">
        <v>9519</v>
      </c>
      <c r="D4689" s="1" t="s">
        <v>136</v>
      </c>
      <c r="E4689" s="1" t="str">
        <f t="shared" si="512"/>
        <v>Submitted</v>
      </c>
      <c r="F4689" s="1" t="s">
        <v>35</v>
      </c>
      <c r="G4689" s="1">
        <v>65</v>
      </c>
      <c r="H4689" s="1" t="s">
        <v>24</v>
      </c>
      <c r="I4689" s="1" t="s">
        <v>48</v>
      </c>
      <c r="J4689" s="1" t="s">
        <v>26</v>
      </c>
      <c r="K4689" s="4">
        <v>1989238</v>
      </c>
      <c r="L4689" s="4" t="str">
        <f t="shared" si="513"/>
        <v>Submitted</v>
      </c>
      <c r="M4689" s="1">
        <v>855</v>
      </c>
      <c r="N4689" s="1" t="str">
        <f t="shared" si="514"/>
        <v>medium_risk</v>
      </c>
      <c r="O4689" s="1" t="str">
        <f t="shared" si="515"/>
        <v>Excellent</v>
      </c>
      <c r="P4689" s="1" t="str">
        <f t="shared" si="516"/>
        <v>Submitted</v>
      </c>
      <c r="Q4689" s="1" t="str">
        <f t="shared" si="517"/>
        <v>Valid</v>
      </c>
      <c r="R4689" s="1" t="s">
        <v>6</v>
      </c>
      <c r="S4689" s="4">
        <v>3536233</v>
      </c>
      <c r="T4689" s="1">
        <v>13.12</v>
      </c>
      <c r="U4689" s="1">
        <v>60</v>
      </c>
      <c r="V4689" s="1">
        <v>58937.22</v>
      </c>
      <c r="W4689" s="4">
        <f t="shared" si="518"/>
        <v>3866281.4133333331</v>
      </c>
      <c r="X4689" s="1" t="s">
        <v>50</v>
      </c>
      <c r="Y4689" s="1" t="s">
        <v>51</v>
      </c>
      <c r="Z4689" s="8">
        <v>50151</v>
      </c>
      <c r="AA4689" s="8" t="str">
        <f>TEXT(Table2[[#This Row],[Application_Date]],"yyy")</f>
        <v>2037</v>
      </c>
      <c r="AB4689" s="8" t="str">
        <f>TEXT(Table2[[#This Row],[Application_Date]],"mmmm")</f>
        <v>April</v>
      </c>
      <c r="AC4689" s="1" t="s">
        <v>61</v>
      </c>
      <c r="AD4689" s="1" t="s">
        <v>30</v>
      </c>
      <c r="AE4689" s="1" t="s">
        <v>66</v>
      </c>
    </row>
    <row r="4690" spans="1:31" x14ac:dyDescent="0.25">
      <c r="A4690" s="1" t="s">
        <v>9520</v>
      </c>
      <c r="B4690" s="1" t="str">
        <f>IF(COUNTIF($A$2:A4690,A4690)&gt;1,"Duplicate","Unique")</f>
        <v>Unique</v>
      </c>
      <c r="C4690" s="1" t="s">
        <v>9521</v>
      </c>
      <c r="D4690" s="1" t="s">
        <v>46</v>
      </c>
      <c r="E4690" s="1" t="str">
        <f t="shared" si="512"/>
        <v>Submitted</v>
      </c>
      <c r="F4690" s="1" t="s">
        <v>35</v>
      </c>
      <c r="G4690" s="1">
        <v>47</v>
      </c>
      <c r="H4690" s="1" t="s">
        <v>36</v>
      </c>
      <c r="I4690" s="1" t="s">
        <v>25</v>
      </c>
      <c r="J4690" s="1" t="s">
        <v>37</v>
      </c>
      <c r="K4690" s="4">
        <v>527130</v>
      </c>
      <c r="L4690" s="4" t="str">
        <f t="shared" si="513"/>
        <v>Submitted</v>
      </c>
      <c r="M4690" s="1">
        <v>582</v>
      </c>
      <c r="N4690" s="1" t="str">
        <f t="shared" si="514"/>
        <v>High_risk</v>
      </c>
      <c r="O4690" s="1" t="str">
        <f t="shared" si="515"/>
        <v>Excellent</v>
      </c>
      <c r="P4690" s="1" t="str">
        <f t="shared" si="516"/>
        <v>Submitted</v>
      </c>
      <c r="Q4690" s="1" t="str">
        <f t="shared" si="517"/>
        <v>Valid</v>
      </c>
      <c r="R4690" s="1" t="s">
        <v>82</v>
      </c>
      <c r="S4690" s="4">
        <v>3712866</v>
      </c>
      <c r="T4690" s="1">
        <v>10.16</v>
      </c>
      <c r="U4690" s="1">
        <v>120</v>
      </c>
      <c r="V4690" s="1">
        <v>30940.55</v>
      </c>
      <c r="W4690" s="4">
        <f t="shared" si="518"/>
        <v>3143559.88</v>
      </c>
      <c r="X4690" s="1" t="s">
        <v>28</v>
      </c>
      <c r="Y4690" s="1" t="s">
        <v>29</v>
      </c>
      <c r="Z4690" s="8">
        <v>50152</v>
      </c>
      <c r="AA4690" s="8" t="str">
        <f>TEXT(Table2[[#This Row],[Application_Date]],"yyy")</f>
        <v>2037</v>
      </c>
      <c r="AB4690" s="8" t="str">
        <f>TEXT(Table2[[#This Row],[Application_Date]],"mmmm")</f>
        <v>April</v>
      </c>
      <c r="AC4690" s="1" t="s">
        <v>52</v>
      </c>
      <c r="AD4690" s="1" t="s">
        <v>42</v>
      </c>
      <c r="AE4690" s="1" t="s">
        <v>66</v>
      </c>
    </row>
    <row r="4691" spans="1:31" x14ac:dyDescent="0.25">
      <c r="A4691" s="1" t="s">
        <v>9522</v>
      </c>
      <c r="B4691" s="1" t="str">
        <f>IF(COUNTIF($A$2:A4691,A4691)&gt;1,"Duplicate","Unique")</f>
        <v>Unique</v>
      </c>
      <c r="C4691" s="1" t="s">
        <v>9523</v>
      </c>
      <c r="D4691" s="1" t="s">
        <v>121</v>
      </c>
      <c r="E4691" s="1" t="str">
        <f t="shared" si="512"/>
        <v>Submitted</v>
      </c>
      <c r="F4691" s="1" t="s">
        <v>47</v>
      </c>
      <c r="G4691" s="1">
        <v>28</v>
      </c>
      <c r="H4691" s="1" t="s">
        <v>36</v>
      </c>
      <c r="I4691" s="1" t="s">
        <v>25</v>
      </c>
      <c r="J4691" s="1" t="s">
        <v>70</v>
      </c>
      <c r="K4691" s="4">
        <v>2090236</v>
      </c>
      <c r="L4691" s="4" t="str">
        <f t="shared" si="513"/>
        <v>Submitted</v>
      </c>
      <c r="M4691" s="1">
        <v>555</v>
      </c>
      <c r="N4691" s="1" t="str">
        <f t="shared" si="514"/>
        <v>High_risk</v>
      </c>
      <c r="O4691" s="1" t="str">
        <f t="shared" si="515"/>
        <v>Excellent</v>
      </c>
      <c r="P4691" s="1" t="str">
        <f t="shared" si="516"/>
        <v>Submitted</v>
      </c>
      <c r="Q4691" s="1" t="str">
        <f t="shared" si="517"/>
        <v>Valid</v>
      </c>
      <c r="R4691" s="1" t="s">
        <v>6</v>
      </c>
      <c r="S4691" s="4">
        <v>632300</v>
      </c>
      <c r="T4691" s="1">
        <v>11.69</v>
      </c>
      <c r="U4691" s="1">
        <v>12</v>
      </c>
      <c r="V4691" s="1">
        <v>52691.67</v>
      </c>
      <c r="W4691" s="4">
        <f t="shared" si="518"/>
        <v>616141.40590141271</v>
      </c>
      <c r="X4691" s="1" t="s">
        <v>39</v>
      </c>
      <c r="Y4691" s="1" t="s">
        <v>40</v>
      </c>
      <c r="Z4691" s="8">
        <v>50153</v>
      </c>
      <c r="AA4691" s="8" t="str">
        <f>TEXT(Table2[[#This Row],[Application_Date]],"yyy")</f>
        <v>2037</v>
      </c>
      <c r="AB4691" s="8" t="str">
        <f>TEXT(Table2[[#This Row],[Application_Date]],"mmmm")</f>
        <v>April</v>
      </c>
      <c r="AC4691" s="1" t="s">
        <v>61</v>
      </c>
      <c r="AD4691" s="1" t="s">
        <v>30</v>
      </c>
      <c r="AE4691" s="1" t="s">
        <v>43</v>
      </c>
    </row>
    <row r="4692" spans="1:31" x14ac:dyDescent="0.25">
      <c r="A4692" s="1" t="s">
        <v>9524</v>
      </c>
      <c r="B4692" s="1" t="str">
        <f>IF(COUNTIF($A$2:A4692,A4692)&gt;1,"Duplicate","Unique")</f>
        <v>Unique</v>
      </c>
      <c r="C4692" s="1" t="s">
        <v>9525</v>
      </c>
      <c r="D4692" s="1" t="s">
        <v>392</v>
      </c>
      <c r="E4692" s="1" t="str">
        <f t="shared" si="512"/>
        <v>Submitted</v>
      </c>
      <c r="F4692" s="1" t="s">
        <v>47</v>
      </c>
      <c r="G4692" s="1">
        <v>65</v>
      </c>
      <c r="H4692" s="1" t="s">
        <v>24</v>
      </c>
      <c r="I4692" s="1" t="s">
        <v>25</v>
      </c>
      <c r="J4692" s="1" t="s">
        <v>70</v>
      </c>
      <c r="K4692" s="4">
        <v>1420953</v>
      </c>
      <c r="L4692" s="4" t="str">
        <f t="shared" si="513"/>
        <v>Submitted</v>
      </c>
      <c r="M4692" s="1">
        <v>845</v>
      </c>
      <c r="N4692" s="1" t="str">
        <f t="shared" si="514"/>
        <v>medium_risk</v>
      </c>
      <c r="O4692" s="1" t="str">
        <f t="shared" si="515"/>
        <v>Excellent</v>
      </c>
      <c r="P4692" s="1" t="str">
        <f t="shared" si="516"/>
        <v>Submitted</v>
      </c>
      <c r="Q4692" s="1" t="str">
        <f t="shared" si="517"/>
        <v>Valid</v>
      </c>
      <c r="R4692" s="1" t="s">
        <v>82</v>
      </c>
      <c r="S4692" s="4">
        <v>3948695</v>
      </c>
      <c r="T4692" s="1">
        <v>12.42</v>
      </c>
      <c r="U4692" s="1">
        <v>120</v>
      </c>
      <c r="V4692" s="1">
        <v>32905.79</v>
      </c>
      <c r="W4692" s="4">
        <f t="shared" si="518"/>
        <v>4086899.3249999997</v>
      </c>
      <c r="X4692" s="1" t="s">
        <v>28</v>
      </c>
      <c r="Y4692" s="1" t="s">
        <v>29</v>
      </c>
      <c r="Z4692" s="8">
        <v>50154</v>
      </c>
      <c r="AA4692" s="8" t="str">
        <f>TEXT(Table2[[#This Row],[Application_Date]],"yyy")</f>
        <v>2037</v>
      </c>
      <c r="AB4692" s="8" t="str">
        <f>TEXT(Table2[[#This Row],[Application_Date]],"mmmm")</f>
        <v>April</v>
      </c>
      <c r="AC4692" s="1" t="s">
        <v>61</v>
      </c>
      <c r="AD4692" s="1" t="s">
        <v>42</v>
      </c>
      <c r="AE4692" s="1" t="s">
        <v>31</v>
      </c>
    </row>
    <row r="4693" spans="1:31" x14ac:dyDescent="0.25">
      <c r="A4693" s="1" t="s">
        <v>9526</v>
      </c>
      <c r="B4693" s="1" t="str">
        <f>IF(COUNTIF($A$2:A4693,A4693)&gt;1,"Duplicate","Unique")</f>
        <v>Unique</v>
      </c>
      <c r="C4693" s="1" t="s">
        <v>9527</v>
      </c>
      <c r="D4693" s="1" t="s">
        <v>587</v>
      </c>
      <c r="E4693" s="1" t="str">
        <f t="shared" si="512"/>
        <v>Submitted</v>
      </c>
      <c r="F4693" s="1" t="s">
        <v>35</v>
      </c>
      <c r="G4693" s="1">
        <v>45</v>
      </c>
      <c r="H4693" s="1" t="s">
        <v>24</v>
      </c>
      <c r="I4693" s="1" t="s">
        <v>48</v>
      </c>
      <c r="J4693" s="1" t="s">
        <v>37</v>
      </c>
      <c r="K4693" s="4">
        <v>2211679</v>
      </c>
      <c r="L4693" s="4" t="str">
        <f t="shared" si="513"/>
        <v>Submitted</v>
      </c>
      <c r="M4693" s="1">
        <v>838</v>
      </c>
      <c r="N4693" s="1" t="str">
        <f t="shared" si="514"/>
        <v>medium_risk</v>
      </c>
      <c r="O4693" s="1" t="str">
        <f t="shared" si="515"/>
        <v>Excellent</v>
      </c>
      <c r="P4693" s="1" t="str">
        <f t="shared" si="516"/>
        <v>Submitted</v>
      </c>
      <c r="Q4693" s="1" t="str">
        <f t="shared" si="517"/>
        <v>Valid</v>
      </c>
      <c r="R4693" s="1" t="s">
        <v>6</v>
      </c>
      <c r="S4693" s="4">
        <v>1079893</v>
      </c>
      <c r="T4693" s="1">
        <v>14.42</v>
      </c>
      <c r="U4693" s="1">
        <v>180</v>
      </c>
      <c r="V4693" s="1">
        <v>5999.41</v>
      </c>
      <c r="W4693" s="4">
        <f t="shared" si="518"/>
        <v>1297671.4216666666</v>
      </c>
      <c r="X4693" s="1" t="s">
        <v>28</v>
      </c>
      <c r="Y4693" s="1" t="s">
        <v>29</v>
      </c>
      <c r="Z4693" s="8">
        <v>50155</v>
      </c>
      <c r="AA4693" s="8" t="str">
        <f>TEXT(Table2[[#This Row],[Application_Date]],"yyy")</f>
        <v>2037</v>
      </c>
      <c r="AB4693" s="8" t="str">
        <f>TEXT(Table2[[#This Row],[Application_Date]],"mmmm")</f>
        <v>April</v>
      </c>
      <c r="AC4693" s="1" t="s">
        <v>61</v>
      </c>
      <c r="AD4693" s="1" t="s">
        <v>30</v>
      </c>
      <c r="AE4693" s="1" t="s">
        <v>62</v>
      </c>
    </row>
    <row r="4694" spans="1:31" x14ac:dyDescent="0.25">
      <c r="A4694" s="1" t="s">
        <v>9528</v>
      </c>
      <c r="B4694" s="1" t="str">
        <f>IF(COUNTIF($A$2:A4694,A4694)&gt;1,"Duplicate","Unique")</f>
        <v>Unique</v>
      </c>
      <c r="C4694" s="1" t="s">
        <v>9529</v>
      </c>
      <c r="D4694" s="1" t="s">
        <v>81</v>
      </c>
      <c r="E4694" s="1" t="str">
        <f t="shared" si="512"/>
        <v>Submitted</v>
      </c>
      <c r="F4694" s="1" t="s">
        <v>35</v>
      </c>
      <c r="G4694" s="1">
        <v>50</v>
      </c>
      <c r="H4694" s="1" t="s">
        <v>36</v>
      </c>
      <c r="I4694" s="1" t="s">
        <v>48</v>
      </c>
      <c r="J4694" s="1" t="s">
        <v>26</v>
      </c>
      <c r="K4694" s="4">
        <v>660136</v>
      </c>
      <c r="L4694" s="4" t="str">
        <f t="shared" si="513"/>
        <v>Submitted</v>
      </c>
      <c r="M4694" s="1">
        <v>411</v>
      </c>
      <c r="N4694" s="1" t="str">
        <f t="shared" si="514"/>
        <v>High_risk</v>
      </c>
      <c r="O4694" s="1" t="str">
        <f t="shared" si="515"/>
        <v>Excellent</v>
      </c>
      <c r="P4694" s="1" t="str">
        <f t="shared" si="516"/>
        <v>Submitted</v>
      </c>
      <c r="Q4694" s="1" t="str">
        <f t="shared" si="517"/>
        <v>Valid</v>
      </c>
      <c r="R4694" s="1" t="s">
        <v>82</v>
      </c>
      <c r="S4694" s="4">
        <v>2003793</v>
      </c>
      <c r="T4694" s="1">
        <v>16.87</v>
      </c>
      <c r="U4694" s="1">
        <v>60</v>
      </c>
      <c r="V4694" s="1">
        <v>33396.550000000003</v>
      </c>
      <c r="W4694" s="4">
        <f t="shared" si="518"/>
        <v>2816998.9925000002</v>
      </c>
      <c r="X4694" s="1" t="s">
        <v>28</v>
      </c>
      <c r="Y4694" s="1" t="s">
        <v>29</v>
      </c>
      <c r="Z4694" s="8">
        <v>50156</v>
      </c>
      <c r="AA4694" s="8" t="str">
        <f>TEXT(Table2[[#This Row],[Application_Date]],"yyy")</f>
        <v>2037</v>
      </c>
      <c r="AB4694" s="8" t="str">
        <f>TEXT(Table2[[#This Row],[Application_Date]],"mmmm")</f>
        <v>April</v>
      </c>
      <c r="AC4694" s="1" t="s">
        <v>52</v>
      </c>
      <c r="AD4694" s="1" t="s">
        <v>42</v>
      </c>
      <c r="AE4694" s="1" t="s">
        <v>31</v>
      </c>
    </row>
    <row r="4695" spans="1:31" x14ac:dyDescent="0.25">
      <c r="A4695" s="1" t="s">
        <v>9530</v>
      </c>
      <c r="B4695" s="1" t="str">
        <f>IF(COUNTIF($A$2:A4695,A4695)&gt;1,"Duplicate","Unique")</f>
        <v>Unique</v>
      </c>
      <c r="C4695" s="1" t="s">
        <v>9531</v>
      </c>
      <c r="D4695" s="1" t="s">
        <v>366</v>
      </c>
      <c r="E4695" s="1" t="str">
        <f t="shared" si="512"/>
        <v>Submitted</v>
      </c>
      <c r="F4695" s="1" t="s">
        <v>47</v>
      </c>
      <c r="G4695" s="1">
        <v>50</v>
      </c>
      <c r="H4695" s="1" t="s">
        <v>24</v>
      </c>
      <c r="I4695" s="1" t="s">
        <v>48</v>
      </c>
      <c r="J4695" s="1" t="s">
        <v>37</v>
      </c>
      <c r="K4695" s="4">
        <v>858099</v>
      </c>
      <c r="L4695" s="4" t="str">
        <f t="shared" si="513"/>
        <v>Submitted</v>
      </c>
      <c r="M4695" s="1">
        <v>481</v>
      </c>
      <c r="N4695" s="1" t="str">
        <f t="shared" si="514"/>
        <v>High_risk</v>
      </c>
      <c r="O4695" s="1" t="str">
        <f t="shared" si="515"/>
        <v>Excellent</v>
      </c>
      <c r="P4695" s="1" t="str">
        <f t="shared" si="516"/>
        <v>Submitted</v>
      </c>
      <c r="Q4695" s="1" t="str">
        <f t="shared" si="517"/>
        <v>Valid</v>
      </c>
      <c r="R4695" s="1" t="s">
        <v>27</v>
      </c>
      <c r="S4695" s="4">
        <v>2750822</v>
      </c>
      <c r="T4695" s="1">
        <v>9.65</v>
      </c>
      <c r="U4695" s="1">
        <v>36</v>
      </c>
      <c r="V4695" s="1">
        <v>76411.72</v>
      </c>
      <c r="W4695" s="4">
        <f t="shared" si="518"/>
        <v>2212119.359648101</v>
      </c>
      <c r="X4695" s="1" t="s">
        <v>59</v>
      </c>
      <c r="Y4695" s="1" t="s">
        <v>60</v>
      </c>
      <c r="Z4695" s="8">
        <v>50157</v>
      </c>
      <c r="AA4695" s="8" t="str">
        <f>TEXT(Table2[[#This Row],[Application_Date]],"yyy")</f>
        <v>2037</v>
      </c>
      <c r="AB4695" s="8" t="str">
        <f>TEXT(Table2[[#This Row],[Application_Date]],"mmmm")</f>
        <v>April</v>
      </c>
      <c r="AC4695" s="1" t="s">
        <v>61</v>
      </c>
      <c r="AD4695" s="1" t="s">
        <v>30</v>
      </c>
      <c r="AE4695" s="1" t="s">
        <v>31</v>
      </c>
    </row>
    <row r="4696" spans="1:31" x14ac:dyDescent="0.25">
      <c r="A4696" s="1" t="s">
        <v>9532</v>
      </c>
      <c r="B4696" s="1" t="str">
        <f>IF(COUNTIF($A$2:A4696,A4696)&gt;1,"Duplicate","Unique")</f>
        <v>Unique</v>
      </c>
      <c r="C4696" s="1" t="s">
        <v>9533</v>
      </c>
      <c r="D4696" s="1" t="s">
        <v>163</v>
      </c>
      <c r="E4696" s="1" t="str">
        <f t="shared" si="512"/>
        <v>Submitted</v>
      </c>
      <c r="F4696" s="1" t="s">
        <v>35</v>
      </c>
      <c r="G4696" s="1">
        <v>32</v>
      </c>
      <c r="H4696" s="1" t="s">
        <v>36</v>
      </c>
      <c r="I4696" s="1" t="s">
        <v>48</v>
      </c>
      <c r="J4696" s="1" t="s">
        <v>37</v>
      </c>
      <c r="K4696" s="4">
        <v>282882</v>
      </c>
      <c r="L4696" s="4" t="str">
        <f t="shared" si="513"/>
        <v>Submitted</v>
      </c>
      <c r="M4696" s="1">
        <v>613</v>
      </c>
      <c r="N4696" s="1" t="str">
        <f t="shared" si="514"/>
        <v>low_risk</v>
      </c>
      <c r="O4696" s="1" t="str">
        <f t="shared" si="515"/>
        <v>Excellent</v>
      </c>
      <c r="P4696" s="1" t="str">
        <f t="shared" si="516"/>
        <v>Submitted</v>
      </c>
      <c r="Q4696" s="1" t="str">
        <f t="shared" si="517"/>
        <v>Valid</v>
      </c>
      <c r="R4696" s="1" t="s">
        <v>70</v>
      </c>
      <c r="S4696" s="4">
        <v>4036218</v>
      </c>
      <c r="T4696" s="1">
        <v>15.45</v>
      </c>
      <c r="U4696" s="1">
        <v>24</v>
      </c>
      <c r="V4696" s="1">
        <v>168175.75</v>
      </c>
      <c r="W4696" s="4">
        <f t="shared" si="518"/>
        <v>5196630.6873326208</v>
      </c>
      <c r="X4696" s="1" t="s">
        <v>28</v>
      </c>
      <c r="Y4696" s="1" t="s">
        <v>29</v>
      </c>
      <c r="Z4696" s="8">
        <v>50158</v>
      </c>
      <c r="AA4696" s="8" t="str">
        <f>TEXT(Table2[[#This Row],[Application_Date]],"yyy")</f>
        <v>2037</v>
      </c>
      <c r="AB4696" s="8" t="str">
        <f>TEXT(Table2[[#This Row],[Application_Date]],"mmmm")</f>
        <v>April</v>
      </c>
      <c r="AC4696" s="1" t="s">
        <v>41</v>
      </c>
      <c r="AD4696" s="1" t="s">
        <v>30</v>
      </c>
      <c r="AE4696" s="1" t="s">
        <v>43</v>
      </c>
    </row>
    <row r="4697" spans="1:31" x14ac:dyDescent="0.25">
      <c r="A4697" s="1" t="s">
        <v>9534</v>
      </c>
      <c r="B4697" s="1" t="str">
        <f>IF(COUNTIF($A$2:A4697,A4697)&gt;1,"Duplicate","Unique")</f>
        <v>Unique</v>
      </c>
      <c r="C4697" s="1" t="s">
        <v>9535</v>
      </c>
      <c r="D4697" s="1" t="s">
        <v>587</v>
      </c>
      <c r="E4697" s="1" t="str">
        <f t="shared" si="512"/>
        <v>Submitted</v>
      </c>
      <c r="F4697" s="1" t="s">
        <v>47</v>
      </c>
      <c r="G4697" s="1">
        <v>53</v>
      </c>
      <c r="H4697" s="1" t="s">
        <v>24</v>
      </c>
      <c r="I4697" s="1" t="s">
        <v>25</v>
      </c>
      <c r="J4697" s="1" t="s">
        <v>37</v>
      </c>
      <c r="K4697" s="4">
        <v>2250752</v>
      </c>
      <c r="L4697" s="4" t="str">
        <f t="shared" si="513"/>
        <v>Submitted</v>
      </c>
      <c r="M4697" s="1">
        <v>502</v>
      </c>
      <c r="N4697" s="1" t="str">
        <f t="shared" si="514"/>
        <v>High_risk</v>
      </c>
      <c r="O4697" s="1" t="str">
        <f t="shared" si="515"/>
        <v>Excellent</v>
      </c>
      <c r="P4697" s="1" t="str">
        <f t="shared" si="516"/>
        <v>Submitted</v>
      </c>
      <c r="Q4697" s="1" t="str">
        <f t="shared" si="517"/>
        <v>Valid</v>
      </c>
      <c r="R4697" s="1" t="s">
        <v>38</v>
      </c>
      <c r="S4697" s="4">
        <v>745574</v>
      </c>
      <c r="T4697" s="1">
        <v>10.39</v>
      </c>
      <c r="U4697" s="1">
        <v>24</v>
      </c>
      <c r="V4697" s="1">
        <v>31065.58</v>
      </c>
      <c r="W4697" s="4">
        <f t="shared" si="518"/>
        <v>645543.02536001743</v>
      </c>
      <c r="X4697" s="1" t="s">
        <v>39</v>
      </c>
      <c r="Y4697" s="1" t="s">
        <v>40</v>
      </c>
      <c r="Z4697" s="8">
        <v>50159</v>
      </c>
      <c r="AA4697" s="8" t="str">
        <f>TEXT(Table2[[#This Row],[Application_Date]],"yyy")</f>
        <v>2037</v>
      </c>
      <c r="AB4697" s="8" t="str">
        <f>TEXT(Table2[[#This Row],[Application_Date]],"mmmm")</f>
        <v>April</v>
      </c>
      <c r="AC4697" s="1" t="s">
        <v>41</v>
      </c>
      <c r="AD4697" s="1" t="s">
        <v>42</v>
      </c>
      <c r="AE4697" s="1" t="s">
        <v>66</v>
      </c>
    </row>
    <row r="4698" spans="1:31" x14ac:dyDescent="0.25">
      <c r="A4698" s="1" t="s">
        <v>9536</v>
      </c>
      <c r="B4698" s="1" t="str">
        <f>IF(COUNTIF($A$2:A4698,A4698)&gt;1,"Duplicate","Unique")</f>
        <v>Unique</v>
      </c>
      <c r="C4698" s="1" t="s">
        <v>9537</v>
      </c>
      <c r="D4698" s="1" t="s">
        <v>217</v>
      </c>
      <c r="E4698" s="1" t="str">
        <f t="shared" si="512"/>
        <v>Submitted</v>
      </c>
      <c r="F4698" s="1" t="s">
        <v>35</v>
      </c>
      <c r="G4698" s="1">
        <v>35</v>
      </c>
      <c r="H4698" s="1" t="s">
        <v>36</v>
      </c>
      <c r="I4698" s="1" t="s">
        <v>25</v>
      </c>
      <c r="J4698" s="1" t="s">
        <v>49</v>
      </c>
      <c r="K4698" s="4">
        <v>2116835</v>
      </c>
      <c r="L4698" s="4" t="str">
        <f t="shared" si="513"/>
        <v>Submitted</v>
      </c>
      <c r="M4698" s="1">
        <v>834</v>
      </c>
      <c r="N4698" s="1" t="str">
        <f t="shared" si="514"/>
        <v>medium_risk</v>
      </c>
      <c r="O4698" s="1" t="str">
        <f t="shared" si="515"/>
        <v>Excellent</v>
      </c>
      <c r="P4698" s="1" t="str">
        <f t="shared" si="516"/>
        <v>Submitted</v>
      </c>
      <c r="Q4698" s="1" t="str">
        <f t="shared" si="517"/>
        <v>Valid</v>
      </c>
      <c r="R4698" s="1" t="s">
        <v>70</v>
      </c>
      <c r="S4698" s="4">
        <v>3285127</v>
      </c>
      <c r="T4698" s="1">
        <v>8.67</v>
      </c>
      <c r="U4698" s="1">
        <v>36</v>
      </c>
      <c r="V4698" s="1">
        <v>91253.53</v>
      </c>
      <c r="W4698" s="4">
        <f t="shared" si="518"/>
        <v>2373504.2649758006</v>
      </c>
      <c r="X4698" s="1" t="s">
        <v>39</v>
      </c>
      <c r="Y4698" s="1" t="s">
        <v>40</v>
      </c>
      <c r="Z4698" s="8">
        <v>50160</v>
      </c>
      <c r="AA4698" s="8" t="str">
        <f>TEXT(Table2[[#This Row],[Application_Date]],"yyy")</f>
        <v>2037</v>
      </c>
      <c r="AB4698" s="8" t="str">
        <f>TEXT(Table2[[#This Row],[Application_Date]],"mmmm")</f>
        <v>April</v>
      </c>
      <c r="AC4698" s="1" t="s">
        <v>41</v>
      </c>
      <c r="AD4698" s="1" t="s">
        <v>42</v>
      </c>
      <c r="AE4698" s="1" t="s">
        <v>43</v>
      </c>
    </row>
    <row r="4699" spans="1:31" x14ac:dyDescent="0.25">
      <c r="A4699" s="1" t="s">
        <v>9538</v>
      </c>
      <c r="B4699" s="1" t="str">
        <f>IF(COUNTIF($A$2:A4699,A4699)&gt;1,"Duplicate","Unique")</f>
        <v>Unique</v>
      </c>
      <c r="C4699" s="1" t="s">
        <v>9539</v>
      </c>
      <c r="D4699" s="1" t="s">
        <v>69</v>
      </c>
      <c r="E4699" s="1" t="str">
        <f t="shared" si="512"/>
        <v>Submitted</v>
      </c>
      <c r="F4699" s="1" t="s">
        <v>35</v>
      </c>
      <c r="G4699" s="1">
        <v>45</v>
      </c>
      <c r="H4699" s="1" t="s">
        <v>36</v>
      </c>
      <c r="I4699" s="1" t="s">
        <v>48</v>
      </c>
      <c r="J4699" s="1" t="s">
        <v>70</v>
      </c>
      <c r="K4699" s="4">
        <v>2161427</v>
      </c>
      <c r="L4699" s="4" t="str">
        <f t="shared" si="513"/>
        <v>Submitted</v>
      </c>
      <c r="M4699" s="1">
        <v>474</v>
      </c>
      <c r="N4699" s="1" t="str">
        <f t="shared" si="514"/>
        <v>High_risk</v>
      </c>
      <c r="O4699" s="1" t="str">
        <f t="shared" si="515"/>
        <v>Excellent</v>
      </c>
      <c r="P4699" s="1" t="str">
        <f t="shared" si="516"/>
        <v>Submitted</v>
      </c>
      <c r="Q4699" s="1" t="str">
        <f t="shared" si="517"/>
        <v>Valid</v>
      </c>
      <c r="R4699" s="1" t="s">
        <v>82</v>
      </c>
      <c r="S4699" s="4">
        <v>1195391</v>
      </c>
      <c r="T4699" s="1">
        <v>8.4600000000000009</v>
      </c>
      <c r="U4699" s="1">
        <v>60</v>
      </c>
      <c r="V4699" s="1">
        <v>19923.18</v>
      </c>
      <c r="W4699" s="4">
        <f t="shared" si="518"/>
        <v>842750.65500001062</v>
      </c>
      <c r="X4699" s="1" t="s">
        <v>95</v>
      </c>
      <c r="Y4699" s="1" t="s">
        <v>96</v>
      </c>
      <c r="Z4699" s="8">
        <v>50161</v>
      </c>
      <c r="AA4699" s="8" t="str">
        <f>TEXT(Table2[[#This Row],[Application_Date]],"yyy")</f>
        <v>2037</v>
      </c>
      <c r="AB4699" s="8" t="str">
        <f>TEXT(Table2[[#This Row],[Application_Date]],"mmmm")</f>
        <v>May</v>
      </c>
      <c r="AC4699" s="1" t="s">
        <v>41</v>
      </c>
      <c r="AD4699" s="1" t="s">
        <v>42</v>
      </c>
      <c r="AE4699" s="1" t="s">
        <v>62</v>
      </c>
    </row>
    <row r="4700" spans="1:31" x14ac:dyDescent="0.25">
      <c r="A4700" s="1" t="s">
        <v>9540</v>
      </c>
      <c r="B4700" s="1" t="str">
        <f>IF(COUNTIF($A$2:A4700,A4700)&gt;1,"Duplicate","Unique")</f>
        <v>Unique</v>
      </c>
      <c r="C4700" s="1" t="s">
        <v>9541</v>
      </c>
      <c r="D4700" s="1" t="s">
        <v>262</v>
      </c>
      <c r="E4700" s="1" t="str">
        <f t="shared" si="512"/>
        <v>Submitted</v>
      </c>
      <c r="F4700" s="1" t="s">
        <v>35</v>
      </c>
      <c r="G4700" s="1">
        <v>31</v>
      </c>
      <c r="H4700" s="1" t="s">
        <v>24</v>
      </c>
      <c r="I4700" s="1" t="s">
        <v>25</v>
      </c>
      <c r="J4700" s="1" t="s">
        <v>49</v>
      </c>
      <c r="K4700" s="4">
        <v>2032072</v>
      </c>
      <c r="L4700" s="4" t="str">
        <f t="shared" si="513"/>
        <v>Submitted</v>
      </c>
      <c r="M4700" s="1">
        <v>853</v>
      </c>
      <c r="N4700" s="1" t="str">
        <f t="shared" si="514"/>
        <v>medium_risk</v>
      </c>
      <c r="O4700" s="1" t="str">
        <f t="shared" si="515"/>
        <v>Excellent</v>
      </c>
      <c r="P4700" s="1" t="str">
        <f t="shared" si="516"/>
        <v>Submitted</v>
      </c>
      <c r="Q4700" s="1" t="str">
        <f t="shared" si="517"/>
        <v>Valid</v>
      </c>
      <c r="R4700" s="1" t="s">
        <v>70</v>
      </c>
      <c r="S4700" s="4">
        <v>678674</v>
      </c>
      <c r="T4700" s="1">
        <v>14.6</v>
      </c>
      <c r="U4700" s="1">
        <v>24</v>
      </c>
      <c r="V4700" s="1">
        <v>28278.080000000002</v>
      </c>
      <c r="W4700" s="4">
        <f t="shared" si="518"/>
        <v>825720.03750225226</v>
      </c>
      <c r="X4700" s="1" t="s">
        <v>95</v>
      </c>
      <c r="Y4700" s="1" t="s">
        <v>96</v>
      </c>
      <c r="Z4700" s="8">
        <v>50162</v>
      </c>
      <c r="AA4700" s="8" t="str">
        <f>TEXT(Table2[[#This Row],[Application_Date]],"yyy")</f>
        <v>2037</v>
      </c>
      <c r="AB4700" s="8" t="str">
        <f>TEXT(Table2[[#This Row],[Application_Date]],"mmmm")</f>
        <v>May</v>
      </c>
      <c r="AC4700" s="1" t="s">
        <v>61</v>
      </c>
      <c r="AD4700" s="1" t="s">
        <v>42</v>
      </c>
      <c r="AE4700" s="1" t="s">
        <v>62</v>
      </c>
    </row>
    <row r="4701" spans="1:31" x14ac:dyDescent="0.25">
      <c r="A4701" s="1" t="s">
        <v>9542</v>
      </c>
      <c r="B4701" s="1" t="str">
        <f>IF(COUNTIF($A$2:A4701,A4701)&gt;1,"Duplicate","Unique")</f>
        <v>Unique</v>
      </c>
      <c r="C4701" s="1" t="s">
        <v>9543</v>
      </c>
      <c r="D4701" s="1" t="s">
        <v>23</v>
      </c>
      <c r="E4701" s="1" t="str">
        <f t="shared" si="512"/>
        <v>Submitted</v>
      </c>
      <c r="F4701" s="1" t="s">
        <v>47</v>
      </c>
      <c r="G4701" s="1">
        <v>26</v>
      </c>
      <c r="H4701" s="1" t="s">
        <v>24</v>
      </c>
      <c r="I4701" s="1" t="s">
        <v>25</v>
      </c>
      <c r="J4701" s="1" t="s">
        <v>70</v>
      </c>
      <c r="K4701" s="4">
        <v>0</v>
      </c>
      <c r="L4701" s="4" t="str">
        <f t="shared" si="513"/>
        <v>Submitted</v>
      </c>
      <c r="M4701" s="1">
        <v>537</v>
      </c>
      <c r="N4701" s="1" t="str">
        <f t="shared" si="514"/>
        <v>High_risk</v>
      </c>
      <c r="O4701" s="1" t="str">
        <f t="shared" si="515"/>
        <v>Excellent</v>
      </c>
      <c r="P4701" s="1" t="str">
        <f t="shared" si="516"/>
        <v>Submitted</v>
      </c>
      <c r="Q4701" s="1" t="str">
        <f t="shared" si="517"/>
        <v>Valid</v>
      </c>
      <c r="R4701" s="1" t="s">
        <v>27</v>
      </c>
      <c r="S4701" s="4">
        <v>1065319</v>
      </c>
      <c r="T4701" s="1">
        <v>18.64</v>
      </c>
      <c r="U4701" s="1">
        <v>180</v>
      </c>
      <c r="V4701" s="1">
        <v>5918.44</v>
      </c>
      <c r="W4701" s="4">
        <f t="shared" si="518"/>
        <v>1654795.5133333334</v>
      </c>
      <c r="X4701" s="1" t="s">
        <v>50</v>
      </c>
      <c r="Y4701" s="1" t="s">
        <v>51</v>
      </c>
      <c r="Z4701" s="8">
        <v>50163</v>
      </c>
      <c r="AA4701" s="8" t="str">
        <f>TEXT(Table2[[#This Row],[Application_Date]],"yyy")</f>
        <v>2037</v>
      </c>
      <c r="AB4701" s="8" t="str">
        <f>TEXT(Table2[[#This Row],[Application_Date]],"mmmm")</f>
        <v>May</v>
      </c>
      <c r="AC4701" s="1" t="s">
        <v>61</v>
      </c>
      <c r="AD4701" s="1" t="s">
        <v>42</v>
      </c>
      <c r="AE4701" s="1" t="s">
        <v>62</v>
      </c>
    </row>
    <row r="4702" spans="1:31" x14ac:dyDescent="0.25">
      <c r="A4702" s="1" t="s">
        <v>9544</v>
      </c>
      <c r="B4702" s="1" t="str">
        <f>IF(COUNTIF($A$2:A4702,A4702)&gt;1,"Duplicate","Unique")</f>
        <v>Unique</v>
      </c>
      <c r="C4702" s="1" t="s">
        <v>9545</v>
      </c>
      <c r="D4702" s="1" t="s">
        <v>196</v>
      </c>
      <c r="E4702" s="1" t="str">
        <f t="shared" si="512"/>
        <v>Submitted</v>
      </c>
      <c r="F4702" s="1" t="s">
        <v>35</v>
      </c>
      <c r="G4702" s="1">
        <v>63</v>
      </c>
      <c r="H4702" s="1" t="s">
        <v>36</v>
      </c>
      <c r="I4702" s="1" t="s">
        <v>25</v>
      </c>
      <c r="J4702" s="1" t="s">
        <v>26</v>
      </c>
      <c r="K4702" s="4">
        <v>1978432</v>
      </c>
      <c r="L4702" s="4" t="str">
        <f t="shared" si="513"/>
        <v>Submitted</v>
      </c>
      <c r="M4702" s="1">
        <v>722</v>
      </c>
      <c r="N4702" s="1" t="str">
        <f t="shared" si="514"/>
        <v>low_risk</v>
      </c>
      <c r="O4702" s="1" t="str">
        <f t="shared" si="515"/>
        <v>Excellent</v>
      </c>
      <c r="P4702" s="1" t="str">
        <f t="shared" si="516"/>
        <v>Submitted</v>
      </c>
      <c r="Q4702" s="1" t="str">
        <f t="shared" si="517"/>
        <v>Valid</v>
      </c>
      <c r="R4702" s="1" t="s">
        <v>38</v>
      </c>
      <c r="S4702" s="4">
        <v>2651211</v>
      </c>
      <c r="T4702" s="1">
        <v>11.47</v>
      </c>
      <c r="U4702" s="1">
        <v>120</v>
      </c>
      <c r="V4702" s="1">
        <v>22093.42</v>
      </c>
      <c r="W4702" s="4">
        <f t="shared" si="518"/>
        <v>2534115.8475000001</v>
      </c>
      <c r="X4702" s="1" t="s">
        <v>50</v>
      </c>
      <c r="Y4702" s="1" t="s">
        <v>51</v>
      </c>
      <c r="Z4702" s="8">
        <v>50164</v>
      </c>
      <c r="AA4702" s="8" t="str">
        <f>TEXT(Table2[[#This Row],[Application_Date]],"yyy")</f>
        <v>2037</v>
      </c>
      <c r="AB4702" s="8" t="str">
        <f>TEXT(Table2[[#This Row],[Application_Date]],"mmmm")</f>
        <v>May</v>
      </c>
      <c r="AC4702" s="1" t="s">
        <v>61</v>
      </c>
      <c r="AD4702" s="1" t="s">
        <v>30</v>
      </c>
      <c r="AE4702" s="1" t="s">
        <v>43</v>
      </c>
    </row>
    <row r="4703" spans="1:31" x14ac:dyDescent="0.25">
      <c r="A4703" s="1" t="s">
        <v>9546</v>
      </c>
      <c r="B4703" s="1" t="str">
        <f>IF(COUNTIF($A$2:A4703,A4703)&gt;1,"Duplicate","Unique")</f>
        <v>Unique</v>
      </c>
      <c r="C4703" s="1" t="s">
        <v>9547</v>
      </c>
      <c r="D4703" s="1" t="s">
        <v>23</v>
      </c>
      <c r="E4703" s="1" t="str">
        <f t="shared" si="512"/>
        <v>Submitted</v>
      </c>
      <c r="F4703" s="1" t="s">
        <v>35</v>
      </c>
      <c r="G4703" s="1">
        <v>37</v>
      </c>
      <c r="H4703" s="1" t="s">
        <v>24</v>
      </c>
      <c r="I4703" s="1" t="s">
        <v>25</v>
      </c>
      <c r="J4703" s="1" t="s">
        <v>37</v>
      </c>
      <c r="K4703" s="4">
        <v>1593778</v>
      </c>
      <c r="L4703" s="4" t="str">
        <f t="shared" si="513"/>
        <v>Submitted</v>
      </c>
      <c r="M4703" s="1">
        <v>843</v>
      </c>
      <c r="N4703" s="1" t="str">
        <f t="shared" si="514"/>
        <v>medium_risk</v>
      </c>
      <c r="O4703" s="1" t="str">
        <f t="shared" si="515"/>
        <v>Excellent</v>
      </c>
      <c r="P4703" s="1" t="str">
        <f t="shared" si="516"/>
        <v>Submitted</v>
      </c>
      <c r="Q4703" s="1" t="str">
        <f t="shared" si="517"/>
        <v>Valid</v>
      </c>
      <c r="R4703" s="1" t="s">
        <v>38</v>
      </c>
      <c r="S4703" s="4">
        <v>564483</v>
      </c>
      <c r="T4703" s="1">
        <v>18.63</v>
      </c>
      <c r="U4703" s="1">
        <v>24</v>
      </c>
      <c r="V4703" s="1">
        <v>23520.12</v>
      </c>
      <c r="W4703" s="4">
        <f t="shared" si="518"/>
        <v>876359.85764979746</v>
      </c>
      <c r="X4703" s="1" t="s">
        <v>39</v>
      </c>
      <c r="Y4703" s="1" t="s">
        <v>40</v>
      </c>
      <c r="Z4703" s="8">
        <v>50165</v>
      </c>
      <c r="AA4703" s="8" t="str">
        <f>TEXT(Table2[[#This Row],[Application_Date]],"yyy")</f>
        <v>2037</v>
      </c>
      <c r="AB4703" s="8" t="str">
        <f>TEXT(Table2[[#This Row],[Application_Date]],"mmmm")</f>
        <v>May</v>
      </c>
      <c r="AC4703" s="1" t="s">
        <v>61</v>
      </c>
      <c r="AD4703" s="1" t="s">
        <v>42</v>
      </c>
      <c r="AE4703" s="1" t="s">
        <v>43</v>
      </c>
    </row>
    <row r="4704" spans="1:31" x14ac:dyDescent="0.25">
      <c r="A4704" s="1" t="s">
        <v>9548</v>
      </c>
      <c r="B4704" s="1" t="str">
        <f>IF(COUNTIF($A$2:A4704,A4704)&gt;1,"Duplicate","Unique")</f>
        <v>Unique</v>
      </c>
      <c r="C4704" s="1" t="s">
        <v>9549</v>
      </c>
      <c r="D4704" s="1" t="s">
        <v>65</v>
      </c>
      <c r="E4704" s="1" t="str">
        <f t="shared" si="512"/>
        <v>Submitted</v>
      </c>
      <c r="F4704" s="1" t="s">
        <v>35</v>
      </c>
      <c r="G4704" s="1">
        <v>56</v>
      </c>
      <c r="H4704" s="1" t="s">
        <v>36</v>
      </c>
      <c r="I4704" s="1" t="s">
        <v>25</v>
      </c>
      <c r="J4704" s="1" t="s">
        <v>26</v>
      </c>
      <c r="K4704" s="4">
        <v>1722531</v>
      </c>
      <c r="L4704" s="4" t="str">
        <f t="shared" si="513"/>
        <v>Submitted</v>
      </c>
      <c r="M4704" s="1">
        <v>622</v>
      </c>
      <c r="N4704" s="1" t="str">
        <f t="shared" si="514"/>
        <v>low_risk</v>
      </c>
      <c r="O4704" s="1" t="str">
        <f t="shared" si="515"/>
        <v>Excellent</v>
      </c>
      <c r="P4704" s="1" t="str">
        <f t="shared" si="516"/>
        <v>Submitted</v>
      </c>
      <c r="Q4704" s="1" t="str">
        <f t="shared" si="517"/>
        <v>Valid</v>
      </c>
      <c r="R4704" s="1" t="s">
        <v>27</v>
      </c>
      <c r="S4704" s="4">
        <v>1347715</v>
      </c>
      <c r="T4704" s="1">
        <v>11.62</v>
      </c>
      <c r="U4704" s="1">
        <v>60</v>
      </c>
      <c r="V4704" s="1">
        <v>22461.919999999998</v>
      </c>
      <c r="W4704" s="4">
        <f t="shared" si="518"/>
        <v>1305037.3583333332</v>
      </c>
      <c r="X4704" s="1" t="s">
        <v>39</v>
      </c>
      <c r="Y4704" s="1" t="s">
        <v>40</v>
      </c>
      <c r="Z4704" s="8">
        <v>50166</v>
      </c>
      <c r="AA4704" s="8" t="str">
        <f>TEXT(Table2[[#This Row],[Application_Date]],"yyy")</f>
        <v>2037</v>
      </c>
      <c r="AB4704" s="8" t="str">
        <f>TEXT(Table2[[#This Row],[Application_Date]],"mmmm")</f>
        <v>May</v>
      </c>
      <c r="AC4704" s="1" t="s">
        <v>61</v>
      </c>
      <c r="AD4704" s="1" t="s">
        <v>30</v>
      </c>
      <c r="AE4704" s="1" t="s">
        <v>66</v>
      </c>
    </row>
    <row r="4705" spans="1:31" x14ac:dyDescent="0.25">
      <c r="A4705" s="1" t="s">
        <v>9550</v>
      </c>
      <c r="B4705" s="1" t="str">
        <f>IF(COUNTIF($A$2:A4705,A4705)&gt;1,"Duplicate","Unique")</f>
        <v>Unique</v>
      </c>
      <c r="C4705" s="1" t="s">
        <v>9551</v>
      </c>
      <c r="D4705" s="1" t="s">
        <v>151</v>
      </c>
      <c r="E4705" s="1" t="str">
        <f t="shared" si="512"/>
        <v>Submitted</v>
      </c>
      <c r="F4705" s="1" t="s">
        <v>47</v>
      </c>
      <c r="G4705" s="1">
        <v>42</v>
      </c>
      <c r="H4705" s="1" t="s">
        <v>24</v>
      </c>
      <c r="I4705" s="1" t="s">
        <v>48</v>
      </c>
      <c r="J4705" s="1" t="s">
        <v>49</v>
      </c>
      <c r="K4705" s="4">
        <v>724404</v>
      </c>
      <c r="L4705" s="4" t="str">
        <f t="shared" si="513"/>
        <v>Submitted</v>
      </c>
      <c r="M4705" s="1">
        <v>726</v>
      </c>
      <c r="N4705" s="1" t="str">
        <f t="shared" si="514"/>
        <v>low_risk</v>
      </c>
      <c r="O4705" s="1" t="str">
        <f t="shared" si="515"/>
        <v>Excellent</v>
      </c>
      <c r="P4705" s="1" t="str">
        <f t="shared" si="516"/>
        <v>Submitted</v>
      </c>
      <c r="Q4705" s="1" t="str">
        <f t="shared" si="517"/>
        <v>Valid</v>
      </c>
      <c r="R4705" s="1" t="s">
        <v>38</v>
      </c>
      <c r="S4705" s="4">
        <v>503922</v>
      </c>
      <c r="T4705" s="1">
        <v>15.67</v>
      </c>
      <c r="U4705" s="1">
        <v>24</v>
      </c>
      <c r="V4705" s="1">
        <v>20996.75</v>
      </c>
      <c r="W4705" s="4">
        <f t="shared" si="518"/>
        <v>658038.14628938073</v>
      </c>
      <c r="X4705" s="1" t="s">
        <v>39</v>
      </c>
      <c r="Y4705" s="1" t="s">
        <v>40</v>
      </c>
      <c r="Z4705" s="8">
        <v>50167</v>
      </c>
      <c r="AA4705" s="8" t="str">
        <f>TEXT(Table2[[#This Row],[Application_Date]],"yyy")</f>
        <v>2037</v>
      </c>
      <c r="AB4705" s="8" t="str">
        <f>TEXT(Table2[[#This Row],[Application_Date]],"mmmm")</f>
        <v>May</v>
      </c>
      <c r="AC4705" s="1" t="s">
        <v>61</v>
      </c>
      <c r="AD4705" s="1" t="s">
        <v>42</v>
      </c>
      <c r="AE4705" s="1" t="s">
        <v>43</v>
      </c>
    </row>
    <row r="4706" spans="1:31" x14ac:dyDescent="0.25">
      <c r="A4706" s="1" t="s">
        <v>9552</v>
      </c>
      <c r="B4706" s="1" t="str">
        <f>IF(COUNTIF($A$2:A4706,A4706)&gt;1,"Duplicate","Unique")</f>
        <v>Unique</v>
      </c>
      <c r="C4706" s="1" t="s">
        <v>9553</v>
      </c>
      <c r="D4706" s="1" t="s">
        <v>1280</v>
      </c>
      <c r="E4706" s="1" t="str">
        <f t="shared" si="512"/>
        <v>Submitted</v>
      </c>
      <c r="F4706" s="1" t="s">
        <v>35</v>
      </c>
      <c r="G4706" s="1">
        <v>62</v>
      </c>
      <c r="H4706" s="1" t="s">
        <v>36</v>
      </c>
      <c r="I4706" s="1" t="s">
        <v>25</v>
      </c>
      <c r="J4706" s="1" t="s">
        <v>70</v>
      </c>
      <c r="K4706" s="4">
        <v>1938157</v>
      </c>
      <c r="L4706" s="4" t="str">
        <f t="shared" si="513"/>
        <v>Submitted</v>
      </c>
      <c r="M4706" s="1">
        <v>492</v>
      </c>
      <c r="N4706" s="1" t="str">
        <f t="shared" si="514"/>
        <v>High_risk</v>
      </c>
      <c r="O4706" s="1" t="str">
        <f t="shared" si="515"/>
        <v>Excellent</v>
      </c>
      <c r="P4706" s="1" t="str">
        <f t="shared" si="516"/>
        <v>Submitted</v>
      </c>
      <c r="Q4706" s="1" t="str">
        <f t="shared" si="517"/>
        <v>Valid</v>
      </c>
      <c r="R4706" s="1" t="s">
        <v>82</v>
      </c>
      <c r="S4706" s="4">
        <v>1297638</v>
      </c>
      <c r="T4706" s="1">
        <v>12.59</v>
      </c>
      <c r="U4706" s="1">
        <v>12</v>
      </c>
      <c r="V4706" s="1">
        <v>108136.5</v>
      </c>
      <c r="W4706" s="4">
        <f t="shared" si="518"/>
        <v>1361686.9340199102</v>
      </c>
      <c r="X4706" s="1" t="s">
        <v>105</v>
      </c>
      <c r="Y4706" s="1" t="s">
        <v>106</v>
      </c>
      <c r="Z4706" s="8">
        <v>50168</v>
      </c>
      <c r="AA4706" s="8" t="str">
        <f>TEXT(Table2[[#This Row],[Application_Date]],"yyy")</f>
        <v>2037</v>
      </c>
      <c r="AB4706" s="8" t="str">
        <f>TEXT(Table2[[#This Row],[Application_Date]],"mmmm")</f>
        <v>May</v>
      </c>
      <c r="AC4706" s="1" t="s">
        <v>52</v>
      </c>
      <c r="AD4706" s="1" t="s">
        <v>30</v>
      </c>
      <c r="AE4706" s="1" t="s">
        <v>62</v>
      </c>
    </row>
    <row r="4707" spans="1:31" x14ac:dyDescent="0.25">
      <c r="A4707" s="1" t="s">
        <v>9554</v>
      </c>
      <c r="B4707" s="1" t="str">
        <f>IF(COUNTIF($A$2:A4707,A4707)&gt;1,"Duplicate","Unique")</f>
        <v>Unique</v>
      </c>
      <c r="C4707" s="1" t="s">
        <v>9555</v>
      </c>
      <c r="D4707" s="1" t="s">
        <v>23</v>
      </c>
      <c r="E4707" s="1" t="str">
        <f t="shared" si="512"/>
        <v>Submitted</v>
      </c>
      <c r="F4707" s="1" t="s">
        <v>35</v>
      </c>
      <c r="G4707" s="1">
        <v>21</v>
      </c>
      <c r="H4707" s="1" t="s">
        <v>36</v>
      </c>
      <c r="I4707" s="1" t="s">
        <v>25</v>
      </c>
      <c r="J4707" s="1" t="s">
        <v>70</v>
      </c>
      <c r="K4707" s="4">
        <v>719950</v>
      </c>
      <c r="L4707" s="4" t="str">
        <f t="shared" si="513"/>
        <v>Submitted</v>
      </c>
      <c r="M4707" s="1">
        <v>883</v>
      </c>
      <c r="N4707" s="1" t="str">
        <f t="shared" si="514"/>
        <v>medium_risk</v>
      </c>
      <c r="O4707" s="1" t="str">
        <f t="shared" si="515"/>
        <v>Excellent</v>
      </c>
      <c r="P4707" s="1" t="str">
        <f t="shared" si="516"/>
        <v>Submitted</v>
      </c>
      <c r="Q4707" s="1" t="str">
        <f t="shared" si="517"/>
        <v>Valid</v>
      </c>
      <c r="R4707" s="1" t="s">
        <v>27</v>
      </c>
      <c r="S4707" s="4">
        <v>1290913</v>
      </c>
      <c r="T4707" s="1">
        <v>9.34</v>
      </c>
      <c r="U4707" s="1">
        <v>180</v>
      </c>
      <c r="V4707" s="1">
        <v>7171.74</v>
      </c>
      <c r="W4707" s="4">
        <f t="shared" si="518"/>
        <v>1004760.6183333333</v>
      </c>
      <c r="X4707" s="1" t="s">
        <v>39</v>
      </c>
      <c r="Y4707" s="1" t="s">
        <v>40</v>
      </c>
      <c r="Z4707" s="8">
        <v>50169</v>
      </c>
      <c r="AA4707" s="8" t="str">
        <f>TEXT(Table2[[#This Row],[Application_Date]],"yyy")</f>
        <v>2037</v>
      </c>
      <c r="AB4707" s="8" t="str">
        <f>TEXT(Table2[[#This Row],[Application_Date]],"mmmm")</f>
        <v>May</v>
      </c>
      <c r="AC4707" s="1" t="s">
        <v>61</v>
      </c>
      <c r="AD4707" s="1" t="s">
        <v>30</v>
      </c>
      <c r="AE4707" s="1" t="s">
        <v>62</v>
      </c>
    </row>
    <row r="4708" spans="1:31" x14ac:dyDescent="0.25">
      <c r="A4708" s="1" t="s">
        <v>9556</v>
      </c>
      <c r="B4708" s="1" t="str">
        <f>IF(COUNTIF($A$2:A4708,A4708)&gt;1,"Duplicate","Unique")</f>
        <v>Unique</v>
      </c>
      <c r="C4708" s="1" t="s">
        <v>9557</v>
      </c>
      <c r="D4708" s="1" t="s">
        <v>309</v>
      </c>
      <c r="E4708" s="1" t="str">
        <f t="shared" si="512"/>
        <v>Submitted</v>
      </c>
      <c r="F4708" s="1" t="s">
        <v>47</v>
      </c>
      <c r="G4708" s="1">
        <v>48</v>
      </c>
      <c r="H4708" s="1" t="s">
        <v>36</v>
      </c>
      <c r="I4708" s="1" t="s">
        <v>25</v>
      </c>
      <c r="J4708" s="1" t="s">
        <v>37</v>
      </c>
      <c r="K4708" s="4">
        <v>1440405</v>
      </c>
      <c r="L4708" s="4" t="str">
        <f t="shared" si="513"/>
        <v>Submitted</v>
      </c>
      <c r="M4708" s="1">
        <v>358</v>
      </c>
      <c r="N4708" s="1" t="str">
        <f t="shared" si="514"/>
        <v>High_risk</v>
      </c>
      <c r="O4708" s="1" t="str">
        <f t="shared" si="515"/>
        <v>Excellent</v>
      </c>
      <c r="P4708" s="1" t="str">
        <f t="shared" si="516"/>
        <v>Submitted</v>
      </c>
      <c r="Q4708" s="1" t="str">
        <f t="shared" si="517"/>
        <v>Valid</v>
      </c>
      <c r="R4708" s="1" t="s">
        <v>27</v>
      </c>
      <c r="S4708" s="4">
        <v>3884926</v>
      </c>
      <c r="T4708" s="1">
        <v>17.2</v>
      </c>
      <c r="U4708" s="1">
        <v>12</v>
      </c>
      <c r="V4708" s="1">
        <v>323743.83</v>
      </c>
      <c r="W4708" s="4">
        <f t="shared" si="518"/>
        <v>5568523.1506638406</v>
      </c>
      <c r="X4708" s="1" t="s">
        <v>105</v>
      </c>
      <c r="Y4708" s="1" t="s">
        <v>106</v>
      </c>
      <c r="Z4708" s="8">
        <v>50170</v>
      </c>
      <c r="AA4708" s="8" t="str">
        <f>TEXT(Table2[[#This Row],[Application_Date]],"yyy")</f>
        <v>2037</v>
      </c>
      <c r="AB4708" s="8" t="str">
        <f>TEXT(Table2[[#This Row],[Application_Date]],"mmmm")</f>
        <v>May</v>
      </c>
      <c r="AC4708" s="1" t="s">
        <v>52</v>
      </c>
      <c r="AD4708" s="1" t="s">
        <v>42</v>
      </c>
      <c r="AE4708" s="1" t="s">
        <v>62</v>
      </c>
    </row>
    <row r="4709" spans="1:31" x14ac:dyDescent="0.25">
      <c r="A4709" s="1" t="s">
        <v>9558</v>
      </c>
      <c r="B4709" s="1" t="str">
        <f>IF(COUNTIF($A$2:A4709,A4709)&gt;1,"Duplicate","Unique")</f>
        <v>Unique</v>
      </c>
      <c r="C4709" s="1" t="s">
        <v>9559</v>
      </c>
      <c r="D4709" s="1" t="s">
        <v>296</v>
      </c>
      <c r="E4709" s="1" t="str">
        <f t="shared" si="512"/>
        <v>Submitted</v>
      </c>
      <c r="F4709" s="1" t="s">
        <v>47</v>
      </c>
      <c r="G4709" s="1">
        <v>52</v>
      </c>
      <c r="H4709" s="1" t="s">
        <v>36</v>
      </c>
      <c r="I4709" s="1" t="s">
        <v>25</v>
      </c>
      <c r="J4709" s="1" t="s">
        <v>70</v>
      </c>
      <c r="K4709" s="4">
        <v>1278660</v>
      </c>
      <c r="L4709" s="4" t="str">
        <f t="shared" si="513"/>
        <v>Submitted</v>
      </c>
      <c r="M4709" s="1">
        <v>756</v>
      </c>
      <c r="N4709" s="1" t="str">
        <f t="shared" si="514"/>
        <v>medium_risk</v>
      </c>
      <c r="O4709" s="1" t="str">
        <f t="shared" si="515"/>
        <v>Excellent</v>
      </c>
      <c r="P4709" s="1" t="str">
        <f t="shared" si="516"/>
        <v>Submitted</v>
      </c>
      <c r="Q4709" s="1" t="str">
        <f t="shared" si="517"/>
        <v>Valid</v>
      </c>
      <c r="R4709" s="1" t="s">
        <v>82</v>
      </c>
      <c r="S4709" s="4">
        <v>1688132</v>
      </c>
      <c r="T4709" s="1">
        <v>18.54</v>
      </c>
      <c r="U4709" s="1">
        <v>60</v>
      </c>
      <c r="V4709" s="1">
        <v>28135.53</v>
      </c>
      <c r="W4709" s="4">
        <f t="shared" si="518"/>
        <v>2608163.94</v>
      </c>
      <c r="X4709" s="1" t="s">
        <v>95</v>
      </c>
      <c r="Y4709" s="1" t="s">
        <v>96</v>
      </c>
      <c r="Z4709" s="8">
        <v>50171</v>
      </c>
      <c r="AA4709" s="8" t="str">
        <f>TEXT(Table2[[#This Row],[Application_Date]],"yyy")</f>
        <v>2037</v>
      </c>
      <c r="AB4709" s="8" t="str">
        <f>TEXT(Table2[[#This Row],[Application_Date]],"mmmm")</f>
        <v>May</v>
      </c>
      <c r="AC4709" s="1" t="s">
        <v>61</v>
      </c>
      <c r="AD4709" s="1" t="s">
        <v>30</v>
      </c>
      <c r="AE4709" s="1" t="s">
        <v>66</v>
      </c>
    </row>
    <row r="4710" spans="1:31" x14ac:dyDescent="0.25">
      <c r="A4710" s="1" t="s">
        <v>9560</v>
      </c>
      <c r="B4710" s="1" t="str">
        <f>IF(COUNTIF($A$2:A4710,A4710)&gt;1,"Duplicate","Unique")</f>
        <v>Unique</v>
      </c>
      <c r="C4710" s="1" t="s">
        <v>9561</v>
      </c>
      <c r="D4710" s="1" t="s">
        <v>249</v>
      </c>
      <c r="E4710" s="1" t="str">
        <f t="shared" si="512"/>
        <v>Submitted</v>
      </c>
      <c r="F4710" s="1" t="s">
        <v>47</v>
      </c>
      <c r="G4710" s="1">
        <v>48</v>
      </c>
      <c r="H4710" s="1" t="s">
        <v>36</v>
      </c>
      <c r="I4710" s="1" t="s">
        <v>25</v>
      </c>
      <c r="J4710" s="1" t="s">
        <v>26</v>
      </c>
      <c r="K4710" s="4">
        <v>1354170</v>
      </c>
      <c r="L4710" s="4" t="str">
        <f t="shared" si="513"/>
        <v>Submitted</v>
      </c>
      <c r="M4710" s="1">
        <v>441</v>
      </c>
      <c r="N4710" s="1" t="str">
        <f t="shared" si="514"/>
        <v>High_risk</v>
      </c>
      <c r="O4710" s="1" t="str">
        <f t="shared" si="515"/>
        <v>Excellent</v>
      </c>
      <c r="P4710" s="1" t="str">
        <f t="shared" si="516"/>
        <v>Submitted</v>
      </c>
      <c r="Q4710" s="1" t="str">
        <f t="shared" si="517"/>
        <v>Valid</v>
      </c>
      <c r="R4710" s="1" t="s">
        <v>82</v>
      </c>
      <c r="S4710" s="4">
        <v>3945146</v>
      </c>
      <c r="T4710" s="1">
        <v>15.96</v>
      </c>
      <c r="U4710" s="1">
        <v>12</v>
      </c>
      <c r="V4710" s="1">
        <v>328762.17</v>
      </c>
      <c r="W4710" s="4">
        <f t="shared" si="518"/>
        <v>5247249.135998005</v>
      </c>
      <c r="X4710" s="1" t="s">
        <v>39</v>
      </c>
      <c r="Y4710" s="1" t="s">
        <v>40</v>
      </c>
      <c r="Z4710" s="8">
        <v>50172</v>
      </c>
      <c r="AA4710" s="8" t="str">
        <f>TEXT(Table2[[#This Row],[Application_Date]],"yyy")</f>
        <v>2037</v>
      </c>
      <c r="AB4710" s="8" t="str">
        <f>TEXT(Table2[[#This Row],[Application_Date]],"mmmm")</f>
        <v>May</v>
      </c>
      <c r="AC4710" s="1" t="s">
        <v>61</v>
      </c>
      <c r="AD4710" s="1" t="s">
        <v>42</v>
      </c>
      <c r="AE4710" s="1" t="s">
        <v>62</v>
      </c>
    </row>
    <row r="4711" spans="1:31" x14ac:dyDescent="0.25">
      <c r="A4711" s="1" t="s">
        <v>9562</v>
      </c>
      <c r="B4711" s="1" t="str">
        <f>IF(COUNTIF($A$2:A4711,A4711)&gt;1,"Duplicate","Unique")</f>
        <v>Unique</v>
      </c>
      <c r="C4711" s="1" t="s">
        <v>9563</v>
      </c>
      <c r="D4711" s="1" t="s">
        <v>766</v>
      </c>
      <c r="E4711" s="1" t="str">
        <f t="shared" si="512"/>
        <v>Submitted</v>
      </c>
      <c r="F4711" s="1" t="s">
        <v>47</v>
      </c>
      <c r="G4711" s="1">
        <v>41</v>
      </c>
      <c r="H4711" s="1" t="s">
        <v>36</v>
      </c>
      <c r="I4711" s="1" t="s">
        <v>48</v>
      </c>
      <c r="J4711" s="1" t="s">
        <v>26</v>
      </c>
      <c r="K4711" s="4">
        <v>1712802</v>
      </c>
      <c r="L4711" s="4" t="str">
        <f t="shared" si="513"/>
        <v>Submitted</v>
      </c>
      <c r="M4711" s="1">
        <v>649</v>
      </c>
      <c r="N4711" s="1" t="str">
        <f t="shared" si="514"/>
        <v>low_risk</v>
      </c>
      <c r="O4711" s="1" t="str">
        <f t="shared" si="515"/>
        <v>Excellent</v>
      </c>
      <c r="P4711" s="1" t="str">
        <f t="shared" si="516"/>
        <v>Submitted</v>
      </c>
      <c r="Q4711" s="1" t="str">
        <f t="shared" si="517"/>
        <v>Valid</v>
      </c>
      <c r="R4711" s="1" t="s">
        <v>6</v>
      </c>
      <c r="S4711" s="4">
        <v>1792567</v>
      </c>
      <c r="T4711" s="1">
        <v>18.420000000000002</v>
      </c>
      <c r="U4711" s="1">
        <v>120</v>
      </c>
      <c r="V4711" s="1">
        <v>14938.06</v>
      </c>
      <c r="W4711" s="4">
        <f t="shared" si="518"/>
        <v>2751590.3450000002</v>
      </c>
      <c r="X4711" s="1" t="s">
        <v>50</v>
      </c>
      <c r="Y4711" s="1" t="s">
        <v>51</v>
      </c>
      <c r="Z4711" s="8">
        <v>50173</v>
      </c>
      <c r="AA4711" s="8" t="str">
        <f>TEXT(Table2[[#This Row],[Application_Date]],"yyy")</f>
        <v>2037</v>
      </c>
      <c r="AB4711" s="8" t="str">
        <f>TEXT(Table2[[#This Row],[Application_Date]],"mmmm")</f>
        <v>May</v>
      </c>
      <c r="AC4711" s="1" t="s">
        <v>61</v>
      </c>
      <c r="AD4711" s="1" t="s">
        <v>30</v>
      </c>
      <c r="AE4711" s="1" t="s">
        <v>62</v>
      </c>
    </row>
    <row r="4712" spans="1:31" x14ac:dyDescent="0.25">
      <c r="A4712" s="1" t="s">
        <v>9564</v>
      </c>
      <c r="B4712" s="1" t="str">
        <f>IF(COUNTIF($A$2:A4712,A4712)&gt;1,"Duplicate","Unique")</f>
        <v>Unique</v>
      </c>
      <c r="C4712" s="1" t="s">
        <v>9565</v>
      </c>
      <c r="D4712" s="1" t="s">
        <v>172</v>
      </c>
      <c r="E4712" s="1" t="str">
        <f t="shared" si="512"/>
        <v>Submitted</v>
      </c>
      <c r="F4712" s="1" t="s">
        <v>35</v>
      </c>
      <c r="G4712" s="1">
        <v>27</v>
      </c>
      <c r="H4712" s="1" t="s">
        <v>36</v>
      </c>
      <c r="I4712" s="1" t="s">
        <v>48</v>
      </c>
      <c r="J4712" s="1" t="s">
        <v>70</v>
      </c>
      <c r="K4712" s="4">
        <v>1404430</v>
      </c>
      <c r="L4712" s="4" t="str">
        <f t="shared" si="513"/>
        <v>Submitted</v>
      </c>
      <c r="M4712" s="1">
        <v>579</v>
      </c>
      <c r="N4712" s="1" t="str">
        <f t="shared" si="514"/>
        <v>High_risk</v>
      </c>
      <c r="O4712" s="1" t="str">
        <f t="shared" si="515"/>
        <v>Excellent</v>
      </c>
      <c r="P4712" s="1" t="str">
        <f t="shared" si="516"/>
        <v>Submitted</v>
      </c>
      <c r="Q4712" s="1" t="str">
        <f t="shared" si="517"/>
        <v>Valid</v>
      </c>
      <c r="R4712" s="1" t="s">
        <v>82</v>
      </c>
      <c r="S4712" s="4">
        <v>3691218</v>
      </c>
      <c r="T4712" s="1">
        <v>18.62</v>
      </c>
      <c r="U4712" s="1">
        <v>12</v>
      </c>
      <c r="V4712" s="1">
        <v>307601.5</v>
      </c>
      <c r="W4712" s="4">
        <f t="shared" si="518"/>
        <v>5727615.1072685327</v>
      </c>
      <c r="X4712" s="1" t="s">
        <v>105</v>
      </c>
      <c r="Y4712" s="1" t="s">
        <v>106</v>
      </c>
      <c r="Z4712" s="8">
        <v>50174</v>
      </c>
      <c r="AA4712" s="8" t="str">
        <f>TEXT(Table2[[#This Row],[Application_Date]],"yyy")</f>
        <v>2037</v>
      </c>
      <c r="AB4712" s="8" t="str">
        <f>TEXT(Table2[[#This Row],[Application_Date]],"mmmm")</f>
        <v>May</v>
      </c>
      <c r="AC4712" s="1" t="s">
        <v>61</v>
      </c>
      <c r="AD4712" s="1" t="s">
        <v>42</v>
      </c>
      <c r="AE4712" s="1" t="s">
        <v>62</v>
      </c>
    </row>
    <row r="4713" spans="1:31" x14ac:dyDescent="0.25">
      <c r="A4713" s="1" t="s">
        <v>9566</v>
      </c>
      <c r="B4713" s="1" t="str">
        <f>IF(COUNTIF($A$2:A4713,A4713)&gt;1,"Duplicate","Unique")</f>
        <v>Unique</v>
      </c>
      <c r="C4713" s="1" t="s">
        <v>9567</v>
      </c>
      <c r="D4713" s="1" t="s">
        <v>361</v>
      </c>
      <c r="E4713" s="1" t="str">
        <f t="shared" si="512"/>
        <v>Submitted</v>
      </c>
      <c r="F4713" s="1" t="s">
        <v>35</v>
      </c>
      <c r="G4713" s="1">
        <v>50</v>
      </c>
      <c r="H4713" s="1" t="s">
        <v>24</v>
      </c>
      <c r="I4713" s="1" t="s">
        <v>48</v>
      </c>
      <c r="J4713" s="1" t="s">
        <v>70</v>
      </c>
      <c r="K4713" s="4">
        <v>1366330</v>
      </c>
      <c r="L4713" s="4" t="str">
        <f t="shared" si="513"/>
        <v>Submitted</v>
      </c>
      <c r="M4713" s="1">
        <v>613</v>
      </c>
      <c r="N4713" s="1" t="str">
        <f t="shared" si="514"/>
        <v>low_risk</v>
      </c>
      <c r="O4713" s="1" t="str">
        <f t="shared" si="515"/>
        <v>Excellent</v>
      </c>
      <c r="P4713" s="1" t="str">
        <f t="shared" si="516"/>
        <v>Submitted</v>
      </c>
      <c r="Q4713" s="1" t="str">
        <f t="shared" si="517"/>
        <v>Valid</v>
      </c>
      <c r="R4713" s="1" t="s">
        <v>70</v>
      </c>
      <c r="S4713" s="4">
        <v>4090368</v>
      </c>
      <c r="T4713" s="1">
        <v>8.0299999999999994</v>
      </c>
      <c r="U4713" s="1">
        <v>60</v>
      </c>
      <c r="V4713" s="1">
        <v>68172.800000000003</v>
      </c>
      <c r="W4713" s="4">
        <f t="shared" si="518"/>
        <v>2737137.9200001219</v>
      </c>
      <c r="X4713" s="1" t="s">
        <v>39</v>
      </c>
      <c r="Y4713" s="1" t="s">
        <v>40</v>
      </c>
      <c r="Z4713" s="8">
        <v>50175</v>
      </c>
      <c r="AA4713" s="8" t="str">
        <f>TEXT(Table2[[#This Row],[Application_Date]],"yyy")</f>
        <v>2037</v>
      </c>
      <c r="AB4713" s="8" t="str">
        <f>TEXT(Table2[[#This Row],[Application_Date]],"mmmm")</f>
        <v>May</v>
      </c>
      <c r="AC4713" s="1" t="s">
        <v>61</v>
      </c>
      <c r="AD4713" s="1" t="s">
        <v>42</v>
      </c>
      <c r="AE4713" s="1" t="s">
        <v>66</v>
      </c>
    </row>
    <row r="4714" spans="1:31" x14ac:dyDescent="0.25">
      <c r="A4714" s="1" t="s">
        <v>9568</v>
      </c>
      <c r="B4714" s="1" t="str">
        <f>IF(COUNTIF($A$2:A4714,A4714)&gt;1,"Duplicate","Unique")</f>
        <v>Unique</v>
      </c>
      <c r="C4714" s="1" t="s">
        <v>9569</v>
      </c>
      <c r="D4714" s="1" t="s">
        <v>328</v>
      </c>
      <c r="E4714" s="1" t="str">
        <f t="shared" si="512"/>
        <v>Submitted</v>
      </c>
      <c r="F4714" s="1" t="s">
        <v>47</v>
      </c>
      <c r="G4714" s="1">
        <v>19</v>
      </c>
      <c r="H4714" s="1" t="s">
        <v>36</v>
      </c>
      <c r="I4714" s="1" t="s">
        <v>48</v>
      </c>
      <c r="J4714" s="1" t="s">
        <v>26</v>
      </c>
      <c r="K4714" s="4">
        <v>404242</v>
      </c>
      <c r="L4714" s="4" t="str">
        <f t="shared" si="513"/>
        <v>Submitted</v>
      </c>
      <c r="M4714" s="1">
        <v>388</v>
      </c>
      <c r="N4714" s="1" t="str">
        <f t="shared" si="514"/>
        <v>High_risk</v>
      </c>
      <c r="O4714" s="1" t="str">
        <f t="shared" si="515"/>
        <v>Excellent</v>
      </c>
      <c r="P4714" s="1" t="str">
        <f t="shared" si="516"/>
        <v>Submitted</v>
      </c>
      <c r="Q4714" s="1" t="str">
        <f t="shared" si="517"/>
        <v>Valid</v>
      </c>
      <c r="R4714" s="1" t="s">
        <v>70</v>
      </c>
      <c r="S4714" s="4">
        <v>4956452</v>
      </c>
      <c r="T4714" s="1">
        <v>17.89</v>
      </c>
      <c r="U4714" s="1">
        <v>12</v>
      </c>
      <c r="V4714" s="1">
        <v>413037.67</v>
      </c>
      <c r="W4714" s="4">
        <f t="shared" si="518"/>
        <v>7389373.4168595765</v>
      </c>
      <c r="X4714" s="1" t="s">
        <v>39</v>
      </c>
      <c r="Y4714" s="1" t="s">
        <v>40</v>
      </c>
      <c r="Z4714" s="8">
        <v>50176</v>
      </c>
      <c r="AA4714" s="8" t="str">
        <f>TEXT(Table2[[#This Row],[Application_Date]],"yyy")</f>
        <v>2037</v>
      </c>
      <c r="AB4714" s="8" t="str">
        <f>TEXT(Table2[[#This Row],[Application_Date]],"mmmm")</f>
        <v>May</v>
      </c>
      <c r="AC4714" s="1" t="s">
        <v>52</v>
      </c>
      <c r="AD4714" s="1" t="s">
        <v>42</v>
      </c>
      <c r="AE4714" s="1" t="s">
        <v>43</v>
      </c>
    </row>
    <row r="4715" spans="1:31" x14ac:dyDescent="0.25">
      <c r="A4715" s="1" t="s">
        <v>9570</v>
      </c>
      <c r="B4715" s="1" t="str">
        <f>IF(COUNTIF($A$2:A4715,A4715)&gt;1,"Duplicate","Unique")</f>
        <v>Unique</v>
      </c>
      <c r="C4715" s="1" t="s">
        <v>9571</v>
      </c>
      <c r="D4715" s="1" t="s">
        <v>78</v>
      </c>
      <c r="E4715" s="1" t="str">
        <f t="shared" si="512"/>
        <v>Submitted</v>
      </c>
      <c r="F4715" s="1" t="s">
        <v>47</v>
      </c>
      <c r="G4715" s="1">
        <v>49</v>
      </c>
      <c r="H4715" s="1" t="s">
        <v>24</v>
      </c>
      <c r="I4715" s="1" t="s">
        <v>25</v>
      </c>
      <c r="J4715" s="1" t="s">
        <v>26</v>
      </c>
      <c r="K4715" s="4">
        <v>329168</v>
      </c>
      <c r="L4715" s="4" t="str">
        <f t="shared" si="513"/>
        <v>Submitted</v>
      </c>
      <c r="M4715" s="1">
        <v>950</v>
      </c>
      <c r="N4715" s="1" t="str">
        <f t="shared" si="514"/>
        <v>medium_risk</v>
      </c>
      <c r="O4715" s="1" t="str">
        <f t="shared" si="515"/>
        <v>Excellent</v>
      </c>
      <c r="P4715" s="1" t="str">
        <f t="shared" si="516"/>
        <v>Submitted</v>
      </c>
      <c r="Q4715" s="1" t="str">
        <f t="shared" si="517"/>
        <v>Invalid</v>
      </c>
      <c r="R4715" s="1" t="s">
        <v>70</v>
      </c>
      <c r="S4715" s="4">
        <v>1598664</v>
      </c>
      <c r="T4715" s="1">
        <v>9.59</v>
      </c>
      <c r="U4715" s="1">
        <v>36</v>
      </c>
      <c r="V4715" s="1">
        <v>44407.33</v>
      </c>
      <c r="W4715" s="4">
        <f t="shared" si="518"/>
        <v>1277598.9808391205</v>
      </c>
      <c r="X4715" s="1" t="s">
        <v>85</v>
      </c>
      <c r="Y4715" s="1" t="s">
        <v>86</v>
      </c>
      <c r="Z4715" s="8">
        <v>50177</v>
      </c>
      <c r="AA4715" s="8" t="str">
        <f>TEXT(Table2[[#This Row],[Application_Date]],"yyy")</f>
        <v>2037</v>
      </c>
      <c r="AB4715" s="8" t="str">
        <f>TEXT(Table2[[#This Row],[Application_Date]],"mmmm")</f>
        <v>May</v>
      </c>
      <c r="AC4715" s="1" t="s">
        <v>61</v>
      </c>
      <c r="AD4715" s="1" t="s">
        <v>30</v>
      </c>
      <c r="AE4715" s="1" t="s">
        <v>43</v>
      </c>
    </row>
    <row r="4716" spans="1:31" x14ac:dyDescent="0.25">
      <c r="A4716" s="1" t="s">
        <v>9572</v>
      </c>
      <c r="B4716" s="1" t="str">
        <f>IF(COUNTIF($A$2:A4716,A4716)&gt;1,"Duplicate","Unique")</f>
        <v>Unique</v>
      </c>
      <c r="C4716" s="1" t="s">
        <v>9573</v>
      </c>
      <c r="D4716" s="1" t="s">
        <v>118</v>
      </c>
      <c r="E4716" s="1" t="str">
        <f t="shared" si="512"/>
        <v>Submitted</v>
      </c>
      <c r="F4716" s="1" t="s">
        <v>47</v>
      </c>
      <c r="G4716" s="1">
        <v>44</v>
      </c>
      <c r="H4716" s="1" t="s">
        <v>24</v>
      </c>
      <c r="I4716" s="1" t="s">
        <v>48</v>
      </c>
      <c r="J4716" s="1" t="s">
        <v>70</v>
      </c>
      <c r="K4716" s="4">
        <v>313235</v>
      </c>
      <c r="L4716" s="4" t="str">
        <f t="shared" si="513"/>
        <v>Submitted</v>
      </c>
      <c r="M4716" s="1">
        <v>736</v>
      </c>
      <c r="N4716" s="1" t="str">
        <f t="shared" si="514"/>
        <v>low_risk</v>
      </c>
      <c r="O4716" s="1" t="str">
        <f t="shared" si="515"/>
        <v>Excellent</v>
      </c>
      <c r="P4716" s="1" t="str">
        <f t="shared" si="516"/>
        <v>Submitted</v>
      </c>
      <c r="Q4716" s="1" t="str">
        <f t="shared" si="517"/>
        <v>Valid</v>
      </c>
      <c r="R4716" s="1" t="s">
        <v>27</v>
      </c>
      <c r="S4716" s="4">
        <v>3312293</v>
      </c>
      <c r="T4716" s="1">
        <v>13.53</v>
      </c>
      <c r="U4716" s="1">
        <v>12</v>
      </c>
      <c r="V4716" s="1">
        <v>276024.42</v>
      </c>
      <c r="W4716" s="4">
        <f t="shared" si="518"/>
        <v>3735044.7286593243</v>
      </c>
      <c r="X4716" s="1" t="s">
        <v>85</v>
      </c>
      <c r="Y4716" s="1" t="s">
        <v>86</v>
      </c>
      <c r="Z4716" s="8">
        <v>50178</v>
      </c>
      <c r="AA4716" s="8" t="str">
        <f>TEXT(Table2[[#This Row],[Application_Date]],"yyy")</f>
        <v>2037</v>
      </c>
      <c r="AB4716" s="8" t="str">
        <f>TEXT(Table2[[#This Row],[Application_Date]],"mmmm")</f>
        <v>May</v>
      </c>
      <c r="AC4716" s="1" t="s">
        <v>52</v>
      </c>
      <c r="AD4716" s="1" t="s">
        <v>30</v>
      </c>
      <c r="AE4716" s="1" t="s">
        <v>43</v>
      </c>
    </row>
    <row r="4717" spans="1:31" x14ac:dyDescent="0.25">
      <c r="A4717" s="1" t="s">
        <v>9574</v>
      </c>
      <c r="B4717" s="1" t="str">
        <f>IF(COUNTIF($A$2:A4717,A4717)&gt;1,"Duplicate","Unique")</f>
        <v>Unique</v>
      </c>
      <c r="C4717" s="1" t="s">
        <v>9575</v>
      </c>
      <c r="D4717" s="1" t="s">
        <v>145</v>
      </c>
      <c r="E4717" s="1" t="str">
        <f t="shared" si="512"/>
        <v>Submitted</v>
      </c>
      <c r="F4717" s="1" t="s">
        <v>47</v>
      </c>
      <c r="G4717" s="1">
        <v>24</v>
      </c>
      <c r="H4717" s="1" t="s">
        <v>36</v>
      </c>
      <c r="I4717" s="1" t="s">
        <v>25</v>
      </c>
      <c r="J4717" s="1" t="s">
        <v>70</v>
      </c>
      <c r="K4717" s="4">
        <v>1682816</v>
      </c>
      <c r="L4717" s="4" t="str">
        <f t="shared" si="513"/>
        <v>Submitted</v>
      </c>
      <c r="M4717" s="1">
        <v>636</v>
      </c>
      <c r="N4717" s="1" t="str">
        <f t="shared" si="514"/>
        <v>low_risk</v>
      </c>
      <c r="O4717" s="1" t="str">
        <f t="shared" si="515"/>
        <v>Excellent</v>
      </c>
      <c r="P4717" s="1" t="str">
        <f t="shared" si="516"/>
        <v>Submitted</v>
      </c>
      <c r="Q4717" s="1" t="str">
        <f t="shared" si="517"/>
        <v>Valid</v>
      </c>
      <c r="R4717" s="1" t="s">
        <v>27</v>
      </c>
      <c r="S4717" s="4">
        <v>3334958</v>
      </c>
      <c r="T4717" s="1">
        <v>8.3699999999999992</v>
      </c>
      <c r="U4717" s="1">
        <v>120</v>
      </c>
      <c r="V4717" s="1">
        <v>27791.32</v>
      </c>
      <c r="W4717" s="4">
        <f t="shared" si="518"/>
        <v>2326133.2049999996</v>
      </c>
      <c r="X4717" s="1" t="s">
        <v>105</v>
      </c>
      <c r="Y4717" s="1" t="s">
        <v>106</v>
      </c>
      <c r="Z4717" s="8">
        <v>50179</v>
      </c>
      <c r="AA4717" s="8" t="str">
        <f>TEXT(Table2[[#This Row],[Application_Date]],"yyy")</f>
        <v>2037</v>
      </c>
      <c r="AB4717" s="8" t="str">
        <f>TEXT(Table2[[#This Row],[Application_Date]],"mmmm")</f>
        <v>May</v>
      </c>
      <c r="AC4717" s="1" t="s">
        <v>41</v>
      </c>
      <c r="AD4717" s="1" t="s">
        <v>42</v>
      </c>
      <c r="AE4717" s="1" t="s">
        <v>31</v>
      </c>
    </row>
    <row r="4718" spans="1:31" x14ac:dyDescent="0.25">
      <c r="A4718" s="1" t="s">
        <v>9576</v>
      </c>
      <c r="B4718" s="1" t="str">
        <f>IF(COUNTIF($A$2:A4718,A4718)&gt;1,"Duplicate","Unique")</f>
        <v>Unique</v>
      </c>
      <c r="C4718" s="1" t="s">
        <v>9577</v>
      </c>
      <c r="D4718" s="1" t="s">
        <v>207</v>
      </c>
      <c r="E4718" s="1" t="str">
        <f t="shared" si="512"/>
        <v>Submitted</v>
      </c>
      <c r="F4718" s="1" t="s">
        <v>35</v>
      </c>
      <c r="G4718" s="1">
        <v>41</v>
      </c>
      <c r="H4718" s="1" t="s">
        <v>24</v>
      </c>
      <c r="I4718" s="1" t="s">
        <v>25</v>
      </c>
      <c r="J4718" s="1" t="s">
        <v>26</v>
      </c>
      <c r="K4718" s="4">
        <v>896805</v>
      </c>
      <c r="L4718" s="4" t="str">
        <f t="shared" si="513"/>
        <v>Submitted</v>
      </c>
      <c r="M4718" s="1">
        <v>350</v>
      </c>
      <c r="N4718" s="1" t="str">
        <f t="shared" si="514"/>
        <v>High_risk</v>
      </c>
      <c r="O4718" s="1" t="str">
        <f t="shared" si="515"/>
        <v>Excellent</v>
      </c>
      <c r="P4718" s="1" t="str">
        <f t="shared" si="516"/>
        <v>Submitted</v>
      </c>
      <c r="Q4718" s="1" t="str">
        <f t="shared" si="517"/>
        <v>Valid</v>
      </c>
      <c r="R4718" s="1" t="s">
        <v>27</v>
      </c>
      <c r="S4718" s="4">
        <v>3819106</v>
      </c>
      <c r="T4718" s="1">
        <v>17.25</v>
      </c>
      <c r="U4718" s="1">
        <v>12</v>
      </c>
      <c r="V4718" s="1">
        <v>318258.83</v>
      </c>
      <c r="W4718" s="4">
        <f t="shared" si="518"/>
        <v>5490089.6834375784</v>
      </c>
      <c r="X4718" s="1" t="s">
        <v>39</v>
      </c>
      <c r="Y4718" s="1" t="s">
        <v>40</v>
      </c>
      <c r="Z4718" s="8">
        <v>50180</v>
      </c>
      <c r="AA4718" s="8" t="str">
        <f>TEXT(Table2[[#This Row],[Application_Date]],"yyy")</f>
        <v>2037</v>
      </c>
      <c r="AB4718" s="8" t="str">
        <f>TEXT(Table2[[#This Row],[Application_Date]],"mmmm")</f>
        <v>May</v>
      </c>
      <c r="AC4718" s="1" t="s">
        <v>52</v>
      </c>
      <c r="AD4718" s="1" t="s">
        <v>42</v>
      </c>
      <c r="AE4718" s="1" t="s">
        <v>31</v>
      </c>
    </row>
    <row r="4719" spans="1:31" x14ac:dyDescent="0.25">
      <c r="A4719" s="1" t="s">
        <v>9578</v>
      </c>
      <c r="B4719" s="1" t="str">
        <f>IF(COUNTIF($A$2:A4719,A4719)&gt;1,"Duplicate","Unique")</f>
        <v>Unique</v>
      </c>
      <c r="C4719" s="1" t="s">
        <v>9579</v>
      </c>
      <c r="D4719" s="1" t="s">
        <v>78</v>
      </c>
      <c r="E4719" s="1" t="str">
        <f t="shared" si="512"/>
        <v>Submitted</v>
      </c>
      <c r="F4719" s="1" t="s">
        <v>35</v>
      </c>
      <c r="G4719" s="1">
        <v>43</v>
      </c>
      <c r="H4719" s="1" t="s">
        <v>36</v>
      </c>
      <c r="I4719" s="1" t="s">
        <v>48</v>
      </c>
      <c r="J4719" s="1" t="s">
        <v>26</v>
      </c>
      <c r="K4719" s="4">
        <v>905084</v>
      </c>
      <c r="L4719" s="4" t="str">
        <f t="shared" si="513"/>
        <v>Submitted</v>
      </c>
      <c r="M4719" s="1">
        <v>566</v>
      </c>
      <c r="N4719" s="1" t="str">
        <f t="shared" si="514"/>
        <v>High_risk</v>
      </c>
      <c r="O4719" s="1" t="str">
        <f t="shared" si="515"/>
        <v>Excellent</v>
      </c>
      <c r="P4719" s="1" t="str">
        <f t="shared" si="516"/>
        <v>Submitted</v>
      </c>
      <c r="Q4719" s="1" t="str">
        <f t="shared" si="517"/>
        <v>Valid</v>
      </c>
      <c r="R4719" s="1" t="s">
        <v>6</v>
      </c>
      <c r="S4719" s="4">
        <v>851328</v>
      </c>
      <c r="T4719" s="1">
        <v>7.5</v>
      </c>
      <c r="U4719" s="1">
        <v>36</v>
      </c>
      <c r="V4719" s="1">
        <v>23648</v>
      </c>
      <c r="W4719" s="4">
        <f t="shared" si="518"/>
        <v>532080.01365387102</v>
      </c>
      <c r="X4719" s="1" t="s">
        <v>105</v>
      </c>
      <c r="Y4719" s="1" t="s">
        <v>106</v>
      </c>
      <c r="Z4719" s="8">
        <v>50181</v>
      </c>
      <c r="AA4719" s="8" t="str">
        <f>TEXT(Table2[[#This Row],[Application_Date]],"yyy")</f>
        <v>2037</v>
      </c>
      <c r="AB4719" s="8" t="str">
        <f>TEXT(Table2[[#This Row],[Application_Date]],"mmmm")</f>
        <v>May</v>
      </c>
      <c r="AC4719" s="1" t="s">
        <v>52</v>
      </c>
      <c r="AD4719" s="1" t="s">
        <v>42</v>
      </c>
      <c r="AE4719" s="1" t="s">
        <v>43</v>
      </c>
    </row>
    <row r="4720" spans="1:31" x14ac:dyDescent="0.25">
      <c r="A4720" s="1" t="s">
        <v>9580</v>
      </c>
      <c r="B4720" s="1" t="str">
        <f>IF(COUNTIF($A$2:A4720,A4720)&gt;1,"Duplicate","Unique")</f>
        <v>Unique</v>
      </c>
      <c r="C4720" s="1" t="s">
        <v>9581</v>
      </c>
      <c r="D4720" s="1" t="s">
        <v>157</v>
      </c>
      <c r="E4720" s="1" t="str">
        <f t="shared" si="512"/>
        <v>Submitted</v>
      </c>
      <c r="F4720" s="1" t="s">
        <v>47</v>
      </c>
      <c r="G4720" s="1">
        <v>65</v>
      </c>
      <c r="H4720" s="1" t="s">
        <v>24</v>
      </c>
      <c r="I4720" s="1" t="s">
        <v>25</v>
      </c>
      <c r="J4720" s="1" t="s">
        <v>70</v>
      </c>
      <c r="K4720" s="4">
        <v>2206461</v>
      </c>
      <c r="L4720" s="4" t="str">
        <f t="shared" si="513"/>
        <v>Submitted</v>
      </c>
      <c r="M4720" s="1">
        <v>719</v>
      </c>
      <c r="N4720" s="1" t="str">
        <f t="shared" si="514"/>
        <v>low_risk</v>
      </c>
      <c r="O4720" s="1" t="str">
        <f t="shared" si="515"/>
        <v>Excellent</v>
      </c>
      <c r="P4720" s="1" t="str">
        <f t="shared" si="516"/>
        <v>Submitted</v>
      </c>
      <c r="Q4720" s="1" t="str">
        <f t="shared" si="517"/>
        <v>Valid</v>
      </c>
      <c r="R4720" s="1" t="s">
        <v>6</v>
      </c>
      <c r="S4720" s="4">
        <v>3926272</v>
      </c>
      <c r="T4720" s="1">
        <v>17.420000000000002</v>
      </c>
      <c r="U4720" s="1">
        <v>36</v>
      </c>
      <c r="V4720" s="1">
        <v>109063.11</v>
      </c>
      <c r="W4720" s="4">
        <f t="shared" si="518"/>
        <v>5699638.1866667224</v>
      </c>
      <c r="X4720" s="1" t="s">
        <v>50</v>
      </c>
      <c r="Y4720" s="1" t="s">
        <v>51</v>
      </c>
      <c r="Z4720" s="8">
        <v>50182</v>
      </c>
      <c r="AA4720" s="8" t="str">
        <f>TEXT(Table2[[#This Row],[Application_Date]],"yyy")</f>
        <v>2037</v>
      </c>
      <c r="AB4720" s="8" t="str">
        <f>TEXT(Table2[[#This Row],[Application_Date]],"mmmm")</f>
        <v>May</v>
      </c>
      <c r="AC4720" s="1" t="s">
        <v>41</v>
      </c>
      <c r="AD4720" s="1" t="s">
        <v>42</v>
      </c>
      <c r="AE4720" s="1" t="s">
        <v>66</v>
      </c>
    </row>
    <row r="4721" spans="1:31" x14ac:dyDescent="0.25">
      <c r="A4721" s="1" t="s">
        <v>9582</v>
      </c>
      <c r="B4721" s="1" t="str">
        <f>IF(COUNTIF($A$2:A4721,A4721)&gt;1,"Duplicate","Unique")</f>
        <v>Unique</v>
      </c>
      <c r="C4721" s="1" t="s">
        <v>9583</v>
      </c>
      <c r="D4721" s="1" t="s">
        <v>229</v>
      </c>
      <c r="E4721" s="1" t="str">
        <f t="shared" si="512"/>
        <v>Submitted</v>
      </c>
      <c r="F4721" s="1" t="s">
        <v>35</v>
      </c>
      <c r="G4721" s="1">
        <v>64</v>
      </c>
      <c r="H4721" s="1" t="s">
        <v>24</v>
      </c>
      <c r="I4721" s="1" t="s">
        <v>25</v>
      </c>
      <c r="J4721" s="1" t="s">
        <v>26</v>
      </c>
      <c r="K4721" s="4">
        <v>1491021</v>
      </c>
      <c r="L4721" s="4" t="str">
        <f t="shared" si="513"/>
        <v>Submitted</v>
      </c>
      <c r="M4721" s="1">
        <v>610</v>
      </c>
      <c r="N4721" s="1" t="str">
        <f t="shared" si="514"/>
        <v>low_risk</v>
      </c>
      <c r="O4721" s="1" t="str">
        <f t="shared" si="515"/>
        <v>Excellent</v>
      </c>
      <c r="P4721" s="1" t="str">
        <f t="shared" si="516"/>
        <v>Submitted</v>
      </c>
      <c r="Q4721" s="1" t="str">
        <f t="shared" si="517"/>
        <v>Valid</v>
      </c>
      <c r="R4721" s="1" t="s">
        <v>38</v>
      </c>
      <c r="S4721" s="4">
        <v>4318683</v>
      </c>
      <c r="T4721" s="1">
        <v>7.36</v>
      </c>
      <c r="U4721" s="1">
        <v>60</v>
      </c>
      <c r="V4721" s="1">
        <v>71978.05</v>
      </c>
      <c r="W4721" s="4">
        <f t="shared" si="518"/>
        <v>2648792.2400009115</v>
      </c>
      <c r="X4721" s="1" t="s">
        <v>105</v>
      </c>
      <c r="Y4721" s="1" t="s">
        <v>106</v>
      </c>
      <c r="Z4721" s="8">
        <v>50183</v>
      </c>
      <c r="AA4721" s="8" t="str">
        <f>TEXT(Table2[[#This Row],[Application_Date]],"yyy")</f>
        <v>2037</v>
      </c>
      <c r="AB4721" s="8" t="str">
        <f>TEXT(Table2[[#This Row],[Application_Date]],"mmmm")</f>
        <v>May</v>
      </c>
      <c r="AC4721" s="1" t="s">
        <v>52</v>
      </c>
      <c r="AD4721" s="1" t="s">
        <v>30</v>
      </c>
      <c r="AE4721" s="1" t="s">
        <v>62</v>
      </c>
    </row>
    <row r="4722" spans="1:31" x14ac:dyDescent="0.25">
      <c r="A4722" s="1" t="s">
        <v>9584</v>
      </c>
      <c r="B4722" s="1" t="str">
        <f>IF(COUNTIF($A$2:A4722,A4722)&gt;1,"Duplicate","Unique")</f>
        <v>Unique</v>
      </c>
      <c r="C4722" s="1" t="s">
        <v>9585</v>
      </c>
      <c r="D4722" s="1" t="s">
        <v>293</v>
      </c>
      <c r="E4722" s="1" t="str">
        <f t="shared" si="512"/>
        <v>Submitted</v>
      </c>
      <c r="F4722" s="1" t="s">
        <v>35</v>
      </c>
      <c r="G4722" s="1">
        <v>33</v>
      </c>
      <c r="H4722" s="1" t="s">
        <v>36</v>
      </c>
      <c r="I4722" s="1" t="s">
        <v>25</v>
      </c>
      <c r="J4722" s="1" t="s">
        <v>49</v>
      </c>
      <c r="K4722" s="4">
        <v>2106495</v>
      </c>
      <c r="L4722" s="4" t="str">
        <f t="shared" si="513"/>
        <v>Submitted</v>
      </c>
      <c r="M4722" s="1">
        <v>554</v>
      </c>
      <c r="N4722" s="1" t="str">
        <f t="shared" si="514"/>
        <v>High_risk</v>
      </c>
      <c r="O4722" s="1" t="str">
        <f t="shared" si="515"/>
        <v>Excellent</v>
      </c>
      <c r="P4722" s="1" t="str">
        <f t="shared" si="516"/>
        <v>Submitted</v>
      </c>
      <c r="Q4722" s="1" t="str">
        <f t="shared" si="517"/>
        <v>Valid</v>
      </c>
      <c r="R4722" s="1" t="s">
        <v>27</v>
      </c>
      <c r="S4722" s="4">
        <v>2614988</v>
      </c>
      <c r="T4722" s="1">
        <v>15.82</v>
      </c>
      <c r="U4722" s="1">
        <v>180</v>
      </c>
      <c r="V4722" s="1">
        <v>14527.71</v>
      </c>
      <c r="W4722" s="4">
        <f t="shared" si="518"/>
        <v>3447425.8466666667</v>
      </c>
      <c r="X4722" s="1" t="s">
        <v>50</v>
      </c>
      <c r="Y4722" s="1" t="s">
        <v>51</v>
      </c>
      <c r="Z4722" s="8">
        <v>50184</v>
      </c>
      <c r="AA4722" s="8" t="str">
        <f>TEXT(Table2[[#This Row],[Application_Date]],"yyy")</f>
        <v>2037</v>
      </c>
      <c r="AB4722" s="8" t="str">
        <f>TEXT(Table2[[#This Row],[Application_Date]],"mmmm")</f>
        <v>May</v>
      </c>
      <c r="AC4722" s="1" t="s">
        <v>61</v>
      </c>
      <c r="AD4722" s="1" t="s">
        <v>42</v>
      </c>
      <c r="AE4722" s="1" t="s">
        <v>62</v>
      </c>
    </row>
    <row r="4723" spans="1:31" x14ac:dyDescent="0.25">
      <c r="A4723" s="1" t="s">
        <v>9586</v>
      </c>
      <c r="B4723" s="1" t="str">
        <f>IF(COUNTIF($A$2:A4723,A4723)&gt;1,"Duplicate","Unique")</f>
        <v>Unique</v>
      </c>
      <c r="C4723" s="1" t="s">
        <v>9587</v>
      </c>
      <c r="D4723" s="1" t="s">
        <v>65</v>
      </c>
      <c r="E4723" s="1" t="str">
        <f t="shared" si="512"/>
        <v>Submitted</v>
      </c>
      <c r="F4723" s="1" t="s">
        <v>35</v>
      </c>
      <c r="G4723" s="1">
        <v>19</v>
      </c>
      <c r="H4723" s="1" t="s">
        <v>36</v>
      </c>
      <c r="I4723" s="1" t="s">
        <v>48</v>
      </c>
      <c r="J4723" s="1" t="s">
        <v>49</v>
      </c>
      <c r="K4723" s="4">
        <v>1534130</v>
      </c>
      <c r="L4723" s="4" t="str">
        <f t="shared" si="513"/>
        <v>Submitted</v>
      </c>
      <c r="M4723" s="1">
        <v>668</v>
      </c>
      <c r="N4723" s="1" t="str">
        <f t="shared" si="514"/>
        <v>low_risk</v>
      </c>
      <c r="O4723" s="1" t="str">
        <f t="shared" si="515"/>
        <v>Excellent</v>
      </c>
      <c r="P4723" s="1" t="str">
        <f t="shared" si="516"/>
        <v>Submitted</v>
      </c>
      <c r="Q4723" s="1" t="str">
        <f t="shared" si="517"/>
        <v>Valid</v>
      </c>
      <c r="R4723" s="1" t="s">
        <v>70</v>
      </c>
      <c r="S4723" s="4">
        <v>328480</v>
      </c>
      <c r="T4723" s="1">
        <v>15.79</v>
      </c>
      <c r="U4723" s="1">
        <v>36</v>
      </c>
      <c r="V4723" s="1">
        <v>9124.44</v>
      </c>
      <c r="W4723" s="4">
        <f t="shared" si="518"/>
        <v>432224.93333336536</v>
      </c>
      <c r="X4723" s="1" t="s">
        <v>105</v>
      </c>
      <c r="Y4723" s="1" t="s">
        <v>106</v>
      </c>
      <c r="Z4723" s="8">
        <v>50185</v>
      </c>
      <c r="AA4723" s="8" t="str">
        <f>TEXT(Table2[[#This Row],[Application_Date]],"yyy")</f>
        <v>2037</v>
      </c>
      <c r="AB4723" s="8" t="str">
        <f>TEXT(Table2[[#This Row],[Application_Date]],"mmmm")</f>
        <v>May</v>
      </c>
      <c r="AC4723" s="1" t="s">
        <v>52</v>
      </c>
      <c r="AD4723" s="1" t="s">
        <v>42</v>
      </c>
      <c r="AE4723" s="1" t="s">
        <v>31</v>
      </c>
    </row>
    <row r="4724" spans="1:31" x14ac:dyDescent="0.25">
      <c r="A4724" s="1" t="s">
        <v>9588</v>
      </c>
      <c r="B4724" s="1" t="str">
        <f>IF(COUNTIF($A$2:A4724,A4724)&gt;1,"Duplicate","Unique")</f>
        <v>Unique</v>
      </c>
      <c r="C4724" s="1" t="s">
        <v>9589</v>
      </c>
      <c r="D4724" s="1" t="s">
        <v>214</v>
      </c>
      <c r="E4724" s="1" t="str">
        <f t="shared" si="512"/>
        <v>Submitted</v>
      </c>
      <c r="F4724" s="1" t="s">
        <v>35</v>
      </c>
      <c r="G4724" s="1">
        <v>58</v>
      </c>
      <c r="H4724" s="1" t="s">
        <v>36</v>
      </c>
      <c r="I4724" s="1" t="s">
        <v>48</v>
      </c>
      <c r="J4724" s="1" t="s">
        <v>70</v>
      </c>
      <c r="K4724" s="4">
        <v>684306</v>
      </c>
      <c r="L4724" s="4" t="str">
        <f t="shared" si="513"/>
        <v>Submitted</v>
      </c>
      <c r="M4724" s="1">
        <v>511</v>
      </c>
      <c r="N4724" s="1" t="str">
        <f t="shared" si="514"/>
        <v>High_risk</v>
      </c>
      <c r="O4724" s="1" t="str">
        <f t="shared" si="515"/>
        <v>Excellent</v>
      </c>
      <c r="P4724" s="1" t="str">
        <f t="shared" si="516"/>
        <v>Submitted</v>
      </c>
      <c r="Q4724" s="1" t="str">
        <f t="shared" si="517"/>
        <v>Valid</v>
      </c>
      <c r="R4724" s="1" t="s">
        <v>82</v>
      </c>
      <c r="S4724" s="4">
        <v>974918</v>
      </c>
      <c r="T4724" s="1">
        <v>17.37</v>
      </c>
      <c r="U4724" s="1">
        <v>24</v>
      </c>
      <c r="V4724" s="1">
        <v>40621.58</v>
      </c>
      <c r="W4724" s="4">
        <f t="shared" si="518"/>
        <v>1411193.8056610615</v>
      </c>
      <c r="X4724" s="1" t="s">
        <v>28</v>
      </c>
      <c r="Y4724" s="1" t="s">
        <v>29</v>
      </c>
      <c r="Z4724" s="8">
        <v>50186</v>
      </c>
      <c r="AA4724" s="8" t="str">
        <f>TEXT(Table2[[#This Row],[Application_Date]],"yyy")</f>
        <v>2037</v>
      </c>
      <c r="AB4724" s="8" t="str">
        <f>TEXT(Table2[[#This Row],[Application_Date]],"mmmm")</f>
        <v>May</v>
      </c>
      <c r="AC4724" s="1" t="s">
        <v>41</v>
      </c>
      <c r="AD4724" s="1" t="s">
        <v>30</v>
      </c>
      <c r="AE4724" s="1" t="s">
        <v>62</v>
      </c>
    </row>
    <row r="4725" spans="1:31" x14ac:dyDescent="0.25">
      <c r="A4725" s="1" t="s">
        <v>9590</v>
      </c>
      <c r="B4725" s="1" t="str">
        <f>IF(COUNTIF($A$2:A4725,A4725)&gt;1,"Duplicate","Unique")</f>
        <v>Unique</v>
      </c>
      <c r="C4725" s="1" t="s">
        <v>9591</v>
      </c>
      <c r="D4725" s="1" t="s">
        <v>46</v>
      </c>
      <c r="E4725" s="1" t="str">
        <f t="shared" si="512"/>
        <v>Submitted</v>
      </c>
      <c r="F4725" s="1" t="s">
        <v>35</v>
      </c>
      <c r="G4725" s="1">
        <v>29</v>
      </c>
      <c r="H4725" s="1" t="s">
        <v>24</v>
      </c>
      <c r="I4725" s="1" t="s">
        <v>48</v>
      </c>
      <c r="J4725" s="1" t="s">
        <v>37</v>
      </c>
      <c r="K4725" s="4">
        <v>951692</v>
      </c>
      <c r="L4725" s="4" t="str">
        <f t="shared" si="513"/>
        <v>Submitted</v>
      </c>
      <c r="M4725" s="1">
        <v>528</v>
      </c>
      <c r="N4725" s="1" t="str">
        <f t="shared" si="514"/>
        <v>High_risk</v>
      </c>
      <c r="O4725" s="1" t="str">
        <f t="shared" si="515"/>
        <v>Excellent</v>
      </c>
      <c r="P4725" s="1" t="str">
        <f t="shared" si="516"/>
        <v>Submitted</v>
      </c>
      <c r="Q4725" s="1" t="str">
        <f t="shared" si="517"/>
        <v>Valid</v>
      </c>
      <c r="R4725" s="1" t="s">
        <v>27</v>
      </c>
      <c r="S4725" s="4">
        <v>1651701</v>
      </c>
      <c r="T4725" s="1">
        <v>18.079999999999998</v>
      </c>
      <c r="U4725" s="1">
        <v>36</v>
      </c>
      <c r="V4725" s="1">
        <v>45880.58</v>
      </c>
      <c r="W4725" s="4">
        <f t="shared" si="518"/>
        <v>2488562.8400000106</v>
      </c>
      <c r="X4725" s="1" t="s">
        <v>95</v>
      </c>
      <c r="Y4725" s="1" t="s">
        <v>96</v>
      </c>
      <c r="Z4725" s="8">
        <v>50187</v>
      </c>
      <c r="AA4725" s="8" t="str">
        <f>TEXT(Table2[[#This Row],[Application_Date]],"yyy")</f>
        <v>2037</v>
      </c>
      <c r="AB4725" s="8" t="str">
        <f>TEXT(Table2[[#This Row],[Application_Date]],"mmmm")</f>
        <v>May</v>
      </c>
      <c r="AC4725" s="1" t="s">
        <v>61</v>
      </c>
      <c r="AD4725" s="1" t="s">
        <v>42</v>
      </c>
      <c r="AE4725" s="1" t="s">
        <v>31</v>
      </c>
    </row>
    <row r="4726" spans="1:31" x14ac:dyDescent="0.25">
      <c r="A4726" s="1" t="s">
        <v>9592</v>
      </c>
      <c r="B4726" s="1" t="str">
        <f>IF(COUNTIF($A$2:A4726,A4726)&gt;1,"Duplicate","Unique")</f>
        <v>Unique</v>
      </c>
      <c r="C4726" s="1" t="s">
        <v>9593</v>
      </c>
      <c r="D4726" s="1" t="s">
        <v>249</v>
      </c>
      <c r="E4726" s="1" t="str">
        <f t="shared" si="512"/>
        <v>Submitted</v>
      </c>
      <c r="F4726" s="1" t="s">
        <v>47</v>
      </c>
      <c r="G4726" s="1">
        <v>44</v>
      </c>
      <c r="H4726" s="1" t="s">
        <v>24</v>
      </c>
      <c r="I4726" s="1" t="s">
        <v>25</v>
      </c>
      <c r="J4726" s="1" t="s">
        <v>26</v>
      </c>
      <c r="K4726" s="4">
        <v>1444305</v>
      </c>
      <c r="L4726" s="4" t="str">
        <f t="shared" si="513"/>
        <v>Submitted</v>
      </c>
      <c r="M4726" s="1">
        <v>367</v>
      </c>
      <c r="N4726" s="1" t="str">
        <f t="shared" si="514"/>
        <v>High_risk</v>
      </c>
      <c r="O4726" s="1" t="str">
        <f t="shared" si="515"/>
        <v>Excellent</v>
      </c>
      <c r="P4726" s="1" t="str">
        <f t="shared" si="516"/>
        <v>Submitted</v>
      </c>
      <c r="Q4726" s="1" t="str">
        <f t="shared" si="517"/>
        <v>Valid</v>
      </c>
      <c r="R4726" s="1" t="s">
        <v>27</v>
      </c>
      <c r="S4726" s="4">
        <v>1215137</v>
      </c>
      <c r="T4726" s="1">
        <v>14.03</v>
      </c>
      <c r="U4726" s="1">
        <v>12</v>
      </c>
      <c r="V4726" s="1">
        <v>101261.42</v>
      </c>
      <c r="W4726" s="4">
        <f t="shared" si="518"/>
        <v>1420828.602052405</v>
      </c>
      <c r="X4726" s="1" t="s">
        <v>50</v>
      </c>
      <c r="Y4726" s="1" t="s">
        <v>51</v>
      </c>
      <c r="Z4726" s="8">
        <v>50188</v>
      </c>
      <c r="AA4726" s="8" t="str">
        <f>TEXT(Table2[[#This Row],[Application_Date]],"yyy")</f>
        <v>2037</v>
      </c>
      <c r="AB4726" s="8" t="str">
        <f>TEXT(Table2[[#This Row],[Application_Date]],"mmmm")</f>
        <v>May</v>
      </c>
      <c r="AC4726" s="1" t="s">
        <v>52</v>
      </c>
      <c r="AD4726" s="1" t="s">
        <v>30</v>
      </c>
      <c r="AE4726" s="1" t="s">
        <v>66</v>
      </c>
    </row>
    <row r="4727" spans="1:31" x14ac:dyDescent="0.25">
      <c r="A4727" s="1" t="s">
        <v>9594</v>
      </c>
      <c r="B4727" s="1" t="str">
        <f>IF(COUNTIF($A$2:A4727,A4727)&gt;1,"Duplicate","Unique")</f>
        <v>Unique</v>
      </c>
      <c r="C4727" s="1" t="s">
        <v>9595</v>
      </c>
      <c r="D4727" s="1" t="s">
        <v>180</v>
      </c>
      <c r="E4727" s="1" t="str">
        <f t="shared" si="512"/>
        <v>Submitted</v>
      </c>
      <c r="F4727" s="1" t="s">
        <v>35</v>
      </c>
      <c r="G4727" s="1">
        <v>52</v>
      </c>
      <c r="H4727" s="1" t="s">
        <v>24</v>
      </c>
      <c r="I4727" s="1" t="s">
        <v>48</v>
      </c>
      <c r="J4727" s="1" t="s">
        <v>37</v>
      </c>
      <c r="K4727" s="4">
        <v>1073048</v>
      </c>
      <c r="L4727" s="4" t="str">
        <f t="shared" si="513"/>
        <v>Submitted</v>
      </c>
      <c r="M4727" s="1">
        <v>655</v>
      </c>
      <c r="N4727" s="1" t="str">
        <f t="shared" si="514"/>
        <v>low_risk</v>
      </c>
      <c r="O4727" s="1" t="str">
        <f t="shared" si="515"/>
        <v>Excellent</v>
      </c>
      <c r="P4727" s="1" t="str">
        <f t="shared" si="516"/>
        <v>Submitted</v>
      </c>
      <c r="Q4727" s="1" t="str">
        <f t="shared" si="517"/>
        <v>Valid</v>
      </c>
      <c r="R4727" s="1" t="s">
        <v>27</v>
      </c>
      <c r="S4727" s="4">
        <v>2882281</v>
      </c>
      <c r="T4727" s="1">
        <v>16.61</v>
      </c>
      <c r="U4727" s="1">
        <v>60</v>
      </c>
      <c r="V4727" s="1">
        <v>48038.02</v>
      </c>
      <c r="W4727" s="4">
        <f t="shared" si="518"/>
        <v>3989557.2841666662</v>
      </c>
      <c r="X4727" s="1" t="s">
        <v>39</v>
      </c>
      <c r="Y4727" s="1" t="s">
        <v>40</v>
      </c>
      <c r="Z4727" s="8">
        <v>50189</v>
      </c>
      <c r="AA4727" s="8" t="str">
        <f>TEXT(Table2[[#This Row],[Application_Date]],"yyy")</f>
        <v>2037</v>
      </c>
      <c r="AB4727" s="8" t="str">
        <f>TEXT(Table2[[#This Row],[Application_Date]],"mmmm")</f>
        <v>May</v>
      </c>
      <c r="AC4727" s="1" t="s">
        <v>61</v>
      </c>
      <c r="AD4727" s="1" t="s">
        <v>42</v>
      </c>
      <c r="AE4727" s="1" t="s">
        <v>43</v>
      </c>
    </row>
    <row r="4728" spans="1:31" x14ac:dyDescent="0.25">
      <c r="A4728" s="1" t="s">
        <v>9596</v>
      </c>
      <c r="B4728" s="1" t="str">
        <f>IF(COUNTIF($A$2:A4728,A4728)&gt;1,"Duplicate","Unique")</f>
        <v>Unique</v>
      </c>
      <c r="C4728" s="1" t="s">
        <v>9597</v>
      </c>
      <c r="D4728" s="1" t="s">
        <v>284</v>
      </c>
      <c r="E4728" s="1" t="str">
        <f t="shared" si="512"/>
        <v>Submitted</v>
      </c>
      <c r="F4728" s="1" t="s">
        <v>35</v>
      </c>
      <c r="G4728" s="1">
        <v>20</v>
      </c>
      <c r="H4728" s="1" t="s">
        <v>36</v>
      </c>
      <c r="I4728" s="1" t="s">
        <v>25</v>
      </c>
      <c r="J4728" s="1" t="s">
        <v>37</v>
      </c>
      <c r="K4728" s="4">
        <v>2176762</v>
      </c>
      <c r="L4728" s="4" t="str">
        <f t="shared" si="513"/>
        <v>Submitted</v>
      </c>
      <c r="M4728" s="1">
        <v>733</v>
      </c>
      <c r="N4728" s="1" t="str">
        <f t="shared" si="514"/>
        <v>low_risk</v>
      </c>
      <c r="O4728" s="1" t="str">
        <f t="shared" si="515"/>
        <v>Excellent</v>
      </c>
      <c r="P4728" s="1" t="str">
        <f t="shared" si="516"/>
        <v>Submitted</v>
      </c>
      <c r="Q4728" s="1" t="str">
        <f t="shared" si="517"/>
        <v>Valid</v>
      </c>
      <c r="R4728" s="1" t="s">
        <v>6</v>
      </c>
      <c r="S4728" s="4">
        <v>4366644</v>
      </c>
      <c r="T4728" s="1">
        <v>12.44</v>
      </c>
      <c r="U4728" s="1">
        <v>12</v>
      </c>
      <c r="V4728" s="1">
        <v>363887</v>
      </c>
      <c r="W4728" s="4">
        <f t="shared" si="518"/>
        <v>4527643.1386903999</v>
      </c>
      <c r="X4728" s="1" t="s">
        <v>28</v>
      </c>
      <c r="Y4728" s="1" t="s">
        <v>29</v>
      </c>
      <c r="Z4728" s="8">
        <v>50190</v>
      </c>
      <c r="AA4728" s="8" t="str">
        <f>TEXT(Table2[[#This Row],[Application_Date]],"yyy")</f>
        <v>2037</v>
      </c>
      <c r="AB4728" s="8" t="str">
        <f>TEXT(Table2[[#This Row],[Application_Date]],"mmmm")</f>
        <v>May</v>
      </c>
      <c r="AC4728" s="1" t="s">
        <v>61</v>
      </c>
      <c r="AD4728" s="1" t="s">
        <v>42</v>
      </c>
      <c r="AE4728" s="1" t="s">
        <v>62</v>
      </c>
    </row>
    <row r="4729" spans="1:31" x14ac:dyDescent="0.25">
      <c r="A4729" s="1" t="s">
        <v>9598</v>
      </c>
      <c r="B4729" s="1" t="str">
        <f>IF(COUNTIF($A$2:A4729,A4729)&gt;1,"Duplicate","Unique")</f>
        <v>Unique</v>
      </c>
      <c r="C4729" s="1" t="s">
        <v>9599</v>
      </c>
      <c r="D4729" s="1" t="s">
        <v>81</v>
      </c>
      <c r="E4729" s="1" t="str">
        <f t="shared" si="512"/>
        <v>Submitted</v>
      </c>
      <c r="F4729" s="1" t="s">
        <v>47</v>
      </c>
      <c r="G4729" s="1">
        <v>63</v>
      </c>
      <c r="H4729" s="1" t="s">
        <v>24</v>
      </c>
      <c r="I4729" s="1" t="s">
        <v>25</v>
      </c>
      <c r="J4729" s="1" t="s">
        <v>37</v>
      </c>
      <c r="K4729" s="4">
        <v>2059803</v>
      </c>
      <c r="L4729" s="4" t="str">
        <f t="shared" si="513"/>
        <v>Submitted</v>
      </c>
      <c r="M4729" s="1">
        <v>427</v>
      </c>
      <c r="N4729" s="1" t="str">
        <f t="shared" si="514"/>
        <v>High_risk</v>
      </c>
      <c r="O4729" s="1" t="str">
        <f t="shared" si="515"/>
        <v>Excellent</v>
      </c>
      <c r="P4729" s="1" t="str">
        <f t="shared" si="516"/>
        <v>Submitted</v>
      </c>
      <c r="Q4729" s="1" t="str">
        <f t="shared" si="517"/>
        <v>Valid</v>
      </c>
      <c r="R4729" s="1" t="s">
        <v>27</v>
      </c>
      <c r="S4729" s="4">
        <v>1829743</v>
      </c>
      <c r="T4729" s="1">
        <v>8.6300000000000008</v>
      </c>
      <c r="U4729" s="1">
        <v>36</v>
      </c>
      <c r="V4729" s="1">
        <v>50826.19</v>
      </c>
      <c r="W4729" s="4">
        <f t="shared" si="518"/>
        <v>1315890.1786106487</v>
      </c>
      <c r="X4729" s="1" t="s">
        <v>95</v>
      </c>
      <c r="Y4729" s="1" t="s">
        <v>96</v>
      </c>
      <c r="Z4729" s="8">
        <v>50191</v>
      </c>
      <c r="AA4729" s="8" t="str">
        <f>TEXT(Table2[[#This Row],[Application_Date]],"yyy")</f>
        <v>2037</v>
      </c>
      <c r="AB4729" s="8" t="str">
        <f>TEXT(Table2[[#This Row],[Application_Date]],"mmmm")</f>
        <v>May</v>
      </c>
      <c r="AC4729" s="1" t="s">
        <v>61</v>
      </c>
      <c r="AD4729" s="1" t="s">
        <v>30</v>
      </c>
      <c r="AE4729" s="1" t="s">
        <v>31</v>
      </c>
    </row>
    <row r="4730" spans="1:31" x14ac:dyDescent="0.25">
      <c r="A4730" s="1" t="s">
        <v>9600</v>
      </c>
      <c r="B4730" s="1" t="str">
        <f>IF(COUNTIF($A$2:A4730,A4730)&gt;1,"Duplicate","Unique")</f>
        <v>Unique</v>
      </c>
      <c r="C4730" s="1" t="s">
        <v>9601</v>
      </c>
      <c r="D4730" s="1" t="s">
        <v>403</v>
      </c>
      <c r="E4730" s="1" t="str">
        <f t="shared" si="512"/>
        <v>Submitted</v>
      </c>
      <c r="F4730" s="1" t="s">
        <v>35</v>
      </c>
      <c r="G4730" s="1">
        <v>63</v>
      </c>
      <c r="H4730" s="1" t="s">
        <v>36</v>
      </c>
      <c r="I4730" s="1" t="s">
        <v>48</v>
      </c>
      <c r="J4730" s="1" t="s">
        <v>37</v>
      </c>
      <c r="K4730" s="4">
        <v>361424</v>
      </c>
      <c r="L4730" s="4" t="str">
        <f t="shared" si="513"/>
        <v>Submitted</v>
      </c>
      <c r="M4730" s="1">
        <v>523</v>
      </c>
      <c r="N4730" s="1" t="str">
        <f t="shared" si="514"/>
        <v>High_risk</v>
      </c>
      <c r="O4730" s="1" t="str">
        <f t="shared" si="515"/>
        <v>Excellent</v>
      </c>
      <c r="P4730" s="1" t="str">
        <f t="shared" si="516"/>
        <v>Submitted</v>
      </c>
      <c r="Q4730" s="1" t="str">
        <f t="shared" si="517"/>
        <v>Valid</v>
      </c>
      <c r="R4730" s="1" t="s">
        <v>38</v>
      </c>
      <c r="S4730" s="4">
        <v>3975116</v>
      </c>
      <c r="T4730" s="1">
        <v>11.43</v>
      </c>
      <c r="U4730" s="1">
        <v>60</v>
      </c>
      <c r="V4730" s="1">
        <v>66251.929999999993</v>
      </c>
      <c r="W4730" s="4">
        <f t="shared" si="518"/>
        <v>3786297.99</v>
      </c>
      <c r="X4730" s="1" t="s">
        <v>39</v>
      </c>
      <c r="Y4730" s="1" t="s">
        <v>40</v>
      </c>
      <c r="Z4730" s="8">
        <v>50192</v>
      </c>
      <c r="AA4730" s="8" t="str">
        <f>TEXT(Table2[[#This Row],[Application_Date]],"yyy")</f>
        <v>2037</v>
      </c>
      <c r="AB4730" s="8" t="str">
        <f>TEXT(Table2[[#This Row],[Application_Date]],"mmmm")</f>
        <v>June</v>
      </c>
      <c r="AC4730" s="1" t="s">
        <v>52</v>
      </c>
      <c r="AD4730" s="1" t="s">
        <v>30</v>
      </c>
      <c r="AE4730" s="1" t="s">
        <v>31</v>
      </c>
    </row>
    <row r="4731" spans="1:31" x14ac:dyDescent="0.25">
      <c r="A4731" s="1" t="s">
        <v>9602</v>
      </c>
      <c r="B4731" s="1" t="str">
        <f>IF(COUNTIF($A$2:A4731,A4731)&gt;1,"Duplicate","Unique")</f>
        <v>Unique</v>
      </c>
      <c r="C4731" s="1" t="s">
        <v>9603</v>
      </c>
      <c r="D4731" s="1" t="s">
        <v>279</v>
      </c>
      <c r="E4731" s="1" t="str">
        <f t="shared" si="512"/>
        <v>Submitted</v>
      </c>
      <c r="F4731" s="1" t="s">
        <v>47</v>
      </c>
      <c r="G4731" s="1">
        <v>53</v>
      </c>
      <c r="H4731" s="1" t="s">
        <v>24</v>
      </c>
      <c r="I4731" s="1" t="s">
        <v>25</v>
      </c>
      <c r="J4731" s="1" t="s">
        <v>37</v>
      </c>
      <c r="K4731" s="4">
        <v>815479</v>
      </c>
      <c r="L4731" s="4" t="str">
        <f t="shared" si="513"/>
        <v>Submitted</v>
      </c>
      <c r="M4731" s="1">
        <v>710</v>
      </c>
      <c r="N4731" s="1" t="str">
        <f t="shared" si="514"/>
        <v>low_risk</v>
      </c>
      <c r="O4731" s="1" t="str">
        <f t="shared" si="515"/>
        <v>Excellent</v>
      </c>
      <c r="P4731" s="1" t="str">
        <f t="shared" si="516"/>
        <v>Submitted</v>
      </c>
      <c r="Q4731" s="1" t="str">
        <f t="shared" si="517"/>
        <v>Valid</v>
      </c>
      <c r="R4731" s="1" t="s">
        <v>82</v>
      </c>
      <c r="S4731" s="4">
        <v>3704912</v>
      </c>
      <c r="T4731" s="1">
        <v>12.13</v>
      </c>
      <c r="U4731" s="1">
        <v>60</v>
      </c>
      <c r="V4731" s="1">
        <v>61748.53</v>
      </c>
      <c r="W4731" s="4">
        <f t="shared" si="518"/>
        <v>3745048.5466666673</v>
      </c>
      <c r="X4731" s="1" t="s">
        <v>28</v>
      </c>
      <c r="Y4731" s="1" t="s">
        <v>29</v>
      </c>
      <c r="Z4731" s="8">
        <v>50193</v>
      </c>
      <c r="AA4731" s="8" t="str">
        <f>TEXT(Table2[[#This Row],[Application_Date]],"yyy")</f>
        <v>2037</v>
      </c>
      <c r="AB4731" s="8" t="str">
        <f>TEXT(Table2[[#This Row],[Application_Date]],"mmmm")</f>
        <v>June</v>
      </c>
      <c r="AC4731" s="1" t="s">
        <v>41</v>
      </c>
      <c r="AD4731" s="1" t="s">
        <v>42</v>
      </c>
      <c r="AE4731" s="1" t="s">
        <v>62</v>
      </c>
    </row>
    <row r="4732" spans="1:31" x14ac:dyDescent="0.25">
      <c r="A4732" s="1" t="s">
        <v>9604</v>
      </c>
      <c r="B4732" s="1" t="str">
        <f>IF(COUNTIF($A$2:A4732,A4732)&gt;1,"Duplicate","Unique")</f>
        <v>Unique</v>
      </c>
      <c r="C4732" s="1" t="s">
        <v>9605</v>
      </c>
      <c r="D4732" s="1" t="s">
        <v>89</v>
      </c>
      <c r="E4732" s="1" t="str">
        <f t="shared" si="512"/>
        <v>Submitted</v>
      </c>
      <c r="F4732" s="1" t="s">
        <v>35</v>
      </c>
      <c r="G4732" s="1">
        <v>39</v>
      </c>
      <c r="H4732" s="1" t="s">
        <v>36</v>
      </c>
      <c r="I4732" s="1" t="s">
        <v>48</v>
      </c>
      <c r="J4732" s="1" t="s">
        <v>49</v>
      </c>
      <c r="K4732" s="4">
        <v>691973</v>
      </c>
      <c r="L4732" s="4" t="str">
        <f t="shared" si="513"/>
        <v>Submitted</v>
      </c>
      <c r="M4732" s="1">
        <v>447</v>
      </c>
      <c r="N4732" s="1" t="str">
        <f t="shared" si="514"/>
        <v>High_risk</v>
      </c>
      <c r="O4732" s="1" t="str">
        <f t="shared" si="515"/>
        <v>Excellent</v>
      </c>
      <c r="P4732" s="1" t="str">
        <f t="shared" si="516"/>
        <v>Submitted</v>
      </c>
      <c r="Q4732" s="1" t="str">
        <f t="shared" si="517"/>
        <v>Valid</v>
      </c>
      <c r="R4732" s="1" t="s">
        <v>6</v>
      </c>
      <c r="S4732" s="4">
        <v>2728217</v>
      </c>
      <c r="T4732" s="1">
        <v>11.3</v>
      </c>
      <c r="U4732" s="1">
        <v>24</v>
      </c>
      <c r="V4732" s="1">
        <v>113675.71</v>
      </c>
      <c r="W4732" s="4">
        <f t="shared" si="518"/>
        <v>2569071.3199236565</v>
      </c>
      <c r="X4732" s="1" t="s">
        <v>39</v>
      </c>
      <c r="Y4732" s="1" t="s">
        <v>40</v>
      </c>
      <c r="Z4732" s="8">
        <v>50194</v>
      </c>
      <c r="AA4732" s="8" t="str">
        <f>TEXT(Table2[[#This Row],[Application_Date]],"yyy")</f>
        <v>2037</v>
      </c>
      <c r="AB4732" s="8" t="str">
        <f>TEXT(Table2[[#This Row],[Application_Date]],"mmmm")</f>
        <v>June</v>
      </c>
      <c r="AC4732" s="1" t="s">
        <v>52</v>
      </c>
      <c r="AD4732" s="1" t="s">
        <v>42</v>
      </c>
      <c r="AE4732" s="1" t="s">
        <v>66</v>
      </c>
    </row>
    <row r="4733" spans="1:31" x14ac:dyDescent="0.25">
      <c r="A4733" s="1" t="s">
        <v>9606</v>
      </c>
      <c r="B4733" s="1" t="str">
        <f>IF(COUNTIF($A$2:A4733,A4733)&gt;1,"Duplicate","Unique")</f>
        <v>Unique</v>
      </c>
      <c r="C4733" s="1" t="s">
        <v>9607</v>
      </c>
      <c r="D4733" s="1" t="s">
        <v>177</v>
      </c>
      <c r="E4733" s="1" t="str">
        <f t="shared" si="512"/>
        <v>Submitted</v>
      </c>
      <c r="F4733" s="1" t="s">
        <v>47</v>
      </c>
      <c r="G4733" s="1">
        <v>45</v>
      </c>
      <c r="H4733" s="1" t="s">
        <v>24</v>
      </c>
      <c r="I4733" s="1" t="s">
        <v>48</v>
      </c>
      <c r="J4733" s="1" t="s">
        <v>37</v>
      </c>
      <c r="K4733" s="4">
        <v>1289452</v>
      </c>
      <c r="L4733" s="4" t="str">
        <f t="shared" si="513"/>
        <v>Submitted</v>
      </c>
      <c r="M4733" s="1">
        <v>585</v>
      </c>
      <c r="N4733" s="1" t="str">
        <f t="shared" si="514"/>
        <v>High_risk</v>
      </c>
      <c r="O4733" s="1" t="str">
        <f t="shared" si="515"/>
        <v>Excellent</v>
      </c>
      <c r="P4733" s="1" t="str">
        <f t="shared" si="516"/>
        <v>Submitted</v>
      </c>
      <c r="Q4733" s="1" t="str">
        <f t="shared" si="517"/>
        <v>Valid</v>
      </c>
      <c r="R4733" s="1" t="s">
        <v>6</v>
      </c>
      <c r="S4733" s="4">
        <v>4199558</v>
      </c>
      <c r="T4733" s="1">
        <v>10.72</v>
      </c>
      <c r="U4733" s="1">
        <v>180</v>
      </c>
      <c r="V4733" s="1">
        <v>23330.880000000001</v>
      </c>
      <c r="W4733" s="4">
        <f t="shared" si="518"/>
        <v>3751605.146666667</v>
      </c>
      <c r="X4733" s="1" t="s">
        <v>85</v>
      </c>
      <c r="Y4733" s="1" t="s">
        <v>86</v>
      </c>
      <c r="Z4733" s="8">
        <v>50195</v>
      </c>
      <c r="AA4733" s="8" t="str">
        <f>TEXT(Table2[[#This Row],[Application_Date]],"yyy")</f>
        <v>2037</v>
      </c>
      <c r="AB4733" s="8" t="str">
        <f>TEXT(Table2[[#This Row],[Application_Date]],"mmmm")</f>
        <v>June</v>
      </c>
      <c r="AC4733" s="1" t="s">
        <v>61</v>
      </c>
      <c r="AD4733" s="1" t="s">
        <v>30</v>
      </c>
      <c r="AE4733" s="1" t="s">
        <v>66</v>
      </c>
    </row>
    <row r="4734" spans="1:31" x14ac:dyDescent="0.25">
      <c r="A4734" s="1" t="s">
        <v>9608</v>
      </c>
      <c r="B4734" s="1" t="str">
        <f>IF(COUNTIF($A$2:A4734,A4734)&gt;1,"Duplicate","Unique")</f>
        <v>Unique</v>
      </c>
      <c r="C4734" s="1" t="s">
        <v>9609</v>
      </c>
      <c r="D4734" s="1" t="s">
        <v>333</v>
      </c>
      <c r="E4734" s="1" t="str">
        <f t="shared" si="512"/>
        <v>Submitted</v>
      </c>
      <c r="F4734" s="1" t="s">
        <v>35</v>
      </c>
      <c r="G4734" s="1">
        <v>32</v>
      </c>
      <c r="H4734" s="1" t="s">
        <v>36</v>
      </c>
      <c r="I4734" s="1" t="s">
        <v>25</v>
      </c>
      <c r="J4734" s="1" t="s">
        <v>70</v>
      </c>
      <c r="K4734" s="4">
        <v>1562894</v>
      </c>
      <c r="L4734" s="4" t="str">
        <f t="shared" si="513"/>
        <v>Submitted</v>
      </c>
      <c r="M4734" s="1">
        <v>344</v>
      </c>
      <c r="N4734" s="1" t="str">
        <f t="shared" si="514"/>
        <v>High_risk</v>
      </c>
      <c r="O4734" s="1" t="str">
        <f t="shared" si="515"/>
        <v>Excellent</v>
      </c>
      <c r="P4734" s="1" t="str">
        <f t="shared" si="516"/>
        <v>Submitted</v>
      </c>
      <c r="Q4734" s="1" t="str">
        <f t="shared" si="517"/>
        <v>Valid</v>
      </c>
      <c r="R4734" s="1" t="s">
        <v>27</v>
      </c>
      <c r="S4734" s="4">
        <v>2259728</v>
      </c>
      <c r="T4734" s="1">
        <v>7.13</v>
      </c>
      <c r="U4734" s="1">
        <v>60</v>
      </c>
      <c r="V4734" s="1">
        <v>37662.129999999997</v>
      </c>
      <c r="W4734" s="4">
        <f t="shared" si="518"/>
        <v>1342655.0533342795</v>
      </c>
      <c r="X4734" s="1" t="s">
        <v>50</v>
      </c>
      <c r="Y4734" s="1" t="s">
        <v>51</v>
      </c>
      <c r="Z4734" s="8">
        <v>50196</v>
      </c>
      <c r="AA4734" s="8" t="str">
        <f>TEXT(Table2[[#This Row],[Application_Date]],"yyy")</f>
        <v>2037</v>
      </c>
      <c r="AB4734" s="8" t="str">
        <f>TEXT(Table2[[#This Row],[Application_Date]],"mmmm")</f>
        <v>June</v>
      </c>
      <c r="AC4734" s="1" t="s">
        <v>52</v>
      </c>
      <c r="AD4734" s="1" t="s">
        <v>42</v>
      </c>
      <c r="AE4734" s="1" t="s">
        <v>43</v>
      </c>
    </row>
    <row r="4735" spans="1:31" x14ac:dyDescent="0.25">
      <c r="A4735" s="1" t="s">
        <v>9610</v>
      </c>
      <c r="B4735" s="1" t="str">
        <f>IF(COUNTIF($A$2:A4735,A4735)&gt;1,"Duplicate","Unique")</f>
        <v>Unique</v>
      </c>
      <c r="C4735" s="1" t="s">
        <v>9611</v>
      </c>
      <c r="D4735" s="1" t="s">
        <v>214</v>
      </c>
      <c r="E4735" s="1" t="str">
        <f t="shared" si="512"/>
        <v>Submitted</v>
      </c>
      <c r="F4735" s="1" t="s">
        <v>35</v>
      </c>
      <c r="G4735" s="1">
        <v>55</v>
      </c>
      <c r="H4735" s="1" t="s">
        <v>36</v>
      </c>
      <c r="I4735" s="1" t="s">
        <v>25</v>
      </c>
      <c r="J4735" s="1" t="s">
        <v>70</v>
      </c>
      <c r="K4735" s="4">
        <v>1458639</v>
      </c>
      <c r="L4735" s="4" t="str">
        <f t="shared" si="513"/>
        <v>Submitted</v>
      </c>
      <c r="M4735" s="1">
        <v>817</v>
      </c>
      <c r="N4735" s="1" t="str">
        <f t="shared" si="514"/>
        <v>medium_risk</v>
      </c>
      <c r="O4735" s="1" t="str">
        <f t="shared" si="515"/>
        <v>Excellent</v>
      </c>
      <c r="P4735" s="1" t="str">
        <f t="shared" si="516"/>
        <v>Submitted</v>
      </c>
      <c r="Q4735" s="1" t="str">
        <f t="shared" si="517"/>
        <v>Valid</v>
      </c>
      <c r="R4735" s="1" t="s">
        <v>27</v>
      </c>
      <c r="S4735" s="4">
        <v>639897</v>
      </c>
      <c r="T4735" s="1">
        <v>13.06</v>
      </c>
      <c r="U4735" s="1">
        <v>180</v>
      </c>
      <c r="V4735" s="1">
        <v>3554.98</v>
      </c>
      <c r="W4735" s="4">
        <f t="shared" si="518"/>
        <v>696421.23499999999</v>
      </c>
      <c r="X4735" s="1" t="s">
        <v>85</v>
      </c>
      <c r="Y4735" s="1" t="s">
        <v>86</v>
      </c>
      <c r="Z4735" s="8">
        <v>50197</v>
      </c>
      <c r="AA4735" s="8" t="str">
        <f>TEXT(Table2[[#This Row],[Application_Date]],"yyy")</f>
        <v>2037</v>
      </c>
      <c r="AB4735" s="8" t="str">
        <f>TEXT(Table2[[#This Row],[Application_Date]],"mmmm")</f>
        <v>June</v>
      </c>
      <c r="AC4735" s="1" t="s">
        <v>61</v>
      </c>
      <c r="AD4735" s="1" t="s">
        <v>30</v>
      </c>
      <c r="AE4735" s="1" t="s">
        <v>66</v>
      </c>
    </row>
    <row r="4736" spans="1:31" x14ac:dyDescent="0.25">
      <c r="A4736" s="1" t="s">
        <v>9612</v>
      </c>
      <c r="B4736" s="1" t="str">
        <f>IF(COUNTIF($A$2:A4736,A4736)&gt;1,"Duplicate","Unique")</f>
        <v>Unique</v>
      </c>
      <c r="C4736" s="1" t="s">
        <v>9613</v>
      </c>
      <c r="D4736" s="1" t="s">
        <v>296</v>
      </c>
      <c r="E4736" s="1" t="str">
        <f t="shared" si="512"/>
        <v>Submitted</v>
      </c>
      <c r="F4736" s="1" t="s">
        <v>47</v>
      </c>
      <c r="G4736" s="1">
        <v>39</v>
      </c>
      <c r="H4736" s="1" t="s">
        <v>36</v>
      </c>
      <c r="I4736" s="1" t="s">
        <v>48</v>
      </c>
      <c r="J4736" s="1" t="s">
        <v>26</v>
      </c>
      <c r="K4736" s="4">
        <v>1514163</v>
      </c>
      <c r="L4736" s="4" t="str">
        <f t="shared" si="513"/>
        <v>Submitted</v>
      </c>
      <c r="M4736" s="1">
        <v>814</v>
      </c>
      <c r="N4736" s="1" t="str">
        <f t="shared" si="514"/>
        <v>medium_risk</v>
      </c>
      <c r="O4736" s="1" t="str">
        <f t="shared" si="515"/>
        <v>Excellent</v>
      </c>
      <c r="P4736" s="1" t="str">
        <f t="shared" si="516"/>
        <v>Submitted</v>
      </c>
      <c r="Q4736" s="1" t="str">
        <f t="shared" si="517"/>
        <v>Valid</v>
      </c>
      <c r="R4736" s="1" t="s">
        <v>70</v>
      </c>
      <c r="S4736" s="4">
        <v>2500859</v>
      </c>
      <c r="T4736" s="1">
        <v>10.49</v>
      </c>
      <c r="U4736" s="1">
        <v>24</v>
      </c>
      <c r="V4736" s="1">
        <v>104202.46</v>
      </c>
      <c r="W4736" s="4">
        <f t="shared" si="518"/>
        <v>2186168.1956832488</v>
      </c>
      <c r="X4736" s="1" t="s">
        <v>39</v>
      </c>
      <c r="Y4736" s="1" t="s">
        <v>40</v>
      </c>
      <c r="Z4736" s="8">
        <v>50198</v>
      </c>
      <c r="AA4736" s="8" t="str">
        <f>TEXT(Table2[[#This Row],[Application_Date]],"yyy")</f>
        <v>2037</v>
      </c>
      <c r="AB4736" s="8" t="str">
        <f>TEXT(Table2[[#This Row],[Application_Date]],"mmmm")</f>
        <v>June</v>
      </c>
      <c r="AC4736" s="1" t="s">
        <v>61</v>
      </c>
      <c r="AD4736" s="1" t="s">
        <v>30</v>
      </c>
      <c r="AE4736" s="1" t="s">
        <v>66</v>
      </c>
    </row>
    <row r="4737" spans="1:31" x14ac:dyDescent="0.25">
      <c r="A4737" s="1" t="s">
        <v>9614</v>
      </c>
      <c r="B4737" s="1" t="str">
        <f>IF(COUNTIF($A$2:A4737,A4737)&gt;1,"Duplicate","Unique")</f>
        <v>Unique</v>
      </c>
      <c r="C4737" s="1" t="s">
        <v>9615</v>
      </c>
      <c r="D4737" s="1" t="s">
        <v>262</v>
      </c>
      <c r="E4737" s="1" t="str">
        <f t="shared" si="512"/>
        <v>Submitted</v>
      </c>
      <c r="F4737" s="1" t="s">
        <v>47</v>
      </c>
      <c r="G4737" s="1">
        <v>23</v>
      </c>
      <c r="H4737" s="1" t="s">
        <v>36</v>
      </c>
      <c r="I4737" s="1" t="s">
        <v>48</v>
      </c>
      <c r="J4737" s="1" t="s">
        <v>49</v>
      </c>
      <c r="K4737" s="4">
        <v>1749904</v>
      </c>
      <c r="L4737" s="4" t="str">
        <f t="shared" si="513"/>
        <v>Submitted</v>
      </c>
      <c r="M4737" s="1">
        <v>609</v>
      </c>
      <c r="N4737" s="1" t="str">
        <f t="shared" si="514"/>
        <v>low_risk</v>
      </c>
      <c r="O4737" s="1" t="str">
        <f t="shared" si="515"/>
        <v>Excellent</v>
      </c>
      <c r="P4737" s="1" t="str">
        <f t="shared" si="516"/>
        <v>Submitted</v>
      </c>
      <c r="Q4737" s="1" t="str">
        <f t="shared" si="517"/>
        <v>Valid</v>
      </c>
      <c r="R4737" s="1" t="s">
        <v>6</v>
      </c>
      <c r="S4737" s="4">
        <v>2573439</v>
      </c>
      <c r="T4737" s="1">
        <v>14.76</v>
      </c>
      <c r="U4737" s="1">
        <v>12</v>
      </c>
      <c r="V4737" s="1">
        <v>214453.25</v>
      </c>
      <c r="W4737" s="4">
        <f t="shared" si="518"/>
        <v>3165539.2796976087</v>
      </c>
      <c r="X4737" s="1" t="s">
        <v>28</v>
      </c>
      <c r="Y4737" s="1" t="s">
        <v>29</v>
      </c>
      <c r="Z4737" s="8">
        <v>50199</v>
      </c>
      <c r="AA4737" s="8" t="str">
        <f>TEXT(Table2[[#This Row],[Application_Date]],"yyy")</f>
        <v>2037</v>
      </c>
      <c r="AB4737" s="8" t="str">
        <f>TEXT(Table2[[#This Row],[Application_Date]],"mmmm")</f>
        <v>June</v>
      </c>
      <c r="AC4737" s="1" t="s">
        <v>61</v>
      </c>
      <c r="AD4737" s="1" t="s">
        <v>30</v>
      </c>
      <c r="AE4737" s="1" t="s">
        <v>66</v>
      </c>
    </row>
    <row r="4738" spans="1:31" x14ac:dyDescent="0.25">
      <c r="A4738" s="1" t="s">
        <v>9616</v>
      </c>
      <c r="B4738" s="1" t="str">
        <f>IF(COUNTIF($A$2:A4738,A4738)&gt;1,"Duplicate","Unique")</f>
        <v>Unique</v>
      </c>
      <c r="C4738" s="1" t="s">
        <v>9617</v>
      </c>
      <c r="D4738" s="1" t="s">
        <v>145</v>
      </c>
      <c r="E4738" s="1" t="str">
        <f t="shared" ref="E4738:E4801" si="519">IF(C4738="","Missing","Submitted")</f>
        <v>Submitted</v>
      </c>
      <c r="F4738" s="1" t="s">
        <v>35</v>
      </c>
      <c r="G4738" s="1">
        <v>59</v>
      </c>
      <c r="H4738" s="1" t="s">
        <v>36</v>
      </c>
      <c r="I4738" s="1" t="s">
        <v>25</v>
      </c>
      <c r="J4738" s="1" t="s">
        <v>37</v>
      </c>
      <c r="K4738" s="4">
        <v>1281574</v>
      </c>
      <c r="L4738" s="4" t="str">
        <f t="shared" ref="L4738:L4801" si="520">IF(K4738="","Missing","Submitted")</f>
        <v>Submitted</v>
      </c>
      <c r="M4738" s="1">
        <v>637</v>
      </c>
      <c r="N4738" s="1" t="str">
        <f t="shared" ref="N4738:N4801" si="521">IF(M4738&lt;600,"High_risk",IF(M4738&gt;=750,"medium_risk","low_risk"))</f>
        <v>low_risk</v>
      </c>
      <c r="O4738" s="1" t="str">
        <f t="shared" ref="O4738:O4801" si="522">IF(J4739&lt;503,"Poor",IF(J4739&lt;=550,"Fair",IF(J4739&lt;=750,"Good","Excellent")))</f>
        <v>Excellent</v>
      </c>
      <c r="P4738" s="1" t="str">
        <f t="shared" ref="P4738:P4801" si="523">IF(S4738="","Missing","Submitted")</f>
        <v>Submitted</v>
      </c>
      <c r="Q4738" s="1" t="str">
        <f t="shared" ref="Q4738:Q4801" si="524">IF(AND(M4738&gt;=300,M4738&lt;=900),"Valid","Invalid")</f>
        <v>Valid</v>
      </c>
      <c r="R4738" s="1" t="s">
        <v>27</v>
      </c>
      <c r="S4738" s="4">
        <v>298761</v>
      </c>
      <c r="T4738" s="1">
        <v>13.53</v>
      </c>
      <c r="U4738" s="1">
        <v>60</v>
      </c>
      <c r="V4738" s="1">
        <v>4979.3500000000004</v>
      </c>
      <c r="W4738" s="4">
        <f t="shared" ref="W4738:W4801" si="525">PMT(T4738/12,U4738,-S4738)</f>
        <v>336853.02749999997</v>
      </c>
      <c r="X4738" s="1" t="s">
        <v>39</v>
      </c>
      <c r="Y4738" s="1" t="s">
        <v>40</v>
      </c>
      <c r="Z4738" s="8">
        <v>50200</v>
      </c>
      <c r="AA4738" s="8" t="str">
        <f>TEXT(Table2[[#This Row],[Application_Date]],"yyy")</f>
        <v>2037</v>
      </c>
      <c r="AB4738" s="8" t="str">
        <f>TEXT(Table2[[#This Row],[Application_Date]],"mmmm")</f>
        <v>June</v>
      </c>
      <c r="AC4738" s="1" t="s">
        <v>52</v>
      </c>
      <c r="AD4738" s="1" t="s">
        <v>30</v>
      </c>
      <c r="AE4738" s="1" t="s">
        <v>62</v>
      </c>
    </row>
    <row r="4739" spans="1:31" x14ac:dyDescent="0.25">
      <c r="A4739" s="1" t="s">
        <v>9618</v>
      </c>
      <c r="B4739" s="1" t="str">
        <f>IF(COUNTIF($A$2:A4739,A4739)&gt;1,"Duplicate","Unique")</f>
        <v>Unique</v>
      </c>
      <c r="C4739" s="1" t="s">
        <v>9619</v>
      </c>
      <c r="D4739" s="1" t="s">
        <v>296</v>
      </c>
      <c r="E4739" s="1" t="str">
        <f t="shared" si="519"/>
        <v>Submitted</v>
      </c>
      <c r="F4739" s="1" t="s">
        <v>47</v>
      </c>
      <c r="G4739" s="1">
        <v>32</v>
      </c>
      <c r="H4739" s="1" t="s">
        <v>24</v>
      </c>
      <c r="I4739" s="1" t="s">
        <v>25</v>
      </c>
      <c r="J4739" s="1" t="s">
        <v>26</v>
      </c>
      <c r="K4739" s="4">
        <v>1852390</v>
      </c>
      <c r="L4739" s="4" t="str">
        <f t="shared" si="520"/>
        <v>Submitted</v>
      </c>
      <c r="M4739" s="1">
        <v>556</v>
      </c>
      <c r="N4739" s="1" t="str">
        <f t="shared" si="521"/>
        <v>High_risk</v>
      </c>
      <c r="O4739" s="1" t="str">
        <f t="shared" si="522"/>
        <v>Excellent</v>
      </c>
      <c r="P4739" s="1" t="str">
        <f t="shared" si="523"/>
        <v>Submitted</v>
      </c>
      <c r="Q4739" s="1" t="str">
        <f t="shared" si="524"/>
        <v>Valid</v>
      </c>
      <c r="R4739" s="1" t="s">
        <v>6</v>
      </c>
      <c r="S4739" s="4">
        <v>155271</v>
      </c>
      <c r="T4739" s="1">
        <v>11.17</v>
      </c>
      <c r="U4739" s="1">
        <v>180</v>
      </c>
      <c r="V4739" s="1">
        <v>862.62</v>
      </c>
      <c r="W4739" s="4">
        <f t="shared" si="525"/>
        <v>144531.42249999999</v>
      </c>
      <c r="X4739" s="1" t="s">
        <v>95</v>
      </c>
      <c r="Y4739" s="1" t="s">
        <v>96</v>
      </c>
      <c r="Z4739" s="8">
        <v>50201</v>
      </c>
      <c r="AA4739" s="8" t="str">
        <f>TEXT(Table2[[#This Row],[Application_Date]],"yyy")</f>
        <v>2037</v>
      </c>
      <c r="AB4739" s="8" t="str">
        <f>TEXT(Table2[[#This Row],[Application_Date]],"mmmm")</f>
        <v>June</v>
      </c>
      <c r="AC4739" s="1" t="s">
        <v>41</v>
      </c>
      <c r="AD4739" s="1" t="s">
        <v>42</v>
      </c>
      <c r="AE4739" s="1" t="s">
        <v>66</v>
      </c>
    </row>
    <row r="4740" spans="1:31" x14ac:dyDescent="0.25">
      <c r="A4740" s="1" t="s">
        <v>9620</v>
      </c>
      <c r="B4740" s="1" t="str">
        <f>IF(COUNTIF($A$2:A4740,A4740)&gt;1,"Duplicate","Unique")</f>
        <v>Unique</v>
      </c>
      <c r="C4740" s="1" t="s">
        <v>9621</v>
      </c>
      <c r="D4740" s="1" t="s">
        <v>575</v>
      </c>
      <c r="E4740" s="1" t="str">
        <f t="shared" si="519"/>
        <v>Submitted</v>
      </c>
      <c r="F4740" s="1" t="s">
        <v>47</v>
      </c>
      <c r="G4740" s="1">
        <v>50</v>
      </c>
      <c r="H4740" s="1" t="s">
        <v>24</v>
      </c>
      <c r="I4740" s="1" t="s">
        <v>25</v>
      </c>
      <c r="J4740" s="1" t="s">
        <v>49</v>
      </c>
      <c r="K4740" s="4">
        <v>2249915</v>
      </c>
      <c r="L4740" s="4" t="str">
        <f t="shared" si="520"/>
        <v>Submitted</v>
      </c>
      <c r="M4740" s="1">
        <v>406</v>
      </c>
      <c r="N4740" s="1" t="str">
        <f t="shared" si="521"/>
        <v>High_risk</v>
      </c>
      <c r="O4740" s="1" t="str">
        <f t="shared" si="522"/>
        <v>Excellent</v>
      </c>
      <c r="P4740" s="1" t="str">
        <f t="shared" si="523"/>
        <v>Submitted</v>
      </c>
      <c r="Q4740" s="1" t="str">
        <f t="shared" si="524"/>
        <v>Valid</v>
      </c>
      <c r="R4740" s="1" t="s">
        <v>82</v>
      </c>
      <c r="S4740" s="4">
        <v>3873077</v>
      </c>
      <c r="T4740" s="1">
        <v>9.2100000000000009</v>
      </c>
      <c r="U4740" s="1">
        <v>24</v>
      </c>
      <c r="V4740" s="1">
        <v>161378.21</v>
      </c>
      <c r="W4740" s="4">
        <f t="shared" si="525"/>
        <v>2972590.0371074318</v>
      </c>
      <c r="X4740" s="1" t="s">
        <v>39</v>
      </c>
      <c r="Y4740" s="1" t="s">
        <v>40</v>
      </c>
      <c r="Z4740" s="8">
        <v>50202</v>
      </c>
      <c r="AA4740" s="8" t="str">
        <f>TEXT(Table2[[#This Row],[Application_Date]],"yyy")</f>
        <v>2037</v>
      </c>
      <c r="AB4740" s="8" t="str">
        <f>TEXT(Table2[[#This Row],[Application_Date]],"mmmm")</f>
        <v>June</v>
      </c>
      <c r="AC4740" s="1" t="s">
        <v>61</v>
      </c>
      <c r="AD4740" s="1" t="s">
        <v>42</v>
      </c>
      <c r="AE4740" s="1" t="s">
        <v>66</v>
      </c>
    </row>
    <row r="4741" spans="1:31" x14ac:dyDescent="0.25">
      <c r="A4741" s="1" t="s">
        <v>9622</v>
      </c>
      <c r="B4741" s="1" t="str">
        <f>IF(COUNTIF($A$2:A4741,A4741)&gt;1,"Duplicate","Unique")</f>
        <v>Unique</v>
      </c>
      <c r="C4741" s="1" t="s">
        <v>9623</v>
      </c>
      <c r="D4741" s="1" t="s">
        <v>139</v>
      </c>
      <c r="E4741" s="1" t="str">
        <f t="shared" si="519"/>
        <v>Submitted</v>
      </c>
      <c r="F4741" s="1" t="s">
        <v>47</v>
      </c>
      <c r="G4741" s="1">
        <v>44</v>
      </c>
      <c r="H4741" s="1" t="s">
        <v>24</v>
      </c>
      <c r="I4741" s="1" t="s">
        <v>48</v>
      </c>
      <c r="J4741" s="1" t="s">
        <v>37</v>
      </c>
      <c r="K4741" s="4">
        <v>682725</v>
      </c>
      <c r="L4741" s="4" t="str">
        <f t="shared" si="520"/>
        <v>Submitted</v>
      </c>
      <c r="M4741" s="1">
        <v>635</v>
      </c>
      <c r="N4741" s="1" t="str">
        <f t="shared" si="521"/>
        <v>low_risk</v>
      </c>
      <c r="O4741" s="1" t="str">
        <f t="shared" si="522"/>
        <v>Excellent</v>
      </c>
      <c r="P4741" s="1" t="str">
        <f t="shared" si="523"/>
        <v>Submitted</v>
      </c>
      <c r="Q4741" s="1" t="str">
        <f t="shared" si="524"/>
        <v>Valid</v>
      </c>
      <c r="R4741" s="1" t="s">
        <v>38</v>
      </c>
      <c r="S4741" s="4">
        <v>2503050</v>
      </c>
      <c r="T4741" s="1">
        <v>14.42</v>
      </c>
      <c r="U4741" s="1">
        <v>180</v>
      </c>
      <c r="V4741" s="1">
        <v>13905.83</v>
      </c>
      <c r="W4741" s="4">
        <f t="shared" si="525"/>
        <v>3007831.75</v>
      </c>
      <c r="X4741" s="1" t="s">
        <v>59</v>
      </c>
      <c r="Y4741" s="1" t="s">
        <v>60</v>
      </c>
      <c r="Z4741" s="8">
        <v>50203</v>
      </c>
      <c r="AA4741" s="8" t="str">
        <f>TEXT(Table2[[#This Row],[Application_Date]],"yyy")</f>
        <v>2037</v>
      </c>
      <c r="AB4741" s="8" t="str">
        <f>TEXT(Table2[[#This Row],[Application_Date]],"mmmm")</f>
        <v>June</v>
      </c>
      <c r="AC4741" s="1" t="s">
        <v>41</v>
      </c>
      <c r="AD4741" s="1" t="s">
        <v>30</v>
      </c>
      <c r="AE4741" s="1" t="s">
        <v>31</v>
      </c>
    </row>
    <row r="4742" spans="1:31" x14ac:dyDescent="0.25">
      <c r="A4742" s="1" t="s">
        <v>9624</v>
      </c>
      <c r="B4742" s="1" t="str">
        <f>IF(COUNTIF($A$2:A4742,A4742)&gt;1,"Duplicate","Unique")</f>
        <v>Unique</v>
      </c>
      <c r="C4742" s="1" t="s">
        <v>9625</v>
      </c>
      <c r="D4742" s="1" t="s">
        <v>234</v>
      </c>
      <c r="E4742" s="1" t="str">
        <f t="shared" si="519"/>
        <v>Submitted</v>
      </c>
      <c r="F4742" s="1" t="s">
        <v>35</v>
      </c>
      <c r="G4742" s="1">
        <v>36</v>
      </c>
      <c r="H4742" s="1" t="s">
        <v>24</v>
      </c>
      <c r="I4742" s="1" t="s">
        <v>25</v>
      </c>
      <c r="J4742" s="1" t="s">
        <v>70</v>
      </c>
      <c r="K4742" s="4">
        <v>896438</v>
      </c>
      <c r="L4742" s="4" t="str">
        <f t="shared" si="520"/>
        <v>Submitted</v>
      </c>
      <c r="M4742" s="1">
        <v>334</v>
      </c>
      <c r="N4742" s="1" t="str">
        <f t="shared" si="521"/>
        <v>High_risk</v>
      </c>
      <c r="O4742" s="1" t="str">
        <f t="shared" si="522"/>
        <v>Excellent</v>
      </c>
      <c r="P4742" s="1" t="str">
        <f t="shared" si="523"/>
        <v>Submitted</v>
      </c>
      <c r="Q4742" s="1" t="str">
        <f t="shared" si="524"/>
        <v>Valid</v>
      </c>
      <c r="R4742" s="1" t="s">
        <v>27</v>
      </c>
      <c r="S4742" s="4">
        <v>3113897</v>
      </c>
      <c r="T4742" s="1">
        <v>7.54</v>
      </c>
      <c r="U4742" s="1">
        <v>180</v>
      </c>
      <c r="V4742" s="1">
        <v>17299.43</v>
      </c>
      <c r="W4742" s="4">
        <f t="shared" si="525"/>
        <v>1956565.2816666665</v>
      </c>
      <c r="X4742" s="1" t="s">
        <v>28</v>
      </c>
      <c r="Y4742" s="1" t="s">
        <v>29</v>
      </c>
      <c r="Z4742" s="8">
        <v>50204</v>
      </c>
      <c r="AA4742" s="8" t="str">
        <f>TEXT(Table2[[#This Row],[Application_Date]],"yyy")</f>
        <v>2037</v>
      </c>
      <c r="AB4742" s="8" t="str">
        <f>TEXT(Table2[[#This Row],[Application_Date]],"mmmm")</f>
        <v>June</v>
      </c>
      <c r="AC4742" s="1" t="s">
        <v>61</v>
      </c>
      <c r="AD4742" s="1" t="s">
        <v>30</v>
      </c>
      <c r="AE4742" s="1" t="s">
        <v>66</v>
      </c>
    </row>
    <row r="4743" spans="1:31" x14ac:dyDescent="0.25">
      <c r="A4743" s="1" t="s">
        <v>9626</v>
      </c>
      <c r="B4743" s="1" t="str">
        <f>IF(COUNTIF($A$2:A4743,A4743)&gt;1,"Duplicate","Unique")</f>
        <v>Unique</v>
      </c>
      <c r="C4743" s="1" t="s">
        <v>9627</v>
      </c>
      <c r="D4743" s="1" t="s">
        <v>196</v>
      </c>
      <c r="E4743" s="1" t="str">
        <f t="shared" si="519"/>
        <v>Submitted</v>
      </c>
      <c r="F4743" s="1" t="s">
        <v>47</v>
      </c>
      <c r="G4743" s="1">
        <v>53</v>
      </c>
      <c r="H4743" s="1" t="s">
        <v>36</v>
      </c>
      <c r="I4743" s="1" t="s">
        <v>25</v>
      </c>
      <c r="J4743" s="1" t="s">
        <v>37</v>
      </c>
      <c r="K4743" s="4">
        <v>2206508</v>
      </c>
      <c r="L4743" s="4" t="str">
        <f t="shared" si="520"/>
        <v>Submitted</v>
      </c>
      <c r="M4743" s="1">
        <v>518</v>
      </c>
      <c r="N4743" s="1" t="str">
        <f t="shared" si="521"/>
        <v>High_risk</v>
      </c>
      <c r="O4743" s="1" t="str">
        <f t="shared" si="522"/>
        <v>Excellent</v>
      </c>
      <c r="P4743" s="1" t="str">
        <f t="shared" si="523"/>
        <v>Submitted</v>
      </c>
      <c r="Q4743" s="1" t="str">
        <f t="shared" si="524"/>
        <v>Valid</v>
      </c>
      <c r="R4743" s="1" t="s">
        <v>6</v>
      </c>
      <c r="S4743" s="4">
        <v>1193992</v>
      </c>
      <c r="T4743" s="1">
        <v>13.7</v>
      </c>
      <c r="U4743" s="1">
        <v>60</v>
      </c>
      <c r="V4743" s="1">
        <v>19899.87</v>
      </c>
      <c r="W4743" s="4">
        <f t="shared" si="525"/>
        <v>1363140.8666666667</v>
      </c>
      <c r="X4743" s="1" t="s">
        <v>50</v>
      </c>
      <c r="Y4743" s="1" t="s">
        <v>51</v>
      </c>
      <c r="Z4743" s="8">
        <v>50205</v>
      </c>
      <c r="AA4743" s="8" t="str">
        <f>TEXT(Table2[[#This Row],[Application_Date]],"yyy")</f>
        <v>2037</v>
      </c>
      <c r="AB4743" s="8" t="str">
        <f>TEXT(Table2[[#This Row],[Application_Date]],"mmmm")</f>
        <v>June</v>
      </c>
      <c r="AC4743" s="1" t="s">
        <v>61</v>
      </c>
      <c r="AD4743" s="1" t="s">
        <v>30</v>
      </c>
      <c r="AE4743" s="1" t="s">
        <v>31</v>
      </c>
    </row>
    <row r="4744" spans="1:31" x14ac:dyDescent="0.25">
      <c r="A4744" s="1" t="s">
        <v>9628</v>
      </c>
      <c r="B4744" s="1" t="str">
        <f>IF(COUNTIF($A$2:A4744,A4744)&gt;1,"Duplicate","Unique")</f>
        <v>Unique</v>
      </c>
      <c r="C4744" s="1" t="s">
        <v>9629</v>
      </c>
      <c r="D4744" s="1" t="s">
        <v>177</v>
      </c>
      <c r="E4744" s="1" t="str">
        <f t="shared" si="519"/>
        <v>Submitted</v>
      </c>
      <c r="F4744" s="1" t="s">
        <v>47</v>
      </c>
      <c r="G4744" s="1">
        <v>32</v>
      </c>
      <c r="H4744" s="1" t="s">
        <v>24</v>
      </c>
      <c r="I4744" s="1" t="s">
        <v>25</v>
      </c>
      <c r="J4744" s="1" t="s">
        <v>49</v>
      </c>
      <c r="K4744" s="4">
        <v>0</v>
      </c>
      <c r="L4744" s="4" t="str">
        <f t="shared" si="520"/>
        <v>Submitted</v>
      </c>
      <c r="M4744" s="1">
        <v>580</v>
      </c>
      <c r="N4744" s="1" t="str">
        <f t="shared" si="521"/>
        <v>High_risk</v>
      </c>
      <c r="O4744" s="1" t="str">
        <f t="shared" si="522"/>
        <v>Excellent</v>
      </c>
      <c r="P4744" s="1" t="str">
        <f t="shared" si="523"/>
        <v>Submitted</v>
      </c>
      <c r="Q4744" s="1" t="str">
        <f t="shared" si="524"/>
        <v>Valid</v>
      </c>
      <c r="R4744" s="1" t="s">
        <v>82</v>
      </c>
      <c r="S4744" s="4">
        <v>2419308</v>
      </c>
      <c r="T4744" s="1">
        <v>15.93</v>
      </c>
      <c r="U4744" s="1">
        <v>180</v>
      </c>
      <c r="V4744" s="1">
        <v>13440.6</v>
      </c>
      <c r="W4744" s="4">
        <f t="shared" si="525"/>
        <v>3211631.3699999996</v>
      </c>
      <c r="X4744" s="1" t="s">
        <v>95</v>
      </c>
      <c r="Y4744" s="1" t="s">
        <v>96</v>
      </c>
      <c r="Z4744" s="8">
        <v>50206</v>
      </c>
      <c r="AA4744" s="8" t="str">
        <f>TEXT(Table2[[#This Row],[Application_Date]],"yyy")</f>
        <v>2037</v>
      </c>
      <c r="AB4744" s="8" t="str">
        <f>TEXT(Table2[[#This Row],[Application_Date]],"mmmm")</f>
        <v>June</v>
      </c>
      <c r="AC4744" s="1" t="s">
        <v>41</v>
      </c>
      <c r="AD4744" s="1" t="s">
        <v>42</v>
      </c>
      <c r="AE4744" s="1" t="s">
        <v>62</v>
      </c>
    </row>
    <row r="4745" spans="1:31" x14ac:dyDescent="0.25">
      <c r="A4745" s="1" t="s">
        <v>9630</v>
      </c>
      <c r="B4745" s="1" t="str">
        <f>IF(COUNTIF($A$2:A4745,A4745)&gt;1,"Duplicate","Unique")</f>
        <v>Unique</v>
      </c>
      <c r="C4745" s="1" t="s">
        <v>9631</v>
      </c>
      <c r="D4745" s="1" t="s">
        <v>78</v>
      </c>
      <c r="E4745" s="1" t="str">
        <f t="shared" si="519"/>
        <v>Submitted</v>
      </c>
      <c r="F4745" s="1" t="s">
        <v>35</v>
      </c>
      <c r="G4745" s="1">
        <v>64</v>
      </c>
      <c r="H4745" s="1" t="s">
        <v>24</v>
      </c>
      <c r="I4745" s="1" t="s">
        <v>48</v>
      </c>
      <c r="J4745" s="1" t="s">
        <v>49</v>
      </c>
      <c r="K4745" s="4">
        <v>2461485</v>
      </c>
      <c r="L4745" s="4" t="str">
        <f t="shared" si="520"/>
        <v>Submitted</v>
      </c>
      <c r="M4745" s="1">
        <v>526</v>
      </c>
      <c r="N4745" s="1" t="str">
        <f t="shared" si="521"/>
        <v>High_risk</v>
      </c>
      <c r="O4745" s="1" t="str">
        <f t="shared" si="522"/>
        <v>Excellent</v>
      </c>
      <c r="P4745" s="1" t="str">
        <f t="shared" si="523"/>
        <v>Submitted</v>
      </c>
      <c r="Q4745" s="1" t="str">
        <f t="shared" si="524"/>
        <v>Valid</v>
      </c>
      <c r="R4745" s="1" t="s">
        <v>38</v>
      </c>
      <c r="S4745" s="4">
        <v>902688</v>
      </c>
      <c r="T4745" s="1">
        <v>10.78</v>
      </c>
      <c r="U4745" s="1">
        <v>36</v>
      </c>
      <c r="V4745" s="1">
        <v>25074.67</v>
      </c>
      <c r="W4745" s="4">
        <f t="shared" si="525"/>
        <v>810914.7200771909</v>
      </c>
      <c r="X4745" s="1" t="s">
        <v>59</v>
      </c>
      <c r="Y4745" s="1" t="s">
        <v>60</v>
      </c>
      <c r="Z4745" s="8">
        <v>50207</v>
      </c>
      <c r="AA4745" s="8" t="str">
        <f>TEXT(Table2[[#This Row],[Application_Date]],"yyy")</f>
        <v>2037</v>
      </c>
      <c r="AB4745" s="8" t="str">
        <f>TEXT(Table2[[#This Row],[Application_Date]],"mmmm")</f>
        <v>June</v>
      </c>
      <c r="AC4745" s="1" t="s">
        <v>61</v>
      </c>
      <c r="AD4745" s="1" t="s">
        <v>42</v>
      </c>
      <c r="AE4745" s="1" t="s">
        <v>66</v>
      </c>
    </row>
    <row r="4746" spans="1:31" x14ac:dyDescent="0.25">
      <c r="A4746" s="1" t="s">
        <v>9632</v>
      </c>
      <c r="B4746" s="1" t="str">
        <f>IF(COUNTIF($A$2:A4746,A4746)&gt;1,"Duplicate","Unique")</f>
        <v>Unique</v>
      </c>
      <c r="C4746" s="1" t="s">
        <v>9633</v>
      </c>
      <c r="D4746" s="1" t="s">
        <v>572</v>
      </c>
      <c r="E4746" s="1" t="str">
        <f t="shared" si="519"/>
        <v>Submitted</v>
      </c>
      <c r="F4746" s="1" t="s">
        <v>47</v>
      </c>
      <c r="G4746" s="1">
        <v>46</v>
      </c>
      <c r="H4746" s="1" t="s">
        <v>24</v>
      </c>
      <c r="I4746" s="1" t="s">
        <v>25</v>
      </c>
      <c r="J4746" s="1" t="s">
        <v>26</v>
      </c>
      <c r="K4746" s="4">
        <v>2250171</v>
      </c>
      <c r="L4746" s="4" t="str">
        <f t="shared" si="520"/>
        <v>Submitted</v>
      </c>
      <c r="M4746" s="1">
        <v>332</v>
      </c>
      <c r="N4746" s="1" t="str">
        <f t="shared" si="521"/>
        <v>High_risk</v>
      </c>
      <c r="O4746" s="1" t="str">
        <f t="shared" si="522"/>
        <v>Excellent</v>
      </c>
      <c r="P4746" s="1" t="str">
        <f t="shared" si="523"/>
        <v>Submitted</v>
      </c>
      <c r="Q4746" s="1" t="str">
        <f t="shared" si="524"/>
        <v>Valid</v>
      </c>
      <c r="R4746" s="1" t="s">
        <v>27</v>
      </c>
      <c r="S4746" s="4">
        <v>4104599</v>
      </c>
      <c r="T4746" s="1">
        <v>14.33</v>
      </c>
      <c r="U4746" s="1">
        <v>12</v>
      </c>
      <c r="V4746" s="1">
        <v>342049.92</v>
      </c>
      <c r="W4746" s="4">
        <f t="shared" si="525"/>
        <v>4901968.9784454079</v>
      </c>
      <c r="X4746" s="1" t="s">
        <v>39</v>
      </c>
      <c r="Y4746" s="1" t="s">
        <v>40</v>
      </c>
      <c r="Z4746" s="8">
        <v>50208</v>
      </c>
      <c r="AA4746" s="8" t="str">
        <f>TEXT(Table2[[#This Row],[Application_Date]],"yyy")</f>
        <v>2037</v>
      </c>
      <c r="AB4746" s="8" t="str">
        <f>TEXT(Table2[[#This Row],[Application_Date]],"mmmm")</f>
        <v>June</v>
      </c>
      <c r="AC4746" s="1" t="s">
        <v>61</v>
      </c>
      <c r="AD4746" s="1" t="s">
        <v>42</v>
      </c>
      <c r="AE4746" s="1" t="s">
        <v>62</v>
      </c>
    </row>
    <row r="4747" spans="1:31" x14ac:dyDescent="0.25">
      <c r="A4747" s="1" t="s">
        <v>9634</v>
      </c>
      <c r="B4747" s="1" t="str">
        <f>IF(COUNTIF($A$2:A4747,A4747)&gt;1,"Duplicate","Unique")</f>
        <v>Unique</v>
      </c>
      <c r="C4747" s="1" t="s">
        <v>9635</v>
      </c>
      <c r="D4747" s="1" t="s">
        <v>314</v>
      </c>
      <c r="E4747" s="1" t="str">
        <f t="shared" si="519"/>
        <v>Submitted</v>
      </c>
      <c r="F4747" s="1" t="s">
        <v>35</v>
      </c>
      <c r="G4747" s="1">
        <v>56</v>
      </c>
      <c r="H4747" s="1" t="s">
        <v>24</v>
      </c>
      <c r="I4747" s="1" t="s">
        <v>48</v>
      </c>
      <c r="J4747" s="1" t="s">
        <v>26</v>
      </c>
      <c r="K4747" s="4">
        <v>521997</v>
      </c>
      <c r="L4747" s="4" t="str">
        <f t="shared" si="520"/>
        <v>Submitted</v>
      </c>
      <c r="M4747" s="1">
        <v>509</v>
      </c>
      <c r="N4747" s="1" t="str">
        <f t="shared" si="521"/>
        <v>High_risk</v>
      </c>
      <c r="O4747" s="1" t="str">
        <f t="shared" si="522"/>
        <v>Excellent</v>
      </c>
      <c r="P4747" s="1" t="str">
        <f t="shared" si="523"/>
        <v>Submitted</v>
      </c>
      <c r="Q4747" s="1" t="str">
        <f t="shared" si="524"/>
        <v>Valid</v>
      </c>
      <c r="R4747" s="1" t="s">
        <v>38</v>
      </c>
      <c r="S4747" s="4">
        <v>210160</v>
      </c>
      <c r="T4747" s="1">
        <v>7.74</v>
      </c>
      <c r="U4747" s="1">
        <v>36</v>
      </c>
      <c r="V4747" s="1">
        <v>5837.78</v>
      </c>
      <c r="W4747" s="4">
        <f t="shared" si="525"/>
        <v>135553.202239429</v>
      </c>
      <c r="X4747" s="1" t="s">
        <v>50</v>
      </c>
      <c r="Y4747" s="1" t="s">
        <v>51</v>
      </c>
      <c r="Z4747" s="8">
        <v>50209</v>
      </c>
      <c r="AA4747" s="8" t="str">
        <f>TEXT(Table2[[#This Row],[Application_Date]],"yyy")</f>
        <v>2037</v>
      </c>
      <c r="AB4747" s="8" t="str">
        <f>TEXT(Table2[[#This Row],[Application_Date]],"mmmm")</f>
        <v>June</v>
      </c>
      <c r="AC4747" s="1" t="s">
        <v>52</v>
      </c>
      <c r="AD4747" s="1" t="s">
        <v>30</v>
      </c>
      <c r="AE4747" s="1" t="s">
        <v>62</v>
      </c>
    </row>
    <row r="4748" spans="1:31" x14ac:dyDescent="0.25">
      <c r="A4748" s="1" t="s">
        <v>9636</v>
      </c>
      <c r="B4748" s="1" t="str">
        <f>IF(COUNTIF($A$2:A4748,A4748)&gt;1,"Duplicate","Unique")</f>
        <v>Unique</v>
      </c>
      <c r="C4748" s="1" t="s">
        <v>9637</v>
      </c>
      <c r="D4748" s="1" t="s">
        <v>177</v>
      </c>
      <c r="E4748" s="1" t="str">
        <f t="shared" si="519"/>
        <v>Submitted</v>
      </c>
      <c r="F4748" s="1" t="s">
        <v>47</v>
      </c>
      <c r="G4748" s="1">
        <v>26</v>
      </c>
      <c r="H4748" s="1" t="s">
        <v>36</v>
      </c>
      <c r="I4748" s="1" t="s">
        <v>48</v>
      </c>
      <c r="J4748" s="1" t="s">
        <v>70</v>
      </c>
      <c r="K4748" s="4">
        <v>814177</v>
      </c>
      <c r="L4748" s="4" t="str">
        <f t="shared" si="520"/>
        <v>Submitted</v>
      </c>
      <c r="M4748" s="1">
        <v>706</v>
      </c>
      <c r="N4748" s="1" t="str">
        <f t="shared" si="521"/>
        <v>low_risk</v>
      </c>
      <c r="O4748" s="1" t="str">
        <f t="shared" si="522"/>
        <v>Excellent</v>
      </c>
      <c r="P4748" s="1" t="str">
        <f t="shared" si="523"/>
        <v>Submitted</v>
      </c>
      <c r="Q4748" s="1" t="str">
        <f t="shared" si="524"/>
        <v>Valid</v>
      </c>
      <c r="R4748" s="1" t="s">
        <v>27</v>
      </c>
      <c r="S4748" s="4">
        <v>4355487</v>
      </c>
      <c r="T4748" s="1">
        <v>11.92</v>
      </c>
      <c r="U4748" s="1">
        <v>120</v>
      </c>
      <c r="V4748" s="1">
        <v>36295.72</v>
      </c>
      <c r="W4748" s="4">
        <f t="shared" si="525"/>
        <v>4326450.42</v>
      </c>
      <c r="X4748" s="1" t="s">
        <v>50</v>
      </c>
      <c r="Y4748" s="1" t="s">
        <v>51</v>
      </c>
      <c r="Z4748" s="8">
        <v>50210</v>
      </c>
      <c r="AA4748" s="8" t="str">
        <f>TEXT(Table2[[#This Row],[Application_Date]],"yyy")</f>
        <v>2037</v>
      </c>
      <c r="AB4748" s="8" t="str">
        <f>TEXT(Table2[[#This Row],[Application_Date]],"mmmm")</f>
        <v>June</v>
      </c>
      <c r="AC4748" s="1" t="s">
        <v>41</v>
      </c>
      <c r="AD4748" s="1" t="s">
        <v>30</v>
      </c>
      <c r="AE4748" s="1" t="s">
        <v>66</v>
      </c>
    </row>
    <row r="4749" spans="1:31" x14ac:dyDescent="0.25">
      <c r="A4749" s="1" t="s">
        <v>9638</v>
      </c>
      <c r="B4749" s="1" t="str">
        <f>IF(COUNTIF($A$2:A4749,A4749)&gt;1,"Duplicate","Unique")</f>
        <v>Unique</v>
      </c>
      <c r="C4749" s="1" t="s">
        <v>9639</v>
      </c>
      <c r="D4749" s="1" t="s">
        <v>58</v>
      </c>
      <c r="E4749" s="1" t="str">
        <f t="shared" si="519"/>
        <v>Submitted</v>
      </c>
      <c r="F4749" s="1" t="s">
        <v>47</v>
      </c>
      <c r="G4749" s="1">
        <v>30</v>
      </c>
      <c r="H4749" s="1" t="s">
        <v>24</v>
      </c>
      <c r="I4749" s="1" t="s">
        <v>48</v>
      </c>
      <c r="J4749" s="1" t="s">
        <v>37</v>
      </c>
      <c r="K4749" s="4">
        <v>2077480</v>
      </c>
      <c r="L4749" s="4" t="str">
        <f t="shared" si="520"/>
        <v>Submitted</v>
      </c>
      <c r="M4749" s="1">
        <v>397</v>
      </c>
      <c r="N4749" s="1" t="str">
        <f t="shared" si="521"/>
        <v>High_risk</v>
      </c>
      <c r="O4749" s="1" t="str">
        <f t="shared" si="522"/>
        <v>Excellent</v>
      </c>
      <c r="P4749" s="1" t="str">
        <f t="shared" si="523"/>
        <v>Submitted</v>
      </c>
      <c r="Q4749" s="1" t="str">
        <f t="shared" si="524"/>
        <v>Valid</v>
      </c>
      <c r="R4749" s="1" t="s">
        <v>70</v>
      </c>
      <c r="S4749" s="4">
        <v>3744572</v>
      </c>
      <c r="T4749" s="1">
        <v>7.1</v>
      </c>
      <c r="U4749" s="1">
        <v>60</v>
      </c>
      <c r="V4749" s="1">
        <v>62409.53</v>
      </c>
      <c r="W4749" s="4">
        <f t="shared" si="525"/>
        <v>2215538.4333350486</v>
      </c>
      <c r="X4749" s="1" t="s">
        <v>85</v>
      </c>
      <c r="Y4749" s="1" t="s">
        <v>86</v>
      </c>
      <c r="Z4749" s="8">
        <v>50211</v>
      </c>
      <c r="AA4749" s="8" t="str">
        <f>TEXT(Table2[[#This Row],[Application_Date]],"yyy")</f>
        <v>2037</v>
      </c>
      <c r="AB4749" s="8" t="str">
        <f>TEXT(Table2[[#This Row],[Application_Date]],"mmmm")</f>
        <v>June</v>
      </c>
      <c r="AC4749" s="1" t="s">
        <v>61</v>
      </c>
      <c r="AD4749" s="1" t="s">
        <v>42</v>
      </c>
      <c r="AE4749" s="1" t="s">
        <v>62</v>
      </c>
    </row>
    <row r="4750" spans="1:31" x14ac:dyDescent="0.25">
      <c r="A4750" s="1" t="s">
        <v>9640</v>
      </c>
      <c r="B4750" s="1" t="str">
        <f>IF(COUNTIF($A$2:A4750,A4750)&gt;1,"Duplicate","Unique")</f>
        <v>Unique</v>
      </c>
      <c r="C4750" s="1" t="s">
        <v>9641</v>
      </c>
      <c r="D4750" s="1" t="s">
        <v>157</v>
      </c>
      <c r="E4750" s="1" t="str">
        <f t="shared" si="519"/>
        <v>Submitted</v>
      </c>
      <c r="F4750" s="1" t="s">
        <v>47</v>
      </c>
      <c r="G4750" s="1">
        <v>36</v>
      </c>
      <c r="H4750" s="1" t="s">
        <v>36</v>
      </c>
      <c r="I4750" s="1" t="s">
        <v>25</v>
      </c>
      <c r="J4750" s="1" t="s">
        <v>49</v>
      </c>
      <c r="K4750" s="4">
        <v>-50000</v>
      </c>
      <c r="L4750" s="4" t="str">
        <f t="shared" si="520"/>
        <v>Submitted</v>
      </c>
      <c r="M4750" s="1">
        <v>412</v>
      </c>
      <c r="N4750" s="1" t="str">
        <f t="shared" si="521"/>
        <v>High_risk</v>
      </c>
      <c r="O4750" s="1" t="str">
        <f t="shared" si="522"/>
        <v>Excellent</v>
      </c>
      <c r="P4750" s="1" t="str">
        <f t="shared" si="523"/>
        <v>Submitted</v>
      </c>
      <c r="Q4750" s="1" t="str">
        <f t="shared" si="524"/>
        <v>Valid</v>
      </c>
      <c r="R4750" s="1" t="s">
        <v>6</v>
      </c>
      <c r="S4750" s="4">
        <v>2940193</v>
      </c>
      <c r="T4750" s="1">
        <v>17.7</v>
      </c>
      <c r="U4750" s="1">
        <v>12</v>
      </c>
      <c r="V4750" s="1">
        <v>245016.08</v>
      </c>
      <c r="W4750" s="4">
        <f t="shared" si="525"/>
        <v>4336866.7618594989</v>
      </c>
      <c r="X4750" s="1" t="s">
        <v>28</v>
      </c>
      <c r="Y4750" s="1" t="s">
        <v>29</v>
      </c>
      <c r="Z4750" s="8">
        <v>50212</v>
      </c>
      <c r="AA4750" s="8" t="str">
        <f>TEXT(Table2[[#This Row],[Application_Date]],"yyy")</f>
        <v>2037</v>
      </c>
      <c r="AB4750" s="8" t="str">
        <f>TEXT(Table2[[#This Row],[Application_Date]],"mmmm")</f>
        <v>June</v>
      </c>
      <c r="AC4750" s="1" t="s">
        <v>52</v>
      </c>
      <c r="AD4750" s="1" t="s">
        <v>42</v>
      </c>
      <c r="AE4750" s="1" t="s">
        <v>31</v>
      </c>
    </row>
    <row r="4751" spans="1:31" x14ac:dyDescent="0.25">
      <c r="A4751" s="1" t="s">
        <v>9642</v>
      </c>
      <c r="B4751" s="1" t="str">
        <f>IF(COUNTIF($A$2:A4751,A4751)&gt;1,"Duplicate","Unique")</f>
        <v>Unique</v>
      </c>
      <c r="C4751" s="1" t="s">
        <v>9643</v>
      </c>
      <c r="D4751" s="1" t="s">
        <v>373</v>
      </c>
      <c r="E4751" s="1" t="str">
        <f t="shared" si="519"/>
        <v>Submitted</v>
      </c>
      <c r="F4751" s="1" t="s">
        <v>47</v>
      </c>
      <c r="G4751" s="1">
        <v>39</v>
      </c>
      <c r="H4751" s="1" t="s">
        <v>36</v>
      </c>
      <c r="I4751" s="1" t="s">
        <v>25</v>
      </c>
      <c r="J4751" s="1" t="s">
        <v>26</v>
      </c>
      <c r="K4751" s="4">
        <v>1018602</v>
      </c>
      <c r="L4751" s="4" t="str">
        <f t="shared" si="520"/>
        <v>Submitted</v>
      </c>
      <c r="M4751" s="1">
        <v>485</v>
      </c>
      <c r="N4751" s="1" t="str">
        <f t="shared" si="521"/>
        <v>High_risk</v>
      </c>
      <c r="O4751" s="1" t="str">
        <f t="shared" si="522"/>
        <v>Excellent</v>
      </c>
      <c r="P4751" s="1" t="str">
        <f t="shared" si="523"/>
        <v>Submitted</v>
      </c>
      <c r="Q4751" s="1" t="str">
        <f t="shared" si="524"/>
        <v>Valid</v>
      </c>
      <c r="R4751" s="1" t="s">
        <v>27</v>
      </c>
      <c r="S4751" s="4">
        <v>247504</v>
      </c>
      <c r="T4751" s="1">
        <v>7.29</v>
      </c>
      <c r="U4751" s="1">
        <v>120</v>
      </c>
      <c r="V4751" s="1">
        <v>2062.5300000000002</v>
      </c>
      <c r="W4751" s="4">
        <f t="shared" si="525"/>
        <v>150358.68000000002</v>
      </c>
      <c r="X4751" s="1" t="s">
        <v>85</v>
      </c>
      <c r="Y4751" s="1" t="s">
        <v>86</v>
      </c>
      <c r="Z4751" s="8">
        <v>50213</v>
      </c>
      <c r="AA4751" s="8" t="str">
        <f>TEXT(Table2[[#This Row],[Application_Date]],"yyy")</f>
        <v>2037</v>
      </c>
      <c r="AB4751" s="8" t="str">
        <f>TEXT(Table2[[#This Row],[Application_Date]],"mmmm")</f>
        <v>June</v>
      </c>
      <c r="AC4751" s="1" t="s">
        <v>61</v>
      </c>
      <c r="AD4751" s="1" t="s">
        <v>30</v>
      </c>
      <c r="AE4751" s="1" t="s">
        <v>62</v>
      </c>
    </row>
    <row r="4752" spans="1:31" x14ac:dyDescent="0.25">
      <c r="A4752" s="1" t="s">
        <v>9644</v>
      </c>
      <c r="B4752" s="1" t="str">
        <f>IF(COUNTIF($A$2:A4752,A4752)&gt;1,"Duplicate","Unique")</f>
        <v>Unique</v>
      </c>
      <c r="C4752" s="1" t="s">
        <v>9645</v>
      </c>
      <c r="D4752" s="1" t="s">
        <v>296</v>
      </c>
      <c r="E4752" s="1" t="str">
        <f t="shared" si="519"/>
        <v>Submitted</v>
      </c>
      <c r="F4752" s="1" t="s">
        <v>47</v>
      </c>
      <c r="G4752" s="1">
        <v>32</v>
      </c>
      <c r="H4752" s="1" t="s">
        <v>36</v>
      </c>
      <c r="I4752" s="1" t="s">
        <v>48</v>
      </c>
      <c r="J4752" s="1" t="s">
        <v>49</v>
      </c>
      <c r="K4752" s="4">
        <v>2469434</v>
      </c>
      <c r="L4752" s="4" t="str">
        <f t="shared" si="520"/>
        <v>Submitted</v>
      </c>
      <c r="M4752" s="1">
        <v>854</v>
      </c>
      <c r="N4752" s="1" t="str">
        <f t="shared" si="521"/>
        <v>medium_risk</v>
      </c>
      <c r="O4752" s="1" t="str">
        <f t="shared" si="522"/>
        <v>Excellent</v>
      </c>
      <c r="P4752" s="1" t="str">
        <f t="shared" si="523"/>
        <v>Submitted</v>
      </c>
      <c r="Q4752" s="1" t="str">
        <f t="shared" si="524"/>
        <v>Valid</v>
      </c>
      <c r="R4752" s="1" t="s">
        <v>27</v>
      </c>
      <c r="S4752" s="4">
        <v>2699861</v>
      </c>
      <c r="T4752" s="1">
        <v>15.18</v>
      </c>
      <c r="U4752" s="1">
        <v>180</v>
      </c>
      <c r="V4752" s="1">
        <v>14999.23</v>
      </c>
      <c r="W4752" s="4">
        <f t="shared" si="525"/>
        <v>3415324.1649999996</v>
      </c>
      <c r="X4752" s="1" t="s">
        <v>95</v>
      </c>
      <c r="Y4752" s="1" t="s">
        <v>96</v>
      </c>
      <c r="Z4752" s="8">
        <v>50214</v>
      </c>
      <c r="AA4752" s="8" t="str">
        <f>TEXT(Table2[[#This Row],[Application_Date]],"yyy")</f>
        <v>2037</v>
      </c>
      <c r="AB4752" s="8" t="str">
        <f>TEXT(Table2[[#This Row],[Application_Date]],"mmmm")</f>
        <v>June</v>
      </c>
      <c r="AC4752" s="1" t="s">
        <v>41</v>
      </c>
      <c r="AD4752" s="1" t="s">
        <v>30</v>
      </c>
      <c r="AE4752" s="1" t="s">
        <v>43</v>
      </c>
    </row>
    <row r="4753" spans="1:31" x14ac:dyDescent="0.25">
      <c r="A4753" s="1" t="s">
        <v>9646</v>
      </c>
      <c r="B4753" s="1" t="str">
        <f>IF(COUNTIF($A$2:A4753,A4753)&gt;1,"Duplicate","Unique")</f>
        <v>Unique</v>
      </c>
      <c r="C4753" s="1" t="s">
        <v>9647</v>
      </c>
      <c r="D4753" s="1" t="s">
        <v>169</v>
      </c>
      <c r="E4753" s="1" t="str">
        <f t="shared" si="519"/>
        <v>Submitted</v>
      </c>
      <c r="F4753" s="1" t="s">
        <v>35</v>
      </c>
      <c r="G4753" s="1">
        <v>33</v>
      </c>
      <c r="H4753" s="1" t="s">
        <v>36</v>
      </c>
      <c r="I4753" s="1" t="s">
        <v>48</v>
      </c>
      <c r="J4753" s="1" t="s">
        <v>37</v>
      </c>
      <c r="K4753" s="4">
        <v>2096390</v>
      </c>
      <c r="L4753" s="4" t="str">
        <f t="shared" si="520"/>
        <v>Submitted</v>
      </c>
      <c r="M4753" s="1">
        <v>531</v>
      </c>
      <c r="N4753" s="1" t="str">
        <f t="shared" si="521"/>
        <v>High_risk</v>
      </c>
      <c r="O4753" s="1" t="str">
        <f t="shared" si="522"/>
        <v>Excellent</v>
      </c>
      <c r="P4753" s="1" t="str">
        <f t="shared" si="523"/>
        <v>Submitted</v>
      </c>
      <c r="Q4753" s="1" t="str">
        <f t="shared" si="524"/>
        <v>Valid</v>
      </c>
      <c r="R4753" s="1" t="s">
        <v>70</v>
      </c>
      <c r="S4753" s="4">
        <v>1670871</v>
      </c>
      <c r="T4753" s="1">
        <v>12.37</v>
      </c>
      <c r="U4753" s="1">
        <v>180</v>
      </c>
      <c r="V4753" s="1">
        <v>9282.6200000000008</v>
      </c>
      <c r="W4753" s="4">
        <f t="shared" si="525"/>
        <v>1722389.5225</v>
      </c>
      <c r="X4753" s="1" t="s">
        <v>1287</v>
      </c>
      <c r="Y4753" s="1" t="s">
        <v>106</v>
      </c>
      <c r="Z4753" s="8">
        <v>50215</v>
      </c>
      <c r="AA4753" s="8" t="str">
        <f>TEXT(Table2[[#This Row],[Application_Date]],"yyy")</f>
        <v>2037</v>
      </c>
      <c r="AB4753" s="8" t="str">
        <f>TEXT(Table2[[#This Row],[Application_Date]],"mmmm")</f>
        <v>June</v>
      </c>
      <c r="AC4753" s="1" t="s">
        <v>61</v>
      </c>
      <c r="AD4753" s="1" t="s">
        <v>30</v>
      </c>
      <c r="AE4753" s="1" t="s">
        <v>31</v>
      </c>
    </row>
    <row r="4754" spans="1:31" x14ac:dyDescent="0.25">
      <c r="A4754" s="1" t="s">
        <v>9648</v>
      </c>
      <c r="B4754" s="1" t="str">
        <f>IF(COUNTIF($A$2:A4754,A4754)&gt;1,"Duplicate","Unique")</f>
        <v>Unique</v>
      </c>
      <c r="C4754" s="1" t="s">
        <v>9649</v>
      </c>
      <c r="D4754" s="1" t="s">
        <v>392</v>
      </c>
      <c r="E4754" s="1" t="str">
        <f t="shared" si="519"/>
        <v>Submitted</v>
      </c>
      <c r="F4754" s="1" t="s">
        <v>47</v>
      </c>
      <c r="G4754" s="1">
        <v>21</v>
      </c>
      <c r="H4754" s="1" t="s">
        <v>36</v>
      </c>
      <c r="I4754" s="1" t="s">
        <v>48</v>
      </c>
      <c r="J4754" s="1" t="s">
        <v>70</v>
      </c>
      <c r="K4754" s="4">
        <v>300441</v>
      </c>
      <c r="L4754" s="4" t="str">
        <f t="shared" si="520"/>
        <v>Submitted</v>
      </c>
      <c r="M4754" s="1">
        <v>616</v>
      </c>
      <c r="N4754" s="1" t="str">
        <f t="shared" si="521"/>
        <v>low_risk</v>
      </c>
      <c r="O4754" s="1" t="str">
        <f t="shared" si="522"/>
        <v>Excellent</v>
      </c>
      <c r="P4754" s="1" t="str">
        <f t="shared" si="523"/>
        <v>Submitted</v>
      </c>
      <c r="Q4754" s="1" t="str">
        <f t="shared" si="524"/>
        <v>Valid</v>
      </c>
      <c r="R4754" s="1" t="s">
        <v>6</v>
      </c>
      <c r="S4754" s="4">
        <v>4438650</v>
      </c>
      <c r="T4754" s="1">
        <v>12.05</v>
      </c>
      <c r="U4754" s="1">
        <v>12</v>
      </c>
      <c r="V4754" s="1">
        <v>369887.5</v>
      </c>
      <c r="W4754" s="4">
        <f t="shared" si="525"/>
        <v>4458205.9583833357</v>
      </c>
      <c r="X4754" s="1" t="s">
        <v>28</v>
      </c>
      <c r="Y4754" s="1" t="s">
        <v>29</v>
      </c>
      <c r="Z4754" s="8">
        <v>50216</v>
      </c>
      <c r="AA4754" s="8" t="str">
        <f>TEXT(Table2[[#This Row],[Application_Date]],"yyy")</f>
        <v>2037</v>
      </c>
      <c r="AB4754" s="8" t="str">
        <f>TEXT(Table2[[#This Row],[Application_Date]],"mmmm")</f>
        <v>June</v>
      </c>
      <c r="AC4754" s="1" t="s">
        <v>52</v>
      </c>
      <c r="AD4754" s="1" t="s">
        <v>42</v>
      </c>
      <c r="AE4754" s="1" t="s">
        <v>66</v>
      </c>
    </row>
    <row r="4755" spans="1:31" x14ac:dyDescent="0.25">
      <c r="A4755" s="1" t="s">
        <v>9650</v>
      </c>
      <c r="B4755" s="1" t="str">
        <f>IF(COUNTIF($A$2:A4755,A4755)&gt;1,"Duplicate","Unique")</f>
        <v>Unique</v>
      </c>
      <c r="C4755" s="1" t="s">
        <v>9651</v>
      </c>
      <c r="D4755" s="1" t="s">
        <v>112</v>
      </c>
      <c r="E4755" s="1" t="str">
        <f t="shared" si="519"/>
        <v>Submitted</v>
      </c>
      <c r="F4755" s="1" t="s">
        <v>35</v>
      </c>
      <c r="G4755" s="1">
        <v>50</v>
      </c>
      <c r="H4755" s="1" t="s">
        <v>24</v>
      </c>
      <c r="I4755" s="1" t="s">
        <v>25</v>
      </c>
      <c r="J4755" s="1" t="s">
        <v>37</v>
      </c>
      <c r="K4755" s="4">
        <v>996752</v>
      </c>
      <c r="L4755" s="4" t="str">
        <f t="shared" si="520"/>
        <v>Submitted</v>
      </c>
      <c r="M4755" s="1">
        <v>398</v>
      </c>
      <c r="N4755" s="1" t="str">
        <f t="shared" si="521"/>
        <v>High_risk</v>
      </c>
      <c r="O4755" s="1" t="str">
        <f t="shared" si="522"/>
        <v>Excellent</v>
      </c>
      <c r="P4755" s="1" t="str">
        <f t="shared" si="523"/>
        <v>Submitted</v>
      </c>
      <c r="Q4755" s="1" t="str">
        <f t="shared" si="524"/>
        <v>Valid</v>
      </c>
      <c r="R4755" s="1" t="s">
        <v>82</v>
      </c>
      <c r="S4755" s="4">
        <v>4153993</v>
      </c>
      <c r="T4755" s="1">
        <v>15.15</v>
      </c>
      <c r="U4755" s="1">
        <v>120</v>
      </c>
      <c r="V4755" s="1">
        <v>34616.61</v>
      </c>
      <c r="W4755" s="4">
        <f t="shared" si="525"/>
        <v>5244416.1624999996</v>
      </c>
      <c r="X4755" s="1" t="s">
        <v>85</v>
      </c>
      <c r="Y4755" s="1" t="s">
        <v>86</v>
      </c>
      <c r="Z4755" s="8">
        <v>50217</v>
      </c>
      <c r="AA4755" s="8" t="str">
        <f>TEXT(Table2[[#This Row],[Application_Date]],"yyy")</f>
        <v>2037</v>
      </c>
      <c r="AB4755" s="8" t="str">
        <f>TEXT(Table2[[#This Row],[Application_Date]],"mmmm")</f>
        <v>June</v>
      </c>
      <c r="AC4755" s="1" t="s">
        <v>61</v>
      </c>
      <c r="AD4755" s="1" t="s">
        <v>42</v>
      </c>
      <c r="AE4755" s="1" t="s">
        <v>43</v>
      </c>
    </row>
    <row r="4756" spans="1:31" x14ac:dyDescent="0.25">
      <c r="A4756" s="1" t="s">
        <v>9652</v>
      </c>
      <c r="B4756" s="1" t="str">
        <f>IF(COUNTIF($A$2:A4756,A4756)&gt;1,"Duplicate","Unique")</f>
        <v>Unique</v>
      </c>
      <c r="C4756" s="1" t="s">
        <v>9653</v>
      </c>
      <c r="D4756" s="1" t="s">
        <v>270</v>
      </c>
      <c r="E4756" s="1" t="str">
        <f t="shared" si="519"/>
        <v>Submitted</v>
      </c>
      <c r="F4756" s="1" t="s">
        <v>35</v>
      </c>
      <c r="G4756" s="1">
        <v>62</v>
      </c>
      <c r="H4756" s="1" t="s">
        <v>24</v>
      </c>
      <c r="I4756" s="1" t="s">
        <v>25</v>
      </c>
      <c r="J4756" s="1" t="s">
        <v>70</v>
      </c>
      <c r="K4756" s="4">
        <v>0</v>
      </c>
      <c r="L4756" s="4" t="str">
        <f t="shared" si="520"/>
        <v>Submitted</v>
      </c>
      <c r="M4756" s="1">
        <v>742</v>
      </c>
      <c r="N4756" s="1" t="str">
        <f t="shared" si="521"/>
        <v>low_risk</v>
      </c>
      <c r="O4756" s="1" t="str">
        <f t="shared" si="522"/>
        <v>Excellent</v>
      </c>
      <c r="P4756" s="1" t="str">
        <f t="shared" si="523"/>
        <v>Submitted</v>
      </c>
      <c r="Q4756" s="1" t="str">
        <f t="shared" si="524"/>
        <v>Valid</v>
      </c>
      <c r="R4756" s="1" t="s">
        <v>6</v>
      </c>
      <c r="S4756" s="4">
        <v>4082704</v>
      </c>
      <c r="T4756" s="1">
        <v>16.84</v>
      </c>
      <c r="U4756" s="1">
        <v>12</v>
      </c>
      <c r="V4756" s="1">
        <v>340225.33</v>
      </c>
      <c r="W4756" s="4">
        <f t="shared" si="525"/>
        <v>5729548.9084961284</v>
      </c>
      <c r="X4756" s="1" t="s">
        <v>28</v>
      </c>
      <c r="Y4756" s="1" t="s">
        <v>29</v>
      </c>
      <c r="Z4756" s="8">
        <v>50218</v>
      </c>
      <c r="AA4756" s="8" t="str">
        <f>TEXT(Table2[[#This Row],[Application_Date]],"yyy")</f>
        <v>2037</v>
      </c>
      <c r="AB4756" s="8" t="str">
        <f>TEXT(Table2[[#This Row],[Application_Date]],"mmmm")</f>
        <v>June</v>
      </c>
      <c r="AC4756" s="1" t="s">
        <v>61</v>
      </c>
      <c r="AD4756" s="1" t="s">
        <v>42</v>
      </c>
      <c r="AE4756" s="1" t="s">
        <v>66</v>
      </c>
    </row>
    <row r="4757" spans="1:31" x14ac:dyDescent="0.25">
      <c r="A4757" s="1" t="s">
        <v>9654</v>
      </c>
      <c r="B4757" s="1" t="str">
        <f>IF(COUNTIF($A$2:A4757,A4757)&gt;1,"Duplicate","Unique")</f>
        <v>Unique</v>
      </c>
      <c r="C4757" s="1" t="s">
        <v>9655</v>
      </c>
      <c r="D4757" s="1" t="s">
        <v>166</v>
      </c>
      <c r="E4757" s="1" t="str">
        <f t="shared" si="519"/>
        <v>Submitted</v>
      </c>
      <c r="F4757" s="1" t="s">
        <v>35</v>
      </c>
      <c r="G4757" s="1">
        <v>27</v>
      </c>
      <c r="H4757" s="1" t="s">
        <v>36</v>
      </c>
      <c r="I4757" s="1" t="s">
        <v>25</v>
      </c>
      <c r="J4757" s="1" t="s">
        <v>49</v>
      </c>
      <c r="K4757" s="4">
        <v>1416547</v>
      </c>
      <c r="L4757" s="4" t="str">
        <f t="shared" si="520"/>
        <v>Submitted</v>
      </c>
      <c r="M4757" s="1">
        <v>859</v>
      </c>
      <c r="N4757" s="1" t="str">
        <f t="shared" si="521"/>
        <v>medium_risk</v>
      </c>
      <c r="O4757" s="1" t="str">
        <f t="shared" si="522"/>
        <v>Excellent</v>
      </c>
      <c r="P4757" s="1" t="str">
        <f t="shared" si="523"/>
        <v>Submitted</v>
      </c>
      <c r="Q4757" s="1" t="str">
        <f t="shared" si="524"/>
        <v>Valid</v>
      </c>
      <c r="R4757" s="1" t="s">
        <v>38</v>
      </c>
      <c r="S4757" s="4">
        <v>2130474</v>
      </c>
      <c r="T4757" s="1">
        <v>13.49</v>
      </c>
      <c r="U4757" s="1">
        <v>120</v>
      </c>
      <c r="V4757" s="1">
        <v>17753.95</v>
      </c>
      <c r="W4757" s="4">
        <f t="shared" si="525"/>
        <v>2395007.855</v>
      </c>
      <c r="X4757" s="1" t="s">
        <v>59</v>
      </c>
      <c r="Y4757" s="1" t="s">
        <v>60</v>
      </c>
      <c r="Z4757" s="8">
        <v>50219</v>
      </c>
      <c r="AA4757" s="8" t="str">
        <f>TEXT(Table2[[#This Row],[Application_Date]],"yyy")</f>
        <v>2037</v>
      </c>
      <c r="AB4757" s="8" t="str">
        <f>TEXT(Table2[[#This Row],[Application_Date]],"mmmm")</f>
        <v>June</v>
      </c>
      <c r="AC4757" s="1" t="s">
        <v>61</v>
      </c>
      <c r="AD4757" s="1" t="s">
        <v>42</v>
      </c>
      <c r="AE4757" s="1" t="s">
        <v>62</v>
      </c>
    </row>
    <row r="4758" spans="1:31" x14ac:dyDescent="0.25">
      <c r="A4758" s="1" t="s">
        <v>9656</v>
      </c>
      <c r="B4758" s="1" t="str">
        <f>IF(COUNTIF($A$2:A4758,A4758)&gt;1,"Duplicate","Unique")</f>
        <v>Unique</v>
      </c>
      <c r="C4758" s="1" t="s">
        <v>9657</v>
      </c>
      <c r="D4758" s="1" t="s">
        <v>572</v>
      </c>
      <c r="E4758" s="1" t="str">
        <f t="shared" si="519"/>
        <v>Submitted</v>
      </c>
      <c r="F4758" s="1" t="s">
        <v>47</v>
      </c>
      <c r="G4758" s="1">
        <v>37</v>
      </c>
      <c r="H4758" s="1" t="s">
        <v>36</v>
      </c>
      <c r="I4758" s="1" t="s">
        <v>48</v>
      </c>
      <c r="J4758" s="1" t="s">
        <v>37</v>
      </c>
      <c r="K4758" s="4">
        <v>1692246</v>
      </c>
      <c r="L4758" s="4" t="str">
        <f t="shared" si="520"/>
        <v>Submitted</v>
      </c>
      <c r="M4758" s="1">
        <v>690</v>
      </c>
      <c r="N4758" s="1" t="str">
        <f t="shared" si="521"/>
        <v>low_risk</v>
      </c>
      <c r="O4758" s="1" t="str">
        <f t="shared" si="522"/>
        <v>Excellent</v>
      </c>
      <c r="P4758" s="1" t="str">
        <f t="shared" si="523"/>
        <v>Submitted</v>
      </c>
      <c r="Q4758" s="1" t="str">
        <f t="shared" si="524"/>
        <v>Valid</v>
      </c>
      <c r="R4758" s="1" t="s">
        <v>27</v>
      </c>
      <c r="S4758" s="4">
        <v>2136745</v>
      </c>
      <c r="T4758" s="1">
        <v>9.26</v>
      </c>
      <c r="U4758" s="1">
        <v>60</v>
      </c>
      <c r="V4758" s="1">
        <v>35612.42</v>
      </c>
      <c r="W4758" s="4">
        <f t="shared" si="525"/>
        <v>1648854.8916666687</v>
      </c>
      <c r="X4758" s="1" t="s">
        <v>95</v>
      </c>
      <c r="Y4758" s="1" t="s">
        <v>96</v>
      </c>
      <c r="Z4758" s="8">
        <v>50220</v>
      </c>
      <c r="AA4758" s="8" t="str">
        <f>TEXT(Table2[[#This Row],[Application_Date]],"yyy")</f>
        <v>2037</v>
      </c>
      <c r="AB4758" s="8" t="str">
        <f>TEXT(Table2[[#This Row],[Application_Date]],"mmmm")</f>
        <v>June</v>
      </c>
      <c r="AC4758" s="1" t="s">
        <v>41</v>
      </c>
      <c r="AD4758" s="1" t="s">
        <v>42</v>
      </c>
      <c r="AE4758" s="1" t="s">
        <v>43</v>
      </c>
    </row>
    <row r="4759" spans="1:31" x14ac:dyDescent="0.25">
      <c r="A4759" s="1" t="s">
        <v>9658</v>
      </c>
      <c r="B4759" s="1" t="str">
        <f>IF(COUNTIF($A$2:A4759,A4759)&gt;1,"Duplicate","Unique")</f>
        <v>Unique</v>
      </c>
      <c r="C4759" s="1" t="s">
        <v>9659</v>
      </c>
      <c r="D4759" s="1" t="s">
        <v>333</v>
      </c>
      <c r="E4759" s="1" t="str">
        <f t="shared" si="519"/>
        <v>Submitted</v>
      </c>
      <c r="F4759" s="1" t="s">
        <v>47</v>
      </c>
      <c r="G4759" s="1">
        <v>53</v>
      </c>
      <c r="H4759" s="1" t="s">
        <v>24</v>
      </c>
      <c r="I4759" s="1" t="s">
        <v>48</v>
      </c>
      <c r="J4759" s="1" t="s">
        <v>26</v>
      </c>
      <c r="K4759" s="4">
        <v>1517895</v>
      </c>
      <c r="L4759" s="4" t="str">
        <f t="shared" si="520"/>
        <v>Submitted</v>
      </c>
      <c r="M4759" s="1">
        <v>672</v>
      </c>
      <c r="N4759" s="1" t="str">
        <f t="shared" si="521"/>
        <v>low_risk</v>
      </c>
      <c r="O4759" s="1" t="str">
        <f t="shared" si="522"/>
        <v>Excellent</v>
      </c>
      <c r="P4759" s="1" t="str">
        <f t="shared" si="523"/>
        <v>Submitted</v>
      </c>
      <c r="Q4759" s="1" t="str">
        <f t="shared" si="524"/>
        <v>Valid</v>
      </c>
      <c r="R4759" s="1" t="s">
        <v>70</v>
      </c>
      <c r="S4759" s="4">
        <v>433341</v>
      </c>
      <c r="T4759" s="1">
        <v>12.46</v>
      </c>
      <c r="U4759" s="1">
        <v>60</v>
      </c>
      <c r="V4759" s="1">
        <v>7222.35</v>
      </c>
      <c r="W4759" s="4">
        <f t="shared" si="525"/>
        <v>449952.40499999997</v>
      </c>
      <c r="X4759" s="1" t="s">
        <v>1287</v>
      </c>
      <c r="Y4759" s="1" t="s">
        <v>106</v>
      </c>
      <c r="Z4759" s="8">
        <v>50221</v>
      </c>
      <c r="AA4759" s="8" t="str">
        <f>TEXT(Table2[[#This Row],[Application_Date]],"yyy")</f>
        <v>2037</v>
      </c>
      <c r="AB4759" s="8" t="str">
        <f>TEXT(Table2[[#This Row],[Application_Date]],"mmmm")</f>
        <v>June</v>
      </c>
      <c r="AC4759" s="1" t="s">
        <v>61</v>
      </c>
      <c r="AD4759" s="1" t="s">
        <v>42</v>
      </c>
      <c r="AE4759" s="1" t="s">
        <v>43</v>
      </c>
    </row>
    <row r="4760" spans="1:31" x14ac:dyDescent="0.25">
      <c r="A4760" s="1" t="s">
        <v>9660</v>
      </c>
      <c r="B4760" s="1" t="str">
        <f>IF(COUNTIF($A$2:A4760,A4760)&gt;1,"Duplicate","Unique")</f>
        <v>Unique</v>
      </c>
      <c r="C4760" s="1" t="s">
        <v>9661</v>
      </c>
      <c r="D4760" s="1" t="s">
        <v>136</v>
      </c>
      <c r="E4760" s="1" t="str">
        <f t="shared" si="519"/>
        <v>Submitted</v>
      </c>
      <c r="F4760" s="1" t="s">
        <v>35</v>
      </c>
      <c r="G4760" s="1">
        <v>23</v>
      </c>
      <c r="H4760" s="1" t="s">
        <v>24</v>
      </c>
      <c r="I4760" s="1" t="s">
        <v>48</v>
      </c>
      <c r="J4760" s="1" t="s">
        <v>26</v>
      </c>
      <c r="K4760" s="4">
        <v>2049263</v>
      </c>
      <c r="L4760" s="4" t="str">
        <f t="shared" si="520"/>
        <v>Submitted</v>
      </c>
      <c r="M4760" s="1">
        <v>734</v>
      </c>
      <c r="N4760" s="1" t="str">
        <f t="shared" si="521"/>
        <v>low_risk</v>
      </c>
      <c r="O4760" s="1" t="str">
        <f t="shared" si="522"/>
        <v>Excellent</v>
      </c>
      <c r="P4760" s="1" t="str">
        <f t="shared" si="523"/>
        <v>Submitted</v>
      </c>
      <c r="Q4760" s="1" t="str">
        <f t="shared" si="524"/>
        <v>Valid</v>
      </c>
      <c r="R4760" s="1" t="s">
        <v>82</v>
      </c>
      <c r="S4760" s="4">
        <v>4188177</v>
      </c>
      <c r="T4760" s="1">
        <v>14.7</v>
      </c>
      <c r="U4760" s="1">
        <v>12</v>
      </c>
      <c r="V4760" s="1">
        <v>349014.75</v>
      </c>
      <c r="W4760" s="4">
        <f t="shared" si="525"/>
        <v>5130865.3471893398</v>
      </c>
      <c r="X4760" s="1" t="s">
        <v>59</v>
      </c>
      <c r="Y4760" s="1" t="s">
        <v>60</v>
      </c>
      <c r="Z4760" s="8">
        <v>50222</v>
      </c>
      <c r="AA4760" s="8" t="str">
        <f>TEXT(Table2[[#This Row],[Application_Date]],"yyy")</f>
        <v>2037</v>
      </c>
      <c r="AB4760" s="8" t="str">
        <f>TEXT(Table2[[#This Row],[Application_Date]],"mmmm")</f>
        <v>July</v>
      </c>
      <c r="AC4760" s="1" t="s">
        <v>61</v>
      </c>
      <c r="AD4760" s="1" t="s">
        <v>30</v>
      </c>
      <c r="AE4760" s="1" t="s">
        <v>31</v>
      </c>
    </row>
    <row r="4761" spans="1:31" x14ac:dyDescent="0.25">
      <c r="A4761" s="1" t="s">
        <v>9662</v>
      </c>
      <c r="B4761" s="1" t="str">
        <f>IF(COUNTIF($A$2:A4761,A4761)&gt;1,"Duplicate","Unique")</f>
        <v>Unique</v>
      </c>
      <c r="C4761" s="1" t="s">
        <v>9663</v>
      </c>
      <c r="D4761" s="1" t="s">
        <v>183</v>
      </c>
      <c r="E4761" s="1" t="str">
        <f t="shared" si="519"/>
        <v>Submitted</v>
      </c>
      <c r="F4761" s="1" t="s">
        <v>35</v>
      </c>
      <c r="G4761" s="1">
        <v>20</v>
      </c>
      <c r="H4761" s="1" t="s">
        <v>24</v>
      </c>
      <c r="I4761" s="1" t="s">
        <v>25</v>
      </c>
      <c r="J4761" s="1" t="s">
        <v>49</v>
      </c>
      <c r="K4761" s="4">
        <v>1799365</v>
      </c>
      <c r="L4761" s="4" t="str">
        <f t="shared" si="520"/>
        <v>Submitted</v>
      </c>
      <c r="M4761" s="1">
        <v>521</v>
      </c>
      <c r="N4761" s="1" t="str">
        <f t="shared" si="521"/>
        <v>High_risk</v>
      </c>
      <c r="O4761" s="1" t="str">
        <f t="shared" si="522"/>
        <v>Excellent</v>
      </c>
      <c r="P4761" s="1" t="str">
        <f t="shared" si="523"/>
        <v>Submitted</v>
      </c>
      <c r="Q4761" s="1" t="str">
        <f t="shared" si="524"/>
        <v>Valid</v>
      </c>
      <c r="R4761" s="1" t="s">
        <v>82</v>
      </c>
      <c r="S4761" s="4">
        <v>112654</v>
      </c>
      <c r="T4761" s="1">
        <v>10.86</v>
      </c>
      <c r="U4761" s="1">
        <v>36</v>
      </c>
      <c r="V4761" s="1">
        <v>3129.28</v>
      </c>
      <c r="W4761" s="4">
        <f t="shared" si="525"/>
        <v>101951.87000855412</v>
      </c>
      <c r="X4761" s="1" t="s">
        <v>39</v>
      </c>
      <c r="Y4761" s="1" t="s">
        <v>40</v>
      </c>
      <c r="Z4761" s="8">
        <v>50223</v>
      </c>
      <c r="AA4761" s="8" t="str">
        <f>TEXT(Table2[[#This Row],[Application_Date]],"yyy")</f>
        <v>2037</v>
      </c>
      <c r="AB4761" s="8" t="str">
        <f>TEXT(Table2[[#This Row],[Application_Date]],"mmmm")</f>
        <v>July</v>
      </c>
      <c r="AC4761" s="1" t="s">
        <v>61</v>
      </c>
      <c r="AD4761" s="1" t="s">
        <v>42</v>
      </c>
      <c r="AE4761" s="1" t="s">
        <v>31</v>
      </c>
    </row>
    <row r="4762" spans="1:31" x14ac:dyDescent="0.25">
      <c r="A4762" s="1" t="s">
        <v>9664</v>
      </c>
      <c r="B4762" s="1" t="str">
        <f>IF(COUNTIF($A$2:A4762,A4762)&gt;1,"Duplicate","Unique")</f>
        <v>Unique</v>
      </c>
      <c r="C4762" s="1" t="s">
        <v>9665</v>
      </c>
      <c r="D4762" s="1" t="s">
        <v>180</v>
      </c>
      <c r="E4762" s="1" t="str">
        <f t="shared" si="519"/>
        <v>Submitted</v>
      </c>
      <c r="F4762" s="1" t="s">
        <v>35</v>
      </c>
      <c r="G4762" s="1">
        <v>50</v>
      </c>
      <c r="H4762" s="1" t="s">
        <v>36</v>
      </c>
      <c r="I4762" s="1" t="s">
        <v>25</v>
      </c>
      <c r="J4762" s="1" t="s">
        <v>70</v>
      </c>
      <c r="K4762" s="4">
        <v>1546653</v>
      </c>
      <c r="L4762" s="4" t="str">
        <f t="shared" si="520"/>
        <v>Submitted</v>
      </c>
      <c r="M4762" s="1">
        <v>898</v>
      </c>
      <c r="N4762" s="1" t="str">
        <f t="shared" si="521"/>
        <v>medium_risk</v>
      </c>
      <c r="O4762" s="1" t="str">
        <f t="shared" si="522"/>
        <v>Excellent</v>
      </c>
      <c r="P4762" s="1" t="str">
        <f t="shared" si="523"/>
        <v>Submitted</v>
      </c>
      <c r="Q4762" s="1" t="str">
        <f t="shared" si="524"/>
        <v>Valid</v>
      </c>
      <c r="R4762" s="1" t="s">
        <v>6</v>
      </c>
      <c r="S4762" s="4">
        <v>4692153</v>
      </c>
      <c r="T4762" s="1">
        <v>7.24</v>
      </c>
      <c r="U4762" s="1">
        <v>60</v>
      </c>
      <c r="V4762" s="1">
        <v>78202.55</v>
      </c>
      <c r="W4762" s="4">
        <f t="shared" si="525"/>
        <v>2830932.3100014147</v>
      </c>
      <c r="X4762" s="1" t="s">
        <v>59</v>
      </c>
      <c r="Y4762" s="1" t="s">
        <v>60</v>
      </c>
      <c r="Z4762" s="8">
        <v>50224</v>
      </c>
      <c r="AA4762" s="8" t="str">
        <f>TEXT(Table2[[#This Row],[Application_Date]],"yyy")</f>
        <v>2037</v>
      </c>
      <c r="AB4762" s="8" t="str">
        <f>TEXT(Table2[[#This Row],[Application_Date]],"mmmm")</f>
        <v>July</v>
      </c>
      <c r="AC4762" s="1" t="s">
        <v>41</v>
      </c>
      <c r="AD4762" s="1" t="s">
        <v>30</v>
      </c>
      <c r="AE4762" s="1" t="s">
        <v>62</v>
      </c>
    </row>
    <row r="4763" spans="1:31" x14ac:dyDescent="0.25">
      <c r="A4763" s="1" t="s">
        <v>9666</v>
      </c>
      <c r="B4763" s="1" t="str">
        <f>IF(COUNTIF($A$2:A4763,A4763)&gt;1,"Duplicate","Unique")</f>
        <v>Unique</v>
      </c>
      <c r="C4763" s="1" t="s">
        <v>9667</v>
      </c>
      <c r="D4763" s="1" t="s">
        <v>169</v>
      </c>
      <c r="E4763" s="1" t="str">
        <f t="shared" si="519"/>
        <v>Submitted</v>
      </c>
      <c r="F4763" s="1" t="s">
        <v>35</v>
      </c>
      <c r="G4763" s="1">
        <v>30</v>
      </c>
      <c r="H4763" s="1" t="s">
        <v>24</v>
      </c>
      <c r="I4763" s="1" t="s">
        <v>48</v>
      </c>
      <c r="J4763" s="1" t="s">
        <v>26</v>
      </c>
      <c r="K4763" s="4">
        <v>409375</v>
      </c>
      <c r="L4763" s="4" t="str">
        <f t="shared" si="520"/>
        <v>Submitted</v>
      </c>
      <c r="M4763" s="1">
        <v>500</v>
      </c>
      <c r="N4763" s="1" t="str">
        <f t="shared" si="521"/>
        <v>High_risk</v>
      </c>
      <c r="O4763" s="1" t="str">
        <f t="shared" si="522"/>
        <v>Excellent</v>
      </c>
      <c r="P4763" s="1" t="str">
        <f t="shared" si="523"/>
        <v>Submitted</v>
      </c>
      <c r="Q4763" s="1" t="str">
        <f t="shared" si="524"/>
        <v>Valid</v>
      </c>
      <c r="R4763" s="1" t="s">
        <v>27</v>
      </c>
      <c r="S4763" s="4">
        <v>2119218</v>
      </c>
      <c r="T4763" s="1">
        <v>8.2899999999999991</v>
      </c>
      <c r="U4763" s="1">
        <v>60</v>
      </c>
      <c r="V4763" s="1">
        <v>35320.300000000003</v>
      </c>
      <c r="W4763" s="4">
        <f t="shared" si="525"/>
        <v>1464026.4350000301</v>
      </c>
      <c r="X4763" s="1" t="s">
        <v>95</v>
      </c>
      <c r="Y4763" s="1" t="s">
        <v>96</v>
      </c>
      <c r="Z4763" s="8">
        <v>50225</v>
      </c>
      <c r="AA4763" s="8" t="str">
        <f>TEXT(Table2[[#This Row],[Application_Date]],"yyy")</f>
        <v>2037</v>
      </c>
      <c r="AB4763" s="8" t="str">
        <f>TEXT(Table2[[#This Row],[Application_Date]],"mmmm")</f>
        <v>July</v>
      </c>
      <c r="AC4763" s="1" t="s">
        <v>41</v>
      </c>
      <c r="AD4763" s="1" t="s">
        <v>42</v>
      </c>
      <c r="AE4763" s="1" t="s">
        <v>31</v>
      </c>
    </row>
    <row r="4764" spans="1:31" x14ac:dyDescent="0.25">
      <c r="A4764" s="1" t="s">
        <v>9668</v>
      </c>
      <c r="B4764" s="1" t="str">
        <f>IF(COUNTIF($A$2:A4764,A4764)&gt;1,"Duplicate","Unique")</f>
        <v>Unique</v>
      </c>
      <c r="C4764" s="1" t="s">
        <v>9669</v>
      </c>
      <c r="D4764" s="1" t="s">
        <v>154</v>
      </c>
      <c r="E4764" s="1" t="str">
        <f t="shared" si="519"/>
        <v>Submitted</v>
      </c>
      <c r="F4764" s="1" t="s">
        <v>47</v>
      </c>
      <c r="G4764" s="1">
        <v>63</v>
      </c>
      <c r="H4764" s="1" t="s">
        <v>36</v>
      </c>
      <c r="I4764" s="1" t="s">
        <v>48</v>
      </c>
      <c r="J4764" s="1" t="s">
        <v>37</v>
      </c>
      <c r="K4764" s="4">
        <v>2019683</v>
      </c>
      <c r="L4764" s="4" t="str">
        <f t="shared" si="520"/>
        <v>Submitted</v>
      </c>
      <c r="M4764" s="1">
        <v>478</v>
      </c>
      <c r="N4764" s="1" t="str">
        <f t="shared" si="521"/>
        <v>High_risk</v>
      </c>
      <c r="O4764" s="1" t="str">
        <f t="shared" si="522"/>
        <v>Excellent</v>
      </c>
      <c r="P4764" s="1" t="str">
        <f t="shared" si="523"/>
        <v>Submitted</v>
      </c>
      <c r="Q4764" s="1" t="str">
        <f t="shared" si="524"/>
        <v>Valid</v>
      </c>
      <c r="R4764" s="1" t="s">
        <v>6</v>
      </c>
      <c r="S4764" s="4">
        <v>911139</v>
      </c>
      <c r="T4764" s="1">
        <v>16.27</v>
      </c>
      <c r="U4764" s="1">
        <v>180</v>
      </c>
      <c r="V4764" s="1">
        <v>5061.88</v>
      </c>
      <c r="W4764" s="4">
        <f t="shared" si="525"/>
        <v>1235352.6274999999</v>
      </c>
      <c r="X4764" s="1" t="s">
        <v>39</v>
      </c>
      <c r="Y4764" s="1" t="s">
        <v>40</v>
      </c>
      <c r="Z4764" s="8">
        <v>50226</v>
      </c>
      <c r="AA4764" s="8" t="str">
        <f>TEXT(Table2[[#This Row],[Application_Date]],"yyy")</f>
        <v>2037</v>
      </c>
      <c r="AB4764" s="8" t="str">
        <f>TEXT(Table2[[#This Row],[Application_Date]],"mmmm")</f>
        <v>July</v>
      </c>
      <c r="AC4764" s="1" t="s">
        <v>52</v>
      </c>
      <c r="AD4764" s="1" t="s">
        <v>30</v>
      </c>
      <c r="AE4764" s="1" t="s">
        <v>31</v>
      </c>
    </row>
    <row r="4765" spans="1:31" x14ac:dyDescent="0.25">
      <c r="A4765" s="1" t="s">
        <v>9670</v>
      </c>
      <c r="B4765" s="1" t="str">
        <f>IF(COUNTIF($A$2:A4765,A4765)&gt;1,"Duplicate","Unique")</f>
        <v>Unique</v>
      </c>
      <c r="C4765" s="1" t="s">
        <v>9671</v>
      </c>
      <c r="D4765" s="1" t="s">
        <v>78</v>
      </c>
      <c r="E4765" s="1" t="str">
        <f t="shared" si="519"/>
        <v>Submitted</v>
      </c>
      <c r="F4765" s="1" t="s">
        <v>47</v>
      </c>
      <c r="G4765" s="1">
        <v>49</v>
      </c>
      <c r="H4765" s="1" t="s">
        <v>24</v>
      </c>
      <c r="I4765" s="1" t="s">
        <v>25</v>
      </c>
      <c r="J4765" s="1" t="s">
        <v>70</v>
      </c>
      <c r="K4765" s="4">
        <v>740194</v>
      </c>
      <c r="L4765" s="4" t="str">
        <f t="shared" si="520"/>
        <v>Submitted</v>
      </c>
      <c r="M4765" s="1">
        <v>661</v>
      </c>
      <c r="N4765" s="1" t="str">
        <f t="shared" si="521"/>
        <v>low_risk</v>
      </c>
      <c r="O4765" s="1" t="str">
        <f t="shared" si="522"/>
        <v>Excellent</v>
      </c>
      <c r="P4765" s="1" t="str">
        <f t="shared" si="523"/>
        <v>Submitted</v>
      </c>
      <c r="Q4765" s="1" t="str">
        <f t="shared" si="524"/>
        <v>Valid</v>
      </c>
      <c r="R4765" s="1" t="s">
        <v>70</v>
      </c>
      <c r="S4765" s="4">
        <v>4454485</v>
      </c>
      <c r="T4765" s="1">
        <v>7.99</v>
      </c>
      <c r="U4765" s="1">
        <v>36</v>
      </c>
      <c r="V4765" s="1">
        <v>123735.69</v>
      </c>
      <c r="W4765" s="4">
        <f t="shared" si="525"/>
        <v>2965944.6269811289</v>
      </c>
      <c r="X4765" s="1" t="s">
        <v>39</v>
      </c>
      <c r="Y4765" s="1" t="s">
        <v>40</v>
      </c>
      <c r="Z4765" s="8">
        <v>50227</v>
      </c>
      <c r="AA4765" s="8" t="str">
        <f>TEXT(Table2[[#This Row],[Application_Date]],"yyy")</f>
        <v>2037</v>
      </c>
      <c r="AB4765" s="8" t="str">
        <f>TEXT(Table2[[#This Row],[Application_Date]],"mmmm")</f>
        <v>July</v>
      </c>
      <c r="AC4765" s="1" t="s">
        <v>52</v>
      </c>
      <c r="AD4765" s="1" t="s">
        <v>42</v>
      </c>
      <c r="AE4765" s="1" t="s">
        <v>31</v>
      </c>
    </row>
    <row r="4766" spans="1:31" x14ac:dyDescent="0.25">
      <c r="A4766" s="1" t="s">
        <v>9672</v>
      </c>
      <c r="B4766" s="1" t="str">
        <f>IF(COUNTIF($A$2:A4766,A4766)&gt;1,"Duplicate","Unique")</f>
        <v>Unique</v>
      </c>
      <c r="C4766" s="1" t="s">
        <v>9673</v>
      </c>
      <c r="D4766" s="1" t="s">
        <v>196</v>
      </c>
      <c r="E4766" s="1" t="str">
        <f t="shared" si="519"/>
        <v>Submitted</v>
      </c>
      <c r="F4766" s="1" t="s">
        <v>35</v>
      </c>
      <c r="G4766" s="1">
        <v>21</v>
      </c>
      <c r="H4766" s="1" t="s">
        <v>36</v>
      </c>
      <c r="I4766" s="1" t="s">
        <v>25</v>
      </c>
      <c r="J4766" s="1" t="s">
        <v>37</v>
      </c>
      <c r="K4766" s="4">
        <v>2365570</v>
      </c>
      <c r="L4766" s="4" t="str">
        <f t="shared" si="520"/>
        <v>Submitted</v>
      </c>
      <c r="M4766" s="1">
        <v>878</v>
      </c>
      <c r="N4766" s="1" t="str">
        <f t="shared" si="521"/>
        <v>medium_risk</v>
      </c>
      <c r="O4766" s="1" t="str">
        <f t="shared" si="522"/>
        <v>Excellent</v>
      </c>
      <c r="P4766" s="1" t="str">
        <f t="shared" si="523"/>
        <v>Submitted</v>
      </c>
      <c r="Q4766" s="1" t="str">
        <f t="shared" si="524"/>
        <v>Valid</v>
      </c>
      <c r="R4766" s="1" t="s">
        <v>38</v>
      </c>
      <c r="S4766" s="4">
        <v>76997</v>
      </c>
      <c r="T4766" s="1">
        <v>16.12</v>
      </c>
      <c r="U4766" s="1">
        <v>180</v>
      </c>
      <c r="V4766" s="1">
        <v>427.76</v>
      </c>
      <c r="W4766" s="4">
        <f t="shared" si="525"/>
        <v>103432.63666666667</v>
      </c>
      <c r="X4766" s="1" t="s">
        <v>85</v>
      </c>
      <c r="Y4766" s="1" t="s">
        <v>86</v>
      </c>
      <c r="Z4766" s="8">
        <v>50228</v>
      </c>
      <c r="AA4766" s="8" t="str">
        <f>TEXT(Table2[[#This Row],[Application_Date]],"yyy")</f>
        <v>2037</v>
      </c>
      <c r="AB4766" s="8" t="str">
        <f>TEXT(Table2[[#This Row],[Application_Date]],"mmmm")</f>
        <v>July</v>
      </c>
      <c r="AC4766" s="1" t="s">
        <v>52</v>
      </c>
      <c r="AD4766" s="1" t="s">
        <v>30</v>
      </c>
      <c r="AE4766" s="1" t="s">
        <v>43</v>
      </c>
    </row>
    <row r="4767" spans="1:31" x14ac:dyDescent="0.25">
      <c r="A4767" s="1" t="s">
        <v>9674</v>
      </c>
      <c r="B4767" s="1" t="str">
        <f>IF(COUNTIF($A$2:A4767,A4767)&gt;1,"Duplicate","Unique")</f>
        <v>Unique</v>
      </c>
      <c r="C4767" s="1" t="s">
        <v>9675</v>
      </c>
      <c r="D4767" s="1" t="s">
        <v>75</v>
      </c>
      <c r="E4767" s="1" t="str">
        <f t="shared" si="519"/>
        <v>Submitted</v>
      </c>
      <c r="F4767" s="1" t="s">
        <v>35</v>
      </c>
      <c r="G4767" s="1">
        <v>54</v>
      </c>
      <c r="H4767" s="1" t="s">
        <v>36</v>
      </c>
      <c r="I4767" s="1" t="s">
        <v>48</v>
      </c>
      <c r="J4767" s="1" t="s">
        <v>70</v>
      </c>
      <c r="K4767" s="4">
        <v>1553283</v>
      </c>
      <c r="L4767" s="4" t="str">
        <f t="shared" si="520"/>
        <v>Submitted</v>
      </c>
      <c r="M4767" s="1">
        <v>581</v>
      </c>
      <c r="N4767" s="1" t="str">
        <f t="shared" si="521"/>
        <v>High_risk</v>
      </c>
      <c r="O4767" s="1" t="str">
        <f t="shared" si="522"/>
        <v>Excellent</v>
      </c>
      <c r="P4767" s="1" t="str">
        <f t="shared" si="523"/>
        <v>Submitted</v>
      </c>
      <c r="Q4767" s="1" t="str">
        <f t="shared" si="524"/>
        <v>Valid</v>
      </c>
      <c r="R4767" s="1" t="s">
        <v>38</v>
      </c>
      <c r="S4767" s="4">
        <v>374026</v>
      </c>
      <c r="T4767" s="1">
        <v>10.75</v>
      </c>
      <c r="U4767" s="1">
        <v>12</v>
      </c>
      <c r="V4767" s="1">
        <v>31168.83</v>
      </c>
      <c r="W4767" s="4">
        <f t="shared" si="525"/>
        <v>335220.45771104825</v>
      </c>
      <c r="X4767" s="1" t="s">
        <v>39</v>
      </c>
      <c r="Y4767" s="1" t="s">
        <v>40</v>
      </c>
      <c r="Z4767" s="8">
        <v>50229</v>
      </c>
      <c r="AA4767" s="8" t="str">
        <f>TEXT(Table2[[#This Row],[Application_Date]],"yyy")</f>
        <v>2037</v>
      </c>
      <c r="AB4767" s="8" t="str">
        <f>TEXT(Table2[[#This Row],[Application_Date]],"mmmm")</f>
        <v>July</v>
      </c>
      <c r="AC4767" s="1" t="s">
        <v>52</v>
      </c>
      <c r="AD4767" s="1" t="s">
        <v>30</v>
      </c>
      <c r="AE4767" s="1" t="s">
        <v>43</v>
      </c>
    </row>
    <row r="4768" spans="1:31" x14ac:dyDescent="0.25">
      <c r="A4768" s="1" t="s">
        <v>9676</v>
      </c>
      <c r="B4768" s="1" t="str">
        <f>IF(COUNTIF($A$2:A4768,A4768)&gt;1,"Duplicate","Unique")</f>
        <v>Unique</v>
      </c>
      <c r="C4768" s="1" t="s">
        <v>9677</v>
      </c>
      <c r="D4768" s="1" t="s">
        <v>214</v>
      </c>
      <c r="E4768" s="1" t="str">
        <f t="shared" si="519"/>
        <v>Submitted</v>
      </c>
      <c r="F4768" s="1" t="s">
        <v>35</v>
      </c>
      <c r="G4768" s="1">
        <v>35</v>
      </c>
      <c r="H4768" s="1" t="s">
        <v>36</v>
      </c>
      <c r="I4768" s="1" t="s">
        <v>25</v>
      </c>
      <c r="J4768" s="1" t="s">
        <v>49</v>
      </c>
      <c r="K4768" s="4">
        <v>1824144</v>
      </c>
      <c r="L4768" s="4" t="str">
        <f t="shared" si="520"/>
        <v>Submitted</v>
      </c>
      <c r="M4768" s="1">
        <v>593</v>
      </c>
      <c r="N4768" s="1" t="str">
        <f t="shared" si="521"/>
        <v>High_risk</v>
      </c>
      <c r="O4768" s="1" t="str">
        <f t="shared" si="522"/>
        <v>Excellent</v>
      </c>
      <c r="P4768" s="1" t="str">
        <f t="shared" si="523"/>
        <v>Submitted</v>
      </c>
      <c r="Q4768" s="1" t="str">
        <f t="shared" si="524"/>
        <v>Valid</v>
      </c>
      <c r="R4768" s="1" t="s">
        <v>6</v>
      </c>
      <c r="S4768" s="4">
        <v>3003102</v>
      </c>
      <c r="T4768" s="1">
        <v>9.94</v>
      </c>
      <c r="U4768" s="1">
        <v>12</v>
      </c>
      <c r="V4768" s="1">
        <v>250258.5</v>
      </c>
      <c r="W4768" s="4">
        <f t="shared" si="525"/>
        <v>2489353.6017946834</v>
      </c>
      <c r="X4768" s="1" t="s">
        <v>39</v>
      </c>
      <c r="Y4768" s="1" t="s">
        <v>40</v>
      </c>
      <c r="Z4768" s="8">
        <v>50230</v>
      </c>
      <c r="AA4768" s="8" t="str">
        <f>TEXT(Table2[[#This Row],[Application_Date]],"yyy")</f>
        <v>2037</v>
      </c>
      <c r="AB4768" s="8" t="str">
        <f>TEXT(Table2[[#This Row],[Application_Date]],"mmmm")</f>
        <v>July</v>
      </c>
      <c r="AC4768" s="1" t="s">
        <v>61</v>
      </c>
      <c r="AD4768" s="1" t="s">
        <v>42</v>
      </c>
      <c r="AE4768" s="1" t="s">
        <v>31</v>
      </c>
    </row>
    <row r="4769" spans="1:31" x14ac:dyDescent="0.25">
      <c r="A4769" s="1" t="s">
        <v>9678</v>
      </c>
      <c r="B4769" s="1" t="str">
        <f>IF(COUNTIF($A$2:A4769,A4769)&gt;1,"Duplicate","Unique")</f>
        <v>Unique</v>
      </c>
      <c r="C4769" s="1" t="s">
        <v>9679</v>
      </c>
      <c r="D4769" s="1" t="s">
        <v>575</v>
      </c>
      <c r="E4769" s="1" t="str">
        <f t="shared" si="519"/>
        <v>Submitted</v>
      </c>
      <c r="F4769" s="1" t="s">
        <v>35</v>
      </c>
      <c r="G4769" s="1">
        <v>26</v>
      </c>
      <c r="H4769" s="1" t="s">
        <v>24</v>
      </c>
      <c r="I4769" s="1" t="s">
        <v>25</v>
      </c>
      <c r="J4769" s="1" t="s">
        <v>70</v>
      </c>
      <c r="K4769" s="4">
        <v>0</v>
      </c>
      <c r="L4769" s="4" t="str">
        <f t="shared" si="520"/>
        <v>Submitted</v>
      </c>
      <c r="M4769" s="1">
        <v>553</v>
      </c>
      <c r="N4769" s="1" t="str">
        <f t="shared" si="521"/>
        <v>High_risk</v>
      </c>
      <c r="O4769" s="1" t="str">
        <f t="shared" si="522"/>
        <v>Excellent</v>
      </c>
      <c r="P4769" s="1" t="str">
        <f t="shared" si="523"/>
        <v>Submitted</v>
      </c>
      <c r="Q4769" s="1" t="str">
        <f t="shared" si="524"/>
        <v>Valid</v>
      </c>
      <c r="R4769" s="1" t="s">
        <v>6</v>
      </c>
      <c r="S4769" s="4">
        <v>527179</v>
      </c>
      <c r="T4769" s="1">
        <v>18.899999999999999</v>
      </c>
      <c r="U4769" s="1">
        <v>12</v>
      </c>
      <c r="V4769" s="1">
        <v>43931.58</v>
      </c>
      <c r="W4769" s="4">
        <f t="shared" si="525"/>
        <v>830316.69550407073</v>
      </c>
      <c r="X4769" s="1" t="s">
        <v>59</v>
      </c>
      <c r="Y4769" s="1" t="s">
        <v>60</v>
      </c>
      <c r="Z4769" s="8">
        <v>50231</v>
      </c>
      <c r="AA4769" s="8" t="str">
        <f>TEXT(Table2[[#This Row],[Application_Date]],"yyy")</f>
        <v>2037</v>
      </c>
      <c r="AB4769" s="8" t="str">
        <f>TEXT(Table2[[#This Row],[Application_Date]],"mmmm")</f>
        <v>July</v>
      </c>
      <c r="AC4769" s="1" t="s">
        <v>52</v>
      </c>
      <c r="AD4769" s="1" t="s">
        <v>30</v>
      </c>
      <c r="AE4769" s="1" t="s">
        <v>62</v>
      </c>
    </row>
    <row r="4770" spans="1:31" x14ac:dyDescent="0.25">
      <c r="A4770" s="1" t="s">
        <v>9680</v>
      </c>
      <c r="B4770" s="1" t="str">
        <f>IF(COUNTIF($A$2:A4770,A4770)&gt;1,"Duplicate","Unique")</f>
        <v>Unique</v>
      </c>
      <c r="C4770" s="1" t="s">
        <v>9681</v>
      </c>
      <c r="D4770" s="1" t="s">
        <v>659</v>
      </c>
      <c r="E4770" s="1" t="str">
        <f t="shared" si="519"/>
        <v>Submitted</v>
      </c>
      <c r="F4770" s="1" t="s">
        <v>47</v>
      </c>
      <c r="G4770" s="1">
        <v>51</v>
      </c>
      <c r="H4770" s="1" t="s">
        <v>24</v>
      </c>
      <c r="I4770" s="1" t="s">
        <v>25</v>
      </c>
      <c r="J4770" s="1" t="s">
        <v>37</v>
      </c>
      <c r="K4770" s="4">
        <v>1690358</v>
      </c>
      <c r="L4770" s="4" t="str">
        <f t="shared" si="520"/>
        <v>Submitted</v>
      </c>
      <c r="M4770" s="1">
        <v>470</v>
      </c>
      <c r="N4770" s="1" t="str">
        <f t="shared" si="521"/>
        <v>High_risk</v>
      </c>
      <c r="O4770" s="1" t="str">
        <f t="shared" si="522"/>
        <v>Excellent</v>
      </c>
      <c r="P4770" s="1" t="str">
        <f t="shared" si="523"/>
        <v>Submitted</v>
      </c>
      <c r="Q4770" s="1" t="str">
        <f t="shared" si="524"/>
        <v>Valid</v>
      </c>
      <c r="R4770" s="1" t="s">
        <v>6</v>
      </c>
      <c r="S4770" s="4">
        <v>1795412</v>
      </c>
      <c r="T4770" s="1">
        <v>16.23</v>
      </c>
      <c r="U4770" s="1">
        <v>12</v>
      </c>
      <c r="V4770" s="1">
        <v>149617.67000000001</v>
      </c>
      <c r="W4770" s="4">
        <f t="shared" si="525"/>
        <v>2428379.2502801945</v>
      </c>
      <c r="X4770" s="1" t="s">
        <v>105</v>
      </c>
      <c r="Y4770" s="1" t="s">
        <v>106</v>
      </c>
      <c r="Z4770" s="8">
        <v>50232</v>
      </c>
      <c r="AA4770" s="8" t="str">
        <f>TEXT(Table2[[#This Row],[Application_Date]],"yyy")</f>
        <v>2037</v>
      </c>
      <c r="AB4770" s="8" t="str">
        <f>TEXT(Table2[[#This Row],[Application_Date]],"mmmm")</f>
        <v>July</v>
      </c>
      <c r="AC4770" s="1" t="s">
        <v>41</v>
      </c>
      <c r="AD4770" s="1" t="s">
        <v>42</v>
      </c>
      <c r="AE4770" s="1" t="s">
        <v>31</v>
      </c>
    </row>
    <row r="4771" spans="1:31" x14ac:dyDescent="0.25">
      <c r="A4771" s="1" t="s">
        <v>9682</v>
      </c>
      <c r="B4771" s="1" t="str">
        <f>IF(COUNTIF($A$2:A4771,A4771)&gt;1,"Duplicate","Unique")</f>
        <v>Unique</v>
      </c>
      <c r="C4771" s="1" t="s">
        <v>9683</v>
      </c>
      <c r="D4771" s="1" t="s">
        <v>115</v>
      </c>
      <c r="E4771" s="1" t="str">
        <f t="shared" si="519"/>
        <v>Submitted</v>
      </c>
      <c r="F4771" s="1" t="s">
        <v>35</v>
      </c>
      <c r="G4771" s="1">
        <v>26</v>
      </c>
      <c r="H4771" s="1" t="s">
        <v>36</v>
      </c>
      <c r="I4771" s="1" t="s">
        <v>25</v>
      </c>
      <c r="J4771" s="1" t="s">
        <v>26</v>
      </c>
      <c r="K4771" s="4">
        <v>2119938</v>
      </c>
      <c r="L4771" s="4" t="str">
        <f t="shared" si="520"/>
        <v>Submitted</v>
      </c>
      <c r="M4771" s="1">
        <v>345</v>
      </c>
      <c r="N4771" s="1" t="str">
        <f t="shared" si="521"/>
        <v>High_risk</v>
      </c>
      <c r="O4771" s="1" t="str">
        <f t="shared" si="522"/>
        <v>Excellent</v>
      </c>
      <c r="P4771" s="1" t="str">
        <f t="shared" si="523"/>
        <v>Submitted</v>
      </c>
      <c r="Q4771" s="1" t="str">
        <f t="shared" si="524"/>
        <v>Valid</v>
      </c>
      <c r="R4771" s="1" t="s">
        <v>27</v>
      </c>
      <c r="S4771" s="4">
        <v>2877796</v>
      </c>
      <c r="T4771" s="1">
        <v>8.43</v>
      </c>
      <c r="U4771" s="1">
        <v>60</v>
      </c>
      <c r="V4771" s="1">
        <v>47963.27</v>
      </c>
      <c r="W4771" s="4">
        <f t="shared" si="525"/>
        <v>2021651.6900000274</v>
      </c>
      <c r="X4771" s="1" t="s">
        <v>85</v>
      </c>
      <c r="Y4771" s="1" t="s">
        <v>86</v>
      </c>
      <c r="Z4771" s="8">
        <v>50233</v>
      </c>
      <c r="AA4771" s="8" t="str">
        <f>TEXT(Table2[[#This Row],[Application_Date]],"yyy")</f>
        <v>2037</v>
      </c>
      <c r="AB4771" s="8" t="str">
        <f>TEXT(Table2[[#This Row],[Application_Date]],"mmmm")</f>
        <v>July</v>
      </c>
      <c r="AC4771" s="1" t="s">
        <v>41</v>
      </c>
      <c r="AD4771" s="1" t="s">
        <v>30</v>
      </c>
      <c r="AE4771" s="1" t="s">
        <v>66</v>
      </c>
    </row>
    <row r="4772" spans="1:31" x14ac:dyDescent="0.25">
      <c r="A4772" s="1" t="s">
        <v>9684</v>
      </c>
      <c r="B4772" s="1" t="str">
        <f>IF(COUNTIF($A$2:A4772,A4772)&gt;1,"Duplicate","Unique")</f>
        <v>Unique</v>
      </c>
      <c r="C4772" s="1" t="s">
        <v>9685</v>
      </c>
      <c r="D4772" s="1" t="s">
        <v>183</v>
      </c>
      <c r="E4772" s="1" t="str">
        <f t="shared" si="519"/>
        <v>Submitted</v>
      </c>
      <c r="F4772" s="1" t="s">
        <v>35</v>
      </c>
      <c r="G4772" s="1">
        <v>20</v>
      </c>
      <c r="H4772" s="1" t="s">
        <v>24</v>
      </c>
      <c r="I4772" s="1" t="s">
        <v>48</v>
      </c>
      <c r="J4772" s="1" t="s">
        <v>37</v>
      </c>
      <c r="K4772" s="4">
        <v>1686298</v>
      </c>
      <c r="L4772" s="4" t="str">
        <f t="shared" si="520"/>
        <v>Submitted</v>
      </c>
      <c r="M4772" s="1">
        <v>754</v>
      </c>
      <c r="N4772" s="1" t="str">
        <f t="shared" si="521"/>
        <v>medium_risk</v>
      </c>
      <c r="O4772" s="1" t="str">
        <f t="shared" si="522"/>
        <v>Excellent</v>
      </c>
      <c r="P4772" s="1" t="str">
        <f t="shared" si="523"/>
        <v>Submitted</v>
      </c>
      <c r="Q4772" s="1" t="str">
        <f t="shared" si="524"/>
        <v>Valid</v>
      </c>
      <c r="R4772" s="1" t="s">
        <v>38</v>
      </c>
      <c r="S4772" s="4">
        <v>4978143</v>
      </c>
      <c r="T4772" s="1">
        <v>8.9600000000000009</v>
      </c>
      <c r="U4772" s="1">
        <v>60</v>
      </c>
      <c r="V4772" s="1">
        <v>82969.05</v>
      </c>
      <c r="W4772" s="4">
        <f t="shared" si="525"/>
        <v>3717013.4400000107</v>
      </c>
      <c r="X4772" s="1" t="s">
        <v>105</v>
      </c>
      <c r="Y4772" s="1" t="s">
        <v>106</v>
      </c>
      <c r="Z4772" s="8">
        <v>50234</v>
      </c>
      <c r="AA4772" s="8" t="str">
        <f>TEXT(Table2[[#This Row],[Application_Date]],"yyy")</f>
        <v>2037</v>
      </c>
      <c r="AB4772" s="8" t="str">
        <f>TEXT(Table2[[#This Row],[Application_Date]],"mmmm")</f>
        <v>July</v>
      </c>
      <c r="AC4772" s="1" t="s">
        <v>61</v>
      </c>
      <c r="AD4772" s="1" t="s">
        <v>30</v>
      </c>
      <c r="AE4772" s="1" t="s">
        <v>43</v>
      </c>
    </row>
    <row r="4773" spans="1:31" x14ac:dyDescent="0.25">
      <c r="A4773" s="1" t="s">
        <v>9686</v>
      </c>
      <c r="B4773" s="1" t="str">
        <f>IF(COUNTIF($A$2:A4773,A4773)&gt;1,"Duplicate","Unique")</f>
        <v>Unique</v>
      </c>
      <c r="C4773" s="1" t="s">
        <v>9687</v>
      </c>
      <c r="D4773" s="1" t="s">
        <v>99</v>
      </c>
      <c r="E4773" s="1" t="str">
        <f t="shared" si="519"/>
        <v>Submitted</v>
      </c>
      <c r="F4773" s="1" t="s">
        <v>35</v>
      </c>
      <c r="G4773" s="1">
        <v>53</v>
      </c>
      <c r="H4773" s="1" t="s">
        <v>24</v>
      </c>
      <c r="I4773" s="1" t="s">
        <v>48</v>
      </c>
      <c r="J4773" s="1" t="s">
        <v>49</v>
      </c>
      <c r="K4773" s="4">
        <v>300396</v>
      </c>
      <c r="L4773" s="4" t="str">
        <f t="shared" si="520"/>
        <v>Submitted</v>
      </c>
      <c r="M4773" s="1">
        <v>631</v>
      </c>
      <c r="N4773" s="1" t="str">
        <f t="shared" si="521"/>
        <v>low_risk</v>
      </c>
      <c r="O4773" s="1" t="str">
        <f t="shared" si="522"/>
        <v>Excellent</v>
      </c>
      <c r="P4773" s="1" t="str">
        <f t="shared" si="523"/>
        <v>Submitted</v>
      </c>
      <c r="Q4773" s="1" t="str">
        <f t="shared" si="524"/>
        <v>Valid</v>
      </c>
      <c r="R4773" s="1" t="s">
        <v>6</v>
      </c>
      <c r="S4773" s="4">
        <v>484177</v>
      </c>
      <c r="T4773" s="1">
        <v>7.95</v>
      </c>
      <c r="U4773" s="1">
        <v>60</v>
      </c>
      <c r="V4773" s="1">
        <v>8069.62</v>
      </c>
      <c r="W4773" s="4">
        <f t="shared" si="525"/>
        <v>320767.26250001823</v>
      </c>
      <c r="X4773" s="1" t="s">
        <v>85</v>
      </c>
      <c r="Y4773" s="1" t="s">
        <v>86</v>
      </c>
      <c r="Z4773" s="8">
        <v>50235</v>
      </c>
      <c r="AA4773" s="8" t="str">
        <f>TEXT(Table2[[#This Row],[Application_Date]],"yyy")</f>
        <v>2037</v>
      </c>
      <c r="AB4773" s="8" t="str">
        <f>TEXT(Table2[[#This Row],[Application_Date]],"mmmm")</f>
        <v>July</v>
      </c>
      <c r="AC4773" s="1" t="s">
        <v>61</v>
      </c>
      <c r="AD4773" s="1" t="s">
        <v>30</v>
      </c>
      <c r="AE4773" s="1" t="s">
        <v>31</v>
      </c>
    </row>
    <row r="4774" spans="1:31" x14ac:dyDescent="0.25">
      <c r="A4774" s="1" t="s">
        <v>9688</v>
      </c>
      <c r="B4774" s="1" t="str">
        <f>IF(COUNTIF($A$2:A4774,A4774)&gt;1,"Duplicate","Unique")</f>
        <v>Unique</v>
      </c>
      <c r="C4774" s="1" t="s">
        <v>9689</v>
      </c>
      <c r="D4774" s="1" t="s">
        <v>94</v>
      </c>
      <c r="E4774" s="1" t="str">
        <f t="shared" si="519"/>
        <v>Submitted</v>
      </c>
      <c r="F4774" s="1" t="s">
        <v>47</v>
      </c>
      <c r="G4774" s="1">
        <v>52</v>
      </c>
      <c r="H4774" s="1" t="s">
        <v>36</v>
      </c>
      <c r="I4774" s="1" t="s">
        <v>25</v>
      </c>
      <c r="J4774" s="1" t="s">
        <v>70</v>
      </c>
      <c r="K4774" s="4">
        <v>2417504</v>
      </c>
      <c r="L4774" s="4" t="str">
        <f t="shared" si="520"/>
        <v>Submitted</v>
      </c>
      <c r="M4774" s="1">
        <v>761</v>
      </c>
      <c r="N4774" s="1" t="str">
        <f t="shared" si="521"/>
        <v>medium_risk</v>
      </c>
      <c r="O4774" s="1" t="str">
        <f t="shared" si="522"/>
        <v>Excellent</v>
      </c>
      <c r="P4774" s="1" t="str">
        <f t="shared" si="523"/>
        <v>Submitted</v>
      </c>
      <c r="Q4774" s="1" t="str">
        <f t="shared" si="524"/>
        <v>Valid</v>
      </c>
      <c r="R4774" s="1" t="s">
        <v>82</v>
      </c>
      <c r="S4774" s="4">
        <v>3687278</v>
      </c>
      <c r="T4774" s="1">
        <v>11.47</v>
      </c>
      <c r="U4774" s="1">
        <v>24</v>
      </c>
      <c r="V4774" s="1">
        <v>153636.57999999999</v>
      </c>
      <c r="W4774" s="4">
        <f t="shared" si="525"/>
        <v>3524423.5806909744</v>
      </c>
      <c r="X4774" s="1" t="s">
        <v>85</v>
      </c>
      <c r="Y4774" s="1" t="s">
        <v>86</v>
      </c>
      <c r="Z4774" s="8">
        <v>50236</v>
      </c>
      <c r="AA4774" s="8" t="str">
        <f>TEXT(Table2[[#This Row],[Application_Date]],"yyy")</f>
        <v>2037</v>
      </c>
      <c r="AB4774" s="8" t="str">
        <f>TEXT(Table2[[#This Row],[Application_Date]],"mmmm")</f>
        <v>July</v>
      </c>
      <c r="AC4774" s="1" t="s">
        <v>61</v>
      </c>
      <c r="AD4774" s="1" t="s">
        <v>30</v>
      </c>
      <c r="AE4774" s="1" t="s">
        <v>43</v>
      </c>
    </row>
    <row r="4775" spans="1:31" x14ac:dyDescent="0.25">
      <c r="A4775" s="1" t="s">
        <v>9690</v>
      </c>
      <c r="B4775" s="1" t="str">
        <f>IF(COUNTIF($A$2:A4775,A4775)&gt;1,"Duplicate","Unique")</f>
        <v>Unique</v>
      </c>
      <c r="C4775" s="1" t="s">
        <v>9691</v>
      </c>
      <c r="D4775" s="1" t="s">
        <v>296</v>
      </c>
      <c r="E4775" s="1" t="str">
        <f t="shared" si="519"/>
        <v>Submitted</v>
      </c>
      <c r="F4775" s="1" t="s">
        <v>47</v>
      </c>
      <c r="G4775" s="1">
        <v>45</v>
      </c>
      <c r="H4775" s="1" t="s">
        <v>36</v>
      </c>
      <c r="I4775" s="1" t="s">
        <v>48</v>
      </c>
      <c r="J4775" s="1" t="s">
        <v>26</v>
      </c>
      <c r="K4775" s="4">
        <v>1343284</v>
      </c>
      <c r="L4775" s="4" t="str">
        <f t="shared" si="520"/>
        <v>Submitted</v>
      </c>
      <c r="M4775" s="1">
        <v>647</v>
      </c>
      <c r="N4775" s="1" t="str">
        <f t="shared" si="521"/>
        <v>low_risk</v>
      </c>
      <c r="O4775" s="1" t="str">
        <f t="shared" si="522"/>
        <v>Excellent</v>
      </c>
      <c r="P4775" s="1" t="str">
        <f t="shared" si="523"/>
        <v>Submitted</v>
      </c>
      <c r="Q4775" s="1" t="str">
        <f t="shared" si="524"/>
        <v>Valid</v>
      </c>
      <c r="R4775" s="1" t="s">
        <v>6</v>
      </c>
      <c r="S4775" s="4">
        <v>2141490</v>
      </c>
      <c r="T4775" s="1">
        <v>10.79</v>
      </c>
      <c r="U4775" s="1">
        <v>120</v>
      </c>
      <c r="V4775" s="1">
        <v>17845.75</v>
      </c>
      <c r="W4775" s="4">
        <f t="shared" si="525"/>
        <v>1925556.4249999998</v>
      </c>
      <c r="X4775" s="1" t="s">
        <v>105</v>
      </c>
      <c r="Y4775" s="1" t="s">
        <v>106</v>
      </c>
      <c r="Z4775" s="8">
        <v>50237</v>
      </c>
      <c r="AA4775" s="8" t="str">
        <f>TEXT(Table2[[#This Row],[Application_Date]],"yyy")</f>
        <v>2037</v>
      </c>
      <c r="AB4775" s="8" t="str">
        <f>TEXT(Table2[[#This Row],[Application_Date]],"mmmm")</f>
        <v>July</v>
      </c>
      <c r="AC4775" s="1" t="s">
        <v>41</v>
      </c>
      <c r="AD4775" s="1" t="s">
        <v>30</v>
      </c>
      <c r="AE4775" s="1" t="s">
        <v>43</v>
      </c>
    </row>
    <row r="4776" spans="1:31" x14ac:dyDescent="0.25">
      <c r="A4776" s="1" t="s">
        <v>9692</v>
      </c>
      <c r="B4776" s="1" t="str">
        <f>IF(COUNTIF($A$2:A4776,A4776)&gt;1,"Duplicate","Unique")</f>
        <v>Unique</v>
      </c>
      <c r="C4776" s="1" t="s">
        <v>9693</v>
      </c>
      <c r="D4776" s="1" t="s">
        <v>403</v>
      </c>
      <c r="E4776" s="1" t="str">
        <f t="shared" si="519"/>
        <v>Submitted</v>
      </c>
      <c r="F4776" s="1" t="s">
        <v>35</v>
      </c>
      <c r="G4776" s="1">
        <v>18</v>
      </c>
      <c r="H4776" s="1" t="s">
        <v>24</v>
      </c>
      <c r="I4776" s="1" t="s">
        <v>48</v>
      </c>
      <c r="J4776" s="1" t="s">
        <v>70</v>
      </c>
      <c r="K4776" s="4">
        <v>1985590</v>
      </c>
      <c r="L4776" s="4" t="str">
        <f t="shared" si="520"/>
        <v>Submitted</v>
      </c>
      <c r="M4776" s="1">
        <v>722</v>
      </c>
      <c r="N4776" s="1" t="str">
        <f t="shared" si="521"/>
        <v>low_risk</v>
      </c>
      <c r="O4776" s="1" t="str">
        <f t="shared" si="522"/>
        <v>Excellent</v>
      </c>
      <c r="P4776" s="1" t="str">
        <f t="shared" si="523"/>
        <v>Submitted</v>
      </c>
      <c r="Q4776" s="1" t="str">
        <f t="shared" si="524"/>
        <v>Valid</v>
      </c>
      <c r="R4776" s="1" t="s">
        <v>70</v>
      </c>
      <c r="S4776" s="4">
        <v>2818461</v>
      </c>
      <c r="T4776" s="1">
        <v>10.37</v>
      </c>
      <c r="U4776" s="1">
        <v>36</v>
      </c>
      <c r="V4776" s="1">
        <v>78290.58</v>
      </c>
      <c r="W4776" s="4">
        <f t="shared" si="525"/>
        <v>2435620.0479458193</v>
      </c>
      <c r="X4776" s="1" t="s">
        <v>28</v>
      </c>
      <c r="Y4776" s="1" t="s">
        <v>29</v>
      </c>
      <c r="Z4776" s="8">
        <v>50238</v>
      </c>
      <c r="AA4776" s="8" t="str">
        <f>TEXT(Table2[[#This Row],[Application_Date]],"yyy")</f>
        <v>2037</v>
      </c>
      <c r="AB4776" s="8" t="str">
        <f>TEXT(Table2[[#This Row],[Application_Date]],"mmmm")</f>
        <v>July</v>
      </c>
      <c r="AC4776" s="1" t="s">
        <v>52</v>
      </c>
      <c r="AD4776" s="1" t="s">
        <v>30</v>
      </c>
      <c r="AE4776" s="1" t="s">
        <v>66</v>
      </c>
    </row>
    <row r="4777" spans="1:31" x14ac:dyDescent="0.25">
      <c r="A4777" s="1" t="s">
        <v>9694</v>
      </c>
      <c r="B4777" s="1" t="str">
        <f>IF(COUNTIF($A$2:A4777,A4777)&gt;1,"Duplicate","Unique")</f>
        <v>Unique</v>
      </c>
      <c r="C4777" s="1" t="s">
        <v>9695</v>
      </c>
      <c r="D4777" s="1" t="s">
        <v>392</v>
      </c>
      <c r="E4777" s="1" t="str">
        <f t="shared" si="519"/>
        <v>Submitted</v>
      </c>
      <c r="F4777" s="1" t="s">
        <v>35</v>
      </c>
      <c r="G4777" s="1">
        <v>65</v>
      </c>
      <c r="H4777" s="1" t="s">
        <v>36</v>
      </c>
      <c r="I4777" s="1" t="s">
        <v>48</v>
      </c>
      <c r="J4777" s="1" t="s">
        <v>37</v>
      </c>
      <c r="K4777" s="4">
        <v>400159</v>
      </c>
      <c r="L4777" s="4" t="str">
        <f t="shared" si="520"/>
        <v>Submitted</v>
      </c>
      <c r="M4777" s="1">
        <v>799</v>
      </c>
      <c r="N4777" s="1" t="str">
        <f t="shared" si="521"/>
        <v>medium_risk</v>
      </c>
      <c r="O4777" s="1" t="str">
        <f t="shared" si="522"/>
        <v>Excellent</v>
      </c>
      <c r="P4777" s="1" t="str">
        <f t="shared" si="523"/>
        <v>Submitted</v>
      </c>
      <c r="Q4777" s="1" t="str">
        <f t="shared" si="524"/>
        <v>Valid</v>
      </c>
      <c r="R4777" s="1" t="s">
        <v>38</v>
      </c>
      <c r="S4777" s="4">
        <v>0</v>
      </c>
      <c r="T4777" s="1">
        <v>9.26</v>
      </c>
      <c r="U4777" s="1">
        <v>12</v>
      </c>
      <c r="V4777" s="1">
        <v>20833.330000000002</v>
      </c>
      <c r="W4777" s="4">
        <f t="shared" si="525"/>
        <v>0</v>
      </c>
      <c r="X4777" s="1" t="s">
        <v>50</v>
      </c>
      <c r="Y4777" s="1" t="s">
        <v>51</v>
      </c>
      <c r="Z4777" s="8">
        <v>50239</v>
      </c>
      <c r="AA4777" s="8" t="str">
        <f>TEXT(Table2[[#This Row],[Application_Date]],"yyy")</f>
        <v>2037</v>
      </c>
      <c r="AB4777" s="8" t="str">
        <f>TEXT(Table2[[#This Row],[Application_Date]],"mmmm")</f>
        <v>July</v>
      </c>
      <c r="AC4777" s="1" t="s">
        <v>61</v>
      </c>
      <c r="AD4777" s="1" t="s">
        <v>30</v>
      </c>
      <c r="AE4777" s="1" t="s">
        <v>62</v>
      </c>
    </row>
    <row r="4778" spans="1:31" x14ac:dyDescent="0.25">
      <c r="A4778" s="1" t="s">
        <v>9696</v>
      </c>
      <c r="B4778" s="1" t="str">
        <f>IF(COUNTIF($A$2:A4778,A4778)&gt;1,"Duplicate","Unique")</f>
        <v>Unique</v>
      </c>
      <c r="C4778" s="1" t="s">
        <v>9697</v>
      </c>
      <c r="D4778" s="1" t="s">
        <v>296</v>
      </c>
      <c r="E4778" s="1" t="str">
        <f t="shared" si="519"/>
        <v>Submitted</v>
      </c>
      <c r="F4778" s="1" t="s">
        <v>47</v>
      </c>
      <c r="G4778" s="1">
        <v>18</v>
      </c>
      <c r="H4778" s="1" t="s">
        <v>24</v>
      </c>
      <c r="I4778" s="1" t="s">
        <v>48</v>
      </c>
      <c r="J4778" s="1" t="s">
        <v>26</v>
      </c>
      <c r="K4778" s="4">
        <v>2223106</v>
      </c>
      <c r="L4778" s="4" t="str">
        <f t="shared" si="520"/>
        <v>Submitted</v>
      </c>
      <c r="M4778" s="1">
        <v>505</v>
      </c>
      <c r="N4778" s="1" t="str">
        <f t="shared" si="521"/>
        <v>High_risk</v>
      </c>
      <c r="O4778" s="1" t="str">
        <f t="shared" si="522"/>
        <v>Excellent</v>
      </c>
      <c r="P4778" s="1" t="str">
        <f t="shared" si="523"/>
        <v>Submitted</v>
      </c>
      <c r="Q4778" s="1" t="str">
        <f t="shared" si="524"/>
        <v>Valid</v>
      </c>
      <c r="R4778" s="1" t="s">
        <v>6</v>
      </c>
      <c r="S4778" s="4">
        <v>2716253</v>
      </c>
      <c r="T4778" s="1">
        <v>12.33</v>
      </c>
      <c r="U4778" s="1">
        <v>180</v>
      </c>
      <c r="V4778" s="1">
        <v>15090.29</v>
      </c>
      <c r="W4778" s="4">
        <f t="shared" si="525"/>
        <v>2790949.9575</v>
      </c>
      <c r="X4778" s="1" t="s">
        <v>50</v>
      </c>
      <c r="Y4778" s="1" t="s">
        <v>51</v>
      </c>
      <c r="Z4778" s="8">
        <v>50240</v>
      </c>
      <c r="AA4778" s="8" t="str">
        <f>TEXT(Table2[[#This Row],[Application_Date]],"yyy")</f>
        <v>2037</v>
      </c>
      <c r="AB4778" s="8" t="str">
        <f>TEXT(Table2[[#This Row],[Application_Date]],"mmmm")</f>
        <v>July</v>
      </c>
      <c r="AC4778" s="1" t="s">
        <v>61</v>
      </c>
      <c r="AD4778" s="1" t="s">
        <v>30</v>
      </c>
      <c r="AE4778" s="1" t="s">
        <v>31</v>
      </c>
    </row>
    <row r="4779" spans="1:31" x14ac:dyDescent="0.25">
      <c r="A4779" s="1" t="s">
        <v>9698</v>
      </c>
      <c r="B4779" s="1" t="str">
        <f>IF(COUNTIF($A$2:A4779,A4779)&gt;1,"Duplicate","Unique")</f>
        <v>Unique</v>
      </c>
      <c r="C4779" s="1" t="s">
        <v>9699</v>
      </c>
      <c r="D4779" s="1" t="s">
        <v>659</v>
      </c>
      <c r="E4779" s="1" t="str">
        <f t="shared" si="519"/>
        <v>Submitted</v>
      </c>
      <c r="F4779" s="1" t="s">
        <v>35</v>
      </c>
      <c r="G4779" s="1">
        <v>65</v>
      </c>
      <c r="H4779" s="1" t="s">
        <v>24</v>
      </c>
      <c r="I4779" s="1" t="s">
        <v>48</v>
      </c>
      <c r="J4779" s="1" t="s">
        <v>49</v>
      </c>
      <c r="K4779" s="4">
        <v>475092</v>
      </c>
      <c r="L4779" s="4" t="str">
        <f t="shared" si="520"/>
        <v>Submitted</v>
      </c>
      <c r="M4779" s="1">
        <v>950</v>
      </c>
      <c r="N4779" s="1" t="str">
        <f t="shared" si="521"/>
        <v>medium_risk</v>
      </c>
      <c r="O4779" s="1" t="str">
        <f t="shared" si="522"/>
        <v>Excellent</v>
      </c>
      <c r="P4779" s="1" t="str">
        <f t="shared" si="523"/>
        <v>Submitted</v>
      </c>
      <c r="Q4779" s="1" t="str">
        <f t="shared" si="524"/>
        <v>Invalid</v>
      </c>
      <c r="R4779" s="1" t="s">
        <v>82</v>
      </c>
      <c r="S4779" s="4">
        <v>3294692</v>
      </c>
      <c r="T4779" s="1">
        <v>10.65</v>
      </c>
      <c r="U4779" s="1">
        <v>180</v>
      </c>
      <c r="V4779" s="1">
        <v>18303.84</v>
      </c>
      <c r="W4779" s="4">
        <f t="shared" si="525"/>
        <v>2924039.1500000004</v>
      </c>
      <c r="X4779" s="1" t="s">
        <v>95</v>
      </c>
      <c r="Y4779" s="1" t="s">
        <v>96</v>
      </c>
      <c r="Z4779" s="8">
        <v>50241</v>
      </c>
      <c r="AA4779" s="8" t="str">
        <f>TEXT(Table2[[#This Row],[Application_Date]],"yyy")</f>
        <v>2037</v>
      </c>
      <c r="AB4779" s="8" t="str">
        <f>TEXT(Table2[[#This Row],[Application_Date]],"mmmm")</f>
        <v>July</v>
      </c>
      <c r="AC4779" s="1" t="s">
        <v>61</v>
      </c>
      <c r="AD4779" s="1" t="s">
        <v>42</v>
      </c>
      <c r="AE4779" s="1" t="s">
        <v>66</v>
      </c>
    </row>
    <row r="4780" spans="1:31" x14ac:dyDescent="0.25">
      <c r="A4780" s="1" t="s">
        <v>9700</v>
      </c>
      <c r="B4780" s="1" t="str">
        <f>IF(COUNTIF($A$2:A4780,A4780)&gt;1,"Duplicate","Unique")</f>
        <v>Unique</v>
      </c>
      <c r="C4780" s="1" t="s">
        <v>9701</v>
      </c>
      <c r="D4780" s="1" t="s">
        <v>325</v>
      </c>
      <c r="E4780" s="1" t="str">
        <f t="shared" si="519"/>
        <v>Submitted</v>
      </c>
      <c r="F4780" s="1" t="s">
        <v>35</v>
      </c>
      <c r="G4780" s="1">
        <v>27</v>
      </c>
      <c r="H4780" s="1" t="s">
        <v>24</v>
      </c>
      <c r="I4780" s="1" t="s">
        <v>25</v>
      </c>
      <c r="J4780" s="1" t="s">
        <v>26</v>
      </c>
      <c r="K4780" s="4">
        <v>1581134</v>
      </c>
      <c r="L4780" s="4" t="str">
        <f t="shared" si="520"/>
        <v>Submitted</v>
      </c>
      <c r="M4780" s="1">
        <v>882</v>
      </c>
      <c r="N4780" s="1" t="str">
        <f t="shared" si="521"/>
        <v>medium_risk</v>
      </c>
      <c r="O4780" s="1" t="str">
        <f t="shared" si="522"/>
        <v>Excellent</v>
      </c>
      <c r="P4780" s="1" t="str">
        <f t="shared" si="523"/>
        <v>Submitted</v>
      </c>
      <c r="Q4780" s="1" t="str">
        <f t="shared" si="524"/>
        <v>Valid</v>
      </c>
      <c r="R4780" s="1" t="s">
        <v>70</v>
      </c>
      <c r="S4780" s="4">
        <v>2840084</v>
      </c>
      <c r="T4780" s="1">
        <v>7.22</v>
      </c>
      <c r="U4780" s="1">
        <v>60</v>
      </c>
      <c r="V4780" s="1">
        <v>47334.73</v>
      </c>
      <c r="W4780" s="4">
        <f t="shared" si="525"/>
        <v>1708783.873334242</v>
      </c>
      <c r="X4780" s="1" t="s">
        <v>28</v>
      </c>
      <c r="Y4780" s="1" t="s">
        <v>29</v>
      </c>
      <c r="Z4780" s="8">
        <v>50242</v>
      </c>
      <c r="AA4780" s="8" t="str">
        <f>TEXT(Table2[[#This Row],[Application_Date]],"yyy")</f>
        <v>2037</v>
      </c>
      <c r="AB4780" s="8" t="str">
        <f>TEXT(Table2[[#This Row],[Application_Date]],"mmmm")</f>
        <v>July</v>
      </c>
      <c r="AC4780" s="1" t="s">
        <v>61</v>
      </c>
      <c r="AD4780" s="1" t="s">
        <v>42</v>
      </c>
      <c r="AE4780" s="1" t="s">
        <v>31</v>
      </c>
    </row>
    <row r="4781" spans="1:31" x14ac:dyDescent="0.25">
      <c r="A4781" s="1" t="s">
        <v>9702</v>
      </c>
      <c r="B4781" s="1" t="str">
        <f>IF(COUNTIF($A$2:A4781,A4781)&gt;1,"Duplicate","Unique")</f>
        <v>Unique</v>
      </c>
      <c r="C4781" s="1" t="s">
        <v>9703</v>
      </c>
      <c r="D4781" s="1" t="s">
        <v>262</v>
      </c>
      <c r="E4781" s="1" t="str">
        <f t="shared" si="519"/>
        <v>Submitted</v>
      </c>
      <c r="F4781" s="1" t="s">
        <v>47</v>
      </c>
      <c r="G4781" s="1">
        <v>18</v>
      </c>
      <c r="H4781" s="1" t="s">
        <v>36</v>
      </c>
      <c r="I4781" s="1" t="s">
        <v>48</v>
      </c>
      <c r="J4781" s="1" t="s">
        <v>26</v>
      </c>
      <c r="K4781" s="4">
        <v>2060210</v>
      </c>
      <c r="L4781" s="4" t="str">
        <f t="shared" si="520"/>
        <v>Submitted</v>
      </c>
      <c r="M4781" s="1">
        <v>683</v>
      </c>
      <c r="N4781" s="1" t="str">
        <f t="shared" si="521"/>
        <v>low_risk</v>
      </c>
      <c r="O4781" s="1" t="str">
        <f t="shared" si="522"/>
        <v>Excellent</v>
      </c>
      <c r="P4781" s="1" t="str">
        <f t="shared" si="523"/>
        <v>Submitted</v>
      </c>
      <c r="Q4781" s="1" t="str">
        <f t="shared" si="524"/>
        <v>Valid</v>
      </c>
      <c r="R4781" s="1" t="s">
        <v>6</v>
      </c>
      <c r="S4781" s="4">
        <v>4885883</v>
      </c>
      <c r="T4781" s="1">
        <v>10.43</v>
      </c>
      <c r="U4781" s="1">
        <v>60</v>
      </c>
      <c r="V4781" s="1">
        <v>81431.38</v>
      </c>
      <c r="W4781" s="4">
        <f t="shared" si="525"/>
        <v>4246646.6408333331</v>
      </c>
      <c r="X4781" s="1" t="s">
        <v>95</v>
      </c>
      <c r="Y4781" s="1" t="s">
        <v>96</v>
      </c>
      <c r="Z4781" s="8">
        <v>50243</v>
      </c>
      <c r="AA4781" s="8" t="str">
        <f>TEXT(Table2[[#This Row],[Application_Date]],"yyy")</f>
        <v>2037</v>
      </c>
      <c r="AB4781" s="8" t="str">
        <f>TEXT(Table2[[#This Row],[Application_Date]],"mmmm")</f>
        <v>July</v>
      </c>
      <c r="AC4781" s="1" t="s">
        <v>61</v>
      </c>
      <c r="AD4781" s="1" t="s">
        <v>30</v>
      </c>
      <c r="AE4781" s="1" t="s">
        <v>31</v>
      </c>
    </row>
    <row r="4782" spans="1:31" x14ac:dyDescent="0.25">
      <c r="A4782" s="1" t="s">
        <v>9704</v>
      </c>
      <c r="B4782" s="1" t="str">
        <f>IF(COUNTIF($A$2:A4782,A4782)&gt;1,"Duplicate","Unique")</f>
        <v>Unique</v>
      </c>
      <c r="C4782" s="1" t="s">
        <v>9705</v>
      </c>
      <c r="D4782" s="1" t="s">
        <v>217</v>
      </c>
      <c r="E4782" s="1" t="str">
        <f t="shared" si="519"/>
        <v>Submitted</v>
      </c>
      <c r="F4782" s="1" t="s">
        <v>47</v>
      </c>
      <c r="G4782" s="1">
        <v>51</v>
      </c>
      <c r="H4782" s="1" t="s">
        <v>36</v>
      </c>
      <c r="I4782" s="1" t="s">
        <v>25</v>
      </c>
      <c r="J4782" s="1" t="s">
        <v>70</v>
      </c>
      <c r="K4782" s="4">
        <v>1319738</v>
      </c>
      <c r="L4782" s="4" t="str">
        <f t="shared" si="520"/>
        <v>Submitted</v>
      </c>
      <c r="M4782" s="1">
        <v>725</v>
      </c>
      <c r="N4782" s="1" t="str">
        <f t="shared" si="521"/>
        <v>low_risk</v>
      </c>
      <c r="O4782" s="1" t="str">
        <f t="shared" si="522"/>
        <v>Excellent</v>
      </c>
      <c r="P4782" s="1" t="str">
        <f t="shared" si="523"/>
        <v>Submitted</v>
      </c>
      <c r="Q4782" s="1" t="str">
        <f t="shared" si="524"/>
        <v>Valid</v>
      </c>
      <c r="R4782" s="1" t="s">
        <v>38</v>
      </c>
      <c r="S4782" s="4">
        <v>4067584</v>
      </c>
      <c r="T4782" s="1">
        <v>10.34</v>
      </c>
      <c r="U4782" s="1">
        <v>60</v>
      </c>
      <c r="V4782" s="1">
        <v>67793.070000000007</v>
      </c>
      <c r="W4782" s="4">
        <f t="shared" si="525"/>
        <v>3504901.5466666673</v>
      </c>
      <c r="X4782" s="1" t="s">
        <v>50</v>
      </c>
      <c r="Y4782" s="1" t="s">
        <v>51</v>
      </c>
      <c r="Z4782" s="8">
        <v>50244</v>
      </c>
      <c r="AA4782" s="8" t="str">
        <f>TEXT(Table2[[#This Row],[Application_Date]],"yyy")</f>
        <v>2037</v>
      </c>
      <c r="AB4782" s="8" t="str">
        <f>TEXT(Table2[[#This Row],[Application_Date]],"mmmm")</f>
        <v>July</v>
      </c>
      <c r="AC4782" s="1" t="s">
        <v>52</v>
      </c>
      <c r="AD4782" s="1" t="s">
        <v>30</v>
      </c>
      <c r="AE4782" s="1" t="s">
        <v>43</v>
      </c>
    </row>
    <row r="4783" spans="1:31" x14ac:dyDescent="0.25">
      <c r="A4783" s="1" t="s">
        <v>9706</v>
      </c>
      <c r="B4783" s="1" t="str">
        <f>IF(COUNTIF($A$2:A4783,A4783)&gt;1,"Duplicate","Unique")</f>
        <v>Unique</v>
      </c>
      <c r="C4783" s="1" t="s">
        <v>9707</v>
      </c>
      <c r="D4783" s="1" t="s">
        <v>136</v>
      </c>
      <c r="E4783" s="1" t="str">
        <f t="shared" si="519"/>
        <v>Submitted</v>
      </c>
      <c r="F4783" s="1" t="s">
        <v>35</v>
      </c>
      <c r="G4783" s="1">
        <v>49</v>
      </c>
      <c r="H4783" s="1" t="s">
        <v>24</v>
      </c>
      <c r="I4783" s="1" t="s">
        <v>25</v>
      </c>
      <c r="J4783" s="1" t="s">
        <v>49</v>
      </c>
      <c r="K4783" s="4">
        <v>1131707</v>
      </c>
      <c r="L4783" s="4" t="str">
        <f t="shared" si="520"/>
        <v>Submitted</v>
      </c>
      <c r="M4783" s="1">
        <v>407</v>
      </c>
      <c r="N4783" s="1" t="str">
        <f t="shared" si="521"/>
        <v>High_risk</v>
      </c>
      <c r="O4783" s="1" t="str">
        <f t="shared" si="522"/>
        <v>Excellent</v>
      </c>
      <c r="P4783" s="1" t="str">
        <f t="shared" si="523"/>
        <v>Submitted</v>
      </c>
      <c r="Q4783" s="1" t="str">
        <f t="shared" si="524"/>
        <v>Valid</v>
      </c>
      <c r="R4783" s="1" t="s">
        <v>27</v>
      </c>
      <c r="S4783" s="4">
        <v>2450238</v>
      </c>
      <c r="T4783" s="1">
        <v>16.79</v>
      </c>
      <c r="U4783" s="1">
        <v>36</v>
      </c>
      <c r="V4783" s="1">
        <v>68062.17</v>
      </c>
      <c r="W4783" s="4">
        <f t="shared" si="525"/>
        <v>3428291.3350000712</v>
      </c>
      <c r="X4783" s="1" t="s">
        <v>125</v>
      </c>
      <c r="Y4783" s="1" t="s">
        <v>96</v>
      </c>
      <c r="Z4783" s="8">
        <v>50245</v>
      </c>
      <c r="AA4783" s="8" t="str">
        <f>TEXT(Table2[[#This Row],[Application_Date]],"yyy")</f>
        <v>2037</v>
      </c>
      <c r="AB4783" s="8" t="str">
        <f>TEXT(Table2[[#This Row],[Application_Date]],"mmmm")</f>
        <v>July</v>
      </c>
      <c r="AC4783" s="1" t="s">
        <v>52</v>
      </c>
      <c r="AD4783" s="1" t="s">
        <v>42</v>
      </c>
      <c r="AE4783" s="1" t="s">
        <v>31</v>
      </c>
    </row>
    <row r="4784" spans="1:31" x14ac:dyDescent="0.25">
      <c r="A4784" s="1" t="s">
        <v>9708</v>
      </c>
      <c r="B4784" s="1" t="str">
        <f>IF(COUNTIF($A$2:A4784,A4784)&gt;1,"Duplicate","Unique")</f>
        <v>Unique</v>
      </c>
      <c r="C4784" s="1" t="s">
        <v>9709</v>
      </c>
      <c r="D4784" s="1" t="s">
        <v>309</v>
      </c>
      <c r="E4784" s="1" t="str">
        <f t="shared" si="519"/>
        <v>Submitted</v>
      </c>
      <c r="F4784" s="1" t="s">
        <v>35</v>
      </c>
      <c r="G4784" s="1">
        <v>46</v>
      </c>
      <c r="H4784" s="1" t="s">
        <v>36</v>
      </c>
      <c r="I4784" s="1" t="s">
        <v>25</v>
      </c>
      <c r="J4784" s="1" t="s">
        <v>49</v>
      </c>
      <c r="K4784" s="4">
        <v>1408334</v>
      </c>
      <c r="L4784" s="4" t="str">
        <f t="shared" si="520"/>
        <v>Submitted</v>
      </c>
      <c r="M4784" s="1">
        <v>438</v>
      </c>
      <c r="N4784" s="1" t="str">
        <f t="shared" si="521"/>
        <v>High_risk</v>
      </c>
      <c r="O4784" s="1" t="str">
        <f t="shared" si="522"/>
        <v>Excellent</v>
      </c>
      <c r="P4784" s="1" t="str">
        <f t="shared" si="523"/>
        <v>Submitted</v>
      </c>
      <c r="Q4784" s="1" t="str">
        <f t="shared" si="524"/>
        <v>Valid</v>
      </c>
      <c r="R4784" s="1" t="s">
        <v>82</v>
      </c>
      <c r="S4784" s="4">
        <v>347808</v>
      </c>
      <c r="T4784" s="1">
        <v>8.3000000000000007</v>
      </c>
      <c r="U4784" s="1">
        <v>12</v>
      </c>
      <c r="V4784" s="1">
        <v>28984</v>
      </c>
      <c r="W4784" s="4">
        <f t="shared" si="525"/>
        <v>241005.98353503787</v>
      </c>
      <c r="X4784" s="1" t="s">
        <v>59</v>
      </c>
      <c r="Y4784" s="1" t="s">
        <v>60</v>
      </c>
      <c r="Z4784" s="8">
        <v>50246</v>
      </c>
      <c r="AA4784" s="8" t="str">
        <f>TEXT(Table2[[#This Row],[Application_Date]],"yyy")</f>
        <v>2037</v>
      </c>
      <c r="AB4784" s="8" t="str">
        <f>TEXT(Table2[[#This Row],[Application_Date]],"mmmm")</f>
        <v>July</v>
      </c>
      <c r="AC4784" s="1" t="s">
        <v>61</v>
      </c>
      <c r="AD4784" s="1" t="s">
        <v>42</v>
      </c>
      <c r="AE4784" s="1" t="s">
        <v>43</v>
      </c>
    </row>
    <row r="4785" spans="1:31" x14ac:dyDescent="0.25">
      <c r="A4785" s="1" t="s">
        <v>9710</v>
      </c>
      <c r="B4785" s="1" t="str">
        <f>IF(COUNTIF($A$2:A4785,A4785)&gt;1,"Duplicate","Unique")</f>
        <v>Unique</v>
      </c>
      <c r="C4785" s="1" t="s">
        <v>9711</v>
      </c>
      <c r="D4785" s="1" t="s">
        <v>659</v>
      </c>
      <c r="E4785" s="1" t="str">
        <f t="shared" si="519"/>
        <v>Submitted</v>
      </c>
      <c r="F4785" s="1" t="s">
        <v>35</v>
      </c>
      <c r="G4785" s="1">
        <v>35</v>
      </c>
      <c r="H4785" s="1" t="s">
        <v>24</v>
      </c>
      <c r="I4785" s="1" t="s">
        <v>48</v>
      </c>
      <c r="J4785" s="1" t="s">
        <v>26</v>
      </c>
      <c r="K4785" s="4">
        <v>2015037</v>
      </c>
      <c r="L4785" s="4" t="str">
        <f t="shared" si="520"/>
        <v>Submitted</v>
      </c>
      <c r="M4785" s="1">
        <v>850</v>
      </c>
      <c r="N4785" s="1" t="str">
        <f t="shared" si="521"/>
        <v>medium_risk</v>
      </c>
      <c r="O4785" s="1" t="str">
        <f t="shared" si="522"/>
        <v>Excellent</v>
      </c>
      <c r="P4785" s="1" t="str">
        <f t="shared" si="523"/>
        <v>Submitted</v>
      </c>
      <c r="Q4785" s="1" t="str">
        <f t="shared" si="524"/>
        <v>Valid</v>
      </c>
      <c r="R4785" s="1" t="s">
        <v>70</v>
      </c>
      <c r="S4785" s="4">
        <v>906980</v>
      </c>
      <c r="T4785" s="1">
        <v>13.39</v>
      </c>
      <c r="U4785" s="1">
        <v>120</v>
      </c>
      <c r="V4785" s="1">
        <v>7558.17</v>
      </c>
      <c r="W4785" s="4">
        <f t="shared" si="525"/>
        <v>1012038.5166666667</v>
      </c>
      <c r="X4785" s="1" t="s">
        <v>95</v>
      </c>
      <c r="Y4785" s="1" t="s">
        <v>96</v>
      </c>
      <c r="Z4785" s="8">
        <v>50247</v>
      </c>
      <c r="AA4785" s="8" t="str">
        <f>TEXT(Table2[[#This Row],[Application_Date]],"yyy")</f>
        <v>2037</v>
      </c>
      <c r="AB4785" s="8" t="str">
        <f>TEXT(Table2[[#This Row],[Application_Date]],"mmmm")</f>
        <v>July</v>
      </c>
      <c r="AC4785" s="1" t="s">
        <v>61</v>
      </c>
      <c r="AD4785" s="1" t="s">
        <v>42</v>
      </c>
      <c r="AE4785" s="1" t="s">
        <v>31</v>
      </c>
    </row>
    <row r="4786" spans="1:31" x14ac:dyDescent="0.25">
      <c r="A4786" s="1" t="s">
        <v>9712</v>
      </c>
      <c r="B4786" s="1" t="str">
        <f>IF(COUNTIF($A$2:A4786,A4786)&gt;1,"Duplicate","Unique")</f>
        <v>Unique</v>
      </c>
      <c r="C4786" s="1" t="s">
        <v>9713</v>
      </c>
      <c r="D4786" s="1" t="s">
        <v>148</v>
      </c>
      <c r="E4786" s="1" t="str">
        <f t="shared" si="519"/>
        <v>Submitted</v>
      </c>
      <c r="F4786" s="1" t="s">
        <v>47</v>
      </c>
      <c r="G4786" s="1">
        <v>40</v>
      </c>
      <c r="H4786" s="1" t="s">
        <v>24</v>
      </c>
      <c r="I4786" s="1" t="s">
        <v>48</v>
      </c>
      <c r="J4786" s="1" t="s">
        <v>37</v>
      </c>
      <c r="K4786" s="4">
        <v>-50000</v>
      </c>
      <c r="L4786" s="4" t="str">
        <f t="shared" si="520"/>
        <v>Submitted</v>
      </c>
      <c r="M4786" s="1">
        <v>528</v>
      </c>
      <c r="N4786" s="1" t="str">
        <f t="shared" si="521"/>
        <v>High_risk</v>
      </c>
      <c r="O4786" s="1" t="str">
        <f t="shared" si="522"/>
        <v>Excellent</v>
      </c>
      <c r="P4786" s="1" t="str">
        <f t="shared" si="523"/>
        <v>Submitted</v>
      </c>
      <c r="Q4786" s="1" t="str">
        <f t="shared" si="524"/>
        <v>Valid</v>
      </c>
      <c r="R4786" s="1" t="s">
        <v>6</v>
      </c>
      <c r="S4786" s="4">
        <v>3192605</v>
      </c>
      <c r="T4786" s="1">
        <v>18.68</v>
      </c>
      <c r="U4786" s="1">
        <v>12</v>
      </c>
      <c r="V4786" s="1">
        <v>266050.42</v>
      </c>
      <c r="W4786" s="4">
        <f t="shared" si="525"/>
        <v>4969885.5005905088</v>
      </c>
      <c r="X4786" s="1" t="s">
        <v>59</v>
      </c>
      <c r="Y4786" s="1" t="s">
        <v>60</v>
      </c>
      <c r="Z4786" s="8">
        <v>50248</v>
      </c>
      <c r="AA4786" s="8" t="str">
        <f>TEXT(Table2[[#This Row],[Application_Date]],"yyy")</f>
        <v>2037</v>
      </c>
      <c r="AB4786" s="8" t="str">
        <f>TEXT(Table2[[#This Row],[Application_Date]],"mmmm")</f>
        <v>July</v>
      </c>
      <c r="AC4786" s="1" t="s">
        <v>41</v>
      </c>
      <c r="AD4786" s="1" t="s">
        <v>30</v>
      </c>
      <c r="AE4786" s="1" t="s">
        <v>43</v>
      </c>
    </row>
    <row r="4787" spans="1:31" x14ac:dyDescent="0.25">
      <c r="A4787" s="1" t="s">
        <v>9714</v>
      </c>
      <c r="B4787" s="1" t="str">
        <f>IF(COUNTIF($A$2:A4787,A4787)&gt;1,"Duplicate","Unique")</f>
        <v>Unique</v>
      </c>
      <c r="C4787" s="1" t="s">
        <v>9715</v>
      </c>
      <c r="D4787" s="1" t="s">
        <v>284</v>
      </c>
      <c r="E4787" s="1" t="str">
        <f t="shared" si="519"/>
        <v>Submitted</v>
      </c>
      <c r="F4787" s="1" t="s">
        <v>47</v>
      </c>
      <c r="G4787" s="1">
        <v>58</v>
      </c>
      <c r="H4787" s="1" t="s">
        <v>36</v>
      </c>
      <c r="I4787" s="1" t="s">
        <v>25</v>
      </c>
      <c r="J4787" s="1" t="s">
        <v>37</v>
      </c>
      <c r="K4787" s="4">
        <v>2144610</v>
      </c>
      <c r="L4787" s="4" t="str">
        <f t="shared" si="520"/>
        <v>Submitted</v>
      </c>
      <c r="M4787" s="1">
        <v>791</v>
      </c>
      <c r="N4787" s="1" t="str">
        <f t="shared" si="521"/>
        <v>medium_risk</v>
      </c>
      <c r="O4787" s="1" t="str">
        <f t="shared" si="522"/>
        <v>Excellent</v>
      </c>
      <c r="P4787" s="1" t="str">
        <f t="shared" si="523"/>
        <v>Submitted</v>
      </c>
      <c r="Q4787" s="1" t="str">
        <f t="shared" si="524"/>
        <v>Valid</v>
      </c>
      <c r="R4787" s="1" t="s">
        <v>70</v>
      </c>
      <c r="S4787" s="4">
        <v>1815871</v>
      </c>
      <c r="T4787" s="1">
        <v>7.26</v>
      </c>
      <c r="U4787" s="1">
        <v>36</v>
      </c>
      <c r="V4787" s="1">
        <v>50440.86</v>
      </c>
      <c r="W4787" s="4">
        <f t="shared" si="525"/>
        <v>1098601.9990290243</v>
      </c>
      <c r="X4787" s="1" t="s">
        <v>105</v>
      </c>
      <c r="Y4787" s="1" t="s">
        <v>106</v>
      </c>
      <c r="Z4787" s="8">
        <v>50249</v>
      </c>
      <c r="AA4787" s="8" t="str">
        <f>TEXT(Table2[[#This Row],[Application_Date]],"yyy")</f>
        <v>2037</v>
      </c>
      <c r="AB4787" s="8" t="str">
        <f>TEXT(Table2[[#This Row],[Application_Date]],"mmmm")</f>
        <v>July</v>
      </c>
      <c r="AC4787" s="1" t="s">
        <v>41</v>
      </c>
      <c r="AD4787" s="1" t="s">
        <v>30</v>
      </c>
      <c r="AE4787" s="1" t="s">
        <v>62</v>
      </c>
    </row>
    <row r="4788" spans="1:31" x14ac:dyDescent="0.25">
      <c r="A4788" s="1" t="s">
        <v>9716</v>
      </c>
      <c r="B4788" s="1" t="str">
        <f>IF(COUNTIF($A$2:A4788,A4788)&gt;1,"Duplicate","Unique")</f>
        <v>Unique</v>
      </c>
      <c r="C4788" s="1" t="s">
        <v>9717</v>
      </c>
      <c r="D4788" s="1" t="s">
        <v>403</v>
      </c>
      <c r="E4788" s="1" t="str">
        <f t="shared" si="519"/>
        <v>Submitted</v>
      </c>
      <c r="F4788" s="1" t="s">
        <v>35</v>
      </c>
      <c r="G4788" s="1">
        <v>44</v>
      </c>
      <c r="H4788" s="1" t="s">
        <v>36</v>
      </c>
      <c r="I4788" s="1" t="s">
        <v>48</v>
      </c>
      <c r="J4788" s="1" t="s">
        <v>37</v>
      </c>
      <c r="K4788" s="4">
        <v>1532320</v>
      </c>
      <c r="L4788" s="4" t="str">
        <f t="shared" si="520"/>
        <v>Submitted</v>
      </c>
      <c r="M4788" s="1">
        <v>320</v>
      </c>
      <c r="N4788" s="1" t="str">
        <f t="shared" si="521"/>
        <v>High_risk</v>
      </c>
      <c r="O4788" s="1" t="str">
        <f t="shared" si="522"/>
        <v>Excellent</v>
      </c>
      <c r="P4788" s="1" t="str">
        <f t="shared" si="523"/>
        <v>Submitted</v>
      </c>
      <c r="Q4788" s="1" t="str">
        <f t="shared" si="524"/>
        <v>Valid</v>
      </c>
      <c r="R4788" s="1" t="s">
        <v>82</v>
      </c>
      <c r="S4788" s="4">
        <v>2435238</v>
      </c>
      <c r="T4788" s="1">
        <v>12.1</v>
      </c>
      <c r="U4788" s="1">
        <v>180</v>
      </c>
      <c r="V4788" s="1">
        <v>13529.1</v>
      </c>
      <c r="W4788" s="4">
        <f t="shared" si="525"/>
        <v>2455531.65</v>
      </c>
      <c r="X4788" s="1" t="s">
        <v>105</v>
      </c>
      <c r="Y4788" s="1" t="s">
        <v>106</v>
      </c>
      <c r="Z4788" s="8">
        <v>50250</v>
      </c>
      <c r="AA4788" s="8" t="str">
        <f>TEXT(Table2[[#This Row],[Application_Date]],"yyy")</f>
        <v>2037</v>
      </c>
      <c r="AB4788" s="8" t="str">
        <f>TEXT(Table2[[#This Row],[Application_Date]],"mmmm")</f>
        <v>July</v>
      </c>
      <c r="AC4788" s="1" t="s">
        <v>41</v>
      </c>
      <c r="AD4788" s="1" t="s">
        <v>42</v>
      </c>
      <c r="AE4788" s="1" t="s">
        <v>43</v>
      </c>
    </row>
    <row r="4789" spans="1:31" x14ac:dyDescent="0.25">
      <c r="A4789" s="1" t="s">
        <v>9718</v>
      </c>
      <c r="B4789" s="1" t="str">
        <f>IF(COUNTIF($A$2:A4789,A4789)&gt;1,"Duplicate","Unique")</f>
        <v>Unique</v>
      </c>
      <c r="C4789" s="1" t="s">
        <v>9719</v>
      </c>
      <c r="D4789" s="1">
        <v>0</v>
      </c>
      <c r="E4789" s="1" t="str">
        <f t="shared" si="519"/>
        <v>Submitted</v>
      </c>
      <c r="F4789" s="1" t="s">
        <v>35</v>
      </c>
      <c r="G4789" s="1">
        <v>35</v>
      </c>
      <c r="H4789" s="1" t="s">
        <v>24</v>
      </c>
      <c r="I4789" s="1" t="s">
        <v>48</v>
      </c>
      <c r="J4789" s="1" t="s">
        <v>70</v>
      </c>
      <c r="K4789" s="4">
        <v>367750</v>
      </c>
      <c r="L4789" s="4" t="str">
        <f t="shared" si="520"/>
        <v>Submitted</v>
      </c>
      <c r="M4789" s="1">
        <v>759</v>
      </c>
      <c r="N4789" s="1" t="str">
        <f t="shared" si="521"/>
        <v>medium_risk</v>
      </c>
      <c r="O4789" s="1" t="str">
        <f t="shared" si="522"/>
        <v>Excellent</v>
      </c>
      <c r="P4789" s="1" t="str">
        <f t="shared" si="523"/>
        <v>Submitted</v>
      </c>
      <c r="Q4789" s="1" t="str">
        <f t="shared" si="524"/>
        <v>Valid</v>
      </c>
      <c r="R4789" s="1" t="s">
        <v>38</v>
      </c>
      <c r="S4789" s="4">
        <v>2374695</v>
      </c>
      <c r="T4789" s="1">
        <v>14.05</v>
      </c>
      <c r="U4789" s="1">
        <v>180</v>
      </c>
      <c r="V4789" s="1">
        <v>13192.75</v>
      </c>
      <c r="W4789" s="4">
        <f t="shared" si="525"/>
        <v>2780372.0625</v>
      </c>
      <c r="X4789" s="1" t="s">
        <v>28</v>
      </c>
      <c r="Y4789" s="1" t="s">
        <v>29</v>
      </c>
      <c r="Z4789" s="8">
        <v>50251</v>
      </c>
      <c r="AA4789" s="8" t="str">
        <f>TEXT(Table2[[#This Row],[Application_Date]],"yyy")</f>
        <v>2037</v>
      </c>
      <c r="AB4789" s="8" t="str">
        <f>TEXT(Table2[[#This Row],[Application_Date]],"mmmm")</f>
        <v>July</v>
      </c>
      <c r="AC4789" s="1" t="s">
        <v>41</v>
      </c>
      <c r="AD4789" s="1" t="s">
        <v>30</v>
      </c>
      <c r="AE4789" s="1" t="s">
        <v>43</v>
      </c>
    </row>
    <row r="4790" spans="1:31" x14ac:dyDescent="0.25">
      <c r="A4790" s="1" t="s">
        <v>9720</v>
      </c>
      <c r="B4790" s="1" t="str">
        <f>IF(COUNTIF($A$2:A4790,A4790)&gt;1,"Duplicate","Unique")</f>
        <v>Unique</v>
      </c>
      <c r="C4790" s="1" t="s">
        <v>9721</v>
      </c>
      <c r="D4790" s="1" t="s">
        <v>325</v>
      </c>
      <c r="E4790" s="1" t="str">
        <f t="shared" si="519"/>
        <v>Submitted</v>
      </c>
      <c r="F4790" s="1" t="s">
        <v>35</v>
      </c>
      <c r="G4790" s="1">
        <v>32</v>
      </c>
      <c r="H4790" s="1" t="s">
        <v>36</v>
      </c>
      <c r="I4790" s="1" t="s">
        <v>25</v>
      </c>
      <c r="J4790" s="1" t="s">
        <v>70</v>
      </c>
      <c r="K4790" s="4">
        <v>1215072</v>
      </c>
      <c r="L4790" s="4" t="str">
        <f t="shared" si="520"/>
        <v>Submitted</v>
      </c>
      <c r="M4790" s="1">
        <v>382</v>
      </c>
      <c r="N4790" s="1" t="str">
        <f t="shared" si="521"/>
        <v>High_risk</v>
      </c>
      <c r="O4790" s="1" t="str">
        <f t="shared" si="522"/>
        <v>Excellent</v>
      </c>
      <c r="P4790" s="1" t="str">
        <f t="shared" si="523"/>
        <v>Submitted</v>
      </c>
      <c r="Q4790" s="1" t="str">
        <f t="shared" si="524"/>
        <v>Valid</v>
      </c>
      <c r="R4790" s="1" t="s">
        <v>38</v>
      </c>
      <c r="S4790" s="4">
        <v>471666</v>
      </c>
      <c r="T4790" s="1">
        <v>8.33</v>
      </c>
      <c r="U4790" s="1">
        <v>12</v>
      </c>
      <c r="V4790" s="1">
        <v>39305.5</v>
      </c>
      <c r="W4790" s="4">
        <f t="shared" si="525"/>
        <v>328001.49628400442</v>
      </c>
      <c r="X4790" s="1" t="s">
        <v>95</v>
      </c>
      <c r="Y4790" s="1" t="s">
        <v>96</v>
      </c>
      <c r="Z4790" s="8">
        <v>50252</v>
      </c>
      <c r="AA4790" s="8" t="str">
        <f>TEXT(Table2[[#This Row],[Application_Date]],"yyy")</f>
        <v>2037</v>
      </c>
      <c r="AB4790" s="8" t="str">
        <f>TEXT(Table2[[#This Row],[Application_Date]],"mmmm")</f>
        <v>July</v>
      </c>
      <c r="AC4790" s="1" t="s">
        <v>41</v>
      </c>
      <c r="AD4790" s="1" t="s">
        <v>42</v>
      </c>
      <c r="AE4790" s="1" t="s">
        <v>66</v>
      </c>
    </row>
    <row r="4791" spans="1:31" x14ac:dyDescent="0.25">
      <c r="A4791" s="1" t="s">
        <v>9722</v>
      </c>
      <c r="B4791" s="1" t="str">
        <f>IF(COUNTIF($A$2:A4791,A4791)&gt;1,"Duplicate","Unique")</f>
        <v>Unique</v>
      </c>
      <c r="C4791" s="1" t="s">
        <v>9723</v>
      </c>
      <c r="D4791" s="1" t="s">
        <v>270</v>
      </c>
      <c r="E4791" s="1" t="str">
        <f t="shared" si="519"/>
        <v>Submitted</v>
      </c>
      <c r="F4791" s="1" t="s">
        <v>47</v>
      </c>
      <c r="G4791" s="1">
        <v>50</v>
      </c>
      <c r="H4791" s="1" t="s">
        <v>36</v>
      </c>
      <c r="I4791" s="1" t="s">
        <v>48</v>
      </c>
      <c r="J4791" s="1" t="s">
        <v>70</v>
      </c>
      <c r="K4791" s="4">
        <v>2409427</v>
      </c>
      <c r="L4791" s="4" t="str">
        <f t="shared" si="520"/>
        <v>Submitted</v>
      </c>
      <c r="M4791" s="1">
        <v>508</v>
      </c>
      <c r="N4791" s="1" t="str">
        <f t="shared" si="521"/>
        <v>High_risk</v>
      </c>
      <c r="O4791" s="1" t="str">
        <f t="shared" si="522"/>
        <v>Excellent</v>
      </c>
      <c r="P4791" s="1" t="str">
        <f t="shared" si="523"/>
        <v>Submitted</v>
      </c>
      <c r="Q4791" s="1" t="str">
        <f t="shared" si="524"/>
        <v>Valid</v>
      </c>
      <c r="R4791" s="1" t="s">
        <v>70</v>
      </c>
      <c r="S4791" s="4">
        <v>4684212</v>
      </c>
      <c r="T4791" s="1">
        <v>14.19</v>
      </c>
      <c r="U4791" s="1">
        <v>60</v>
      </c>
      <c r="V4791" s="1">
        <v>78070.2</v>
      </c>
      <c r="W4791" s="4">
        <f t="shared" si="525"/>
        <v>5539080.6899999995</v>
      </c>
      <c r="X4791" s="1" t="s">
        <v>28</v>
      </c>
      <c r="Y4791" s="1" t="s">
        <v>29</v>
      </c>
      <c r="Z4791" s="8">
        <v>50253</v>
      </c>
      <c r="AA4791" s="8" t="str">
        <f>TEXT(Table2[[#This Row],[Application_Date]],"yyy")</f>
        <v>2037</v>
      </c>
      <c r="AB4791" s="8" t="str">
        <f>TEXT(Table2[[#This Row],[Application_Date]],"mmmm")</f>
        <v>August</v>
      </c>
      <c r="AC4791" s="1" t="s">
        <v>61</v>
      </c>
      <c r="AD4791" s="1" t="s">
        <v>30</v>
      </c>
      <c r="AE4791" s="1" t="s">
        <v>43</v>
      </c>
    </row>
    <row r="4792" spans="1:31" x14ac:dyDescent="0.25">
      <c r="A4792" s="1" t="s">
        <v>9724</v>
      </c>
      <c r="B4792" s="1" t="str">
        <f>IF(COUNTIF($A$2:A4792,A4792)&gt;1,"Duplicate","Unique")</f>
        <v>Unique</v>
      </c>
      <c r="C4792" s="1" t="s">
        <v>9725</v>
      </c>
      <c r="D4792" s="1" t="s">
        <v>121</v>
      </c>
      <c r="E4792" s="1" t="str">
        <f t="shared" si="519"/>
        <v>Submitted</v>
      </c>
      <c r="F4792" s="1" t="s">
        <v>47</v>
      </c>
      <c r="G4792" s="1">
        <v>50</v>
      </c>
      <c r="H4792" s="1" t="s">
        <v>36</v>
      </c>
      <c r="I4792" s="1" t="s">
        <v>25</v>
      </c>
      <c r="J4792" s="1" t="s">
        <v>26</v>
      </c>
      <c r="K4792" s="4">
        <v>1694450</v>
      </c>
      <c r="L4792" s="4" t="str">
        <f t="shared" si="520"/>
        <v>Submitted</v>
      </c>
      <c r="M4792" s="1">
        <v>530</v>
      </c>
      <c r="N4792" s="1" t="str">
        <f t="shared" si="521"/>
        <v>High_risk</v>
      </c>
      <c r="O4792" s="1" t="str">
        <f t="shared" si="522"/>
        <v>Excellent</v>
      </c>
      <c r="P4792" s="1" t="str">
        <f t="shared" si="523"/>
        <v>Submitted</v>
      </c>
      <c r="Q4792" s="1" t="str">
        <f t="shared" si="524"/>
        <v>Valid</v>
      </c>
      <c r="R4792" s="1" t="s">
        <v>70</v>
      </c>
      <c r="S4792" s="4">
        <v>1741299</v>
      </c>
      <c r="T4792" s="1">
        <v>12.52</v>
      </c>
      <c r="U4792" s="1">
        <v>12</v>
      </c>
      <c r="V4792" s="1">
        <v>145108.25</v>
      </c>
      <c r="W4792" s="4">
        <f t="shared" si="525"/>
        <v>1817098.3007923183</v>
      </c>
      <c r="X4792" s="1" t="s">
        <v>125</v>
      </c>
      <c r="Y4792" s="1" t="s">
        <v>96</v>
      </c>
      <c r="Z4792" s="8">
        <v>50254</v>
      </c>
      <c r="AA4792" s="8" t="str">
        <f>TEXT(Table2[[#This Row],[Application_Date]],"yyy")</f>
        <v>2037</v>
      </c>
      <c r="AB4792" s="8" t="str">
        <f>TEXT(Table2[[#This Row],[Application_Date]],"mmmm")</f>
        <v>August</v>
      </c>
      <c r="AC4792" s="1" t="s">
        <v>52</v>
      </c>
      <c r="AD4792" s="1" t="s">
        <v>30</v>
      </c>
      <c r="AE4792" s="1" t="s">
        <v>43</v>
      </c>
    </row>
    <row r="4793" spans="1:31" x14ac:dyDescent="0.25">
      <c r="A4793" s="1" t="s">
        <v>9726</v>
      </c>
      <c r="B4793" s="1" t="str">
        <f>IF(COUNTIF($A$2:A4793,A4793)&gt;1,"Duplicate","Unique")</f>
        <v>Unique</v>
      </c>
      <c r="C4793" s="1" t="s">
        <v>9727</v>
      </c>
      <c r="D4793" s="1" t="s">
        <v>242</v>
      </c>
      <c r="E4793" s="1" t="str">
        <f t="shared" si="519"/>
        <v>Submitted</v>
      </c>
      <c r="F4793" s="1" t="s">
        <v>47</v>
      </c>
      <c r="G4793" s="1">
        <v>59</v>
      </c>
      <c r="H4793" s="1" t="s">
        <v>24</v>
      </c>
      <c r="I4793" s="1" t="s">
        <v>48</v>
      </c>
      <c r="J4793" s="1" t="s">
        <v>37</v>
      </c>
      <c r="K4793" s="4">
        <v>1255070</v>
      </c>
      <c r="L4793" s="4" t="str">
        <f t="shared" si="520"/>
        <v>Submitted</v>
      </c>
      <c r="M4793" s="1">
        <v>554</v>
      </c>
      <c r="N4793" s="1" t="str">
        <f t="shared" si="521"/>
        <v>High_risk</v>
      </c>
      <c r="O4793" s="1" t="str">
        <f t="shared" si="522"/>
        <v>Excellent</v>
      </c>
      <c r="P4793" s="1" t="str">
        <f t="shared" si="523"/>
        <v>Submitted</v>
      </c>
      <c r="Q4793" s="1" t="str">
        <f t="shared" si="524"/>
        <v>Valid</v>
      </c>
      <c r="R4793" s="1" t="s">
        <v>27</v>
      </c>
      <c r="S4793" s="4">
        <v>3811795</v>
      </c>
      <c r="T4793" s="1">
        <v>14.25</v>
      </c>
      <c r="U4793" s="1">
        <v>24</v>
      </c>
      <c r="V4793" s="1">
        <v>158824.79</v>
      </c>
      <c r="W4793" s="4">
        <f t="shared" si="525"/>
        <v>4526506.5939057861</v>
      </c>
      <c r="X4793" s="1" t="s">
        <v>50</v>
      </c>
      <c r="Y4793" s="1" t="s">
        <v>51</v>
      </c>
      <c r="Z4793" s="8">
        <v>50255</v>
      </c>
      <c r="AA4793" s="8" t="str">
        <f>TEXT(Table2[[#This Row],[Application_Date]],"yyy")</f>
        <v>2037</v>
      </c>
      <c r="AB4793" s="8" t="str">
        <f>TEXT(Table2[[#This Row],[Application_Date]],"mmmm")</f>
        <v>August</v>
      </c>
      <c r="AC4793" s="1" t="s">
        <v>61</v>
      </c>
      <c r="AD4793" s="1" t="s">
        <v>30</v>
      </c>
      <c r="AE4793" s="1" t="s">
        <v>31</v>
      </c>
    </row>
    <row r="4794" spans="1:31" x14ac:dyDescent="0.25">
      <c r="A4794" s="1" t="s">
        <v>9728</v>
      </c>
      <c r="B4794" s="1" t="str">
        <f>IF(COUNTIF($A$2:A4794,A4794)&gt;1,"Duplicate","Unique")</f>
        <v>Unique</v>
      </c>
      <c r="C4794" s="1" t="s">
        <v>9729</v>
      </c>
      <c r="D4794" s="1" t="s">
        <v>314</v>
      </c>
      <c r="E4794" s="1" t="str">
        <f t="shared" si="519"/>
        <v>Submitted</v>
      </c>
      <c r="F4794" s="1" t="s">
        <v>35</v>
      </c>
      <c r="G4794" s="1">
        <v>21</v>
      </c>
      <c r="H4794" s="1" t="s">
        <v>24</v>
      </c>
      <c r="I4794" s="1" t="s">
        <v>48</v>
      </c>
      <c r="J4794" s="1" t="s">
        <v>37</v>
      </c>
      <c r="K4794" s="4">
        <v>1048469</v>
      </c>
      <c r="L4794" s="4" t="str">
        <f t="shared" si="520"/>
        <v>Submitted</v>
      </c>
      <c r="M4794" s="1">
        <v>615</v>
      </c>
      <c r="N4794" s="1" t="str">
        <f t="shared" si="521"/>
        <v>low_risk</v>
      </c>
      <c r="O4794" s="1" t="str">
        <f t="shared" si="522"/>
        <v>Excellent</v>
      </c>
      <c r="P4794" s="1" t="str">
        <f t="shared" si="523"/>
        <v>Submitted</v>
      </c>
      <c r="Q4794" s="1" t="str">
        <f t="shared" si="524"/>
        <v>Valid</v>
      </c>
      <c r="R4794" s="1" t="s">
        <v>70</v>
      </c>
      <c r="S4794" s="4">
        <v>4777305</v>
      </c>
      <c r="T4794" s="1">
        <v>9.1999999999999993</v>
      </c>
      <c r="U4794" s="1">
        <v>60</v>
      </c>
      <c r="V4794" s="1">
        <v>79621.75</v>
      </c>
      <c r="W4794" s="4">
        <f t="shared" si="525"/>
        <v>3662600.5000000047</v>
      </c>
      <c r="X4794" s="1" t="s">
        <v>95</v>
      </c>
      <c r="Y4794" s="1" t="s">
        <v>96</v>
      </c>
      <c r="Z4794" s="8">
        <v>50256</v>
      </c>
      <c r="AA4794" s="8" t="str">
        <f>TEXT(Table2[[#This Row],[Application_Date]],"yyy")</f>
        <v>2037</v>
      </c>
      <c r="AB4794" s="8" t="str">
        <f>TEXT(Table2[[#This Row],[Application_Date]],"mmmm")</f>
        <v>August</v>
      </c>
      <c r="AC4794" s="1" t="s">
        <v>61</v>
      </c>
      <c r="AD4794" s="1" t="s">
        <v>42</v>
      </c>
      <c r="AE4794" s="1" t="s">
        <v>43</v>
      </c>
    </row>
    <row r="4795" spans="1:31" x14ac:dyDescent="0.25">
      <c r="A4795" s="1" t="s">
        <v>9730</v>
      </c>
      <c r="B4795" s="1" t="str">
        <f>IF(COUNTIF($A$2:A4795,A4795)&gt;1,"Duplicate","Unique")</f>
        <v>Unique</v>
      </c>
      <c r="C4795" s="1" t="s">
        <v>9731</v>
      </c>
      <c r="D4795" s="1" t="s">
        <v>180</v>
      </c>
      <c r="E4795" s="1" t="str">
        <f t="shared" si="519"/>
        <v>Submitted</v>
      </c>
      <c r="F4795" s="1" t="s">
        <v>35</v>
      </c>
      <c r="G4795" s="1">
        <v>62</v>
      </c>
      <c r="H4795" s="1" t="s">
        <v>36</v>
      </c>
      <c r="I4795" s="1" t="s">
        <v>48</v>
      </c>
      <c r="J4795" s="1" t="s">
        <v>37</v>
      </c>
      <c r="K4795" s="4">
        <v>307105</v>
      </c>
      <c r="L4795" s="4" t="str">
        <f t="shared" si="520"/>
        <v>Submitted</v>
      </c>
      <c r="M4795" s="1">
        <v>515</v>
      </c>
      <c r="N4795" s="1" t="str">
        <f t="shared" si="521"/>
        <v>High_risk</v>
      </c>
      <c r="O4795" s="1" t="str">
        <f t="shared" si="522"/>
        <v>Excellent</v>
      </c>
      <c r="P4795" s="1" t="str">
        <f t="shared" si="523"/>
        <v>Submitted</v>
      </c>
      <c r="Q4795" s="1" t="str">
        <f t="shared" si="524"/>
        <v>Valid</v>
      </c>
      <c r="R4795" s="1" t="s">
        <v>82</v>
      </c>
      <c r="S4795" s="4">
        <v>4751122</v>
      </c>
      <c r="T4795" s="1">
        <v>10.81</v>
      </c>
      <c r="U4795" s="1">
        <v>60</v>
      </c>
      <c r="V4795" s="1">
        <v>79185.37</v>
      </c>
      <c r="W4795" s="4">
        <f t="shared" si="525"/>
        <v>4279969.0683333334</v>
      </c>
      <c r="X4795" s="1" t="s">
        <v>85</v>
      </c>
      <c r="Y4795" s="1" t="s">
        <v>86</v>
      </c>
      <c r="Z4795" s="8">
        <v>50257</v>
      </c>
      <c r="AA4795" s="8" t="str">
        <f>TEXT(Table2[[#This Row],[Application_Date]],"yyy")</f>
        <v>2037</v>
      </c>
      <c r="AB4795" s="8" t="str">
        <f>TEXT(Table2[[#This Row],[Application_Date]],"mmmm")</f>
        <v>August</v>
      </c>
      <c r="AC4795" s="1" t="s">
        <v>41</v>
      </c>
      <c r="AD4795" s="1" t="s">
        <v>42</v>
      </c>
      <c r="AE4795" s="1" t="s">
        <v>43</v>
      </c>
    </row>
    <row r="4796" spans="1:31" x14ac:dyDescent="0.25">
      <c r="A4796" s="1" t="s">
        <v>9732</v>
      </c>
      <c r="B4796" s="1" t="str">
        <f>IF(COUNTIF($A$2:A4796,A4796)&gt;1,"Duplicate","Unique")</f>
        <v>Unique</v>
      </c>
      <c r="C4796" s="1" t="s">
        <v>9733</v>
      </c>
      <c r="D4796" s="1" t="s">
        <v>89</v>
      </c>
      <c r="E4796" s="1" t="str">
        <f t="shared" si="519"/>
        <v>Submitted</v>
      </c>
      <c r="F4796" s="1" t="s">
        <v>35</v>
      </c>
      <c r="G4796" s="1">
        <v>56</v>
      </c>
      <c r="H4796" s="1" t="s">
        <v>24</v>
      </c>
      <c r="I4796" s="1" t="s">
        <v>25</v>
      </c>
      <c r="J4796" s="1" t="s">
        <v>26</v>
      </c>
      <c r="K4796" s="4">
        <v>2079763</v>
      </c>
      <c r="L4796" s="4" t="str">
        <f t="shared" si="520"/>
        <v>Submitted</v>
      </c>
      <c r="M4796" s="1">
        <v>835</v>
      </c>
      <c r="N4796" s="1" t="str">
        <f t="shared" si="521"/>
        <v>medium_risk</v>
      </c>
      <c r="O4796" s="1" t="str">
        <f t="shared" si="522"/>
        <v>Excellent</v>
      </c>
      <c r="P4796" s="1" t="str">
        <f t="shared" si="523"/>
        <v>Submitted</v>
      </c>
      <c r="Q4796" s="1" t="str">
        <f t="shared" si="524"/>
        <v>Valid</v>
      </c>
      <c r="R4796" s="1" t="s">
        <v>27</v>
      </c>
      <c r="S4796" s="4">
        <v>875100</v>
      </c>
      <c r="T4796" s="1">
        <v>17.600000000000001</v>
      </c>
      <c r="U4796" s="1">
        <v>180</v>
      </c>
      <c r="V4796" s="1">
        <v>4861.67</v>
      </c>
      <c r="W4796" s="4">
        <f t="shared" si="525"/>
        <v>1283480</v>
      </c>
      <c r="X4796" s="1" t="s">
        <v>105</v>
      </c>
      <c r="Y4796" s="1" t="s">
        <v>106</v>
      </c>
      <c r="Z4796" s="8">
        <v>50258</v>
      </c>
      <c r="AA4796" s="8" t="str">
        <f>TEXT(Table2[[#This Row],[Application_Date]],"yyy")</f>
        <v>2037</v>
      </c>
      <c r="AB4796" s="8" t="str">
        <f>TEXT(Table2[[#This Row],[Application_Date]],"mmmm")</f>
        <v>August</v>
      </c>
      <c r="AC4796" s="1" t="s">
        <v>61</v>
      </c>
      <c r="AD4796" s="1" t="s">
        <v>30</v>
      </c>
      <c r="AE4796" s="1" t="s">
        <v>43</v>
      </c>
    </row>
    <row r="4797" spans="1:31" x14ac:dyDescent="0.25">
      <c r="A4797" s="1" t="s">
        <v>9734</v>
      </c>
      <c r="B4797" s="1" t="str">
        <f>IF(COUNTIF($A$2:A4797,A4797)&gt;1,"Duplicate","Unique")</f>
        <v>Unique</v>
      </c>
      <c r="C4797" s="1" t="s">
        <v>9735</v>
      </c>
      <c r="D4797" s="1" t="s">
        <v>314</v>
      </c>
      <c r="E4797" s="1" t="str">
        <f t="shared" si="519"/>
        <v>Submitted</v>
      </c>
      <c r="F4797" s="1" t="s">
        <v>47</v>
      </c>
      <c r="G4797" s="1">
        <v>32</v>
      </c>
      <c r="H4797" s="1" t="s">
        <v>24</v>
      </c>
      <c r="I4797" s="1" t="s">
        <v>25</v>
      </c>
      <c r="J4797" s="1" t="s">
        <v>49</v>
      </c>
      <c r="K4797" s="4">
        <v>1425878</v>
      </c>
      <c r="L4797" s="4" t="str">
        <f t="shared" si="520"/>
        <v>Submitted</v>
      </c>
      <c r="M4797" s="1">
        <v>950</v>
      </c>
      <c r="N4797" s="1" t="str">
        <f t="shared" si="521"/>
        <v>medium_risk</v>
      </c>
      <c r="O4797" s="1" t="str">
        <f t="shared" si="522"/>
        <v>Excellent</v>
      </c>
      <c r="P4797" s="1" t="str">
        <f t="shared" si="523"/>
        <v>Submitted</v>
      </c>
      <c r="Q4797" s="1" t="str">
        <f t="shared" si="524"/>
        <v>Invalid</v>
      </c>
      <c r="R4797" s="1" t="s">
        <v>70</v>
      </c>
      <c r="S4797" s="4">
        <v>3596791</v>
      </c>
      <c r="T4797" s="1">
        <v>13.21</v>
      </c>
      <c r="U4797" s="1">
        <v>60</v>
      </c>
      <c r="V4797" s="1">
        <v>59946.52</v>
      </c>
      <c r="W4797" s="4">
        <f t="shared" si="525"/>
        <v>3959467.4258333333</v>
      </c>
      <c r="X4797" s="1" t="s">
        <v>39</v>
      </c>
      <c r="Y4797" s="1" t="s">
        <v>40</v>
      </c>
      <c r="Z4797" s="8">
        <v>50259</v>
      </c>
      <c r="AA4797" s="8" t="str">
        <f>TEXT(Table2[[#This Row],[Application_Date]],"yyy")</f>
        <v>2037</v>
      </c>
      <c r="AB4797" s="8" t="str">
        <f>TEXT(Table2[[#This Row],[Application_Date]],"mmmm")</f>
        <v>August</v>
      </c>
      <c r="AC4797" s="1" t="s">
        <v>61</v>
      </c>
      <c r="AD4797" s="1" t="s">
        <v>42</v>
      </c>
      <c r="AE4797" s="1" t="s">
        <v>66</v>
      </c>
    </row>
    <row r="4798" spans="1:31" x14ac:dyDescent="0.25">
      <c r="A4798" s="1" t="s">
        <v>9736</v>
      </c>
      <c r="B4798" s="1" t="str">
        <f>IF(COUNTIF($A$2:A4798,A4798)&gt;1,"Duplicate","Unique")</f>
        <v>Unique</v>
      </c>
      <c r="C4798" s="1" t="s">
        <v>9737</v>
      </c>
      <c r="D4798" s="1" t="s">
        <v>55</v>
      </c>
      <c r="E4798" s="1" t="str">
        <f t="shared" si="519"/>
        <v>Submitted</v>
      </c>
      <c r="F4798" s="1" t="s">
        <v>35</v>
      </c>
      <c r="G4798" s="1">
        <v>60</v>
      </c>
      <c r="H4798" s="1" t="s">
        <v>36</v>
      </c>
      <c r="I4798" s="1" t="s">
        <v>48</v>
      </c>
      <c r="J4798" s="1" t="s">
        <v>70</v>
      </c>
      <c r="K4798" s="4">
        <v>-50000</v>
      </c>
      <c r="L4798" s="4" t="str">
        <f t="shared" si="520"/>
        <v>Submitted</v>
      </c>
      <c r="M4798" s="1">
        <v>664</v>
      </c>
      <c r="N4798" s="1" t="str">
        <f t="shared" si="521"/>
        <v>low_risk</v>
      </c>
      <c r="O4798" s="1" t="str">
        <f t="shared" si="522"/>
        <v>Excellent</v>
      </c>
      <c r="P4798" s="1" t="str">
        <f t="shared" si="523"/>
        <v>Submitted</v>
      </c>
      <c r="Q4798" s="1" t="str">
        <f t="shared" si="524"/>
        <v>Valid</v>
      </c>
      <c r="R4798" s="1" t="s">
        <v>82</v>
      </c>
      <c r="S4798" s="4">
        <v>2565961</v>
      </c>
      <c r="T4798" s="1">
        <v>11.75</v>
      </c>
      <c r="U4798" s="1">
        <v>120</v>
      </c>
      <c r="V4798" s="1">
        <v>21383.01</v>
      </c>
      <c r="W4798" s="4">
        <f t="shared" si="525"/>
        <v>2512503.4791666665</v>
      </c>
      <c r="X4798" s="1" t="s">
        <v>95</v>
      </c>
      <c r="Y4798" s="1" t="s">
        <v>96</v>
      </c>
      <c r="Z4798" s="8">
        <v>50260</v>
      </c>
      <c r="AA4798" s="8" t="str">
        <f>TEXT(Table2[[#This Row],[Application_Date]],"yyy")</f>
        <v>2037</v>
      </c>
      <c r="AB4798" s="8" t="str">
        <f>TEXT(Table2[[#This Row],[Application_Date]],"mmmm")</f>
        <v>August</v>
      </c>
      <c r="AC4798" s="1" t="s">
        <v>52</v>
      </c>
      <c r="AD4798" s="1" t="s">
        <v>42</v>
      </c>
      <c r="AE4798" s="1" t="s">
        <v>66</v>
      </c>
    </row>
    <row r="4799" spans="1:31" x14ac:dyDescent="0.25">
      <c r="A4799" s="1" t="s">
        <v>9738</v>
      </c>
      <c r="B4799" s="1" t="str">
        <f>IF(COUNTIF($A$2:A4799,A4799)&gt;1,"Duplicate","Unique")</f>
        <v>Unique</v>
      </c>
      <c r="C4799" s="1" t="s">
        <v>9739</v>
      </c>
      <c r="D4799" s="1" t="s">
        <v>249</v>
      </c>
      <c r="E4799" s="1" t="str">
        <f t="shared" si="519"/>
        <v>Submitted</v>
      </c>
      <c r="F4799" s="1" t="s">
        <v>35</v>
      </c>
      <c r="G4799" s="1">
        <v>18</v>
      </c>
      <c r="H4799" s="1" t="s">
        <v>24</v>
      </c>
      <c r="I4799" s="1" t="s">
        <v>48</v>
      </c>
      <c r="J4799" s="1" t="s">
        <v>37</v>
      </c>
      <c r="K4799" s="4">
        <v>666219</v>
      </c>
      <c r="L4799" s="4" t="str">
        <f t="shared" si="520"/>
        <v>Submitted</v>
      </c>
      <c r="M4799" s="1">
        <v>506</v>
      </c>
      <c r="N4799" s="1" t="str">
        <f t="shared" si="521"/>
        <v>High_risk</v>
      </c>
      <c r="O4799" s="1" t="str">
        <f t="shared" si="522"/>
        <v>Excellent</v>
      </c>
      <c r="P4799" s="1" t="str">
        <f t="shared" si="523"/>
        <v>Submitted</v>
      </c>
      <c r="Q4799" s="1" t="str">
        <f t="shared" si="524"/>
        <v>Valid</v>
      </c>
      <c r="R4799" s="1" t="s">
        <v>38</v>
      </c>
      <c r="S4799" s="4">
        <v>4560599</v>
      </c>
      <c r="T4799" s="1">
        <v>18.72</v>
      </c>
      <c r="U4799" s="1">
        <v>24</v>
      </c>
      <c r="V4799" s="1">
        <v>190024.95999999999</v>
      </c>
      <c r="W4799" s="4">
        <f t="shared" si="525"/>
        <v>7114534.4411334097</v>
      </c>
      <c r="X4799" s="1" t="s">
        <v>85</v>
      </c>
      <c r="Y4799" s="1" t="s">
        <v>86</v>
      </c>
      <c r="Z4799" s="8">
        <v>50261</v>
      </c>
      <c r="AA4799" s="8" t="str">
        <f>TEXT(Table2[[#This Row],[Application_Date]],"yyy")</f>
        <v>2037</v>
      </c>
      <c r="AB4799" s="8" t="str">
        <f>TEXT(Table2[[#This Row],[Application_Date]],"mmmm")</f>
        <v>August</v>
      </c>
      <c r="AC4799" s="1" t="s">
        <v>52</v>
      </c>
      <c r="AD4799" s="1" t="s">
        <v>42</v>
      </c>
      <c r="AE4799" s="1" t="s">
        <v>66</v>
      </c>
    </row>
    <row r="4800" spans="1:31" x14ac:dyDescent="0.25">
      <c r="A4800" s="1" t="s">
        <v>9740</v>
      </c>
      <c r="B4800" s="1" t="str">
        <f>IF(COUNTIF($A$2:A4800,A4800)&gt;1,"Duplicate","Unique")</f>
        <v>Unique</v>
      </c>
      <c r="C4800" s="1" t="s">
        <v>9741</v>
      </c>
      <c r="D4800" s="1" t="s">
        <v>46</v>
      </c>
      <c r="E4800" s="1" t="str">
        <f t="shared" si="519"/>
        <v>Submitted</v>
      </c>
      <c r="F4800" s="1" t="s">
        <v>35</v>
      </c>
      <c r="G4800" s="1">
        <v>35</v>
      </c>
      <c r="H4800" s="1" t="s">
        <v>24</v>
      </c>
      <c r="I4800" s="1" t="s">
        <v>48</v>
      </c>
      <c r="J4800" s="1" t="s">
        <v>37</v>
      </c>
      <c r="K4800" s="4">
        <v>880763</v>
      </c>
      <c r="L4800" s="4" t="str">
        <f t="shared" si="520"/>
        <v>Submitted</v>
      </c>
      <c r="M4800" s="1">
        <v>473</v>
      </c>
      <c r="N4800" s="1" t="str">
        <f t="shared" si="521"/>
        <v>High_risk</v>
      </c>
      <c r="O4800" s="1" t="str">
        <f t="shared" si="522"/>
        <v>Excellent</v>
      </c>
      <c r="P4800" s="1" t="str">
        <f t="shared" si="523"/>
        <v>Submitted</v>
      </c>
      <c r="Q4800" s="1" t="str">
        <f t="shared" si="524"/>
        <v>Valid</v>
      </c>
      <c r="R4800" s="1" t="s">
        <v>82</v>
      </c>
      <c r="S4800" s="4">
        <v>4856337</v>
      </c>
      <c r="T4800" s="1">
        <v>15.77</v>
      </c>
      <c r="U4800" s="1">
        <v>24</v>
      </c>
      <c r="V4800" s="1">
        <v>202347.38</v>
      </c>
      <c r="W4800" s="4">
        <f t="shared" si="525"/>
        <v>6382036.2189680096</v>
      </c>
      <c r="X4800" s="1" t="s">
        <v>50</v>
      </c>
      <c r="Y4800" s="1" t="s">
        <v>51</v>
      </c>
      <c r="Z4800" s="8">
        <v>50262</v>
      </c>
      <c r="AA4800" s="8" t="str">
        <f>TEXT(Table2[[#This Row],[Application_Date]],"yyy")</f>
        <v>2037</v>
      </c>
      <c r="AB4800" s="8" t="str">
        <f>TEXT(Table2[[#This Row],[Application_Date]],"mmmm")</f>
        <v>August</v>
      </c>
      <c r="AC4800" s="1" t="s">
        <v>52</v>
      </c>
      <c r="AD4800" s="1" t="s">
        <v>42</v>
      </c>
      <c r="AE4800" s="1" t="s">
        <v>62</v>
      </c>
    </row>
    <row r="4801" spans="1:31" x14ac:dyDescent="0.25">
      <c r="A4801" s="1" t="s">
        <v>9742</v>
      </c>
      <c r="B4801" s="1" t="str">
        <f>IF(COUNTIF($A$2:A4801,A4801)&gt;1,"Duplicate","Unique")</f>
        <v>Unique</v>
      </c>
      <c r="C4801" s="1" t="s">
        <v>9743</v>
      </c>
      <c r="D4801" s="1" t="s">
        <v>659</v>
      </c>
      <c r="E4801" s="1" t="str">
        <f t="shared" si="519"/>
        <v>Submitted</v>
      </c>
      <c r="F4801" s="1" t="s">
        <v>35</v>
      </c>
      <c r="G4801" s="1">
        <v>28</v>
      </c>
      <c r="H4801" s="1" t="s">
        <v>36</v>
      </c>
      <c r="I4801" s="1" t="s">
        <v>48</v>
      </c>
      <c r="J4801" s="1" t="s">
        <v>37</v>
      </c>
      <c r="K4801" s="4">
        <v>669204</v>
      </c>
      <c r="L4801" s="4" t="str">
        <f t="shared" si="520"/>
        <v>Submitted</v>
      </c>
      <c r="M4801" s="1">
        <v>532</v>
      </c>
      <c r="N4801" s="1" t="str">
        <f t="shared" si="521"/>
        <v>High_risk</v>
      </c>
      <c r="O4801" s="1" t="str">
        <f t="shared" si="522"/>
        <v>Excellent</v>
      </c>
      <c r="P4801" s="1" t="str">
        <f t="shared" si="523"/>
        <v>Submitted</v>
      </c>
      <c r="Q4801" s="1" t="str">
        <f t="shared" si="524"/>
        <v>Valid</v>
      </c>
      <c r="R4801" s="1" t="s">
        <v>27</v>
      </c>
      <c r="S4801" s="4">
        <v>0</v>
      </c>
      <c r="T4801" s="1">
        <v>16.04</v>
      </c>
      <c r="U4801" s="1">
        <v>180</v>
      </c>
      <c r="V4801" s="1">
        <v>1388.89</v>
      </c>
      <c r="W4801" s="4">
        <f t="shared" si="525"/>
        <v>0</v>
      </c>
      <c r="X4801" s="1" t="s">
        <v>50</v>
      </c>
      <c r="Y4801" s="1" t="s">
        <v>51</v>
      </c>
      <c r="Z4801" s="8">
        <v>50263</v>
      </c>
      <c r="AA4801" s="8" t="str">
        <f>TEXT(Table2[[#This Row],[Application_Date]],"yyy")</f>
        <v>2037</v>
      </c>
      <c r="AB4801" s="8" t="str">
        <f>TEXT(Table2[[#This Row],[Application_Date]],"mmmm")</f>
        <v>August</v>
      </c>
      <c r="AC4801" s="1" t="s">
        <v>61</v>
      </c>
      <c r="AD4801" s="1" t="s">
        <v>42</v>
      </c>
      <c r="AE4801" s="1" t="s">
        <v>66</v>
      </c>
    </row>
    <row r="4802" spans="1:31" x14ac:dyDescent="0.25">
      <c r="A4802" s="1" t="s">
        <v>9744</v>
      </c>
      <c r="B4802" s="1" t="str">
        <f>IF(COUNTIF($A$2:A4802,A4802)&gt;1,"Duplicate","Unique")</f>
        <v>Unique</v>
      </c>
      <c r="C4802" s="1" t="s">
        <v>9745</v>
      </c>
      <c r="D4802" s="1" t="s">
        <v>314</v>
      </c>
      <c r="E4802" s="1" t="str">
        <f t="shared" ref="E4802:E4865" si="526">IF(C4802="","Missing","Submitted")</f>
        <v>Submitted</v>
      </c>
      <c r="F4802" s="1" t="s">
        <v>47</v>
      </c>
      <c r="G4802" s="1">
        <v>21</v>
      </c>
      <c r="H4802" s="1" t="s">
        <v>24</v>
      </c>
      <c r="I4802" s="1" t="s">
        <v>25</v>
      </c>
      <c r="J4802" s="1" t="s">
        <v>49</v>
      </c>
      <c r="K4802" s="4">
        <v>2451611</v>
      </c>
      <c r="L4802" s="4" t="str">
        <f t="shared" ref="L4802:L4865" si="527">IF(K4802="","Missing","Submitted")</f>
        <v>Submitted</v>
      </c>
      <c r="M4802" s="1">
        <v>868</v>
      </c>
      <c r="N4802" s="1" t="str">
        <f t="shared" ref="N4802:N4865" si="528">IF(M4802&lt;600,"High_risk",IF(M4802&gt;=750,"medium_risk","low_risk"))</f>
        <v>medium_risk</v>
      </c>
      <c r="O4802" s="1" t="str">
        <f t="shared" ref="O4802:O4865" si="529">IF(J4803&lt;503,"Poor",IF(J4803&lt;=550,"Fair",IF(J4803&lt;=750,"Good","Excellent")))</f>
        <v>Excellent</v>
      </c>
      <c r="P4802" s="1" t="str">
        <f t="shared" ref="P4802:P4865" si="530">IF(S4802="","Missing","Submitted")</f>
        <v>Submitted</v>
      </c>
      <c r="Q4802" s="1" t="str">
        <f t="shared" ref="Q4802:Q4865" si="531">IF(AND(M4802&gt;=300,M4802&lt;=900),"Valid","Invalid")</f>
        <v>Valid</v>
      </c>
      <c r="R4802" s="1" t="s">
        <v>82</v>
      </c>
      <c r="S4802" s="4">
        <v>1327211</v>
      </c>
      <c r="T4802" s="1">
        <v>12.35</v>
      </c>
      <c r="U4802" s="1">
        <v>120</v>
      </c>
      <c r="V4802" s="1">
        <v>11060.09</v>
      </c>
      <c r="W4802" s="4">
        <f t="shared" ref="W4802:W4865" si="532">PMT(T4802/12,U4802,-S4802)</f>
        <v>1365921.3208333333</v>
      </c>
      <c r="X4802" s="1" t="s">
        <v>85</v>
      </c>
      <c r="Y4802" s="1" t="s">
        <v>86</v>
      </c>
      <c r="Z4802" s="8">
        <v>50264</v>
      </c>
      <c r="AA4802" s="8" t="str">
        <f>TEXT(Table2[[#This Row],[Application_Date]],"yyy")</f>
        <v>2037</v>
      </c>
      <c r="AB4802" s="8" t="str">
        <f>TEXT(Table2[[#This Row],[Application_Date]],"mmmm")</f>
        <v>August</v>
      </c>
      <c r="AC4802" s="1" t="s">
        <v>52</v>
      </c>
      <c r="AD4802" s="1" t="s">
        <v>30</v>
      </c>
      <c r="AE4802" s="1" t="s">
        <v>66</v>
      </c>
    </row>
    <row r="4803" spans="1:31" x14ac:dyDescent="0.25">
      <c r="A4803" s="1" t="s">
        <v>9746</v>
      </c>
      <c r="B4803" s="1" t="str">
        <f>IF(COUNTIF($A$2:A4803,A4803)&gt;1,"Duplicate","Unique")</f>
        <v>Unique</v>
      </c>
      <c r="C4803" s="1" t="s">
        <v>9747</v>
      </c>
      <c r="D4803" s="1" t="s">
        <v>148</v>
      </c>
      <c r="E4803" s="1" t="str">
        <f t="shared" si="526"/>
        <v>Submitted</v>
      </c>
      <c r="F4803" s="1" t="s">
        <v>47</v>
      </c>
      <c r="G4803" s="1">
        <v>58</v>
      </c>
      <c r="H4803" s="1" t="s">
        <v>36</v>
      </c>
      <c r="I4803" s="1" t="s">
        <v>25</v>
      </c>
      <c r="J4803" s="1" t="s">
        <v>49</v>
      </c>
      <c r="K4803" s="4">
        <v>334071</v>
      </c>
      <c r="L4803" s="4" t="str">
        <f t="shared" si="527"/>
        <v>Submitted</v>
      </c>
      <c r="M4803" s="1">
        <v>950</v>
      </c>
      <c r="N4803" s="1" t="str">
        <f t="shared" si="528"/>
        <v>medium_risk</v>
      </c>
      <c r="O4803" s="1" t="str">
        <f t="shared" si="529"/>
        <v>Excellent</v>
      </c>
      <c r="P4803" s="1" t="str">
        <f t="shared" si="530"/>
        <v>Submitted</v>
      </c>
      <c r="Q4803" s="1" t="str">
        <f t="shared" si="531"/>
        <v>Invalid</v>
      </c>
      <c r="R4803" s="1" t="s">
        <v>70</v>
      </c>
      <c r="S4803" s="4">
        <v>1616194</v>
      </c>
      <c r="T4803" s="1">
        <v>12.55</v>
      </c>
      <c r="U4803" s="1">
        <v>24</v>
      </c>
      <c r="V4803" s="1">
        <v>67341.42</v>
      </c>
      <c r="W4803" s="4">
        <f t="shared" si="532"/>
        <v>1690269.616821765</v>
      </c>
      <c r="X4803" s="1" t="s">
        <v>59</v>
      </c>
      <c r="Y4803" s="1" t="s">
        <v>60</v>
      </c>
      <c r="Z4803" s="8">
        <v>50265</v>
      </c>
      <c r="AA4803" s="8" t="str">
        <f>TEXT(Table2[[#This Row],[Application_Date]],"yyy")</f>
        <v>2037</v>
      </c>
      <c r="AB4803" s="8" t="str">
        <f>TEXT(Table2[[#This Row],[Application_Date]],"mmmm")</f>
        <v>August</v>
      </c>
      <c r="AC4803" s="1" t="s">
        <v>61</v>
      </c>
      <c r="AD4803" s="1" t="s">
        <v>42</v>
      </c>
      <c r="AE4803" s="1" t="s">
        <v>62</v>
      </c>
    </row>
    <row r="4804" spans="1:31" x14ac:dyDescent="0.25">
      <c r="A4804" s="1" t="s">
        <v>9748</v>
      </c>
      <c r="B4804" s="1" t="str">
        <f>IF(COUNTIF($A$2:A4804,A4804)&gt;1,"Duplicate","Unique")</f>
        <v>Unique</v>
      </c>
      <c r="C4804" s="1" t="s">
        <v>9749</v>
      </c>
      <c r="D4804" s="1" t="s">
        <v>157</v>
      </c>
      <c r="E4804" s="1" t="str">
        <f t="shared" si="526"/>
        <v>Submitted</v>
      </c>
      <c r="F4804" s="1" t="s">
        <v>35</v>
      </c>
      <c r="G4804" s="1">
        <v>50</v>
      </c>
      <c r="H4804" s="1" t="s">
        <v>36</v>
      </c>
      <c r="I4804" s="1" t="s">
        <v>25</v>
      </c>
      <c r="J4804" s="1" t="s">
        <v>49</v>
      </c>
      <c r="K4804" s="4">
        <v>855610</v>
      </c>
      <c r="L4804" s="4" t="str">
        <f t="shared" si="527"/>
        <v>Submitted</v>
      </c>
      <c r="M4804" s="1">
        <v>713</v>
      </c>
      <c r="N4804" s="1" t="str">
        <f t="shared" si="528"/>
        <v>low_risk</v>
      </c>
      <c r="O4804" s="1" t="str">
        <f t="shared" si="529"/>
        <v>Excellent</v>
      </c>
      <c r="P4804" s="1" t="str">
        <f t="shared" si="530"/>
        <v>Submitted</v>
      </c>
      <c r="Q4804" s="1" t="str">
        <f t="shared" si="531"/>
        <v>Valid</v>
      </c>
      <c r="R4804" s="1" t="s">
        <v>38</v>
      </c>
      <c r="S4804" s="4">
        <v>1609455</v>
      </c>
      <c r="T4804" s="1">
        <v>17.8</v>
      </c>
      <c r="U4804" s="1">
        <v>24</v>
      </c>
      <c r="V4804" s="1">
        <v>67060.62</v>
      </c>
      <c r="W4804" s="4">
        <f t="shared" si="532"/>
        <v>2387358.2507890007</v>
      </c>
      <c r="X4804" s="1" t="s">
        <v>50</v>
      </c>
      <c r="Y4804" s="1" t="s">
        <v>51</v>
      </c>
      <c r="Z4804" s="8">
        <v>50266</v>
      </c>
      <c r="AA4804" s="8" t="str">
        <f>TEXT(Table2[[#This Row],[Application_Date]],"yyy")</f>
        <v>2037</v>
      </c>
      <c r="AB4804" s="8" t="str">
        <f>TEXT(Table2[[#This Row],[Application_Date]],"mmmm")</f>
        <v>August</v>
      </c>
      <c r="AC4804" s="1" t="s">
        <v>61</v>
      </c>
      <c r="AD4804" s="1" t="s">
        <v>30</v>
      </c>
      <c r="AE4804" s="1" t="s">
        <v>43</v>
      </c>
    </row>
    <row r="4805" spans="1:31" x14ac:dyDescent="0.25">
      <c r="A4805" s="1" t="s">
        <v>9750</v>
      </c>
      <c r="B4805" s="1" t="str">
        <f>IF(COUNTIF($A$2:A4805,A4805)&gt;1,"Duplicate","Unique")</f>
        <v>Unique</v>
      </c>
      <c r="C4805" s="1" t="s">
        <v>9751</v>
      </c>
      <c r="D4805" s="1" t="s">
        <v>214</v>
      </c>
      <c r="E4805" s="1" t="str">
        <f t="shared" si="526"/>
        <v>Submitted</v>
      </c>
      <c r="F4805" s="1" t="s">
        <v>35</v>
      </c>
      <c r="G4805" s="1">
        <v>30</v>
      </c>
      <c r="H4805" s="1" t="s">
        <v>36</v>
      </c>
      <c r="I4805" s="1" t="s">
        <v>48</v>
      </c>
      <c r="J4805" s="1" t="s">
        <v>70</v>
      </c>
      <c r="K4805" s="4">
        <v>1839149</v>
      </c>
      <c r="L4805" s="4" t="str">
        <f t="shared" si="527"/>
        <v>Submitted</v>
      </c>
      <c r="M4805" s="1">
        <v>509</v>
      </c>
      <c r="N4805" s="1" t="str">
        <f t="shared" si="528"/>
        <v>High_risk</v>
      </c>
      <c r="O4805" s="1" t="str">
        <f t="shared" si="529"/>
        <v>Excellent</v>
      </c>
      <c r="P4805" s="1" t="str">
        <f t="shared" si="530"/>
        <v>Submitted</v>
      </c>
      <c r="Q4805" s="1" t="str">
        <f t="shared" si="531"/>
        <v>Valid</v>
      </c>
      <c r="R4805" s="1" t="s">
        <v>6</v>
      </c>
      <c r="S4805" s="4">
        <v>187665</v>
      </c>
      <c r="T4805" s="1">
        <v>11.34</v>
      </c>
      <c r="U4805" s="1">
        <v>12</v>
      </c>
      <c r="V4805" s="1">
        <v>15638.75</v>
      </c>
      <c r="W4805" s="4">
        <f t="shared" si="532"/>
        <v>177403.94905470838</v>
      </c>
      <c r="X4805" s="1" t="s">
        <v>95</v>
      </c>
      <c r="Y4805" s="1" t="s">
        <v>96</v>
      </c>
      <c r="Z4805" s="8">
        <v>50267</v>
      </c>
      <c r="AA4805" s="8" t="str">
        <f>TEXT(Table2[[#This Row],[Application_Date]],"yyy")</f>
        <v>2037</v>
      </c>
      <c r="AB4805" s="8" t="str">
        <f>TEXT(Table2[[#This Row],[Application_Date]],"mmmm")</f>
        <v>August</v>
      </c>
      <c r="AC4805" s="1" t="s">
        <v>61</v>
      </c>
      <c r="AD4805" s="1" t="s">
        <v>30</v>
      </c>
      <c r="AE4805" s="1" t="s">
        <v>62</v>
      </c>
    </row>
    <row r="4806" spans="1:31" x14ac:dyDescent="0.25">
      <c r="A4806" s="1" t="s">
        <v>9752</v>
      </c>
      <c r="B4806" s="1" t="str">
        <f>IF(COUNTIF($A$2:A4806,A4806)&gt;1,"Duplicate","Unique")</f>
        <v>Unique</v>
      </c>
      <c r="C4806" s="1" t="s">
        <v>9753</v>
      </c>
      <c r="D4806" s="1" t="s">
        <v>65</v>
      </c>
      <c r="E4806" s="1" t="str">
        <f t="shared" si="526"/>
        <v>Submitted</v>
      </c>
      <c r="F4806" s="1" t="s">
        <v>35</v>
      </c>
      <c r="G4806" s="1">
        <v>27</v>
      </c>
      <c r="H4806" s="1" t="s">
        <v>36</v>
      </c>
      <c r="I4806" s="1" t="s">
        <v>48</v>
      </c>
      <c r="J4806" s="1" t="s">
        <v>49</v>
      </c>
      <c r="K4806" s="4">
        <v>2085464</v>
      </c>
      <c r="L4806" s="4" t="str">
        <f t="shared" si="527"/>
        <v>Submitted</v>
      </c>
      <c r="M4806" s="1">
        <v>501</v>
      </c>
      <c r="N4806" s="1" t="str">
        <f t="shared" si="528"/>
        <v>High_risk</v>
      </c>
      <c r="O4806" s="1" t="str">
        <f t="shared" si="529"/>
        <v>Excellent</v>
      </c>
      <c r="P4806" s="1" t="str">
        <f t="shared" si="530"/>
        <v>Submitted</v>
      </c>
      <c r="Q4806" s="1" t="str">
        <f t="shared" si="531"/>
        <v>Valid</v>
      </c>
      <c r="R4806" s="1" t="s">
        <v>27</v>
      </c>
      <c r="S4806" s="4">
        <v>370384</v>
      </c>
      <c r="T4806" s="1">
        <v>9.48</v>
      </c>
      <c r="U4806" s="1">
        <v>120</v>
      </c>
      <c r="V4806" s="1">
        <v>3086.53</v>
      </c>
      <c r="W4806" s="4">
        <f t="shared" si="532"/>
        <v>292603.36</v>
      </c>
      <c r="X4806" s="1" t="s">
        <v>105</v>
      </c>
      <c r="Y4806" s="1" t="s">
        <v>106</v>
      </c>
      <c r="Z4806" s="8">
        <v>50268</v>
      </c>
      <c r="AA4806" s="8" t="str">
        <f>TEXT(Table2[[#This Row],[Application_Date]],"yyy")</f>
        <v>2037</v>
      </c>
      <c r="AB4806" s="8" t="str">
        <f>TEXT(Table2[[#This Row],[Application_Date]],"mmmm")</f>
        <v>August</v>
      </c>
      <c r="AC4806" s="1" t="s">
        <v>41</v>
      </c>
      <c r="AD4806" s="1" t="s">
        <v>30</v>
      </c>
      <c r="AE4806" s="1" t="s">
        <v>43</v>
      </c>
    </row>
    <row r="4807" spans="1:31" x14ac:dyDescent="0.25">
      <c r="A4807" s="1" t="s">
        <v>9754</v>
      </c>
      <c r="B4807" s="1" t="str">
        <f>IF(COUNTIF($A$2:A4807,A4807)&gt;1,"Duplicate","Unique")</f>
        <v>Unique</v>
      </c>
      <c r="C4807" s="1" t="s">
        <v>9755</v>
      </c>
      <c r="D4807" s="1" t="s">
        <v>207</v>
      </c>
      <c r="E4807" s="1" t="str">
        <f t="shared" si="526"/>
        <v>Submitted</v>
      </c>
      <c r="F4807" s="1" t="s">
        <v>47</v>
      </c>
      <c r="G4807" s="1">
        <v>63</v>
      </c>
      <c r="H4807" s="1" t="s">
        <v>36</v>
      </c>
      <c r="I4807" s="1" t="s">
        <v>25</v>
      </c>
      <c r="J4807" s="1" t="s">
        <v>49</v>
      </c>
      <c r="K4807" s="4">
        <v>820394</v>
      </c>
      <c r="L4807" s="4" t="str">
        <f t="shared" si="527"/>
        <v>Submitted</v>
      </c>
      <c r="M4807" s="1">
        <v>950</v>
      </c>
      <c r="N4807" s="1" t="str">
        <f t="shared" si="528"/>
        <v>medium_risk</v>
      </c>
      <c r="O4807" s="1" t="str">
        <f t="shared" si="529"/>
        <v>Excellent</v>
      </c>
      <c r="P4807" s="1" t="str">
        <f t="shared" si="530"/>
        <v>Submitted</v>
      </c>
      <c r="Q4807" s="1" t="str">
        <f t="shared" si="531"/>
        <v>Invalid</v>
      </c>
      <c r="R4807" s="1" t="s">
        <v>82</v>
      </c>
      <c r="S4807" s="4">
        <v>3526897</v>
      </c>
      <c r="T4807" s="1">
        <v>16.23</v>
      </c>
      <c r="U4807" s="1">
        <v>24</v>
      </c>
      <c r="V4807" s="1">
        <v>146954.04</v>
      </c>
      <c r="W4807" s="4">
        <f t="shared" si="532"/>
        <v>4770128.1982785501</v>
      </c>
      <c r="X4807" s="1" t="s">
        <v>59</v>
      </c>
      <c r="Y4807" s="1" t="s">
        <v>60</v>
      </c>
      <c r="Z4807" s="8">
        <v>50269</v>
      </c>
      <c r="AA4807" s="8" t="str">
        <f>TEXT(Table2[[#This Row],[Application_Date]],"yyy")</f>
        <v>2037</v>
      </c>
      <c r="AB4807" s="8" t="str">
        <f>TEXT(Table2[[#This Row],[Application_Date]],"mmmm")</f>
        <v>August</v>
      </c>
      <c r="AC4807" s="1" t="s">
        <v>61</v>
      </c>
      <c r="AD4807" s="1" t="s">
        <v>42</v>
      </c>
      <c r="AE4807" s="1" t="s">
        <v>62</v>
      </c>
    </row>
    <row r="4808" spans="1:31" x14ac:dyDescent="0.25">
      <c r="A4808" s="1" t="s">
        <v>9756</v>
      </c>
      <c r="B4808" s="1" t="str">
        <f>IF(COUNTIF($A$2:A4808,A4808)&gt;1,"Duplicate","Unique")</f>
        <v>Unique</v>
      </c>
      <c r="C4808" s="1" t="s">
        <v>9757</v>
      </c>
      <c r="D4808" s="1" t="s">
        <v>163</v>
      </c>
      <c r="E4808" s="1" t="str">
        <f t="shared" si="526"/>
        <v>Submitted</v>
      </c>
      <c r="F4808" s="1" t="s">
        <v>47</v>
      </c>
      <c r="G4808" s="1">
        <v>54</v>
      </c>
      <c r="H4808" s="1" t="s">
        <v>36</v>
      </c>
      <c r="I4808" s="1" t="s">
        <v>25</v>
      </c>
      <c r="J4808" s="1" t="s">
        <v>70</v>
      </c>
      <c r="K4808" s="4">
        <v>1152185</v>
      </c>
      <c r="L4808" s="4" t="str">
        <f t="shared" si="527"/>
        <v>Submitted</v>
      </c>
      <c r="M4808" s="1">
        <v>585</v>
      </c>
      <c r="N4808" s="1" t="str">
        <f t="shared" si="528"/>
        <v>High_risk</v>
      </c>
      <c r="O4808" s="1" t="str">
        <f t="shared" si="529"/>
        <v>Excellent</v>
      </c>
      <c r="P4808" s="1" t="str">
        <f t="shared" si="530"/>
        <v>Submitted</v>
      </c>
      <c r="Q4808" s="1" t="str">
        <f t="shared" si="531"/>
        <v>Valid</v>
      </c>
      <c r="R4808" s="1" t="s">
        <v>6</v>
      </c>
      <c r="S4808" s="4">
        <v>3440850</v>
      </c>
      <c r="T4808" s="1">
        <v>18.87</v>
      </c>
      <c r="U4808" s="1">
        <v>60</v>
      </c>
      <c r="V4808" s="1">
        <v>57347.5</v>
      </c>
      <c r="W4808" s="4">
        <f t="shared" si="532"/>
        <v>5410736.625</v>
      </c>
      <c r="X4808" s="1" t="s">
        <v>28</v>
      </c>
      <c r="Y4808" s="1" t="s">
        <v>29</v>
      </c>
      <c r="Z4808" s="8">
        <v>50270</v>
      </c>
      <c r="AA4808" s="8" t="str">
        <f>TEXT(Table2[[#This Row],[Application_Date]],"yyy")</f>
        <v>2037</v>
      </c>
      <c r="AB4808" s="8" t="str">
        <f>TEXT(Table2[[#This Row],[Application_Date]],"mmmm")</f>
        <v>August</v>
      </c>
      <c r="AC4808" s="1" t="s">
        <v>61</v>
      </c>
      <c r="AD4808" s="1" t="s">
        <v>42</v>
      </c>
      <c r="AE4808" s="1" t="s">
        <v>31</v>
      </c>
    </row>
    <row r="4809" spans="1:31" x14ac:dyDescent="0.25">
      <c r="A4809" s="1" t="s">
        <v>9758</v>
      </c>
      <c r="B4809" s="1" t="str">
        <f>IF(COUNTIF($A$2:A4809,A4809)&gt;1,"Duplicate","Unique")</f>
        <v>Unique</v>
      </c>
      <c r="C4809" s="1" t="s">
        <v>9759</v>
      </c>
      <c r="D4809" s="1" t="s">
        <v>58</v>
      </c>
      <c r="E4809" s="1" t="str">
        <f t="shared" si="526"/>
        <v>Submitted</v>
      </c>
      <c r="F4809" s="1" t="s">
        <v>35</v>
      </c>
      <c r="G4809" s="1">
        <v>21</v>
      </c>
      <c r="H4809" s="1" t="s">
        <v>36</v>
      </c>
      <c r="I4809" s="1" t="s">
        <v>48</v>
      </c>
      <c r="J4809" s="1" t="s">
        <v>37</v>
      </c>
      <c r="K4809" s="4">
        <v>1579722</v>
      </c>
      <c r="L4809" s="4" t="str">
        <f t="shared" si="527"/>
        <v>Submitted</v>
      </c>
      <c r="M4809" s="1">
        <v>753</v>
      </c>
      <c r="N4809" s="1" t="str">
        <f t="shared" si="528"/>
        <v>medium_risk</v>
      </c>
      <c r="O4809" s="1" t="str">
        <f t="shared" si="529"/>
        <v>Excellent</v>
      </c>
      <c r="P4809" s="1" t="str">
        <f t="shared" si="530"/>
        <v>Submitted</v>
      </c>
      <c r="Q4809" s="1" t="str">
        <f t="shared" si="531"/>
        <v>Valid</v>
      </c>
      <c r="R4809" s="1" t="s">
        <v>82</v>
      </c>
      <c r="S4809" s="4">
        <v>4745490</v>
      </c>
      <c r="T4809" s="1">
        <v>11.49</v>
      </c>
      <c r="U4809" s="1">
        <v>120</v>
      </c>
      <c r="V4809" s="1">
        <v>39545.75</v>
      </c>
      <c r="W4809" s="4">
        <f t="shared" si="532"/>
        <v>4543806.6749999998</v>
      </c>
      <c r="X4809" s="1" t="s">
        <v>85</v>
      </c>
      <c r="Y4809" s="1" t="s">
        <v>86</v>
      </c>
      <c r="Z4809" s="8">
        <v>50271</v>
      </c>
      <c r="AA4809" s="8" t="str">
        <f>TEXT(Table2[[#This Row],[Application_Date]],"yyy")</f>
        <v>2037</v>
      </c>
      <c r="AB4809" s="8" t="str">
        <f>TEXT(Table2[[#This Row],[Application_Date]],"mmmm")</f>
        <v>August</v>
      </c>
      <c r="AC4809" s="1" t="s">
        <v>41</v>
      </c>
      <c r="AD4809" s="1" t="s">
        <v>30</v>
      </c>
      <c r="AE4809" s="1" t="s">
        <v>66</v>
      </c>
    </row>
    <row r="4810" spans="1:31" x14ac:dyDescent="0.25">
      <c r="A4810" s="1" t="s">
        <v>9760</v>
      </c>
      <c r="B4810" s="1" t="str">
        <f>IF(COUNTIF($A$2:A4810,A4810)&gt;1,"Duplicate","Unique")</f>
        <v>Unique</v>
      </c>
      <c r="C4810" s="1" t="s">
        <v>9761</v>
      </c>
      <c r="D4810" s="1" t="s">
        <v>81</v>
      </c>
      <c r="E4810" s="1" t="str">
        <f t="shared" si="526"/>
        <v>Submitted</v>
      </c>
      <c r="F4810" s="1" t="s">
        <v>35</v>
      </c>
      <c r="G4810" s="1">
        <v>50</v>
      </c>
      <c r="H4810" s="1" t="s">
        <v>24</v>
      </c>
      <c r="I4810" s="1" t="s">
        <v>25</v>
      </c>
      <c r="J4810" s="1" t="s">
        <v>26</v>
      </c>
      <c r="K4810" s="4">
        <v>493608</v>
      </c>
      <c r="L4810" s="4" t="str">
        <f t="shared" si="527"/>
        <v>Submitted</v>
      </c>
      <c r="M4810" s="1">
        <v>690</v>
      </c>
      <c r="N4810" s="1" t="str">
        <f t="shared" si="528"/>
        <v>low_risk</v>
      </c>
      <c r="O4810" s="1" t="str">
        <f t="shared" si="529"/>
        <v>Excellent</v>
      </c>
      <c r="P4810" s="1" t="str">
        <f t="shared" si="530"/>
        <v>Submitted</v>
      </c>
      <c r="Q4810" s="1" t="str">
        <f t="shared" si="531"/>
        <v>Valid</v>
      </c>
      <c r="R4810" s="1" t="s">
        <v>82</v>
      </c>
      <c r="S4810" s="4">
        <v>979972</v>
      </c>
      <c r="T4810" s="1">
        <v>18.510000000000002</v>
      </c>
      <c r="U4810" s="1">
        <v>24</v>
      </c>
      <c r="V4810" s="1">
        <v>40832.17</v>
      </c>
      <c r="W4810" s="4">
        <f t="shared" si="532"/>
        <v>1511606.810283907</v>
      </c>
      <c r="X4810" s="1" t="s">
        <v>85</v>
      </c>
      <c r="Y4810" s="1" t="s">
        <v>86</v>
      </c>
      <c r="Z4810" s="8">
        <v>50272</v>
      </c>
      <c r="AA4810" s="8" t="str">
        <f>TEXT(Table2[[#This Row],[Application_Date]],"yyy")</f>
        <v>2037</v>
      </c>
      <c r="AB4810" s="8" t="str">
        <f>TEXT(Table2[[#This Row],[Application_Date]],"mmmm")</f>
        <v>August</v>
      </c>
      <c r="AC4810" s="1" t="s">
        <v>61</v>
      </c>
      <c r="AD4810" s="1" t="s">
        <v>30</v>
      </c>
      <c r="AE4810" s="1" t="s">
        <v>31</v>
      </c>
    </row>
    <row r="4811" spans="1:31" x14ac:dyDescent="0.25">
      <c r="A4811" s="1" t="s">
        <v>9762</v>
      </c>
      <c r="B4811" s="1" t="str">
        <f>IF(COUNTIF($A$2:A4811,A4811)&gt;1,"Duplicate","Unique")</f>
        <v>Unique</v>
      </c>
      <c r="C4811" s="1" t="s">
        <v>9763</v>
      </c>
      <c r="D4811" s="1" t="s">
        <v>489</v>
      </c>
      <c r="E4811" s="1" t="str">
        <f t="shared" si="526"/>
        <v>Submitted</v>
      </c>
      <c r="F4811" s="1" t="s">
        <v>35</v>
      </c>
      <c r="G4811" s="1">
        <v>19</v>
      </c>
      <c r="H4811" s="1" t="s">
        <v>24</v>
      </c>
      <c r="I4811" s="1" t="s">
        <v>48</v>
      </c>
      <c r="J4811" s="1" t="s">
        <v>26</v>
      </c>
      <c r="K4811" s="4">
        <v>2354330</v>
      </c>
      <c r="L4811" s="4" t="str">
        <f t="shared" si="527"/>
        <v>Submitted</v>
      </c>
      <c r="M4811" s="1">
        <v>323</v>
      </c>
      <c r="N4811" s="1" t="str">
        <f t="shared" si="528"/>
        <v>High_risk</v>
      </c>
      <c r="O4811" s="1" t="str">
        <f t="shared" si="529"/>
        <v>Excellent</v>
      </c>
      <c r="P4811" s="1" t="str">
        <f t="shared" si="530"/>
        <v>Submitted</v>
      </c>
      <c r="Q4811" s="1" t="str">
        <f t="shared" si="531"/>
        <v>Valid</v>
      </c>
      <c r="R4811" s="1" t="s">
        <v>6</v>
      </c>
      <c r="S4811" s="4">
        <v>327601</v>
      </c>
      <c r="T4811" s="1">
        <v>11.51</v>
      </c>
      <c r="U4811" s="1">
        <v>120</v>
      </c>
      <c r="V4811" s="1">
        <v>2730.01</v>
      </c>
      <c r="W4811" s="4">
        <f t="shared" si="532"/>
        <v>314223.95916666667</v>
      </c>
      <c r="X4811" s="1" t="s">
        <v>39</v>
      </c>
      <c r="Y4811" s="1" t="s">
        <v>40</v>
      </c>
      <c r="Z4811" s="8">
        <v>50273</v>
      </c>
      <c r="AA4811" s="8" t="str">
        <f>TEXT(Table2[[#This Row],[Application_Date]],"yyy")</f>
        <v>2037</v>
      </c>
      <c r="AB4811" s="8" t="str">
        <f>TEXT(Table2[[#This Row],[Application_Date]],"mmmm")</f>
        <v>August</v>
      </c>
      <c r="AC4811" s="1" t="s">
        <v>61</v>
      </c>
      <c r="AD4811" s="1" t="s">
        <v>30</v>
      </c>
      <c r="AE4811" s="1" t="s">
        <v>62</v>
      </c>
    </row>
    <row r="4812" spans="1:31" x14ac:dyDescent="0.25">
      <c r="A4812" s="1" t="s">
        <v>9764</v>
      </c>
      <c r="B4812" s="1" t="str">
        <f>IF(COUNTIF($A$2:A4812,A4812)&gt;1,"Duplicate","Unique")</f>
        <v>Unique</v>
      </c>
      <c r="C4812" s="1" t="s">
        <v>9765</v>
      </c>
      <c r="D4812" s="1" t="s">
        <v>314</v>
      </c>
      <c r="E4812" s="1" t="str">
        <f t="shared" si="526"/>
        <v>Submitted</v>
      </c>
      <c r="F4812" s="1" t="s">
        <v>47</v>
      </c>
      <c r="G4812" s="1">
        <v>55</v>
      </c>
      <c r="H4812" s="1" t="s">
        <v>24</v>
      </c>
      <c r="I4812" s="1" t="s">
        <v>48</v>
      </c>
      <c r="J4812" s="1" t="s">
        <v>49</v>
      </c>
      <c r="K4812" s="4">
        <v>1169446</v>
      </c>
      <c r="L4812" s="4" t="str">
        <f t="shared" si="527"/>
        <v>Submitted</v>
      </c>
      <c r="M4812" s="1">
        <v>769</v>
      </c>
      <c r="N4812" s="1" t="str">
        <f t="shared" si="528"/>
        <v>medium_risk</v>
      </c>
      <c r="O4812" s="1" t="str">
        <f t="shared" si="529"/>
        <v>Excellent</v>
      </c>
      <c r="P4812" s="1" t="str">
        <f t="shared" si="530"/>
        <v>Submitted</v>
      </c>
      <c r="Q4812" s="1" t="str">
        <f t="shared" si="531"/>
        <v>Valid</v>
      </c>
      <c r="R4812" s="1" t="s">
        <v>70</v>
      </c>
      <c r="S4812" s="4">
        <v>3690369</v>
      </c>
      <c r="T4812" s="1">
        <v>13.05</v>
      </c>
      <c r="U4812" s="1">
        <v>24</v>
      </c>
      <c r="V4812" s="1">
        <v>153765.38</v>
      </c>
      <c r="W4812" s="4">
        <f t="shared" si="532"/>
        <v>4013276.3730979674</v>
      </c>
      <c r="X4812" s="1" t="s">
        <v>59</v>
      </c>
      <c r="Y4812" s="1" t="s">
        <v>60</v>
      </c>
      <c r="Z4812" s="8">
        <v>50274</v>
      </c>
      <c r="AA4812" s="8" t="str">
        <f>TEXT(Table2[[#This Row],[Application_Date]],"yyy")</f>
        <v>2037</v>
      </c>
      <c r="AB4812" s="8" t="str">
        <f>TEXT(Table2[[#This Row],[Application_Date]],"mmmm")</f>
        <v>August</v>
      </c>
      <c r="AC4812" s="1" t="s">
        <v>41</v>
      </c>
      <c r="AD4812" s="1" t="s">
        <v>42</v>
      </c>
      <c r="AE4812" s="1" t="s">
        <v>31</v>
      </c>
    </row>
    <row r="4813" spans="1:31" x14ac:dyDescent="0.25">
      <c r="A4813" s="1" t="s">
        <v>9766</v>
      </c>
      <c r="B4813" s="1" t="str">
        <f>IF(COUNTIF($A$2:A4813,A4813)&gt;1,"Duplicate","Unique")</f>
        <v>Unique</v>
      </c>
      <c r="C4813" s="1" t="s">
        <v>9767</v>
      </c>
      <c r="D4813" s="1" t="s">
        <v>163</v>
      </c>
      <c r="E4813" s="1" t="str">
        <f t="shared" si="526"/>
        <v>Submitted</v>
      </c>
      <c r="F4813" s="1" t="s">
        <v>35</v>
      </c>
      <c r="G4813" s="1">
        <v>31</v>
      </c>
      <c r="H4813" s="1" t="s">
        <v>24</v>
      </c>
      <c r="I4813" s="1" t="s">
        <v>25</v>
      </c>
      <c r="J4813" s="1" t="s">
        <v>26</v>
      </c>
      <c r="K4813" s="4">
        <v>1020233</v>
      </c>
      <c r="L4813" s="4" t="str">
        <f t="shared" si="527"/>
        <v>Submitted</v>
      </c>
      <c r="M4813" s="1">
        <v>393</v>
      </c>
      <c r="N4813" s="1" t="str">
        <f t="shared" si="528"/>
        <v>High_risk</v>
      </c>
      <c r="O4813" s="1" t="str">
        <f t="shared" si="529"/>
        <v>Excellent</v>
      </c>
      <c r="P4813" s="1" t="str">
        <f t="shared" si="530"/>
        <v>Submitted</v>
      </c>
      <c r="Q4813" s="1" t="str">
        <f t="shared" si="531"/>
        <v>Valid</v>
      </c>
      <c r="R4813" s="1" t="s">
        <v>70</v>
      </c>
      <c r="S4813" s="4">
        <v>1801854</v>
      </c>
      <c r="T4813" s="1">
        <v>10.89</v>
      </c>
      <c r="U4813" s="1">
        <v>180</v>
      </c>
      <c r="V4813" s="1">
        <v>10010.299999999999</v>
      </c>
      <c r="W4813" s="4">
        <f t="shared" si="532"/>
        <v>1635182.5050000001</v>
      </c>
      <c r="X4813" s="1" t="s">
        <v>95</v>
      </c>
      <c r="Y4813" s="1" t="s">
        <v>96</v>
      </c>
      <c r="Z4813" s="8">
        <v>50275</v>
      </c>
      <c r="AA4813" s="8" t="str">
        <f>TEXT(Table2[[#This Row],[Application_Date]],"yyy")</f>
        <v>2037</v>
      </c>
      <c r="AB4813" s="8" t="str">
        <f>TEXT(Table2[[#This Row],[Application_Date]],"mmmm")</f>
        <v>August</v>
      </c>
      <c r="AC4813" s="1" t="s">
        <v>52</v>
      </c>
      <c r="AD4813" s="1" t="s">
        <v>30</v>
      </c>
      <c r="AE4813" s="1" t="s">
        <v>66</v>
      </c>
    </row>
    <row r="4814" spans="1:31" x14ac:dyDescent="0.25">
      <c r="A4814" s="1" t="s">
        <v>9768</v>
      </c>
      <c r="B4814" s="1" t="str">
        <f>IF(COUNTIF($A$2:A4814,A4814)&gt;1,"Duplicate","Unique")</f>
        <v>Unique</v>
      </c>
      <c r="C4814" s="1" t="s">
        <v>9769</v>
      </c>
      <c r="D4814" s="1" t="s">
        <v>154</v>
      </c>
      <c r="E4814" s="1" t="str">
        <f t="shared" si="526"/>
        <v>Submitted</v>
      </c>
      <c r="F4814" s="1" t="s">
        <v>47</v>
      </c>
      <c r="G4814" s="1">
        <v>19</v>
      </c>
      <c r="H4814" s="1" t="s">
        <v>36</v>
      </c>
      <c r="I4814" s="1" t="s">
        <v>25</v>
      </c>
      <c r="J4814" s="1" t="s">
        <v>37</v>
      </c>
      <c r="K4814" s="4">
        <v>1142395</v>
      </c>
      <c r="L4814" s="4" t="str">
        <f t="shared" si="527"/>
        <v>Submitted</v>
      </c>
      <c r="M4814" s="1">
        <v>462</v>
      </c>
      <c r="N4814" s="1" t="str">
        <f t="shared" si="528"/>
        <v>High_risk</v>
      </c>
      <c r="O4814" s="1" t="str">
        <f t="shared" si="529"/>
        <v>Excellent</v>
      </c>
      <c r="P4814" s="1" t="str">
        <f t="shared" si="530"/>
        <v>Submitted</v>
      </c>
      <c r="Q4814" s="1" t="str">
        <f t="shared" si="531"/>
        <v>Valid</v>
      </c>
      <c r="R4814" s="1" t="s">
        <v>82</v>
      </c>
      <c r="S4814" s="4">
        <v>3891458</v>
      </c>
      <c r="T4814" s="1">
        <v>7.16</v>
      </c>
      <c r="U4814" s="1">
        <v>36</v>
      </c>
      <c r="V4814" s="1">
        <v>108096.06</v>
      </c>
      <c r="W4814" s="4">
        <f t="shared" si="532"/>
        <v>2321903.3855689848</v>
      </c>
      <c r="X4814" s="1" t="s">
        <v>59</v>
      </c>
      <c r="Y4814" s="1" t="s">
        <v>60</v>
      </c>
      <c r="Z4814" s="8">
        <v>50276</v>
      </c>
      <c r="AA4814" s="8" t="str">
        <f>TEXT(Table2[[#This Row],[Application_Date]],"yyy")</f>
        <v>2037</v>
      </c>
      <c r="AB4814" s="8" t="str">
        <f>TEXT(Table2[[#This Row],[Application_Date]],"mmmm")</f>
        <v>August</v>
      </c>
      <c r="AC4814" s="1" t="s">
        <v>61</v>
      </c>
      <c r="AD4814" s="1" t="s">
        <v>42</v>
      </c>
      <c r="AE4814" s="1" t="s">
        <v>43</v>
      </c>
    </row>
    <row r="4815" spans="1:31" x14ac:dyDescent="0.25">
      <c r="A4815" s="1" t="s">
        <v>9770</v>
      </c>
      <c r="B4815" s="1" t="str">
        <f>IF(COUNTIF($A$2:A4815,A4815)&gt;1,"Duplicate","Unique")</f>
        <v>Unique</v>
      </c>
      <c r="C4815" s="1" t="s">
        <v>9771</v>
      </c>
      <c r="D4815" s="1" t="s">
        <v>46</v>
      </c>
      <c r="E4815" s="1" t="str">
        <f t="shared" si="526"/>
        <v>Submitted</v>
      </c>
      <c r="F4815" s="1" t="s">
        <v>47</v>
      </c>
      <c r="G4815" s="1">
        <v>34</v>
      </c>
      <c r="H4815" s="1" t="s">
        <v>36</v>
      </c>
      <c r="I4815" s="1" t="s">
        <v>48</v>
      </c>
      <c r="J4815" s="1" t="s">
        <v>26</v>
      </c>
      <c r="K4815" s="4">
        <v>-50000</v>
      </c>
      <c r="L4815" s="4" t="str">
        <f t="shared" si="527"/>
        <v>Submitted</v>
      </c>
      <c r="M4815" s="1">
        <v>540</v>
      </c>
      <c r="N4815" s="1" t="str">
        <f t="shared" si="528"/>
        <v>High_risk</v>
      </c>
      <c r="O4815" s="1" t="str">
        <f t="shared" si="529"/>
        <v>Excellent</v>
      </c>
      <c r="P4815" s="1" t="str">
        <f t="shared" si="530"/>
        <v>Submitted</v>
      </c>
      <c r="Q4815" s="1" t="str">
        <f t="shared" si="531"/>
        <v>Valid</v>
      </c>
      <c r="R4815" s="1" t="s">
        <v>82</v>
      </c>
      <c r="S4815" s="4">
        <v>4912424</v>
      </c>
      <c r="T4815" s="1">
        <v>18.14</v>
      </c>
      <c r="U4815" s="1">
        <v>36</v>
      </c>
      <c r="V4815" s="1">
        <v>136456.22</v>
      </c>
      <c r="W4815" s="4">
        <f t="shared" si="532"/>
        <v>7425947.6133333631</v>
      </c>
      <c r="X4815" s="1" t="s">
        <v>28</v>
      </c>
      <c r="Y4815" s="1" t="s">
        <v>29</v>
      </c>
      <c r="Z4815" s="8">
        <v>50277</v>
      </c>
      <c r="AA4815" s="8" t="str">
        <f>TEXT(Table2[[#This Row],[Application_Date]],"yyy")</f>
        <v>2037</v>
      </c>
      <c r="AB4815" s="8" t="str">
        <f>TEXT(Table2[[#This Row],[Application_Date]],"mmmm")</f>
        <v>August</v>
      </c>
      <c r="AC4815" s="1" t="s">
        <v>61</v>
      </c>
      <c r="AD4815" s="1" t="s">
        <v>42</v>
      </c>
      <c r="AE4815" s="1" t="s">
        <v>43</v>
      </c>
    </row>
    <row r="4816" spans="1:31" x14ac:dyDescent="0.25">
      <c r="A4816" s="1" t="s">
        <v>9772</v>
      </c>
      <c r="B4816" s="1" t="str">
        <f>IF(COUNTIF($A$2:A4816,A4816)&gt;1,"Duplicate","Unique")</f>
        <v>Unique</v>
      </c>
      <c r="C4816" s="1" t="s">
        <v>9773</v>
      </c>
      <c r="D4816" s="1" t="s">
        <v>148</v>
      </c>
      <c r="E4816" s="1" t="str">
        <f t="shared" si="526"/>
        <v>Submitted</v>
      </c>
      <c r="F4816" s="1" t="s">
        <v>47</v>
      </c>
      <c r="G4816" s="1">
        <v>44</v>
      </c>
      <c r="H4816" s="1" t="s">
        <v>24</v>
      </c>
      <c r="I4816" s="1" t="s">
        <v>48</v>
      </c>
      <c r="J4816" s="1" t="s">
        <v>37</v>
      </c>
      <c r="K4816" s="4">
        <v>653252</v>
      </c>
      <c r="L4816" s="4" t="str">
        <f t="shared" si="527"/>
        <v>Submitted</v>
      </c>
      <c r="M4816" s="1">
        <v>617</v>
      </c>
      <c r="N4816" s="1" t="str">
        <f t="shared" si="528"/>
        <v>low_risk</v>
      </c>
      <c r="O4816" s="1" t="str">
        <f t="shared" si="529"/>
        <v>Excellent</v>
      </c>
      <c r="P4816" s="1" t="str">
        <f t="shared" si="530"/>
        <v>Submitted</v>
      </c>
      <c r="Q4816" s="1" t="str">
        <f t="shared" si="531"/>
        <v>Valid</v>
      </c>
      <c r="R4816" s="1" t="s">
        <v>70</v>
      </c>
      <c r="S4816" s="4">
        <v>538811</v>
      </c>
      <c r="T4816" s="1">
        <v>12.4</v>
      </c>
      <c r="U4816" s="1">
        <v>24</v>
      </c>
      <c r="V4816" s="1">
        <v>22450.46</v>
      </c>
      <c r="W4816" s="4">
        <f t="shared" si="532"/>
        <v>556771.38898547401</v>
      </c>
      <c r="X4816" s="1" t="s">
        <v>95</v>
      </c>
      <c r="Y4816" s="1" t="s">
        <v>96</v>
      </c>
      <c r="Z4816" s="8">
        <v>50278</v>
      </c>
      <c r="AA4816" s="8" t="str">
        <f>TEXT(Table2[[#This Row],[Application_Date]],"yyy")</f>
        <v>2037</v>
      </c>
      <c r="AB4816" s="8" t="str">
        <f>TEXT(Table2[[#This Row],[Application_Date]],"mmmm")</f>
        <v>August</v>
      </c>
      <c r="AC4816" s="1" t="s">
        <v>52</v>
      </c>
      <c r="AD4816" s="1" t="s">
        <v>42</v>
      </c>
      <c r="AE4816" s="1" t="s">
        <v>66</v>
      </c>
    </row>
    <row r="4817" spans="1:31" x14ac:dyDescent="0.25">
      <c r="A4817" s="1" t="s">
        <v>9774</v>
      </c>
      <c r="B4817" s="1" t="str">
        <f>IF(COUNTIF($A$2:A4817,A4817)&gt;1,"Duplicate","Unique")</f>
        <v>Unique</v>
      </c>
      <c r="C4817" s="1" t="s">
        <v>9775</v>
      </c>
      <c r="D4817" s="1" t="s">
        <v>406</v>
      </c>
      <c r="E4817" s="1" t="str">
        <f t="shared" si="526"/>
        <v>Submitted</v>
      </c>
      <c r="F4817" s="1" t="s">
        <v>35</v>
      </c>
      <c r="G4817" s="1">
        <v>52</v>
      </c>
      <c r="H4817" s="1" t="s">
        <v>36</v>
      </c>
      <c r="I4817" s="1" t="s">
        <v>48</v>
      </c>
      <c r="J4817" s="1" t="s">
        <v>26</v>
      </c>
      <c r="K4817" s="4">
        <v>636899</v>
      </c>
      <c r="L4817" s="4" t="str">
        <f t="shared" si="527"/>
        <v>Submitted</v>
      </c>
      <c r="M4817" s="1">
        <v>395</v>
      </c>
      <c r="N4817" s="1" t="str">
        <f t="shared" si="528"/>
        <v>High_risk</v>
      </c>
      <c r="O4817" s="1" t="str">
        <f t="shared" si="529"/>
        <v>Excellent</v>
      </c>
      <c r="P4817" s="1" t="str">
        <f t="shared" si="530"/>
        <v>Submitted</v>
      </c>
      <c r="Q4817" s="1" t="str">
        <f t="shared" si="531"/>
        <v>Valid</v>
      </c>
      <c r="R4817" s="1" t="s">
        <v>70</v>
      </c>
      <c r="S4817" s="4">
        <v>3696320</v>
      </c>
      <c r="T4817" s="1">
        <v>12.93</v>
      </c>
      <c r="U4817" s="1">
        <v>60</v>
      </c>
      <c r="V4817" s="1">
        <v>61605.33</v>
      </c>
      <c r="W4817" s="4">
        <f t="shared" si="532"/>
        <v>3982784.8</v>
      </c>
      <c r="X4817" s="1" t="s">
        <v>105</v>
      </c>
      <c r="Y4817" s="1" t="s">
        <v>106</v>
      </c>
      <c r="Z4817" s="8">
        <v>50279</v>
      </c>
      <c r="AA4817" s="8" t="str">
        <f>TEXT(Table2[[#This Row],[Application_Date]],"yyy")</f>
        <v>2037</v>
      </c>
      <c r="AB4817" s="8" t="str">
        <f>TEXT(Table2[[#This Row],[Application_Date]],"mmmm")</f>
        <v>August</v>
      </c>
      <c r="AC4817" s="1" t="s">
        <v>61</v>
      </c>
      <c r="AD4817" s="1" t="s">
        <v>42</v>
      </c>
      <c r="AE4817" s="1" t="s">
        <v>31</v>
      </c>
    </row>
    <row r="4818" spans="1:31" x14ac:dyDescent="0.25">
      <c r="A4818" s="1" t="s">
        <v>9776</v>
      </c>
      <c r="B4818" s="1" t="str">
        <f>IF(COUNTIF($A$2:A4818,A4818)&gt;1,"Duplicate","Unique")</f>
        <v>Unique</v>
      </c>
      <c r="C4818" s="1" t="s">
        <v>9777</v>
      </c>
      <c r="D4818" s="1" t="s">
        <v>109</v>
      </c>
      <c r="E4818" s="1" t="str">
        <f t="shared" si="526"/>
        <v>Submitted</v>
      </c>
      <c r="F4818" s="1" t="s">
        <v>47</v>
      </c>
      <c r="G4818" s="1">
        <v>58</v>
      </c>
      <c r="H4818" s="1" t="s">
        <v>36</v>
      </c>
      <c r="I4818" s="1" t="s">
        <v>25</v>
      </c>
      <c r="J4818" s="1" t="s">
        <v>49</v>
      </c>
      <c r="K4818" s="4">
        <v>2291260</v>
      </c>
      <c r="L4818" s="4" t="str">
        <f t="shared" si="527"/>
        <v>Submitted</v>
      </c>
      <c r="M4818" s="1">
        <v>425</v>
      </c>
      <c r="N4818" s="1" t="str">
        <f t="shared" si="528"/>
        <v>High_risk</v>
      </c>
      <c r="O4818" s="1" t="str">
        <f t="shared" si="529"/>
        <v>Excellent</v>
      </c>
      <c r="P4818" s="1" t="str">
        <f t="shared" si="530"/>
        <v>Submitted</v>
      </c>
      <c r="Q4818" s="1" t="str">
        <f t="shared" si="531"/>
        <v>Valid</v>
      </c>
      <c r="R4818" s="1" t="s">
        <v>70</v>
      </c>
      <c r="S4818" s="4">
        <v>185455</v>
      </c>
      <c r="T4818" s="1">
        <v>13.31</v>
      </c>
      <c r="U4818" s="1">
        <v>36</v>
      </c>
      <c r="V4818" s="1">
        <v>5151.53</v>
      </c>
      <c r="W4818" s="4">
        <f t="shared" si="532"/>
        <v>205700.50416710845</v>
      </c>
      <c r="X4818" s="1" t="s">
        <v>95</v>
      </c>
      <c r="Y4818" s="1" t="s">
        <v>96</v>
      </c>
      <c r="Z4818" s="8">
        <v>50280</v>
      </c>
      <c r="AA4818" s="8" t="str">
        <f>TEXT(Table2[[#This Row],[Application_Date]],"yyy")</f>
        <v>2037</v>
      </c>
      <c r="AB4818" s="8" t="str">
        <f>TEXT(Table2[[#This Row],[Application_Date]],"mmmm")</f>
        <v>August</v>
      </c>
      <c r="AC4818" s="1" t="s">
        <v>41</v>
      </c>
      <c r="AD4818" s="1" t="s">
        <v>30</v>
      </c>
      <c r="AE4818" s="1" t="s">
        <v>31</v>
      </c>
    </row>
    <row r="4819" spans="1:31" x14ac:dyDescent="0.25">
      <c r="A4819" s="1" t="s">
        <v>9778</v>
      </c>
      <c r="B4819" s="1" t="str">
        <f>IF(COUNTIF($A$2:A4819,A4819)&gt;1,"Duplicate","Unique")</f>
        <v>Unique</v>
      </c>
      <c r="C4819" s="1" t="s">
        <v>9779</v>
      </c>
      <c r="D4819" s="1" t="s">
        <v>239</v>
      </c>
      <c r="E4819" s="1" t="str">
        <f t="shared" si="526"/>
        <v>Submitted</v>
      </c>
      <c r="F4819" s="1" t="s">
        <v>47</v>
      </c>
      <c r="G4819" s="1">
        <v>18</v>
      </c>
      <c r="H4819" s="1" t="s">
        <v>24</v>
      </c>
      <c r="I4819" s="1" t="s">
        <v>48</v>
      </c>
      <c r="J4819" s="1" t="s">
        <v>70</v>
      </c>
      <c r="K4819" s="4">
        <v>1297629</v>
      </c>
      <c r="L4819" s="4" t="str">
        <f t="shared" si="527"/>
        <v>Submitted</v>
      </c>
      <c r="M4819" s="1">
        <v>618</v>
      </c>
      <c r="N4819" s="1" t="str">
        <f t="shared" si="528"/>
        <v>low_risk</v>
      </c>
      <c r="O4819" s="1" t="str">
        <f t="shared" si="529"/>
        <v>Excellent</v>
      </c>
      <c r="P4819" s="1" t="str">
        <f t="shared" si="530"/>
        <v>Submitted</v>
      </c>
      <c r="Q4819" s="1" t="str">
        <f t="shared" si="531"/>
        <v>Valid</v>
      </c>
      <c r="R4819" s="1" t="s">
        <v>82</v>
      </c>
      <c r="S4819" s="4">
        <v>3417219</v>
      </c>
      <c r="T4819" s="1">
        <v>12.88</v>
      </c>
      <c r="U4819" s="1">
        <v>120</v>
      </c>
      <c r="V4819" s="1">
        <v>28476.83</v>
      </c>
      <c r="W4819" s="4">
        <f t="shared" si="532"/>
        <v>3667815.0600000005</v>
      </c>
      <c r="X4819" s="1" t="s">
        <v>105</v>
      </c>
      <c r="Y4819" s="1" t="s">
        <v>106</v>
      </c>
      <c r="Z4819" s="8">
        <v>50281</v>
      </c>
      <c r="AA4819" s="8" t="str">
        <f>TEXT(Table2[[#This Row],[Application_Date]],"yyy")</f>
        <v>2037</v>
      </c>
      <c r="AB4819" s="8" t="str">
        <f>TEXT(Table2[[#This Row],[Application_Date]],"mmmm")</f>
        <v>August</v>
      </c>
      <c r="AC4819" s="1" t="s">
        <v>61</v>
      </c>
      <c r="AD4819" s="1" t="s">
        <v>42</v>
      </c>
      <c r="AE4819" s="1" t="s">
        <v>62</v>
      </c>
    </row>
    <row r="4820" spans="1:31" x14ac:dyDescent="0.25">
      <c r="A4820" s="1" t="s">
        <v>9780</v>
      </c>
      <c r="B4820" s="1" t="str">
        <f>IF(COUNTIF($A$2:A4820,A4820)&gt;1,"Duplicate","Unique")</f>
        <v>Unique</v>
      </c>
      <c r="C4820" s="1" t="s">
        <v>9781</v>
      </c>
      <c r="D4820" s="1" t="s">
        <v>328</v>
      </c>
      <c r="E4820" s="1" t="str">
        <f t="shared" si="526"/>
        <v>Submitted</v>
      </c>
      <c r="F4820" s="1" t="s">
        <v>35</v>
      </c>
      <c r="G4820" s="1">
        <v>65</v>
      </c>
      <c r="H4820" s="1" t="s">
        <v>24</v>
      </c>
      <c r="I4820" s="1" t="s">
        <v>48</v>
      </c>
      <c r="J4820" s="1" t="s">
        <v>49</v>
      </c>
      <c r="K4820" s="4">
        <v>2068873</v>
      </c>
      <c r="L4820" s="4" t="str">
        <f t="shared" si="527"/>
        <v>Submitted</v>
      </c>
      <c r="M4820" s="1">
        <v>371</v>
      </c>
      <c r="N4820" s="1" t="str">
        <f t="shared" si="528"/>
        <v>High_risk</v>
      </c>
      <c r="O4820" s="1" t="str">
        <f t="shared" si="529"/>
        <v>Excellent</v>
      </c>
      <c r="P4820" s="1" t="str">
        <f t="shared" si="530"/>
        <v>Submitted</v>
      </c>
      <c r="Q4820" s="1" t="str">
        <f t="shared" si="531"/>
        <v>Valid</v>
      </c>
      <c r="R4820" s="1" t="s">
        <v>27</v>
      </c>
      <c r="S4820" s="4">
        <v>1038138</v>
      </c>
      <c r="T4820" s="1">
        <v>15.93</v>
      </c>
      <c r="U4820" s="1">
        <v>12</v>
      </c>
      <c r="V4820" s="1">
        <v>86511.5</v>
      </c>
      <c r="W4820" s="4">
        <f t="shared" si="532"/>
        <v>1378182.7243757409</v>
      </c>
      <c r="X4820" s="1" t="s">
        <v>39</v>
      </c>
      <c r="Y4820" s="1" t="s">
        <v>40</v>
      </c>
      <c r="Z4820" s="8">
        <v>50282</v>
      </c>
      <c r="AA4820" s="8" t="str">
        <f>TEXT(Table2[[#This Row],[Application_Date]],"yyy")</f>
        <v>2037</v>
      </c>
      <c r="AB4820" s="8" t="str">
        <f>TEXT(Table2[[#This Row],[Application_Date]],"mmmm")</f>
        <v>August</v>
      </c>
      <c r="AC4820" s="1" t="s">
        <v>61</v>
      </c>
      <c r="AD4820" s="1" t="s">
        <v>42</v>
      </c>
      <c r="AE4820" s="1" t="s">
        <v>62</v>
      </c>
    </row>
    <row r="4821" spans="1:31" x14ac:dyDescent="0.25">
      <c r="A4821" s="1" t="s">
        <v>9782</v>
      </c>
      <c r="B4821" s="1" t="str">
        <f>IF(COUNTIF($A$2:A4821,A4821)&gt;1,"Duplicate","Unique")</f>
        <v>Unique</v>
      </c>
      <c r="C4821" s="1" t="s">
        <v>9783</v>
      </c>
      <c r="D4821" s="1" t="s">
        <v>172</v>
      </c>
      <c r="E4821" s="1" t="str">
        <f t="shared" si="526"/>
        <v>Submitted</v>
      </c>
      <c r="F4821" s="1" t="s">
        <v>47</v>
      </c>
      <c r="G4821" s="1">
        <v>39</v>
      </c>
      <c r="H4821" s="1" t="s">
        <v>36</v>
      </c>
      <c r="I4821" s="1" t="s">
        <v>48</v>
      </c>
      <c r="J4821" s="1" t="s">
        <v>70</v>
      </c>
      <c r="K4821" s="4">
        <v>1554622</v>
      </c>
      <c r="L4821" s="4" t="str">
        <f t="shared" si="527"/>
        <v>Submitted</v>
      </c>
      <c r="M4821" s="1">
        <v>599</v>
      </c>
      <c r="N4821" s="1" t="str">
        <f t="shared" si="528"/>
        <v>High_risk</v>
      </c>
      <c r="O4821" s="1" t="str">
        <f t="shared" si="529"/>
        <v>Excellent</v>
      </c>
      <c r="P4821" s="1" t="str">
        <f t="shared" si="530"/>
        <v>Submitted</v>
      </c>
      <c r="Q4821" s="1" t="str">
        <f t="shared" si="531"/>
        <v>Valid</v>
      </c>
      <c r="R4821" s="1" t="s">
        <v>82</v>
      </c>
      <c r="S4821" s="4">
        <v>4137706</v>
      </c>
      <c r="T4821" s="1">
        <v>8.7200000000000006</v>
      </c>
      <c r="U4821" s="1">
        <v>120</v>
      </c>
      <c r="V4821" s="1">
        <v>34480.879999999997</v>
      </c>
      <c r="W4821" s="4">
        <f t="shared" si="532"/>
        <v>3006733.0266666668</v>
      </c>
      <c r="X4821" s="1" t="s">
        <v>39</v>
      </c>
      <c r="Y4821" s="1" t="s">
        <v>40</v>
      </c>
      <c r="Z4821" s="8">
        <v>50283</v>
      </c>
      <c r="AA4821" s="8" t="str">
        <f>TEXT(Table2[[#This Row],[Application_Date]],"yyy")</f>
        <v>2037</v>
      </c>
      <c r="AB4821" s="8" t="str">
        <f>TEXT(Table2[[#This Row],[Application_Date]],"mmmm")</f>
        <v>August</v>
      </c>
      <c r="AC4821" s="1" t="s">
        <v>61</v>
      </c>
      <c r="AD4821" s="1" t="s">
        <v>42</v>
      </c>
      <c r="AE4821" s="1" t="s">
        <v>31</v>
      </c>
    </row>
    <row r="4822" spans="1:31" x14ac:dyDescent="0.25">
      <c r="A4822" s="1" t="s">
        <v>9784</v>
      </c>
      <c r="B4822" s="1" t="str">
        <f>IF(COUNTIF($A$2:A4822,A4822)&gt;1,"Duplicate","Unique")</f>
        <v>Unique</v>
      </c>
      <c r="C4822" s="1" t="s">
        <v>9785</v>
      </c>
      <c r="D4822" s="1" t="s">
        <v>366</v>
      </c>
      <c r="E4822" s="1" t="str">
        <f t="shared" si="526"/>
        <v>Submitted</v>
      </c>
      <c r="F4822" s="1" t="s">
        <v>47</v>
      </c>
      <c r="G4822" s="1">
        <v>43</v>
      </c>
      <c r="H4822" s="1" t="s">
        <v>36</v>
      </c>
      <c r="I4822" s="1" t="s">
        <v>48</v>
      </c>
      <c r="J4822" s="1" t="s">
        <v>70</v>
      </c>
      <c r="K4822" s="4">
        <v>450603</v>
      </c>
      <c r="L4822" s="4" t="str">
        <f t="shared" si="527"/>
        <v>Submitted</v>
      </c>
      <c r="M4822" s="1">
        <v>387</v>
      </c>
      <c r="N4822" s="1" t="str">
        <f t="shared" si="528"/>
        <v>High_risk</v>
      </c>
      <c r="O4822" s="1" t="str">
        <f t="shared" si="529"/>
        <v>Excellent</v>
      </c>
      <c r="P4822" s="1" t="str">
        <f t="shared" si="530"/>
        <v>Submitted</v>
      </c>
      <c r="Q4822" s="1" t="str">
        <f t="shared" si="531"/>
        <v>Valid</v>
      </c>
      <c r="R4822" s="1" t="s">
        <v>38</v>
      </c>
      <c r="S4822" s="4">
        <v>3246591</v>
      </c>
      <c r="T4822" s="1">
        <v>15.23</v>
      </c>
      <c r="U4822" s="1">
        <v>12</v>
      </c>
      <c r="V4822" s="1">
        <v>270549.25</v>
      </c>
      <c r="W4822" s="4">
        <f t="shared" si="532"/>
        <v>4120686.1693819743</v>
      </c>
      <c r="X4822" s="1" t="s">
        <v>28</v>
      </c>
      <c r="Y4822" s="1" t="s">
        <v>29</v>
      </c>
      <c r="Z4822" s="8">
        <v>50284</v>
      </c>
      <c r="AA4822" s="8" t="str">
        <f>TEXT(Table2[[#This Row],[Application_Date]],"yyy")</f>
        <v>2037</v>
      </c>
      <c r="AB4822" s="8" t="str">
        <f>TEXT(Table2[[#This Row],[Application_Date]],"mmmm")</f>
        <v>September</v>
      </c>
      <c r="AC4822" s="1" t="s">
        <v>52</v>
      </c>
      <c r="AD4822" s="1" t="s">
        <v>42</v>
      </c>
      <c r="AE4822" s="1" t="s">
        <v>66</v>
      </c>
    </row>
    <row r="4823" spans="1:31" x14ac:dyDescent="0.25">
      <c r="A4823" s="1" t="s">
        <v>9786</v>
      </c>
      <c r="B4823" s="1" t="str">
        <f>IF(COUNTIF($A$2:A4823,A4823)&gt;1,"Duplicate","Unique")</f>
        <v>Unique</v>
      </c>
      <c r="C4823" s="1" t="s">
        <v>9787</v>
      </c>
      <c r="D4823" s="1" t="s">
        <v>284</v>
      </c>
      <c r="E4823" s="1" t="str">
        <f t="shared" si="526"/>
        <v>Submitted</v>
      </c>
      <c r="F4823" s="1" t="s">
        <v>47</v>
      </c>
      <c r="G4823" s="1">
        <v>53</v>
      </c>
      <c r="H4823" s="1" t="s">
        <v>24</v>
      </c>
      <c r="I4823" s="1" t="s">
        <v>25</v>
      </c>
      <c r="J4823" s="1" t="s">
        <v>70</v>
      </c>
      <c r="K4823" s="4">
        <v>1578164</v>
      </c>
      <c r="L4823" s="4" t="str">
        <f t="shared" si="527"/>
        <v>Submitted</v>
      </c>
      <c r="M4823" s="1">
        <v>878</v>
      </c>
      <c r="N4823" s="1" t="str">
        <f t="shared" si="528"/>
        <v>medium_risk</v>
      </c>
      <c r="O4823" s="1" t="str">
        <f t="shared" si="529"/>
        <v>Excellent</v>
      </c>
      <c r="P4823" s="1" t="str">
        <f t="shared" si="530"/>
        <v>Submitted</v>
      </c>
      <c r="Q4823" s="1" t="str">
        <f t="shared" si="531"/>
        <v>Valid</v>
      </c>
      <c r="R4823" s="1" t="s">
        <v>38</v>
      </c>
      <c r="S4823" s="4">
        <v>736861</v>
      </c>
      <c r="T4823" s="1">
        <v>13.72</v>
      </c>
      <c r="U4823" s="1">
        <v>180</v>
      </c>
      <c r="V4823" s="1">
        <v>4093.67</v>
      </c>
      <c r="W4823" s="4">
        <f t="shared" si="532"/>
        <v>842477.74333333329</v>
      </c>
      <c r="X4823" s="1" t="s">
        <v>85</v>
      </c>
      <c r="Y4823" s="1" t="s">
        <v>86</v>
      </c>
      <c r="Z4823" s="8">
        <v>50285</v>
      </c>
      <c r="AA4823" s="8" t="str">
        <f>TEXT(Table2[[#This Row],[Application_Date]],"yyy")</f>
        <v>2037</v>
      </c>
      <c r="AB4823" s="8" t="str">
        <f>TEXT(Table2[[#This Row],[Application_Date]],"mmmm")</f>
        <v>September</v>
      </c>
      <c r="AC4823" s="1" t="s">
        <v>41</v>
      </c>
      <c r="AD4823" s="1" t="s">
        <v>42</v>
      </c>
      <c r="AE4823" s="1" t="s">
        <v>62</v>
      </c>
    </row>
    <row r="4824" spans="1:31" x14ac:dyDescent="0.25">
      <c r="A4824" s="1" t="s">
        <v>9788</v>
      </c>
      <c r="B4824" s="1" t="str">
        <f>IF(COUNTIF($A$2:A4824,A4824)&gt;1,"Duplicate","Unique")</f>
        <v>Unique</v>
      </c>
      <c r="C4824" s="1" t="s">
        <v>9789</v>
      </c>
      <c r="D4824" s="1" t="s">
        <v>293</v>
      </c>
      <c r="E4824" s="1" t="str">
        <f t="shared" si="526"/>
        <v>Submitted</v>
      </c>
      <c r="F4824" s="1" t="s">
        <v>47</v>
      </c>
      <c r="G4824" s="1">
        <v>20</v>
      </c>
      <c r="H4824" s="1" t="s">
        <v>36</v>
      </c>
      <c r="I4824" s="1" t="s">
        <v>25</v>
      </c>
      <c r="J4824" s="1" t="s">
        <v>37</v>
      </c>
      <c r="K4824" s="4">
        <v>727234</v>
      </c>
      <c r="L4824" s="4" t="str">
        <f t="shared" si="527"/>
        <v>Submitted</v>
      </c>
      <c r="M4824" s="1">
        <v>544</v>
      </c>
      <c r="N4824" s="1" t="str">
        <f t="shared" si="528"/>
        <v>High_risk</v>
      </c>
      <c r="O4824" s="1" t="str">
        <f t="shared" si="529"/>
        <v>Excellent</v>
      </c>
      <c r="P4824" s="1" t="str">
        <f t="shared" si="530"/>
        <v>Submitted</v>
      </c>
      <c r="Q4824" s="1" t="str">
        <f t="shared" si="531"/>
        <v>Valid</v>
      </c>
      <c r="R4824" s="1" t="s">
        <v>82</v>
      </c>
      <c r="S4824" s="4">
        <v>2491241</v>
      </c>
      <c r="T4824" s="1">
        <v>9.39</v>
      </c>
      <c r="U4824" s="1">
        <v>24</v>
      </c>
      <c r="V4824" s="1">
        <v>103801.71</v>
      </c>
      <c r="W4824" s="4">
        <f t="shared" si="532"/>
        <v>1949397.9240841765</v>
      </c>
      <c r="X4824" s="1" t="s">
        <v>95</v>
      </c>
      <c r="Y4824" s="1" t="s">
        <v>96</v>
      </c>
      <c r="Z4824" s="8">
        <v>50286</v>
      </c>
      <c r="AA4824" s="8" t="str">
        <f>TEXT(Table2[[#This Row],[Application_Date]],"yyy")</f>
        <v>2037</v>
      </c>
      <c r="AB4824" s="8" t="str">
        <f>TEXT(Table2[[#This Row],[Application_Date]],"mmmm")</f>
        <v>September</v>
      </c>
      <c r="AC4824" s="1" t="s">
        <v>61</v>
      </c>
      <c r="AD4824" s="1" t="s">
        <v>42</v>
      </c>
      <c r="AE4824" s="1" t="s">
        <v>31</v>
      </c>
    </row>
    <row r="4825" spans="1:31" x14ac:dyDescent="0.25">
      <c r="A4825" s="1" t="s">
        <v>9790</v>
      </c>
      <c r="B4825" s="1" t="str">
        <f>IF(COUNTIF($A$2:A4825,A4825)&gt;1,"Duplicate","Unique")</f>
        <v>Unique</v>
      </c>
      <c r="C4825" s="1" t="s">
        <v>9791</v>
      </c>
      <c r="D4825" s="1" t="s">
        <v>145</v>
      </c>
      <c r="E4825" s="1" t="str">
        <f t="shared" si="526"/>
        <v>Submitted</v>
      </c>
      <c r="F4825" s="1" t="s">
        <v>47</v>
      </c>
      <c r="G4825" s="1">
        <v>49</v>
      </c>
      <c r="H4825" s="1" t="s">
        <v>36</v>
      </c>
      <c r="I4825" s="1" t="s">
        <v>25</v>
      </c>
      <c r="J4825" s="1" t="s">
        <v>49</v>
      </c>
      <c r="K4825" s="4">
        <v>2454953</v>
      </c>
      <c r="L4825" s="4" t="str">
        <f t="shared" si="527"/>
        <v>Submitted</v>
      </c>
      <c r="M4825" s="1">
        <v>635</v>
      </c>
      <c r="N4825" s="1" t="str">
        <f t="shared" si="528"/>
        <v>low_risk</v>
      </c>
      <c r="O4825" s="1" t="str">
        <f t="shared" si="529"/>
        <v>Excellent</v>
      </c>
      <c r="P4825" s="1" t="str">
        <f t="shared" si="530"/>
        <v>Submitted</v>
      </c>
      <c r="Q4825" s="1" t="str">
        <f t="shared" si="531"/>
        <v>Valid</v>
      </c>
      <c r="R4825" s="1" t="s">
        <v>82</v>
      </c>
      <c r="S4825" s="4">
        <v>2927661</v>
      </c>
      <c r="T4825" s="1">
        <v>18.829999999999998</v>
      </c>
      <c r="U4825" s="1">
        <v>120</v>
      </c>
      <c r="V4825" s="1">
        <v>24397.17</v>
      </c>
      <c r="W4825" s="4">
        <f t="shared" si="532"/>
        <v>4593988.0525000002</v>
      </c>
      <c r="X4825" s="1" t="s">
        <v>39</v>
      </c>
      <c r="Y4825" s="1" t="s">
        <v>40</v>
      </c>
      <c r="Z4825" s="8">
        <v>50287</v>
      </c>
      <c r="AA4825" s="8" t="str">
        <f>TEXT(Table2[[#This Row],[Application_Date]],"yyy")</f>
        <v>2037</v>
      </c>
      <c r="AB4825" s="8" t="str">
        <f>TEXT(Table2[[#This Row],[Application_Date]],"mmmm")</f>
        <v>September</v>
      </c>
      <c r="AC4825" s="1" t="s">
        <v>61</v>
      </c>
      <c r="AD4825" s="1" t="s">
        <v>30</v>
      </c>
      <c r="AE4825" s="1" t="s">
        <v>62</v>
      </c>
    </row>
    <row r="4826" spans="1:31" x14ac:dyDescent="0.25">
      <c r="A4826" s="1" t="s">
        <v>9792</v>
      </c>
      <c r="B4826" s="1" t="str">
        <f>IF(COUNTIF($A$2:A4826,A4826)&gt;1,"Duplicate","Unique")</f>
        <v>Unique</v>
      </c>
      <c r="C4826" s="1" t="s">
        <v>9793</v>
      </c>
      <c r="D4826" s="1" t="s">
        <v>75</v>
      </c>
      <c r="E4826" s="1" t="str">
        <f t="shared" si="526"/>
        <v>Submitted</v>
      </c>
      <c r="F4826" s="1" t="s">
        <v>47</v>
      </c>
      <c r="G4826" s="1">
        <v>23</v>
      </c>
      <c r="H4826" s="1" t="s">
        <v>24</v>
      </c>
      <c r="I4826" s="1" t="s">
        <v>25</v>
      </c>
      <c r="J4826" s="1" t="s">
        <v>26</v>
      </c>
      <c r="K4826" s="4">
        <v>593751</v>
      </c>
      <c r="L4826" s="4" t="str">
        <f t="shared" si="527"/>
        <v>Submitted</v>
      </c>
      <c r="M4826" s="1">
        <v>313</v>
      </c>
      <c r="N4826" s="1" t="str">
        <f t="shared" si="528"/>
        <v>High_risk</v>
      </c>
      <c r="O4826" s="1" t="str">
        <f t="shared" si="529"/>
        <v>Excellent</v>
      </c>
      <c r="P4826" s="1" t="str">
        <f t="shared" si="530"/>
        <v>Submitted</v>
      </c>
      <c r="Q4826" s="1" t="str">
        <f t="shared" si="531"/>
        <v>Valid</v>
      </c>
      <c r="R4826" s="1" t="s">
        <v>82</v>
      </c>
      <c r="S4826" s="4">
        <v>1165048</v>
      </c>
      <c r="T4826" s="1">
        <v>10.51</v>
      </c>
      <c r="U4826" s="1">
        <v>60</v>
      </c>
      <c r="V4826" s="1">
        <v>19417.47</v>
      </c>
      <c r="W4826" s="4">
        <f t="shared" si="532"/>
        <v>1020387.8733333334</v>
      </c>
      <c r="X4826" s="1" t="s">
        <v>50</v>
      </c>
      <c r="Y4826" s="1" t="s">
        <v>51</v>
      </c>
      <c r="Z4826" s="8">
        <v>50288</v>
      </c>
      <c r="AA4826" s="8" t="str">
        <f>TEXT(Table2[[#This Row],[Application_Date]],"yyy")</f>
        <v>2037</v>
      </c>
      <c r="AB4826" s="8" t="str">
        <f>TEXT(Table2[[#This Row],[Application_Date]],"mmmm")</f>
        <v>September</v>
      </c>
      <c r="AC4826" s="1" t="s">
        <v>61</v>
      </c>
      <c r="AD4826" s="1" t="s">
        <v>42</v>
      </c>
      <c r="AE4826" s="1" t="s">
        <v>66</v>
      </c>
    </row>
    <row r="4827" spans="1:31" x14ac:dyDescent="0.25">
      <c r="A4827" s="1" t="s">
        <v>9794</v>
      </c>
      <c r="B4827" s="1" t="str">
        <f>IF(COUNTIF($A$2:A4827,A4827)&gt;1,"Duplicate","Unique")</f>
        <v>Unique</v>
      </c>
      <c r="C4827" s="1" t="s">
        <v>9795</v>
      </c>
      <c r="D4827" s="1">
        <v>0</v>
      </c>
      <c r="E4827" s="1" t="str">
        <f t="shared" si="526"/>
        <v>Submitted</v>
      </c>
      <c r="F4827" s="1" t="s">
        <v>35</v>
      </c>
      <c r="G4827" s="1">
        <v>51</v>
      </c>
      <c r="H4827" s="1" t="s">
        <v>36</v>
      </c>
      <c r="I4827" s="1" t="s">
        <v>25</v>
      </c>
      <c r="J4827" s="1" t="s">
        <v>37</v>
      </c>
      <c r="K4827" s="4">
        <v>1741920</v>
      </c>
      <c r="L4827" s="4" t="str">
        <f t="shared" si="527"/>
        <v>Submitted</v>
      </c>
      <c r="M4827" s="1">
        <v>531</v>
      </c>
      <c r="N4827" s="1" t="str">
        <f t="shared" si="528"/>
        <v>High_risk</v>
      </c>
      <c r="O4827" s="1" t="str">
        <f t="shared" si="529"/>
        <v>Excellent</v>
      </c>
      <c r="P4827" s="1" t="str">
        <f t="shared" si="530"/>
        <v>Submitted</v>
      </c>
      <c r="Q4827" s="1" t="str">
        <f t="shared" si="531"/>
        <v>Valid</v>
      </c>
      <c r="R4827" s="1" t="s">
        <v>27</v>
      </c>
      <c r="S4827" s="4">
        <v>4737781</v>
      </c>
      <c r="T4827" s="1">
        <v>17.87</v>
      </c>
      <c r="U4827" s="1">
        <v>120</v>
      </c>
      <c r="V4827" s="1">
        <v>39481.51</v>
      </c>
      <c r="W4827" s="4">
        <f t="shared" si="532"/>
        <v>7055345.5391666675</v>
      </c>
      <c r="X4827" s="1" t="s">
        <v>59</v>
      </c>
      <c r="Y4827" s="1" t="s">
        <v>60</v>
      </c>
      <c r="Z4827" s="8">
        <v>50289</v>
      </c>
      <c r="AA4827" s="8" t="str">
        <f>TEXT(Table2[[#This Row],[Application_Date]],"yyy")</f>
        <v>2037</v>
      </c>
      <c r="AB4827" s="8" t="str">
        <f>TEXT(Table2[[#This Row],[Application_Date]],"mmmm")</f>
        <v>September</v>
      </c>
      <c r="AC4827" s="1" t="s">
        <v>41</v>
      </c>
      <c r="AD4827" s="1" t="s">
        <v>42</v>
      </c>
      <c r="AE4827" s="1" t="s">
        <v>43</v>
      </c>
    </row>
    <row r="4828" spans="1:31" x14ac:dyDescent="0.25">
      <c r="A4828" s="1" t="s">
        <v>9796</v>
      </c>
      <c r="B4828" s="1" t="str">
        <f>IF(COUNTIF($A$2:A4828,A4828)&gt;1,"Duplicate","Unique")</f>
        <v>Unique</v>
      </c>
      <c r="C4828" s="1" t="s">
        <v>9797</v>
      </c>
      <c r="D4828" s="1" t="s">
        <v>81</v>
      </c>
      <c r="E4828" s="1" t="str">
        <f t="shared" si="526"/>
        <v>Submitted</v>
      </c>
      <c r="F4828" s="1" t="s">
        <v>47</v>
      </c>
      <c r="G4828" s="1">
        <v>27</v>
      </c>
      <c r="H4828" s="1" t="s">
        <v>36</v>
      </c>
      <c r="I4828" s="1" t="s">
        <v>25</v>
      </c>
      <c r="J4828" s="1" t="s">
        <v>26</v>
      </c>
      <c r="K4828" s="4">
        <v>2136691</v>
      </c>
      <c r="L4828" s="4" t="str">
        <f t="shared" si="527"/>
        <v>Submitted</v>
      </c>
      <c r="M4828" s="1">
        <v>523</v>
      </c>
      <c r="N4828" s="1" t="str">
        <f t="shared" si="528"/>
        <v>High_risk</v>
      </c>
      <c r="O4828" s="1" t="str">
        <f t="shared" si="529"/>
        <v>Excellent</v>
      </c>
      <c r="P4828" s="1" t="str">
        <f t="shared" si="530"/>
        <v>Submitted</v>
      </c>
      <c r="Q4828" s="1" t="str">
        <f t="shared" si="531"/>
        <v>Valid</v>
      </c>
      <c r="R4828" s="1" t="s">
        <v>38</v>
      </c>
      <c r="S4828" s="4">
        <v>2830188</v>
      </c>
      <c r="T4828" s="1">
        <v>16.670000000000002</v>
      </c>
      <c r="U4828" s="1">
        <v>24</v>
      </c>
      <c r="V4828" s="1">
        <v>117924.5</v>
      </c>
      <c r="W4828" s="4">
        <f t="shared" si="532"/>
        <v>3931602.833285905</v>
      </c>
      <c r="X4828" s="1" t="s">
        <v>95</v>
      </c>
      <c r="Y4828" s="1" t="s">
        <v>96</v>
      </c>
      <c r="Z4828" s="8">
        <v>50290</v>
      </c>
      <c r="AA4828" s="8" t="str">
        <f>TEXT(Table2[[#This Row],[Application_Date]],"yyy")</f>
        <v>2037</v>
      </c>
      <c r="AB4828" s="8" t="str">
        <f>TEXT(Table2[[#This Row],[Application_Date]],"mmmm")</f>
        <v>September</v>
      </c>
      <c r="AC4828" s="1" t="s">
        <v>61</v>
      </c>
      <c r="AD4828" s="1" t="s">
        <v>30</v>
      </c>
      <c r="AE4828" s="1" t="s">
        <v>31</v>
      </c>
    </row>
    <row r="4829" spans="1:31" x14ac:dyDescent="0.25">
      <c r="A4829" s="1" t="s">
        <v>9798</v>
      </c>
      <c r="B4829" s="1" t="str">
        <f>IF(COUNTIF($A$2:A4829,A4829)&gt;1,"Duplicate","Unique")</f>
        <v>Unique</v>
      </c>
      <c r="C4829" s="1" t="s">
        <v>9799</v>
      </c>
      <c r="D4829" s="1" t="s">
        <v>214</v>
      </c>
      <c r="E4829" s="1" t="str">
        <f t="shared" si="526"/>
        <v>Submitted</v>
      </c>
      <c r="F4829" s="1" t="s">
        <v>35</v>
      </c>
      <c r="G4829" s="1">
        <v>23</v>
      </c>
      <c r="H4829" s="1" t="s">
        <v>24</v>
      </c>
      <c r="I4829" s="1" t="s">
        <v>25</v>
      </c>
      <c r="J4829" s="1" t="s">
        <v>49</v>
      </c>
      <c r="K4829" s="4">
        <v>2477864</v>
      </c>
      <c r="L4829" s="4" t="str">
        <f t="shared" si="527"/>
        <v>Submitted</v>
      </c>
      <c r="M4829" s="1">
        <v>809</v>
      </c>
      <c r="N4829" s="1" t="str">
        <f t="shared" si="528"/>
        <v>medium_risk</v>
      </c>
      <c r="O4829" s="1" t="str">
        <f t="shared" si="529"/>
        <v>Excellent</v>
      </c>
      <c r="P4829" s="1" t="str">
        <f t="shared" si="530"/>
        <v>Submitted</v>
      </c>
      <c r="Q4829" s="1" t="str">
        <f t="shared" si="531"/>
        <v>Valid</v>
      </c>
      <c r="R4829" s="1" t="s">
        <v>82</v>
      </c>
      <c r="S4829" s="4">
        <v>1138995</v>
      </c>
      <c r="T4829" s="1">
        <v>9.7100000000000009</v>
      </c>
      <c r="U4829" s="1">
        <v>180</v>
      </c>
      <c r="V4829" s="1">
        <v>6327.75</v>
      </c>
      <c r="W4829" s="4">
        <f t="shared" si="532"/>
        <v>921636.78750000009</v>
      </c>
      <c r="X4829" s="1" t="s">
        <v>95</v>
      </c>
      <c r="Y4829" s="1" t="s">
        <v>96</v>
      </c>
      <c r="Z4829" s="8">
        <v>50291</v>
      </c>
      <c r="AA4829" s="8" t="str">
        <f>TEXT(Table2[[#This Row],[Application_Date]],"yyy")</f>
        <v>2037</v>
      </c>
      <c r="AB4829" s="8" t="str">
        <f>TEXT(Table2[[#This Row],[Application_Date]],"mmmm")</f>
        <v>September</v>
      </c>
      <c r="AC4829" s="1" t="s">
        <v>61</v>
      </c>
      <c r="AD4829" s="1" t="s">
        <v>30</v>
      </c>
      <c r="AE4829" s="1" t="s">
        <v>31</v>
      </c>
    </row>
    <row r="4830" spans="1:31" x14ac:dyDescent="0.25">
      <c r="A4830" s="1" t="s">
        <v>9800</v>
      </c>
      <c r="B4830" s="1" t="str">
        <f>IF(COUNTIF($A$2:A4830,A4830)&gt;1,"Duplicate","Unique")</f>
        <v>Unique</v>
      </c>
      <c r="C4830" s="1" t="s">
        <v>9801</v>
      </c>
      <c r="D4830" s="1" t="s">
        <v>366</v>
      </c>
      <c r="E4830" s="1" t="str">
        <f t="shared" si="526"/>
        <v>Submitted</v>
      </c>
      <c r="F4830" s="1" t="s">
        <v>35</v>
      </c>
      <c r="G4830" s="1">
        <v>47</v>
      </c>
      <c r="H4830" s="1" t="s">
        <v>24</v>
      </c>
      <c r="I4830" s="1" t="s">
        <v>48</v>
      </c>
      <c r="J4830" s="1" t="s">
        <v>49</v>
      </c>
      <c r="K4830" s="4">
        <v>1104108</v>
      </c>
      <c r="L4830" s="4" t="str">
        <f t="shared" si="527"/>
        <v>Submitted</v>
      </c>
      <c r="M4830" s="1">
        <v>822</v>
      </c>
      <c r="N4830" s="1" t="str">
        <f t="shared" si="528"/>
        <v>medium_risk</v>
      </c>
      <c r="O4830" s="1" t="str">
        <f t="shared" si="529"/>
        <v>Excellent</v>
      </c>
      <c r="P4830" s="1" t="str">
        <f t="shared" si="530"/>
        <v>Submitted</v>
      </c>
      <c r="Q4830" s="1" t="str">
        <f t="shared" si="531"/>
        <v>Valid</v>
      </c>
      <c r="R4830" s="1" t="s">
        <v>70</v>
      </c>
      <c r="S4830" s="4">
        <v>4146791</v>
      </c>
      <c r="T4830" s="1">
        <v>15.21</v>
      </c>
      <c r="U4830" s="1">
        <v>60</v>
      </c>
      <c r="V4830" s="1">
        <v>69113.179999999993</v>
      </c>
      <c r="W4830" s="4">
        <f t="shared" si="532"/>
        <v>5256057.5925000003</v>
      </c>
      <c r="X4830" s="1" t="s">
        <v>85</v>
      </c>
      <c r="Y4830" s="1" t="s">
        <v>86</v>
      </c>
      <c r="Z4830" s="8">
        <v>50292</v>
      </c>
      <c r="AA4830" s="8" t="str">
        <f>TEXT(Table2[[#This Row],[Application_Date]],"yyy")</f>
        <v>2037</v>
      </c>
      <c r="AB4830" s="8" t="str">
        <f>TEXT(Table2[[#This Row],[Application_Date]],"mmmm")</f>
        <v>September</v>
      </c>
      <c r="AC4830" s="1" t="s">
        <v>41</v>
      </c>
      <c r="AD4830" s="1" t="s">
        <v>42</v>
      </c>
      <c r="AE4830" s="1" t="s">
        <v>62</v>
      </c>
    </row>
    <row r="4831" spans="1:31" x14ac:dyDescent="0.25">
      <c r="A4831" s="1" t="s">
        <v>9802</v>
      </c>
      <c r="B4831" s="1" t="str">
        <f>IF(COUNTIF($A$2:A4831,A4831)&gt;1,"Duplicate","Unique")</f>
        <v>Unique</v>
      </c>
      <c r="C4831" s="1" t="s">
        <v>9803</v>
      </c>
      <c r="D4831" s="1" t="s">
        <v>23</v>
      </c>
      <c r="E4831" s="1" t="str">
        <f t="shared" si="526"/>
        <v>Submitted</v>
      </c>
      <c r="F4831" s="1" t="s">
        <v>35</v>
      </c>
      <c r="G4831" s="1">
        <v>29</v>
      </c>
      <c r="H4831" s="1" t="s">
        <v>36</v>
      </c>
      <c r="I4831" s="1" t="s">
        <v>48</v>
      </c>
      <c r="J4831" s="1" t="s">
        <v>70</v>
      </c>
      <c r="K4831" s="4">
        <v>955445</v>
      </c>
      <c r="L4831" s="4" t="str">
        <f t="shared" si="527"/>
        <v>Submitted</v>
      </c>
      <c r="M4831" s="1">
        <v>680</v>
      </c>
      <c r="N4831" s="1" t="str">
        <f t="shared" si="528"/>
        <v>low_risk</v>
      </c>
      <c r="O4831" s="1" t="str">
        <f t="shared" si="529"/>
        <v>Excellent</v>
      </c>
      <c r="P4831" s="1" t="str">
        <f t="shared" si="530"/>
        <v>Submitted</v>
      </c>
      <c r="Q4831" s="1" t="str">
        <f t="shared" si="531"/>
        <v>Valid</v>
      </c>
      <c r="R4831" s="1" t="s">
        <v>27</v>
      </c>
      <c r="S4831" s="4">
        <v>524724</v>
      </c>
      <c r="T4831" s="1">
        <v>14.9</v>
      </c>
      <c r="U4831" s="1">
        <v>36</v>
      </c>
      <c r="V4831" s="1">
        <v>14575.67</v>
      </c>
      <c r="W4831" s="4">
        <f t="shared" si="532"/>
        <v>651532.30000015616</v>
      </c>
      <c r="X4831" s="1" t="s">
        <v>95</v>
      </c>
      <c r="Y4831" s="1" t="s">
        <v>96</v>
      </c>
      <c r="Z4831" s="8">
        <v>50293</v>
      </c>
      <c r="AA4831" s="8" t="str">
        <f>TEXT(Table2[[#This Row],[Application_Date]],"yyy")</f>
        <v>2037</v>
      </c>
      <c r="AB4831" s="8" t="str">
        <f>TEXT(Table2[[#This Row],[Application_Date]],"mmmm")</f>
        <v>September</v>
      </c>
      <c r="AC4831" s="1" t="s">
        <v>61</v>
      </c>
      <c r="AD4831" s="1" t="s">
        <v>42</v>
      </c>
      <c r="AE4831" s="1" t="s">
        <v>66</v>
      </c>
    </row>
    <row r="4832" spans="1:31" x14ac:dyDescent="0.25">
      <c r="A4832" s="1" t="s">
        <v>9804</v>
      </c>
      <c r="B4832" s="1" t="str">
        <f>IF(COUNTIF($A$2:A4832,A4832)&gt;1,"Duplicate","Unique")</f>
        <v>Unique</v>
      </c>
      <c r="C4832" s="1" t="s">
        <v>9805</v>
      </c>
      <c r="D4832" s="1" t="s">
        <v>433</v>
      </c>
      <c r="E4832" s="1" t="str">
        <f t="shared" si="526"/>
        <v>Submitted</v>
      </c>
      <c r="F4832" s="1" t="s">
        <v>35</v>
      </c>
      <c r="G4832" s="1">
        <v>50</v>
      </c>
      <c r="H4832" s="1" t="s">
        <v>24</v>
      </c>
      <c r="I4832" s="1" t="s">
        <v>25</v>
      </c>
      <c r="J4832" s="1" t="s">
        <v>70</v>
      </c>
      <c r="K4832" s="4">
        <v>485243</v>
      </c>
      <c r="L4832" s="4" t="str">
        <f t="shared" si="527"/>
        <v>Submitted</v>
      </c>
      <c r="M4832" s="1">
        <v>847</v>
      </c>
      <c r="N4832" s="1" t="str">
        <f t="shared" si="528"/>
        <v>medium_risk</v>
      </c>
      <c r="O4832" s="1" t="str">
        <f t="shared" si="529"/>
        <v>Excellent</v>
      </c>
      <c r="P4832" s="1" t="str">
        <f t="shared" si="530"/>
        <v>Submitted</v>
      </c>
      <c r="Q4832" s="1" t="str">
        <f t="shared" si="531"/>
        <v>Valid</v>
      </c>
      <c r="R4832" s="1" t="s">
        <v>82</v>
      </c>
      <c r="S4832" s="4">
        <v>4582303</v>
      </c>
      <c r="T4832" s="1">
        <v>14.45</v>
      </c>
      <c r="U4832" s="1">
        <v>180</v>
      </c>
      <c r="V4832" s="1">
        <v>25457.24</v>
      </c>
      <c r="W4832" s="4">
        <f t="shared" si="532"/>
        <v>5517856.5291666668</v>
      </c>
      <c r="X4832" s="1" t="s">
        <v>105</v>
      </c>
      <c r="Y4832" s="1" t="s">
        <v>106</v>
      </c>
      <c r="Z4832" s="8">
        <v>50294</v>
      </c>
      <c r="AA4832" s="8" t="str">
        <f>TEXT(Table2[[#This Row],[Application_Date]],"yyy")</f>
        <v>2037</v>
      </c>
      <c r="AB4832" s="8" t="str">
        <f>TEXT(Table2[[#This Row],[Application_Date]],"mmmm")</f>
        <v>September</v>
      </c>
      <c r="AC4832" s="1" t="s">
        <v>61</v>
      </c>
      <c r="AD4832" s="1" t="s">
        <v>42</v>
      </c>
      <c r="AE4832" s="1" t="s">
        <v>31</v>
      </c>
    </row>
    <row r="4833" spans="1:31" x14ac:dyDescent="0.25">
      <c r="A4833" s="1" t="s">
        <v>9806</v>
      </c>
      <c r="B4833" s="1" t="str">
        <f>IF(COUNTIF($A$2:A4833,A4833)&gt;1,"Duplicate","Unique")</f>
        <v>Unique</v>
      </c>
      <c r="C4833" s="1" t="s">
        <v>9807</v>
      </c>
      <c r="D4833" s="1" t="s">
        <v>293</v>
      </c>
      <c r="E4833" s="1" t="str">
        <f t="shared" si="526"/>
        <v>Submitted</v>
      </c>
      <c r="F4833" s="1" t="s">
        <v>35</v>
      </c>
      <c r="G4833" s="1">
        <v>54</v>
      </c>
      <c r="H4833" s="1" t="s">
        <v>24</v>
      </c>
      <c r="I4833" s="1" t="s">
        <v>48</v>
      </c>
      <c r="J4833" s="1" t="s">
        <v>70</v>
      </c>
      <c r="K4833" s="4">
        <v>404452</v>
      </c>
      <c r="L4833" s="4" t="str">
        <f t="shared" si="527"/>
        <v>Submitted</v>
      </c>
      <c r="M4833" s="1">
        <v>852</v>
      </c>
      <c r="N4833" s="1" t="str">
        <f t="shared" si="528"/>
        <v>medium_risk</v>
      </c>
      <c r="O4833" s="1" t="str">
        <f t="shared" si="529"/>
        <v>Excellent</v>
      </c>
      <c r="P4833" s="1" t="str">
        <f t="shared" si="530"/>
        <v>Submitted</v>
      </c>
      <c r="Q4833" s="1" t="str">
        <f t="shared" si="531"/>
        <v>Valid</v>
      </c>
      <c r="R4833" s="1" t="s">
        <v>38</v>
      </c>
      <c r="S4833" s="4">
        <v>3836458</v>
      </c>
      <c r="T4833" s="1">
        <v>11.46</v>
      </c>
      <c r="U4833" s="1">
        <v>60</v>
      </c>
      <c r="V4833" s="1">
        <v>63940.97</v>
      </c>
      <c r="W4833" s="4">
        <f t="shared" si="532"/>
        <v>3663817.39</v>
      </c>
      <c r="X4833" s="1" t="s">
        <v>39</v>
      </c>
      <c r="Y4833" s="1" t="s">
        <v>40</v>
      </c>
      <c r="Z4833" s="8">
        <v>50295</v>
      </c>
      <c r="AA4833" s="8" t="str">
        <f>TEXT(Table2[[#This Row],[Application_Date]],"yyy")</f>
        <v>2037</v>
      </c>
      <c r="AB4833" s="8" t="str">
        <f>TEXT(Table2[[#This Row],[Application_Date]],"mmmm")</f>
        <v>September</v>
      </c>
      <c r="AC4833" s="1" t="s">
        <v>41</v>
      </c>
      <c r="AD4833" s="1" t="s">
        <v>30</v>
      </c>
      <c r="AE4833" s="1" t="s">
        <v>31</v>
      </c>
    </row>
    <row r="4834" spans="1:31" x14ac:dyDescent="0.25">
      <c r="A4834" s="1" t="s">
        <v>9808</v>
      </c>
      <c r="B4834" s="1" t="str">
        <f>IF(COUNTIF($A$2:A4834,A4834)&gt;1,"Duplicate","Unique")</f>
        <v>Unique</v>
      </c>
      <c r="C4834" s="1" t="s">
        <v>9809</v>
      </c>
      <c r="D4834" s="1" t="s">
        <v>133</v>
      </c>
      <c r="E4834" s="1" t="str">
        <f t="shared" si="526"/>
        <v>Submitted</v>
      </c>
      <c r="F4834" s="1" t="s">
        <v>47</v>
      </c>
      <c r="G4834" s="1">
        <v>29</v>
      </c>
      <c r="H4834" s="1" t="s">
        <v>36</v>
      </c>
      <c r="I4834" s="1" t="s">
        <v>48</v>
      </c>
      <c r="J4834" s="1" t="s">
        <v>26</v>
      </c>
      <c r="K4834" s="4">
        <v>618805</v>
      </c>
      <c r="L4834" s="4" t="str">
        <f t="shared" si="527"/>
        <v>Submitted</v>
      </c>
      <c r="M4834" s="1">
        <v>822</v>
      </c>
      <c r="N4834" s="1" t="str">
        <f t="shared" si="528"/>
        <v>medium_risk</v>
      </c>
      <c r="O4834" s="1" t="str">
        <f t="shared" si="529"/>
        <v>Excellent</v>
      </c>
      <c r="P4834" s="1" t="str">
        <f t="shared" si="530"/>
        <v>Submitted</v>
      </c>
      <c r="Q4834" s="1" t="str">
        <f t="shared" si="531"/>
        <v>Valid</v>
      </c>
      <c r="R4834" s="1" t="s">
        <v>70</v>
      </c>
      <c r="S4834" s="4">
        <v>4390692</v>
      </c>
      <c r="T4834" s="1">
        <v>15.43</v>
      </c>
      <c r="U4834" s="1">
        <v>24</v>
      </c>
      <c r="V4834" s="1">
        <v>182945.5</v>
      </c>
      <c r="W4834" s="4">
        <f t="shared" si="532"/>
        <v>5645698.1436347812</v>
      </c>
      <c r="X4834" s="1" t="s">
        <v>28</v>
      </c>
      <c r="Y4834" s="1" t="s">
        <v>29</v>
      </c>
      <c r="Z4834" s="8">
        <v>50296</v>
      </c>
      <c r="AA4834" s="8" t="str">
        <f>TEXT(Table2[[#This Row],[Application_Date]],"yyy")</f>
        <v>2037</v>
      </c>
      <c r="AB4834" s="8" t="str">
        <f>TEXT(Table2[[#This Row],[Application_Date]],"mmmm")</f>
        <v>September</v>
      </c>
      <c r="AC4834" s="1" t="s">
        <v>52</v>
      </c>
      <c r="AD4834" s="1" t="s">
        <v>42</v>
      </c>
      <c r="AE4834" s="1" t="s">
        <v>66</v>
      </c>
    </row>
    <row r="4835" spans="1:31" x14ac:dyDescent="0.25">
      <c r="A4835" s="1" t="s">
        <v>9810</v>
      </c>
      <c r="B4835" s="1" t="str">
        <f>IF(COUNTIF($A$2:A4835,A4835)&gt;1,"Duplicate","Unique")</f>
        <v>Unique</v>
      </c>
      <c r="C4835" s="1" t="s">
        <v>9811</v>
      </c>
      <c r="D4835" s="1" t="s">
        <v>133</v>
      </c>
      <c r="E4835" s="1" t="str">
        <f t="shared" si="526"/>
        <v>Submitted</v>
      </c>
      <c r="F4835" s="1" t="s">
        <v>35</v>
      </c>
      <c r="G4835" s="1">
        <v>26</v>
      </c>
      <c r="H4835" s="1" t="s">
        <v>24</v>
      </c>
      <c r="I4835" s="1" t="s">
        <v>48</v>
      </c>
      <c r="J4835" s="1" t="s">
        <v>49</v>
      </c>
      <c r="K4835" s="4">
        <v>1177840</v>
      </c>
      <c r="L4835" s="4" t="str">
        <f t="shared" si="527"/>
        <v>Submitted</v>
      </c>
      <c r="M4835" s="1">
        <v>430</v>
      </c>
      <c r="N4835" s="1" t="str">
        <f t="shared" si="528"/>
        <v>High_risk</v>
      </c>
      <c r="O4835" s="1" t="str">
        <f t="shared" si="529"/>
        <v>Excellent</v>
      </c>
      <c r="P4835" s="1" t="str">
        <f t="shared" si="530"/>
        <v>Submitted</v>
      </c>
      <c r="Q4835" s="1" t="str">
        <f t="shared" si="531"/>
        <v>Valid</v>
      </c>
      <c r="R4835" s="1" t="s">
        <v>82</v>
      </c>
      <c r="S4835" s="4">
        <v>2388891</v>
      </c>
      <c r="T4835" s="1">
        <v>8.06</v>
      </c>
      <c r="U4835" s="1">
        <v>120</v>
      </c>
      <c r="V4835" s="1">
        <v>19907.419999999998</v>
      </c>
      <c r="W4835" s="4">
        <f t="shared" si="532"/>
        <v>1604538.4550000001</v>
      </c>
      <c r="X4835" s="1" t="s">
        <v>59</v>
      </c>
      <c r="Y4835" s="1" t="s">
        <v>60</v>
      </c>
      <c r="Z4835" s="8">
        <v>50297</v>
      </c>
      <c r="AA4835" s="8" t="str">
        <f>TEXT(Table2[[#This Row],[Application_Date]],"yyy")</f>
        <v>2037</v>
      </c>
      <c r="AB4835" s="8" t="str">
        <f>TEXT(Table2[[#This Row],[Application_Date]],"mmmm")</f>
        <v>September</v>
      </c>
      <c r="AC4835" s="1" t="s">
        <v>52</v>
      </c>
      <c r="AD4835" s="1" t="s">
        <v>42</v>
      </c>
      <c r="AE4835" s="1" t="s">
        <v>31</v>
      </c>
    </row>
    <row r="4836" spans="1:31" x14ac:dyDescent="0.25">
      <c r="A4836" s="1" t="s">
        <v>9812</v>
      </c>
      <c r="B4836" s="1" t="str">
        <f>IF(COUNTIF($A$2:A4836,A4836)&gt;1,"Duplicate","Unique")</f>
        <v>Unique</v>
      </c>
      <c r="C4836" s="1" t="s">
        <v>9813</v>
      </c>
      <c r="D4836" s="1" t="s">
        <v>1280</v>
      </c>
      <c r="E4836" s="1" t="str">
        <f t="shared" si="526"/>
        <v>Submitted</v>
      </c>
      <c r="F4836" s="1" t="s">
        <v>47</v>
      </c>
      <c r="G4836" s="1">
        <v>44</v>
      </c>
      <c r="H4836" s="1" t="s">
        <v>36</v>
      </c>
      <c r="I4836" s="1" t="s">
        <v>48</v>
      </c>
      <c r="J4836" s="1" t="s">
        <v>26</v>
      </c>
      <c r="K4836" s="4">
        <v>1313795</v>
      </c>
      <c r="L4836" s="4" t="str">
        <f t="shared" si="527"/>
        <v>Submitted</v>
      </c>
      <c r="M4836" s="1">
        <v>428</v>
      </c>
      <c r="N4836" s="1" t="str">
        <f t="shared" si="528"/>
        <v>High_risk</v>
      </c>
      <c r="O4836" s="1" t="str">
        <f t="shared" si="529"/>
        <v>Excellent</v>
      </c>
      <c r="P4836" s="1" t="str">
        <f t="shared" si="530"/>
        <v>Submitted</v>
      </c>
      <c r="Q4836" s="1" t="str">
        <f t="shared" si="531"/>
        <v>Valid</v>
      </c>
      <c r="R4836" s="1" t="s">
        <v>70</v>
      </c>
      <c r="S4836" s="4">
        <v>4057112</v>
      </c>
      <c r="T4836" s="1">
        <v>7.74</v>
      </c>
      <c r="U4836" s="1">
        <v>180</v>
      </c>
      <c r="V4836" s="1">
        <v>22539.51</v>
      </c>
      <c r="W4836" s="4">
        <f t="shared" si="532"/>
        <v>2616837.2400000002</v>
      </c>
      <c r="X4836" s="1" t="s">
        <v>59</v>
      </c>
      <c r="Y4836" s="1" t="s">
        <v>60</v>
      </c>
      <c r="Z4836" s="8">
        <v>50298</v>
      </c>
      <c r="AA4836" s="8" t="str">
        <f>TEXT(Table2[[#This Row],[Application_Date]],"yyy")</f>
        <v>2037</v>
      </c>
      <c r="AB4836" s="8" t="str">
        <f>TEXT(Table2[[#This Row],[Application_Date]],"mmmm")</f>
        <v>September</v>
      </c>
      <c r="AC4836" s="1" t="s">
        <v>61</v>
      </c>
      <c r="AD4836" s="1" t="s">
        <v>30</v>
      </c>
      <c r="AE4836" s="1" t="s">
        <v>43</v>
      </c>
    </row>
    <row r="4837" spans="1:31" x14ac:dyDescent="0.25">
      <c r="A4837" s="1" t="s">
        <v>9814</v>
      </c>
      <c r="B4837" s="1" t="str">
        <f>IF(COUNTIF($A$2:A4837,A4837)&gt;1,"Duplicate","Unique")</f>
        <v>Unique</v>
      </c>
      <c r="C4837" s="1" t="s">
        <v>9815</v>
      </c>
      <c r="D4837" s="1" t="s">
        <v>217</v>
      </c>
      <c r="E4837" s="1" t="str">
        <f t="shared" si="526"/>
        <v>Submitted</v>
      </c>
      <c r="F4837" s="1" t="s">
        <v>47</v>
      </c>
      <c r="G4837" s="1">
        <v>36</v>
      </c>
      <c r="H4837" s="1" t="s">
        <v>36</v>
      </c>
      <c r="I4837" s="1" t="s">
        <v>48</v>
      </c>
      <c r="J4837" s="1" t="s">
        <v>70</v>
      </c>
      <c r="K4837" s="4">
        <v>1559696</v>
      </c>
      <c r="L4837" s="4" t="str">
        <f t="shared" si="527"/>
        <v>Submitted</v>
      </c>
      <c r="M4837" s="1">
        <v>360</v>
      </c>
      <c r="N4837" s="1" t="str">
        <f t="shared" si="528"/>
        <v>High_risk</v>
      </c>
      <c r="O4837" s="1" t="str">
        <f t="shared" si="529"/>
        <v>Excellent</v>
      </c>
      <c r="P4837" s="1" t="str">
        <f t="shared" si="530"/>
        <v>Submitted</v>
      </c>
      <c r="Q4837" s="1" t="str">
        <f t="shared" si="531"/>
        <v>Valid</v>
      </c>
      <c r="R4837" s="1" t="s">
        <v>27</v>
      </c>
      <c r="S4837" s="4">
        <v>3179254</v>
      </c>
      <c r="T4837" s="1">
        <v>14.1</v>
      </c>
      <c r="U4837" s="1">
        <v>60</v>
      </c>
      <c r="V4837" s="1">
        <v>52987.57</v>
      </c>
      <c r="W4837" s="4">
        <f t="shared" si="532"/>
        <v>3735623.45</v>
      </c>
      <c r="X4837" s="1" t="s">
        <v>39</v>
      </c>
      <c r="Y4837" s="1" t="s">
        <v>40</v>
      </c>
      <c r="Z4837" s="8">
        <v>50299</v>
      </c>
      <c r="AA4837" s="8" t="str">
        <f>TEXT(Table2[[#This Row],[Application_Date]],"yyy")</f>
        <v>2037</v>
      </c>
      <c r="AB4837" s="8" t="str">
        <f>TEXT(Table2[[#This Row],[Application_Date]],"mmmm")</f>
        <v>September</v>
      </c>
      <c r="AC4837" s="1" t="s">
        <v>61</v>
      </c>
      <c r="AD4837" s="1" t="s">
        <v>42</v>
      </c>
      <c r="AE4837" s="1" t="s">
        <v>62</v>
      </c>
    </row>
    <row r="4838" spans="1:31" x14ac:dyDescent="0.25">
      <c r="A4838" s="1" t="s">
        <v>9816</v>
      </c>
      <c r="B4838" s="1" t="str">
        <f>IF(COUNTIF($A$2:A4838,A4838)&gt;1,"Duplicate","Unique")</f>
        <v>Unique</v>
      </c>
      <c r="C4838" s="1" t="s">
        <v>9817</v>
      </c>
      <c r="D4838" s="1" t="s">
        <v>112</v>
      </c>
      <c r="E4838" s="1" t="str">
        <f t="shared" si="526"/>
        <v>Submitted</v>
      </c>
      <c r="F4838" s="1" t="s">
        <v>35</v>
      </c>
      <c r="G4838" s="1">
        <v>28</v>
      </c>
      <c r="H4838" s="1" t="s">
        <v>24</v>
      </c>
      <c r="I4838" s="1" t="s">
        <v>48</v>
      </c>
      <c r="J4838" s="1" t="s">
        <v>49</v>
      </c>
      <c r="K4838" s="4">
        <v>1781352</v>
      </c>
      <c r="L4838" s="4" t="str">
        <f t="shared" si="527"/>
        <v>Submitted</v>
      </c>
      <c r="M4838" s="1">
        <v>364</v>
      </c>
      <c r="N4838" s="1" t="str">
        <f t="shared" si="528"/>
        <v>High_risk</v>
      </c>
      <c r="O4838" s="1" t="str">
        <f t="shared" si="529"/>
        <v>Excellent</v>
      </c>
      <c r="P4838" s="1" t="str">
        <f t="shared" si="530"/>
        <v>Submitted</v>
      </c>
      <c r="Q4838" s="1" t="str">
        <f t="shared" si="531"/>
        <v>Valid</v>
      </c>
      <c r="R4838" s="1" t="s">
        <v>82</v>
      </c>
      <c r="S4838" s="4">
        <v>1601566</v>
      </c>
      <c r="T4838" s="1">
        <v>17.46</v>
      </c>
      <c r="U4838" s="1">
        <v>60</v>
      </c>
      <c r="V4838" s="1">
        <v>26692.77</v>
      </c>
      <c r="W4838" s="4">
        <f t="shared" si="532"/>
        <v>2330278.5300000003</v>
      </c>
      <c r="X4838" s="1" t="s">
        <v>59</v>
      </c>
      <c r="Y4838" s="1" t="s">
        <v>60</v>
      </c>
      <c r="Z4838" s="8">
        <v>50300</v>
      </c>
      <c r="AA4838" s="8" t="str">
        <f>TEXT(Table2[[#This Row],[Application_Date]],"yyy")</f>
        <v>2037</v>
      </c>
      <c r="AB4838" s="8" t="str">
        <f>TEXT(Table2[[#This Row],[Application_Date]],"mmmm")</f>
        <v>September</v>
      </c>
      <c r="AC4838" s="1" t="s">
        <v>61</v>
      </c>
      <c r="AD4838" s="1" t="s">
        <v>30</v>
      </c>
      <c r="AE4838" s="1" t="s">
        <v>31</v>
      </c>
    </row>
    <row r="4839" spans="1:31" x14ac:dyDescent="0.25">
      <c r="A4839" s="1" t="s">
        <v>9818</v>
      </c>
      <c r="B4839" s="1" t="str">
        <f>IF(COUNTIF($A$2:A4839,A4839)&gt;1,"Duplicate","Unique")</f>
        <v>Unique</v>
      </c>
      <c r="C4839" s="1" t="s">
        <v>9819</v>
      </c>
      <c r="D4839" s="1" t="s">
        <v>638</v>
      </c>
      <c r="E4839" s="1" t="str">
        <f t="shared" si="526"/>
        <v>Submitted</v>
      </c>
      <c r="F4839" s="1" t="s">
        <v>35</v>
      </c>
      <c r="G4839" s="1">
        <v>59</v>
      </c>
      <c r="H4839" s="1" t="s">
        <v>24</v>
      </c>
      <c r="I4839" s="1" t="s">
        <v>25</v>
      </c>
      <c r="J4839" s="1" t="s">
        <v>37</v>
      </c>
      <c r="K4839" s="4">
        <v>1937927</v>
      </c>
      <c r="L4839" s="4" t="str">
        <f t="shared" si="527"/>
        <v>Submitted</v>
      </c>
      <c r="M4839" s="1">
        <v>391</v>
      </c>
      <c r="N4839" s="1" t="str">
        <f t="shared" si="528"/>
        <v>High_risk</v>
      </c>
      <c r="O4839" s="1" t="str">
        <f t="shared" si="529"/>
        <v>Excellent</v>
      </c>
      <c r="P4839" s="1" t="str">
        <f t="shared" si="530"/>
        <v>Submitted</v>
      </c>
      <c r="Q4839" s="1" t="str">
        <f t="shared" si="531"/>
        <v>Valid</v>
      </c>
      <c r="R4839" s="1" t="s">
        <v>38</v>
      </c>
      <c r="S4839" s="4">
        <v>637356</v>
      </c>
      <c r="T4839" s="1">
        <v>12.25</v>
      </c>
      <c r="U4839" s="1">
        <v>120</v>
      </c>
      <c r="V4839" s="1">
        <v>5311.3</v>
      </c>
      <c r="W4839" s="4">
        <f t="shared" si="532"/>
        <v>650634.25</v>
      </c>
      <c r="X4839" s="1" t="s">
        <v>105</v>
      </c>
      <c r="Y4839" s="1" t="s">
        <v>106</v>
      </c>
      <c r="Z4839" s="8">
        <v>50301</v>
      </c>
      <c r="AA4839" s="8" t="str">
        <f>TEXT(Table2[[#This Row],[Application_Date]],"yyy")</f>
        <v>2037</v>
      </c>
      <c r="AB4839" s="8" t="str">
        <f>TEXT(Table2[[#This Row],[Application_Date]],"mmmm")</f>
        <v>September</v>
      </c>
      <c r="AC4839" s="1" t="s">
        <v>61</v>
      </c>
      <c r="AD4839" s="1" t="s">
        <v>30</v>
      </c>
      <c r="AE4839" s="1" t="s">
        <v>66</v>
      </c>
    </row>
    <row r="4840" spans="1:31" x14ac:dyDescent="0.25">
      <c r="A4840" s="1" t="s">
        <v>9820</v>
      </c>
      <c r="B4840" s="1" t="str">
        <f>IF(COUNTIF($A$2:A4840,A4840)&gt;1,"Duplicate","Unique")</f>
        <v>Unique</v>
      </c>
      <c r="C4840" s="1" t="s">
        <v>9821</v>
      </c>
      <c r="D4840" s="1" t="s">
        <v>118</v>
      </c>
      <c r="E4840" s="1" t="str">
        <f t="shared" si="526"/>
        <v>Submitted</v>
      </c>
      <c r="F4840" s="1" t="s">
        <v>35</v>
      </c>
      <c r="G4840" s="1">
        <v>47</v>
      </c>
      <c r="H4840" s="1" t="s">
        <v>36</v>
      </c>
      <c r="I4840" s="1" t="s">
        <v>48</v>
      </c>
      <c r="J4840" s="1" t="s">
        <v>70</v>
      </c>
      <c r="K4840" s="4">
        <v>1146348</v>
      </c>
      <c r="L4840" s="4" t="str">
        <f t="shared" si="527"/>
        <v>Submitted</v>
      </c>
      <c r="M4840" s="1">
        <v>642</v>
      </c>
      <c r="N4840" s="1" t="str">
        <f t="shared" si="528"/>
        <v>low_risk</v>
      </c>
      <c r="O4840" s="1" t="str">
        <f t="shared" si="529"/>
        <v>Excellent</v>
      </c>
      <c r="P4840" s="1" t="str">
        <f t="shared" si="530"/>
        <v>Submitted</v>
      </c>
      <c r="Q4840" s="1" t="str">
        <f t="shared" si="531"/>
        <v>Valid</v>
      </c>
      <c r="R4840" s="1" t="s">
        <v>82</v>
      </c>
      <c r="S4840" s="4">
        <v>4797989</v>
      </c>
      <c r="T4840" s="1">
        <v>16.63</v>
      </c>
      <c r="U4840" s="1">
        <v>36</v>
      </c>
      <c r="V4840" s="1">
        <v>133277.47</v>
      </c>
      <c r="W4840" s="4">
        <f t="shared" si="532"/>
        <v>6649213.089166835</v>
      </c>
      <c r="X4840" s="1" t="s">
        <v>95</v>
      </c>
      <c r="Y4840" s="1" t="s">
        <v>96</v>
      </c>
      <c r="Z4840" s="8">
        <v>50302</v>
      </c>
      <c r="AA4840" s="8" t="str">
        <f>TEXT(Table2[[#This Row],[Application_Date]],"yyy")</f>
        <v>2037</v>
      </c>
      <c r="AB4840" s="8" t="str">
        <f>TEXT(Table2[[#This Row],[Application_Date]],"mmmm")</f>
        <v>September</v>
      </c>
      <c r="AC4840" s="1" t="s">
        <v>61</v>
      </c>
      <c r="AD4840" s="1" t="s">
        <v>30</v>
      </c>
      <c r="AE4840" s="1" t="s">
        <v>62</v>
      </c>
    </row>
    <row r="4841" spans="1:31" x14ac:dyDescent="0.25">
      <c r="A4841" s="1" t="s">
        <v>9822</v>
      </c>
      <c r="B4841" s="1" t="str">
        <f>IF(COUNTIF($A$2:A4841,A4841)&gt;1,"Duplicate","Unique")</f>
        <v>Unique</v>
      </c>
      <c r="C4841" s="1" t="s">
        <v>9823</v>
      </c>
      <c r="D4841" s="1" t="s">
        <v>160</v>
      </c>
      <c r="E4841" s="1" t="str">
        <f t="shared" si="526"/>
        <v>Submitted</v>
      </c>
      <c r="F4841" s="1" t="s">
        <v>35</v>
      </c>
      <c r="G4841" s="1">
        <v>44</v>
      </c>
      <c r="H4841" s="1" t="s">
        <v>24</v>
      </c>
      <c r="I4841" s="1" t="s">
        <v>48</v>
      </c>
      <c r="J4841" s="1" t="s">
        <v>70</v>
      </c>
      <c r="K4841" s="4">
        <v>537197</v>
      </c>
      <c r="L4841" s="4" t="str">
        <f t="shared" si="527"/>
        <v>Submitted</v>
      </c>
      <c r="M4841" s="1">
        <v>511</v>
      </c>
      <c r="N4841" s="1" t="str">
        <f t="shared" si="528"/>
        <v>High_risk</v>
      </c>
      <c r="O4841" s="1" t="str">
        <f t="shared" si="529"/>
        <v>Excellent</v>
      </c>
      <c r="P4841" s="1" t="str">
        <f t="shared" si="530"/>
        <v>Submitted</v>
      </c>
      <c r="Q4841" s="1" t="str">
        <f t="shared" si="531"/>
        <v>Valid</v>
      </c>
      <c r="R4841" s="1" t="s">
        <v>27</v>
      </c>
      <c r="S4841" s="4">
        <v>3910179</v>
      </c>
      <c r="T4841" s="1">
        <v>13.13</v>
      </c>
      <c r="U4841" s="1">
        <v>12</v>
      </c>
      <c r="V4841" s="1">
        <v>325848.25</v>
      </c>
      <c r="W4841" s="4">
        <f t="shared" si="532"/>
        <v>4278988.9818182187</v>
      </c>
      <c r="X4841" s="1" t="s">
        <v>105</v>
      </c>
      <c r="Y4841" s="1" t="s">
        <v>106</v>
      </c>
      <c r="Z4841" s="8">
        <v>50303</v>
      </c>
      <c r="AA4841" s="8" t="str">
        <f>TEXT(Table2[[#This Row],[Application_Date]],"yyy")</f>
        <v>2037</v>
      </c>
      <c r="AB4841" s="8" t="str">
        <f>TEXT(Table2[[#This Row],[Application_Date]],"mmmm")</f>
        <v>September</v>
      </c>
      <c r="AC4841" s="1" t="s">
        <v>61</v>
      </c>
      <c r="AD4841" s="1" t="s">
        <v>30</v>
      </c>
      <c r="AE4841" s="1" t="s">
        <v>31</v>
      </c>
    </row>
    <row r="4842" spans="1:31" x14ac:dyDescent="0.25">
      <c r="A4842" s="1" t="s">
        <v>9824</v>
      </c>
      <c r="B4842" s="1" t="str">
        <f>IF(COUNTIF($A$2:A4842,A4842)&gt;1,"Duplicate","Unique")</f>
        <v>Unique</v>
      </c>
      <c r="C4842" s="1" t="s">
        <v>9825</v>
      </c>
      <c r="D4842" s="1" t="s">
        <v>638</v>
      </c>
      <c r="E4842" s="1" t="str">
        <f t="shared" si="526"/>
        <v>Submitted</v>
      </c>
      <c r="F4842" s="1" t="s">
        <v>47</v>
      </c>
      <c r="G4842" s="1">
        <v>37</v>
      </c>
      <c r="H4842" s="1" t="s">
        <v>24</v>
      </c>
      <c r="I4842" s="1" t="s">
        <v>25</v>
      </c>
      <c r="J4842" s="1" t="s">
        <v>26</v>
      </c>
      <c r="K4842" s="4">
        <v>2298753</v>
      </c>
      <c r="L4842" s="4" t="str">
        <f t="shared" si="527"/>
        <v>Submitted</v>
      </c>
      <c r="M4842" s="1">
        <v>751</v>
      </c>
      <c r="N4842" s="1" t="str">
        <f t="shared" si="528"/>
        <v>medium_risk</v>
      </c>
      <c r="O4842" s="1" t="str">
        <f t="shared" si="529"/>
        <v>Excellent</v>
      </c>
      <c r="P4842" s="1" t="str">
        <f t="shared" si="530"/>
        <v>Submitted</v>
      </c>
      <c r="Q4842" s="1" t="str">
        <f t="shared" si="531"/>
        <v>Valid</v>
      </c>
      <c r="R4842" s="1" t="s">
        <v>82</v>
      </c>
      <c r="S4842" s="4">
        <v>483173</v>
      </c>
      <c r="T4842" s="1">
        <v>12.79</v>
      </c>
      <c r="U4842" s="1">
        <v>12</v>
      </c>
      <c r="V4842" s="1">
        <v>40264.42</v>
      </c>
      <c r="W4842" s="4">
        <f t="shared" si="532"/>
        <v>515067.14428839611</v>
      </c>
      <c r="X4842" s="1" t="s">
        <v>95</v>
      </c>
      <c r="Y4842" s="1" t="s">
        <v>96</v>
      </c>
      <c r="Z4842" s="8">
        <v>50304</v>
      </c>
      <c r="AA4842" s="8" t="str">
        <f>TEXT(Table2[[#This Row],[Application_Date]],"yyy")</f>
        <v>2037</v>
      </c>
      <c r="AB4842" s="8" t="str">
        <f>TEXT(Table2[[#This Row],[Application_Date]],"mmmm")</f>
        <v>September</v>
      </c>
      <c r="AC4842" s="1" t="s">
        <v>61</v>
      </c>
      <c r="AD4842" s="1" t="s">
        <v>30</v>
      </c>
      <c r="AE4842" s="1" t="s">
        <v>43</v>
      </c>
    </row>
    <row r="4843" spans="1:31" x14ac:dyDescent="0.25">
      <c r="A4843" s="1" t="s">
        <v>9826</v>
      </c>
      <c r="B4843" s="1" t="str">
        <f>IF(COUNTIF($A$2:A4843,A4843)&gt;1,"Duplicate","Unique")</f>
        <v>Unique</v>
      </c>
      <c r="C4843" s="1" t="s">
        <v>9827</v>
      </c>
      <c r="D4843" s="1" t="s">
        <v>124</v>
      </c>
      <c r="E4843" s="1" t="str">
        <f t="shared" si="526"/>
        <v>Submitted</v>
      </c>
      <c r="F4843" s="1" t="s">
        <v>47</v>
      </c>
      <c r="G4843" s="1">
        <v>49</v>
      </c>
      <c r="H4843" s="1" t="s">
        <v>24</v>
      </c>
      <c r="I4843" s="1" t="s">
        <v>48</v>
      </c>
      <c r="J4843" s="1" t="s">
        <v>70</v>
      </c>
      <c r="K4843" s="4">
        <v>1343091</v>
      </c>
      <c r="L4843" s="4" t="str">
        <f t="shared" si="527"/>
        <v>Submitted</v>
      </c>
      <c r="M4843" s="1">
        <v>394</v>
      </c>
      <c r="N4843" s="1" t="str">
        <f t="shared" si="528"/>
        <v>High_risk</v>
      </c>
      <c r="O4843" s="1" t="str">
        <f t="shared" si="529"/>
        <v>Excellent</v>
      </c>
      <c r="P4843" s="1" t="str">
        <f t="shared" si="530"/>
        <v>Submitted</v>
      </c>
      <c r="Q4843" s="1" t="str">
        <f t="shared" si="531"/>
        <v>Valid</v>
      </c>
      <c r="R4843" s="1" t="s">
        <v>82</v>
      </c>
      <c r="S4843" s="4">
        <v>2164296</v>
      </c>
      <c r="T4843" s="1">
        <v>10.25</v>
      </c>
      <c r="U4843" s="1">
        <v>120</v>
      </c>
      <c r="V4843" s="1">
        <v>18035.8</v>
      </c>
      <c r="W4843" s="4">
        <f t="shared" si="532"/>
        <v>1848669.5</v>
      </c>
      <c r="X4843" s="1" t="s">
        <v>28</v>
      </c>
      <c r="Y4843" s="1" t="s">
        <v>29</v>
      </c>
      <c r="Z4843" s="8">
        <v>50305</v>
      </c>
      <c r="AA4843" s="8" t="str">
        <f>TEXT(Table2[[#This Row],[Application_Date]],"yyy")</f>
        <v>2037</v>
      </c>
      <c r="AB4843" s="8" t="str">
        <f>TEXT(Table2[[#This Row],[Application_Date]],"mmmm")</f>
        <v>September</v>
      </c>
      <c r="AC4843" s="1" t="s">
        <v>61</v>
      </c>
      <c r="AD4843" s="1" t="s">
        <v>30</v>
      </c>
      <c r="AE4843" s="1" t="s">
        <v>62</v>
      </c>
    </row>
    <row r="4844" spans="1:31" x14ac:dyDescent="0.25">
      <c r="A4844" s="1" t="s">
        <v>9828</v>
      </c>
      <c r="B4844" s="1" t="str">
        <f>IF(COUNTIF($A$2:A4844,A4844)&gt;1,"Duplicate","Unique")</f>
        <v>Unique</v>
      </c>
      <c r="C4844" s="1" t="s">
        <v>9829</v>
      </c>
      <c r="D4844" s="1">
        <v>0</v>
      </c>
      <c r="E4844" s="1" t="str">
        <f t="shared" si="526"/>
        <v>Submitted</v>
      </c>
      <c r="F4844" s="1" t="s">
        <v>47</v>
      </c>
      <c r="G4844" s="1">
        <v>37</v>
      </c>
      <c r="H4844" s="1" t="s">
        <v>24</v>
      </c>
      <c r="I4844" s="1" t="s">
        <v>48</v>
      </c>
      <c r="J4844" s="1" t="s">
        <v>37</v>
      </c>
      <c r="K4844" s="4">
        <v>2332758</v>
      </c>
      <c r="L4844" s="4" t="str">
        <f t="shared" si="527"/>
        <v>Submitted</v>
      </c>
      <c r="M4844" s="1">
        <v>877</v>
      </c>
      <c r="N4844" s="1" t="str">
        <f t="shared" si="528"/>
        <v>medium_risk</v>
      </c>
      <c r="O4844" s="1" t="str">
        <f t="shared" si="529"/>
        <v>Excellent</v>
      </c>
      <c r="P4844" s="1" t="str">
        <f t="shared" si="530"/>
        <v>Submitted</v>
      </c>
      <c r="Q4844" s="1" t="str">
        <f t="shared" si="531"/>
        <v>Valid</v>
      </c>
      <c r="R4844" s="1" t="s">
        <v>6</v>
      </c>
      <c r="S4844" s="4">
        <v>420533</v>
      </c>
      <c r="T4844" s="1">
        <v>15.86</v>
      </c>
      <c r="U4844" s="1">
        <v>24</v>
      </c>
      <c r="V4844" s="1">
        <v>17522.21</v>
      </c>
      <c r="W4844" s="4">
        <f t="shared" si="532"/>
        <v>555804.44925744669</v>
      </c>
      <c r="X4844" s="1" t="s">
        <v>95</v>
      </c>
      <c r="Y4844" s="1" t="s">
        <v>96</v>
      </c>
      <c r="Z4844" s="8">
        <v>50306</v>
      </c>
      <c r="AA4844" s="8" t="str">
        <f>TEXT(Table2[[#This Row],[Application_Date]],"yyy")</f>
        <v>2037</v>
      </c>
      <c r="AB4844" s="8" t="str">
        <f>TEXT(Table2[[#This Row],[Application_Date]],"mmmm")</f>
        <v>September</v>
      </c>
      <c r="AC4844" s="1" t="s">
        <v>41</v>
      </c>
      <c r="AD4844" s="1" t="s">
        <v>30</v>
      </c>
      <c r="AE4844" s="1" t="s">
        <v>43</v>
      </c>
    </row>
    <row r="4845" spans="1:31" x14ac:dyDescent="0.25">
      <c r="A4845" s="1" t="s">
        <v>9830</v>
      </c>
      <c r="B4845" s="1" t="str">
        <f>IF(COUNTIF($A$2:A4845,A4845)&gt;1,"Duplicate","Unique")</f>
        <v>Unique</v>
      </c>
      <c r="C4845" s="1" t="s">
        <v>9831</v>
      </c>
      <c r="D4845" s="1" t="s">
        <v>154</v>
      </c>
      <c r="E4845" s="1" t="str">
        <f t="shared" si="526"/>
        <v>Submitted</v>
      </c>
      <c r="F4845" s="1" t="s">
        <v>47</v>
      </c>
      <c r="G4845" s="1">
        <v>41</v>
      </c>
      <c r="H4845" s="1" t="s">
        <v>24</v>
      </c>
      <c r="I4845" s="1" t="s">
        <v>48</v>
      </c>
      <c r="J4845" s="1" t="s">
        <v>26</v>
      </c>
      <c r="K4845" s="4">
        <v>1030957</v>
      </c>
      <c r="L4845" s="4" t="str">
        <f t="shared" si="527"/>
        <v>Submitted</v>
      </c>
      <c r="M4845" s="1">
        <v>545</v>
      </c>
      <c r="N4845" s="1" t="str">
        <f t="shared" si="528"/>
        <v>High_risk</v>
      </c>
      <c r="O4845" s="1" t="str">
        <f t="shared" si="529"/>
        <v>Excellent</v>
      </c>
      <c r="P4845" s="1" t="str">
        <f t="shared" si="530"/>
        <v>Submitted</v>
      </c>
      <c r="Q4845" s="1" t="str">
        <f t="shared" si="531"/>
        <v>Valid</v>
      </c>
      <c r="R4845" s="1" t="s">
        <v>6</v>
      </c>
      <c r="S4845" s="4">
        <v>3227389</v>
      </c>
      <c r="T4845" s="1">
        <v>17.559999999999999</v>
      </c>
      <c r="U4845" s="1">
        <v>60</v>
      </c>
      <c r="V4845" s="1">
        <v>53789.82</v>
      </c>
      <c r="W4845" s="4">
        <f t="shared" si="532"/>
        <v>4722745.9033333324</v>
      </c>
      <c r="X4845" s="1" t="s">
        <v>95</v>
      </c>
      <c r="Y4845" s="1" t="s">
        <v>96</v>
      </c>
      <c r="Z4845" s="8">
        <v>50307</v>
      </c>
      <c r="AA4845" s="8" t="str">
        <f>TEXT(Table2[[#This Row],[Application_Date]],"yyy")</f>
        <v>2037</v>
      </c>
      <c r="AB4845" s="8" t="str">
        <f>TEXT(Table2[[#This Row],[Application_Date]],"mmmm")</f>
        <v>September</v>
      </c>
      <c r="AC4845" s="1" t="s">
        <v>61</v>
      </c>
      <c r="AD4845" s="1" t="s">
        <v>30</v>
      </c>
      <c r="AE4845" s="1" t="s">
        <v>31</v>
      </c>
    </row>
    <row r="4846" spans="1:31" x14ac:dyDescent="0.25">
      <c r="A4846" s="1" t="s">
        <v>9832</v>
      </c>
      <c r="B4846" s="1" t="str">
        <f>IF(COUNTIF($A$2:A4846,A4846)&gt;1,"Duplicate","Unique")</f>
        <v>Unique</v>
      </c>
      <c r="C4846" s="1" t="s">
        <v>9833</v>
      </c>
      <c r="D4846" s="1" t="s">
        <v>366</v>
      </c>
      <c r="E4846" s="1" t="str">
        <f t="shared" si="526"/>
        <v>Submitted</v>
      </c>
      <c r="F4846" s="1" t="s">
        <v>35</v>
      </c>
      <c r="G4846" s="1">
        <v>47</v>
      </c>
      <c r="H4846" s="1" t="s">
        <v>24</v>
      </c>
      <c r="I4846" s="1" t="s">
        <v>25</v>
      </c>
      <c r="J4846" s="1" t="s">
        <v>49</v>
      </c>
      <c r="K4846" s="4">
        <v>468544</v>
      </c>
      <c r="L4846" s="4" t="str">
        <f t="shared" si="527"/>
        <v>Submitted</v>
      </c>
      <c r="M4846" s="1">
        <v>648</v>
      </c>
      <c r="N4846" s="1" t="str">
        <f t="shared" si="528"/>
        <v>low_risk</v>
      </c>
      <c r="O4846" s="1" t="str">
        <f t="shared" si="529"/>
        <v>Excellent</v>
      </c>
      <c r="P4846" s="1" t="str">
        <f t="shared" si="530"/>
        <v>Submitted</v>
      </c>
      <c r="Q4846" s="1" t="str">
        <f t="shared" si="531"/>
        <v>Valid</v>
      </c>
      <c r="R4846" s="1" t="s">
        <v>82</v>
      </c>
      <c r="S4846" s="4">
        <v>3655107</v>
      </c>
      <c r="T4846" s="1">
        <v>18.940000000000001</v>
      </c>
      <c r="U4846" s="1">
        <v>60</v>
      </c>
      <c r="V4846" s="1">
        <v>60918.45</v>
      </c>
      <c r="W4846" s="4">
        <f t="shared" si="532"/>
        <v>5768977.2149999999</v>
      </c>
      <c r="X4846" s="1" t="s">
        <v>39</v>
      </c>
      <c r="Y4846" s="1" t="s">
        <v>40</v>
      </c>
      <c r="Z4846" s="8">
        <v>50308</v>
      </c>
      <c r="AA4846" s="8" t="str">
        <f>TEXT(Table2[[#This Row],[Application_Date]],"yyy")</f>
        <v>2037</v>
      </c>
      <c r="AB4846" s="8" t="str">
        <f>TEXT(Table2[[#This Row],[Application_Date]],"mmmm")</f>
        <v>September</v>
      </c>
      <c r="AC4846" s="1" t="s">
        <v>52</v>
      </c>
      <c r="AD4846" s="1" t="s">
        <v>42</v>
      </c>
      <c r="AE4846" s="1" t="s">
        <v>66</v>
      </c>
    </row>
    <row r="4847" spans="1:31" x14ac:dyDescent="0.25">
      <c r="A4847" s="1" t="s">
        <v>9834</v>
      </c>
      <c r="B4847" s="1" t="str">
        <f>IF(COUNTIF($A$2:A4847,A4847)&gt;1,"Duplicate","Unique")</f>
        <v>Unique</v>
      </c>
      <c r="C4847" s="1" t="s">
        <v>9835</v>
      </c>
      <c r="D4847" s="1" t="s">
        <v>180</v>
      </c>
      <c r="E4847" s="1" t="str">
        <f t="shared" si="526"/>
        <v>Submitted</v>
      </c>
      <c r="F4847" s="1" t="s">
        <v>47</v>
      </c>
      <c r="G4847" s="1">
        <v>18</v>
      </c>
      <c r="H4847" s="1" t="s">
        <v>36</v>
      </c>
      <c r="I4847" s="1" t="s">
        <v>48</v>
      </c>
      <c r="J4847" s="1" t="s">
        <v>26</v>
      </c>
      <c r="K4847" s="4">
        <v>1076165</v>
      </c>
      <c r="L4847" s="4" t="str">
        <f t="shared" si="527"/>
        <v>Submitted</v>
      </c>
      <c r="M4847" s="1">
        <v>841</v>
      </c>
      <c r="N4847" s="1" t="str">
        <f t="shared" si="528"/>
        <v>medium_risk</v>
      </c>
      <c r="O4847" s="1" t="str">
        <f t="shared" si="529"/>
        <v>Excellent</v>
      </c>
      <c r="P4847" s="1" t="str">
        <f t="shared" si="530"/>
        <v>Submitted</v>
      </c>
      <c r="Q4847" s="1" t="str">
        <f t="shared" si="531"/>
        <v>Valid</v>
      </c>
      <c r="R4847" s="1" t="s">
        <v>70</v>
      </c>
      <c r="S4847" s="4">
        <v>1950504</v>
      </c>
      <c r="T4847" s="1">
        <v>7.82</v>
      </c>
      <c r="U4847" s="1">
        <v>180</v>
      </c>
      <c r="V4847" s="1">
        <v>10836.13</v>
      </c>
      <c r="W4847" s="4">
        <f t="shared" si="532"/>
        <v>1271078.4400000002</v>
      </c>
      <c r="X4847" s="1" t="s">
        <v>28</v>
      </c>
      <c r="Y4847" s="1" t="s">
        <v>29</v>
      </c>
      <c r="Z4847" s="8">
        <v>50309</v>
      </c>
      <c r="AA4847" s="8" t="str">
        <f>TEXT(Table2[[#This Row],[Application_Date]],"yyy")</f>
        <v>2037</v>
      </c>
      <c r="AB4847" s="8" t="str">
        <f>TEXT(Table2[[#This Row],[Application_Date]],"mmmm")</f>
        <v>September</v>
      </c>
      <c r="AC4847" s="1" t="s">
        <v>41</v>
      </c>
      <c r="AD4847" s="1" t="s">
        <v>30</v>
      </c>
      <c r="AE4847" s="1" t="s">
        <v>43</v>
      </c>
    </row>
    <row r="4848" spans="1:31" x14ac:dyDescent="0.25">
      <c r="A4848" s="1" t="s">
        <v>9836</v>
      </c>
      <c r="B4848" s="1" t="str">
        <f>IF(COUNTIF($A$2:A4848,A4848)&gt;1,"Duplicate","Unique")</f>
        <v>Unique</v>
      </c>
      <c r="C4848" s="1" t="s">
        <v>9837</v>
      </c>
      <c r="D4848" s="1" t="s">
        <v>249</v>
      </c>
      <c r="E4848" s="1" t="str">
        <f t="shared" si="526"/>
        <v>Submitted</v>
      </c>
      <c r="F4848" s="1" t="s">
        <v>35</v>
      </c>
      <c r="G4848" s="1">
        <v>54</v>
      </c>
      <c r="H4848" s="1" t="s">
        <v>24</v>
      </c>
      <c r="I4848" s="1" t="s">
        <v>48</v>
      </c>
      <c r="J4848" s="1" t="s">
        <v>26</v>
      </c>
      <c r="K4848" s="4">
        <v>1554293</v>
      </c>
      <c r="L4848" s="4" t="str">
        <f t="shared" si="527"/>
        <v>Submitted</v>
      </c>
      <c r="M4848" s="1">
        <v>358</v>
      </c>
      <c r="N4848" s="1" t="str">
        <f t="shared" si="528"/>
        <v>High_risk</v>
      </c>
      <c r="O4848" s="1" t="str">
        <f t="shared" si="529"/>
        <v>Excellent</v>
      </c>
      <c r="P4848" s="1" t="str">
        <f t="shared" si="530"/>
        <v>Submitted</v>
      </c>
      <c r="Q4848" s="1" t="str">
        <f t="shared" si="531"/>
        <v>Valid</v>
      </c>
      <c r="R4848" s="1" t="s">
        <v>38</v>
      </c>
      <c r="S4848" s="4">
        <v>1209428</v>
      </c>
      <c r="T4848" s="1">
        <v>11.29</v>
      </c>
      <c r="U4848" s="1">
        <v>120</v>
      </c>
      <c r="V4848" s="1">
        <v>10078.57</v>
      </c>
      <c r="W4848" s="4">
        <f t="shared" si="532"/>
        <v>1137870.1766666665</v>
      </c>
      <c r="X4848" s="1" t="s">
        <v>59</v>
      </c>
      <c r="Y4848" s="1" t="s">
        <v>60</v>
      </c>
      <c r="Z4848" s="8">
        <v>50310</v>
      </c>
      <c r="AA4848" s="8" t="str">
        <f>TEXT(Table2[[#This Row],[Application_Date]],"yyy")</f>
        <v>2037</v>
      </c>
      <c r="AB4848" s="8" t="str">
        <f>TEXT(Table2[[#This Row],[Application_Date]],"mmmm")</f>
        <v>September</v>
      </c>
      <c r="AC4848" s="1" t="s">
        <v>41</v>
      </c>
      <c r="AD4848" s="1" t="s">
        <v>42</v>
      </c>
      <c r="AE4848" s="1" t="s">
        <v>62</v>
      </c>
    </row>
    <row r="4849" spans="1:31" x14ac:dyDescent="0.25">
      <c r="A4849" s="1" t="s">
        <v>9838</v>
      </c>
      <c r="B4849" s="1" t="str">
        <f>IF(COUNTIF($A$2:A4849,A4849)&gt;1,"Duplicate","Unique")</f>
        <v>Unique</v>
      </c>
      <c r="C4849" s="1" t="s">
        <v>9839</v>
      </c>
      <c r="D4849" s="1" t="s">
        <v>139</v>
      </c>
      <c r="E4849" s="1" t="str">
        <f t="shared" si="526"/>
        <v>Submitted</v>
      </c>
      <c r="F4849" s="1" t="s">
        <v>47</v>
      </c>
      <c r="G4849" s="1">
        <v>33</v>
      </c>
      <c r="H4849" s="1" t="s">
        <v>24</v>
      </c>
      <c r="I4849" s="1" t="s">
        <v>25</v>
      </c>
      <c r="J4849" s="1" t="s">
        <v>37</v>
      </c>
      <c r="K4849" s="4">
        <v>2483574</v>
      </c>
      <c r="L4849" s="4" t="str">
        <f t="shared" si="527"/>
        <v>Submitted</v>
      </c>
      <c r="M4849" s="1">
        <v>631</v>
      </c>
      <c r="N4849" s="1" t="str">
        <f t="shared" si="528"/>
        <v>low_risk</v>
      </c>
      <c r="O4849" s="1" t="str">
        <f t="shared" si="529"/>
        <v>Excellent</v>
      </c>
      <c r="P4849" s="1" t="str">
        <f t="shared" si="530"/>
        <v>Submitted</v>
      </c>
      <c r="Q4849" s="1" t="str">
        <f t="shared" si="531"/>
        <v>Valid</v>
      </c>
      <c r="R4849" s="1" t="s">
        <v>70</v>
      </c>
      <c r="S4849" s="4">
        <v>2694243</v>
      </c>
      <c r="T4849" s="1">
        <v>7.42</v>
      </c>
      <c r="U4849" s="1">
        <v>60</v>
      </c>
      <c r="V4849" s="1">
        <v>44904.05</v>
      </c>
      <c r="W4849" s="4">
        <f t="shared" si="532"/>
        <v>1665940.2550004758</v>
      </c>
      <c r="X4849" s="1" t="s">
        <v>85</v>
      </c>
      <c r="Y4849" s="1" t="s">
        <v>86</v>
      </c>
      <c r="Z4849" s="8">
        <v>50311</v>
      </c>
      <c r="AA4849" s="8" t="str">
        <f>TEXT(Table2[[#This Row],[Application_Date]],"yyy")</f>
        <v>2037</v>
      </c>
      <c r="AB4849" s="8" t="str">
        <f>TEXT(Table2[[#This Row],[Application_Date]],"mmmm")</f>
        <v>September</v>
      </c>
      <c r="AC4849" s="1" t="s">
        <v>61</v>
      </c>
      <c r="AD4849" s="1" t="s">
        <v>42</v>
      </c>
      <c r="AE4849" s="1" t="s">
        <v>31</v>
      </c>
    </row>
    <row r="4850" spans="1:31" x14ac:dyDescent="0.25">
      <c r="A4850" s="1" t="s">
        <v>9840</v>
      </c>
      <c r="B4850" s="1" t="str">
        <f>IF(COUNTIF($A$2:A4850,A4850)&gt;1,"Duplicate","Unique")</f>
        <v>Unique</v>
      </c>
      <c r="C4850" s="1" t="s">
        <v>9841</v>
      </c>
      <c r="D4850" s="1" t="s">
        <v>454</v>
      </c>
      <c r="E4850" s="1" t="str">
        <f t="shared" si="526"/>
        <v>Submitted</v>
      </c>
      <c r="F4850" s="1" t="s">
        <v>47</v>
      </c>
      <c r="G4850" s="1">
        <v>43</v>
      </c>
      <c r="H4850" s="1" t="s">
        <v>36</v>
      </c>
      <c r="I4850" s="1" t="s">
        <v>25</v>
      </c>
      <c r="J4850" s="1" t="s">
        <v>70</v>
      </c>
      <c r="K4850" s="4">
        <v>360412</v>
      </c>
      <c r="L4850" s="4" t="str">
        <f t="shared" si="527"/>
        <v>Submitted</v>
      </c>
      <c r="M4850" s="1">
        <v>554</v>
      </c>
      <c r="N4850" s="1" t="str">
        <f t="shared" si="528"/>
        <v>High_risk</v>
      </c>
      <c r="O4850" s="1" t="str">
        <f t="shared" si="529"/>
        <v>Excellent</v>
      </c>
      <c r="P4850" s="1" t="str">
        <f t="shared" si="530"/>
        <v>Submitted</v>
      </c>
      <c r="Q4850" s="1" t="str">
        <f t="shared" si="531"/>
        <v>Valid</v>
      </c>
      <c r="R4850" s="1" t="s">
        <v>38</v>
      </c>
      <c r="S4850" s="4">
        <v>1535777</v>
      </c>
      <c r="T4850" s="1">
        <v>7.74</v>
      </c>
      <c r="U4850" s="1">
        <v>60</v>
      </c>
      <c r="V4850" s="1">
        <v>25596.28</v>
      </c>
      <c r="W4850" s="4">
        <f t="shared" si="532"/>
        <v>990576.16500010621</v>
      </c>
      <c r="X4850" s="1" t="s">
        <v>85</v>
      </c>
      <c r="Y4850" s="1" t="s">
        <v>86</v>
      </c>
      <c r="Z4850" s="8">
        <v>50312</v>
      </c>
      <c r="AA4850" s="8" t="str">
        <f>TEXT(Table2[[#This Row],[Application_Date]],"yyy")</f>
        <v>2037</v>
      </c>
      <c r="AB4850" s="8" t="str">
        <f>TEXT(Table2[[#This Row],[Application_Date]],"mmmm")</f>
        <v>September</v>
      </c>
      <c r="AC4850" s="1" t="s">
        <v>61</v>
      </c>
      <c r="AD4850" s="1" t="s">
        <v>42</v>
      </c>
      <c r="AE4850" s="1" t="s">
        <v>62</v>
      </c>
    </row>
    <row r="4851" spans="1:31" x14ac:dyDescent="0.25">
      <c r="A4851" s="1" t="s">
        <v>9842</v>
      </c>
      <c r="B4851" s="1" t="str">
        <f>IF(COUNTIF($A$2:A4851,A4851)&gt;1,"Duplicate","Unique")</f>
        <v>Unique</v>
      </c>
      <c r="C4851" s="1" t="s">
        <v>9843</v>
      </c>
      <c r="D4851" s="1" t="s">
        <v>226</v>
      </c>
      <c r="E4851" s="1" t="str">
        <f t="shared" si="526"/>
        <v>Submitted</v>
      </c>
      <c r="F4851" s="1" t="s">
        <v>35</v>
      </c>
      <c r="G4851" s="1">
        <v>51</v>
      </c>
      <c r="H4851" s="1" t="s">
        <v>36</v>
      </c>
      <c r="I4851" s="1" t="s">
        <v>48</v>
      </c>
      <c r="J4851" s="1" t="s">
        <v>70</v>
      </c>
      <c r="K4851" s="4">
        <v>2019403</v>
      </c>
      <c r="L4851" s="4" t="str">
        <f t="shared" si="527"/>
        <v>Submitted</v>
      </c>
      <c r="M4851" s="1">
        <v>598</v>
      </c>
      <c r="N4851" s="1" t="str">
        <f t="shared" si="528"/>
        <v>High_risk</v>
      </c>
      <c r="O4851" s="1" t="str">
        <f t="shared" si="529"/>
        <v>Excellent</v>
      </c>
      <c r="P4851" s="1" t="str">
        <f t="shared" si="530"/>
        <v>Submitted</v>
      </c>
      <c r="Q4851" s="1" t="str">
        <f t="shared" si="531"/>
        <v>Valid</v>
      </c>
      <c r="R4851" s="1" t="s">
        <v>70</v>
      </c>
      <c r="S4851" s="4">
        <v>1445586</v>
      </c>
      <c r="T4851" s="1">
        <v>16</v>
      </c>
      <c r="U4851" s="1">
        <v>120</v>
      </c>
      <c r="V4851" s="1">
        <v>12046.55</v>
      </c>
      <c r="W4851" s="4">
        <f t="shared" si="532"/>
        <v>1927448</v>
      </c>
      <c r="X4851" s="1" t="s">
        <v>59</v>
      </c>
      <c r="Y4851" s="1" t="s">
        <v>60</v>
      </c>
      <c r="Z4851" s="8">
        <v>50313</v>
      </c>
      <c r="AA4851" s="8" t="str">
        <f>TEXT(Table2[[#This Row],[Application_Date]],"yyy")</f>
        <v>2037</v>
      </c>
      <c r="AB4851" s="8" t="str">
        <f>TEXT(Table2[[#This Row],[Application_Date]],"mmmm")</f>
        <v>September</v>
      </c>
      <c r="AC4851" s="1" t="s">
        <v>61</v>
      </c>
      <c r="AD4851" s="1" t="s">
        <v>30</v>
      </c>
      <c r="AE4851" s="1" t="s">
        <v>62</v>
      </c>
    </row>
    <row r="4852" spans="1:31" x14ac:dyDescent="0.25">
      <c r="A4852" s="1" t="s">
        <v>9844</v>
      </c>
      <c r="B4852" s="1" t="str">
        <f>IF(COUNTIF($A$2:A4852,A4852)&gt;1,"Duplicate","Unique")</f>
        <v>Unique</v>
      </c>
      <c r="C4852" s="1" t="s">
        <v>9845</v>
      </c>
      <c r="D4852" s="1" t="s">
        <v>199</v>
      </c>
      <c r="E4852" s="1" t="str">
        <f t="shared" si="526"/>
        <v>Submitted</v>
      </c>
      <c r="F4852" s="1" t="s">
        <v>35</v>
      </c>
      <c r="G4852" s="1">
        <v>29</v>
      </c>
      <c r="H4852" s="1" t="s">
        <v>36</v>
      </c>
      <c r="I4852" s="1" t="s">
        <v>48</v>
      </c>
      <c r="J4852" s="1" t="s">
        <v>26</v>
      </c>
      <c r="K4852" s="4">
        <v>2059359</v>
      </c>
      <c r="L4852" s="4" t="str">
        <f t="shared" si="527"/>
        <v>Submitted</v>
      </c>
      <c r="M4852" s="1">
        <v>538</v>
      </c>
      <c r="N4852" s="1" t="str">
        <f t="shared" si="528"/>
        <v>High_risk</v>
      </c>
      <c r="O4852" s="1" t="str">
        <f t="shared" si="529"/>
        <v>Excellent</v>
      </c>
      <c r="P4852" s="1" t="str">
        <f t="shared" si="530"/>
        <v>Submitted</v>
      </c>
      <c r="Q4852" s="1" t="str">
        <f t="shared" si="531"/>
        <v>Valid</v>
      </c>
      <c r="R4852" s="1" t="s">
        <v>38</v>
      </c>
      <c r="S4852" s="4">
        <v>2346832</v>
      </c>
      <c r="T4852" s="1">
        <v>9.7200000000000006</v>
      </c>
      <c r="U4852" s="1">
        <v>12</v>
      </c>
      <c r="V4852" s="1">
        <v>195569.33</v>
      </c>
      <c r="W4852" s="4">
        <f t="shared" si="532"/>
        <v>1902472.6964611625</v>
      </c>
      <c r="X4852" s="1" t="s">
        <v>85</v>
      </c>
      <c r="Y4852" s="1" t="s">
        <v>86</v>
      </c>
      <c r="Z4852" s="8">
        <v>50314</v>
      </c>
      <c r="AA4852" s="8" t="str">
        <f>TEXT(Table2[[#This Row],[Application_Date]],"yyy")</f>
        <v>2037</v>
      </c>
      <c r="AB4852" s="8" t="str">
        <f>TEXT(Table2[[#This Row],[Application_Date]],"mmmm")</f>
        <v>October</v>
      </c>
      <c r="AC4852" s="1" t="s">
        <v>61</v>
      </c>
      <c r="AD4852" s="1" t="s">
        <v>42</v>
      </c>
      <c r="AE4852" s="1" t="s">
        <v>66</v>
      </c>
    </row>
    <row r="4853" spans="1:31" x14ac:dyDescent="0.25">
      <c r="A4853" s="1" t="s">
        <v>9846</v>
      </c>
      <c r="B4853" s="1" t="str">
        <f>IF(COUNTIF($A$2:A4853,A4853)&gt;1,"Duplicate","Unique")</f>
        <v>Unique</v>
      </c>
      <c r="C4853" s="1" t="s">
        <v>9847</v>
      </c>
      <c r="D4853" s="1" t="s">
        <v>229</v>
      </c>
      <c r="E4853" s="1" t="str">
        <f t="shared" si="526"/>
        <v>Submitted</v>
      </c>
      <c r="F4853" s="1" t="s">
        <v>47</v>
      </c>
      <c r="G4853" s="1">
        <v>21</v>
      </c>
      <c r="H4853" s="1" t="s">
        <v>24</v>
      </c>
      <c r="I4853" s="1" t="s">
        <v>25</v>
      </c>
      <c r="J4853" s="1" t="s">
        <v>26</v>
      </c>
      <c r="K4853" s="4">
        <v>1112260</v>
      </c>
      <c r="L4853" s="4" t="str">
        <f t="shared" si="527"/>
        <v>Submitted</v>
      </c>
      <c r="M4853" s="1">
        <v>809</v>
      </c>
      <c r="N4853" s="1" t="str">
        <f t="shared" si="528"/>
        <v>medium_risk</v>
      </c>
      <c r="O4853" s="1" t="str">
        <f t="shared" si="529"/>
        <v>Excellent</v>
      </c>
      <c r="P4853" s="1" t="str">
        <f t="shared" si="530"/>
        <v>Submitted</v>
      </c>
      <c r="Q4853" s="1" t="str">
        <f t="shared" si="531"/>
        <v>Valid</v>
      </c>
      <c r="R4853" s="1" t="s">
        <v>82</v>
      </c>
      <c r="S4853" s="4">
        <v>3613922</v>
      </c>
      <c r="T4853" s="1">
        <v>7.33</v>
      </c>
      <c r="U4853" s="1">
        <v>60</v>
      </c>
      <c r="V4853" s="1">
        <v>60232.03</v>
      </c>
      <c r="W4853" s="4">
        <f t="shared" si="532"/>
        <v>2207504.0216675</v>
      </c>
      <c r="X4853" s="1" t="s">
        <v>39</v>
      </c>
      <c r="Y4853" s="1" t="s">
        <v>40</v>
      </c>
      <c r="Z4853" s="8">
        <v>50315</v>
      </c>
      <c r="AA4853" s="8" t="str">
        <f>TEXT(Table2[[#This Row],[Application_Date]],"yyy")</f>
        <v>2037</v>
      </c>
      <c r="AB4853" s="8" t="str">
        <f>TEXT(Table2[[#This Row],[Application_Date]],"mmmm")</f>
        <v>October</v>
      </c>
      <c r="AC4853" s="1" t="s">
        <v>61</v>
      </c>
      <c r="AD4853" s="1" t="s">
        <v>42</v>
      </c>
      <c r="AE4853" s="1" t="s">
        <v>62</v>
      </c>
    </row>
    <row r="4854" spans="1:31" x14ac:dyDescent="0.25">
      <c r="A4854" s="1" t="s">
        <v>9848</v>
      </c>
      <c r="B4854" s="1" t="str">
        <f>IF(COUNTIF($A$2:A4854,A4854)&gt;1,"Duplicate","Unique")</f>
        <v>Unique</v>
      </c>
      <c r="C4854" s="1" t="s">
        <v>9849</v>
      </c>
      <c r="D4854" s="1" t="s">
        <v>366</v>
      </c>
      <c r="E4854" s="1" t="str">
        <f t="shared" si="526"/>
        <v>Submitted</v>
      </c>
      <c r="F4854" s="1" t="s">
        <v>47</v>
      </c>
      <c r="G4854" s="1">
        <v>53</v>
      </c>
      <c r="H4854" s="1" t="s">
        <v>24</v>
      </c>
      <c r="I4854" s="1" t="s">
        <v>48</v>
      </c>
      <c r="J4854" s="1" t="s">
        <v>49</v>
      </c>
      <c r="K4854" s="4">
        <v>2287635</v>
      </c>
      <c r="L4854" s="4" t="str">
        <f t="shared" si="527"/>
        <v>Submitted</v>
      </c>
      <c r="M4854" s="1">
        <v>575</v>
      </c>
      <c r="N4854" s="1" t="str">
        <f t="shared" si="528"/>
        <v>High_risk</v>
      </c>
      <c r="O4854" s="1" t="str">
        <f t="shared" si="529"/>
        <v>Excellent</v>
      </c>
      <c r="P4854" s="1" t="str">
        <f t="shared" si="530"/>
        <v>Submitted</v>
      </c>
      <c r="Q4854" s="1" t="str">
        <f t="shared" si="531"/>
        <v>Valid</v>
      </c>
      <c r="R4854" s="1" t="s">
        <v>82</v>
      </c>
      <c r="S4854" s="4">
        <v>3769115</v>
      </c>
      <c r="T4854" s="1">
        <v>9.27</v>
      </c>
      <c r="U4854" s="1">
        <v>180</v>
      </c>
      <c r="V4854" s="1">
        <v>20939.53</v>
      </c>
      <c r="W4854" s="4">
        <f t="shared" si="532"/>
        <v>2911641.3374999999</v>
      </c>
      <c r="X4854" s="1" t="s">
        <v>105</v>
      </c>
      <c r="Y4854" s="1" t="s">
        <v>106</v>
      </c>
      <c r="Z4854" s="8">
        <v>50316</v>
      </c>
      <c r="AA4854" s="8" t="str">
        <f>TEXT(Table2[[#This Row],[Application_Date]],"yyy")</f>
        <v>2037</v>
      </c>
      <c r="AB4854" s="8" t="str">
        <f>TEXT(Table2[[#This Row],[Application_Date]],"mmmm")</f>
        <v>October</v>
      </c>
      <c r="AC4854" s="1" t="s">
        <v>41</v>
      </c>
      <c r="AD4854" s="1" t="s">
        <v>42</v>
      </c>
      <c r="AE4854" s="1" t="s">
        <v>66</v>
      </c>
    </row>
    <row r="4855" spans="1:31" x14ac:dyDescent="0.25">
      <c r="A4855" s="1" t="s">
        <v>9850</v>
      </c>
      <c r="B4855" s="1" t="str">
        <f>IF(COUNTIF($A$2:A4855,A4855)&gt;1,"Duplicate","Unique")</f>
        <v>Unique</v>
      </c>
      <c r="C4855" s="1" t="s">
        <v>9851</v>
      </c>
      <c r="D4855" s="1" t="s">
        <v>183</v>
      </c>
      <c r="E4855" s="1" t="str">
        <f t="shared" si="526"/>
        <v>Submitted</v>
      </c>
      <c r="F4855" s="1" t="s">
        <v>47</v>
      </c>
      <c r="G4855" s="1">
        <v>58</v>
      </c>
      <c r="H4855" s="1" t="s">
        <v>24</v>
      </c>
      <c r="I4855" s="1" t="s">
        <v>25</v>
      </c>
      <c r="J4855" s="1" t="s">
        <v>37</v>
      </c>
      <c r="K4855" s="4">
        <v>1020339</v>
      </c>
      <c r="L4855" s="4" t="str">
        <f t="shared" si="527"/>
        <v>Submitted</v>
      </c>
      <c r="M4855" s="1">
        <v>762</v>
      </c>
      <c r="N4855" s="1" t="str">
        <f t="shared" si="528"/>
        <v>medium_risk</v>
      </c>
      <c r="O4855" s="1" t="str">
        <f t="shared" si="529"/>
        <v>Excellent</v>
      </c>
      <c r="P4855" s="1" t="str">
        <f t="shared" si="530"/>
        <v>Submitted</v>
      </c>
      <c r="Q4855" s="1" t="str">
        <f t="shared" si="531"/>
        <v>Valid</v>
      </c>
      <c r="R4855" s="1" t="s">
        <v>82</v>
      </c>
      <c r="S4855" s="4">
        <v>3874117</v>
      </c>
      <c r="T4855" s="1">
        <v>17.63</v>
      </c>
      <c r="U4855" s="1">
        <v>60</v>
      </c>
      <c r="V4855" s="1">
        <v>64568.62</v>
      </c>
      <c r="W4855" s="4">
        <f t="shared" si="532"/>
        <v>5691723.5591666661</v>
      </c>
      <c r="X4855" s="1" t="s">
        <v>85</v>
      </c>
      <c r="Y4855" s="1" t="s">
        <v>86</v>
      </c>
      <c r="Z4855" s="8">
        <v>50317</v>
      </c>
      <c r="AA4855" s="8" t="str">
        <f>TEXT(Table2[[#This Row],[Application_Date]],"yyy")</f>
        <v>2037</v>
      </c>
      <c r="AB4855" s="8" t="str">
        <f>TEXT(Table2[[#This Row],[Application_Date]],"mmmm")</f>
        <v>October</v>
      </c>
      <c r="AC4855" s="1" t="s">
        <v>52</v>
      </c>
      <c r="AD4855" s="1" t="s">
        <v>42</v>
      </c>
      <c r="AE4855" s="1" t="s">
        <v>43</v>
      </c>
    </row>
    <row r="4856" spans="1:31" x14ac:dyDescent="0.25">
      <c r="A4856" s="1" t="s">
        <v>9852</v>
      </c>
      <c r="B4856" s="1" t="str">
        <f>IF(COUNTIF($A$2:A4856,A4856)&gt;1,"Duplicate","Unique")</f>
        <v>Unique</v>
      </c>
      <c r="C4856" s="1" t="s">
        <v>9853</v>
      </c>
      <c r="D4856" s="1" t="s">
        <v>314</v>
      </c>
      <c r="E4856" s="1" t="str">
        <f t="shared" si="526"/>
        <v>Submitted</v>
      </c>
      <c r="F4856" s="1" t="s">
        <v>35</v>
      </c>
      <c r="G4856" s="1">
        <v>52</v>
      </c>
      <c r="H4856" s="1" t="s">
        <v>36</v>
      </c>
      <c r="I4856" s="1" t="s">
        <v>25</v>
      </c>
      <c r="J4856" s="1" t="s">
        <v>49</v>
      </c>
      <c r="K4856" s="4">
        <v>1692679</v>
      </c>
      <c r="L4856" s="4" t="str">
        <f t="shared" si="527"/>
        <v>Submitted</v>
      </c>
      <c r="M4856" s="1">
        <v>448</v>
      </c>
      <c r="N4856" s="1" t="str">
        <f t="shared" si="528"/>
        <v>High_risk</v>
      </c>
      <c r="O4856" s="1" t="str">
        <f t="shared" si="529"/>
        <v>Excellent</v>
      </c>
      <c r="P4856" s="1" t="str">
        <f t="shared" si="530"/>
        <v>Submitted</v>
      </c>
      <c r="Q4856" s="1" t="str">
        <f t="shared" si="531"/>
        <v>Valid</v>
      </c>
      <c r="R4856" s="1" t="s">
        <v>27</v>
      </c>
      <c r="S4856" s="4">
        <v>4967421</v>
      </c>
      <c r="T4856" s="1">
        <v>10.55</v>
      </c>
      <c r="U4856" s="1">
        <v>180</v>
      </c>
      <c r="V4856" s="1">
        <v>27596.78</v>
      </c>
      <c r="W4856" s="4">
        <f t="shared" si="532"/>
        <v>4367190.9625000004</v>
      </c>
      <c r="X4856" s="1" t="s">
        <v>39</v>
      </c>
      <c r="Y4856" s="1" t="s">
        <v>40</v>
      </c>
      <c r="Z4856" s="8">
        <v>50318</v>
      </c>
      <c r="AA4856" s="8" t="str">
        <f>TEXT(Table2[[#This Row],[Application_Date]],"yyy")</f>
        <v>2037</v>
      </c>
      <c r="AB4856" s="8" t="str">
        <f>TEXT(Table2[[#This Row],[Application_Date]],"mmmm")</f>
        <v>October</v>
      </c>
      <c r="AC4856" s="1" t="s">
        <v>41</v>
      </c>
      <c r="AD4856" s="1" t="s">
        <v>30</v>
      </c>
      <c r="AE4856" s="1" t="s">
        <v>31</v>
      </c>
    </row>
    <row r="4857" spans="1:31" x14ac:dyDescent="0.25">
      <c r="A4857" s="1" t="s">
        <v>9854</v>
      </c>
      <c r="B4857" s="1" t="str">
        <f>IF(COUNTIF($A$2:A4857,A4857)&gt;1,"Duplicate","Unique")</f>
        <v>Unique</v>
      </c>
      <c r="C4857" s="1" t="s">
        <v>9855</v>
      </c>
      <c r="D4857" s="1" t="s">
        <v>229</v>
      </c>
      <c r="E4857" s="1" t="str">
        <f t="shared" si="526"/>
        <v>Submitted</v>
      </c>
      <c r="F4857" s="1" t="s">
        <v>35</v>
      </c>
      <c r="G4857" s="1">
        <v>62</v>
      </c>
      <c r="H4857" s="1" t="s">
        <v>24</v>
      </c>
      <c r="I4857" s="1" t="s">
        <v>25</v>
      </c>
      <c r="J4857" s="1" t="s">
        <v>37</v>
      </c>
      <c r="K4857" s="4">
        <v>2284482</v>
      </c>
      <c r="L4857" s="4" t="str">
        <f t="shared" si="527"/>
        <v>Submitted</v>
      </c>
      <c r="M4857" s="1">
        <v>529</v>
      </c>
      <c r="N4857" s="1" t="str">
        <f t="shared" si="528"/>
        <v>High_risk</v>
      </c>
      <c r="O4857" s="1" t="str">
        <f t="shared" si="529"/>
        <v>Excellent</v>
      </c>
      <c r="P4857" s="1" t="str">
        <f t="shared" si="530"/>
        <v>Submitted</v>
      </c>
      <c r="Q4857" s="1" t="str">
        <f t="shared" si="531"/>
        <v>Valid</v>
      </c>
      <c r="R4857" s="1" t="s">
        <v>82</v>
      </c>
      <c r="S4857" s="4">
        <v>1083243</v>
      </c>
      <c r="T4857" s="1">
        <v>11.39</v>
      </c>
      <c r="U4857" s="1">
        <v>24</v>
      </c>
      <c r="V4857" s="1">
        <v>45135.12</v>
      </c>
      <c r="W4857" s="4">
        <f t="shared" si="532"/>
        <v>1028178.2611823386</v>
      </c>
      <c r="X4857" s="1" t="s">
        <v>28</v>
      </c>
      <c r="Y4857" s="1" t="s">
        <v>29</v>
      </c>
      <c r="Z4857" s="8">
        <v>50319</v>
      </c>
      <c r="AA4857" s="8" t="str">
        <f>TEXT(Table2[[#This Row],[Application_Date]],"yyy")</f>
        <v>2037</v>
      </c>
      <c r="AB4857" s="8" t="str">
        <f>TEXT(Table2[[#This Row],[Application_Date]],"mmmm")</f>
        <v>October</v>
      </c>
      <c r="AC4857" s="1" t="s">
        <v>61</v>
      </c>
      <c r="AD4857" s="1" t="s">
        <v>42</v>
      </c>
      <c r="AE4857" s="1" t="s">
        <v>31</v>
      </c>
    </row>
    <row r="4858" spans="1:31" x14ac:dyDescent="0.25">
      <c r="A4858" s="1" t="s">
        <v>9856</v>
      </c>
      <c r="B4858" s="1" t="str">
        <f>IF(COUNTIF($A$2:A4858,A4858)&gt;1,"Duplicate","Unique")</f>
        <v>Unique</v>
      </c>
      <c r="C4858" s="1" t="s">
        <v>9857</v>
      </c>
      <c r="D4858" s="1" t="s">
        <v>145</v>
      </c>
      <c r="E4858" s="1" t="str">
        <f t="shared" si="526"/>
        <v>Submitted</v>
      </c>
      <c r="F4858" s="1" t="s">
        <v>35</v>
      </c>
      <c r="G4858" s="1">
        <v>65</v>
      </c>
      <c r="H4858" s="1" t="s">
        <v>24</v>
      </c>
      <c r="I4858" s="1" t="s">
        <v>25</v>
      </c>
      <c r="J4858" s="1" t="s">
        <v>70</v>
      </c>
      <c r="K4858" s="4">
        <v>1557923</v>
      </c>
      <c r="L4858" s="4" t="str">
        <f t="shared" si="527"/>
        <v>Submitted</v>
      </c>
      <c r="M4858" s="1">
        <v>527</v>
      </c>
      <c r="N4858" s="1" t="str">
        <f t="shared" si="528"/>
        <v>High_risk</v>
      </c>
      <c r="O4858" s="1" t="str">
        <f t="shared" si="529"/>
        <v>Excellent</v>
      </c>
      <c r="P4858" s="1" t="str">
        <f t="shared" si="530"/>
        <v>Submitted</v>
      </c>
      <c r="Q4858" s="1" t="str">
        <f t="shared" si="531"/>
        <v>Valid</v>
      </c>
      <c r="R4858" s="1" t="s">
        <v>38</v>
      </c>
      <c r="S4858" s="4">
        <v>4400728</v>
      </c>
      <c r="T4858" s="1">
        <v>13.48</v>
      </c>
      <c r="U4858" s="1">
        <v>12</v>
      </c>
      <c r="V4858" s="1">
        <v>366727.33</v>
      </c>
      <c r="W4858" s="4">
        <f t="shared" si="532"/>
        <v>4944073.1163522964</v>
      </c>
      <c r="X4858" s="1" t="s">
        <v>59</v>
      </c>
      <c r="Y4858" s="1" t="s">
        <v>60</v>
      </c>
      <c r="Z4858" s="8">
        <v>50320</v>
      </c>
      <c r="AA4858" s="8" t="str">
        <f>TEXT(Table2[[#This Row],[Application_Date]],"yyy")</f>
        <v>2037</v>
      </c>
      <c r="AB4858" s="8" t="str">
        <f>TEXT(Table2[[#This Row],[Application_Date]],"mmmm")</f>
        <v>October</v>
      </c>
      <c r="AC4858" s="1" t="s">
        <v>61</v>
      </c>
      <c r="AD4858" s="1" t="s">
        <v>42</v>
      </c>
      <c r="AE4858" s="1" t="s">
        <v>66</v>
      </c>
    </row>
    <row r="4859" spans="1:31" x14ac:dyDescent="0.25">
      <c r="A4859" s="1" t="s">
        <v>9858</v>
      </c>
      <c r="B4859" s="1" t="str">
        <f>IF(COUNTIF($A$2:A4859,A4859)&gt;1,"Duplicate","Unique")</f>
        <v>Unique</v>
      </c>
      <c r="C4859" s="1" t="s">
        <v>9859</v>
      </c>
      <c r="D4859" s="1" t="s">
        <v>234</v>
      </c>
      <c r="E4859" s="1" t="str">
        <f t="shared" si="526"/>
        <v>Submitted</v>
      </c>
      <c r="F4859" s="1" t="s">
        <v>47</v>
      </c>
      <c r="G4859" s="1">
        <v>55</v>
      </c>
      <c r="H4859" s="1" t="s">
        <v>36</v>
      </c>
      <c r="I4859" s="1" t="s">
        <v>48</v>
      </c>
      <c r="J4859" s="1" t="s">
        <v>26</v>
      </c>
      <c r="K4859" s="4">
        <v>2250497</v>
      </c>
      <c r="L4859" s="4" t="str">
        <f t="shared" si="527"/>
        <v>Submitted</v>
      </c>
      <c r="M4859" s="1">
        <v>406</v>
      </c>
      <c r="N4859" s="1" t="str">
        <f t="shared" si="528"/>
        <v>High_risk</v>
      </c>
      <c r="O4859" s="1" t="str">
        <f t="shared" si="529"/>
        <v>Excellent</v>
      </c>
      <c r="P4859" s="1" t="str">
        <f t="shared" si="530"/>
        <v>Submitted</v>
      </c>
      <c r="Q4859" s="1" t="str">
        <f t="shared" si="531"/>
        <v>Valid</v>
      </c>
      <c r="R4859" s="1" t="s">
        <v>6</v>
      </c>
      <c r="S4859" s="4">
        <v>2298812</v>
      </c>
      <c r="T4859" s="1">
        <v>11.59</v>
      </c>
      <c r="U4859" s="1">
        <v>180</v>
      </c>
      <c r="V4859" s="1">
        <v>12771.18</v>
      </c>
      <c r="W4859" s="4">
        <f t="shared" si="532"/>
        <v>2220269.2566666668</v>
      </c>
      <c r="X4859" s="1" t="s">
        <v>85</v>
      </c>
      <c r="Y4859" s="1" t="s">
        <v>86</v>
      </c>
      <c r="Z4859" s="8">
        <v>50321</v>
      </c>
      <c r="AA4859" s="8" t="str">
        <f>TEXT(Table2[[#This Row],[Application_Date]],"yyy")</f>
        <v>2037</v>
      </c>
      <c r="AB4859" s="8" t="str">
        <f>TEXT(Table2[[#This Row],[Application_Date]],"mmmm")</f>
        <v>October</v>
      </c>
      <c r="AC4859" s="1" t="s">
        <v>41</v>
      </c>
      <c r="AD4859" s="1" t="s">
        <v>42</v>
      </c>
      <c r="AE4859" s="1" t="s">
        <v>62</v>
      </c>
    </row>
    <row r="4860" spans="1:31" x14ac:dyDescent="0.25">
      <c r="A4860" s="1" t="s">
        <v>9860</v>
      </c>
      <c r="B4860" s="1" t="str">
        <f>IF(COUNTIF($A$2:A4860,A4860)&gt;1,"Duplicate","Unique")</f>
        <v>Unique</v>
      </c>
      <c r="C4860" s="1" t="s">
        <v>9861</v>
      </c>
      <c r="D4860" s="1" t="s">
        <v>659</v>
      </c>
      <c r="E4860" s="1" t="str">
        <f t="shared" si="526"/>
        <v>Submitted</v>
      </c>
      <c r="F4860" s="1" t="s">
        <v>47</v>
      </c>
      <c r="G4860" s="1">
        <v>37</v>
      </c>
      <c r="H4860" s="1" t="s">
        <v>36</v>
      </c>
      <c r="I4860" s="1" t="s">
        <v>48</v>
      </c>
      <c r="J4860" s="1" t="s">
        <v>37</v>
      </c>
      <c r="K4860" s="4">
        <v>2424459</v>
      </c>
      <c r="L4860" s="4" t="str">
        <f t="shared" si="527"/>
        <v>Submitted</v>
      </c>
      <c r="M4860" s="1">
        <v>745</v>
      </c>
      <c r="N4860" s="1" t="str">
        <f t="shared" si="528"/>
        <v>low_risk</v>
      </c>
      <c r="O4860" s="1" t="str">
        <f t="shared" si="529"/>
        <v>Excellent</v>
      </c>
      <c r="P4860" s="1" t="str">
        <f t="shared" si="530"/>
        <v>Submitted</v>
      </c>
      <c r="Q4860" s="1" t="str">
        <f t="shared" si="531"/>
        <v>Valid</v>
      </c>
      <c r="R4860" s="1" t="s">
        <v>6</v>
      </c>
      <c r="S4860" s="4">
        <v>3833886</v>
      </c>
      <c r="T4860" s="1">
        <v>7.14</v>
      </c>
      <c r="U4860" s="1">
        <v>36</v>
      </c>
      <c r="V4860" s="1">
        <v>106496.83</v>
      </c>
      <c r="W4860" s="4">
        <f t="shared" si="532"/>
        <v>2281162.284491023</v>
      </c>
      <c r="X4860" s="1" t="s">
        <v>59</v>
      </c>
      <c r="Y4860" s="1" t="s">
        <v>60</v>
      </c>
      <c r="Z4860" s="8">
        <v>50322</v>
      </c>
      <c r="AA4860" s="8" t="str">
        <f>TEXT(Table2[[#This Row],[Application_Date]],"yyy")</f>
        <v>2037</v>
      </c>
      <c r="AB4860" s="8" t="str">
        <f>TEXT(Table2[[#This Row],[Application_Date]],"mmmm")</f>
        <v>October</v>
      </c>
      <c r="AC4860" s="1" t="s">
        <v>61</v>
      </c>
      <c r="AD4860" s="1" t="s">
        <v>42</v>
      </c>
      <c r="AE4860" s="1" t="s">
        <v>43</v>
      </c>
    </row>
    <row r="4861" spans="1:31" x14ac:dyDescent="0.25">
      <c r="A4861" s="1" t="s">
        <v>9862</v>
      </c>
      <c r="B4861" s="1" t="str">
        <f>IF(COUNTIF($A$2:A4861,A4861)&gt;1,"Duplicate","Unique")</f>
        <v>Unique</v>
      </c>
      <c r="C4861" s="1" t="s">
        <v>9863</v>
      </c>
      <c r="D4861" s="1" t="s">
        <v>139</v>
      </c>
      <c r="E4861" s="1" t="str">
        <f t="shared" si="526"/>
        <v>Submitted</v>
      </c>
      <c r="F4861" s="1" t="s">
        <v>35</v>
      </c>
      <c r="G4861" s="1">
        <v>32</v>
      </c>
      <c r="H4861" s="1" t="s">
        <v>24</v>
      </c>
      <c r="I4861" s="1" t="s">
        <v>48</v>
      </c>
      <c r="J4861" s="1" t="s">
        <v>26</v>
      </c>
      <c r="K4861" s="4">
        <v>1007741</v>
      </c>
      <c r="L4861" s="4" t="str">
        <f t="shared" si="527"/>
        <v>Submitted</v>
      </c>
      <c r="M4861" s="1">
        <v>745</v>
      </c>
      <c r="N4861" s="1" t="str">
        <f t="shared" si="528"/>
        <v>low_risk</v>
      </c>
      <c r="O4861" s="1" t="str">
        <f t="shared" si="529"/>
        <v>Excellent</v>
      </c>
      <c r="P4861" s="1" t="str">
        <f t="shared" si="530"/>
        <v>Submitted</v>
      </c>
      <c r="Q4861" s="1" t="str">
        <f t="shared" si="531"/>
        <v>Valid</v>
      </c>
      <c r="R4861" s="1" t="s">
        <v>82</v>
      </c>
      <c r="S4861" s="4">
        <v>1006469</v>
      </c>
      <c r="T4861" s="1">
        <v>7.8</v>
      </c>
      <c r="U4861" s="1">
        <v>24</v>
      </c>
      <c r="V4861" s="1">
        <v>41936.21</v>
      </c>
      <c r="W4861" s="4">
        <f t="shared" si="532"/>
        <v>654208.79549700057</v>
      </c>
      <c r="X4861" s="1" t="s">
        <v>105</v>
      </c>
      <c r="Y4861" s="1" t="s">
        <v>106</v>
      </c>
      <c r="Z4861" s="8">
        <v>50323</v>
      </c>
      <c r="AA4861" s="8" t="str">
        <f>TEXT(Table2[[#This Row],[Application_Date]],"yyy")</f>
        <v>2037</v>
      </c>
      <c r="AB4861" s="8" t="str">
        <f>TEXT(Table2[[#This Row],[Application_Date]],"mmmm")</f>
        <v>October</v>
      </c>
      <c r="AC4861" s="1" t="s">
        <v>61</v>
      </c>
      <c r="AD4861" s="1" t="s">
        <v>42</v>
      </c>
      <c r="AE4861" s="1" t="s">
        <v>43</v>
      </c>
    </row>
    <row r="4862" spans="1:31" x14ac:dyDescent="0.25">
      <c r="A4862" s="1" t="s">
        <v>9864</v>
      </c>
      <c r="B4862" s="1" t="str">
        <f>IF(COUNTIF($A$2:A4862,A4862)&gt;1,"Duplicate","Unique")</f>
        <v>Unique</v>
      </c>
      <c r="C4862" s="1" t="s">
        <v>9865</v>
      </c>
      <c r="D4862" s="1" t="s">
        <v>46</v>
      </c>
      <c r="E4862" s="1" t="str">
        <f t="shared" si="526"/>
        <v>Submitted</v>
      </c>
      <c r="F4862" s="1" t="s">
        <v>35</v>
      </c>
      <c r="G4862" s="1">
        <v>60</v>
      </c>
      <c r="H4862" s="1" t="s">
        <v>24</v>
      </c>
      <c r="I4862" s="1" t="s">
        <v>25</v>
      </c>
      <c r="J4862" s="1" t="s">
        <v>37</v>
      </c>
      <c r="K4862" s="4">
        <v>2184260</v>
      </c>
      <c r="L4862" s="4" t="str">
        <f t="shared" si="527"/>
        <v>Submitted</v>
      </c>
      <c r="M4862" s="1">
        <v>673</v>
      </c>
      <c r="N4862" s="1" t="str">
        <f t="shared" si="528"/>
        <v>low_risk</v>
      </c>
      <c r="O4862" s="1" t="str">
        <f t="shared" si="529"/>
        <v>Excellent</v>
      </c>
      <c r="P4862" s="1" t="str">
        <f t="shared" si="530"/>
        <v>Submitted</v>
      </c>
      <c r="Q4862" s="1" t="str">
        <f t="shared" si="531"/>
        <v>Valid</v>
      </c>
      <c r="R4862" s="1" t="s">
        <v>82</v>
      </c>
      <c r="S4862" s="4">
        <v>1878973</v>
      </c>
      <c r="T4862" s="1">
        <v>10.31</v>
      </c>
      <c r="U4862" s="1">
        <v>24</v>
      </c>
      <c r="V4862" s="1">
        <v>78290.539999999994</v>
      </c>
      <c r="W4862" s="4">
        <f t="shared" si="532"/>
        <v>1614351.5242501774</v>
      </c>
      <c r="X4862" s="1" t="s">
        <v>59</v>
      </c>
      <c r="Y4862" s="1" t="s">
        <v>60</v>
      </c>
      <c r="Z4862" s="8">
        <v>50324</v>
      </c>
      <c r="AA4862" s="8" t="str">
        <f>TEXT(Table2[[#This Row],[Application_Date]],"yyy")</f>
        <v>2037</v>
      </c>
      <c r="AB4862" s="8" t="str">
        <f>TEXT(Table2[[#This Row],[Application_Date]],"mmmm")</f>
        <v>October</v>
      </c>
      <c r="AC4862" s="1" t="s">
        <v>61</v>
      </c>
      <c r="AD4862" s="1" t="s">
        <v>30</v>
      </c>
      <c r="AE4862" s="1" t="s">
        <v>31</v>
      </c>
    </row>
    <row r="4863" spans="1:31" x14ac:dyDescent="0.25">
      <c r="A4863" s="1" t="s">
        <v>9866</v>
      </c>
      <c r="B4863" s="1" t="str">
        <f>IF(COUNTIF($A$2:A4863,A4863)&gt;1,"Duplicate","Unique")</f>
        <v>Unique</v>
      </c>
      <c r="C4863" s="1" t="s">
        <v>9867</v>
      </c>
      <c r="D4863" s="1" t="s">
        <v>199</v>
      </c>
      <c r="E4863" s="1" t="str">
        <f t="shared" si="526"/>
        <v>Submitted</v>
      </c>
      <c r="F4863" s="1" t="s">
        <v>47</v>
      </c>
      <c r="G4863" s="1">
        <v>62</v>
      </c>
      <c r="H4863" s="1" t="s">
        <v>36</v>
      </c>
      <c r="I4863" s="1" t="s">
        <v>25</v>
      </c>
      <c r="J4863" s="1" t="s">
        <v>49</v>
      </c>
      <c r="K4863" s="4">
        <v>619984</v>
      </c>
      <c r="L4863" s="4" t="str">
        <f t="shared" si="527"/>
        <v>Submitted</v>
      </c>
      <c r="M4863" s="1">
        <v>380</v>
      </c>
      <c r="N4863" s="1" t="str">
        <f t="shared" si="528"/>
        <v>High_risk</v>
      </c>
      <c r="O4863" s="1" t="str">
        <f t="shared" si="529"/>
        <v>Excellent</v>
      </c>
      <c r="P4863" s="1" t="str">
        <f t="shared" si="530"/>
        <v>Submitted</v>
      </c>
      <c r="Q4863" s="1" t="str">
        <f t="shared" si="531"/>
        <v>Valid</v>
      </c>
      <c r="R4863" s="1" t="s">
        <v>38</v>
      </c>
      <c r="S4863" s="4">
        <v>154888</v>
      </c>
      <c r="T4863" s="1">
        <v>18.5</v>
      </c>
      <c r="U4863" s="1">
        <v>180</v>
      </c>
      <c r="V4863" s="1">
        <v>860.49</v>
      </c>
      <c r="W4863" s="4">
        <f t="shared" si="532"/>
        <v>238785.66666666669</v>
      </c>
      <c r="X4863" s="1" t="s">
        <v>105</v>
      </c>
      <c r="Y4863" s="1" t="s">
        <v>106</v>
      </c>
      <c r="Z4863" s="8">
        <v>50325</v>
      </c>
      <c r="AA4863" s="8" t="str">
        <f>TEXT(Table2[[#This Row],[Application_Date]],"yyy")</f>
        <v>2037</v>
      </c>
      <c r="AB4863" s="8" t="str">
        <f>TEXT(Table2[[#This Row],[Application_Date]],"mmmm")</f>
        <v>October</v>
      </c>
      <c r="AC4863" s="1" t="s">
        <v>61</v>
      </c>
      <c r="AD4863" s="1" t="s">
        <v>42</v>
      </c>
      <c r="AE4863" s="1" t="s">
        <v>43</v>
      </c>
    </row>
    <row r="4864" spans="1:31" x14ac:dyDescent="0.25">
      <c r="A4864" s="1" t="s">
        <v>9868</v>
      </c>
      <c r="B4864" s="1" t="str">
        <f>IF(COUNTIF($A$2:A4864,A4864)&gt;1,"Duplicate","Unique")</f>
        <v>Unique</v>
      </c>
      <c r="C4864" s="1" t="s">
        <v>9869</v>
      </c>
      <c r="D4864" s="1" t="s">
        <v>55</v>
      </c>
      <c r="E4864" s="1" t="str">
        <f t="shared" si="526"/>
        <v>Submitted</v>
      </c>
      <c r="F4864" s="1" t="s">
        <v>35</v>
      </c>
      <c r="G4864" s="1">
        <v>18</v>
      </c>
      <c r="H4864" s="1" t="s">
        <v>24</v>
      </c>
      <c r="I4864" s="1" t="s">
        <v>48</v>
      </c>
      <c r="J4864" s="1" t="s">
        <v>37</v>
      </c>
      <c r="K4864" s="4">
        <v>1197942</v>
      </c>
      <c r="L4864" s="4" t="str">
        <f t="shared" si="527"/>
        <v>Submitted</v>
      </c>
      <c r="M4864" s="1">
        <v>332</v>
      </c>
      <c r="N4864" s="1" t="str">
        <f t="shared" si="528"/>
        <v>High_risk</v>
      </c>
      <c r="O4864" s="1" t="str">
        <f t="shared" si="529"/>
        <v>Excellent</v>
      </c>
      <c r="P4864" s="1" t="str">
        <f t="shared" si="530"/>
        <v>Submitted</v>
      </c>
      <c r="Q4864" s="1" t="str">
        <f t="shared" si="531"/>
        <v>Valid</v>
      </c>
      <c r="R4864" s="1" t="s">
        <v>38</v>
      </c>
      <c r="S4864" s="4">
        <v>367480</v>
      </c>
      <c r="T4864" s="1">
        <v>8.57</v>
      </c>
      <c r="U4864" s="1">
        <v>60</v>
      </c>
      <c r="V4864" s="1">
        <v>6124.67</v>
      </c>
      <c r="W4864" s="4">
        <f t="shared" si="532"/>
        <v>262441.96666666906</v>
      </c>
      <c r="X4864" s="1" t="s">
        <v>105</v>
      </c>
      <c r="Y4864" s="1" t="s">
        <v>106</v>
      </c>
      <c r="Z4864" s="8">
        <v>50326</v>
      </c>
      <c r="AA4864" s="8" t="str">
        <f>TEXT(Table2[[#This Row],[Application_Date]],"yyy")</f>
        <v>2037</v>
      </c>
      <c r="AB4864" s="8" t="str">
        <f>TEXT(Table2[[#This Row],[Application_Date]],"mmmm")</f>
        <v>October</v>
      </c>
      <c r="AC4864" s="1" t="s">
        <v>61</v>
      </c>
      <c r="AD4864" s="1" t="s">
        <v>42</v>
      </c>
      <c r="AE4864" s="1" t="s">
        <v>43</v>
      </c>
    </row>
    <row r="4865" spans="1:31" x14ac:dyDescent="0.25">
      <c r="A4865" s="1" t="s">
        <v>9870</v>
      </c>
      <c r="B4865" s="1" t="str">
        <f>IF(COUNTIF($A$2:A4865,A4865)&gt;1,"Duplicate","Unique")</f>
        <v>Unique</v>
      </c>
      <c r="C4865" s="1" t="s">
        <v>9871</v>
      </c>
      <c r="D4865" s="1" t="s">
        <v>169</v>
      </c>
      <c r="E4865" s="1" t="str">
        <f t="shared" si="526"/>
        <v>Submitted</v>
      </c>
      <c r="F4865" s="1" t="s">
        <v>35</v>
      </c>
      <c r="G4865" s="1">
        <v>26</v>
      </c>
      <c r="H4865" s="1" t="s">
        <v>36</v>
      </c>
      <c r="I4865" s="1" t="s">
        <v>25</v>
      </c>
      <c r="J4865" s="1" t="s">
        <v>37</v>
      </c>
      <c r="K4865" s="4">
        <v>2368311</v>
      </c>
      <c r="L4865" s="4" t="str">
        <f t="shared" si="527"/>
        <v>Submitted</v>
      </c>
      <c r="M4865" s="1">
        <v>682</v>
      </c>
      <c r="N4865" s="1" t="str">
        <f t="shared" si="528"/>
        <v>low_risk</v>
      </c>
      <c r="O4865" s="1" t="str">
        <f t="shared" si="529"/>
        <v>Excellent</v>
      </c>
      <c r="P4865" s="1" t="str">
        <f t="shared" si="530"/>
        <v>Submitted</v>
      </c>
      <c r="Q4865" s="1" t="str">
        <f t="shared" si="531"/>
        <v>Valid</v>
      </c>
      <c r="R4865" s="1" t="s">
        <v>27</v>
      </c>
      <c r="S4865" s="4">
        <v>1104656</v>
      </c>
      <c r="T4865" s="1">
        <v>8.2200000000000006</v>
      </c>
      <c r="U4865" s="1">
        <v>60</v>
      </c>
      <c r="V4865" s="1">
        <v>18410.93</v>
      </c>
      <c r="W4865" s="4">
        <f t="shared" si="532"/>
        <v>756689.36000001919</v>
      </c>
      <c r="X4865" s="1" t="s">
        <v>28</v>
      </c>
      <c r="Y4865" s="1" t="s">
        <v>29</v>
      </c>
      <c r="Z4865" s="8">
        <v>50327</v>
      </c>
      <c r="AA4865" s="8" t="str">
        <f>TEXT(Table2[[#This Row],[Application_Date]],"yyy")</f>
        <v>2037</v>
      </c>
      <c r="AB4865" s="8" t="str">
        <f>TEXT(Table2[[#This Row],[Application_Date]],"mmmm")</f>
        <v>October</v>
      </c>
      <c r="AC4865" s="1" t="s">
        <v>61</v>
      </c>
      <c r="AD4865" s="1" t="s">
        <v>30</v>
      </c>
      <c r="AE4865" s="1" t="s">
        <v>43</v>
      </c>
    </row>
    <row r="4866" spans="1:31" x14ac:dyDescent="0.25">
      <c r="A4866" s="1" t="s">
        <v>9872</v>
      </c>
      <c r="B4866" s="1" t="str">
        <f>IF(COUNTIF($A$2:A4866,A4866)&gt;1,"Duplicate","Unique")</f>
        <v>Unique</v>
      </c>
      <c r="C4866" s="1" t="s">
        <v>9873</v>
      </c>
      <c r="D4866" s="1" t="s">
        <v>239</v>
      </c>
      <c r="E4866" s="1" t="str">
        <f t="shared" ref="E4866:E4929" si="533">IF(C4866="","Missing","Submitted")</f>
        <v>Submitted</v>
      </c>
      <c r="F4866" s="1" t="s">
        <v>47</v>
      </c>
      <c r="G4866" s="1">
        <v>34</v>
      </c>
      <c r="H4866" s="1" t="s">
        <v>36</v>
      </c>
      <c r="I4866" s="1" t="s">
        <v>25</v>
      </c>
      <c r="J4866" s="1" t="s">
        <v>49</v>
      </c>
      <c r="K4866" s="4">
        <v>1806876</v>
      </c>
      <c r="L4866" s="4" t="str">
        <f t="shared" ref="L4866:L4929" si="534">IF(K4866="","Missing","Submitted")</f>
        <v>Submitted</v>
      </c>
      <c r="M4866" s="1">
        <v>340</v>
      </c>
      <c r="N4866" s="1" t="str">
        <f t="shared" ref="N4866:N4929" si="535">IF(M4866&lt;600,"High_risk",IF(M4866&gt;=750,"medium_risk","low_risk"))</f>
        <v>High_risk</v>
      </c>
      <c r="O4866" s="1" t="str">
        <f t="shared" ref="O4866:O4929" si="536">IF(J4867&lt;503,"Poor",IF(J4867&lt;=550,"Fair",IF(J4867&lt;=750,"Good","Excellent")))</f>
        <v>Excellent</v>
      </c>
      <c r="P4866" s="1" t="str">
        <f t="shared" ref="P4866:P4929" si="537">IF(S4866="","Missing","Submitted")</f>
        <v>Submitted</v>
      </c>
      <c r="Q4866" s="1" t="str">
        <f t="shared" ref="Q4866:Q4929" si="538">IF(AND(M4866&gt;=300,M4866&lt;=900),"Valid","Invalid")</f>
        <v>Valid</v>
      </c>
      <c r="R4866" s="1" t="s">
        <v>27</v>
      </c>
      <c r="S4866" s="4">
        <v>1986691</v>
      </c>
      <c r="T4866" s="1">
        <v>18.09</v>
      </c>
      <c r="U4866" s="1">
        <v>24</v>
      </c>
      <c r="V4866" s="1">
        <v>82778.789999999994</v>
      </c>
      <c r="W4866" s="4">
        <f t="shared" ref="W4866:W4929" si="539">PMT(T4866/12,U4866,-S4866)</f>
        <v>2994936.6832845216</v>
      </c>
      <c r="X4866" s="1" t="s">
        <v>50</v>
      </c>
      <c r="Y4866" s="1" t="s">
        <v>51</v>
      </c>
      <c r="Z4866" s="8">
        <v>50328</v>
      </c>
      <c r="AA4866" s="8" t="str">
        <f>TEXT(Table2[[#This Row],[Application_Date]],"yyy")</f>
        <v>2037</v>
      </c>
      <c r="AB4866" s="8" t="str">
        <f>TEXT(Table2[[#This Row],[Application_Date]],"mmmm")</f>
        <v>October</v>
      </c>
      <c r="AC4866" s="1" t="s">
        <v>41</v>
      </c>
      <c r="AD4866" s="1" t="s">
        <v>42</v>
      </c>
      <c r="AE4866" s="1" t="s">
        <v>66</v>
      </c>
    </row>
    <row r="4867" spans="1:31" x14ac:dyDescent="0.25">
      <c r="A4867" s="1" t="s">
        <v>9874</v>
      </c>
      <c r="B4867" s="1" t="str">
        <f>IF(COUNTIF($A$2:A4867,A4867)&gt;1,"Duplicate","Unique")</f>
        <v>Unique</v>
      </c>
      <c r="C4867" s="1" t="s">
        <v>9875</v>
      </c>
      <c r="D4867" s="1" t="s">
        <v>139</v>
      </c>
      <c r="E4867" s="1" t="str">
        <f t="shared" si="533"/>
        <v>Submitted</v>
      </c>
      <c r="F4867" s="1" t="s">
        <v>47</v>
      </c>
      <c r="G4867" s="1">
        <v>64</v>
      </c>
      <c r="H4867" s="1" t="s">
        <v>36</v>
      </c>
      <c r="I4867" s="1" t="s">
        <v>25</v>
      </c>
      <c r="J4867" s="1" t="s">
        <v>37</v>
      </c>
      <c r="K4867" s="4">
        <v>1662205</v>
      </c>
      <c r="L4867" s="4" t="str">
        <f t="shared" si="534"/>
        <v>Submitted</v>
      </c>
      <c r="M4867" s="1">
        <v>427</v>
      </c>
      <c r="N4867" s="1" t="str">
        <f t="shared" si="535"/>
        <v>High_risk</v>
      </c>
      <c r="O4867" s="1" t="str">
        <f t="shared" si="536"/>
        <v>Excellent</v>
      </c>
      <c r="P4867" s="1" t="str">
        <f t="shared" si="537"/>
        <v>Submitted</v>
      </c>
      <c r="Q4867" s="1" t="str">
        <f t="shared" si="538"/>
        <v>Valid</v>
      </c>
      <c r="R4867" s="1" t="s">
        <v>38</v>
      </c>
      <c r="S4867" s="4">
        <v>381499</v>
      </c>
      <c r="T4867" s="1">
        <v>9.4700000000000006</v>
      </c>
      <c r="U4867" s="1">
        <v>180</v>
      </c>
      <c r="V4867" s="1">
        <v>2119.44</v>
      </c>
      <c r="W4867" s="4">
        <f t="shared" si="539"/>
        <v>301066.29416666669</v>
      </c>
      <c r="X4867" s="1" t="s">
        <v>85</v>
      </c>
      <c r="Y4867" s="1" t="s">
        <v>86</v>
      </c>
      <c r="Z4867" s="8">
        <v>50329</v>
      </c>
      <c r="AA4867" s="8" t="str">
        <f>TEXT(Table2[[#This Row],[Application_Date]],"yyy")</f>
        <v>2037</v>
      </c>
      <c r="AB4867" s="8" t="str">
        <f>TEXT(Table2[[#This Row],[Application_Date]],"mmmm")</f>
        <v>October</v>
      </c>
      <c r="AC4867" s="1" t="s">
        <v>61</v>
      </c>
      <c r="AD4867" s="1" t="s">
        <v>30</v>
      </c>
      <c r="AE4867" s="1" t="s">
        <v>62</v>
      </c>
    </row>
    <row r="4868" spans="1:31" x14ac:dyDescent="0.25">
      <c r="A4868" s="1" t="s">
        <v>9876</v>
      </c>
      <c r="B4868" s="1" t="str">
        <f>IF(COUNTIF($A$2:A4868,A4868)&gt;1,"Duplicate","Unique")</f>
        <v>Unique</v>
      </c>
      <c r="C4868" s="1" t="s">
        <v>9877</v>
      </c>
      <c r="D4868" s="1" t="s">
        <v>242</v>
      </c>
      <c r="E4868" s="1" t="str">
        <f t="shared" si="533"/>
        <v>Submitted</v>
      </c>
      <c r="F4868" s="1" t="s">
        <v>35</v>
      </c>
      <c r="G4868" s="1">
        <v>50</v>
      </c>
      <c r="H4868" s="1" t="s">
        <v>24</v>
      </c>
      <c r="I4868" s="1" t="s">
        <v>25</v>
      </c>
      <c r="J4868" s="1" t="s">
        <v>37</v>
      </c>
      <c r="K4868" s="4">
        <v>1583946</v>
      </c>
      <c r="L4868" s="4" t="str">
        <f t="shared" si="534"/>
        <v>Submitted</v>
      </c>
      <c r="M4868" s="1">
        <v>885</v>
      </c>
      <c r="N4868" s="1" t="str">
        <f t="shared" si="535"/>
        <v>medium_risk</v>
      </c>
      <c r="O4868" s="1" t="str">
        <f t="shared" si="536"/>
        <v>Excellent</v>
      </c>
      <c r="P4868" s="1" t="str">
        <f t="shared" si="537"/>
        <v>Submitted</v>
      </c>
      <c r="Q4868" s="1" t="str">
        <f t="shared" si="538"/>
        <v>Valid</v>
      </c>
      <c r="R4868" s="1" t="s">
        <v>38</v>
      </c>
      <c r="S4868" s="4">
        <v>0</v>
      </c>
      <c r="T4868" s="1">
        <v>7.23</v>
      </c>
      <c r="U4868" s="1">
        <v>12</v>
      </c>
      <c r="V4868" s="1">
        <v>20833.330000000002</v>
      </c>
      <c r="W4868" s="4">
        <f t="shared" si="539"/>
        <v>0</v>
      </c>
      <c r="X4868" s="1" t="s">
        <v>85</v>
      </c>
      <c r="Y4868" s="1" t="s">
        <v>86</v>
      </c>
      <c r="Z4868" s="8">
        <v>50330</v>
      </c>
      <c r="AA4868" s="8" t="str">
        <f>TEXT(Table2[[#This Row],[Application_Date]],"yyy")</f>
        <v>2037</v>
      </c>
      <c r="AB4868" s="8" t="str">
        <f>TEXT(Table2[[#This Row],[Application_Date]],"mmmm")</f>
        <v>October</v>
      </c>
      <c r="AC4868" s="1" t="s">
        <v>52</v>
      </c>
      <c r="AD4868" s="1" t="s">
        <v>42</v>
      </c>
      <c r="AE4868" s="1" t="s">
        <v>66</v>
      </c>
    </row>
    <row r="4869" spans="1:31" x14ac:dyDescent="0.25">
      <c r="A4869" s="1" t="s">
        <v>9878</v>
      </c>
      <c r="B4869" s="1" t="str">
        <f>IF(COUNTIF($A$2:A4869,A4869)&gt;1,"Duplicate","Unique")</f>
        <v>Unique</v>
      </c>
      <c r="C4869" s="1" t="s">
        <v>9879</v>
      </c>
      <c r="D4869" s="1" t="s">
        <v>172</v>
      </c>
      <c r="E4869" s="1" t="str">
        <f t="shared" si="533"/>
        <v>Submitted</v>
      </c>
      <c r="F4869" s="1" t="s">
        <v>47</v>
      </c>
      <c r="G4869" s="1">
        <v>46</v>
      </c>
      <c r="H4869" s="1" t="s">
        <v>36</v>
      </c>
      <c r="I4869" s="1" t="s">
        <v>25</v>
      </c>
      <c r="J4869" s="1" t="s">
        <v>37</v>
      </c>
      <c r="K4869" s="4">
        <v>354370</v>
      </c>
      <c r="L4869" s="4" t="str">
        <f t="shared" si="534"/>
        <v>Submitted</v>
      </c>
      <c r="M4869" s="1">
        <v>335</v>
      </c>
      <c r="N4869" s="1" t="str">
        <f t="shared" si="535"/>
        <v>High_risk</v>
      </c>
      <c r="O4869" s="1" t="str">
        <f t="shared" si="536"/>
        <v>Excellent</v>
      </c>
      <c r="P4869" s="1" t="str">
        <f t="shared" si="537"/>
        <v>Submitted</v>
      </c>
      <c r="Q4869" s="1" t="str">
        <f t="shared" si="538"/>
        <v>Valid</v>
      </c>
      <c r="R4869" s="1" t="s">
        <v>82</v>
      </c>
      <c r="S4869" s="4">
        <v>920895</v>
      </c>
      <c r="T4869" s="1">
        <v>8.4</v>
      </c>
      <c r="U4869" s="1">
        <v>180</v>
      </c>
      <c r="V4869" s="1">
        <v>5116.08</v>
      </c>
      <c r="W4869" s="4">
        <f t="shared" si="539"/>
        <v>644626.50000000012</v>
      </c>
      <c r="X4869" s="1" t="s">
        <v>105</v>
      </c>
      <c r="Y4869" s="1" t="s">
        <v>106</v>
      </c>
      <c r="Z4869" s="8">
        <v>50331</v>
      </c>
      <c r="AA4869" s="8" t="str">
        <f>TEXT(Table2[[#This Row],[Application_Date]],"yyy")</f>
        <v>2037</v>
      </c>
      <c r="AB4869" s="8" t="str">
        <f>TEXT(Table2[[#This Row],[Application_Date]],"mmmm")</f>
        <v>October</v>
      </c>
      <c r="AC4869" s="1" t="s">
        <v>41</v>
      </c>
      <c r="AD4869" s="1" t="s">
        <v>30</v>
      </c>
      <c r="AE4869" s="1" t="s">
        <v>43</v>
      </c>
    </row>
    <row r="4870" spans="1:31" x14ac:dyDescent="0.25">
      <c r="A4870" s="1" t="s">
        <v>9880</v>
      </c>
      <c r="B4870" s="1" t="str">
        <f>IF(COUNTIF($A$2:A4870,A4870)&gt;1,"Duplicate","Unique")</f>
        <v>Unique</v>
      </c>
      <c r="C4870" s="1" t="s">
        <v>9881</v>
      </c>
      <c r="D4870" s="1" t="s">
        <v>214</v>
      </c>
      <c r="E4870" s="1" t="str">
        <f t="shared" si="533"/>
        <v>Submitted</v>
      </c>
      <c r="F4870" s="1" t="s">
        <v>35</v>
      </c>
      <c r="G4870" s="1">
        <v>44</v>
      </c>
      <c r="H4870" s="1" t="s">
        <v>36</v>
      </c>
      <c r="I4870" s="1" t="s">
        <v>25</v>
      </c>
      <c r="J4870" s="1" t="s">
        <v>49</v>
      </c>
      <c r="K4870" s="4">
        <v>1880942</v>
      </c>
      <c r="L4870" s="4" t="str">
        <f t="shared" si="534"/>
        <v>Submitted</v>
      </c>
      <c r="M4870" s="1">
        <v>362</v>
      </c>
      <c r="N4870" s="1" t="str">
        <f t="shared" si="535"/>
        <v>High_risk</v>
      </c>
      <c r="O4870" s="1" t="str">
        <f t="shared" si="536"/>
        <v>Excellent</v>
      </c>
      <c r="P4870" s="1" t="str">
        <f t="shared" si="537"/>
        <v>Submitted</v>
      </c>
      <c r="Q4870" s="1" t="str">
        <f t="shared" si="538"/>
        <v>Valid</v>
      </c>
      <c r="R4870" s="1" t="s">
        <v>38</v>
      </c>
      <c r="S4870" s="4">
        <v>1212861</v>
      </c>
      <c r="T4870" s="1">
        <v>12.45</v>
      </c>
      <c r="U4870" s="1">
        <v>120</v>
      </c>
      <c r="V4870" s="1">
        <v>10107.17</v>
      </c>
      <c r="W4870" s="4">
        <f t="shared" si="539"/>
        <v>1258343.2874999999</v>
      </c>
      <c r="X4870" s="1" t="s">
        <v>50</v>
      </c>
      <c r="Y4870" s="1" t="s">
        <v>51</v>
      </c>
      <c r="Z4870" s="8">
        <v>50332</v>
      </c>
      <c r="AA4870" s="8" t="str">
        <f>TEXT(Table2[[#This Row],[Application_Date]],"yyy")</f>
        <v>2037</v>
      </c>
      <c r="AB4870" s="8" t="str">
        <f>TEXT(Table2[[#This Row],[Application_Date]],"mmmm")</f>
        <v>October</v>
      </c>
      <c r="AC4870" s="1" t="s">
        <v>52</v>
      </c>
      <c r="AD4870" s="1" t="s">
        <v>30</v>
      </c>
      <c r="AE4870" s="1" t="s">
        <v>62</v>
      </c>
    </row>
    <row r="4871" spans="1:31" x14ac:dyDescent="0.25">
      <c r="A4871" s="1" t="s">
        <v>9882</v>
      </c>
      <c r="B4871" s="1" t="str">
        <f>IF(COUNTIF($A$2:A4871,A4871)&gt;1,"Duplicate","Unique")</f>
        <v>Unique</v>
      </c>
      <c r="C4871" s="1" t="s">
        <v>9883</v>
      </c>
      <c r="D4871" s="1" t="s">
        <v>314</v>
      </c>
      <c r="E4871" s="1" t="str">
        <f t="shared" si="533"/>
        <v>Submitted</v>
      </c>
      <c r="F4871" s="1" t="s">
        <v>47</v>
      </c>
      <c r="G4871" s="1">
        <v>24</v>
      </c>
      <c r="H4871" s="1" t="s">
        <v>24</v>
      </c>
      <c r="I4871" s="1" t="s">
        <v>48</v>
      </c>
      <c r="J4871" s="1" t="s">
        <v>37</v>
      </c>
      <c r="K4871" s="4">
        <v>2337028</v>
      </c>
      <c r="L4871" s="4" t="str">
        <f t="shared" si="534"/>
        <v>Submitted</v>
      </c>
      <c r="M4871" s="1">
        <v>536</v>
      </c>
      <c r="N4871" s="1" t="str">
        <f t="shared" si="535"/>
        <v>High_risk</v>
      </c>
      <c r="O4871" s="1" t="str">
        <f t="shared" si="536"/>
        <v>Excellent</v>
      </c>
      <c r="P4871" s="1" t="str">
        <f t="shared" si="537"/>
        <v>Submitted</v>
      </c>
      <c r="Q4871" s="1" t="str">
        <f t="shared" si="538"/>
        <v>Valid</v>
      </c>
      <c r="R4871" s="1" t="s">
        <v>70</v>
      </c>
      <c r="S4871" s="4">
        <v>3819943</v>
      </c>
      <c r="T4871" s="1">
        <v>12.7</v>
      </c>
      <c r="U4871" s="1">
        <v>12</v>
      </c>
      <c r="V4871" s="1">
        <v>318328.58</v>
      </c>
      <c r="W4871" s="4">
        <f t="shared" si="539"/>
        <v>4043472.1512625651</v>
      </c>
      <c r="X4871" s="1" t="s">
        <v>85</v>
      </c>
      <c r="Y4871" s="1" t="s">
        <v>86</v>
      </c>
      <c r="Z4871" s="8">
        <v>50333</v>
      </c>
      <c r="AA4871" s="8" t="str">
        <f>TEXT(Table2[[#This Row],[Application_Date]],"yyy")</f>
        <v>2037</v>
      </c>
      <c r="AB4871" s="8" t="str">
        <f>TEXT(Table2[[#This Row],[Application_Date]],"mmmm")</f>
        <v>October</v>
      </c>
      <c r="AC4871" s="1" t="s">
        <v>52</v>
      </c>
      <c r="AD4871" s="1" t="s">
        <v>42</v>
      </c>
      <c r="AE4871" s="1" t="s">
        <v>43</v>
      </c>
    </row>
    <row r="4872" spans="1:31" x14ac:dyDescent="0.25">
      <c r="A4872" s="1" t="s">
        <v>9884</v>
      </c>
      <c r="B4872" s="1" t="str">
        <f>IF(COUNTIF($A$2:A4872,A4872)&gt;1,"Duplicate","Unique")</f>
        <v>Unique</v>
      </c>
      <c r="C4872" s="1" t="s">
        <v>9885</v>
      </c>
      <c r="D4872" s="1" t="s">
        <v>177</v>
      </c>
      <c r="E4872" s="1" t="str">
        <f t="shared" si="533"/>
        <v>Submitted</v>
      </c>
      <c r="F4872" s="1" t="s">
        <v>35</v>
      </c>
      <c r="G4872" s="1">
        <v>32</v>
      </c>
      <c r="H4872" s="1" t="s">
        <v>24</v>
      </c>
      <c r="I4872" s="1" t="s">
        <v>48</v>
      </c>
      <c r="J4872" s="1" t="s">
        <v>37</v>
      </c>
      <c r="K4872" s="4">
        <v>1925843</v>
      </c>
      <c r="L4872" s="4" t="str">
        <f t="shared" si="534"/>
        <v>Submitted</v>
      </c>
      <c r="M4872" s="1">
        <v>321</v>
      </c>
      <c r="N4872" s="1" t="str">
        <f t="shared" si="535"/>
        <v>High_risk</v>
      </c>
      <c r="O4872" s="1" t="str">
        <f t="shared" si="536"/>
        <v>Excellent</v>
      </c>
      <c r="P4872" s="1" t="str">
        <f t="shared" si="537"/>
        <v>Submitted</v>
      </c>
      <c r="Q4872" s="1" t="str">
        <f t="shared" si="538"/>
        <v>Valid</v>
      </c>
      <c r="R4872" s="1" t="s">
        <v>27</v>
      </c>
      <c r="S4872" s="4">
        <v>3995363</v>
      </c>
      <c r="T4872" s="1">
        <v>10.39</v>
      </c>
      <c r="U4872" s="1">
        <v>180</v>
      </c>
      <c r="V4872" s="1">
        <v>22196.46</v>
      </c>
      <c r="W4872" s="4">
        <f t="shared" si="539"/>
        <v>3459318.4641666668</v>
      </c>
      <c r="X4872" s="1" t="s">
        <v>28</v>
      </c>
      <c r="Y4872" s="1" t="s">
        <v>29</v>
      </c>
      <c r="Z4872" s="8">
        <v>50334</v>
      </c>
      <c r="AA4872" s="8" t="str">
        <f>TEXT(Table2[[#This Row],[Application_Date]],"yyy")</f>
        <v>2037</v>
      </c>
      <c r="AB4872" s="8" t="str">
        <f>TEXT(Table2[[#This Row],[Application_Date]],"mmmm")</f>
        <v>October</v>
      </c>
      <c r="AC4872" s="1" t="s">
        <v>61</v>
      </c>
      <c r="AD4872" s="1" t="s">
        <v>30</v>
      </c>
      <c r="AE4872" s="1" t="s">
        <v>62</v>
      </c>
    </row>
    <row r="4873" spans="1:31" x14ac:dyDescent="0.25">
      <c r="A4873" s="1" t="s">
        <v>9886</v>
      </c>
      <c r="B4873" s="1" t="str">
        <f>IF(COUNTIF($A$2:A4873,A4873)&gt;1,"Duplicate","Unique")</f>
        <v>Unique</v>
      </c>
      <c r="C4873" s="1" t="s">
        <v>9887</v>
      </c>
      <c r="D4873" s="1" t="s">
        <v>166</v>
      </c>
      <c r="E4873" s="1" t="str">
        <f t="shared" si="533"/>
        <v>Submitted</v>
      </c>
      <c r="F4873" s="1" t="s">
        <v>47</v>
      </c>
      <c r="G4873" s="1">
        <v>59</v>
      </c>
      <c r="H4873" s="1" t="s">
        <v>24</v>
      </c>
      <c r="I4873" s="1" t="s">
        <v>25</v>
      </c>
      <c r="J4873" s="1" t="s">
        <v>26</v>
      </c>
      <c r="K4873" s="4">
        <v>2411961</v>
      </c>
      <c r="L4873" s="4" t="str">
        <f t="shared" si="534"/>
        <v>Submitted</v>
      </c>
      <c r="M4873" s="1">
        <v>426</v>
      </c>
      <c r="N4873" s="1" t="str">
        <f t="shared" si="535"/>
        <v>High_risk</v>
      </c>
      <c r="O4873" s="1" t="str">
        <f t="shared" si="536"/>
        <v>Excellent</v>
      </c>
      <c r="P4873" s="1" t="str">
        <f t="shared" si="537"/>
        <v>Submitted</v>
      </c>
      <c r="Q4873" s="1" t="str">
        <f t="shared" si="538"/>
        <v>Valid</v>
      </c>
      <c r="R4873" s="1" t="s">
        <v>38</v>
      </c>
      <c r="S4873" s="4">
        <v>185548</v>
      </c>
      <c r="T4873" s="1">
        <v>18.09</v>
      </c>
      <c r="U4873" s="1">
        <v>60</v>
      </c>
      <c r="V4873" s="1">
        <v>3092.47</v>
      </c>
      <c r="W4873" s="4">
        <f t="shared" si="539"/>
        <v>279713.61</v>
      </c>
      <c r="X4873" s="1" t="s">
        <v>85</v>
      </c>
      <c r="Y4873" s="1" t="s">
        <v>86</v>
      </c>
      <c r="Z4873" s="8">
        <v>50335</v>
      </c>
      <c r="AA4873" s="8" t="str">
        <f>TEXT(Table2[[#This Row],[Application_Date]],"yyy")</f>
        <v>2037</v>
      </c>
      <c r="AB4873" s="8" t="str">
        <f>TEXT(Table2[[#This Row],[Application_Date]],"mmmm")</f>
        <v>October</v>
      </c>
      <c r="AC4873" s="1" t="s">
        <v>61</v>
      </c>
      <c r="AD4873" s="1" t="s">
        <v>30</v>
      </c>
      <c r="AE4873" s="1" t="s">
        <v>43</v>
      </c>
    </row>
    <row r="4874" spans="1:31" x14ac:dyDescent="0.25">
      <c r="A4874" s="1" t="s">
        <v>9888</v>
      </c>
      <c r="B4874" s="1" t="str">
        <f>IF(COUNTIF($A$2:A4874,A4874)&gt;1,"Duplicate","Unique")</f>
        <v>Unique</v>
      </c>
      <c r="C4874" s="1" t="s">
        <v>9889</v>
      </c>
      <c r="D4874" s="1" t="s">
        <v>169</v>
      </c>
      <c r="E4874" s="1" t="str">
        <f t="shared" si="533"/>
        <v>Submitted</v>
      </c>
      <c r="F4874" s="1" t="s">
        <v>35</v>
      </c>
      <c r="G4874" s="1">
        <v>45</v>
      </c>
      <c r="H4874" s="1" t="s">
        <v>36</v>
      </c>
      <c r="I4874" s="1" t="s">
        <v>25</v>
      </c>
      <c r="J4874" s="1" t="s">
        <v>70</v>
      </c>
      <c r="K4874" s="4">
        <v>1190802</v>
      </c>
      <c r="L4874" s="4" t="str">
        <f t="shared" si="534"/>
        <v>Submitted</v>
      </c>
      <c r="M4874" s="1">
        <v>557</v>
      </c>
      <c r="N4874" s="1" t="str">
        <f t="shared" si="535"/>
        <v>High_risk</v>
      </c>
      <c r="O4874" s="1" t="str">
        <f t="shared" si="536"/>
        <v>Excellent</v>
      </c>
      <c r="P4874" s="1" t="str">
        <f t="shared" si="537"/>
        <v>Submitted</v>
      </c>
      <c r="Q4874" s="1" t="str">
        <f t="shared" si="538"/>
        <v>Valid</v>
      </c>
      <c r="R4874" s="1" t="s">
        <v>38</v>
      </c>
      <c r="S4874" s="4">
        <v>2086793</v>
      </c>
      <c r="T4874" s="1">
        <v>12.31</v>
      </c>
      <c r="U4874" s="1">
        <v>36</v>
      </c>
      <c r="V4874" s="1">
        <v>57966.47</v>
      </c>
      <c r="W4874" s="4">
        <f t="shared" si="539"/>
        <v>2140701.8191862921</v>
      </c>
      <c r="X4874" s="1" t="s">
        <v>39</v>
      </c>
      <c r="Y4874" s="1" t="s">
        <v>40</v>
      </c>
      <c r="Z4874" s="8">
        <v>50336</v>
      </c>
      <c r="AA4874" s="8" t="str">
        <f>TEXT(Table2[[#This Row],[Application_Date]],"yyy")</f>
        <v>2037</v>
      </c>
      <c r="AB4874" s="8" t="str">
        <f>TEXT(Table2[[#This Row],[Application_Date]],"mmmm")</f>
        <v>October</v>
      </c>
      <c r="AC4874" s="1" t="s">
        <v>61</v>
      </c>
      <c r="AD4874" s="1" t="s">
        <v>42</v>
      </c>
      <c r="AE4874" s="1" t="s">
        <v>31</v>
      </c>
    </row>
    <row r="4875" spans="1:31" x14ac:dyDescent="0.25">
      <c r="A4875" s="1" t="s">
        <v>9890</v>
      </c>
      <c r="B4875" s="1" t="str">
        <f>IF(COUNTIF($A$2:A4875,A4875)&gt;1,"Duplicate","Unique")</f>
        <v>Unique</v>
      </c>
      <c r="C4875" s="1" t="s">
        <v>9891</v>
      </c>
      <c r="D4875" s="1" t="s">
        <v>373</v>
      </c>
      <c r="E4875" s="1" t="str">
        <f t="shared" si="533"/>
        <v>Submitted</v>
      </c>
      <c r="F4875" s="1" t="s">
        <v>47</v>
      </c>
      <c r="G4875" s="1">
        <v>41</v>
      </c>
      <c r="H4875" s="1" t="s">
        <v>24</v>
      </c>
      <c r="I4875" s="1" t="s">
        <v>25</v>
      </c>
      <c r="J4875" s="1" t="s">
        <v>49</v>
      </c>
      <c r="K4875" s="4">
        <v>1967172</v>
      </c>
      <c r="L4875" s="4" t="str">
        <f t="shared" si="534"/>
        <v>Submitted</v>
      </c>
      <c r="M4875" s="1">
        <v>842</v>
      </c>
      <c r="N4875" s="1" t="str">
        <f t="shared" si="535"/>
        <v>medium_risk</v>
      </c>
      <c r="O4875" s="1" t="str">
        <f t="shared" si="536"/>
        <v>Excellent</v>
      </c>
      <c r="P4875" s="1" t="str">
        <f t="shared" si="537"/>
        <v>Submitted</v>
      </c>
      <c r="Q4875" s="1" t="str">
        <f t="shared" si="538"/>
        <v>Valid</v>
      </c>
      <c r="R4875" s="1" t="s">
        <v>82</v>
      </c>
      <c r="S4875" s="4">
        <v>3967136</v>
      </c>
      <c r="T4875" s="1">
        <v>8.74</v>
      </c>
      <c r="U4875" s="1">
        <v>180</v>
      </c>
      <c r="V4875" s="1">
        <v>22039.64</v>
      </c>
      <c r="W4875" s="4">
        <f t="shared" si="539"/>
        <v>2889397.3866666667</v>
      </c>
      <c r="X4875" s="1" t="s">
        <v>50</v>
      </c>
      <c r="Y4875" s="1" t="s">
        <v>51</v>
      </c>
      <c r="Z4875" s="8">
        <v>50337</v>
      </c>
      <c r="AA4875" s="8" t="str">
        <f>TEXT(Table2[[#This Row],[Application_Date]],"yyy")</f>
        <v>2037</v>
      </c>
      <c r="AB4875" s="8" t="str">
        <f>TEXT(Table2[[#This Row],[Application_Date]],"mmmm")</f>
        <v>October</v>
      </c>
      <c r="AC4875" s="1" t="s">
        <v>41</v>
      </c>
      <c r="AD4875" s="1" t="s">
        <v>42</v>
      </c>
      <c r="AE4875" s="1" t="s">
        <v>62</v>
      </c>
    </row>
    <row r="4876" spans="1:31" x14ac:dyDescent="0.25">
      <c r="A4876" s="1" t="s">
        <v>9892</v>
      </c>
      <c r="B4876" s="1" t="str">
        <f>IF(COUNTIF($A$2:A4876,A4876)&gt;1,"Duplicate","Unique")</f>
        <v>Unique</v>
      </c>
      <c r="C4876" s="1" t="s">
        <v>9893</v>
      </c>
      <c r="D4876" s="1" t="s">
        <v>234</v>
      </c>
      <c r="E4876" s="1" t="str">
        <f t="shared" si="533"/>
        <v>Submitted</v>
      </c>
      <c r="F4876" s="1" t="s">
        <v>47</v>
      </c>
      <c r="G4876" s="1">
        <v>36</v>
      </c>
      <c r="H4876" s="1" t="s">
        <v>36</v>
      </c>
      <c r="I4876" s="1" t="s">
        <v>25</v>
      </c>
      <c r="J4876" s="1" t="s">
        <v>70</v>
      </c>
      <c r="K4876" s="4">
        <v>1209704</v>
      </c>
      <c r="L4876" s="4" t="str">
        <f t="shared" si="534"/>
        <v>Submitted</v>
      </c>
      <c r="M4876" s="1">
        <v>601</v>
      </c>
      <c r="N4876" s="1" t="str">
        <f t="shared" si="535"/>
        <v>low_risk</v>
      </c>
      <c r="O4876" s="1" t="str">
        <f t="shared" si="536"/>
        <v>Excellent</v>
      </c>
      <c r="P4876" s="1" t="str">
        <f t="shared" si="537"/>
        <v>Submitted</v>
      </c>
      <c r="Q4876" s="1" t="str">
        <f t="shared" si="538"/>
        <v>Valid</v>
      </c>
      <c r="R4876" s="1" t="s">
        <v>6</v>
      </c>
      <c r="S4876" s="4">
        <v>246672</v>
      </c>
      <c r="T4876" s="1">
        <v>18.59</v>
      </c>
      <c r="U4876" s="1">
        <v>60</v>
      </c>
      <c r="V4876" s="1">
        <v>4111.2</v>
      </c>
      <c r="W4876" s="4">
        <f t="shared" si="539"/>
        <v>382136.04</v>
      </c>
      <c r="X4876" s="1" t="s">
        <v>50</v>
      </c>
      <c r="Y4876" s="1" t="s">
        <v>51</v>
      </c>
      <c r="Z4876" s="8">
        <v>50338</v>
      </c>
      <c r="AA4876" s="8" t="str">
        <f>TEXT(Table2[[#This Row],[Application_Date]],"yyy")</f>
        <v>2037</v>
      </c>
      <c r="AB4876" s="8" t="str">
        <f>TEXT(Table2[[#This Row],[Application_Date]],"mmmm")</f>
        <v>October</v>
      </c>
      <c r="AC4876" s="1" t="s">
        <v>61</v>
      </c>
      <c r="AD4876" s="1" t="s">
        <v>30</v>
      </c>
      <c r="AE4876" s="1" t="s">
        <v>31</v>
      </c>
    </row>
    <row r="4877" spans="1:31" x14ac:dyDescent="0.25">
      <c r="A4877" s="1" t="s">
        <v>9894</v>
      </c>
      <c r="B4877" s="1" t="str">
        <f>IF(COUNTIF($A$2:A4877,A4877)&gt;1,"Duplicate","Unique")</f>
        <v>Unique</v>
      </c>
      <c r="C4877" s="1" t="s">
        <v>9895</v>
      </c>
      <c r="D4877" s="1" t="s">
        <v>109</v>
      </c>
      <c r="E4877" s="1" t="str">
        <f t="shared" si="533"/>
        <v>Submitted</v>
      </c>
      <c r="F4877" s="1" t="s">
        <v>35</v>
      </c>
      <c r="G4877" s="1">
        <v>20</v>
      </c>
      <c r="H4877" s="1" t="s">
        <v>24</v>
      </c>
      <c r="I4877" s="1" t="s">
        <v>25</v>
      </c>
      <c r="J4877" s="1" t="s">
        <v>49</v>
      </c>
      <c r="K4877" s="4">
        <v>526562</v>
      </c>
      <c r="L4877" s="4" t="str">
        <f t="shared" si="534"/>
        <v>Submitted</v>
      </c>
      <c r="M4877" s="1">
        <v>389</v>
      </c>
      <c r="N4877" s="1" t="str">
        <f t="shared" si="535"/>
        <v>High_risk</v>
      </c>
      <c r="O4877" s="1" t="str">
        <f t="shared" si="536"/>
        <v>Excellent</v>
      </c>
      <c r="P4877" s="1" t="str">
        <f t="shared" si="537"/>
        <v>Submitted</v>
      </c>
      <c r="Q4877" s="1" t="str">
        <f t="shared" si="538"/>
        <v>Valid</v>
      </c>
      <c r="R4877" s="1" t="s">
        <v>70</v>
      </c>
      <c r="S4877" s="4">
        <v>742647</v>
      </c>
      <c r="T4877" s="1">
        <v>7.91</v>
      </c>
      <c r="U4877" s="1">
        <v>12</v>
      </c>
      <c r="V4877" s="1">
        <v>61887.25</v>
      </c>
      <c r="W4877" s="4">
        <f t="shared" si="539"/>
        <v>490655.59567605268</v>
      </c>
      <c r="X4877" s="1" t="s">
        <v>59</v>
      </c>
      <c r="Y4877" s="1" t="s">
        <v>60</v>
      </c>
      <c r="Z4877" s="8">
        <v>50339</v>
      </c>
      <c r="AA4877" s="8" t="str">
        <f>TEXT(Table2[[#This Row],[Application_Date]],"yyy")</f>
        <v>2037</v>
      </c>
      <c r="AB4877" s="8" t="str">
        <f>TEXT(Table2[[#This Row],[Application_Date]],"mmmm")</f>
        <v>October</v>
      </c>
      <c r="AC4877" s="1" t="s">
        <v>61</v>
      </c>
      <c r="AD4877" s="1" t="s">
        <v>30</v>
      </c>
      <c r="AE4877" s="1" t="s">
        <v>62</v>
      </c>
    </row>
    <row r="4878" spans="1:31" x14ac:dyDescent="0.25">
      <c r="A4878" s="1" t="s">
        <v>9896</v>
      </c>
      <c r="B4878" s="1" t="str">
        <f>IF(COUNTIF($A$2:A4878,A4878)&gt;1,"Duplicate","Unique")</f>
        <v>Unique</v>
      </c>
      <c r="C4878" s="1" t="s">
        <v>9897</v>
      </c>
      <c r="D4878" s="1" t="s">
        <v>148</v>
      </c>
      <c r="E4878" s="1" t="str">
        <f t="shared" si="533"/>
        <v>Submitted</v>
      </c>
      <c r="F4878" s="1" t="s">
        <v>35</v>
      </c>
      <c r="G4878" s="1">
        <v>53</v>
      </c>
      <c r="H4878" s="1" t="s">
        <v>36</v>
      </c>
      <c r="I4878" s="1" t="s">
        <v>25</v>
      </c>
      <c r="J4878" s="1" t="s">
        <v>70</v>
      </c>
      <c r="K4878" s="4">
        <v>1695446</v>
      </c>
      <c r="L4878" s="4" t="str">
        <f t="shared" si="534"/>
        <v>Submitted</v>
      </c>
      <c r="M4878" s="1">
        <v>724</v>
      </c>
      <c r="N4878" s="1" t="str">
        <f t="shared" si="535"/>
        <v>low_risk</v>
      </c>
      <c r="O4878" s="1" t="str">
        <f t="shared" si="536"/>
        <v>Excellent</v>
      </c>
      <c r="P4878" s="1" t="str">
        <f t="shared" si="537"/>
        <v>Submitted</v>
      </c>
      <c r="Q4878" s="1" t="str">
        <f t="shared" si="538"/>
        <v>Valid</v>
      </c>
      <c r="R4878" s="1" t="s">
        <v>38</v>
      </c>
      <c r="S4878" s="4">
        <v>3316153</v>
      </c>
      <c r="T4878" s="1">
        <v>14.43</v>
      </c>
      <c r="U4878" s="1">
        <v>24</v>
      </c>
      <c r="V4878" s="1">
        <v>138173.04</v>
      </c>
      <c r="W4878" s="4">
        <f t="shared" si="539"/>
        <v>3987674.0059821378</v>
      </c>
      <c r="X4878" s="1" t="s">
        <v>59</v>
      </c>
      <c r="Y4878" s="1" t="s">
        <v>60</v>
      </c>
      <c r="Z4878" s="8">
        <v>50340</v>
      </c>
      <c r="AA4878" s="8" t="str">
        <f>TEXT(Table2[[#This Row],[Application_Date]],"yyy")</f>
        <v>2037</v>
      </c>
      <c r="AB4878" s="8" t="str">
        <f>TEXT(Table2[[#This Row],[Application_Date]],"mmmm")</f>
        <v>October</v>
      </c>
      <c r="AC4878" s="1" t="s">
        <v>41</v>
      </c>
      <c r="AD4878" s="1" t="s">
        <v>42</v>
      </c>
      <c r="AE4878" s="1" t="s">
        <v>43</v>
      </c>
    </row>
    <row r="4879" spans="1:31" x14ac:dyDescent="0.25">
      <c r="A4879" s="1" t="s">
        <v>9898</v>
      </c>
      <c r="B4879" s="1" t="str">
        <f>IF(COUNTIF($A$2:A4879,A4879)&gt;1,"Duplicate","Unique")</f>
        <v>Unique</v>
      </c>
      <c r="C4879" s="1" t="s">
        <v>9899</v>
      </c>
      <c r="D4879" s="1" t="s">
        <v>373</v>
      </c>
      <c r="E4879" s="1" t="str">
        <f t="shared" si="533"/>
        <v>Submitted</v>
      </c>
      <c r="F4879" s="1" t="s">
        <v>35</v>
      </c>
      <c r="G4879" s="1">
        <v>33</v>
      </c>
      <c r="H4879" s="1" t="s">
        <v>36</v>
      </c>
      <c r="I4879" s="1" t="s">
        <v>25</v>
      </c>
      <c r="J4879" s="1" t="s">
        <v>70</v>
      </c>
      <c r="K4879" s="4">
        <v>449515</v>
      </c>
      <c r="L4879" s="4" t="str">
        <f t="shared" si="534"/>
        <v>Submitted</v>
      </c>
      <c r="M4879" s="1">
        <v>815</v>
      </c>
      <c r="N4879" s="1" t="str">
        <f t="shared" si="535"/>
        <v>medium_risk</v>
      </c>
      <c r="O4879" s="1" t="str">
        <f t="shared" si="536"/>
        <v>Excellent</v>
      </c>
      <c r="P4879" s="1" t="str">
        <f t="shared" si="537"/>
        <v>Submitted</v>
      </c>
      <c r="Q4879" s="1" t="str">
        <f t="shared" si="538"/>
        <v>Valid</v>
      </c>
      <c r="R4879" s="1" t="s">
        <v>70</v>
      </c>
      <c r="S4879" s="4">
        <v>3208885</v>
      </c>
      <c r="T4879" s="1">
        <v>11.99</v>
      </c>
      <c r="U4879" s="1">
        <v>12</v>
      </c>
      <c r="V4879" s="1">
        <v>267407.08</v>
      </c>
      <c r="W4879" s="4">
        <f t="shared" si="539"/>
        <v>3206997.8130325773</v>
      </c>
      <c r="X4879" s="1" t="s">
        <v>28</v>
      </c>
      <c r="Y4879" s="1" t="s">
        <v>29</v>
      </c>
      <c r="Z4879" s="8">
        <v>50341</v>
      </c>
      <c r="AA4879" s="8" t="str">
        <f>TEXT(Table2[[#This Row],[Application_Date]],"yyy")</f>
        <v>2037</v>
      </c>
      <c r="AB4879" s="8" t="str">
        <f>TEXT(Table2[[#This Row],[Application_Date]],"mmmm")</f>
        <v>October</v>
      </c>
      <c r="AC4879" s="1" t="s">
        <v>61</v>
      </c>
      <c r="AD4879" s="1" t="s">
        <v>42</v>
      </c>
      <c r="AE4879" s="1" t="s">
        <v>62</v>
      </c>
    </row>
    <row r="4880" spans="1:31" x14ac:dyDescent="0.25">
      <c r="A4880" s="1" t="s">
        <v>9900</v>
      </c>
      <c r="B4880" s="1" t="str">
        <f>IF(COUNTIF($A$2:A4880,A4880)&gt;1,"Duplicate","Unique")</f>
        <v>Unique</v>
      </c>
      <c r="C4880" s="1" t="s">
        <v>9901</v>
      </c>
      <c r="D4880" s="1" t="s">
        <v>160</v>
      </c>
      <c r="E4880" s="1" t="str">
        <f t="shared" si="533"/>
        <v>Submitted</v>
      </c>
      <c r="F4880" s="1" t="s">
        <v>47</v>
      </c>
      <c r="G4880" s="1">
        <v>42</v>
      </c>
      <c r="H4880" s="1" t="s">
        <v>36</v>
      </c>
      <c r="I4880" s="1" t="s">
        <v>48</v>
      </c>
      <c r="J4880" s="1" t="s">
        <v>37</v>
      </c>
      <c r="K4880" s="4">
        <v>1327734</v>
      </c>
      <c r="L4880" s="4" t="str">
        <f t="shared" si="534"/>
        <v>Submitted</v>
      </c>
      <c r="M4880" s="1">
        <v>801</v>
      </c>
      <c r="N4880" s="1" t="str">
        <f t="shared" si="535"/>
        <v>medium_risk</v>
      </c>
      <c r="O4880" s="1" t="str">
        <f t="shared" si="536"/>
        <v>Excellent</v>
      </c>
      <c r="P4880" s="1" t="str">
        <f t="shared" si="537"/>
        <v>Submitted</v>
      </c>
      <c r="Q4880" s="1" t="str">
        <f t="shared" si="538"/>
        <v>Valid</v>
      </c>
      <c r="R4880" s="1" t="s">
        <v>70</v>
      </c>
      <c r="S4880" s="4">
        <v>992239</v>
      </c>
      <c r="T4880" s="1">
        <v>11</v>
      </c>
      <c r="U4880" s="1">
        <v>60</v>
      </c>
      <c r="V4880" s="1">
        <v>16537.32</v>
      </c>
      <c r="W4880" s="4">
        <f t="shared" si="539"/>
        <v>909552.41666666663</v>
      </c>
      <c r="X4880" s="1" t="s">
        <v>50</v>
      </c>
      <c r="Y4880" s="1" t="s">
        <v>51</v>
      </c>
      <c r="Z4880" s="8">
        <v>50342</v>
      </c>
      <c r="AA4880" s="8" t="str">
        <f>TEXT(Table2[[#This Row],[Application_Date]],"yyy")</f>
        <v>2037</v>
      </c>
      <c r="AB4880" s="8" t="str">
        <f>TEXT(Table2[[#This Row],[Application_Date]],"mmmm")</f>
        <v>October</v>
      </c>
      <c r="AC4880" s="1" t="s">
        <v>41</v>
      </c>
      <c r="AD4880" s="1" t="s">
        <v>30</v>
      </c>
      <c r="AE4880" s="1" t="s">
        <v>62</v>
      </c>
    </row>
    <row r="4881" spans="1:31" x14ac:dyDescent="0.25">
      <c r="A4881" s="1" t="s">
        <v>9902</v>
      </c>
      <c r="B4881" s="1" t="str">
        <f>IF(COUNTIF($A$2:A4881,A4881)&gt;1,"Duplicate","Unique")</f>
        <v>Unique</v>
      </c>
      <c r="C4881" s="1" t="s">
        <v>9903</v>
      </c>
      <c r="D4881" s="1" t="s">
        <v>115</v>
      </c>
      <c r="E4881" s="1" t="str">
        <f t="shared" si="533"/>
        <v>Submitted</v>
      </c>
      <c r="F4881" s="1" t="s">
        <v>35</v>
      </c>
      <c r="G4881" s="1">
        <v>30</v>
      </c>
      <c r="H4881" s="1" t="s">
        <v>24</v>
      </c>
      <c r="I4881" s="1" t="s">
        <v>25</v>
      </c>
      <c r="J4881" s="1" t="s">
        <v>49</v>
      </c>
      <c r="K4881" s="4">
        <v>606570</v>
      </c>
      <c r="L4881" s="4" t="str">
        <f t="shared" si="534"/>
        <v>Submitted</v>
      </c>
      <c r="M4881" s="1">
        <v>558</v>
      </c>
      <c r="N4881" s="1" t="str">
        <f t="shared" si="535"/>
        <v>High_risk</v>
      </c>
      <c r="O4881" s="1" t="str">
        <f t="shared" si="536"/>
        <v>Excellent</v>
      </c>
      <c r="P4881" s="1" t="str">
        <f t="shared" si="537"/>
        <v>Submitted</v>
      </c>
      <c r="Q4881" s="1" t="str">
        <f t="shared" si="538"/>
        <v>Valid</v>
      </c>
      <c r="R4881" s="1" t="s">
        <v>70</v>
      </c>
      <c r="S4881" s="4">
        <v>267389</v>
      </c>
      <c r="T4881" s="1">
        <v>11.62</v>
      </c>
      <c r="U4881" s="1">
        <v>12</v>
      </c>
      <c r="V4881" s="1">
        <v>22282.42</v>
      </c>
      <c r="W4881" s="4">
        <f t="shared" si="539"/>
        <v>258998.26126458988</v>
      </c>
      <c r="X4881" s="1" t="s">
        <v>95</v>
      </c>
      <c r="Y4881" s="1" t="s">
        <v>96</v>
      </c>
      <c r="Z4881" s="8">
        <v>50343</v>
      </c>
      <c r="AA4881" s="8" t="str">
        <f>TEXT(Table2[[#This Row],[Application_Date]],"yyy")</f>
        <v>2037</v>
      </c>
      <c r="AB4881" s="8" t="str">
        <f>TEXT(Table2[[#This Row],[Application_Date]],"mmmm")</f>
        <v>October</v>
      </c>
      <c r="AC4881" s="1" t="s">
        <v>61</v>
      </c>
      <c r="AD4881" s="1" t="s">
        <v>30</v>
      </c>
      <c r="AE4881" s="1" t="s">
        <v>43</v>
      </c>
    </row>
    <row r="4882" spans="1:31" x14ac:dyDescent="0.25">
      <c r="A4882" s="1" t="s">
        <v>9904</v>
      </c>
      <c r="B4882" s="1" t="str">
        <f>IF(COUNTIF($A$2:A4882,A4882)&gt;1,"Duplicate","Unique")</f>
        <v>Unique</v>
      </c>
      <c r="C4882" s="1" t="s">
        <v>9905</v>
      </c>
      <c r="D4882" s="1" t="s">
        <v>468</v>
      </c>
      <c r="E4882" s="1" t="str">
        <f t="shared" si="533"/>
        <v>Submitted</v>
      </c>
      <c r="F4882" s="1" t="s">
        <v>47</v>
      </c>
      <c r="G4882" s="1">
        <v>55</v>
      </c>
      <c r="H4882" s="1" t="s">
        <v>36</v>
      </c>
      <c r="I4882" s="1" t="s">
        <v>48</v>
      </c>
      <c r="J4882" s="1" t="s">
        <v>49</v>
      </c>
      <c r="K4882" s="4">
        <v>2348413</v>
      </c>
      <c r="L4882" s="4" t="str">
        <f t="shared" si="534"/>
        <v>Submitted</v>
      </c>
      <c r="M4882" s="1">
        <v>706</v>
      </c>
      <c r="N4882" s="1" t="str">
        <f t="shared" si="535"/>
        <v>low_risk</v>
      </c>
      <c r="O4882" s="1" t="str">
        <f t="shared" si="536"/>
        <v>Excellent</v>
      </c>
      <c r="P4882" s="1" t="str">
        <f t="shared" si="537"/>
        <v>Submitted</v>
      </c>
      <c r="Q4882" s="1" t="str">
        <f t="shared" si="538"/>
        <v>Valid</v>
      </c>
      <c r="R4882" s="1" t="s">
        <v>38</v>
      </c>
      <c r="S4882" s="4">
        <v>3109907</v>
      </c>
      <c r="T4882" s="1">
        <v>9.4700000000000006</v>
      </c>
      <c r="U4882" s="1">
        <v>24</v>
      </c>
      <c r="V4882" s="1">
        <v>129579.46</v>
      </c>
      <c r="W4882" s="4">
        <f t="shared" si="539"/>
        <v>2454237.0606453447</v>
      </c>
      <c r="X4882" s="1" t="s">
        <v>50</v>
      </c>
      <c r="Y4882" s="1" t="s">
        <v>51</v>
      </c>
      <c r="Z4882" s="8">
        <v>50344</v>
      </c>
      <c r="AA4882" s="8" t="str">
        <f>TEXT(Table2[[#This Row],[Application_Date]],"yyy")</f>
        <v>2037</v>
      </c>
      <c r="AB4882" s="8" t="str">
        <f>TEXT(Table2[[#This Row],[Application_Date]],"mmmm")</f>
        <v>October</v>
      </c>
      <c r="AC4882" s="1" t="s">
        <v>61</v>
      </c>
      <c r="AD4882" s="1" t="s">
        <v>30</v>
      </c>
      <c r="AE4882" s="1" t="s">
        <v>62</v>
      </c>
    </row>
    <row r="4883" spans="1:31" x14ac:dyDescent="0.25">
      <c r="A4883" s="1" t="s">
        <v>9906</v>
      </c>
      <c r="B4883" s="1" t="str">
        <f>IF(COUNTIF($A$2:A4883,A4883)&gt;1,"Duplicate","Unique")</f>
        <v>Unique</v>
      </c>
      <c r="C4883" s="1" t="s">
        <v>9907</v>
      </c>
      <c r="D4883" s="1" t="s">
        <v>366</v>
      </c>
      <c r="E4883" s="1" t="str">
        <f t="shared" si="533"/>
        <v>Submitted</v>
      </c>
      <c r="F4883" s="1" t="s">
        <v>47</v>
      </c>
      <c r="G4883" s="1">
        <v>46</v>
      </c>
      <c r="H4883" s="1" t="s">
        <v>36</v>
      </c>
      <c r="I4883" s="1" t="s">
        <v>25</v>
      </c>
      <c r="J4883" s="1" t="s">
        <v>26</v>
      </c>
      <c r="K4883" s="4">
        <v>1567364</v>
      </c>
      <c r="L4883" s="4" t="str">
        <f t="shared" si="534"/>
        <v>Submitted</v>
      </c>
      <c r="M4883" s="1">
        <v>325</v>
      </c>
      <c r="N4883" s="1" t="str">
        <f t="shared" si="535"/>
        <v>High_risk</v>
      </c>
      <c r="O4883" s="1" t="str">
        <f t="shared" si="536"/>
        <v>Excellent</v>
      </c>
      <c r="P4883" s="1" t="str">
        <f t="shared" si="537"/>
        <v>Submitted</v>
      </c>
      <c r="Q4883" s="1" t="str">
        <f t="shared" si="538"/>
        <v>Valid</v>
      </c>
      <c r="R4883" s="1" t="s">
        <v>82</v>
      </c>
      <c r="S4883" s="4">
        <v>412072</v>
      </c>
      <c r="T4883" s="1">
        <v>15.16</v>
      </c>
      <c r="U4883" s="1">
        <v>120</v>
      </c>
      <c r="V4883" s="1">
        <v>3433.93</v>
      </c>
      <c r="W4883" s="4">
        <f t="shared" si="539"/>
        <v>520584.29333333339</v>
      </c>
      <c r="X4883" s="1" t="s">
        <v>50</v>
      </c>
      <c r="Y4883" s="1" t="s">
        <v>51</v>
      </c>
      <c r="Z4883" s="8">
        <v>50345</v>
      </c>
      <c r="AA4883" s="8" t="str">
        <f>TEXT(Table2[[#This Row],[Application_Date]],"yyy")</f>
        <v>2037</v>
      </c>
      <c r="AB4883" s="8" t="str">
        <f>TEXT(Table2[[#This Row],[Application_Date]],"mmmm")</f>
        <v>November</v>
      </c>
      <c r="AC4883" s="1" t="s">
        <v>61</v>
      </c>
      <c r="AD4883" s="1" t="s">
        <v>42</v>
      </c>
      <c r="AE4883" s="1" t="s">
        <v>43</v>
      </c>
    </row>
    <row r="4884" spans="1:31" x14ac:dyDescent="0.25">
      <c r="A4884" s="1" t="s">
        <v>9908</v>
      </c>
      <c r="B4884" s="1" t="str">
        <f>IF(COUNTIF($A$2:A4884,A4884)&gt;1,"Duplicate","Unique")</f>
        <v>Unique</v>
      </c>
      <c r="C4884" s="1" t="s">
        <v>9909</v>
      </c>
      <c r="D4884" s="1" t="s">
        <v>180</v>
      </c>
      <c r="E4884" s="1" t="str">
        <f t="shared" si="533"/>
        <v>Submitted</v>
      </c>
      <c r="F4884" s="1" t="s">
        <v>47</v>
      </c>
      <c r="G4884" s="1">
        <v>40</v>
      </c>
      <c r="H4884" s="1" t="s">
        <v>36</v>
      </c>
      <c r="I4884" s="1" t="s">
        <v>25</v>
      </c>
      <c r="J4884" s="1" t="s">
        <v>49</v>
      </c>
      <c r="K4884" s="4">
        <v>680820</v>
      </c>
      <c r="L4884" s="4" t="str">
        <f t="shared" si="534"/>
        <v>Submitted</v>
      </c>
      <c r="M4884" s="1">
        <v>759</v>
      </c>
      <c r="N4884" s="1" t="str">
        <f t="shared" si="535"/>
        <v>medium_risk</v>
      </c>
      <c r="O4884" s="1" t="str">
        <f t="shared" si="536"/>
        <v>Excellent</v>
      </c>
      <c r="P4884" s="1" t="str">
        <f t="shared" si="537"/>
        <v>Submitted</v>
      </c>
      <c r="Q4884" s="1" t="str">
        <f t="shared" si="538"/>
        <v>Valid</v>
      </c>
      <c r="R4884" s="1" t="s">
        <v>38</v>
      </c>
      <c r="S4884" s="4">
        <v>2426138</v>
      </c>
      <c r="T4884" s="1">
        <v>14.23</v>
      </c>
      <c r="U4884" s="1">
        <v>12</v>
      </c>
      <c r="V4884" s="1">
        <v>202178.17</v>
      </c>
      <c r="W4884" s="4">
        <f t="shared" si="539"/>
        <v>2877237.1756095504</v>
      </c>
      <c r="X4884" s="1" t="s">
        <v>39</v>
      </c>
      <c r="Y4884" s="1" t="s">
        <v>40</v>
      </c>
      <c r="Z4884" s="8">
        <v>50346</v>
      </c>
      <c r="AA4884" s="8" t="str">
        <f>TEXT(Table2[[#This Row],[Application_Date]],"yyy")</f>
        <v>2037</v>
      </c>
      <c r="AB4884" s="8" t="str">
        <f>TEXT(Table2[[#This Row],[Application_Date]],"mmmm")</f>
        <v>November</v>
      </c>
      <c r="AC4884" s="1" t="s">
        <v>61</v>
      </c>
      <c r="AD4884" s="1" t="s">
        <v>42</v>
      </c>
      <c r="AE4884" s="1" t="s">
        <v>62</v>
      </c>
    </row>
    <row r="4885" spans="1:31" x14ac:dyDescent="0.25">
      <c r="A4885" s="1" t="s">
        <v>9910</v>
      </c>
      <c r="B4885" s="1" t="str">
        <f>IF(COUNTIF($A$2:A4885,A4885)&gt;1,"Duplicate","Unique")</f>
        <v>Unique</v>
      </c>
      <c r="C4885" s="1" t="s">
        <v>9911</v>
      </c>
      <c r="D4885" s="1" t="s">
        <v>234</v>
      </c>
      <c r="E4885" s="1" t="str">
        <f t="shared" si="533"/>
        <v>Submitted</v>
      </c>
      <c r="F4885" s="1" t="s">
        <v>35</v>
      </c>
      <c r="G4885" s="1">
        <v>35</v>
      </c>
      <c r="H4885" s="1" t="s">
        <v>24</v>
      </c>
      <c r="I4885" s="1" t="s">
        <v>48</v>
      </c>
      <c r="J4885" s="1" t="s">
        <v>49</v>
      </c>
      <c r="K4885" s="4">
        <v>2376293</v>
      </c>
      <c r="L4885" s="4" t="str">
        <f t="shared" si="534"/>
        <v>Submitted</v>
      </c>
      <c r="M4885" s="1">
        <v>317</v>
      </c>
      <c r="N4885" s="1" t="str">
        <f t="shared" si="535"/>
        <v>High_risk</v>
      </c>
      <c r="O4885" s="1" t="str">
        <f t="shared" si="536"/>
        <v>Excellent</v>
      </c>
      <c r="P4885" s="1" t="str">
        <f t="shared" si="537"/>
        <v>Submitted</v>
      </c>
      <c r="Q4885" s="1" t="str">
        <f t="shared" si="538"/>
        <v>Valid</v>
      </c>
      <c r="R4885" s="1" t="s">
        <v>27</v>
      </c>
      <c r="S4885" s="4">
        <v>1402515</v>
      </c>
      <c r="T4885" s="1">
        <v>8.4600000000000009</v>
      </c>
      <c r="U4885" s="1">
        <v>120</v>
      </c>
      <c r="V4885" s="1">
        <v>11687.62</v>
      </c>
      <c r="W4885" s="4">
        <f t="shared" si="539"/>
        <v>988773.07500000007</v>
      </c>
      <c r="X4885" s="1" t="s">
        <v>85</v>
      </c>
      <c r="Y4885" s="1" t="s">
        <v>86</v>
      </c>
      <c r="Z4885" s="8">
        <v>50347</v>
      </c>
      <c r="AA4885" s="8" t="str">
        <f>TEXT(Table2[[#This Row],[Application_Date]],"yyy")</f>
        <v>2037</v>
      </c>
      <c r="AB4885" s="8" t="str">
        <f>TEXT(Table2[[#This Row],[Application_Date]],"mmmm")</f>
        <v>November</v>
      </c>
      <c r="AC4885" s="1" t="s">
        <v>52</v>
      </c>
      <c r="AD4885" s="1" t="s">
        <v>42</v>
      </c>
      <c r="AE4885" s="1" t="s">
        <v>31</v>
      </c>
    </row>
    <row r="4886" spans="1:31" x14ac:dyDescent="0.25">
      <c r="A4886" s="1" t="s">
        <v>9912</v>
      </c>
      <c r="B4886" s="1" t="str">
        <f>IF(COUNTIF($A$2:A4886,A4886)&gt;1,"Duplicate","Unique")</f>
        <v>Unique</v>
      </c>
      <c r="C4886" s="1" t="s">
        <v>9913</v>
      </c>
      <c r="D4886" s="1" t="s">
        <v>204</v>
      </c>
      <c r="E4886" s="1" t="str">
        <f t="shared" si="533"/>
        <v>Submitted</v>
      </c>
      <c r="F4886" s="1" t="s">
        <v>35</v>
      </c>
      <c r="G4886" s="1">
        <v>63</v>
      </c>
      <c r="H4886" s="1" t="s">
        <v>24</v>
      </c>
      <c r="I4886" s="1" t="s">
        <v>25</v>
      </c>
      <c r="J4886" s="1" t="s">
        <v>70</v>
      </c>
      <c r="K4886" s="4">
        <v>1743676</v>
      </c>
      <c r="L4886" s="4" t="str">
        <f t="shared" si="534"/>
        <v>Submitted</v>
      </c>
      <c r="M4886" s="1">
        <v>566</v>
      </c>
      <c r="N4886" s="1" t="str">
        <f t="shared" si="535"/>
        <v>High_risk</v>
      </c>
      <c r="O4886" s="1" t="str">
        <f t="shared" si="536"/>
        <v>Excellent</v>
      </c>
      <c r="P4886" s="1" t="str">
        <f t="shared" si="537"/>
        <v>Submitted</v>
      </c>
      <c r="Q4886" s="1" t="str">
        <f t="shared" si="538"/>
        <v>Valid</v>
      </c>
      <c r="R4886" s="1" t="s">
        <v>27</v>
      </c>
      <c r="S4886" s="4">
        <v>3417898</v>
      </c>
      <c r="T4886" s="1">
        <v>8.9700000000000006</v>
      </c>
      <c r="U4886" s="1">
        <v>36</v>
      </c>
      <c r="V4886" s="1">
        <v>94941.61</v>
      </c>
      <c r="W4886" s="4">
        <f t="shared" si="539"/>
        <v>2554878.7597901784</v>
      </c>
      <c r="X4886" s="1" t="s">
        <v>59</v>
      </c>
      <c r="Y4886" s="1" t="s">
        <v>60</v>
      </c>
      <c r="Z4886" s="8">
        <v>50348</v>
      </c>
      <c r="AA4886" s="8" t="str">
        <f>TEXT(Table2[[#This Row],[Application_Date]],"yyy")</f>
        <v>2037</v>
      </c>
      <c r="AB4886" s="8" t="str">
        <f>TEXT(Table2[[#This Row],[Application_Date]],"mmmm")</f>
        <v>November</v>
      </c>
      <c r="AC4886" s="1" t="s">
        <v>41</v>
      </c>
      <c r="AD4886" s="1" t="s">
        <v>30</v>
      </c>
      <c r="AE4886" s="1" t="s">
        <v>62</v>
      </c>
    </row>
    <row r="4887" spans="1:31" x14ac:dyDescent="0.25">
      <c r="A4887" s="1" t="s">
        <v>9914</v>
      </c>
      <c r="B4887" s="1" t="str">
        <f>IF(COUNTIF($A$2:A4887,A4887)&gt;1,"Duplicate","Unique")</f>
        <v>Unique</v>
      </c>
      <c r="C4887" s="1" t="s">
        <v>9915</v>
      </c>
      <c r="D4887" s="1" t="s">
        <v>115</v>
      </c>
      <c r="E4887" s="1" t="str">
        <f t="shared" si="533"/>
        <v>Submitted</v>
      </c>
      <c r="F4887" s="1" t="s">
        <v>35</v>
      </c>
      <c r="G4887" s="1">
        <v>24</v>
      </c>
      <c r="H4887" s="1" t="s">
        <v>24</v>
      </c>
      <c r="I4887" s="1" t="s">
        <v>25</v>
      </c>
      <c r="J4887" s="1" t="s">
        <v>49</v>
      </c>
      <c r="K4887" s="4">
        <v>454313</v>
      </c>
      <c r="L4887" s="4" t="str">
        <f t="shared" si="534"/>
        <v>Submitted</v>
      </c>
      <c r="M4887" s="1">
        <v>319</v>
      </c>
      <c r="N4887" s="1" t="str">
        <f t="shared" si="535"/>
        <v>High_risk</v>
      </c>
      <c r="O4887" s="1" t="str">
        <f t="shared" si="536"/>
        <v>Excellent</v>
      </c>
      <c r="P4887" s="1" t="str">
        <f t="shared" si="537"/>
        <v>Submitted</v>
      </c>
      <c r="Q4887" s="1" t="str">
        <f t="shared" si="538"/>
        <v>Valid</v>
      </c>
      <c r="R4887" s="1" t="s">
        <v>82</v>
      </c>
      <c r="S4887" s="4">
        <v>2608902</v>
      </c>
      <c r="T4887" s="1">
        <v>9.85</v>
      </c>
      <c r="U4887" s="1">
        <v>12</v>
      </c>
      <c r="V4887" s="1">
        <v>217408.5</v>
      </c>
      <c r="W4887" s="4">
        <f t="shared" si="539"/>
        <v>2143087.3310957672</v>
      </c>
      <c r="X4887" s="1" t="s">
        <v>28</v>
      </c>
      <c r="Y4887" s="1" t="s">
        <v>29</v>
      </c>
      <c r="Z4887" s="8">
        <v>50349</v>
      </c>
      <c r="AA4887" s="8" t="str">
        <f>TEXT(Table2[[#This Row],[Application_Date]],"yyy")</f>
        <v>2037</v>
      </c>
      <c r="AB4887" s="8" t="str">
        <f>TEXT(Table2[[#This Row],[Application_Date]],"mmmm")</f>
        <v>November</v>
      </c>
      <c r="AC4887" s="1" t="s">
        <v>52</v>
      </c>
      <c r="AD4887" s="1" t="s">
        <v>30</v>
      </c>
      <c r="AE4887" s="1" t="s">
        <v>66</v>
      </c>
    </row>
    <row r="4888" spans="1:31" x14ac:dyDescent="0.25">
      <c r="A4888" s="1" t="s">
        <v>9916</v>
      </c>
      <c r="B4888" s="1" t="str">
        <f>IF(COUNTIF($A$2:A4888,A4888)&gt;1,"Duplicate","Unique")</f>
        <v>Unique</v>
      </c>
      <c r="C4888" s="1" t="s">
        <v>9917</v>
      </c>
      <c r="D4888" s="1" t="s">
        <v>226</v>
      </c>
      <c r="E4888" s="1" t="str">
        <f t="shared" si="533"/>
        <v>Submitted</v>
      </c>
      <c r="F4888" s="1" t="s">
        <v>47</v>
      </c>
      <c r="G4888" s="1">
        <v>60</v>
      </c>
      <c r="H4888" s="1" t="s">
        <v>24</v>
      </c>
      <c r="I4888" s="1" t="s">
        <v>48</v>
      </c>
      <c r="J4888" s="1" t="s">
        <v>26</v>
      </c>
      <c r="K4888" s="4">
        <v>1397908</v>
      </c>
      <c r="L4888" s="4" t="str">
        <f t="shared" si="534"/>
        <v>Submitted</v>
      </c>
      <c r="M4888" s="1">
        <v>563</v>
      </c>
      <c r="N4888" s="1" t="str">
        <f t="shared" si="535"/>
        <v>High_risk</v>
      </c>
      <c r="O4888" s="1" t="str">
        <f t="shared" si="536"/>
        <v>Excellent</v>
      </c>
      <c r="P4888" s="1" t="str">
        <f t="shared" si="537"/>
        <v>Submitted</v>
      </c>
      <c r="Q4888" s="1" t="str">
        <f t="shared" si="538"/>
        <v>Valid</v>
      </c>
      <c r="R4888" s="1" t="s">
        <v>70</v>
      </c>
      <c r="S4888" s="4">
        <v>1831931</v>
      </c>
      <c r="T4888" s="1">
        <v>8.49</v>
      </c>
      <c r="U4888" s="1">
        <v>120</v>
      </c>
      <c r="V4888" s="1">
        <v>15266.09</v>
      </c>
      <c r="W4888" s="4">
        <f t="shared" si="539"/>
        <v>1296091.1825000001</v>
      </c>
      <c r="X4888" s="1" t="s">
        <v>95</v>
      </c>
      <c r="Y4888" s="1" t="s">
        <v>96</v>
      </c>
      <c r="Z4888" s="8">
        <v>50350</v>
      </c>
      <c r="AA4888" s="8" t="str">
        <f>TEXT(Table2[[#This Row],[Application_Date]],"yyy")</f>
        <v>2037</v>
      </c>
      <c r="AB4888" s="8" t="str">
        <f>TEXT(Table2[[#This Row],[Application_Date]],"mmmm")</f>
        <v>November</v>
      </c>
      <c r="AC4888" s="1" t="s">
        <v>61</v>
      </c>
      <c r="AD4888" s="1" t="s">
        <v>30</v>
      </c>
      <c r="AE4888" s="1" t="s">
        <v>43</v>
      </c>
    </row>
    <row r="4889" spans="1:31" x14ac:dyDescent="0.25">
      <c r="A4889" s="1" t="s">
        <v>9918</v>
      </c>
      <c r="B4889" s="1" t="str">
        <f>IF(COUNTIF($A$2:A4889,A4889)&gt;1,"Duplicate","Unique")</f>
        <v>Unique</v>
      </c>
      <c r="C4889" s="1" t="s">
        <v>9919</v>
      </c>
      <c r="D4889" s="1" t="s">
        <v>148</v>
      </c>
      <c r="E4889" s="1" t="str">
        <f t="shared" si="533"/>
        <v>Submitted</v>
      </c>
      <c r="F4889" s="1" t="s">
        <v>47</v>
      </c>
      <c r="G4889" s="1">
        <v>36</v>
      </c>
      <c r="H4889" s="1" t="s">
        <v>36</v>
      </c>
      <c r="I4889" s="1" t="s">
        <v>48</v>
      </c>
      <c r="J4889" s="1" t="s">
        <v>26</v>
      </c>
      <c r="K4889" s="4">
        <v>498563</v>
      </c>
      <c r="L4889" s="4" t="str">
        <f t="shared" si="534"/>
        <v>Submitted</v>
      </c>
      <c r="M4889" s="1">
        <v>870</v>
      </c>
      <c r="N4889" s="1" t="str">
        <f t="shared" si="535"/>
        <v>medium_risk</v>
      </c>
      <c r="O4889" s="1" t="str">
        <f t="shared" si="536"/>
        <v>Excellent</v>
      </c>
      <c r="P4889" s="1" t="str">
        <f t="shared" si="537"/>
        <v>Submitted</v>
      </c>
      <c r="Q4889" s="1" t="str">
        <f t="shared" si="538"/>
        <v>Valid</v>
      </c>
      <c r="R4889" s="1" t="s">
        <v>70</v>
      </c>
      <c r="S4889" s="4">
        <v>2103100</v>
      </c>
      <c r="T4889" s="1">
        <v>9.19</v>
      </c>
      <c r="U4889" s="1">
        <v>24</v>
      </c>
      <c r="V4889" s="1">
        <v>87629.17</v>
      </c>
      <c r="W4889" s="4">
        <f t="shared" si="539"/>
        <v>1610625.9896789792</v>
      </c>
      <c r="X4889" s="1" t="s">
        <v>105</v>
      </c>
      <c r="Y4889" s="1" t="s">
        <v>106</v>
      </c>
      <c r="Z4889" s="8">
        <v>50351</v>
      </c>
      <c r="AA4889" s="8" t="str">
        <f>TEXT(Table2[[#This Row],[Application_Date]],"yyy")</f>
        <v>2037</v>
      </c>
      <c r="AB4889" s="8" t="str">
        <f>TEXT(Table2[[#This Row],[Application_Date]],"mmmm")</f>
        <v>November</v>
      </c>
      <c r="AC4889" s="1" t="s">
        <v>41</v>
      </c>
      <c r="AD4889" s="1" t="s">
        <v>42</v>
      </c>
      <c r="AE4889" s="1" t="s">
        <v>31</v>
      </c>
    </row>
    <row r="4890" spans="1:31" x14ac:dyDescent="0.25">
      <c r="A4890" s="1" t="s">
        <v>9920</v>
      </c>
      <c r="B4890" s="1" t="str">
        <f>IF(COUNTIF($A$2:A4890,A4890)&gt;1,"Duplicate","Unique")</f>
        <v>Unique</v>
      </c>
      <c r="C4890" s="1" t="s">
        <v>9921</v>
      </c>
      <c r="D4890" s="1" t="s">
        <v>196</v>
      </c>
      <c r="E4890" s="1" t="str">
        <f t="shared" si="533"/>
        <v>Submitted</v>
      </c>
      <c r="F4890" s="1" t="s">
        <v>47</v>
      </c>
      <c r="G4890" s="1">
        <v>60</v>
      </c>
      <c r="H4890" s="1" t="s">
        <v>24</v>
      </c>
      <c r="I4890" s="1" t="s">
        <v>25</v>
      </c>
      <c r="J4890" s="1" t="s">
        <v>37</v>
      </c>
      <c r="K4890" s="4">
        <v>1827138</v>
      </c>
      <c r="L4890" s="4" t="str">
        <f t="shared" si="534"/>
        <v>Submitted</v>
      </c>
      <c r="M4890" s="1">
        <v>357</v>
      </c>
      <c r="N4890" s="1" t="str">
        <f t="shared" si="535"/>
        <v>High_risk</v>
      </c>
      <c r="O4890" s="1" t="str">
        <f t="shared" si="536"/>
        <v>Excellent</v>
      </c>
      <c r="P4890" s="1" t="str">
        <f t="shared" si="537"/>
        <v>Submitted</v>
      </c>
      <c r="Q4890" s="1" t="str">
        <f t="shared" si="538"/>
        <v>Valid</v>
      </c>
      <c r="R4890" s="1" t="s">
        <v>27</v>
      </c>
      <c r="S4890" s="4">
        <v>3741029</v>
      </c>
      <c r="T4890" s="1">
        <v>17.13</v>
      </c>
      <c r="U4890" s="1">
        <v>60</v>
      </c>
      <c r="V4890" s="1">
        <v>62350.48</v>
      </c>
      <c r="W4890" s="4">
        <f t="shared" si="539"/>
        <v>5340318.8975</v>
      </c>
      <c r="X4890" s="1" t="s">
        <v>39</v>
      </c>
      <c r="Y4890" s="1" t="s">
        <v>40</v>
      </c>
      <c r="Z4890" s="8">
        <v>50352</v>
      </c>
      <c r="AA4890" s="8" t="str">
        <f>TEXT(Table2[[#This Row],[Application_Date]],"yyy")</f>
        <v>2037</v>
      </c>
      <c r="AB4890" s="8" t="str">
        <f>TEXT(Table2[[#This Row],[Application_Date]],"mmmm")</f>
        <v>November</v>
      </c>
      <c r="AC4890" s="1" t="s">
        <v>41</v>
      </c>
      <c r="AD4890" s="1" t="s">
        <v>30</v>
      </c>
      <c r="AE4890" s="1" t="s">
        <v>31</v>
      </c>
    </row>
    <row r="4891" spans="1:31" x14ac:dyDescent="0.25">
      <c r="A4891" s="1" t="s">
        <v>9922</v>
      </c>
      <c r="B4891" s="1" t="str">
        <f>IF(COUNTIF($A$2:A4891,A4891)&gt;1,"Duplicate","Unique")</f>
        <v>Unique</v>
      </c>
      <c r="C4891" s="1" t="s">
        <v>9923</v>
      </c>
      <c r="D4891" s="1" t="s">
        <v>151</v>
      </c>
      <c r="E4891" s="1" t="str">
        <f t="shared" si="533"/>
        <v>Submitted</v>
      </c>
      <c r="F4891" s="1" t="s">
        <v>47</v>
      </c>
      <c r="G4891" s="1">
        <v>38</v>
      </c>
      <c r="H4891" s="1" t="s">
        <v>24</v>
      </c>
      <c r="I4891" s="1" t="s">
        <v>48</v>
      </c>
      <c r="J4891" s="1" t="s">
        <v>49</v>
      </c>
      <c r="K4891" s="4">
        <v>2087621</v>
      </c>
      <c r="L4891" s="4" t="str">
        <f t="shared" si="534"/>
        <v>Submitted</v>
      </c>
      <c r="M4891" s="1">
        <v>590</v>
      </c>
      <c r="N4891" s="1" t="str">
        <f t="shared" si="535"/>
        <v>High_risk</v>
      </c>
      <c r="O4891" s="1" t="str">
        <f t="shared" si="536"/>
        <v>Excellent</v>
      </c>
      <c r="P4891" s="1" t="str">
        <f t="shared" si="537"/>
        <v>Submitted</v>
      </c>
      <c r="Q4891" s="1" t="str">
        <f t="shared" si="538"/>
        <v>Valid</v>
      </c>
      <c r="R4891" s="1" t="s">
        <v>27</v>
      </c>
      <c r="S4891" s="4">
        <v>1645737</v>
      </c>
      <c r="T4891" s="1">
        <v>11.14</v>
      </c>
      <c r="U4891" s="1">
        <v>12</v>
      </c>
      <c r="V4891" s="1">
        <v>137144.75</v>
      </c>
      <c r="W4891" s="4">
        <f t="shared" si="539"/>
        <v>1528370.6688096072</v>
      </c>
      <c r="X4891" s="1" t="s">
        <v>50</v>
      </c>
      <c r="Y4891" s="1" t="s">
        <v>51</v>
      </c>
      <c r="Z4891" s="8">
        <v>50353</v>
      </c>
      <c r="AA4891" s="8" t="str">
        <f>TEXT(Table2[[#This Row],[Application_Date]],"yyy")</f>
        <v>2037</v>
      </c>
      <c r="AB4891" s="8" t="str">
        <f>TEXT(Table2[[#This Row],[Application_Date]],"mmmm")</f>
        <v>November</v>
      </c>
      <c r="AC4891" s="1" t="s">
        <v>61</v>
      </c>
      <c r="AD4891" s="1" t="s">
        <v>42</v>
      </c>
      <c r="AE4891" s="1" t="s">
        <v>43</v>
      </c>
    </row>
    <row r="4892" spans="1:31" x14ac:dyDescent="0.25">
      <c r="A4892" s="1" t="s">
        <v>9924</v>
      </c>
      <c r="B4892" s="1" t="str">
        <f>IF(COUNTIF($A$2:A4892,A4892)&gt;1,"Duplicate","Unique")</f>
        <v>Unique</v>
      </c>
      <c r="C4892" s="1" t="s">
        <v>9925</v>
      </c>
      <c r="D4892" s="1" t="s">
        <v>75</v>
      </c>
      <c r="E4892" s="1" t="str">
        <f t="shared" si="533"/>
        <v>Submitted</v>
      </c>
      <c r="F4892" s="1" t="s">
        <v>35</v>
      </c>
      <c r="G4892" s="1">
        <v>30</v>
      </c>
      <c r="H4892" s="1" t="s">
        <v>24</v>
      </c>
      <c r="I4892" s="1" t="s">
        <v>25</v>
      </c>
      <c r="J4892" s="1" t="s">
        <v>49</v>
      </c>
      <c r="K4892" s="4">
        <v>1495681</v>
      </c>
      <c r="L4892" s="4" t="str">
        <f t="shared" si="534"/>
        <v>Submitted</v>
      </c>
      <c r="M4892" s="1">
        <v>605</v>
      </c>
      <c r="N4892" s="1" t="str">
        <f t="shared" si="535"/>
        <v>low_risk</v>
      </c>
      <c r="O4892" s="1" t="str">
        <f t="shared" si="536"/>
        <v>Excellent</v>
      </c>
      <c r="P4892" s="1" t="str">
        <f t="shared" si="537"/>
        <v>Submitted</v>
      </c>
      <c r="Q4892" s="1" t="str">
        <f t="shared" si="538"/>
        <v>Valid</v>
      </c>
      <c r="R4892" s="1" t="s">
        <v>38</v>
      </c>
      <c r="S4892" s="4">
        <v>3830799</v>
      </c>
      <c r="T4892" s="1">
        <v>17.64</v>
      </c>
      <c r="U4892" s="1">
        <v>180</v>
      </c>
      <c r="V4892" s="1">
        <v>21282.22</v>
      </c>
      <c r="W4892" s="4">
        <f t="shared" si="539"/>
        <v>5631274.5300000003</v>
      </c>
      <c r="X4892" s="1" t="s">
        <v>28</v>
      </c>
      <c r="Y4892" s="1" t="s">
        <v>29</v>
      </c>
      <c r="Z4892" s="8">
        <v>50354</v>
      </c>
      <c r="AA4892" s="8" t="str">
        <f>TEXT(Table2[[#This Row],[Application_Date]],"yyy")</f>
        <v>2037</v>
      </c>
      <c r="AB4892" s="8" t="str">
        <f>TEXT(Table2[[#This Row],[Application_Date]],"mmmm")</f>
        <v>November</v>
      </c>
      <c r="AC4892" s="1" t="s">
        <v>61</v>
      </c>
      <c r="AD4892" s="1" t="s">
        <v>30</v>
      </c>
      <c r="AE4892" s="1" t="s">
        <v>62</v>
      </c>
    </row>
    <row r="4893" spans="1:31" x14ac:dyDescent="0.25">
      <c r="A4893" s="1" t="s">
        <v>9926</v>
      </c>
      <c r="B4893" s="1" t="str">
        <f>IF(COUNTIF($A$2:A4893,A4893)&gt;1,"Duplicate","Unique")</f>
        <v>Unique</v>
      </c>
      <c r="C4893" s="1" t="s">
        <v>9927</v>
      </c>
      <c r="D4893" s="1" t="s">
        <v>766</v>
      </c>
      <c r="E4893" s="1" t="str">
        <f t="shared" si="533"/>
        <v>Submitted</v>
      </c>
      <c r="F4893" s="1" t="s">
        <v>35</v>
      </c>
      <c r="G4893" s="1">
        <v>55</v>
      </c>
      <c r="H4893" s="1" t="s">
        <v>24</v>
      </c>
      <c r="I4893" s="1" t="s">
        <v>25</v>
      </c>
      <c r="J4893" s="1" t="s">
        <v>37</v>
      </c>
      <c r="K4893" s="4">
        <v>398247</v>
      </c>
      <c r="L4893" s="4" t="str">
        <f t="shared" si="534"/>
        <v>Submitted</v>
      </c>
      <c r="M4893" s="1">
        <v>896</v>
      </c>
      <c r="N4893" s="1" t="str">
        <f t="shared" si="535"/>
        <v>medium_risk</v>
      </c>
      <c r="O4893" s="1" t="str">
        <f t="shared" si="536"/>
        <v>Excellent</v>
      </c>
      <c r="P4893" s="1" t="str">
        <f t="shared" si="537"/>
        <v>Submitted</v>
      </c>
      <c r="Q4893" s="1" t="str">
        <f t="shared" si="538"/>
        <v>Valid</v>
      </c>
      <c r="R4893" s="1" t="s">
        <v>70</v>
      </c>
      <c r="S4893" s="4">
        <v>1664532</v>
      </c>
      <c r="T4893" s="1">
        <v>16.3</v>
      </c>
      <c r="U4893" s="1">
        <v>36</v>
      </c>
      <c r="V4893" s="1">
        <v>46237</v>
      </c>
      <c r="W4893" s="4">
        <f t="shared" si="539"/>
        <v>2260989.3000000869</v>
      </c>
      <c r="X4893" s="1" t="s">
        <v>50</v>
      </c>
      <c r="Y4893" s="1" t="s">
        <v>51</v>
      </c>
      <c r="Z4893" s="8">
        <v>50355</v>
      </c>
      <c r="AA4893" s="8" t="str">
        <f>TEXT(Table2[[#This Row],[Application_Date]],"yyy")</f>
        <v>2037</v>
      </c>
      <c r="AB4893" s="8" t="str">
        <f>TEXT(Table2[[#This Row],[Application_Date]],"mmmm")</f>
        <v>November</v>
      </c>
      <c r="AC4893" s="1" t="s">
        <v>52</v>
      </c>
      <c r="AD4893" s="1" t="s">
        <v>42</v>
      </c>
      <c r="AE4893" s="1" t="s">
        <v>43</v>
      </c>
    </row>
    <row r="4894" spans="1:31" x14ac:dyDescent="0.25">
      <c r="A4894" s="1" t="s">
        <v>9928</v>
      </c>
      <c r="B4894" s="1" t="str">
        <f>IF(COUNTIF($A$2:A4894,A4894)&gt;1,"Duplicate","Unique")</f>
        <v>Unique</v>
      </c>
      <c r="C4894" s="1" t="s">
        <v>9929</v>
      </c>
      <c r="D4894" s="1" t="s">
        <v>121</v>
      </c>
      <c r="E4894" s="1" t="str">
        <f t="shared" si="533"/>
        <v>Submitted</v>
      </c>
      <c r="F4894" s="1" t="s">
        <v>35</v>
      </c>
      <c r="G4894" s="1">
        <v>58</v>
      </c>
      <c r="H4894" s="1" t="s">
        <v>24</v>
      </c>
      <c r="I4894" s="1" t="s">
        <v>48</v>
      </c>
      <c r="J4894" s="1" t="s">
        <v>26</v>
      </c>
      <c r="K4894" s="4">
        <v>2452465</v>
      </c>
      <c r="L4894" s="4" t="str">
        <f t="shared" si="534"/>
        <v>Submitted</v>
      </c>
      <c r="M4894" s="1">
        <v>779</v>
      </c>
      <c r="N4894" s="1" t="str">
        <f t="shared" si="535"/>
        <v>medium_risk</v>
      </c>
      <c r="O4894" s="1" t="str">
        <f t="shared" si="536"/>
        <v>Excellent</v>
      </c>
      <c r="P4894" s="1" t="str">
        <f t="shared" si="537"/>
        <v>Submitted</v>
      </c>
      <c r="Q4894" s="1" t="str">
        <f t="shared" si="538"/>
        <v>Valid</v>
      </c>
      <c r="R4894" s="1" t="s">
        <v>38</v>
      </c>
      <c r="S4894" s="4">
        <v>4029134</v>
      </c>
      <c r="T4894" s="1">
        <v>9.48</v>
      </c>
      <c r="U4894" s="1">
        <v>36</v>
      </c>
      <c r="V4894" s="1">
        <v>111920.39</v>
      </c>
      <c r="W4894" s="4">
        <f t="shared" si="539"/>
        <v>3183015.8625126369</v>
      </c>
      <c r="X4894" s="1" t="s">
        <v>105</v>
      </c>
      <c r="Y4894" s="1" t="s">
        <v>106</v>
      </c>
      <c r="Z4894" s="8">
        <v>50356</v>
      </c>
      <c r="AA4894" s="8" t="str">
        <f>TEXT(Table2[[#This Row],[Application_Date]],"yyy")</f>
        <v>2037</v>
      </c>
      <c r="AB4894" s="8" t="str">
        <f>TEXT(Table2[[#This Row],[Application_Date]],"mmmm")</f>
        <v>November</v>
      </c>
      <c r="AC4894" s="1" t="s">
        <v>61</v>
      </c>
      <c r="AD4894" s="1" t="s">
        <v>42</v>
      </c>
      <c r="AE4894" s="1" t="s">
        <v>43</v>
      </c>
    </row>
    <row r="4895" spans="1:31" x14ac:dyDescent="0.25">
      <c r="A4895" s="1" t="s">
        <v>9930</v>
      </c>
      <c r="B4895" s="1" t="str">
        <f>IF(COUNTIF($A$2:A4895,A4895)&gt;1,"Duplicate","Unique")</f>
        <v>Unique</v>
      </c>
      <c r="C4895" s="1" t="s">
        <v>9931</v>
      </c>
      <c r="D4895" s="1" t="s">
        <v>366</v>
      </c>
      <c r="E4895" s="1" t="str">
        <f t="shared" si="533"/>
        <v>Submitted</v>
      </c>
      <c r="F4895" s="1" t="s">
        <v>35</v>
      </c>
      <c r="G4895" s="1">
        <v>39</v>
      </c>
      <c r="H4895" s="1" t="s">
        <v>24</v>
      </c>
      <c r="I4895" s="1" t="s">
        <v>48</v>
      </c>
      <c r="J4895" s="1" t="s">
        <v>70</v>
      </c>
      <c r="K4895" s="4">
        <v>1462467</v>
      </c>
      <c r="L4895" s="4" t="str">
        <f t="shared" si="534"/>
        <v>Submitted</v>
      </c>
      <c r="M4895" s="1">
        <v>702</v>
      </c>
      <c r="N4895" s="1" t="str">
        <f t="shared" si="535"/>
        <v>low_risk</v>
      </c>
      <c r="O4895" s="1" t="str">
        <f t="shared" si="536"/>
        <v>Excellent</v>
      </c>
      <c r="P4895" s="1" t="str">
        <f t="shared" si="537"/>
        <v>Submitted</v>
      </c>
      <c r="Q4895" s="1" t="str">
        <f t="shared" si="538"/>
        <v>Valid</v>
      </c>
      <c r="R4895" s="1" t="s">
        <v>6</v>
      </c>
      <c r="S4895" s="4">
        <v>1749168</v>
      </c>
      <c r="T4895" s="1">
        <v>15.3</v>
      </c>
      <c r="U4895" s="1">
        <v>36</v>
      </c>
      <c r="V4895" s="1">
        <v>48588</v>
      </c>
      <c r="W4895" s="4">
        <f t="shared" si="539"/>
        <v>2230189.2000003145</v>
      </c>
      <c r="X4895" s="1" t="s">
        <v>28</v>
      </c>
      <c r="Y4895" s="1" t="s">
        <v>29</v>
      </c>
      <c r="Z4895" s="8">
        <v>50357</v>
      </c>
      <c r="AA4895" s="8" t="str">
        <f>TEXT(Table2[[#This Row],[Application_Date]],"yyy")</f>
        <v>2037</v>
      </c>
      <c r="AB4895" s="8" t="str">
        <f>TEXT(Table2[[#This Row],[Application_Date]],"mmmm")</f>
        <v>November</v>
      </c>
      <c r="AC4895" s="1" t="s">
        <v>61</v>
      </c>
      <c r="AD4895" s="1" t="s">
        <v>30</v>
      </c>
      <c r="AE4895" s="1" t="s">
        <v>43</v>
      </c>
    </row>
    <row r="4896" spans="1:31" x14ac:dyDescent="0.25">
      <c r="A4896" s="1" t="s">
        <v>9932</v>
      </c>
      <c r="B4896" s="1" t="str">
        <f>IF(COUNTIF($A$2:A4896,A4896)&gt;1,"Duplicate","Unique")</f>
        <v>Unique</v>
      </c>
      <c r="C4896" s="1" t="s">
        <v>9933</v>
      </c>
      <c r="D4896" s="1" t="s">
        <v>284</v>
      </c>
      <c r="E4896" s="1" t="str">
        <f t="shared" si="533"/>
        <v>Submitted</v>
      </c>
      <c r="F4896" s="1" t="s">
        <v>47</v>
      </c>
      <c r="G4896" s="1">
        <v>54</v>
      </c>
      <c r="H4896" s="1" t="s">
        <v>36</v>
      </c>
      <c r="I4896" s="1" t="s">
        <v>25</v>
      </c>
      <c r="J4896" s="1" t="s">
        <v>49</v>
      </c>
      <c r="K4896" s="4">
        <v>1058937</v>
      </c>
      <c r="L4896" s="4" t="str">
        <f t="shared" si="534"/>
        <v>Submitted</v>
      </c>
      <c r="M4896" s="1">
        <v>573</v>
      </c>
      <c r="N4896" s="1" t="str">
        <f t="shared" si="535"/>
        <v>High_risk</v>
      </c>
      <c r="O4896" s="1" t="str">
        <f t="shared" si="536"/>
        <v>Excellent</v>
      </c>
      <c r="P4896" s="1" t="str">
        <f t="shared" si="537"/>
        <v>Submitted</v>
      </c>
      <c r="Q4896" s="1" t="str">
        <f t="shared" si="538"/>
        <v>Valid</v>
      </c>
      <c r="R4896" s="1" t="s">
        <v>6</v>
      </c>
      <c r="S4896" s="4">
        <v>254162</v>
      </c>
      <c r="T4896" s="1">
        <v>10.46</v>
      </c>
      <c r="U4896" s="1">
        <v>180</v>
      </c>
      <c r="V4896" s="1">
        <v>1412.01</v>
      </c>
      <c r="W4896" s="4">
        <f t="shared" si="539"/>
        <v>221544.54333333333</v>
      </c>
      <c r="X4896" s="1" t="s">
        <v>95</v>
      </c>
      <c r="Y4896" s="1" t="s">
        <v>96</v>
      </c>
      <c r="Z4896" s="8">
        <v>50358</v>
      </c>
      <c r="AA4896" s="8" t="str">
        <f>TEXT(Table2[[#This Row],[Application_Date]],"yyy")</f>
        <v>2037</v>
      </c>
      <c r="AB4896" s="8" t="str">
        <f>TEXT(Table2[[#This Row],[Application_Date]],"mmmm")</f>
        <v>November</v>
      </c>
      <c r="AC4896" s="1" t="s">
        <v>61</v>
      </c>
      <c r="AD4896" s="1" t="s">
        <v>42</v>
      </c>
      <c r="AE4896" s="1" t="s">
        <v>43</v>
      </c>
    </row>
    <row r="4897" spans="1:31" x14ac:dyDescent="0.25">
      <c r="A4897" s="1" t="s">
        <v>9934</v>
      </c>
      <c r="B4897" s="1" t="str">
        <f>IF(COUNTIF($A$2:A4897,A4897)&gt;1,"Duplicate","Unique")</f>
        <v>Unique</v>
      </c>
      <c r="C4897" s="1" t="s">
        <v>9935</v>
      </c>
      <c r="D4897" s="1" t="s">
        <v>34</v>
      </c>
      <c r="E4897" s="1" t="str">
        <f t="shared" si="533"/>
        <v>Submitted</v>
      </c>
      <c r="F4897" s="1" t="s">
        <v>35</v>
      </c>
      <c r="G4897" s="1">
        <v>45</v>
      </c>
      <c r="H4897" s="1" t="s">
        <v>36</v>
      </c>
      <c r="I4897" s="1" t="s">
        <v>48</v>
      </c>
      <c r="J4897" s="1" t="s">
        <v>37</v>
      </c>
      <c r="K4897" s="4">
        <v>1178612</v>
      </c>
      <c r="L4897" s="4" t="str">
        <f t="shared" si="534"/>
        <v>Submitted</v>
      </c>
      <c r="M4897" s="1">
        <v>875</v>
      </c>
      <c r="N4897" s="1" t="str">
        <f t="shared" si="535"/>
        <v>medium_risk</v>
      </c>
      <c r="O4897" s="1" t="str">
        <f t="shared" si="536"/>
        <v>Excellent</v>
      </c>
      <c r="P4897" s="1" t="str">
        <f t="shared" si="537"/>
        <v>Submitted</v>
      </c>
      <c r="Q4897" s="1" t="str">
        <f t="shared" si="538"/>
        <v>Valid</v>
      </c>
      <c r="R4897" s="1" t="s">
        <v>27</v>
      </c>
      <c r="S4897" s="4">
        <v>3286261</v>
      </c>
      <c r="T4897" s="1">
        <v>11.08</v>
      </c>
      <c r="U4897" s="1">
        <v>180</v>
      </c>
      <c r="V4897" s="1">
        <v>18257.009999999998</v>
      </c>
      <c r="W4897" s="4">
        <f t="shared" si="539"/>
        <v>3034314.3233333332</v>
      </c>
      <c r="X4897" s="1" t="s">
        <v>85</v>
      </c>
      <c r="Y4897" s="1" t="s">
        <v>86</v>
      </c>
      <c r="Z4897" s="8">
        <v>50359</v>
      </c>
      <c r="AA4897" s="8" t="str">
        <f>TEXT(Table2[[#This Row],[Application_Date]],"yyy")</f>
        <v>2037</v>
      </c>
      <c r="AB4897" s="8" t="str">
        <f>TEXT(Table2[[#This Row],[Application_Date]],"mmmm")</f>
        <v>November</v>
      </c>
      <c r="AC4897" s="1" t="s">
        <v>61</v>
      </c>
      <c r="AD4897" s="1" t="s">
        <v>42</v>
      </c>
      <c r="AE4897" s="1" t="s">
        <v>66</v>
      </c>
    </row>
    <row r="4898" spans="1:31" x14ac:dyDescent="0.25">
      <c r="A4898" s="1" t="s">
        <v>9936</v>
      </c>
      <c r="B4898" s="1" t="str">
        <f>IF(COUNTIF($A$2:A4898,A4898)&gt;1,"Duplicate","Unique")</f>
        <v>Unique</v>
      </c>
      <c r="C4898" s="1" t="s">
        <v>9937</v>
      </c>
      <c r="D4898" s="1" t="s">
        <v>226</v>
      </c>
      <c r="E4898" s="1" t="str">
        <f t="shared" si="533"/>
        <v>Submitted</v>
      </c>
      <c r="F4898" s="1" t="s">
        <v>35</v>
      </c>
      <c r="G4898" s="1">
        <v>23</v>
      </c>
      <c r="H4898" s="1" t="s">
        <v>24</v>
      </c>
      <c r="I4898" s="1" t="s">
        <v>48</v>
      </c>
      <c r="J4898" s="1" t="s">
        <v>70</v>
      </c>
      <c r="K4898" s="4">
        <v>1899709</v>
      </c>
      <c r="L4898" s="4" t="str">
        <f t="shared" si="534"/>
        <v>Submitted</v>
      </c>
      <c r="M4898" s="1">
        <v>389</v>
      </c>
      <c r="N4898" s="1" t="str">
        <f t="shared" si="535"/>
        <v>High_risk</v>
      </c>
      <c r="O4898" s="1" t="str">
        <f t="shared" si="536"/>
        <v>Excellent</v>
      </c>
      <c r="P4898" s="1" t="str">
        <f t="shared" si="537"/>
        <v>Submitted</v>
      </c>
      <c r="Q4898" s="1" t="str">
        <f t="shared" si="538"/>
        <v>Valid</v>
      </c>
      <c r="R4898" s="1" t="s">
        <v>70</v>
      </c>
      <c r="S4898" s="4">
        <v>2260669</v>
      </c>
      <c r="T4898" s="1">
        <v>17.25</v>
      </c>
      <c r="U4898" s="1">
        <v>24</v>
      </c>
      <c r="V4898" s="1">
        <v>94194.54</v>
      </c>
      <c r="W4898" s="4">
        <f t="shared" si="539"/>
        <v>3249711.6891794759</v>
      </c>
      <c r="X4898" s="1" t="s">
        <v>95</v>
      </c>
      <c r="Y4898" s="1" t="s">
        <v>96</v>
      </c>
      <c r="Z4898" s="8">
        <v>50360</v>
      </c>
      <c r="AA4898" s="8" t="str">
        <f>TEXT(Table2[[#This Row],[Application_Date]],"yyy")</f>
        <v>2037</v>
      </c>
      <c r="AB4898" s="8" t="str">
        <f>TEXT(Table2[[#This Row],[Application_Date]],"mmmm")</f>
        <v>November</v>
      </c>
      <c r="AC4898" s="1" t="s">
        <v>61</v>
      </c>
      <c r="AD4898" s="1" t="s">
        <v>42</v>
      </c>
      <c r="AE4898" s="1" t="s">
        <v>66</v>
      </c>
    </row>
    <row r="4899" spans="1:31" x14ac:dyDescent="0.25">
      <c r="A4899" s="1" t="s">
        <v>9938</v>
      </c>
      <c r="B4899" s="1" t="str">
        <f>IF(COUNTIF($A$2:A4899,A4899)&gt;1,"Duplicate","Unique")</f>
        <v>Unique</v>
      </c>
      <c r="C4899" s="1" t="s">
        <v>9939</v>
      </c>
      <c r="D4899" s="1" t="s">
        <v>180</v>
      </c>
      <c r="E4899" s="1" t="str">
        <f t="shared" si="533"/>
        <v>Submitted</v>
      </c>
      <c r="F4899" s="1" t="s">
        <v>35</v>
      </c>
      <c r="G4899" s="1">
        <v>29</v>
      </c>
      <c r="H4899" s="1" t="s">
        <v>36</v>
      </c>
      <c r="I4899" s="1" t="s">
        <v>48</v>
      </c>
      <c r="J4899" s="1" t="s">
        <v>26</v>
      </c>
      <c r="K4899" s="4">
        <v>1928239</v>
      </c>
      <c r="L4899" s="4" t="str">
        <f t="shared" si="534"/>
        <v>Submitted</v>
      </c>
      <c r="M4899" s="1">
        <v>375</v>
      </c>
      <c r="N4899" s="1" t="str">
        <f t="shared" si="535"/>
        <v>High_risk</v>
      </c>
      <c r="O4899" s="1" t="str">
        <f t="shared" si="536"/>
        <v>Excellent</v>
      </c>
      <c r="P4899" s="1" t="str">
        <f t="shared" si="537"/>
        <v>Submitted</v>
      </c>
      <c r="Q4899" s="1" t="str">
        <f t="shared" si="538"/>
        <v>Valid</v>
      </c>
      <c r="R4899" s="1" t="s">
        <v>27</v>
      </c>
      <c r="S4899" s="4">
        <v>4289730</v>
      </c>
      <c r="T4899" s="1">
        <v>15.94</v>
      </c>
      <c r="U4899" s="1">
        <v>12</v>
      </c>
      <c r="V4899" s="1">
        <v>357477.5</v>
      </c>
      <c r="W4899" s="4">
        <f t="shared" si="539"/>
        <v>5698415.8478935454</v>
      </c>
      <c r="X4899" s="1" t="s">
        <v>95</v>
      </c>
      <c r="Y4899" s="1" t="s">
        <v>96</v>
      </c>
      <c r="Z4899" s="8">
        <v>50361</v>
      </c>
      <c r="AA4899" s="8" t="str">
        <f>TEXT(Table2[[#This Row],[Application_Date]],"yyy")</f>
        <v>2037</v>
      </c>
      <c r="AB4899" s="8" t="str">
        <f>TEXT(Table2[[#This Row],[Application_Date]],"mmmm")</f>
        <v>November</v>
      </c>
      <c r="AC4899" s="1" t="s">
        <v>61</v>
      </c>
      <c r="AD4899" s="1" t="s">
        <v>42</v>
      </c>
      <c r="AE4899" s="1" t="s">
        <v>66</v>
      </c>
    </row>
    <row r="4900" spans="1:31" x14ac:dyDescent="0.25">
      <c r="A4900" s="1" t="s">
        <v>9940</v>
      </c>
      <c r="B4900" s="1" t="str">
        <f>IF(COUNTIF($A$2:A4900,A4900)&gt;1,"Duplicate","Unique")</f>
        <v>Unique</v>
      </c>
      <c r="C4900" s="1" t="s">
        <v>9941</v>
      </c>
      <c r="D4900" s="1" t="s">
        <v>99</v>
      </c>
      <c r="E4900" s="1" t="str">
        <f t="shared" si="533"/>
        <v>Submitted</v>
      </c>
      <c r="F4900" s="1" t="s">
        <v>47</v>
      </c>
      <c r="G4900" s="1">
        <v>43</v>
      </c>
      <c r="H4900" s="1" t="s">
        <v>24</v>
      </c>
      <c r="I4900" s="1" t="s">
        <v>48</v>
      </c>
      <c r="J4900" s="1" t="s">
        <v>37</v>
      </c>
      <c r="K4900" s="4">
        <v>2462296</v>
      </c>
      <c r="L4900" s="4" t="str">
        <f t="shared" si="534"/>
        <v>Submitted</v>
      </c>
      <c r="M4900" s="1">
        <v>308</v>
      </c>
      <c r="N4900" s="1" t="str">
        <f t="shared" si="535"/>
        <v>High_risk</v>
      </c>
      <c r="O4900" s="1" t="str">
        <f t="shared" si="536"/>
        <v>Excellent</v>
      </c>
      <c r="P4900" s="1" t="str">
        <f t="shared" si="537"/>
        <v>Submitted</v>
      </c>
      <c r="Q4900" s="1" t="str">
        <f t="shared" si="538"/>
        <v>Valid</v>
      </c>
      <c r="R4900" s="1" t="s">
        <v>6</v>
      </c>
      <c r="S4900" s="4">
        <v>862604</v>
      </c>
      <c r="T4900" s="1">
        <v>14.98</v>
      </c>
      <c r="U4900" s="1">
        <v>180</v>
      </c>
      <c r="V4900" s="1">
        <v>4792.24</v>
      </c>
      <c r="W4900" s="4">
        <f t="shared" si="539"/>
        <v>1076817.3266666667</v>
      </c>
      <c r="X4900" s="1" t="s">
        <v>95</v>
      </c>
      <c r="Y4900" s="1" t="s">
        <v>96</v>
      </c>
      <c r="Z4900" s="8">
        <v>50362</v>
      </c>
      <c r="AA4900" s="8" t="str">
        <f>TEXT(Table2[[#This Row],[Application_Date]],"yyy")</f>
        <v>2037</v>
      </c>
      <c r="AB4900" s="8" t="str">
        <f>TEXT(Table2[[#This Row],[Application_Date]],"mmmm")</f>
        <v>November</v>
      </c>
      <c r="AC4900" s="1" t="s">
        <v>41</v>
      </c>
      <c r="AD4900" s="1" t="s">
        <v>42</v>
      </c>
      <c r="AE4900" s="1" t="s">
        <v>66</v>
      </c>
    </row>
    <row r="4901" spans="1:31" x14ac:dyDescent="0.25">
      <c r="A4901" s="1" t="s">
        <v>9942</v>
      </c>
      <c r="B4901" s="1" t="str">
        <f>IF(COUNTIF($A$2:A4901,A4901)&gt;1,"Duplicate","Unique")</f>
        <v>Unique</v>
      </c>
      <c r="C4901" s="1" t="s">
        <v>9943</v>
      </c>
      <c r="D4901" s="1" t="s">
        <v>309</v>
      </c>
      <c r="E4901" s="1" t="str">
        <f t="shared" si="533"/>
        <v>Submitted</v>
      </c>
      <c r="F4901" s="1" t="s">
        <v>47</v>
      </c>
      <c r="G4901" s="1">
        <v>48</v>
      </c>
      <c r="H4901" s="1" t="s">
        <v>24</v>
      </c>
      <c r="I4901" s="1" t="s">
        <v>48</v>
      </c>
      <c r="J4901" s="1" t="s">
        <v>26</v>
      </c>
      <c r="K4901" s="4">
        <v>842409</v>
      </c>
      <c r="L4901" s="4" t="str">
        <f t="shared" si="534"/>
        <v>Submitted</v>
      </c>
      <c r="M4901" s="1">
        <v>461</v>
      </c>
      <c r="N4901" s="1" t="str">
        <f t="shared" si="535"/>
        <v>High_risk</v>
      </c>
      <c r="O4901" s="1" t="str">
        <f t="shared" si="536"/>
        <v>Excellent</v>
      </c>
      <c r="P4901" s="1" t="str">
        <f t="shared" si="537"/>
        <v>Submitted</v>
      </c>
      <c r="Q4901" s="1" t="str">
        <f t="shared" si="538"/>
        <v>Valid</v>
      </c>
      <c r="R4901" s="1" t="s">
        <v>27</v>
      </c>
      <c r="S4901" s="4">
        <v>4401774</v>
      </c>
      <c r="T4901" s="1">
        <v>17.39</v>
      </c>
      <c r="U4901" s="1">
        <v>12</v>
      </c>
      <c r="V4901" s="1">
        <v>366814.5</v>
      </c>
      <c r="W4901" s="4">
        <f t="shared" si="539"/>
        <v>6379041.0965754045</v>
      </c>
      <c r="X4901" s="1" t="s">
        <v>39</v>
      </c>
      <c r="Y4901" s="1" t="s">
        <v>40</v>
      </c>
      <c r="Z4901" s="8">
        <v>50363</v>
      </c>
      <c r="AA4901" s="8" t="str">
        <f>TEXT(Table2[[#This Row],[Application_Date]],"yyy")</f>
        <v>2037</v>
      </c>
      <c r="AB4901" s="8" t="str">
        <f>TEXT(Table2[[#This Row],[Application_Date]],"mmmm")</f>
        <v>November</v>
      </c>
      <c r="AC4901" s="1" t="s">
        <v>52</v>
      </c>
      <c r="AD4901" s="1" t="s">
        <v>30</v>
      </c>
      <c r="AE4901" s="1" t="s">
        <v>43</v>
      </c>
    </row>
    <row r="4902" spans="1:31" x14ac:dyDescent="0.25">
      <c r="A4902" s="1" t="s">
        <v>9944</v>
      </c>
      <c r="B4902" s="1" t="str">
        <f>IF(COUNTIF($A$2:A4902,A4902)&gt;1,"Duplicate","Unique")</f>
        <v>Unique</v>
      </c>
      <c r="C4902" s="1" t="s">
        <v>9945</v>
      </c>
      <c r="D4902" s="1" t="s">
        <v>454</v>
      </c>
      <c r="E4902" s="1" t="str">
        <f t="shared" si="533"/>
        <v>Submitted</v>
      </c>
      <c r="F4902" s="1" t="s">
        <v>35</v>
      </c>
      <c r="G4902" s="1">
        <v>19</v>
      </c>
      <c r="H4902" s="1" t="s">
        <v>36</v>
      </c>
      <c r="I4902" s="1" t="s">
        <v>25</v>
      </c>
      <c r="J4902" s="1" t="s">
        <v>70</v>
      </c>
      <c r="K4902" s="4">
        <v>445211</v>
      </c>
      <c r="L4902" s="4" t="str">
        <f t="shared" si="534"/>
        <v>Submitted</v>
      </c>
      <c r="M4902" s="1">
        <v>400</v>
      </c>
      <c r="N4902" s="1" t="str">
        <f t="shared" si="535"/>
        <v>High_risk</v>
      </c>
      <c r="O4902" s="1" t="str">
        <f t="shared" si="536"/>
        <v>Excellent</v>
      </c>
      <c r="P4902" s="1" t="str">
        <f t="shared" si="537"/>
        <v>Submitted</v>
      </c>
      <c r="Q4902" s="1" t="str">
        <f t="shared" si="538"/>
        <v>Valid</v>
      </c>
      <c r="R4902" s="1" t="s">
        <v>70</v>
      </c>
      <c r="S4902" s="4">
        <v>1938830</v>
      </c>
      <c r="T4902" s="1">
        <v>13.56</v>
      </c>
      <c r="U4902" s="1">
        <v>36</v>
      </c>
      <c r="V4902" s="1">
        <v>53856.39</v>
      </c>
      <c r="W4902" s="4">
        <f t="shared" si="539"/>
        <v>2190877.9000033038</v>
      </c>
      <c r="X4902" s="1" t="s">
        <v>28</v>
      </c>
      <c r="Y4902" s="1" t="s">
        <v>29</v>
      </c>
      <c r="Z4902" s="8">
        <v>50364</v>
      </c>
      <c r="AA4902" s="8" t="str">
        <f>TEXT(Table2[[#This Row],[Application_Date]],"yyy")</f>
        <v>2037</v>
      </c>
      <c r="AB4902" s="8" t="str">
        <f>TEXT(Table2[[#This Row],[Application_Date]],"mmmm")</f>
        <v>November</v>
      </c>
      <c r="AC4902" s="1" t="s">
        <v>61</v>
      </c>
      <c r="AD4902" s="1" t="s">
        <v>30</v>
      </c>
      <c r="AE4902" s="1" t="s">
        <v>31</v>
      </c>
    </row>
    <row r="4903" spans="1:31" x14ac:dyDescent="0.25">
      <c r="A4903" s="1" t="s">
        <v>9946</v>
      </c>
      <c r="B4903" s="1" t="str">
        <f>IF(COUNTIF($A$2:A4903,A4903)&gt;1,"Duplicate","Unique")</f>
        <v>Unique</v>
      </c>
      <c r="C4903" s="1" t="s">
        <v>9947</v>
      </c>
      <c r="D4903" s="1" t="s">
        <v>99</v>
      </c>
      <c r="E4903" s="1" t="str">
        <f t="shared" si="533"/>
        <v>Submitted</v>
      </c>
      <c r="F4903" s="1" t="s">
        <v>47</v>
      </c>
      <c r="G4903" s="1">
        <v>32</v>
      </c>
      <c r="H4903" s="1" t="s">
        <v>24</v>
      </c>
      <c r="I4903" s="1" t="s">
        <v>48</v>
      </c>
      <c r="J4903" s="1" t="s">
        <v>70</v>
      </c>
      <c r="K4903" s="4">
        <v>1594473</v>
      </c>
      <c r="L4903" s="4" t="str">
        <f t="shared" si="534"/>
        <v>Submitted</v>
      </c>
      <c r="M4903" s="1">
        <v>809</v>
      </c>
      <c r="N4903" s="1" t="str">
        <f t="shared" si="535"/>
        <v>medium_risk</v>
      </c>
      <c r="O4903" s="1" t="str">
        <f t="shared" si="536"/>
        <v>Excellent</v>
      </c>
      <c r="P4903" s="1" t="str">
        <f t="shared" si="537"/>
        <v>Submitted</v>
      </c>
      <c r="Q4903" s="1" t="str">
        <f t="shared" si="538"/>
        <v>Valid</v>
      </c>
      <c r="R4903" s="1" t="s">
        <v>82</v>
      </c>
      <c r="S4903" s="4">
        <v>2708378</v>
      </c>
      <c r="T4903" s="1">
        <v>9.49</v>
      </c>
      <c r="U4903" s="1">
        <v>60</v>
      </c>
      <c r="V4903" s="1">
        <v>45139.63</v>
      </c>
      <c r="W4903" s="4">
        <f t="shared" si="539"/>
        <v>2141875.6016666684</v>
      </c>
      <c r="X4903" s="1" t="s">
        <v>59</v>
      </c>
      <c r="Y4903" s="1" t="s">
        <v>60</v>
      </c>
      <c r="Z4903" s="8">
        <v>50365</v>
      </c>
      <c r="AA4903" s="8" t="str">
        <f>TEXT(Table2[[#This Row],[Application_Date]],"yyy")</f>
        <v>2037</v>
      </c>
      <c r="AB4903" s="8" t="str">
        <f>TEXT(Table2[[#This Row],[Application_Date]],"mmmm")</f>
        <v>November</v>
      </c>
      <c r="AC4903" s="1" t="s">
        <v>61</v>
      </c>
      <c r="AD4903" s="1" t="s">
        <v>42</v>
      </c>
      <c r="AE4903" s="1" t="s">
        <v>66</v>
      </c>
    </row>
    <row r="4904" spans="1:31" x14ac:dyDescent="0.25">
      <c r="A4904" s="1" t="s">
        <v>9948</v>
      </c>
      <c r="B4904" s="1" t="str">
        <f>IF(COUNTIF($A$2:A4904,A4904)&gt;1,"Duplicate","Unique")</f>
        <v>Unique</v>
      </c>
      <c r="C4904" s="1" t="s">
        <v>9949</v>
      </c>
      <c r="D4904" s="1" t="s">
        <v>366</v>
      </c>
      <c r="E4904" s="1" t="str">
        <f t="shared" si="533"/>
        <v>Submitted</v>
      </c>
      <c r="F4904" s="1" t="s">
        <v>47</v>
      </c>
      <c r="G4904" s="1">
        <v>37</v>
      </c>
      <c r="H4904" s="1" t="s">
        <v>24</v>
      </c>
      <c r="I4904" s="1" t="s">
        <v>48</v>
      </c>
      <c r="J4904" s="1" t="s">
        <v>49</v>
      </c>
      <c r="K4904" s="4">
        <v>1419611</v>
      </c>
      <c r="L4904" s="4" t="str">
        <f t="shared" si="534"/>
        <v>Submitted</v>
      </c>
      <c r="M4904" s="1">
        <v>328</v>
      </c>
      <c r="N4904" s="1" t="str">
        <f t="shared" si="535"/>
        <v>High_risk</v>
      </c>
      <c r="O4904" s="1" t="str">
        <f t="shared" si="536"/>
        <v>Excellent</v>
      </c>
      <c r="P4904" s="1" t="str">
        <f t="shared" si="537"/>
        <v>Submitted</v>
      </c>
      <c r="Q4904" s="1" t="str">
        <f t="shared" si="538"/>
        <v>Valid</v>
      </c>
      <c r="R4904" s="1" t="s">
        <v>6</v>
      </c>
      <c r="S4904" s="4">
        <v>2887341</v>
      </c>
      <c r="T4904" s="1">
        <v>8.36</v>
      </c>
      <c r="U4904" s="1">
        <v>60</v>
      </c>
      <c r="V4904" s="1">
        <v>48122.35</v>
      </c>
      <c r="W4904" s="4">
        <f t="shared" si="539"/>
        <v>2011514.2300000337</v>
      </c>
      <c r="X4904" s="1" t="s">
        <v>95</v>
      </c>
      <c r="Y4904" s="1" t="s">
        <v>96</v>
      </c>
      <c r="Z4904" s="8">
        <v>50366</v>
      </c>
      <c r="AA4904" s="8" t="str">
        <f>TEXT(Table2[[#This Row],[Application_Date]],"yyy")</f>
        <v>2037</v>
      </c>
      <c r="AB4904" s="8" t="str">
        <f>TEXT(Table2[[#This Row],[Application_Date]],"mmmm")</f>
        <v>November</v>
      </c>
      <c r="AC4904" s="1" t="s">
        <v>61</v>
      </c>
      <c r="AD4904" s="1" t="s">
        <v>42</v>
      </c>
      <c r="AE4904" s="1" t="s">
        <v>43</v>
      </c>
    </row>
    <row r="4905" spans="1:31" x14ac:dyDescent="0.25">
      <c r="A4905" s="1" t="s">
        <v>9950</v>
      </c>
      <c r="B4905" s="1" t="str">
        <f>IF(COUNTIF($A$2:A4905,A4905)&gt;1,"Duplicate","Unique")</f>
        <v>Unique</v>
      </c>
      <c r="C4905" s="1" t="s">
        <v>9951</v>
      </c>
      <c r="D4905" s="1" t="s">
        <v>1280</v>
      </c>
      <c r="E4905" s="1" t="str">
        <f t="shared" si="533"/>
        <v>Submitted</v>
      </c>
      <c r="F4905" s="1" t="s">
        <v>47</v>
      </c>
      <c r="G4905" s="1">
        <v>19</v>
      </c>
      <c r="H4905" s="1" t="s">
        <v>36</v>
      </c>
      <c r="I4905" s="1" t="s">
        <v>25</v>
      </c>
      <c r="J4905" s="1" t="s">
        <v>26</v>
      </c>
      <c r="K4905" s="4">
        <v>1891622</v>
      </c>
      <c r="L4905" s="4" t="str">
        <f t="shared" si="534"/>
        <v>Submitted</v>
      </c>
      <c r="M4905" s="1">
        <v>839</v>
      </c>
      <c r="N4905" s="1" t="str">
        <f t="shared" si="535"/>
        <v>medium_risk</v>
      </c>
      <c r="O4905" s="1" t="str">
        <f t="shared" si="536"/>
        <v>Excellent</v>
      </c>
      <c r="P4905" s="1" t="str">
        <f t="shared" si="537"/>
        <v>Submitted</v>
      </c>
      <c r="Q4905" s="1" t="str">
        <f t="shared" si="538"/>
        <v>Valid</v>
      </c>
      <c r="R4905" s="1" t="s">
        <v>70</v>
      </c>
      <c r="S4905" s="4">
        <v>2654041</v>
      </c>
      <c r="T4905" s="1">
        <v>13.91</v>
      </c>
      <c r="U4905" s="1">
        <v>24</v>
      </c>
      <c r="V4905" s="1">
        <v>110585.04</v>
      </c>
      <c r="W4905" s="4">
        <f t="shared" si="539"/>
        <v>3076475.8883534013</v>
      </c>
      <c r="X4905" s="1" t="s">
        <v>50</v>
      </c>
      <c r="Y4905" s="1" t="s">
        <v>51</v>
      </c>
      <c r="Z4905" s="8">
        <v>50367</v>
      </c>
      <c r="AA4905" s="8" t="str">
        <f>TEXT(Table2[[#This Row],[Application_Date]],"yyy")</f>
        <v>2037</v>
      </c>
      <c r="AB4905" s="8" t="str">
        <f>TEXT(Table2[[#This Row],[Application_Date]],"mmmm")</f>
        <v>November</v>
      </c>
      <c r="AC4905" s="1" t="s">
        <v>41</v>
      </c>
      <c r="AD4905" s="1" t="s">
        <v>42</v>
      </c>
      <c r="AE4905" s="1" t="s">
        <v>62</v>
      </c>
    </row>
    <row r="4906" spans="1:31" x14ac:dyDescent="0.25">
      <c r="A4906" s="1" t="s">
        <v>9952</v>
      </c>
      <c r="B4906" s="1" t="str">
        <f>IF(COUNTIF($A$2:A4906,A4906)&gt;1,"Duplicate","Unique")</f>
        <v>Unique</v>
      </c>
      <c r="C4906" s="1" t="s">
        <v>9953</v>
      </c>
      <c r="D4906" s="1" t="s">
        <v>78</v>
      </c>
      <c r="E4906" s="1" t="str">
        <f t="shared" si="533"/>
        <v>Submitted</v>
      </c>
      <c r="F4906" s="1" t="s">
        <v>47</v>
      </c>
      <c r="G4906" s="1">
        <v>49</v>
      </c>
      <c r="H4906" s="1" t="s">
        <v>24</v>
      </c>
      <c r="I4906" s="1" t="s">
        <v>48</v>
      </c>
      <c r="J4906" s="1" t="s">
        <v>26</v>
      </c>
      <c r="K4906" s="4">
        <v>2155375</v>
      </c>
      <c r="L4906" s="4" t="str">
        <f t="shared" si="534"/>
        <v>Submitted</v>
      </c>
      <c r="M4906" s="1">
        <v>774</v>
      </c>
      <c r="N4906" s="1" t="str">
        <f t="shared" si="535"/>
        <v>medium_risk</v>
      </c>
      <c r="O4906" s="1" t="str">
        <f t="shared" si="536"/>
        <v>Excellent</v>
      </c>
      <c r="P4906" s="1" t="str">
        <f t="shared" si="537"/>
        <v>Submitted</v>
      </c>
      <c r="Q4906" s="1" t="str">
        <f t="shared" si="538"/>
        <v>Valid</v>
      </c>
      <c r="R4906" s="1" t="s">
        <v>38</v>
      </c>
      <c r="S4906" s="4">
        <v>4450004</v>
      </c>
      <c r="T4906" s="1">
        <v>11.8</v>
      </c>
      <c r="U4906" s="1">
        <v>36</v>
      </c>
      <c r="V4906" s="1">
        <v>123611.22</v>
      </c>
      <c r="W4906" s="4">
        <f t="shared" si="539"/>
        <v>4375837.2667527292</v>
      </c>
      <c r="X4906" s="1" t="s">
        <v>28</v>
      </c>
      <c r="Y4906" s="1" t="s">
        <v>29</v>
      </c>
      <c r="Z4906" s="8">
        <v>50368</v>
      </c>
      <c r="AA4906" s="8" t="str">
        <f>TEXT(Table2[[#This Row],[Application_Date]],"yyy")</f>
        <v>2037</v>
      </c>
      <c r="AB4906" s="8" t="str">
        <f>TEXT(Table2[[#This Row],[Application_Date]],"mmmm")</f>
        <v>November</v>
      </c>
      <c r="AC4906" s="1" t="s">
        <v>61</v>
      </c>
      <c r="AD4906" s="1" t="s">
        <v>30</v>
      </c>
      <c r="AE4906" s="1" t="s">
        <v>31</v>
      </c>
    </row>
    <row r="4907" spans="1:31" x14ac:dyDescent="0.25">
      <c r="A4907" s="1" t="s">
        <v>9954</v>
      </c>
      <c r="B4907" s="1" t="str">
        <f>IF(COUNTIF($A$2:A4907,A4907)&gt;1,"Duplicate","Unique")</f>
        <v>Unique</v>
      </c>
      <c r="C4907" s="1" t="s">
        <v>9955</v>
      </c>
      <c r="D4907" s="1" t="s">
        <v>199</v>
      </c>
      <c r="E4907" s="1" t="str">
        <f t="shared" si="533"/>
        <v>Submitted</v>
      </c>
      <c r="F4907" s="1" t="s">
        <v>35</v>
      </c>
      <c r="G4907" s="1">
        <v>41</v>
      </c>
      <c r="H4907" s="1" t="s">
        <v>36</v>
      </c>
      <c r="I4907" s="1" t="s">
        <v>25</v>
      </c>
      <c r="J4907" s="1" t="s">
        <v>37</v>
      </c>
      <c r="K4907" s="4">
        <v>1311143</v>
      </c>
      <c r="L4907" s="4" t="str">
        <f t="shared" si="534"/>
        <v>Submitted</v>
      </c>
      <c r="M4907" s="1">
        <v>522</v>
      </c>
      <c r="N4907" s="1" t="str">
        <f t="shared" si="535"/>
        <v>High_risk</v>
      </c>
      <c r="O4907" s="1" t="str">
        <f t="shared" si="536"/>
        <v>Excellent</v>
      </c>
      <c r="P4907" s="1" t="str">
        <f t="shared" si="537"/>
        <v>Submitted</v>
      </c>
      <c r="Q4907" s="1" t="str">
        <f t="shared" si="538"/>
        <v>Valid</v>
      </c>
      <c r="R4907" s="1" t="s">
        <v>6</v>
      </c>
      <c r="S4907" s="4">
        <v>2084360</v>
      </c>
      <c r="T4907" s="1">
        <v>9.0500000000000007</v>
      </c>
      <c r="U4907" s="1">
        <v>120</v>
      </c>
      <c r="V4907" s="1">
        <v>17369.669999999998</v>
      </c>
      <c r="W4907" s="4">
        <f t="shared" si="539"/>
        <v>1571954.8333333335</v>
      </c>
      <c r="X4907" s="1" t="s">
        <v>59</v>
      </c>
      <c r="Y4907" s="1" t="s">
        <v>60</v>
      </c>
      <c r="Z4907" s="8">
        <v>50369</v>
      </c>
      <c r="AA4907" s="8" t="str">
        <f>TEXT(Table2[[#This Row],[Application_Date]],"yyy")</f>
        <v>2037</v>
      </c>
      <c r="AB4907" s="8" t="str">
        <f>TEXT(Table2[[#This Row],[Application_Date]],"mmmm")</f>
        <v>November</v>
      </c>
      <c r="AC4907" s="1" t="s">
        <v>61</v>
      </c>
      <c r="AD4907" s="1" t="s">
        <v>30</v>
      </c>
      <c r="AE4907" s="1" t="s">
        <v>66</v>
      </c>
    </row>
    <row r="4908" spans="1:31" x14ac:dyDescent="0.25">
      <c r="A4908" s="1" t="s">
        <v>9956</v>
      </c>
      <c r="B4908" s="1" t="str">
        <f>IF(COUNTIF($A$2:A4908,A4908)&gt;1,"Duplicate","Unique")</f>
        <v>Unique</v>
      </c>
      <c r="C4908" s="1" t="s">
        <v>9957</v>
      </c>
      <c r="D4908" s="1" t="s">
        <v>172</v>
      </c>
      <c r="E4908" s="1" t="str">
        <f t="shared" si="533"/>
        <v>Submitted</v>
      </c>
      <c r="F4908" s="1" t="s">
        <v>35</v>
      </c>
      <c r="G4908" s="1">
        <v>52</v>
      </c>
      <c r="H4908" s="1" t="s">
        <v>36</v>
      </c>
      <c r="I4908" s="1" t="s">
        <v>25</v>
      </c>
      <c r="J4908" s="1" t="s">
        <v>49</v>
      </c>
      <c r="K4908" s="4">
        <v>2013930</v>
      </c>
      <c r="L4908" s="4" t="str">
        <f t="shared" si="534"/>
        <v>Submitted</v>
      </c>
      <c r="M4908" s="1">
        <v>814</v>
      </c>
      <c r="N4908" s="1" t="str">
        <f t="shared" si="535"/>
        <v>medium_risk</v>
      </c>
      <c r="O4908" s="1" t="str">
        <f t="shared" si="536"/>
        <v>Excellent</v>
      </c>
      <c r="P4908" s="1" t="str">
        <f t="shared" si="537"/>
        <v>Submitted</v>
      </c>
      <c r="Q4908" s="1" t="str">
        <f t="shared" si="538"/>
        <v>Valid</v>
      </c>
      <c r="R4908" s="1" t="s">
        <v>38</v>
      </c>
      <c r="S4908" s="4">
        <v>1686472</v>
      </c>
      <c r="T4908" s="1">
        <v>18.13</v>
      </c>
      <c r="U4908" s="1">
        <v>24</v>
      </c>
      <c r="V4908" s="1">
        <v>70269.67</v>
      </c>
      <c r="W4908" s="4">
        <f t="shared" si="539"/>
        <v>2547978.1139798304</v>
      </c>
      <c r="X4908" s="1" t="s">
        <v>28</v>
      </c>
      <c r="Y4908" s="1" t="s">
        <v>29</v>
      </c>
      <c r="Z4908" s="8">
        <v>50370</v>
      </c>
      <c r="AA4908" s="8" t="str">
        <f>TEXT(Table2[[#This Row],[Application_Date]],"yyy")</f>
        <v>2037</v>
      </c>
      <c r="AB4908" s="8" t="str">
        <f>TEXT(Table2[[#This Row],[Application_Date]],"mmmm")</f>
        <v>November</v>
      </c>
      <c r="AC4908" s="1" t="s">
        <v>41</v>
      </c>
      <c r="AD4908" s="1" t="s">
        <v>42</v>
      </c>
      <c r="AE4908" s="1" t="s">
        <v>31</v>
      </c>
    </row>
    <row r="4909" spans="1:31" x14ac:dyDescent="0.25">
      <c r="A4909" s="1" t="s">
        <v>9958</v>
      </c>
      <c r="B4909" s="1" t="str">
        <f>IF(COUNTIF($A$2:A4909,A4909)&gt;1,"Duplicate","Unique")</f>
        <v>Unique</v>
      </c>
      <c r="C4909" s="1" t="s">
        <v>9959</v>
      </c>
      <c r="D4909" s="1" t="s">
        <v>69</v>
      </c>
      <c r="E4909" s="1" t="str">
        <f t="shared" si="533"/>
        <v>Submitted</v>
      </c>
      <c r="F4909" s="1" t="s">
        <v>35</v>
      </c>
      <c r="G4909" s="1">
        <v>45</v>
      </c>
      <c r="H4909" s="1" t="s">
        <v>36</v>
      </c>
      <c r="I4909" s="1" t="s">
        <v>48</v>
      </c>
      <c r="J4909" s="1" t="s">
        <v>37</v>
      </c>
      <c r="K4909" s="4">
        <v>1535975</v>
      </c>
      <c r="L4909" s="4" t="str">
        <f t="shared" si="534"/>
        <v>Submitted</v>
      </c>
      <c r="M4909" s="1">
        <v>771</v>
      </c>
      <c r="N4909" s="1" t="str">
        <f t="shared" si="535"/>
        <v>medium_risk</v>
      </c>
      <c r="O4909" s="1" t="str">
        <f t="shared" si="536"/>
        <v>Excellent</v>
      </c>
      <c r="P4909" s="1" t="str">
        <f t="shared" si="537"/>
        <v>Submitted</v>
      </c>
      <c r="Q4909" s="1" t="str">
        <f t="shared" si="538"/>
        <v>Valid</v>
      </c>
      <c r="R4909" s="1" t="s">
        <v>82</v>
      </c>
      <c r="S4909" s="4">
        <v>1423341</v>
      </c>
      <c r="T4909" s="1">
        <v>12.22</v>
      </c>
      <c r="U4909" s="1">
        <v>12</v>
      </c>
      <c r="V4909" s="1">
        <v>118611.75</v>
      </c>
      <c r="W4909" s="4">
        <f t="shared" si="539"/>
        <v>1449752.8186504131</v>
      </c>
      <c r="X4909" s="1" t="s">
        <v>105</v>
      </c>
      <c r="Y4909" s="1" t="s">
        <v>106</v>
      </c>
      <c r="Z4909" s="8">
        <v>50371</v>
      </c>
      <c r="AA4909" s="8" t="str">
        <f>TEXT(Table2[[#This Row],[Application_Date]],"yyy")</f>
        <v>2037</v>
      </c>
      <c r="AB4909" s="8" t="str">
        <f>TEXT(Table2[[#This Row],[Application_Date]],"mmmm")</f>
        <v>November</v>
      </c>
      <c r="AC4909" s="1" t="s">
        <v>61</v>
      </c>
      <c r="AD4909" s="1" t="s">
        <v>30</v>
      </c>
      <c r="AE4909" s="1" t="s">
        <v>66</v>
      </c>
    </row>
    <row r="4910" spans="1:31" x14ac:dyDescent="0.25">
      <c r="A4910" s="1" t="s">
        <v>9960</v>
      </c>
      <c r="B4910" s="1" t="str">
        <f>IF(COUNTIF($A$2:A4910,A4910)&gt;1,"Duplicate","Unique")</f>
        <v>Unique</v>
      </c>
      <c r="C4910" s="1" t="s">
        <v>9961</v>
      </c>
      <c r="D4910" s="1" t="s">
        <v>102</v>
      </c>
      <c r="E4910" s="1" t="str">
        <f t="shared" si="533"/>
        <v>Submitted</v>
      </c>
      <c r="F4910" s="1" t="s">
        <v>47</v>
      </c>
      <c r="G4910" s="1">
        <v>23</v>
      </c>
      <c r="H4910" s="1" t="s">
        <v>24</v>
      </c>
      <c r="I4910" s="1" t="s">
        <v>48</v>
      </c>
      <c r="J4910" s="1" t="s">
        <v>26</v>
      </c>
      <c r="K4910" s="4">
        <v>479851</v>
      </c>
      <c r="L4910" s="4" t="str">
        <f t="shared" si="534"/>
        <v>Submitted</v>
      </c>
      <c r="M4910" s="1">
        <v>579</v>
      </c>
      <c r="N4910" s="1" t="str">
        <f t="shared" si="535"/>
        <v>High_risk</v>
      </c>
      <c r="O4910" s="1" t="str">
        <f t="shared" si="536"/>
        <v>Excellent</v>
      </c>
      <c r="P4910" s="1" t="str">
        <f t="shared" si="537"/>
        <v>Submitted</v>
      </c>
      <c r="Q4910" s="1" t="str">
        <f t="shared" si="538"/>
        <v>Valid</v>
      </c>
      <c r="R4910" s="1" t="s">
        <v>38</v>
      </c>
      <c r="S4910" s="4">
        <v>1672480</v>
      </c>
      <c r="T4910" s="1">
        <v>9.4600000000000009</v>
      </c>
      <c r="U4910" s="1">
        <v>60</v>
      </c>
      <c r="V4910" s="1">
        <v>27874.67</v>
      </c>
      <c r="W4910" s="4">
        <f t="shared" si="539"/>
        <v>1318471.7333333343</v>
      </c>
      <c r="X4910" s="1" t="s">
        <v>39</v>
      </c>
      <c r="Y4910" s="1" t="s">
        <v>40</v>
      </c>
      <c r="Z4910" s="8">
        <v>50372</v>
      </c>
      <c r="AA4910" s="8" t="str">
        <f>TEXT(Table2[[#This Row],[Application_Date]],"yyy")</f>
        <v>2037</v>
      </c>
      <c r="AB4910" s="8" t="str">
        <f>TEXT(Table2[[#This Row],[Application_Date]],"mmmm")</f>
        <v>November</v>
      </c>
      <c r="AC4910" s="1" t="s">
        <v>61</v>
      </c>
      <c r="AD4910" s="1" t="s">
        <v>42</v>
      </c>
      <c r="AE4910" s="1" t="s">
        <v>66</v>
      </c>
    </row>
    <row r="4911" spans="1:31" x14ac:dyDescent="0.25">
      <c r="A4911" s="1" t="s">
        <v>9962</v>
      </c>
      <c r="B4911" s="1" t="str">
        <f>IF(COUNTIF($A$2:A4911,A4911)&gt;1,"Duplicate","Unique")</f>
        <v>Unique</v>
      </c>
      <c r="C4911" s="1" t="s">
        <v>9963</v>
      </c>
      <c r="D4911" s="1" t="s">
        <v>433</v>
      </c>
      <c r="E4911" s="1" t="str">
        <f t="shared" si="533"/>
        <v>Submitted</v>
      </c>
      <c r="F4911" s="1" t="s">
        <v>35</v>
      </c>
      <c r="G4911" s="1">
        <v>34</v>
      </c>
      <c r="H4911" s="1" t="s">
        <v>36</v>
      </c>
      <c r="I4911" s="1" t="s">
        <v>48</v>
      </c>
      <c r="J4911" s="1" t="s">
        <v>49</v>
      </c>
      <c r="K4911" s="4">
        <v>2423018</v>
      </c>
      <c r="L4911" s="4" t="str">
        <f t="shared" si="534"/>
        <v>Submitted</v>
      </c>
      <c r="M4911" s="1">
        <v>850</v>
      </c>
      <c r="N4911" s="1" t="str">
        <f t="shared" si="535"/>
        <v>medium_risk</v>
      </c>
      <c r="O4911" s="1" t="str">
        <f t="shared" si="536"/>
        <v>Excellent</v>
      </c>
      <c r="P4911" s="1" t="str">
        <f t="shared" si="537"/>
        <v>Submitted</v>
      </c>
      <c r="Q4911" s="1" t="str">
        <f t="shared" si="538"/>
        <v>Valid</v>
      </c>
      <c r="R4911" s="1" t="s">
        <v>82</v>
      </c>
      <c r="S4911" s="4">
        <v>3169648</v>
      </c>
      <c r="T4911" s="1">
        <v>18.47</v>
      </c>
      <c r="U4911" s="1">
        <v>36</v>
      </c>
      <c r="V4911" s="1">
        <v>88045.78</v>
      </c>
      <c r="W4911" s="4">
        <f t="shared" si="539"/>
        <v>4878616.546666679</v>
      </c>
      <c r="X4911" s="1" t="s">
        <v>105</v>
      </c>
      <c r="Y4911" s="1" t="s">
        <v>106</v>
      </c>
      <c r="Z4911" s="8">
        <v>50373</v>
      </c>
      <c r="AA4911" s="8" t="str">
        <f>TEXT(Table2[[#This Row],[Application_Date]],"yyy")</f>
        <v>2037</v>
      </c>
      <c r="AB4911" s="8" t="str">
        <f>TEXT(Table2[[#This Row],[Application_Date]],"mmmm")</f>
        <v>November</v>
      </c>
      <c r="AC4911" s="1" t="s">
        <v>52</v>
      </c>
      <c r="AD4911" s="1" t="s">
        <v>30</v>
      </c>
      <c r="AE4911" s="1" t="s">
        <v>31</v>
      </c>
    </row>
    <row r="4912" spans="1:31" x14ac:dyDescent="0.25">
      <c r="A4912" s="1" t="s">
        <v>9964</v>
      </c>
      <c r="B4912" s="1" t="str">
        <f>IF(COUNTIF($A$2:A4912,A4912)&gt;1,"Duplicate","Unique")</f>
        <v>Unique</v>
      </c>
      <c r="C4912" s="1" t="s">
        <v>9965</v>
      </c>
      <c r="D4912" s="1" t="s">
        <v>109</v>
      </c>
      <c r="E4912" s="1" t="str">
        <f t="shared" si="533"/>
        <v>Submitted</v>
      </c>
      <c r="F4912" s="1" t="s">
        <v>35</v>
      </c>
      <c r="G4912" s="1">
        <v>29</v>
      </c>
      <c r="H4912" s="1" t="s">
        <v>24</v>
      </c>
      <c r="I4912" s="1" t="s">
        <v>25</v>
      </c>
      <c r="J4912" s="1" t="s">
        <v>70</v>
      </c>
      <c r="K4912" s="4">
        <v>1161568</v>
      </c>
      <c r="L4912" s="4" t="str">
        <f t="shared" si="534"/>
        <v>Submitted</v>
      </c>
      <c r="M4912" s="1">
        <v>828</v>
      </c>
      <c r="N4912" s="1" t="str">
        <f t="shared" si="535"/>
        <v>medium_risk</v>
      </c>
      <c r="O4912" s="1" t="str">
        <f t="shared" si="536"/>
        <v>Excellent</v>
      </c>
      <c r="P4912" s="1" t="str">
        <f t="shared" si="537"/>
        <v>Submitted</v>
      </c>
      <c r="Q4912" s="1" t="str">
        <f t="shared" si="538"/>
        <v>Valid</v>
      </c>
      <c r="R4912" s="1" t="s">
        <v>38</v>
      </c>
      <c r="S4912" s="4">
        <v>4590642</v>
      </c>
      <c r="T4912" s="1">
        <v>9.44</v>
      </c>
      <c r="U4912" s="1">
        <v>36</v>
      </c>
      <c r="V4912" s="1">
        <v>127517.83</v>
      </c>
      <c r="W4912" s="4">
        <f t="shared" si="539"/>
        <v>3611305.0430485751</v>
      </c>
      <c r="X4912" s="1" t="s">
        <v>28</v>
      </c>
      <c r="Y4912" s="1" t="s">
        <v>29</v>
      </c>
      <c r="Z4912" s="8">
        <v>50374</v>
      </c>
      <c r="AA4912" s="8" t="str">
        <f>TEXT(Table2[[#This Row],[Application_Date]],"yyy")</f>
        <v>2037</v>
      </c>
      <c r="AB4912" s="8" t="str">
        <f>TEXT(Table2[[#This Row],[Application_Date]],"mmmm")</f>
        <v>November</v>
      </c>
      <c r="AC4912" s="1" t="s">
        <v>61</v>
      </c>
      <c r="AD4912" s="1" t="s">
        <v>42</v>
      </c>
      <c r="AE4912" s="1" t="s">
        <v>31</v>
      </c>
    </row>
    <row r="4913" spans="1:31" x14ac:dyDescent="0.25">
      <c r="A4913" s="1" t="s">
        <v>9966</v>
      </c>
      <c r="B4913" s="1" t="str">
        <f>IF(COUNTIF($A$2:A4913,A4913)&gt;1,"Duplicate","Unique")</f>
        <v>Unique</v>
      </c>
      <c r="C4913" s="1" t="s">
        <v>9967</v>
      </c>
      <c r="D4913" s="1" t="s">
        <v>234</v>
      </c>
      <c r="E4913" s="1" t="str">
        <f t="shared" si="533"/>
        <v>Submitted</v>
      </c>
      <c r="F4913" s="1" t="s">
        <v>35</v>
      </c>
      <c r="G4913" s="1">
        <v>38</v>
      </c>
      <c r="H4913" s="1" t="s">
        <v>24</v>
      </c>
      <c r="I4913" s="1" t="s">
        <v>25</v>
      </c>
      <c r="J4913" s="1" t="s">
        <v>37</v>
      </c>
      <c r="K4913" s="4">
        <v>1164731</v>
      </c>
      <c r="L4913" s="4" t="str">
        <f t="shared" si="534"/>
        <v>Submitted</v>
      </c>
      <c r="M4913" s="1">
        <v>416</v>
      </c>
      <c r="N4913" s="1" t="str">
        <f t="shared" si="535"/>
        <v>High_risk</v>
      </c>
      <c r="O4913" s="1" t="str">
        <f t="shared" si="536"/>
        <v>Excellent</v>
      </c>
      <c r="P4913" s="1" t="str">
        <f t="shared" si="537"/>
        <v>Submitted</v>
      </c>
      <c r="Q4913" s="1" t="str">
        <f t="shared" si="538"/>
        <v>Valid</v>
      </c>
      <c r="R4913" s="1" t="s">
        <v>70</v>
      </c>
      <c r="S4913" s="4">
        <v>4586894</v>
      </c>
      <c r="T4913" s="1">
        <v>7.03</v>
      </c>
      <c r="U4913" s="1">
        <v>120</v>
      </c>
      <c r="V4913" s="1">
        <v>38224.120000000003</v>
      </c>
      <c r="W4913" s="4">
        <f t="shared" si="539"/>
        <v>2687155.4016666664</v>
      </c>
      <c r="X4913" s="1" t="s">
        <v>105</v>
      </c>
      <c r="Y4913" s="1" t="s">
        <v>106</v>
      </c>
      <c r="Z4913" s="8">
        <v>50375</v>
      </c>
      <c r="AA4913" s="8" t="str">
        <f>TEXT(Table2[[#This Row],[Application_Date]],"yyy")</f>
        <v>2037</v>
      </c>
      <c r="AB4913" s="8" t="str">
        <f>TEXT(Table2[[#This Row],[Application_Date]],"mmmm")</f>
        <v>December</v>
      </c>
      <c r="AC4913" s="1" t="s">
        <v>61</v>
      </c>
      <c r="AD4913" s="1" t="s">
        <v>30</v>
      </c>
      <c r="AE4913" s="1" t="s">
        <v>43</v>
      </c>
    </row>
    <row r="4914" spans="1:31" x14ac:dyDescent="0.25">
      <c r="A4914" s="1" t="s">
        <v>9968</v>
      </c>
      <c r="B4914" s="1" t="str">
        <f>IF(COUNTIF($A$2:A4914,A4914)&gt;1,"Duplicate","Unique")</f>
        <v>Unique</v>
      </c>
      <c r="C4914" s="1" t="s">
        <v>9969</v>
      </c>
      <c r="D4914" s="1" t="s">
        <v>81</v>
      </c>
      <c r="E4914" s="1" t="str">
        <f t="shared" si="533"/>
        <v>Submitted</v>
      </c>
      <c r="F4914" s="1" t="s">
        <v>47</v>
      </c>
      <c r="G4914" s="1">
        <v>63</v>
      </c>
      <c r="H4914" s="1" t="s">
        <v>24</v>
      </c>
      <c r="I4914" s="1" t="s">
        <v>25</v>
      </c>
      <c r="J4914" s="1" t="s">
        <v>37</v>
      </c>
      <c r="K4914" s="4">
        <v>1680437</v>
      </c>
      <c r="L4914" s="4" t="str">
        <f t="shared" si="534"/>
        <v>Submitted</v>
      </c>
      <c r="M4914" s="1">
        <v>309</v>
      </c>
      <c r="N4914" s="1" t="str">
        <f t="shared" si="535"/>
        <v>High_risk</v>
      </c>
      <c r="O4914" s="1" t="str">
        <f t="shared" si="536"/>
        <v>Excellent</v>
      </c>
      <c r="P4914" s="1" t="str">
        <f t="shared" si="537"/>
        <v>Submitted</v>
      </c>
      <c r="Q4914" s="1" t="str">
        <f t="shared" si="538"/>
        <v>Valid</v>
      </c>
      <c r="R4914" s="1" t="s">
        <v>38</v>
      </c>
      <c r="S4914" s="4">
        <v>1154952</v>
      </c>
      <c r="T4914" s="1">
        <v>17.899999999999999</v>
      </c>
      <c r="U4914" s="1">
        <v>12</v>
      </c>
      <c r="V4914" s="1">
        <v>96246</v>
      </c>
      <c r="W4914" s="4">
        <f t="shared" si="539"/>
        <v>1722833.4859685402</v>
      </c>
      <c r="X4914" s="1" t="s">
        <v>50</v>
      </c>
      <c r="Y4914" s="1" t="s">
        <v>51</v>
      </c>
      <c r="Z4914" s="8">
        <v>50376</v>
      </c>
      <c r="AA4914" s="8" t="str">
        <f>TEXT(Table2[[#This Row],[Application_Date]],"yyy")</f>
        <v>2037</v>
      </c>
      <c r="AB4914" s="8" t="str">
        <f>TEXT(Table2[[#This Row],[Application_Date]],"mmmm")</f>
        <v>December</v>
      </c>
      <c r="AC4914" s="1" t="s">
        <v>61</v>
      </c>
      <c r="AD4914" s="1" t="s">
        <v>30</v>
      </c>
      <c r="AE4914" s="1" t="s">
        <v>31</v>
      </c>
    </row>
    <row r="4915" spans="1:31" x14ac:dyDescent="0.25">
      <c r="A4915" s="1" t="s">
        <v>9970</v>
      </c>
      <c r="B4915" s="1" t="str">
        <f>IF(COUNTIF($A$2:A4915,A4915)&gt;1,"Duplicate","Unique")</f>
        <v>Unique</v>
      </c>
      <c r="C4915" s="1" t="s">
        <v>9971</v>
      </c>
      <c r="D4915" s="1" t="s">
        <v>154</v>
      </c>
      <c r="E4915" s="1" t="str">
        <f t="shared" si="533"/>
        <v>Submitted</v>
      </c>
      <c r="F4915" s="1" t="s">
        <v>35</v>
      </c>
      <c r="G4915" s="1">
        <v>57</v>
      </c>
      <c r="H4915" s="1" t="s">
        <v>24</v>
      </c>
      <c r="I4915" s="1" t="s">
        <v>25</v>
      </c>
      <c r="J4915" s="1" t="s">
        <v>49</v>
      </c>
      <c r="K4915" s="4">
        <v>552748</v>
      </c>
      <c r="L4915" s="4" t="str">
        <f t="shared" si="534"/>
        <v>Submitted</v>
      </c>
      <c r="M4915" s="1">
        <v>636</v>
      </c>
      <c r="N4915" s="1" t="str">
        <f t="shared" si="535"/>
        <v>low_risk</v>
      </c>
      <c r="O4915" s="1" t="str">
        <f t="shared" si="536"/>
        <v>Excellent</v>
      </c>
      <c r="P4915" s="1" t="str">
        <f t="shared" si="537"/>
        <v>Submitted</v>
      </c>
      <c r="Q4915" s="1" t="str">
        <f t="shared" si="538"/>
        <v>Valid</v>
      </c>
      <c r="R4915" s="1" t="s">
        <v>70</v>
      </c>
      <c r="S4915" s="4">
        <v>4433682</v>
      </c>
      <c r="T4915" s="1">
        <v>7.6</v>
      </c>
      <c r="U4915" s="1">
        <v>36</v>
      </c>
      <c r="V4915" s="1">
        <v>123157.83</v>
      </c>
      <c r="W4915" s="4">
        <f t="shared" si="539"/>
        <v>2807998.6599381291</v>
      </c>
      <c r="X4915" s="1" t="s">
        <v>105</v>
      </c>
      <c r="Y4915" s="1" t="s">
        <v>106</v>
      </c>
      <c r="Z4915" s="8">
        <v>50377</v>
      </c>
      <c r="AA4915" s="8" t="str">
        <f>TEXT(Table2[[#This Row],[Application_Date]],"yyy")</f>
        <v>2037</v>
      </c>
      <c r="AB4915" s="8" t="str">
        <f>TEXT(Table2[[#This Row],[Application_Date]],"mmmm")</f>
        <v>December</v>
      </c>
      <c r="AC4915" s="1" t="s">
        <v>41</v>
      </c>
      <c r="AD4915" s="1" t="s">
        <v>42</v>
      </c>
      <c r="AE4915" s="1" t="s">
        <v>66</v>
      </c>
    </row>
    <row r="4916" spans="1:31" x14ac:dyDescent="0.25">
      <c r="A4916" s="1" t="s">
        <v>9972</v>
      </c>
      <c r="B4916" s="1" t="str">
        <f>IF(COUNTIF($A$2:A4916,A4916)&gt;1,"Duplicate","Unique")</f>
        <v>Unique</v>
      </c>
      <c r="C4916" s="1" t="s">
        <v>9973</v>
      </c>
      <c r="D4916" s="1" t="s">
        <v>328</v>
      </c>
      <c r="E4916" s="1" t="str">
        <f t="shared" si="533"/>
        <v>Submitted</v>
      </c>
      <c r="F4916" s="1" t="s">
        <v>47</v>
      </c>
      <c r="G4916" s="1">
        <v>51</v>
      </c>
      <c r="H4916" s="1" t="s">
        <v>24</v>
      </c>
      <c r="I4916" s="1" t="s">
        <v>48</v>
      </c>
      <c r="J4916" s="1" t="s">
        <v>49</v>
      </c>
      <c r="K4916" s="4">
        <v>2250334</v>
      </c>
      <c r="L4916" s="4" t="str">
        <f t="shared" si="534"/>
        <v>Submitted</v>
      </c>
      <c r="M4916" s="1">
        <v>594</v>
      </c>
      <c r="N4916" s="1" t="str">
        <f t="shared" si="535"/>
        <v>High_risk</v>
      </c>
      <c r="O4916" s="1" t="str">
        <f t="shared" si="536"/>
        <v>Excellent</v>
      </c>
      <c r="P4916" s="1" t="str">
        <f t="shared" si="537"/>
        <v>Submitted</v>
      </c>
      <c r="Q4916" s="1" t="str">
        <f t="shared" si="538"/>
        <v>Valid</v>
      </c>
      <c r="R4916" s="1" t="s">
        <v>82</v>
      </c>
      <c r="S4916" s="4">
        <v>440329</v>
      </c>
      <c r="T4916" s="1">
        <v>15.67</v>
      </c>
      <c r="U4916" s="1">
        <v>60</v>
      </c>
      <c r="V4916" s="1">
        <v>7338.82</v>
      </c>
      <c r="W4916" s="4">
        <f t="shared" si="539"/>
        <v>574996.28583333339</v>
      </c>
      <c r="X4916" s="1" t="s">
        <v>50</v>
      </c>
      <c r="Y4916" s="1" t="s">
        <v>51</v>
      </c>
      <c r="Z4916" s="8">
        <v>50378</v>
      </c>
      <c r="AA4916" s="8" t="str">
        <f>TEXT(Table2[[#This Row],[Application_Date]],"yyy")</f>
        <v>2037</v>
      </c>
      <c r="AB4916" s="8" t="str">
        <f>TEXT(Table2[[#This Row],[Application_Date]],"mmmm")</f>
        <v>December</v>
      </c>
      <c r="AC4916" s="1" t="s">
        <v>61</v>
      </c>
      <c r="AD4916" s="1" t="s">
        <v>42</v>
      </c>
      <c r="AE4916" s="1" t="s">
        <v>62</v>
      </c>
    </row>
    <row r="4917" spans="1:31" x14ac:dyDescent="0.25">
      <c r="A4917" s="1" t="s">
        <v>9974</v>
      </c>
      <c r="B4917" s="1" t="str">
        <f>IF(COUNTIF($A$2:A4917,A4917)&gt;1,"Duplicate","Unique")</f>
        <v>Unique</v>
      </c>
      <c r="C4917" s="1" t="s">
        <v>9975</v>
      </c>
      <c r="D4917" s="1" t="s">
        <v>328</v>
      </c>
      <c r="E4917" s="1" t="str">
        <f t="shared" si="533"/>
        <v>Submitted</v>
      </c>
      <c r="F4917" s="1" t="s">
        <v>47</v>
      </c>
      <c r="G4917" s="1">
        <v>41</v>
      </c>
      <c r="H4917" s="1" t="s">
        <v>36</v>
      </c>
      <c r="I4917" s="1" t="s">
        <v>25</v>
      </c>
      <c r="J4917" s="1" t="s">
        <v>49</v>
      </c>
      <c r="K4917" s="4">
        <v>570054</v>
      </c>
      <c r="L4917" s="4" t="str">
        <f t="shared" si="534"/>
        <v>Submitted</v>
      </c>
      <c r="M4917" s="1">
        <v>448</v>
      </c>
      <c r="N4917" s="1" t="str">
        <f t="shared" si="535"/>
        <v>High_risk</v>
      </c>
      <c r="O4917" s="1" t="str">
        <f t="shared" si="536"/>
        <v>Excellent</v>
      </c>
      <c r="P4917" s="1" t="str">
        <f t="shared" si="537"/>
        <v>Submitted</v>
      </c>
      <c r="Q4917" s="1" t="str">
        <f t="shared" si="538"/>
        <v>Valid</v>
      </c>
      <c r="R4917" s="1" t="s">
        <v>27</v>
      </c>
      <c r="S4917" s="4">
        <v>61222</v>
      </c>
      <c r="T4917" s="1">
        <v>14.81</v>
      </c>
      <c r="U4917" s="1">
        <v>12</v>
      </c>
      <c r="V4917" s="1">
        <v>5101.83</v>
      </c>
      <c r="W4917" s="4">
        <f t="shared" si="539"/>
        <v>75563.03731936212</v>
      </c>
      <c r="X4917" s="1" t="s">
        <v>39</v>
      </c>
      <c r="Y4917" s="1" t="s">
        <v>40</v>
      </c>
      <c r="Z4917" s="8">
        <v>50379</v>
      </c>
      <c r="AA4917" s="8" t="str">
        <f>TEXT(Table2[[#This Row],[Application_Date]],"yyy")</f>
        <v>2037</v>
      </c>
      <c r="AB4917" s="8" t="str">
        <f>TEXT(Table2[[#This Row],[Application_Date]],"mmmm")</f>
        <v>December</v>
      </c>
      <c r="AC4917" s="1" t="s">
        <v>61</v>
      </c>
      <c r="AD4917" s="1" t="s">
        <v>30</v>
      </c>
      <c r="AE4917" s="1" t="s">
        <v>62</v>
      </c>
    </row>
    <row r="4918" spans="1:31" x14ac:dyDescent="0.25">
      <c r="A4918" s="1" t="s">
        <v>9976</v>
      </c>
      <c r="B4918" s="1" t="str">
        <f>IF(COUNTIF($A$2:A4918,A4918)&gt;1,"Duplicate","Unique")</f>
        <v>Unique</v>
      </c>
      <c r="C4918" s="1" t="s">
        <v>9977</v>
      </c>
      <c r="D4918" s="1" t="s">
        <v>172</v>
      </c>
      <c r="E4918" s="1" t="str">
        <f t="shared" si="533"/>
        <v>Submitted</v>
      </c>
      <c r="F4918" s="1" t="s">
        <v>35</v>
      </c>
      <c r="G4918" s="1">
        <v>56</v>
      </c>
      <c r="H4918" s="1" t="s">
        <v>24</v>
      </c>
      <c r="I4918" s="1" t="s">
        <v>48</v>
      </c>
      <c r="J4918" s="1" t="s">
        <v>37</v>
      </c>
      <c r="K4918" s="4">
        <v>0</v>
      </c>
      <c r="L4918" s="4" t="str">
        <f t="shared" si="534"/>
        <v>Submitted</v>
      </c>
      <c r="M4918" s="1">
        <v>596</v>
      </c>
      <c r="N4918" s="1" t="str">
        <f t="shared" si="535"/>
        <v>High_risk</v>
      </c>
      <c r="O4918" s="1" t="str">
        <f t="shared" si="536"/>
        <v>Excellent</v>
      </c>
      <c r="P4918" s="1" t="str">
        <f t="shared" si="537"/>
        <v>Submitted</v>
      </c>
      <c r="Q4918" s="1" t="str">
        <f t="shared" si="538"/>
        <v>Valid</v>
      </c>
      <c r="R4918" s="1" t="s">
        <v>27</v>
      </c>
      <c r="S4918" s="4">
        <v>1831906</v>
      </c>
      <c r="T4918" s="1">
        <v>8.57</v>
      </c>
      <c r="U4918" s="1">
        <v>120</v>
      </c>
      <c r="V4918" s="1">
        <v>15265.88</v>
      </c>
      <c r="W4918" s="4">
        <f t="shared" si="539"/>
        <v>1308286.2016666669</v>
      </c>
      <c r="X4918" s="1" t="s">
        <v>39</v>
      </c>
      <c r="Y4918" s="1" t="s">
        <v>40</v>
      </c>
      <c r="Z4918" s="8">
        <v>50380</v>
      </c>
      <c r="AA4918" s="8" t="str">
        <f>TEXT(Table2[[#This Row],[Application_Date]],"yyy")</f>
        <v>2037</v>
      </c>
      <c r="AB4918" s="8" t="str">
        <f>TEXT(Table2[[#This Row],[Application_Date]],"mmmm")</f>
        <v>December</v>
      </c>
      <c r="AC4918" s="1" t="s">
        <v>52</v>
      </c>
      <c r="AD4918" s="1" t="s">
        <v>30</v>
      </c>
      <c r="AE4918" s="1" t="s">
        <v>66</v>
      </c>
    </row>
    <row r="4919" spans="1:31" x14ac:dyDescent="0.25">
      <c r="A4919" s="1" t="s">
        <v>9978</v>
      </c>
      <c r="B4919" s="1" t="str">
        <f>IF(COUNTIF($A$2:A4919,A4919)&gt;1,"Duplicate","Unique")</f>
        <v>Unique</v>
      </c>
      <c r="C4919" s="1" t="s">
        <v>9979</v>
      </c>
      <c r="D4919" s="1" t="s">
        <v>433</v>
      </c>
      <c r="E4919" s="1" t="str">
        <f t="shared" si="533"/>
        <v>Submitted</v>
      </c>
      <c r="F4919" s="1" t="s">
        <v>47</v>
      </c>
      <c r="G4919" s="1">
        <v>35</v>
      </c>
      <c r="H4919" s="1" t="s">
        <v>36</v>
      </c>
      <c r="I4919" s="1" t="s">
        <v>48</v>
      </c>
      <c r="J4919" s="1" t="s">
        <v>70</v>
      </c>
      <c r="K4919" s="4">
        <v>1632330</v>
      </c>
      <c r="L4919" s="4" t="str">
        <f t="shared" si="534"/>
        <v>Submitted</v>
      </c>
      <c r="M4919" s="1">
        <v>599</v>
      </c>
      <c r="N4919" s="1" t="str">
        <f t="shared" si="535"/>
        <v>High_risk</v>
      </c>
      <c r="O4919" s="1" t="str">
        <f t="shared" si="536"/>
        <v>Excellent</v>
      </c>
      <c r="P4919" s="1" t="str">
        <f t="shared" si="537"/>
        <v>Submitted</v>
      </c>
      <c r="Q4919" s="1" t="str">
        <f t="shared" si="538"/>
        <v>Valid</v>
      </c>
      <c r="R4919" s="1" t="s">
        <v>6</v>
      </c>
      <c r="S4919" s="4">
        <v>1782460</v>
      </c>
      <c r="T4919" s="1">
        <v>7.94</v>
      </c>
      <c r="U4919" s="1">
        <v>120</v>
      </c>
      <c r="V4919" s="1">
        <v>14853.83</v>
      </c>
      <c r="W4919" s="4">
        <f t="shared" si="539"/>
        <v>1179394.3666666667</v>
      </c>
      <c r="X4919" s="1" t="s">
        <v>105</v>
      </c>
      <c r="Y4919" s="1" t="s">
        <v>106</v>
      </c>
      <c r="Z4919" s="8">
        <v>50381</v>
      </c>
      <c r="AA4919" s="8" t="str">
        <f>TEXT(Table2[[#This Row],[Application_Date]],"yyy")</f>
        <v>2037</v>
      </c>
      <c r="AB4919" s="8" t="str">
        <f>TEXT(Table2[[#This Row],[Application_Date]],"mmmm")</f>
        <v>December</v>
      </c>
      <c r="AC4919" s="1" t="s">
        <v>61</v>
      </c>
      <c r="AD4919" s="1" t="s">
        <v>30</v>
      </c>
      <c r="AE4919" s="1" t="s">
        <v>66</v>
      </c>
    </row>
    <row r="4920" spans="1:31" x14ac:dyDescent="0.25">
      <c r="A4920" s="1" t="s">
        <v>9980</v>
      </c>
      <c r="B4920" s="1" t="str">
        <f>IF(COUNTIF($A$2:A4920,A4920)&gt;1,"Duplicate","Unique")</f>
        <v>Unique</v>
      </c>
      <c r="C4920" s="1" t="s">
        <v>9981</v>
      </c>
      <c r="D4920" s="1" t="s">
        <v>638</v>
      </c>
      <c r="E4920" s="1" t="str">
        <f t="shared" si="533"/>
        <v>Submitted</v>
      </c>
      <c r="F4920" s="1" t="s">
        <v>35</v>
      </c>
      <c r="G4920" s="1">
        <v>19</v>
      </c>
      <c r="H4920" s="1" t="s">
        <v>24</v>
      </c>
      <c r="I4920" s="1" t="s">
        <v>25</v>
      </c>
      <c r="J4920" s="1" t="s">
        <v>37</v>
      </c>
      <c r="K4920" s="4">
        <v>2331913</v>
      </c>
      <c r="L4920" s="4" t="str">
        <f t="shared" si="534"/>
        <v>Submitted</v>
      </c>
      <c r="M4920" s="1">
        <v>347</v>
      </c>
      <c r="N4920" s="1" t="str">
        <f t="shared" si="535"/>
        <v>High_risk</v>
      </c>
      <c r="O4920" s="1" t="str">
        <f t="shared" si="536"/>
        <v>Excellent</v>
      </c>
      <c r="P4920" s="1" t="str">
        <f t="shared" si="537"/>
        <v>Submitted</v>
      </c>
      <c r="Q4920" s="1" t="str">
        <f t="shared" si="538"/>
        <v>Valid</v>
      </c>
      <c r="R4920" s="1" t="s">
        <v>6</v>
      </c>
      <c r="S4920" s="4">
        <v>3638933</v>
      </c>
      <c r="T4920" s="1">
        <v>17.3</v>
      </c>
      <c r="U4920" s="1">
        <v>60</v>
      </c>
      <c r="V4920" s="1">
        <v>60648.88</v>
      </c>
      <c r="W4920" s="4">
        <f t="shared" si="539"/>
        <v>5246128.4083333332</v>
      </c>
      <c r="X4920" s="1" t="s">
        <v>59</v>
      </c>
      <c r="Y4920" s="1" t="s">
        <v>60</v>
      </c>
      <c r="Z4920" s="8">
        <v>50382</v>
      </c>
      <c r="AA4920" s="8" t="str">
        <f>TEXT(Table2[[#This Row],[Application_Date]],"yyy")</f>
        <v>2037</v>
      </c>
      <c r="AB4920" s="8" t="str">
        <f>TEXT(Table2[[#This Row],[Application_Date]],"mmmm")</f>
        <v>December</v>
      </c>
      <c r="AC4920" s="1" t="s">
        <v>61</v>
      </c>
      <c r="AD4920" s="1" t="s">
        <v>42</v>
      </c>
      <c r="AE4920" s="1" t="s">
        <v>62</v>
      </c>
    </row>
    <row r="4921" spans="1:31" x14ac:dyDescent="0.25">
      <c r="A4921" s="1" t="s">
        <v>9982</v>
      </c>
      <c r="B4921" s="1" t="str">
        <f>IF(COUNTIF($A$2:A4921,A4921)&gt;1,"Duplicate","Unique")</f>
        <v>Unique</v>
      </c>
      <c r="C4921" s="1" t="s">
        <v>9983</v>
      </c>
      <c r="D4921" s="1" t="s">
        <v>270</v>
      </c>
      <c r="E4921" s="1" t="str">
        <f t="shared" si="533"/>
        <v>Submitted</v>
      </c>
      <c r="F4921" s="1" t="s">
        <v>47</v>
      </c>
      <c r="G4921" s="1">
        <v>36</v>
      </c>
      <c r="H4921" s="1" t="s">
        <v>24</v>
      </c>
      <c r="I4921" s="1" t="s">
        <v>48</v>
      </c>
      <c r="J4921" s="1" t="s">
        <v>37</v>
      </c>
      <c r="K4921" s="4">
        <v>2060930</v>
      </c>
      <c r="L4921" s="4" t="str">
        <f t="shared" si="534"/>
        <v>Submitted</v>
      </c>
      <c r="M4921" s="1">
        <v>487</v>
      </c>
      <c r="N4921" s="1" t="str">
        <f t="shared" si="535"/>
        <v>High_risk</v>
      </c>
      <c r="O4921" s="1" t="str">
        <f t="shared" si="536"/>
        <v>Excellent</v>
      </c>
      <c r="P4921" s="1" t="str">
        <f t="shared" si="537"/>
        <v>Submitted</v>
      </c>
      <c r="Q4921" s="1" t="str">
        <f t="shared" si="538"/>
        <v>Valid</v>
      </c>
      <c r="R4921" s="1" t="s">
        <v>27</v>
      </c>
      <c r="S4921" s="4">
        <v>145946</v>
      </c>
      <c r="T4921" s="1">
        <v>16.43</v>
      </c>
      <c r="U4921" s="1">
        <v>36</v>
      </c>
      <c r="V4921" s="1">
        <v>4054.06</v>
      </c>
      <c r="W4921" s="4">
        <f t="shared" si="539"/>
        <v>199824.39833333986</v>
      </c>
      <c r="X4921" s="1" t="s">
        <v>59</v>
      </c>
      <c r="Y4921" s="1" t="s">
        <v>60</v>
      </c>
      <c r="Z4921" s="8">
        <v>50383</v>
      </c>
      <c r="AA4921" s="8" t="str">
        <f>TEXT(Table2[[#This Row],[Application_Date]],"yyy")</f>
        <v>2037</v>
      </c>
      <c r="AB4921" s="8" t="str">
        <f>TEXT(Table2[[#This Row],[Application_Date]],"mmmm")</f>
        <v>December</v>
      </c>
      <c r="AC4921" s="1" t="s">
        <v>61</v>
      </c>
      <c r="AD4921" s="1" t="s">
        <v>30</v>
      </c>
      <c r="AE4921" s="1" t="s">
        <v>43</v>
      </c>
    </row>
    <row r="4922" spans="1:31" x14ac:dyDescent="0.25">
      <c r="A4922" s="1" t="s">
        <v>9984</v>
      </c>
      <c r="B4922" s="1" t="str">
        <f>IF(COUNTIF($A$2:A4922,A4922)&gt;1,"Duplicate","Unique")</f>
        <v>Unique</v>
      </c>
      <c r="C4922" s="1" t="s">
        <v>9985</v>
      </c>
      <c r="D4922" s="1" t="s">
        <v>148</v>
      </c>
      <c r="E4922" s="1" t="str">
        <f t="shared" si="533"/>
        <v>Submitted</v>
      </c>
      <c r="F4922" s="1" t="s">
        <v>47</v>
      </c>
      <c r="G4922" s="1">
        <v>63</v>
      </c>
      <c r="H4922" s="1" t="s">
        <v>24</v>
      </c>
      <c r="I4922" s="1" t="s">
        <v>25</v>
      </c>
      <c r="J4922" s="1" t="s">
        <v>70</v>
      </c>
      <c r="K4922" s="4">
        <v>442216</v>
      </c>
      <c r="L4922" s="4" t="str">
        <f t="shared" si="534"/>
        <v>Submitted</v>
      </c>
      <c r="M4922" s="1">
        <v>804</v>
      </c>
      <c r="N4922" s="1" t="str">
        <f t="shared" si="535"/>
        <v>medium_risk</v>
      </c>
      <c r="O4922" s="1" t="str">
        <f t="shared" si="536"/>
        <v>Excellent</v>
      </c>
      <c r="P4922" s="1" t="str">
        <f t="shared" si="537"/>
        <v>Submitted</v>
      </c>
      <c r="Q4922" s="1" t="str">
        <f t="shared" si="538"/>
        <v>Valid</v>
      </c>
      <c r="R4922" s="1" t="s">
        <v>70</v>
      </c>
      <c r="S4922" s="4">
        <v>3281825</v>
      </c>
      <c r="T4922" s="1">
        <v>14.26</v>
      </c>
      <c r="U4922" s="1">
        <v>120</v>
      </c>
      <c r="V4922" s="1">
        <v>27348.54</v>
      </c>
      <c r="W4922" s="4">
        <f t="shared" si="539"/>
        <v>3899902.0416666665</v>
      </c>
      <c r="X4922" s="1" t="s">
        <v>50</v>
      </c>
      <c r="Y4922" s="1" t="s">
        <v>51</v>
      </c>
      <c r="Z4922" s="8">
        <v>50384</v>
      </c>
      <c r="AA4922" s="8" t="str">
        <f>TEXT(Table2[[#This Row],[Application_Date]],"yyy")</f>
        <v>2037</v>
      </c>
      <c r="AB4922" s="8" t="str">
        <f>TEXT(Table2[[#This Row],[Application_Date]],"mmmm")</f>
        <v>December</v>
      </c>
      <c r="AC4922" s="1" t="s">
        <v>52</v>
      </c>
      <c r="AD4922" s="1" t="s">
        <v>42</v>
      </c>
      <c r="AE4922" s="1" t="s">
        <v>43</v>
      </c>
    </row>
    <row r="4923" spans="1:31" x14ac:dyDescent="0.25">
      <c r="A4923" s="1" t="s">
        <v>9986</v>
      </c>
      <c r="B4923" s="1" t="str">
        <f>IF(COUNTIF($A$2:A4923,A4923)&gt;1,"Duplicate","Unique")</f>
        <v>Unique</v>
      </c>
      <c r="C4923" s="1" t="s">
        <v>9987</v>
      </c>
      <c r="D4923" s="1" t="s">
        <v>169</v>
      </c>
      <c r="E4923" s="1" t="str">
        <f t="shared" si="533"/>
        <v>Submitted</v>
      </c>
      <c r="F4923" s="1" t="s">
        <v>47</v>
      </c>
      <c r="G4923" s="1">
        <v>50</v>
      </c>
      <c r="H4923" s="1" t="s">
        <v>24</v>
      </c>
      <c r="I4923" s="1" t="s">
        <v>48</v>
      </c>
      <c r="J4923" s="1" t="s">
        <v>49</v>
      </c>
      <c r="K4923" s="4">
        <v>2355396</v>
      </c>
      <c r="L4923" s="4" t="str">
        <f t="shared" si="534"/>
        <v>Submitted</v>
      </c>
      <c r="M4923" s="1">
        <v>700</v>
      </c>
      <c r="N4923" s="1" t="str">
        <f t="shared" si="535"/>
        <v>low_risk</v>
      </c>
      <c r="O4923" s="1" t="str">
        <f t="shared" si="536"/>
        <v>Excellent</v>
      </c>
      <c r="P4923" s="1" t="str">
        <f t="shared" si="537"/>
        <v>Submitted</v>
      </c>
      <c r="Q4923" s="1" t="str">
        <f t="shared" si="538"/>
        <v>Valid</v>
      </c>
      <c r="R4923" s="1" t="s">
        <v>70</v>
      </c>
      <c r="S4923" s="4">
        <v>1224593</v>
      </c>
      <c r="T4923" s="1">
        <v>13.43</v>
      </c>
      <c r="U4923" s="1">
        <v>120</v>
      </c>
      <c r="V4923" s="1">
        <v>10204.94</v>
      </c>
      <c r="W4923" s="4">
        <f t="shared" si="539"/>
        <v>1370523.6658333333</v>
      </c>
      <c r="X4923" s="1" t="s">
        <v>39</v>
      </c>
      <c r="Y4923" s="1" t="s">
        <v>40</v>
      </c>
      <c r="Z4923" s="8">
        <v>50385</v>
      </c>
      <c r="AA4923" s="8" t="str">
        <f>TEXT(Table2[[#This Row],[Application_Date]],"yyy")</f>
        <v>2037</v>
      </c>
      <c r="AB4923" s="8" t="str">
        <f>TEXT(Table2[[#This Row],[Application_Date]],"mmmm")</f>
        <v>December</v>
      </c>
      <c r="AC4923" s="1" t="s">
        <v>61</v>
      </c>
      <c r="AD4923" s="1" t="s">
        <v>42</v>
      </c>
      <c r="AE4923" s="1" t="s">
        <v>62</v>
      </c>
    </row>
    <row r="4924" spans="1:31" x14ac:dyDescent="0.25">
      <c r="A4924" s="1" t="s">
        <v>9988</v>
      </c>
      <c r="B4924" s="1" t="str">
        <f>IF(COUNTIF($A$2:A4924,A4924)&gt;1,"Duplicate","Unique")</f>
        <v>Unique</v>
      </c>
      <c r="C4924" s="1" t="s">
        <v>9989</v>
      </c>
      <c r="D4924" s="1" t="s">
        <v>265</v>
      </c>
      <c r="E4924" s="1" t="str">
        <f t="shared" si="533"/>
        <v>Submitted</v>
      </c>
      <c r="F4924" s="1" t="s">
        <v>35</v>
      </c>
      <c r="G4924" s="1">
        <v>24</v>
      </c>
      <c r="H4924" s="1" t="s">
        <v>36</v>
      </c>
      <c r="I4924" s="1" t="s">
        <v>48</v>
      </c>
      <c r="J4924" s="1" t="s">
        <v>37</v>
      </c>
      <c r="K4924" s="4">
        <v>621350</v>
      </c>
      <c r="L4924" s="4" t="str">
        <f t="shared" si="534"/>
        <v>Submitted</v>
      </c>
      <c r="M4924" s="1">
        <v>689</v>
      </c>
      <c r="N4924" s="1" t="str">
        <f t="shared" si="535"/>
        <v>low_risk</v>
      </c>
      <c r="O4924" s="1" t="str">
        <f t="shared" si="536"/>
        <v>Excellent</v>
      </c>
      <c r="P4924" s="1" t="str">
        <f t="shared" si="537"/>
        <v>Submitted</v>
      </c>
      <c r="Q4924" s="1" t="str">
        <f t="shared" si="538"/>
        <v>Valid</v>
      </c>
      <c r="R4924" s="1" t="s">
        <v>82</v>
      </c>
      <c r="S4924" s="4">
        <v>879384</v>
      </c>
      <c r="T4924" s="1">
        <v>7.26</v>
      </c>
      <c r="U4924" s="1">
        <v>36</v>
      </c>
      <c r="V4924" s="1">
        <v>24427.33</v>
      </c>
      <c r="W4924" s="4">
        <f t="shared" si="539"/>
        <v>532027.34132223029</v>
      </c>
      <c r="X4924" s="1" t="s">
        <v>85</v>
      </c>
      <c r="Y4924" s="1" t="s">
        <v>86</v>
      </c>
      <c r="Z4924" s="8">
        <v>50386</v>
      </c>
      <c r="AA4924" s="8" t="str">
        <f>TEXT(Table2[[#This Row],[Application_Date]],"yyy")</f>
        <v>2037</v>
      </c>
      <c r="AB4924" s="8" t="str">
        <f>TEXT(Table2[[#This Row],[Application_Date]],"mmmm")</f>
        <v>December</v>
      </c>
      <c r="AC4924" s="1" t="s">
        <v>52</v>
      </c>
      <c r="AD4924" s="1" t="s">
        <v>30</v>
      </c>
      <c r="AE4924" s="1" t="s">
        <v>43</v>
      </c>
    </row>
    <row r="4925" spans="1:31" x14ac:dyDescent="0.25">
      <c r="A4925" s="1" t="s">
        <v>9990</v>
      </c>
      <c r="B4925" s="1" t="str">
        <f>IF(COUNTIF($A$2:A4925,A4925)&gt;1,"Duplicate","Unique")</f>
        <v>Unique</v>
      </c>
      <c r="C4925" s="1" t="s">
        <v>9991</v>
      </c>
      <c r="D4925" s="1" t="s">
        <v>433</v>
      </c>
      <c r="E4925" s="1" t="str">
        <f t="shared" si="533"/>
        <v>Submitted</v>
      </c>
      <c r="F4925" s="1" t="s">
        <v>47</v>
      </c>
      <c r="G4925" s="1">
        <v>60</v>
      </c>
      <c r="H4925" s="1" t="s">
        <v>24</v>
      </c>
      <c r="I4925" s="1" t="s">
        <v>25</v>
      </c>
      <c r="J4925" s="1" t="s">
        <v>26</v>
      </c>
      <c r="K4925" s="4">
        <v>295366</v>
      </c>
      <c r="L4925" s="4" t="str">
        <f t="shared" si="534"/>
        <v>Submitted</v>
      </c>
      <c r="M4925" s="1">
        <v>628</v>
      </c>
      <c r="N4925" s="1" t="str">
        <f t="shared" si="535"/>
        <v>low_risk</v>
      </c>
      <c r="O4925" s="1" t="str">
        <f t="shared" si="536"/>
        <v>Excellent</v>
      </c>
      <c r="P4925" s="1" t="str">
        <f t="shared" si="537"/>
        <v>Submitted</v>
      </c>
      <c r="Q4925" s="1" t="str">
        <f t="shared" si="538"/>
        <v>Valid</v>
      </c>
      <c r="R4925" s="1" t="s">
        <v>38</v>
      </c>
      <c r="S4925" s="4">
        <v>557700</v>
      </c>
      <c r="T4925" s="1">
        <v>12.61</v>
      </c>
      <c r="U4925" s="1">
        <v>120</v>
      </c>
      <c r="V4925" s="1">
        <v>4647.5</v>
      </c>
      <c r="W4925" s="4">
        <f t="shared" si="539"/>
        <v>586049.75</v>
      </c>
      <c r="X4925" s="1" t="s">
        <v>50</v>
      </c>
      <c r="Y4925" s="1" t="s">
        <v>51</v>
      </c>
      <c r="Z4925" s="8">
        <v>50387</v>
      </c>
      <c r="AA4925" s="8" t="str">
        <f>TEXT(Table2[[#This Row],[Application_Date]],"yyy")</f>
        <v>2037</v>
      </c>
      <c r="AB4925" s="8" t="str">
        <f>TEXT(Table2[[#This Row],[Application_Date]],"mmmm")</f>
        <v>December</v>
      </c>
      <c r="AC4925" s="1" t="s">
        <v>41</v>
      </c>
      <c r="AD4925" s="1" t="s">
        <v>42</v>
      </c>
      <c r="AE4925" s="1" t="s">
        <v>66</v>
      </c>
    </row>
    <row r="4926" spans="1:31" x14ac:dyDescent="0.25">
      <c r="A4926" s="1" t="s">
        <v>9992</v>
      </c>
      <c r="B4926" s="1" t="str">
        <f>IF(COUNTIF($A$2:A4926,A4926)&gt;1,"Duplicate","Unique")</f>
        <v>Unique</v>
      </c>
      <c r="C4926" s="1" t="s">
        <v>9993</v>
      </c>
      <c r="D4926" s="1" t="s">
        <v>154</v>
      </c>
      <c r="E4926" s="1" t="str">
        <f t="shared" si="533"/>
        <v>Submitted</v>
      </c>
      <c r="F4926" s="1" t="s">
        <v>35</v>
      </c>
      <c r="G4926" s="1">
        <v>42</v>
      </c>
      <c r="H4926" s="1" t="s">
        <v>36</v>
      </c>
      <c r="I4926" s="1" t="s">
        <v>48</v>
      </c>
      <c r="J4926" s="1" t="s">
        <v>26</v>
      </c>
      <c r="K4926" s="4">
        <v>1132996</v>
      </c>
      <c r="L4926" s="4" t="str">
        <f t="shared" si="534"/>
        <v>Submitted</v>
      </c>
      <c r="M4926" s="1">
        <v>466</v>
      </c>
      <c r="N4926" s="1" t="str">
        <f t="shared" si="535"/>
        <v>High_risk</v>
      </c>
      <c r="O4926" s="1" t="str">
        <f t="shared" si="536"/>
        <v>Excellent</v>
      </c>
      <c r="P4926" s="1" t="str">
        <f t="shared" si="537"/>
        <v>Submitted</v>
      </c>
      <c r="Q4926" s="1" t="str">
        <f t="shared" si="538"/>
        <v>Valid</v>
      </c>
      <c r="R4926" s="1" t="s">
        <v>27</v>
      </c>
      <c r="S4926" s="4">
        <v>1086814</v>
      </c>
      <c r="T4926" s="1">
        <v>13.37</v>
      </c>
      <c r="U4926" s="1">
        <v>12</v>
      </c>
      <c r="V4926" s="1">
        <v>90567.83</v>
      </c>
      <c r="W4926" s="4">
        <f t="shared" si="539"/>
        <v>1211043.8076837324</v>
      </c>
      <c r="X4926" s="1" t="s">
        <v>105</v>
      </c>
      <c r="Y4926" s="1" t="s">
        <v>106</v>
      </c>
      <c r="Z4926" s="8">
        <v>50388</v>
      </c>
      <c r="AA4926" s="8" t="str">
        <f>TEXT(Table2[[#This Row],[Application_Date]],"yyy")</f>
        <v>2037</v>
      </c>
      <c r="AB4926" s="8" t="str">
        <f>TEXT(Table2[[#This Row],[Application_Date]],"mmmm")</f>
        <v>December</v>
      </c>
      <c r="AC4926" s="1" t="s">
        <v>61</v>
      </c>
      <c r="AD4926" s="1" t="s">
        <v>30</v>
      </c>
      <c r="AE4926" s="1" t="s">
        <v>62</v>
      </c>
    </row>
    <row r="4927" spans="1:31" x14ac:dyDescent="0.25">
      <c r="A4927" s="1" t="s">
        <v>9994</v>
      </c>
      <c r="B4927" s="1" t="str">
        <f>IF(COUNTIF($A$2:A4927,A4927)&gt;1,"Duplicate","Unique")</f>
        <v>Unique</v>
      </c>
      <c r="C4927" s="1" t="s">
        <v>9995</v>
      </c>
      <c r="D4927" s="1" t="s">
        <v>163</v>
      </c>
      <c r="E4927" s="1" t="str">
        <f t="shared" si="533"/>
        <v>Submitted</v>
      </c>
      <c r="F4927" s="1" t="s">
        <v>35</v>
      </c>
      <c r="G4927" s="1">
        <v>34</v>
      </c>
      <c r="H4927" s="1" t="s">
        <v>36</v>
      </c>
      <c r="I4927" s="1" t="s">
        <v>25</v>
      </c>
      <c r="J4927" s="1" t="s">
        <v>70</v>
      </c>
      <c r="K4927" s="4">
        <v>1803475</v>
      </c>
      <c r="L4927" s="4" t="str">
        <f t="shared" si="534"/>
        <v>Submitted</v>
      </c>
      <c r="M4927" s="1">
        <v>673</v>
      </c>
      <c r="N4927" s="1" t="str">
        <f t="shared" si="535"/>
        <v>low_risk</v>
      </c>
      <c r="O4927" s="1" t="str">
        <f t="shared" si="536"/>
        <v>Excellent</v>
      </c>
      <c r="P4927" s="1" t="str">
        <f t="shared" si="537"/>
        <v>Submitted</v>
      </c>
      <c r="Q4927" s="1" t="str">
        <f t="shared" si="538"/>
        <v>Valid</v>
      </c>
      <c r="R4927" s="1" t="s">
        <v>6</v>
      </c>
      <c r="S4927" s="4">
        <v>1457117</v>
      </c>
      <c r="T4927" s="1">
        <v>10.26</v>
      </c>
      <c r="U4927" s="1">
        <v>180</v>
      </c>
      <c r="V4927" s="1">
        <v>8095.09</v>
      </c>
      <c r="W4927" s="4">
        <f t="shared" si="539"/>
        <v>1245835.0349999999</v>
      </c>
      <c r="X4927" s="1" t="s">
        <v>95</v>
      </c>
      <c r="Y4927" s="1" t="s">
        <v>96</v>
      </c>
      <c r="Z4927" s="8">
        <v>50389</v>
      </c>
      <c r="AA4927" s="8" t="str">
        <f>TEXT(Table2[[#This Row],[Application_Date]],"yyy")</f>
        <v>2037</v>
      </c>
      <c r="AB4927" s="8" t="str">
        <f>TEXT(Table2[[#This Row],[Application_Date]],"mmmm")</f>
        <v>December</v>
      </c>
      <c r="AC4927" s="1" t="s">
        <v>61</v>
      </c>
      <c r="AD4927" s="1" t="s">
        <v>30</v>
      </c>
      <c r="AE4927" s="1" t="s">
        <v>43</v>
      </c>
    </row>
    <row r="4928" spans="1:31" x14ac:dyDescent="0.25">
      <c r="A4928" s="1" t="s">
        <v>9996</v>
      </c>
      <c r="B4928" s="1" t="str">
        <f>IF(COUNTIF($A$2:A4928,A4928)&gt;1,"Duplicate","Unique")</f>
        <v>Unique</v>
      </c>
      <c r="C4928" s="1" t="s">
        <v>9997</v>
      </c>
      <c r="D4928" s="1" t="s">
        <v>366</v>
      </c>
      <c r="E4928" s="1" t="str">
        <f t="shared" si="533"/>
        <v>Submitted</v>
      </c>
      <c r="F4928" s="1" t="s">
        <v>35</v>
      </c>
      <c r="G4928" s="1">
        <v>56</v>
      </c>
      <c r="H4928" s="1" t="s">
        <v>36</v>
      </c>
      <c r="I4928" s="1" t="s">
        <v>25</v>
      </c>
      <c r="J4928" s="1" t="s">
        <v>26</v>
      </c>
      <c r="K4928" s="4">
        <v>2416309</v>
      </c>
      <c r="L4928" s="4" t="str">
        <f t="shared" si="534"/>
        <v>Submitted</v>
      </c>
      <c r="M4928" s="1">
        <v>358</v>
      </c>
      <c r="N4928" s="1" t="str">
        <f t="shared" si="535"/>
        <v>High_risk</v>
      </c>
      <c r="O4928" s="1" t="str">
        <f t="shared" si="536"/>
        <v>Excellent</v>
      </c>
      <c r="P4928" s="1" t="str">
        <f t="shared" si="537"/>
        <v>Submitted</v>
      </c>
      <c r="Q4928" s="1" t="str">
        <f t="shared" si="538"/>
        <v>Valid</v>
      </c>
      <c r="R4928" s="1" t="s">
        <v>70</v>
      </c>
      <c r="S4928" s="4">
        <v>2941659</v>
      </c>
      <c r="T4928" s="1">
        <v>13.02</v>
      </c>
      <c r="U4928" s="1">
        <v>60</v>
      </c>
      <c r="V4928" s="1">
        <v>49027.65</v>
      </c>
      <c r="W4928" s="4">
        <f t="shared" si="539"/>
        <v>3191700.0149999997</v>
      </c>
      <c r="X4928" s="1" t="s">
        <v>105</v>
      </c>
      <c r="Y4928" s="1" t="s">
        <v>106</v>
      </c>
      <c r="Z4928" s="8">
        <v>50390</v>
      </c>
      <c r="AA4928" s="8" t="str">
        <f>TEXT(Table2[[#This Row],[Application_Date]],"yyy")</f>
        <v>2037</v>
      </c>
      <c r="AB4928" s="8" t="str">
        <f>TEXT(Table2[[#This Row],[Application_Date]],"mmmm")</f>
        <v>December</v>
      </c>
      <c r="AC4928" s="1" t="s">
        <v>61</v>
      </c>
      <c r="AD4928" s="1" t="s">
        <v>42</v>
      </c>
      <c r="AE4928" s="1" t="s">
        <v>62</v>
      </c>
    </row>
    <row r="4929" spans="1:31" x14ac:dyDescent="0.25">
      <c r="A4929" s="1" t="s">
        <v>9998</v>
      </c>
      <c r="B4929" s="1" t="str">
        <f>IF(COUNTIF($A$2:A4929,A4929)&gt;1,"Duplicate","Unique")</f>
        <v>Unique</v>
      </c>
      <c r="C4929" s="1" t="s">
        <v>9999</v>
      </c>
      <c r="D4929" s="1" t="s">
        <v>659</v>
      </c>
      <c r="E4929" s="1" t="str">
        <f t="shared" si="533"/>
        <v>Submitted</v>
      </c>
      <c r="F4929" s="1" t="s">
        <v>47</v>
      </c>
      <c r="G4929" s="1">
        <v>26</v>
      </c>
      <c r="H4929" s="1" t="s">
        <v>36</v>
      </c>
      <c r="I4929" s="1" t="s">
        <v>48</v>
      </c>
      <c r="J4929" s="1" t="s">
        <v>26</v>
      </c>
      <c r="K4929" s="4">
        <v>1406660</v>
      </c>
      <c r="L4929" s="4" t="str">
        <f t="shared" si="534"/>
        <v>Submitted</v>
      </c>
      <c r="M4929" s="1">
        <v>794</v>
      </c>
      <c r="N4929" s="1" t="str">
        <f t="shared" si="535"/>
        <v>medium_risk</v>
      </c>
      <c r="O4929" s="1" t="str">
        <f t="shared" si="536"/>
        <v>Excellent</v>
      </c>
      <c r="P4929" s="1" t="str">
        <f t="shared" si="537"/>
        <v>Submitted</v>
      </c>
      <c r="Q4929" s="1" t="str">
        <f t="shared" si="538"/>
        <v>Valid</v>
      </c>
      <c r="R4929" s="1" t="s">
        <v>27</v>
      </c>
      <c r="S4929" s="4">
        <v>2287116</v>
      </c>
      <c r="T4929" s="1">
        <v>13.5</v>
      </c>
      <c r="U4929" s="1">
        <v>24</v>
      </c>
      <c r="V4929" s="1">
        <v>95296.5</v>
      </c>
      <c r="W4929" s="4">
        <f t="shared" si="539"/>
        <v>2573005.535795324</v>
      </c>
      <c r="X4929" s="1" t="s">
        <v>39</v>
      </c>
      <c r="Y4929" s="1" t="s">
        <v>40</v>
      </c>
      <c r="Z4929" s="8">
        <v>50391</v>
      </c>
      <c r="AA4929" s="8" t="str">
        <f>TEXT(Table2[[#This Row],[Application_Date]],"yyy")</f>
        <v>2037</v>
      </c>
      <c r="AB4929" s="8" t="str">
        <f>TEXT(Table2[[#This Row],[Application_Date]],"mmmm")</f>
        <v>December</v>
      </c>
      <c r="AC4929" s="1" t="s">
        <v>41</v>
      </c>
      <c r="AD4929" s="1" t="s">
        <v>42</v>
      </c>
      <c r="AE4929" s="1" t="s">
        <v>31</v>
      </c>
    </row>
    <row r="4930" spans="1:31" x14ac:dyDescent="0.25">
      <c r="A4930" s="1" t="s">
        <v>10000</v>
      </c>
      <c r="B4930" s="1" t="str">
        <f>IF(COUNTIF($A$2:A4930,A4930)&gt;1,"Duplicate","Unique")</f>
        <v>Unique</v>
      </c>
      <c r="C4930" s="1" t="s">
        <v>10001</v>
      </c>
      <c r="D4930" s="1" t="s">
        <v>142</v>
      </c>
      <c r="E4930" s="1" t="str">
        <f t="shared" ref="E4930:E4993" si="540">IF(C4930="","Missing","Submitted")</f>
        <v>Submitted</v>
      </c>
      <c r="F4930" s="1" t="s">
        <v>47</v>
      </c>
      <c r="G4930" s="1">
        <v>31</v>
      </c>
      <c r="H4930" s="1" t="s">
        <v>24</v>
      </c>
      <c r="I4930" s="1" t="s">
        <v>25</v>
      </c>
      <c r="J4930" s="1" t="s">
        <v>37</v>
      </c>
      <c r="K4930" s="4">
        <v>484233</v>
      </c>
      <c r="L4930" s="4" t="str">
        <f t="shared" ref="L4930:L4993" si="541">IF(K4930="","Missing","Submitted")</f>
        <v>Submitted</v>
      </c>
      <c r="M4930" s="1">
        <v>545</v>
      </c>
      <c r="N4930" s="1" t="str">
        <f t="shared" ref="N4930:N4993" si="542">IF(M4930&lt;600,"High_risk",IF(M4930&gt;=750,"medium_risk","low_risk"))</f>
        <v>High_risk</v>
      </c>
      <c r="O4930" s="1" t="str">
        <f t="shared" ref="O4930:O4993" si="543">IF(J4931&lt;503,"Poor",IF(J4931&lt;=550,"Fair",IF(J4931&lt;=750,"Good","Excellent")))</f>
        <v>Excellent</v>
      </c>
      <c r="P4930" s="1" t="str">
        <f t="shared" ref="P4930:P4993" si="544">IF(S4930="","Missing","Submitted")</f>
        <v>Submitted</v>
      </c>
      <c r="Q4930" s="1" t="str">
        <f t="shared" ref="Q4930:Q4993" si="545">IF(AND(M4930&gt;=300,M4930&lt;=900),"Valid","Invalid")</f>
        <v>Valid</v>
      </c>
      <c r="R4930" s="1" t="s">
        <v>82</v>
      </c>
      <c r="S4930" s="4">
        <v>521590</v>
      </c>
      <c r="T4930" s="1">
        <v>10.84</v>
      </c>
      <c r="U4930" s="1">
        <v>24</v>
      </c>
      <c r="V4930" s="1">
        <v>21732.92</v>
      </c>
      <c r="W4930" s="4">
        <f t="shared" ref="W4930:W4993" si="546">PMT(T4930/12,U4930,-S4930)</f>
        <v>471169.7255524362</v>
      </c>
      <c r="X4930" s="1" t="s">
        <v>105</v>
      </c>
      <c r="Y4930" s="1" t="s">
        <v>106</v>
      </c>
      <c r="Z4930" s="8">
        <v>50392</v>
      </c>
      <c r="AA4930" s="8" t="str">
        <f>TEXT(Table2[[#This Row],[Application_Date]],"yyy")</f>
        <v>2037</v>
      </c>
      <c r="AB4930" s="8" t="str">
        <f>TEXT(Table2[[#This Row],[Application_Date]],"mmmm")</f>
        <v>December</v>
      </c>
      <c r="AC4930" s="1" t="s">
        <v>61</v>
      </c>
      <c r="AD4930" s="1" t="s">
        <v>42</v>
      </c>
      <c r="AE4930" s="1" t="s">
        <v>31</v>
      </c>
    </row>
    <row r="4931" spans="1:31" x14ac:dyDescent="0.25">
      <c r="A4931" s="1" t="s">
        <v>10002</v>
      </c>
      <c r="B4931" s="1" t="str">
        <f>IF(COUNTIF($A$2:A4931,A4931)&gt;1,"Duplicate","Unique")</f>
        <v>Unique</v>
      </c>
      <c r="C4931" s="1" t="s">
        <v>10003</v>
      </c>
      <c r="D4931" s="1" t="s">
        <v>78</v>
      </c>
      <c r="E4931" s="1" t="str">
        <f t="shared" si="540"/>
        <v>Submitted</v>
      </c>
      <c r="F4931" s="1" t="s">
        <v>47</v>
      </c>
      <c r="G4931" s="1">
        <v>23</v>
      </c>
      <c r="H4931" s="1" t="s">
        <v>24</v>
      </c>
      <c r="I4931" s="1" t="s">
        <v>25</v>
      </c>
      <c r="J4931" s="1" t="s">
        <v>37</v>
      </c>
      <c r="K4931" s="4">
        <v>1144097</v>
      </c>
      <c r="L4931" s="4" t="str">
        <f t="shared" si="541"/>
        <v>Submitted</v>
      </c>
      <c r="M4931" s="1">
        <v>817</v>
      </c>
      <c r="N4931" s="1" t="str">
        <f t="shared" si="542"/>
        <v>medium_risk</v>
      </c>
      <c r="O4931" s="1" t="str">
        <f t="shared" si="543"/>
        <v>Excellent</v>
      </c>
      <c r="P4931" s="1" t="str">
        <f t="shared" si="544"/>
        <v>Submitted</v>
      </c>
      <c r="Q4931" s="1" t="str">
        <f t="shared" si="545"/>
        <v>Valid</v>
      </c>
      <c r="R4931" s="1" t="s">
        <v>70</v>
      </c>
      <c r="S4931" s="4">
        <v>2736751</v>
      </c>
      <c r="T4931" s="1">
        <v>12.44</v>
      </c>
      <c r="U4931" s="1">
        <v>24</v>
      </c>
      <c r="V4931" s="1">
        <v>114031.29</v>
      </c>
      <c r="W4931" s="4">
        <f t="shared" si="546"/>
        <v>2837098.6460108045</v>
      </c>
      <c r="X4931" s="1" t="s">
        <v>50</v>
      </c>
      <c r="Y4931" s="1" t="s">
        <v>51</v>
      </c>
      <c r="Z4931" s="8">
        <v>50393</v>
      </c>
      <c r="AA4931" s="8" t="str">
        <f>TEXT(Table2[[#This Row],[Application_Date]],"yyy")</f>
        <v>2037</v>
      </c>
      <c r="AB4931" s="8" t="str">
        <f>TEXT(Table2[[#This Row],[Application_Date]],"mmmm")</f>
        <v>December</v>
      </c>
      <c r="AC4931" s="1" t="s">
        <v>61</v>
      </c>
      <c r="AD4931" s="1" t="s">
        <v>30</v>
      </c>
      <c r="AE4931" s="1" t="s">
        <v>66</v>
      </c>
    </row>
    <row r="4932" spans="1:31" x14ac:dyDescent="0.25">
      <c r="A4932" s="1" t="s">
        <v>10004</v>
      </c>
      <c r="B4932" s="1" t="str">
        <f>IF(COUNTIF($A$2:A4932,A4932)&gt;1,"Duplicate","Unique")</f>
        <v>Unique</v>
      </c>
      <c r="C4932" s="1" t="s">
        <v>10005</v>
      </c>
      <c r="D4932" s="1" t="s">
        <v>160</v>
      </c>
      <c r="E4932" s="1" t="str">
        <f t="shared" si="540"/>
        <v>Submitted</v>
      </c>
      <c r="F4932" s="1" t="s">
        <v>35</v>
      </c>
      <c r="G4932" s="1">
        <v>58</v>
      </c>
      <c r="H4932" s="1" t="s">
        <v>36</v>
      </c>
      <c r="I4932" s="1" t="s">
        <v>25</v>
      </c>
      <c r="J4932" s="1" t="s">
        <v>26</v>
      </c>
      <c r="K4932" s="4">
        <v>1625562</v>
      </c>
      <c r="L4932" s="4" t="str">
        <f t="shared" si="541"/>
        <v>Submitted</v>
      </c>
      <c r="M4932" s="1">
        <v>575</v>
      </c>
      <c r="N4932" s="1" t="str">
        <f t="shared" si="542"/>
        <v>High_risk</v>
      </c>
      <c r="O4932" s="1" t="str">
        <f t="shared" si="543"/>
        <v>Excellent</v>
      </c>
      <c r="P4932" s="1" t="str">
        <f t="shared" si="544"/>
        <v>Submitted</v>
      </c>
      <c r="Q4932" s="1" t="str">
        <f t="shared" si="545"/>
        <v>Valid</v>
      </c>
      <c r="R4932" s="1" t="s">
        <v>27</v>
      </c>
      <c r="S4932" s="4">
        <v>3480179</v>
      </c>
      <c r="T4932" s="1">
        <v>13.5</v>
      </c>
      <c r="U4932" s="1">
        <v>60</v>
      </c>
      <c r="V4932" s="1">
        <v>58002.98</v>
      </c>
      <c r="W4932" s="4">
        <f t="shared" si="546"/>
        <v>3915201.375</v>
      </c>
      <c r="X4932" s="1" t="s">
        <v>85</v>
      </c>
      <c r="Y4932" s="1" t="s">
        <v>86</v>
      </c>
      <c r="Z4932" s="8">
        <v>50394</v>
      </c>
      <c r="AA4932" s="8" t="str">
        <f>TEXT(Table2[[#This Row],[Application_Date]],"yyy")</f>
        <v>2037</v>
      </c>
      <c r="AB4932" s="8" t="str">
        <f>TEXT(Table2[[#This Row],[Application_Date]],"mmmm")</f>
        <v>December</v>
      </c>
      <c r="AC4932" s="1" t="s">
        <v>61</v>
      </c>
      <c r="AD4932" s="1" t="s">
        <v>30</v>
      </c>
      <c r="AE4932" s="1" t="s">
        <v>43</v>
      </c>
    </row>
    <row r="4933" spans="1:31" x14ac:dyDescent="0.25">
      <c r="A4933" s="1" t="s">
        <v>10006</v>
      </c>
      <c r="B4933" s="1" t="str">
        <f>IF(COUNTIF($A$2:A4933,A4933)&gt;1,"Duplicate","Unique")</f>
        <v>Unique</v>
      </c>
      <c r="C4933" s="1" t="s">
        <v>10007</v>
      </c>
      <c r="D4933" s="1" t="s">
        <v>69</v>
      </c>
      <c r="E4933" s="1" t="str">
        <f t="shared" si="540"/>
        <v>Submitted</v>
      </c>
      <c r="F4933" s="1" t="s">
        <v>35</v>
      </c>
      <c r="G4933" s="1">
        <v>22</v>
      </c>
      <c r="H4933" s="1" t="s">
        <v>24</v>
      </c>
      <c r="I4933" s="1" t="s">
        <v>48</v>
      </c>
      <c r="J4933" s="1" t="s">
        <v>70</v>
      </c>
      <c r="K4933" s="4">
        <v>2225897</v>
      </c>
      <c r="L4933" s="4" t="str">
        <f t="shared" si="541"/>
        <v>Submitted</v>
      </c>
      <c r="M4933" s="1">
        <v>522</v>
      </c>
      <c r="N4933" s="1" t="str">
        <f t="shared" si="542"/>
        <v>High_risk</v>
      </c>
      <c r="O4933" s="1" t="str">
        <f t="shared" si="543"/>
        <v>Excellent</v>
      </c>
      <c r="P4933" s="1" t="str">
        <f t="shared" si="544"/>
        <v>Submitted</v>
      </c>
      <c r="Q4933" s="1" t="str">
        <f t="shared" si="545"/>
        <v>Valid</v>
      </c>
      <c r="R4933" s="1" t="s">
        <v>82</v>
      </c>
      <c r="S4933" s="4">
        <v>2999419</v>
      </c>
      <c r="T4933" s="1">
        <v>10.46</v>
      </c>
      <c r="U4933" s="1">
        <v>120</v>
      </c>
      <c r="V4933" s="1">
        <v>24995.16</v>
      </c>
      <c r="W4933" s="4">
        <f t="shared" si="546"/>
        <v>2614493.561666667</v>
      </c>
      <c r="X4933" s="1" t="s">
        <v>105</v>
      </c>
      <c r="Y4933" s="1" t="s">
        <v>106</v>
      </c>
      <c r="Z4933" s="8">
        <v>50395</v>
      </c>
      <c r="AA4933" s="8" t="str">
        <f>TEXT(Table2[[#This Row],[Application_Date]],"yyy")</f>
        <v>2037</v>
      </c>
      <c r="AB4933" s="8" t="str">
        <f>TEXT(Table2[[#This Row],[Application_Date]],"mmmm")</f>
        <v>December</v>
      </c>
      <c r="AC4933" s="1" t="s">
        <v>41</v>
      </c>
      <c r="AD4933" s="1" t="s">
        <v>42</v>
      </c>
      <c r="AE4933" s="1" t="s">
        <v>43</v>
      </c>
    </row>
    <row r="4934" spans="1:31" x14ac:dyDescent="0.25">
      <c r="A4934" s="1" t="s">
        <v>10008</v>
      </c>
      <c r="B4934" s="1" t="str">
        <f>IF(COUNTIF($A$2:A4934,A4934)&gt;1,"Duplicate","Unique")</f>
        <v>Unique</v>
      </c>
      <c r="C4934" s="1" t="s">
        <v>10009</v>
      </c>
      <c r="D4934" s="1" t="s">
        <v>229</v>
      </c>
      <c r="E4934" s="1" t="str">
        <f t="shared" si="540"/>
        <v>Submitted</v>
      </c>
      <c r="F4934" s="1" t="s">
        <v>35</v>
      </c>
      <c r="G4934" s="1">
        <v>27</v>
      </c>
      <c r="H4934" s="1" t="s">
        <v>36</v>
      </c>
      <c r="I4934" s="1" t="s">
        <v>48</v>
      </c>
      <c r="J4934" s="1" t="s">
        <v>70</v>
      </c>
      <c r="K4934" s="4">
        <v>1680656</v>
      </c>
      <c r="L4934" s="4" t="str">
        <f t="shared" si="541"/>
        <v>Submitted</v>
      </c>
      <c r="M4934" s="1">
        <v>356</v>
      </c>
      <c r="N4934" s="1" t="str">
        <f t="shared" si="542"/>
        <v>High_risk</v>
      </c>
      <c r="O4934" s="1" t="str">
        <f t="shared" si="543"/>
        <v>Excellent</v>
      </c>
      <c r="P4934" s="1" t="str">
        <f t="shared" si="544"/>
        <v>Submitted</v>
      </c>
      <c r="Q4934" s="1" t="str">
        <f t="shared" si="545"/>
        <v>Valid</v>
      </c>
      <c r="R4934" s="1" t="s">
        <v>38</v>
      </c>
      <c r="S4934" s="4">
        <v>2381736</v>
      </c>
      <c r="T4934" s="1">
        <v>8.2799999999999994</v>
      </c>
      <c r="U4934" s="1">
        <v>60</v>
      </c>
      <c r="V4934" s="1">
        <v>39695.599999999999</v>
      </c>
      <c r="W4934" s="4">
        <f t="shared" si="546"/>
        <v>1643397.8400000345</v>
      </c>
      <c r="X4934" s="1" t="s">
        <v>59</v>
      </c>
      <c r="Y4934" s="1" t="s">
        <v>60</v>
      </c>
      <c r="Z4934" s="8">
        <v>50396</v>
      </c>
      <c r="AA4934" s="8" t="str">
        <f>TEXT(Table2[[#This Row],[Application_Date]],"yyy")</f>
        <v>2037</v>
      </c>
      <c r="AB4934" s="8" t="str">
        <f>TEXT(Table2[[#This Row],[Application_Date]],"mmmm")</f>
        <v>December</v>
      </c>
      <c r="AC4934" s="1" t="s">
        <v>61</v>
      </c>
      <c r="AD4934" s="1" t="s">
        <v>42</v>
      </c>
      <c r="AE4934" s="1" t="s">
        <v>62</v>
      </c>
    </row>
    <row r="4935" spans="1:31" x14ac:dyDescent="0.25">
      <c r="A4935" s="1" t="s">
        <v>10010</v>
      </c>
      <c r="B4935" s="1" t="str">
        <f>IF(COUNTIF($A$2:A4935,A4935)&gt;1,"Duplicate","Unique")</f>
        <v>Unique</v>
      </c>
      <c r="C4935" s="1" t="s">
        <v>10011</v>
      </c>
      <c r="D4935" s="1" t="s">
        <v>325</v>
      </c>
      <c r="E4935" s="1" t="str">
        <f t="shared" si="540"/>
        <v>Submitted</v>
      </c>
      <c r="F4935" s="1" t="s">
        <v>35</v>
      </c>
      <c r="G4935" s="1">
        <v>26</v>
      </c>
      <c r="H4935" s="1" t="s">
        <v>24</v>
      </c>
      <c r="I4935" s="1" t="s">
        <v>48</v>
      </c>
      <c r="J4935" s="1" t="s">
        <v>70</v>
      </c>
      <c r="K4935" s="4">
        <v>2193313</v>
      </c>
      <c r="L4935" s="4" t="str">
        <f t="shared" si="541"/>
        <v>Submitted</v>
      </c>
      <c r="M4935" s="1">
        <v>712</v>
      </c>
      <c r="N4935" s="1" t="str">
        <f t="shared" si="542"/>
        <v>low_risk</v>
      </c>
      <c r="O4935" s="1" t="str">
        <f t="shared" si="543"/>
        <v>Excellent</v>
      </c>
      <c r="P4935" s="1" t="str">
        <f t="shared" si="544"/>
        <v>Submitted</v>
      </c>
      <c r="Q4935" s="1" t="str">
        <f t="shared" si="545"/>
        <v>Valid</v>
      </c>
      <c r="R4935" s="1" t="s">
        <v>38</v>
      </c>
      <c r="S4935" s="4">
        <v>1779435</v>
      </c>
      <c r="T4935" s="1">
        <v>8.3800000000000008</v>
      </c>
      <c r="U4935" s="1">
        <v>36</v>
      </c>
      <c r="V4935" s="1">
        <v>49428.75</v>
      </c>
      <c r="W4935" s="4">
        <f t="shared" si="546"/>
        <v>1242638.7815090753</v>
      </c>
      <c r="X4935" s="1" t="s">
        <v>59</v>
      </c>
      <c r="Y4935" s="1" t="s">
        <v>60</v>
      </c>
      <c r="Z4935" s="8">
        <v>50397</v>
      </c>
      <c r="AA4935" s="8" t="str">
        <f>TEXT(Table2[[#This Row],[Application_Date]],"yyy")</f>
        <v>2037</v>
      </c>
      <c r="AB4935" s="8" t="str">
        <f>TEXT(Table2[[#This Row],[Application_Date]],"mmmm")</f>
        <v>December</v>
      </c>
      <c r="AC4935" s="1" t="s">
        <v>41</v>
      </c>
      <c r="AD4935" s="1" t="s">
        <v>42</v>
      </c>
      <c r="AE4935" s="1" t="s">
        <v>43</v>
      </c>
    </row>
    <row r="4936" spans="1:31" x14ac:dyDescent="0.25">
      <c r="A4936" s="1" t="s">
        <v>10012</v>
      </c>
      <c r="B4936" s="1" t="str">
        <f>IF(COUNTIF($A$2:A4936,A4936)&gt;1,"Duplicate","Unique")</f>
        <v>Unique</v>
      </c>
      <c r="C4936" s="1" t="s">
        <v>10013</v>
      </c>
      <c r="D4936" s="1" t="s">
        <v>169</v>
      </c>
      <c r="E4936" s="1" t="str">
        <f t="shared" si="540"/>
        <v>Submitted</v>
      </c>
      <c r="F4936" s="1" t="s">
        <v>47</v>
      </c>
      <c r="G4936" s="1">
        <v>38</v>
      </c>
      <c r="H4936" s="1" t="s">
        <v>36</v>
      </c>
      <c r="I4936" s="1" t="s">
        <v>48</v>
      </c>
      <c r="J4936" s="1" t="s">
        <v>37</v>
      </c>
      <c r="K4936" s="4">
        <v>1881672</v>
      </c>
      <c r="L4936" s="4" t="str">
        <f t="shared" si="541"/>
        <v>Submitted</v>
      </c>
      <c r="M4936" s="1">
        <v>814</v>
      </c>
      <c r="N4936" s="1" t="str">
        <f t="shared" si="542"/>
        <v>medium_risk</v>
      </c>
      <c r="O4936" s="1" t="str">
        <f t="shared" si="543"/>
        <v>Excellent</v>
      </c>
      <c r="P4936" s="1" t="str">
        <f t="shared" si="544"/>
        <v>Submitted</v>
      </c>
      <c r="Q4936" s="1" t="str">
        <f t="shared" si="545"/>
        <v>Valid</v>
      </c>
      <c r="R4936" s="1" t="s">
        <v>38</v>
      </c>
      <c r="S4936" s="4">
        <v>976519</v>
      </c>
      <c r="T4936" s="1">
        <v>10.5</v>
      </c>
      <c r="U4936" s="1">
        <v>24</v>
      </c>
      <c r="V4936" s="1">
        <v>40688.29</v>
      </c>
      <c r="W4936" s="4">
        <f t="shared" si="546"/>
        <v>854454.36469465133</v>
      </c>
      <c r="X4936" s="1" t="s">
        <v>105</v>
      </c>
      <c r="Y4936" s="1" t="s">
        <v>106</v>
      </c>
      <c r="Z4936" s="8">
        <v>50398</v>
      </c>
      <c r="AA4936" s="8" t="str">
        <f>TEXT(Table2[[#This Row],[Application_Date]],"yyy")</f>
        <v>2037</v>
      </c>
      <c r="AB4936" s="8" t="str">
        <f>TEXT(Table2[[#This Row],[Application_Date]],"mmmm")</f>
        <v>December</v>
      </c>
      <c r="AC4936" s="1" t="s">
        <v>52</v>
      </c>
      <c r="AD4936" s="1" t="s">
        <v>42</v>
      </c>
      <c r="AE4936" s="1" t="s">
        <v>31</v>
      </c>
    </row>
    <row r="4937" spans="1:31" x14ac:dyDescent="0.25">
      <c r="A4937" s="1" t="s">
        <v>10014</v>
      </c>
      <c r="B4937" s="1" t="str">
        <f>IF(COUNTIF($A$2:A4937,A4937)&gt;1,"Duplicate","Unique")</f>
        <v>Unique</v>
      </c>
      <c r="C4937" s="1" t="s">
        <v>10015</v>
      </c>
      <c r="D4937" s="1" t="s">
        <v>454</v>
      </c>
      <c r="E4937" s="1" t="str">
        <f t="shared" si="540"/>
        <v>Submitted</v>
      </c>
      <c r="F4937" s="1" t="s">
        <v>47</v>
      </c>
      <c r="G4937" s="1">
        <v>62</v>
      </c>
      <c r="H4937" s="1" t="s">
        <v>24</v>
      </c>
      <c r="I4937" s="1" t="s">
        <v>48</v>
      </c>
      <c r="J4937" s="1" t="s">
        <v>37</v>
      </c>
      <c r="K4937" s="4">
        <v>1712685</v>
      </c>
      <c r="L4937" s="4" t="str">
        <f t="shared" si="541"/>
        <v>Submitted</v>
      </c>
      <c r="M4937" s="1">
        <v>337</v>
      </c>
      <c r="N4937" s="1" t="str">
        <f t="shared" si="542"/>
        <v>High_risk</v>
      </c>
      <c r="O4937" s="1" t="str">
        <f t="shared" si="543"/>
        <v>Excellent</v>
      </c>
      <c r="P4937" s="1" t="str">
        <f t="shared" si="544"/>
        <v>Submitted</v>
      </c>
      <c r="Q4937" s="1" t="str">
        <f t="shared" si="545"/>
        <v>Valid</v>
      </c>
      <c r="R4937" s="1" t="s">
        <v>82</v>
      </c>
      <c r="S4937" s="4">
        <v>3385034</v>
      </c>
      <c r="T4937" s="1">
        <v>15.02</v>
      </c>
      <c r="U4937" s="1">
        <v>36</v>
      </c>
      <c r="V4937" s="1">
        <v>94028.72</v>
      </c>
      <c r="W4937" s="4">
        <f t="shared" si="546"/>
        <v>4236934.2233341979</v>
      </c>
      <c r="X4937" s="1" t="s">
        <v>50</v>
      </c>
      <c r="Y4937" s="1" t="s">
        <v>51</v>
      </c>
      <c r="Z4937" s="8">
        <v>50399</v>
      </c>
      <c r="AA4937" s="8" t="str">
        <f>TEXT(Table2[[#This Row],[Application_Date]],"yyy")</f>
        <v>2037</v>
      </c>
      <c r="AB4937" s="8" t="str">
        <f>TEXT(Table2[[#This Row],[Application_Date]],"mmmm")</f>
        <v>December</v>
      </c>
      <c r="AC4937" s="1" t="s">
        <v>61</v>
      </c>
      <c r="AD4937" s="1" t="s">
        <v>42</v>
      </c>
      <c r="AE4937" s="1" t="s">
        <v>43</v>
      </c>
    </row>
    <row r="4938" spans="1:31" x14ac:dyDescent="0.25">
      <c r="A4938" s="1" t="s">
        <v>10016</v>
      </c>
      <c r="B4938" s="1" t="str">
        <f>IF(COUNTIF($A$2:A4938,A4938)&gt;1,"Duplicate","Unique")</f>
        <v>Unique</v>
      </c>
      <c r="C4938" s="1" t="s">
        <v>10017</v>
      </c>
      <c r="D4938" s="1" t="s">
        <v>328</v>
      </c>
      <c r="E4938" s="1" t="str">
        <f t="shared" si="540"/>
        <v>Submitted</v>
      </c>
      <c r="F4938" s="1" t="s">
        <v>35</v>
      </c>
      <c r="G4938" s="1">
        <v>34</v>
      </c>
      <c r="H4938" s="1" t="s">
        <v>36</v>
      </c>
      <c r="I4938" s="1" t="s">
        <v>48</v>
      </c>
      <c r="J4938" s="1" t="s">
        <v>70</v>
      </c>
      <c r="K4938" s="4">
        <v>2108639</v>
      </c>
      <c r="L4938" s="4" t="str">
        <f t="shared" si="541"/>
        <v>Submitted</v>
      </c>
      <c r="M4938" s="1">
        <v>630</v>
      </c>
      <c r="N4938" s="1" t="str">
        <f t="shared" si="542"/>
        <v>low_risk</v>
      </c>
      <c r="O4938" s="1" t="str">
        <f t="shared" si="543"/>
        <v>Excellent</v>
      </c>
      <c r="P4938" s="1" t="str">
        <f t="shared" si="544"/>
        <v>Submitted</v>
      </c>
      <c r="Q4938" s="1" t="str">
        <f t="shared" si="545"/>
        <v>Valid</v>
      </c>
      <c r="R4938" s="1" t="s">
        <v>82</v>
      </c>
      <c r="S4938" s="4">
        <v>2351120</v>
      </c>
      <c r="T4938" s="1">
        <v>14.17</v>
      </c>
      <c r="U4938" s="1">
        <v>36</v>
      </c>
      <c r="V4938" s="1">
        <v>65308.89</v>
      </c>
      <c r="W4938" s="4">
        <f t="shared" si="546"/>
        <v>2776280.8666684576</v>
      </c>
      <c r="X4938" s="1" t="s">
        <v>28</v>
      </c>
      <c r="Y4938" s="1" t="s">
        <v>29</v>
      </c>
      <c r="Z4938" s="8">
        <v>50400</v>
      </c>
      <c r="AA4938" s="8" t="str">
        <f>TEXT(Table2[[#This Row],[Application_Date]],"yyy")</f>
        <v>2037</v>
      </c>
      <c r="AB4938" s="8" t="str">
        <f>TEXT(Table2[[#This Row],[Application_Date]],"mmmm")</f>
        <v>December</v>
      </c>
      <c r="AC4938" s="1" t="s">
        <v>52</v>
      </c>
      <c r="AD4938" s="1" t="s">
        <v>42</v>
      </c>
      <c r="AE4938" s="1" t="s">
        <v>43</v>
      </c>
    </row>
    <row r="4939" spans="1:31" x14ac:dyDescent="0.25">
      <c r="A4939" s="1" t="s">
        <v>10018</v>
      </c>
      <c r="B4939" s="1" t="str">
        <f>IF(COUNTIF($A$2:A4939,A4939)&gt;1,"Duplicate","Unique")</f>
        <v>Unique</v>
      </c>
      <c r="C4939" s="1" t="s">
        <v>10019</v>
      </c>
      <c r="D4939" s="1" t="s">
        <v>109</v>
      </c>
      <c r="E4939" s="1" t="str">
        <f t="shared" si="540"/>
        <v>Submitted</v>
      </c>
      <c r="F4939" s="1" t="s">
        <v>35</v>
      </c>
      <c r="G4939" s="1">
        <v>59</v>
      </c>
      <c r="H4939" s="1" t="s">
        <v>24</v>
      </c>
      <c r="I4939" s="1" t="s">
        <v>25</v>
      </c>
      <c r="J4939" s="1" t="s">
        <v>70</v>
      </c>
      <c r="K4939" s="4">
        <v>1044216</v>
      </c>
      <c r="L4939" s="4" t="str">
        <f t="shared" si="541"/>
        <v>Submitted</v>
      </c>
      <c r="M4939" s="1">
        <v>861</v>
      </c>
      <c r="N4939" s="1" t="str">
        <f t="shared" si="542"/>
        <v>medium_risk</v>
      </c>
      <c r="O4939" s="1" t="str">
        <f t="shared" si="543"/>
        <v>Excellent</v>
      </c>
      <c r="P4939" s="1" t="str">
        <f t="shared" si="544"/>
        <v>Submitted</v>
      </c>
      <c r="Q4939" s="1" t="str">
        <f t="shared" si="545"/>
        <v>Valid</v>
      </c>
      <c r="R4939" s="1" t="s">
        <v>27</v>
      </c>
      <c r="S4939" s="4">
        <v>1271158</v>
      </c>
      <c r="T4939" s="1">
        <v>15.72</v>
      </c>
      <c r="U4939" s="1">
        <v>60</v>
      </c>
      <c r="V4939" s="1">
        <v>21185.97</v>
      </c>
      <c r="W4939" s="4">
        <f t="shared" si="546"/>
        <v>1665216.98</v>
      </c>
      <c r="X4939" s="1" t="s">
        <v>105</v>
      </c>
      <c r="Y4939" s="1" t="s">
        <v>106</v>
      </c>
      <c r="Z4939" s="8">
        <v>50401</v>
      </c>
      <c r="AA4939" s="8" t="str">
        <f>TEXT(Table2[[#This Row],[Application_Date]],"yyy")</f>
        <v>2037</v>
      </c>
      <c r="AB4939" s="8" t="str">
        <f>TEXT(Table2[[#This Row],[Application_Date]],"mmmm")</f>
        <v>December</v>
      </c>
      <c r="AC4939" s="1" t="s">
        <v>61</v>
      </c>
      <c r="AD4939" s="1" t="s">
        <v>30</v>
      </c>
      <c r="AE4939" s="1" t="s">
        <v>43</v>
      </c>
    </row>
    <row r="4940" spans="1:31" x14ac:dyDescent="0.25">
      <c r="A4940" s="1" t="s">
        <v>10020</v>
      </c>
      <c r="B4940" s="1" t="str">
        <f>IF(COUNTIF($A$2:A4940,A4940)&gt;1,"Duplicate","Unique")</f>
        <v>Unique</v>
      </c>
      <c r="C4940" s="1" t="s">
        <v>10021</v>
      </c>
      <c r="D4940" s="1" t="s">
        <v>69</v>
      </c>
      <c r="E4940" s="1" t="str">
        <f t="shared" si="540"/>
        <v>Submitted</v>
      </c>
      <c r="F4940" s="1" t="s">
        <v>35</v>
      </c>
      <c r="G4940" s="1">
        <v>38</v>
      </c>
      <c r="H4940" s="1" t="s">
        <v>24</v>
      </c>
      <c r="I4940" s="1" t="s">
        <v>48</v>
      </c>
      <c r="J4940" s="1" t="s">
        <v>49</v>
      </c>
      <c r="K4940" s="4">
        <v>1346591</v>
      </c>
      <c r="L4940" s="4" t="str">
        <f t="shared" si="541"/>
        <v>Submitted</v>
      </c>
      <c r="M4940" s="1">
        <v>591</v>
      </c>
      <c r="N4940" s="1" t="str">
        <f t="shared" si="542"/>
        <v>High_risk</v>
      </c>
      <c r="O4940" s="1" t="str">
        <f t="shared" si="543"/>
        <v>Excellent</v>
      </c>
      <c r="P4940" s="1" t="str">
        <f t="shared" si="544"/>
        <v>Submitted</v>
      </c>
      <c r="Q4940" s="1" t="str">
        <f t="shared" si="545"/>
        <v>Valid</v>
      </c>
      <c r="R4940" s="1" t="s">
        <v>70</v>
      </c>
      <c r="S4940" s="4">
        <v>224964</v>
      </c>
      <c r="T4940" s="1">
        <v>12.69</v>
      </c>
      <c r="U4940" s="1">
        <v>180</v>
      </c>
      <c r="V4940" s="1">
        <v>1249.8</v>
      </c>
      <c r="W4940" s="4">
        <f t="shared" si="546"/>
        <v>237899.42999999996</v>
      </c>
      <c r="X4940" s="1" t="s">
        <v>105</v>
      </c>
      <c r="Y4940" s="1" t="s">
        <v>106</v>
      </c>
      <c r="Z4940" s="8">
        <v>50402</v>
      </c>
      <c r="AA4940" s="8" t="str">
        <f>TEXT(Table2[[#This Row],[Application_Date]],"yyy")</f>
        <v>2037</v>
      </c>
      <c r="AB4940" s="8" t="str">
        <f>TEXT(Table2[[#This Row],[Application_Date]],"mmmm")</f>
        <v>December</v>
      </c>
      <c r="AC4940" s="1" t="s">
        <v>61</v>
      </c>
      <c r="AD4940" s="1" t="s">
        <v>42</v>
      </c>
      <c r="AE4940" s="1" t="s">
        <v>43</v>
      </c>
    </row>
    <row r="4941" spans="1:31" x14ac:dyDescent="0.25">
      <c r="A4941" s="1" t="s">
        <v>10022</v>
      </c>
      <c r="B4941" s="1" t="str">
        <f>IF(COUNTIF($A$2:A4941,A4941)&gt;1,"Duplicate","Unique")</f>
        <v>Unique</v>
      </c>
      <c r="C4941" s="1" t="s">
        <v>10023</v>
      </c>
      <c r="D4941" s="1" t="s">
        <v>296</v>
      </c>
      <c r="E4941" s="1" t="str">
        <f t="shared" si="540"/>
        <v>Submitted</v>
      </c>
      <c r="F4941" s="1" t="s">
        <v>47</v>
      </c>
      <c r="G4941" s="1">
        <v>56</v>
      </c>
      <c r="H4941" s="1" t="s">
        <v>24</v>
      </c>
      <c r="I4941" s="1" t="s">
        <v>25</v>
      </c>
      <c r="J4941" s="1" t="s">
        <v>70</v>
      </c>
      <c r="K4941" s="4">
        <v>1190542</v>
      </c>
      <c r="L4941" s="4" t="str">
        <f t="shared" si="541"/>
        <v>Submitted</v>
      </c>
      <c r="M4941" s="1">
        <v>898</v>
      </c>
      <c r="N4941" s="1" t="str">
        <f t="shared" si="542"/>
        <v>medium_risk</v>
      </c>
      <c r="O4941" s="1" t="str">
        <f t="shared" si="543"/>
        <v>Excellent</v>
      </c>
      <c r="P4941" s="1" t="str">
        <f t="shared" si="544"/>
        <v>Submitted</v>
      </c>
      <c r="Q4941" s="1" t="str">
        <f t="shared" si="545"/>
        <v>Valid</v>
      </c>
      <c r="R4941" s="1" t="s">
        <v>6</v>
      </c>
      <c r="S4941" s="4">
        <v>2315872</v>
      </c>
      <c r="T4941" s="1">
        <v>14.33</v>
      </c>
      <c r="U4941" s="1">
        <v>120</v>
      </c>
      <c r="V4941" s="1">
        <v>19298.93</v>
      </c>
      <c r="W4941" s="4">
        <f t="shared" si="546"/>
        <v>2765537.1466666665</v>
      </c>
      <c r="X4941" s="1" t="s">
        <v>85</v>
      </c>
      <c r="Y4941" s="1" t="s">
        <v>86</v>
      </c>
      <c r="Z4941" s="8">
        <v>50403</v>
      </c>
      <c r="AA4941" s="8" t="str">
        <f>TEXT(Table2[[#This Row],[Application_Date]],"yyy")</f>
        <v>2037</v>
      </c>
      <c r="AB4941" s="8" t="str">
        <f>TEXT(Table2[[#This Row],[Application_Date]],"mmmm")</f>
        <v>December</v>
      </c>
      <c r="AC4941" s="1" t="s">
        <v>52</v>
      </c>
      <c r="AD4941" s="1" t="s">
        <v>42</v>
      </c>
      <c r="AE4941" s="1" t="s">
        <v>66</v>
      </c>
    </row>
    <row r="4942" spans="1:31" x14ac:dyDescent="0.25">
      <c r="A4942" s="1" t="s">
        <v>10024</v>
      </c>
      <c r="B4942" s="1" t="str">
        <f>IF(COUNTIF($A$2:A4942,A4942)&gt;1,"Duplicate","Unique")</f>
        <v>Unique</v>
      </c>
      <c r="C4942" s="1" t="s">
        <v>10025</v>
      </c>
      <c r="D4942" s="1" t="s">
        <v>115</v>
      </c>
      <c r="E4942" s="1" t="str">
        <f t="shared" si="540"/>
        <v>Submitted</v>
      </c>
      <c r="F4942" s="1" t="s">
        <v>35</v>
      </c>
      <c r="G4942" s="1">
        <v>28</v>
      </c>
      <c r="H4942" s="1" t="s">
        <v>24</v>
      </c>
      <c r="I4942" s="1" t="s">
        <v>25</v>
      </c>
      <c r="J4942" s="1" t="s">
        <v>37</v>
      </c>
      <c r="K4942" s="4">
        <v>1013419</v>
      </c>
      <c r="L4942" s="4" t="str">
        <f t="shared" si="541"/>
        <v>Submitted</v>
      </c>
      <c r="M4942" s="1">
        <v>777</v>
      </c>
      <c r="N4942" s="1" t="str">
        <f t="shared" si="542"/>
        <v>medium_risk</v>
      </c>
      <c r="O4942" s="1" t="str">
        <f t="shared" si="543"/>
        <v>Excellent</v>
      </c>
      <c r="P4942" s="1" t="str">
        <f t="shared" si="544"/>
        <v>Submitted</v>
      </c>
      <c r="Q4942" s="1" t="str">
        <f t="shared" si="545"/>
        <v>Valid</v>
      </c>
      <c r="R4942" s="1" t="s">
        <v>6</v>
      </c>
      <c r="S4942" s="4">
        <v>2369960</v>
      </c>
      <c r="T4942" s="1">
        <v>16.66</v>
      </c>
      <c r="U4942" s="1">
        <v>120</v>
      </c>
      <c r="V4942" s="1">
        <v>19749.669999999998</v>
      </c>
      <c r="W4942" s="4">
        <f t="shared" si="546"/>
        <v>3290294.4666666668</v>
      </c>
      <c r="X4942" s="1" t="s">
        <v>59</v>
      </c>
      <c r="Y4942" s="1" t="s">
        <v>60</v>
      </c>
      <c r="Z4942" s="8">
        <v>50404</v>
      </c>
      <c r="AA4942" s="8" t="str">
        <f>TEXT(Table2[[#This Row],[Application_Date]],"yyy")</f>
        <v>2037</v>
      </c>
      <c r="AB4942" s="8" t="str">
        <f>TEXT(Table2[[#This Row],[Application_Date]],"mmmm")</f>
        <v>December</v>
      </c>
      <c r="AC4942" s="1" t="s">
        <v>61</v>
      </c>
      <c r="AD4942" s="1" t="s">
        <v>30</v>
      </c>
      <c r="AE4942" s="1" t="s">
        <v>31</v>
      </c>
    </row>
    <row r="4943" spans="1:31" x14ac:dyDescent="0.25">
      <c r="A4943" s="1" t="s">
        <v>10026</v>
      </c>
      <c r="B4943" s="1" t="str">
        <f>IF(COUNTIF($A$2:A4943,A4943)&gt;1,"Duplicate","Unique")</f>
        <v>Unique</v>
      </c>
      <c r="C4943" s="1" t="s">
        <v>10027</v>
      </c>
      <c r="D4943" s="1" t="s">
        <v>587</v>
      </c>
      <c r="E4943" s="1" t="str">
        <f t="shared" si="540"/>
        <v>Submitted</v>
      </c>
      <c r="F4943" s="1" t="s">
        <v>35</v>
      </c>
      <c r="G4943" s="1">
        <v>64</v>
      </c>
      <c r="H4943" s="1" t="s">
        <v>36</v>
      </c>
      <c r="I4943" s="1" t="s">
        <v>48</v>
      </c>
      <c r="J4943" s="1" t="s">
        <v>49</v>
      </c>
      <c r="K4943" s="4">
        <v>396563</v>
      </c>
      <c r="L4943" s="4" t="str">
        <f t="shared" si="541"/>
        <v>Submitted</v>
      </c>
      <c r="M4943" s="1">
        <v>587</v>
      </c>
      <c r="N4943" s="1" t="str">
        <f t="shared" si="542"/>
        <v>High_risk</v>
      </c>
      <c r="O4943" s="1" t="str">
        <f t="shared" si="543"/>
        <v>Excellent</v>
      </c>
      <c r="P4943" s="1" t="str">
        <f t="shared" si="544"/>
        <v>Submitted</v>
      </c>
      <c r="Q4943" s="1" t="str">
        <f t="shared" si="545"/>
        <v>Valid</v>
      </c>
      <c r="R4943" s="1" t="s">
        <v>82</v>
      </c>
      <c r="S4943" s="4">
        <v>3050980</v>
      </c>
      <c r="T4943" s="1">
        <v>10.49</v>
      </c>
      <c r="U4943" s="1">
        <v>180</v>
      </c>
      <c r="V4943" s="1">
        <v>16949.89</v>
      </c>
      <c r="W4943" s="4">
        <f t="shared" si="546"/>
        <v>2667065.0166666666</v>
      </c>
      <c r="X4943" s="1" t="s">
        <v>59</v>
      </c>
      <c r="Y4943" s="1" t="s">
        <v>60</v>
      </c>
      <c r="Z4943" s="8">
        <v>50405</v>
      </c>
      <c r="AA4943" s="8" t="str">
        <f>TEXT(Table2[[#This Row],[Application_Date]],"yyy")</f>
        <v>2037</v>
      </c>
      <c r="AB4943" s="8" t="str">
        <f>TEXT(Table2[[#This Row],[Application_Date]],"mmmm")</f>
        <v>December</v>
      </c>
      <c r="AC4943" s="1" t="s">
        <v>61</v>
      </c>
      <c r="AD4943" s="1" t="s">
        <v>42</v>
      </c>
      <c r="AE4943" s="1" t="s">
        <v>31</v>
      </c>
    </row>
    <row r="4944" spans="1:31" x14ac:dyDescent="0.25">
      <c r="A4944" s="1" t="s">
        <v>10028</v>
      </c>
      <c r="B4944" s="1" t="str">
        <f>IF(COUNTIF($A$2:A4944,A4944)&gt;1,"Duplicate","Unique")</f>
        <v>Unique</v>
      </c>
      <c r="C4944" s="1" t="s">
        <v>10029</v>
      </c>
      <c r="D4944" s="1" t="s">
        <v>118</v>
      </c>
      <c r="E4944" s="1" t="str">
        <f t="shared" si="540"/>
        <v>Submitted</v>
      </c>
      <c r="F4944" s="1" t="s">
        <v>47</v>
      </c>
      <c r="G4944" s="1">
        <v>59</v>
      </c>
      <c r="H4944" s="1" t="s">
        <v>36</v>
      </c>
      <c r="I4944" s="1" t="s">
        <v>48</v>
      </c>
      <c r="J4944" s="1" t="s">
        <v>70</v>
      </c>
      <c r="K4944" s="4">
        <v>1934178</v>
      </c>
      <c r="L4944" s="4" t="str">
        <f t="shared" si="541"/>
        <v>Submitted</v>
      </c>
      <c r="M4944" s="1">
        <v>838</v>
      </c>
      <c r="N4944" s="1" t="str">
        <f t="shared" si="542"/>
        <v>medium_risk</v>
      </c>
      <c r="O4944" s="1" t="str">
        <f t="shared" si="543"/>
        <v>Excellent</v>
      </c>
      <c r="P4944" s="1" t="str">
        <f t="shared" si="544"/>
        <v>Submitted</v>
      </c>
      <c r="Q4944" s="1" t="str">
        <f t="shared" si="545"/>
        <v>Valid</v>
      </c>
      <c r="R4944" s="1" t="s">
        <v>70</v>
      </c>
      <c r="S4944" s="4">
        <v>1770805</v>
      </c>
      <c r="T4944" s="1">
        <v>13.49</v>
      </c>
      <c r="U4944" s="1">
        <v>24</v>
      </c>
      <c r="V4944" s="1">
        <v>73783.539999999994</v>
      </c>
      <c r="W4944" s="4">
        <f t="shared" si="546"/>
        <v>1990679.9821226841</v>
      </c>
      <c r="X4944" s="1" t="s">
        <v>85</v>
      </c>
      <c r="Y4944" s="1" t="s">
        <v>86</v>
      </c>
      <c r="Z4944" s="8">
        <v>50406</v>
      </c>
      <c r="AA4944" s="8" t="str">
        <f>TEXT(Table2[[#This Row],[Application_Date]],"yyy")</f>
        <v>2038</v>
      </c>
      <c r="AB4944" s="8" t="str">
        <f>TEXT(Table2[[#This Row],[Application_Date]],"mmmm")</f>
        <v>January</v>
      </c>
      <c r="AC4944" s="1" t="s">
        <v>52</v>
      </c>
      <c r="AD4944" s="1" t="s">
        <v>30</v>
      </c>
      <c r="AE4944" s="1" t="s">
        <v>31</v>
      </c>
    </row>
    <row r="4945" spans="1:31" x14ac:dyDescent="0.25">
      <c r="A4945" s="1" t="s">
        <v>10030</v>
      </c>
      <c r="B4945" s="1" t="str">
        <f>IF(COUNTIF($A$2:A4945,A4945)&gt;1,"Duplicate","Unique")</f>
        <v>Unique</v>
      </c>
      <c r="C4945" s="1" t="s">
        <v>10031</v>
      </c>
      <c r="D4945" s="1" t="s">
        <v>142</v>
      </c>
      <c r="E4945" s="1" t="str">
        <f t="shared" si="540"/>
        <v>Submitted</v>
      </c>
      <c r="F4945" s="1" t="s">
        <v>47</v>
      </c>
      <c r="G4945" s="1">
        <v>52</v>
      </c>
      <c r="H4945" s="1" t="s">
        <v>24</v>
      </c>
      <c r="I4945" s="1" t="s">
        <v>48</v>
      </c>
      <c r="J4945" s="1" t="s">
        <v>37</v>
      </c>
      <c r="K4945" s="4">
        <v>472103</v>
      </c>
      <c r="L4945" s="4" t="str">
        <f t="shared" si="541"/>
        <v>Submitted</v>
      </c>
      <c r="M4945" s="1">
        <v>812</v>
      </c>
      <c r="N4945" s="1" t="str">
        <f t="shared" si="542"/>
        <v>medium_risk</v>
      </c>
      <c r="O4945" s="1" t="str">
        <f t="shared" si="543"/>
        <v>Excellent</v>
      </c>
      <c r="P4945" s="1" t="str">
        <f t="shared" si="544"/>
        <v>Submitted</v>
      </c>
      <c r="Q4945" s="1" t="str">
        <f t="shared" si="545"/>
        <v>Valid</v>
      </c>
      <c r="R4945" s="1" t="s">
        <v>38</v>
      </c>
      <c r="S4945" s="4">
        <v>1951815</v>
      </c>
      <c r="T4945" s="1">
        <v>15.38</v>
      </c>
      <c r="U4945" s="1">
        <v>24</v>
      </c>
      <c r="V4945" s="1">
        <v>81325.62</v>
      </c>
      <c r="W4945" s="4">
        <f t="shared" si="546"/>
        <v>2501576.2313119131</v>
      </c>
      <c r="X4945" s="1" t="s">
        <v>105</v>
      </c>
      <c r="Y4945" s="1" t="s">
        <v>106</v>
      </c>
      <c r="Z4945" s="8">
        <v>50407</v>
      </c>
      <c r="AA4945" s="8" t="str">
        <f>TEXT(Table2[[#This Row],[Application_Date]],"yyy")</f>
        <v>2038</v>
      </c>
      <c r="AB4945" s="8" t="str">
        <f>TEXT(Table2[[#This Row],[Application_Date]],"mmmm")</f>
        <v>January</v>
      </c>
      <c r="AC4945" s="1" t="s">
        <v>61</v>
      </c>
      <c r="AD4945" s="1" t="s">
        <v>42</v>
      </c>
      <c r="AE4945" s="1" t="s">
        <v>62</v>
      </c>
    </row>
    <row r="4946" spans="1:31" x14ac:dyDescent="0.25">
      <c r="A4946" s="1" t="s">
        <v>10032</v>
      </c>
      <c r="B4946" s="1" t="str">
        <f>IF(COUNTIF($A$2:A4946,A4946)&gt;1,"Duplicate","Unique")</f>
        <v>Unique</v>
      </c>
      <c r="C4946" s="1" t="s">
        <v>10033</v>
      </c>
      <c r="D4946" s="1" t="s">
        <v>284</v>
      </c>
      <c r="E4946" s="1" t="str">
        <f t="shared" si="540"/>
        <v>Submitted</v>
      </c>
      <c r="F4946" s="1" t="s">
        <v>35</v>
      </c>
      <c r="G4946" s="1">
        <v>47</v>
      </c>
      <c r="H4946" s="1" t="s">
        <v>24</v>
      </c>
      <c r="I4946" s="1" t="s">
        <v>48</v>
      </c>
      <c r="J4946" s="1" t="s">
        <v>37</v>
      </c>
      <c r="K4946" s="4">
        <v>0</v>
      </c>
      <c r="L4946" s="4" t="str">
        <f t="shared" si="541"/>
        <v>Submitted</v>
      </c>
      <c r="M4946" s="1">
        <v>307</v>
      </c>
      <c r="N4946" s="1" t="str">
        <f t="shared" si="542"/>
        <v>High_risk</v>
      </c>
      <c r="O4946" s="1" t="str">
        <f t="shared" si="543"/>
        <v>Excellent</v>
      </c>
      <c r="P4946" s="1" t="str">
        <f t="shared" si="544"/>
        <v>Submitted</v>
      </c>
      <c r="Q4946" s="1" t="str">
        <f t="shared" si="545"/>
        <v>Valid</v>
      </c>
      <c r="R4946" s="1" t="s">
        <v>82</v>
      </c>
      <c r="S4946" s="4">
        <v>1725428</v>
      </c>
      <c r="T4946" s="1">
        <v>16.52</v>
      </c>
      <c r="U4946" s="1">
        <v>12</v>
      </c>
      <c r="V4946" s="1">
        <v>143785.67000000001</v>
      </c>
      <c r="W4946" s="4">
        <f t="shared" si="546"/>
        <v>2375412.3473974233</v>
      </c>
      <c r="X4946" s="1" t="s">
        <v>95</v>
      </c>
      <c r="Y4946" s="1" t="s">
        <v>96</v>
      </c>
      <c r="Z4946" s="8">
        <v>50408</v>
      </c>
      <c r="AA4946" s="8" t="str">
        <f>TEXT(Table2[[#This Row],[Application_Date]],"yyy")</f>
        <v>2038</v>
      </c>
      <c r="AB4946" s="8" t="str">
        <f>TEXT(Table2[[#This Row],[Application_Date]],"mmmm")</f>
        <v>January</v>
      </c>
      <c r="AC4946" s="1" t="s">
        <v>52</v>
      </c>
      <c r="AD4946" s="1" t="s">
        <v>42</v>
      </c>
      <c r="AE4946" s="1" t="s">
        <v>62</v>
      </c>
    </row>
    <row r="4947" spans="1:31" x14ac:dyDescent="0.25">
      <c r="A4947" s="1" t="s">
        <v>10034</v>
      </c>
      <c r="B4947" s="1" t="str">
        <f>IF(COUNTIF($A$2:A4947,A4947)&gt;1,"Duplicate","Unique")</f>
        <v>Unique</v>
      </c>
      <c r="C4947" s="1" t="s">
        <v>10035</v>
      </c>
      <c r="D4947" s="1" t="s">
        <v>78</v>
      </c>
      <c r="E4947" s="1" t="str">
        <f t="shared" si="540"/>
        <v>Submitted</v>
      </c>
      <c r="F4947" s="1" t="s">
        <v>35</v>
      </c>
      <c r="G4947" s="1">
        <v>42</v>
      </c>
      <c r="H4947" s="1" t="s">
        <v>24</v>
      </c>
      <c r="I4947" s="1" t="s">
        <v>25</v>
      </c>
      <c r="J4947" s="1" t="s">
        <v>70</v>
      </c>
      <c r="K4947" s="4">
        <v>695764</v>
      </c>
      <c r="L4947" s="4" t="str">
        <f t="shared" si="541"/>
        <v>Submitted</v>
      </c>
      <c r="M4947" s="1">
        <v>582</v>
      </c>
      <c r="N4947" s="1" t="str">
        <f t="shared" si="542"/>
        <v>High_risk</v>
      </c>
      <c r="O4947" s="1" t="str">
        <f t="shared" si="543"/>
        <v>Excellent</v>
      </c>
      <c r="P4947" s="1" t="str">
        <f t="shared" si="544"/>
        <v>Submitted</v>
      </c>
      <c r="Q4947" s="1" t="str">
        <f t="shared" si="545"/>
        <v>Valid</v>
      </c>
      <c r="R4947" s="1" t="s">
        <v>82</v>
      </c>
      <c r="S4947" s="4">
        <v>1588133</v>
      </c>
      <c r="T4947" s="1">
        <v>12.49</v>
      </c>
      <c r="U4947" s="1">
        <v>180</v>
      </c>
      <c r="V4947" s="1">
        <v>8822.9599999999991</v>
      </c>
      <c r="W4947" s="4">
        <f t="shared" si="546"/>
        <v>1652981.7641666667</v>
      </c>
      <c r="X4947" s="1" t="s">
        <v>95</v>
      </c>
      <c r="Y4947" s="1" t="s">
        <v>96</v>
      </c>
      <c r="Z4947" s="8">
        <v>50409</v>
      </c>
      <c r="AA4947" s="8" t="str">
        <f>TEXT(Table2[[#This Row],[Application_Date]],"yyy")</f>
        <v>2038</v>
      </c>
      <c r="AB4947" s="8" t="str">
        <f>TEXT(Table2[[#This Row],[Application_Date]],"mmmm")</f>
        <v>January</v>
      </c>
      <c r="AC4947" s="1" t="s">
        <v>61</v>
      </c>
      <c r="AD4947" s="1" t="s">
        <v>42</v>
      </c>
      <c r="AE4947" s="1" t="s">
        <v>66</v>
      </c>
    </row>
    <row r="4948" spans="1:31" x14ac:dyDescent="0.25">
      <c r="A4948" s="1" t="s">
        <v>10036</v>
      </c>
      <c r="B4948" s="1" t="str">
        <f>IF(COUNTIF($A$2:A4948,A4948)&gt;1,"Duplicate","Unique")</f>
        <v>Unique</v>
      </c>
      <c r="C4948" s="1" t="s">
        <v>10037</v>
      </c>
      <c r="D4948" s="1" t="s">
        <v>118</v>
      </c>
      <c r="E4948" s="1" t="str">
        <f t="shared" si="540"/>
        <v>Submitted</v>
      </c>
      <c r="F4948" s="1" t="s">
        <v>47</v>
      </c>
      <c r="G4948" s="1">
        <v>48</v>
      </c>
      <c r="H4948" s="1" t="s">
        <v>24</v>
      </c>
      <c r="I4948" s="1" t="s">
        <v>48</v>
      </c>
      <c r="J4948" s="1" t="s">
        <v>49</v>
      </c>
      <c r="K4948" s="4">
        <v>1739178</v>
      </c>
      <c r="L4948" s="4" t="str">
        <f t="shared" si="541"/>
        <v>Submitted</v>
      </c>
      <c r="M4948" s="1">
        <v>302</v>
      </c>
      <c r="N4948" s="1" t="str">
        <f t="shared" si="542"/>
        <v>High_risk</v>
      </c>
      <c r="O4948" s="1" t="str">
        <f t="shared" si="543"/>
        <v>Excellent</v>
      </c>
      <c r="P4948" s="1" t="str">
        <f t="shared" si="544"/>
        <v>Submitted</v>
      </c>
      <c r="Q4948" s="1" t="str">
        <f t="shared" si="545"/>
        <v>Valid</v>
      </c>
      <c r="R4948" s="1" t="s">
        <v>38</v>
      </c>
      <c r="S4948" s="4">
        <v>4486310</v>
      </c>
      <c r="T4948" s="1">
        <v>7.72</v>
      </c>
      <c r="U4948" s="1">
        <v>60</v>
      </c>
      <c r="V4948" s="1">
        <v>74771.83</v>
      </c>
      <c r="W4948" s="4">
        <f t="shared" si="546"/>
        <v>2886192.7666669954</v>
      </c>
      <c r="X4948" s="1" t="s">
        <v>50</v>
      </c>
      <c r="Y4948" s="1" t="s">
        <v>51</v>
      </c>
      <c r="Z4948" s="8">
        <v>50410</v>
      </c>
      <c r="AA4948" s="8" t="str">
        <f>TEXT(Table2[[#This Row],[Application_Date]],"yyy")</f>
        <v>2038</v>
      </c>
      <c r="AB4948" s="8" t="str">
        <f>TEXT(Table2[[#This Row],[Application_Date]],"mmmm")</f>
        <v>January</v>
      </c>
      <c r="AC4948" s="1" t="s">
        <v>61</v>
      </c>
      <c r="AD4948" s="1" t="s">
        <v>30</v>
      </c>
      <c r="AE4948" s="1" t="s">
        <v>62</v>
      </c>
    </row>
    <row r="4949" spans="1:31" x14ac:dyDescent="0.25">
      <c r="A4949" s="1" t="s">
        <v>10038</v>
      </c>
      <c r="B4949" s="1" t="str">
        <f>IF(COUNTIF($A$2:A4949,A4949)&gt;1,"Duplicate","Unique")</f>
        <v>Unique</v>
      </c>
      <c r="C4949" s="1" t="s">
        <v>10039</v>
      </c>
      <c r="D4949" s="1" t="s">
        <v>118</v>
      </c>
      <c r="E4949" s="1" t="str">
        <f t="shared" si="540"/>
        <v>Submitted</v>
      </c>
      <c r="F4949" s="1" t="s">
        <v>47</v>
      </c>
      <c r="G4949" s="1">
        <v>63</v>
      </c>
      <c r="H4949" s="1" t="s">
        <v>36</v>
      </c>
      <c r="I4949" s="1" t="s">
        <v>25</v>
      </c>
      <c r="J4949" s="1" t="s">
        <v>37</v>
      </c>
      <c r="K4949" s="4">
        <v>1904591</v>
      </c>
      <c r="L4949" s="4" t="str">
        <f t="shared" si="541"/>
        <v>Submitted</v>
      </c>
      <c r="M4949" s="1">
        <v>385</v>
      </c>
      <c r="N4949" s="1" t="str">
        <f t="shared" si="542"/>
        <v>High_risk</v>
      </c>
      <c r="O4949" s="1" t="str">
        <f t="shared" si="543"/>
        <v>Excellent</v>
      </c>
      <c r="P4949" s="1" t="str">
        <f t="shared" si="544"/>
        <v>Submitted</v>
      </c>
      <c r="Q4949" s="1" t="str">
        <f t="shared" si="545"/>
        <v>Valid</v>
      </c>
      <c r="R4949" s="1" t="s">
        <v>70</v>
      </c>
      <c r="S4949" s="4">
        <v>3467237</v>
      </c>
      <c r="T4949" s="1">
        <v>11.18</v>
      </c>
      <c r="U4949" s="1">
        <v>36</v>
      </c>
      <c r="V4949" s="1">
        <v>96312.14</v>
      </c>
      <c r="W4949" s="4">
        <f t="shared" si="546"/>
        <v>3230309.1384976516</v>
      </c>
      <c r="X4949" s="1" t="s">
        <v>85</v>
      </c>
      <c r="Y4949" s="1" t="s">
        <v>86</v>
      </c>
      <c r="Z4949" s="8">
        <v>50411</v>
      </c>
      <c r="AA4949" s="8" t="str">
        <f>TEXT(Table2[[#This Row],[Application_Date]],"yyy")</f>
        <v>2038</v>
      </c>
      <c r="AB4949" s="8" t="str">
        <f>TEXT(Table2[[#This Row],[Application_Date]],"mmmm")</f>
        <v>January</v>
      </c>
      <c r="AC4949" s="1" t="s">
        <v>61</v>
      </c>
      <c r="AD4949" s="1" t="s">
        <v>30</v>
      </c>
      <c r="AE4949" s="1" t="s">
        <v>62</v>
      </c>
    </row>
    <row r="4950" spans="1:31" x14ac:dyDescent="0.25">
      <c r="A4950" s="1" t="s">
        <v>10040</v>
      </c>
      <c r="B4950" s="1" t="str">
        <f>IF(COUNTIF($A$2:A4950,A4950)&gt;1,"Duplicate","Unique")</f>
        <v>Unique</v>
      </c>
      <c r="C4950" s="1" t="s">
        <v>10041</v>
      </c>
      <c r="D4950" s="1" t="s">
        <v>279</v>
      </c>
      <c r="E4950" s="1" t="str">
        <f t="shared" si="540"/>
        <v>Submitted</v>
      </c>
      <c r="F4950" s="1" t="s">
        <v>47</v>
      </c>
      <c r="G4950" s="1">
        <v>55</v>
      </c>
      <c r="H4950" s="1" t="s">
        <v>24</v>
      </c>
      <c r="I4950" s="1" t="s">
        <v>25</v>
      </c>
      <c r="J4950" s="1" t="s">
        <v>70</v>
      </c>
      <c r="K4950" s="4">
        <v>614753</v>
      </c>
      <c r="L4950" s="4" t="str">
        <f t="shared" si="541"/>
        <v>Submitted</v>
      </c>
      <c r="M4950" s="1">
        <v>711</v>
      </c>
      <c r="N4950" s="1" t="str">
        <f t="shared" si="542"/>
        <v>low_risk</v>
      </c>
      <c r="O4950" s="1" t="str">
        <f t="shared" si="543"/>
        <v>Excellent</v>
      </c>
      <c r="P4950" s="1" t="str">
        <f t="shared" si="544"/>
        <v>Submitted</v>
      </c>
      <c r="Q4950" s="1" t="str">
        <f t="shared" si="545"/>
        <v>Valid</v>
      </c>
      <c r="R4950" s="1" t="s">
        <v>82</v>
      </c>
      <c r="S4950" s="4">
        <v>1858493</v>
      </c>
      <c r="T4950" s="1">
        <v>10.89</v>
      </c>
      <c r="U4950" s="1">
        <v>12</v>
      </c>
      <c r="V4950" s="1">
        <v>154874.42000000001</v>
      </c>
      <c r="W4950" s="4">
        <f t="shared" si="546"/>
        <v>1687309.5411280862</v>
      </c>
      <c r="X4950" s="1" t="s">
        <v>85</v>
      </c>
      <c r="Y4950" s="1" t="s">
        <v>86</v>
      </c>
      <c r="Z4950" s="8">
        <v>50412</v>
      </c>
      <c r="AA4950" s="8" t="str">
        <f>TEXT(Table2[[#This Row],[Application_Date]],"yyy")</f>
        <v>2038</v>
      </c>
      <c r="AB4950" s="8" t="str">
        <f>TEXT(Table2[[#This Row],[Application_Date]],"mmmm")</f>
        <v>January</v>
      </c>
      <c r="AC4950" s="1" t="s">
        <v>52</v>
      </c>
      <c r="AD4950" s="1" t="s">
        <v>42</v>
      </c>
      <c r="AE4950" s="1" t="s">
        <v>31</v>
      </c>
    </row>
    <row r="4951" spans="1:31" x14ac:dyDescent="0.25">
      <c r="A4951" s="1" t="s">
        <v>10042</v>
      </c>
      <c r="B4951" s="1" t="str">
        <f>IF(COUNTIF($A$2:A4951,A4951)&gt;1,"Duplicate","Unique")</f>
        <v>Unique</v>
      </c>
      <c r="C4951" s="1" t="s">
        <v>10043</v>
      </c>
      <c r="D4951" s="1" t="s">
        <v>142</v>
      </c>
      <c r="E4951" s="1" t="str">
        <f t="shared" si="540"/>
        <v>Submitted</v>
      </c>
      <c r="F4951" s="1" t="s">
        <v>47</v>
      </c>
      <c r="G4951" s="1">
        <v>62</v>
      </c>
      <c r="H4951" s="1" t="s">
        <v>36</v>
      </c>
      <c r="I4951" s="1" t="s">
        <v>25</v>
      </c>
      <c r="J4951" s="1" t="s">
        <v>26</v>
      </c>
      <c r="K4951" s="4">
        <v>2038268</v>
      </c>
      <c r="L4951" s="4" t="str">
        <f t="shared" si="541"/>
        <v>Submitted</v>
      </c>
      <c r="M4951" s="1">
        <v>363</v>
      </c>
      <c r="N4951" s="1" t="str">
        <f t="shared" si="542"/>
        <v>High_risk</v>
      </c>
      <c r="O4951" s="1" t="str">
        <f t="shared" si="543"/>
        <v>Excellent</v>
      </c>
      <c r="P4951" s="1" t="str">
        <f t="shared" si="544"/>
        <v>Submitted</v>
      </c>
      <c r="Q4951" s="1" t="str">
        <f t="shared" si="545"/>
        <v>Valid</v>
      </c>
      <c r="R4951" s="1" t="s">
        <v>82</v>
      </c>
      <c r="S4951" s="4">
        <v>2725377</v>
      </c>
      <c r="T4951" s="1">
        <v>8.9</v>
      </c>
      <c r="U4951" s="1">
        <v>36</v>
      </c>
      <c r="V4951" s="1">
        <v>75704.92</v>
      </c>
      <c r="W4951" s="4">
        <f t="shared" si="546"/>
        <v>2021321.2792745845</v>
      </c>
      <c r="X4951" s="1" t="s">
        <v>50</v>
      </c>
      <c r="Y4951" s="1" t="s">
        <v>51</v>
      </c>
      <c r="Z4951" s="8">
        <v>50413</v>
      </c>
      <c r="AA4951" s="8" t="str">
        <f>TEXT(Table2[[#This Row],[Application_Date]],"yyy")</f>
        <v>2038</v>
      </c>
      <c r="AB4951" s="8" t="str">
        <f>TEXT(Table2[[#This Row],[Application_Date]],"mmmm")</f>
        <v>January</v>
      </c>
      <c r="AC4951" s="1" t="s">
        <v>61</v>
      </c>
      <c r="AD4951" s="1" t="s">
        <v>42</v>
      </c>
      <c r="AE4951" s="1" t="s">
        <v>31</v>
      </c>
    </row>
    <row r="4952" spans="1:31" x14ac:dyDescent="0.25">
      <c r="A4952" s="1" t="s">
        <v>10044</v>
      </c>
      <c r="B4952" s="1" t="str">
        <f>IF(COUNTIF($A$2:A4952,A4952)&gt;1,"Duplicate","Unique")</f>
        <v>Unique</v>
      </c>
      <c r="C4952" s="1" t="s">
        <v>10045</v>
      </c>
      <c r="D4952" s="1" t="s">
        <v>226</v>
      </c>
      <c r="E4952" s="1" t="str">
        <f t="shared" si="540"/>
        <v>Submitted</v>
      </c>
      <c r="F4952" s="1" t="s">
        <v>47</v>
      </c>
      <c r="G4952" s="1">
        <v>47</v>
      </c>
      <c r="H4952" s="1" t="s">
        <v>24</v>
      </c>
      <c r="I4952" s="1" t="s">
        <v>25</v>
      </c>
      <c r="J4952" s="1" t="s">
        <v>49</v>
      </c>
      <c r="K4952" s="4">
        <v>2098324</v>
      </c>
      <c r="L4952" s="4" t="str">
        <f t="shared" si="541"/>
        <v>Submitted</v>
      </c>
      <c r="M4952" s="1">
        <v>837</v>
      </c>
      <c r="N4952" s="1" t="str">
        <f t="shared" si="542"/>
        <v>medium_risk</v>
      </c>
      <c r="O4952" s="1" t="str">
        <f t="shared" si="543"/>
        <v>Excellent</v>
      </c>
      <c r="P4952" s="1" t="str">
        <f t="shared" si="544"/>
        <v>Submitted</v>
      </c>
      <c r="Q4952" s="1" t="str">
        <f t="shared" si="545"/>
        <v>Valid</v>
      </c>
      <c r="R4952" s="1" t="s">
        <v>6</v>
      </c>
      <c r="S4952" s="4">
        <v>3390967</v>
      </c>
      <c r="T4952" s="1">
        <v>12.52</v>
      </c>
      <c r="U4952" s="1">
        <v>12</v>
      </c>
      <c r="V4952" s="1">
        <v>282580.58</v>
      </c>
      <c r="W4952" s="4">
        <f t="shared" si="546"/>
        <v>3538576.8749323497</v>
      </c>
      <c r="X4952" s="1" t="s">
        <v>105</v>
      </c>
      <c r="Y4952" s="1" t="s">
        <v>106</v>
      </c>
      <c r="Z4952" s="8">
        <v>50414</v>
      </c>
      <c r="AA4952" s="8" t="str">
        <f>TEXT(Table2[[#This Row],[Application_Date]],"yyy")</f>
        <v>2038</v>
      </c>
      <c r="AB4952" s="8" t="str">
        <f>TEXT(Table2[[#This Row],[Application_Date]],"mmmm")</f>
        <v>January</v>
      </c>
      <c r="AC4952" s="1" t="s">
        <v>61</v>
      </c>
      <c r="AD4952" s="1" t="s">
        <v>42</v>
      </c>
      <c r="AE4952" s="1" t="s">
        <v>43</v>
      </c>
    </row>
    <row r="4953" spans="1:31" x14ac:dyDescent="0.25">
      <c r="A4953" s="1" t="s">
        <v>10046</v>
      </c>
      <c r="B4953" s="1" t="str">
        <f>IF(COUNTIF($A$2:A4953,A4953)&gt;1,"Duplicate","Unique")</f>
        <v>Unique</v>
      </c>
      <c r="C4953" s="1" t="s">
        <v>10047</v>
      </c>
      <c r="D4953" s="1" t="s">
        <v>234</v>
      </c>
      <c r="E4953" s="1" t="str">
        <f t="shared" si="540"/>
        <v>Submitted</v>
      </c>
      <c r="F4953" s="1" t="s">
        <v>47</v>
      </c>
      <c r="G4953" s="1">
        <v>25</v>
      </c>
      <c r="H4953" s="1" t="s">
        <v>24</v>
      </c>
      <c r="I4953" s="1" t="s">
        <v>48</v>
      </c>
      <c r="J4953" s="1" t="s">
        <v>26</v>
      </c>
      <c r="K4953" s="4">
        <v>1194994</v>
      </c>
      <c r="L4953" s="4" t="str">
        <f t="shared" si="541"/>
        <v>Submitted</v>
      </c>
      <c r="M4953" s="1">
        <v>880</v>
      </c>
      <c r="N4953" s="1" t="str">
        <f t="shared" si="542"/>
        <v>medium_risk</v>
      </c>
      <c r="O4953" s="1" t="str">
        <f t="shared" si="543"/>
        <v>Excellent</v>
      </c>
      <c r="P4953" s="1" t="str">
        <f t="shared" si="544"/>
        <v>Submitted</v>
      </c>
      <c r="Q4953" s="1" t="str">
        <f t="shared" si="545"/>
        <v>Valid</v>
      </c>
      <c r="R4953" s="1" t="s">
        <v>38</v>
      </c>
      <c r="S4953" s="4">
        <v>3857041</v>
      </c>
      <c r="T4953" s="1">
        <v>12.79</v>
      </c>
      <c r="U4953" s="1">
        <v>60</v>
      </c>
      <c r="V4953" s="1">
        <v>64284.02</v>
      </c>
      <c r="W4953" s="4">
        <f t="shared" si="546"/>
        <v>4110962.8658333328</v>
      </c>
      <c r="X4953" s="1" t="s">
        <v>39</v>
      </c>
      <c r="Y4953" s="1" t="s">
        <v>40</v>
      </c>
      <c r="Z4953" s="8">
        <v>50415</v>
      </c>
      <c r="AA4953" s="8" t="str">
        <f>TEXT(Table2[[#This Row],[Application_Date]],"yyy")</f>
        <v>2038</v>
      </c>
      <c r="AB4953" s="8" t="str">
        <f>TEXT(Table2[[#This Row],[Application_Date]],"mmmm")</f>
        <v>January</v>
      </c>
      <c r="AC4953" s="1" t="s">
        <v>52</v>
      </c>
      <c r="AD4953" s="1" t="s">
        <v>42</v>
      </c>
      <c r="AE4953" s="1" t="s">
        <v>43</v>
      </c>
    </row>
    <row r="4954" spans="1:31" x14ac:dyDescent="0.25">
      <c r="A4954" s="1" t="s">
        <v>10048</v>
      </c>
      <c r="B4954" s="1" t="str">
        <f>IF(COUNTIF($A$2:A4954,A4954)&gt;1,"Duplicate","Unique")</f>
        <v>Unique</v>
      </c>
      <c r="C4954" s="1" t="s">
        <v>10049</v>
      </c>
      <c r="D4954" s="1" t="s">
        <v>172</v>
      </c>
      <c r="E4954" s="1" t="str">
        <f t="shared" si="540"/>
        <v>Submitted</v>
      </c>
      <c r="F4954" s="1" t="s">
        <v>47</v>
      </c>
      <c r="G4954" s="1">
        <v>57</v>
      </c>
      <c r="H4954" s="1" t="s">
        <v>36</v>
      </c>
      <c r="I4954" s="1" t="s">
        <v>25</v>
      </c>
      <c r="J4954" s="1" t="s">
        <v>49</v>
      </c>
      <c r="K4954" s="4">
        <v>629572</v>
      </c>
      <c r="L4954" s="4" t="str">
        <f t="shared" si="541"/>
        <v>Submitted</v>
      </c>
      <c r="M4954" s="1">
        <v>773</v>
      </c>
      <c r="N4954" s="1" t="str">
        <f t="shared" si="542"/>
        <v>medium_risk</v>
      </c>
      <c r="O4954" s="1" t="str">
        <f t="shared" si="543"/>
        <v>Excellent</v>
      </c>
      <c r="P4954" s="1" t="str">
        <f t="shared" si="544"/>
        <v>Submitted</v>
      </c>
      <c r="Q4954" s="1" t="str">
        <f t="shared" si="545"/>
        <v>Valid</v>
      </c>
      <c r="R4954" s="1" t="s">
        <v>27</v>
      </c>
      <c r="S4954" s="4">
        <v>1648691</v>
      </c>
      <c r="T4954" s="1">
        <v>15.12</v>
      </c>
      <c r="U4954" s="1">
        <v>180</v>
      </c>
      <c r="V4954" s="1">
        <v>9159.39</v>
      </c>
      <c r="W4954" s="4">
        <f t="shared" si="546"/>
        <v>2077350.66</v>
      </c>
      <c r="X4954" s="1" t="s">
        <v>28</v>
      </c>
      <c r="Y4954" s="1" t="s">
        <v>29</v>
      </c>
      <c r="Z4954" s="8">
        <v>50416</v>
      </c>
      <c r="AA4954" s="8" t="str">
        <f>TEXT(Table2[[#This Row],[Application_Date]],"yyy")</f>
        <v>2038</v>
      </c>
      <c r="AB4954" s="8" t="str">
        <f>TEXT(Table2[[#This Row],[Application_Date]],"mmmm")</f>
        <v>January</v>
      </c>
      <c r="AC4954" s="1" t="s">
        <v>61</v>
      </c>
      <c r="AD4954" s="1" t="s">
        <v>30</v>
      </c>
      <c r="AE4954" s="1" t="s">
        <v>66</v>
      </c>
    </row>
    <row r="4955" spans="1:31" x14ac:dyDescent="0.25">
      <c r="A4955" s="1" t="s">
        <v>10050</v>
      </c>
      <c r="B4955" s="1" t="str">
        <f>IF(COUNTIF($A$2:A4955,A4955)&gt;1,"Duplicate","Unique")</f>
        <v>Unique</v>
      </c>
      <c r="C4955" s="1" t="s">
        <v>10051</v>
      </c>
      <c r="D4955" s="1" t="s">
        <v>296</v>
      </c>
      <c r="E4955" s="1" t="str">
        <f t="shared" si="540"/>
        <v>Submitted</v>
      </c>
      <c r="F4955" s="1" t="s">
        <v>35</v>
      </c>
      <c r="G4955" s="1">
        <v>28</v>
      </c>
      <c r="H4955" s="1" t="s">
        <v>36</v>
      </c>
      <c r="I4955" s="1" t="s">
        <v>48</v>
      </c>
      <c r="J4955" s="1" t="s">
        <v>70</v>
      </c>
      <c r="K4955" s="4">
        <v>492903</v>
      </c>
      <c r="L4955" s="4" t="str">
        <f t="shared" si="541"/>
        <v>Submitted</v>
      </c>
      <c r="M4955" s="1">
        <v>830</v>
      </c>
      <c r="N4955" s="1" t="str">
        <f t="shared" si="542"/>
        <v>medium_risk</v>
      </c>
      <c r="O4955" s="1" t="str">
        <f t="shared" si="543"/>
        <v>Excellent</v>
      </c>
      <c r="P4955" s="1" t="str">
        <f t="shared" si="544"/>
        <v>Submitted</v>
      </c>
      <c r="Q4955" s="1" t="str">
        <f t="shared" si="545"/>
        <v>Valid</v>
      </c>
      <c r="R4955" s="1" t="s">
        <v>38</v>
      </c>
      <c r="S4955" s="4">
        <v>1818140</v>
      </c>
      <c r="T4955" s="1">
        <v>13.49</v>
      </c>
      <c r="U4955" s="1">
        <v>120</v>
      </c>
      <c r="V4955" s="1">
        <v>15151.17</v>
      </c>
      <c r="W4955" s="4">
        <f t="shared" si="546"/>
        <v>2043892.3833333335</v>
      </c>
      <c r="X4955" s="1" t="s">
        <v>59</v>
      </c>
      <c r="Y4955" s="1" t="s">
        <v>60</v>
      </c>
      <c r="Z4955" s="8">
        <v>50417</v>
      </c>
      <c r="AA4955" s="8" t="str">
        <f>TEXT(Table2[[#This Row],[Application_Date]],"yyy")</f>
        <v>2038</v>
      </c>
      <c r="AB4955" s="8" t="str">
        <f>TEXT(Table2[[#This Row],[Application_Date]],"mmmm")</f>
        <v>January</v>
      </c>
      <c r="AC4955" s="1" t="s">
        <v>61</v>
      </c>
      <c r="AD4955" s="1" t="s">
        <v>30</v>
      </c>
      <c r="AE4955" s="1" t="s">
        <v>66</v>
      </c>
    </row>
    <row r="4956" spans="1:31" x14ac:dyDescent="0.25">
      <c r="A4956" s="1" t="s">
        <v>10052</v>
      </c>
      <c r="B4956" s="1" t="str">
        <f>IF(COUNTIF($A$2:A4956,A4956)&gt;1,"Duplicate","Unique")</f>
        <v>Unique</v>
      </c>
      <c r="C4956" s="1" t="s">
        <v>10053</v>
      </c>
      <c r="D4956" s="1" t="s">
        <v>309</v>
      </c>
      <c r="E4956" s="1" t="str">
        <f t="shared" si="540"/>
        <v>Submitted</v>
      </c>
      <c r="F4956" s="1" t="s">
        <v>47</v>
      </c>
      <c r="G4956" s="1">
        <v>61</v>
      </c>
      <c r="H4956" s="1" t="s">
        <v>24</v>
      </c>
      <c r="I4956" s="1" t="s">
        <v>25</v>
      </c>
      <c r="J4956" s="1" t="s">
        <v>26</v>
      </c>
      <c r="K4956" s="4">
        <v>1464058</v>
      </c>
      <c r="L4956" s="4" t="str">
        <f t="shared" si="541"/>
        <v>Submitted</v>
      </c>
      <c r="M4956" s="1">
        <v>639</v>
      </c>
      <c r="N4956" s="1" t="str">
        <f t="shared" si="542"/>
        <v>low_risk</v>
      </c>
      <c r="O4956" s="1" t="str">
        <f t="shared" si="543"/>
        <v>Excellent</v>
      </c>
      <c r="P4956" s="1" t="str">
        <f t="shared" si="544"/>
        <v>Submitted</v>
      </c>
      <c r="Q4956" s="1" t="str">
        <f t="shared" si="545"/>
        <v>Valid</v>
      </c>
      <c r="R4956" s="1" t="s">
        <v>38</v>
      </c>
      <c r="S4956" s="4">
        <v>4515269</v>
      </c>
      <c r="T4956" s="1">
        <v>15.77</v>
      </c>
      <c r="U4956" s="1">
        <v>120</v>
      </c>
      <c r="V4956" s="1">
        <v>37627.24</v>
      </c>
      <c r="W4956" s="4">
        <f t="shared" si="546"/>
        <v>5933816.0108333332</v>
      </c>
      <c r="X4956" s="1" t="s">
        <v>105</v>
      </c>
      <c r="Y4956" s="1" t="s">
        <v>106</v>
      </c>
      <c r="Z4956" s="8">
        <v>50418</v>
      </c>
      <c r="AA4956" s="8" t="str">
        <f>TEXT(Table2[[#This Row],[Application_Date]],"yyy")</f>
        <v>2038</v>
      </c>
      <c r="AB4956" s="8" t="str">
        <f>TEXT(Table2[[#This Row],[Application_Date]],"mmmm")</f>
        <v>January</v>
      </c>
      <c r="AC4956" s="1" t="s">
        <v>61</v>
      </c>
      <c r="AD4956" s="1" t="s">
        <v>42</v>
      </c>
      <c r="AE4956" s="1" t="s">
        <v>66</v>
      </c>
    </row>
    <row r="4957" spans="1:31" x14ac:dyDescent="0.25">
      <c r="A4957" s="1" t="s">
        <v>10054</v>
      </c>
      <c r="B4957" s="1" t="str">
        <f>IF(COUNTIF($A$2:A4957,A4957)&gt;1,"Duplicate","Unique")</f>
        <v>Unique</v>
      </c>
      <c r="C4957" s="1" t="s">
        <v>10055</v>
      </c>
      <c r="D4957" s="1" t="s">
        <v>403</v>
      </c>
      <c r="E4957" s="1" t="str">
        <f t="shared" si="540"/>
        <v>Submitted</v>
      </c>
      <c r="F4957" s="1" t="s">
        <v>35</v>
      </c>
      <c r="G4957" s="1">
        <v>21</v>
      </c>
      <c r="H4957" s="1" t="s">
        <v>24</v>
      </c>
      <c r="I4957" s="1" t="s">
        <v>25</v>
      </c>
      <c r="J4957" s="1" t="s">
        <v>49</v>
      </c>
      <c r="K4957" s="4">
        <v>460742</v>
      </c>
      <c r="L4957" s="4" t="str">
        <f t="shared" si="541"/>
        <v>Submitted</v>
      </c>
      <c r="M4957" s="1">
        <v>723</v>
      </c>
      <c r="N4957" s="1" t="str">
        <f t="shared" si="542"/>
        <v>low_risk</v>
      </c>
      <c r="O4957" s="1" t="str">
        <f t="shared" si="543"/>
        <v>Excellent</v>
      </c>
      <c r="P4957" s="1" t="str">
        <f t="shared" si="544"/>
        <v>Submitted</v>
      </c>
      <c r="Q4957" s="1" t="str">
        <f t="shared" si="545"/>
        <v>Valid</v>
      </c>
      <c r="R4957" s="1" t="s">
        <v>27</v>
      </c>
      <c r="S4957" s="4">
        <v>2446987</v>
      </c>
      <c r="T4957" s="1">
        <v>11.65</v>
      </c>
      <c r="U4957" s="1">
        <v>180</v>
      </c>
      <c r="V4957" s="1">
        <v>13594.37</v>
      </c>
      <c r="W4957" s="4">
        <f t="shared" si="546"/>
        <v>2375616.5458333334</v>
      </c>
      <c r="X4957" s="1" t="s">
        <v>85</v>
      </c>
      <c r="Y4957" s="1" t="s">
        <v>86</v>
      </c>
      <c r="Z4957" s="8">
        <v>50419</v>
      </c>
      <c r="AA4957" s="8" t="str">
        <f>TEXT(Table2[[#This Row],[Application_Date]],"yyy")</f>
        <v>2038</v>
      </c>
      <c r="AB4957" s="8" t="str">
        <f>TEXT(Table2[[#This Row],[Application_Date]],"mmmm")</f>
        <v>January</v>
      </c>
      <c r="AC4957" s="1" t="s">
        <v>61</v>
      </c>
      <c r="AD4957" s="1" t="s">
        <v>30</v>
      </c>
      <c r="AE4957" s="1" t="s">
        <v>31</v>
      </c>
    </row>
    <row r="4958" spans="1:31" x14ac:dyDescent="0.25">
      <c r="A4958" s="1" t="s">
        <v>10056</v>
      </c>
      <c r="B4958" s="1" t="str">
        <f>IF(COUNTIF($A$2:A4958,A4958)&gt;1,"Duplicate","Unique")</f>
        <v>Unique</v>
      </c>
      <c r="C4958" s="1" t="s">
        <v>10057</v>
      </c>
      <c r="D4958" s="1" t="s">
        <v>207</v>
      </c>
      <c r="E4958" s="1" t="str">
        <f t="shared" si="540"/>
        <v>Submitted</v>
      </c>
      <c r="F4958" s="1" t="s">
        <v>35</v>
      </c>
      <c r="G4958" s="1">
        <v>40</v>
      </c>
      <c r="H4958" s="1" t="s">
        <v>24</v>
      </c>
      <c r="I4958" s="1" t="s">
        <v>25</v>
      </c>
      <c r="J4958" s="1" t="s">
        <v>37</v>
      </c>
      <c r="K4958" s="4">
        <v>813697</v>
      </c>
      <c r="L4958" s="4" t="str">
        <f t="shared" si="541"/>
        <v>Submitted</v>
      </c>
      <c r="M4958" s="1">
        <v>877</v>
      </c>
      <c r="N4958" s="1" t="str">
        <f t="shared" si="542"/>
        <v>medium_risk</v>
      </c>
      <c r="O4958" s="1" t="str">
        <f t="shared" si="543"/>
        <v>Excellent</v>
      </c>
      <c r="P4958" s="1" t="str">
        <f t="shared" si="544"/>
        <v>Submitted</v>
      </c>
      <c r="Q4958" s="1" t="str">
        <f t="shared" si="545"/>
        <v>Valid</v>
      </c>
      <c r="R4958" s="1" t="s">
        <v>82</v>
      </c>
      <c r="S4958" s="4">
        <v>1229823</v>
      </c>
      <c r="T4958" s="1">
        <v>16.489999999999998</v>
      </c>
      <c r="U4958" s="1">
        <v>120</v>
      </c>
      <c r="V4958" s="1">
        <v>10248.52</v>
      </c>
      <c r="W4958" s="4">
        <f t="shared" si="546"/>
        <v>1689981.7724999997</v>
      </c>
      <c r="X4958" s="1" t="s">
        <v>85</v>
      </c>
      <c r="Y4958" s="1" t="s">
        <v>86</v>
      </c>
      <c r="Z4958" s="8">
        <v>50420</v>
      </c>
      <c r="AA4958" s="8" t="str">
        <f>TEXT(Table2[[#This Row],[Application_Date]],"yyy")</f>
        <v>2038</v>
      </c>
      <c r="AB4958" s="8" t="str">
        <f>TEXT(Table2[[#This Row],[Application_Date]],"mmmm")</f>
        <v>January</v>
      </c>
      <c r="AC4958" s="1" t="s">
        <v>41</v>
      </c>
      <c r="AD4958" s="1" t="s">
        <v>42</v>
      </c>
      <c r="AE4958" s="1" t="s">
        <v>43</v>
      </c>
    </row>
    <row r="4959" spans="1:31" x14ac:dyDescent="0.25">
      <c r="A4959" s="1" t="s">
        <v>10058</v>
      </c>
      <c r="B4959" s="1" t="str">
        <f>IF(COUNTIF($A$2:A4959,A4959)&gt;1,"Duplicate","Unique")</f>
        <v>Unique</v>
      </c>
      <c r="C4959" s="1" t="s">
        <v>10059</v>
      </c>
      <c r="D4959" s="1" t="s">
        <v>279</v>
      </c>
      <c r="E4959" s="1" t="str">
        <f t="shared" si="540"/>
        <v>Submitted</v>
      </c>
      <c r="F4959" s="1" t="s">
        <v>47</v>
      </c>
      <c r="G4959" s="1">
        <v>53</v>
      </c>
      <c r="H4959" s="1" t="s">
        <v>24</v>
      </c>
      <c r="I4959" s="1" t="s">
        <v>48</v>
      </c>
      <c r="J4959" s="1" t="s">
        <v>37</v>
      </c>
      <c r="K4959" s="4">
        <v>2152195</v>
      </c>
      <c r="L4959" s="4" t="str">
        <f t="shared" si="541"/>
        <v>Submitted</v>
      </c>
      <c r="M4959" s="1">
        <v>313</v>
      </c>
      <c r="N4959" s="1" t="str">
        <f t="shared" si="542"/>
        <v>High_risk</v>
      </c>
      <c r="O4959" s="1" t="str">
        <f t="shared" si="543"/>
        <v>Excellent</v>
      </c>
      <c r="P4959" s="1" t="str">
        <f t="shared" si="544"/>
        <v>Submitted</v>
      </c>
      <c r="Q4959" s="1" t="str">
        <f t="shared" si="545"/>
        <v>Valid</v>
      </c>
      <c r="R4959" s="1" t="s">
        <v>70</v>
      </c>
      <c r="S4959" s="4">
        <v>2970616</v>
      </c>
      <c r="T4959" s="1">
        <v>9.6199999999999992</v>
      </c>
      <c r="U4959" s="1">
        <v>60</v>
      </c>
      <c r="V4959" s="1">
        <v>49510.27</v>
      </c>
      <c r="W4959" s="4">
        <f t="shared" si="546"/>
        <v>2381443.8266666676</v>
      </c>
      <c r="X4959" s="1" t="s">
        <v>95</v>
      </c>
      <c r="Y4959" s="1" t="s">
        <v>96</v>
      </c>
      <c r="Z4959" s="8">
        <v>50421</v>
      </c>
      <c r="AA4959" s="8" t="str">
        <f>TEXT(Table2[[#This Row],[Application_Date]],"yyy")</f>
        <v>2038</v>
      </c>
      <c r="AB4959" s="8" t="str">
        <f>TEXT(Table2[[#This Row],[Application_Date]],"mmmm")</f>
        <v>January</v>
      </c>
      <c r="AC4959" s="1" t="s">
        <v>61</v>
      </c>
      <c r="AD4959" s="1" t="s">
        <v>42</v>
      </c>
      <c r="AE4959" s="1" t="s">
        <v>66</v>
      </c>
    </row>
    <row r="4960" spans="1:31" x14ac:dyDescent="0.25">
      <c r="A4960" s="1" t="s">
        <v>10060</v>
      </c>
      <c r="B4960" s="1" t="str">
        <f>IF(COUNTIF($A$2:A4960,A4960)&gt;1,"Duplicate","Unique")</f>
        <v>Unique</v>
      </c>
      <c r="C4960" s="1" t="s">
        <v>10061</v>
      </c>
      <c r="D4960" s="1" t="s">
        <v>180</v>
      </c>
      <c r="E4960" s="1" t="str">
        <f t="shared" si="540"/>
        <v>Submitted</v>
      </c>
      <c r="F4960" s="1" t="s">
        <v>35</v>
      </c>
      <c r="G4960" s="1">
        <v>36</v>
      </c>
      <c r="H4960" s="1" t="s">
        <v>24</v>
      </c>
      <c r="I4960" s="1" t="s">
        <v>25</v>
      </c>
      <c r="J4960" s="1" t="s">
        <v>37</v>
      </c>
      <c r="K4960" s="4">
        <v>2384801</v>
      </c>
      <c r="L4960" s="4" t="str">
        <f t="shared" si="541"/>
        <v>Submitted</v>
      </c>
      <c r="M4960" s="1">
        <v>316</v>
      </c>
      <c r="N4960" s="1" t="str">
        <f t="shared" si="542"/>
        <v>High_risk</v>
      </c>
      <c r="O4960" s="1" t="str">
        <f t="shared" si="543"/>
        <v>Excellent</v>
      </c>
      <c r="P4960" s="1" t="str">
        <f t="shared" si="544"/>
        <v>Submitted</v>
      </c>
      <c r="Q4960" s="1" t="str">
        <f t="shared" si="545"/>
        <v>Valid</v>
      </c>
      <c r="R4960" s="1" t="s">
        <v>82</v>
      </c>
      <c r="S4960" s="4">
        <v>1623023</v>
      </c>
      <c r="T4960" s="1">
        <v>17.95</v>
      </c>
      <c r="U4960" s="1">
        <v>36</v>
      </c>
      <c r="V4960" s="1">
        <v>45083.97</v>
      </c>
      <c r="W4960" s="4">
        <f t="shared" si="546"/>
        <v>2427771.9041666789</v>
      </c>
      <c r="X4960" s="1" t="s">
        <v>85</v>
      </c>
      <c r="Y4960" s="1" t="s">
        <v>86</v>
      </c>
      <c r="Z4960" s="8">
        <v>50422</v>
      </c>
      <c r="AA4960" s="8" t="str">
        <f>TEXT(Table2[[#This Row],[Application_Date]],"yyy")</f>
        <v>2038</v>
      </c>
      <c r="AB4960" s="8" t="str">
        <f>TEXT(Table2[[#This Row],[Application_Date]],"mmmm")</f>
        <v>January</v>
      </c>
      <c r="AC4960" s="1" t="s">
        <v>61</v>
      </c>
      <c r="AD4960" s="1" t="s">
        <v>42</v>
      </c>
      <c r="AE4960" s="1" t="s">
        <v>43</v>
      </c>
    </row>
    <row r="4961" spans="1:31" x14ac:dyDescent="0.25">
      <c r="A4961" s="1" t="s">
        <v>10062</v>
      </c>
      <c r="B4961" s="1" t="str">
        <f>IF(COUNTIF($A$2:A4961,A4961)&gt;1,"Duplicate","Unique")</f>
        <v>Unique</v>
      </c>
      <c r="C4961" s="1" t="s">
        <v>10063</v>
      </c>
      <c r="D4961" s="1" t="s">
        <v>102</v>
      </c>
      <c r="E4961" s="1" t="str">
        <f t="shared" si="540"/>
        <v>Submitted</v>
      </c>
      <c r="F4961" s="1" t="s">
        <v>47</v>
      </c>
      <c r="G4961" s="1">
        <v>57</v>
      </c>
      <c r="H4961" s="1" t="s">
        <v>24</v>
      </c>
      <c r="I4961" s="1" t="s">
        <v>48</v>
      </c>
      <c r="J4961" s="1" t="s">
        <v>49</v>
      </c>
      <c r="K4961" s="4">
        <v>633134</v>
      </c>
      <c r="L4961" s="4" t="str">
        <f t="shared" si="541"/>
        <v>Submitted</v>
      </c>
      <c r="M4961" s="1">
        <v>592</v>
      </c>
      <c r="N4961" s="1" t="str">
        <f t="shared" si="542"/>
        <v>High_risk</v>
      </c>
      <c r="O4961" s="1" t="str">
        <f t="shared" si="543"/>
        <v>Excellent</v>
      </c>
      <c r="P4961" s="1" t="str">
        <f t="shared" si="544"/>
        <v>Submitted</v>
      </c>
      <c r="Q4961" s="1" t="str">
        <f t="shared" si="545"/>
        <v>Valid</v>
      </c>
      <c r="R4961" s="1" t="s">
        <v>38</v>
      </c>
      <c r="S4961" s="4">
        <v>4188233</v>
      </c>
      <c r="T4961" s="1">
        <v>12.42</v>
      </c>
      <c r="U4961" s="1">
        <v>60</v>
      </c>
      <c r="V4961" s="1">
        <v>69803.88</v>
      </c>
      <c r="W4961" s="4">
        <f t="shared" si="546"/>
        <v>4334821.1549999993</v>
      </c>
      <c r="X4961" s="1" t="s">
        <v>28</v>
      </c>
      <c r="Y4961" s="1" t="s">
        <v>29</v>
      </c>
      <c r="Z4961" s="8">
        <v>50423</v>
      </c>
      <c r="AA4961" s="8" t="str">
        <f>TEXT(Table2[[#This Row],[Application_Date]],"yyy")</f>
        <v>2038</v>
      </c>
      <c r="AB4961" s="8" t="str">
        <f>TEXT(Table2[[#This Row],[Application_Date]],"mmmm")</f>
        <v>January</v>
      </c>
      <c r="AC4961" s="1" t="s">
        <v>61</v>
      </c>
      <c r="AD4961" s="1" t="s">
        <v>30</v>
      </c>
      <c r="AE4961" s="1" t="s">
        <v>31</v>
      </c>
    </row>
    <row r="4962" spans="1:31" x14ac:dyDescent="0.25">
      <c r="A4962" s="1" t="s">
        <v>10064</v>
      </c>
      <c r="B4962" s="1" t="str">
        <f>IF(COUNTIF($A$2:A4962,A4962)&gt;1,"Duplicate","Unique")</f>
        <v>Unique</v>
      </c>
      <c r="C4962" s="1" t="s">
        <v>10065</v>
      </c>
      <c r="D4962" s="1" t="s">
        <v>279</v>
      </c>
      <c r="E4962" s="1" t="str">
        <f t="shared" si="540"/>
        <v>Submitted</v>
      </c>
      <c r="F4962" s="1" t="s">
        <v>47</v>
      </c>
      <c r="G4962" s="1">
        <v>25</v>
      </c>
      <c r="H4962" s="1" t="s">
        <v>24</v>
      </c>
      <c r="I4962" s="1" t="s">
        <v>25</v>
      </c>
      <c r="J4962" s="1" t="s">
        <v>49</v>
      </c>
      <c r="K4962" s="4">
        <v>2197922</v>
      </c>
      <c r="L4962" s="4" t="str">
        <f t="shared" si="541"/>
        <v>Submitted</v>
      </c>
      <c r="M4962" s="1">
        <v>621</v>
      </c>
      <c r="N4962" s="1" t="str">
        <f t="shared" si="542"/>
        <v>low_risk</v>
      </c>
      <c r="O4962" s="1" t="str">
        <f t="shared" si="543"/>
        <v>Excellent</v>
      </c>
      <c r="P4962" s="1" t="str">
        <f t="shared" si="544"/>
        <v>Submitted</v>
      </c>
      <c r="Q4962" s="1" t="str">
        <f t="shared" si="545"/>
        <v>Valid</v>
      </c>
      <c r="R4962" s="1" t="s">
        <v>82</v>
      </c>
      <c r="S4962" s="4">
        <v>4311286</v>
      </c>
      <c r="T4962" s="1">
        <v>9.6</v>
      </c>
      <c r="U4962" s="1">
        <v>12</v>
      </c>
      <c r="V4962" s="1">
        <v>359273.83</v>
      </c>
      <c r="W4962" s="4">
        <f t="shared" si="546"/>
        <v>3452012.8241884974</v>
      </c>
      <c r="X4962" s="1" t="s">
        <v>85</v>
      </c>
      <c r="Y4962" s="1" t="s">
        <v>86</v>
      </c>
      <c r="Z4962" s="8">
        <v>50424</v>
      </c>
      <c r="AA4962" s="8" t="str">
        <f>TEXT(Table2[[#This Row],[Application_Date]],"yyy")</f>
        <v>2038</v>
      </c>
      <c r="AB4962" s="8" t="str">
        <f>TEXT(Table2[[#This Row],[Application_Date]],"mmmm")</f>
        <v>January</v>
      </c>
      <c r="AC4962" s="1" t="s">
        <v>52</v>
      </c>
      <c r="AD4962" s="1" t="s">
        <v>30</v>
      </c>
      <c r="AE4962" s="1" t="s">
        <v>62</v>
      </c>
    </row>
    <row r="4963" spans="1:31" x14ac:dyDescent="0.25">
      <c r="A4963" s="1" t="s">
        <v>10066</v>
      </c>
      <c r="B4963" s="1" t="str">
        <f>IF(COUNTIF($A$2:A4963,A4963)&gt;1,"Duplicate","Unique")</f>
        <v>Unique</v>
      </c>
      <c r="C4963" s="1" t="s">
        <v>10067</v>
      </c>
      <c r="D4963" s="1" t="s">
        <v>118</v>
      </c>
      <c r="E4963" s="1" t="str">
        <f t="shared" si="540"/>
        <v>Submitted</v>
      </c>
      <c r="F4963" s="1" t="s">
        <v>35</v>
      </c>
      <c r="G4963" s="1">
        <v>49</v>
      </c>
      <c r="H4963" s="1" t="s">
        <v>24</v>
      </c>
      <c r="I4963" s="1" t="s">
        <v>48</v>
      </c>
      <c r="J4963" s="1" t="s">
        <v>70</v>
      </c>
      <c r="K4963" s="4">
        <v>1525570</v>
      </c>
      <c r="L4963" s="4" t="str">
        <f t="shared" si="541"/>
        <v>Submitted</v>
      </c>
      <c r="M4963" s="1">
        <v>649</v>
      </c>
      <c r="N4963" s="1" t="str">
        <f t="shared" si="542"/>
        <v>low_risk</v>
      </c>
      <c r="O4963" s="1" t="str">
        <f t="shared" si="543"/>
        <v>Excellent</v>
      </c>
      <c r="P4963" s="1" t="str">
        <f t="shared" si="544"/>
        <v>Submitted</v>
      </c>
      <c r="Q4963" s="1" t="str">
        <f t="shared" si="545"/>
        <v>Valid</v>
      </c>
      <c r="R4963" s="1" t="s">
        <v>27</v>
      </c>
      <c r="S4963" s="4">
        <v>1972950</v>
      </c>
      <c r="T4963" s="1">
        <v>13.37</v>
      </c>
      <c r="U4963" s="1">
        <v>180</v>
      </c>
      <c r="V4963" s="1">
        <v>10960.83</v>
      </c>
      <c r="W4963" s="4">
        <f t="shared" si="546"/>
        <v>2198195.1249999995</v>
      </c>
      <c r="X4963" s="1" t="s">
        <v>85</v>
      </c>
      <c r="Y4963" s="1" t="s">
        <v>86</v>
      </c>
      <c r="Z4963" s="8">
        <v>50425</v>
      </c>
      <c r="AA4963" s="8" t="str">
        <f>TEXT(Table2[[#This Row],[Application_Date]],"yyy")</f>
        <v>2038</v>
      </c>
      <c r="AB4963" s="8" t="str">
        <f>TEXT(Table2[[#This Row],[Application_Date]],"mmmm")</f>
        <v>January</v>
      </c>
      <c r="AC4963" s="1" t="s">
        <v>61</v>
      </c>
      <c r="AD4963" s="1" t="s">
        <v>30</v>
      </c>
      <c r="AE4963" s="1" t="s">
        <v>31</v>
      </c>
    </row>
    <row r="4964" spans="1:31" x14ac:dyDescent="0.25">
      <c r="A4964" s="1" t="s">
        <v>10068</v>
      </c>
      <c r="B4964" s="1" t="str">
        <f>IF(COUNTIF($A$2:A4964,A4964)&gt;1,"Duplicate","Unique")</f>
        <v>Unique</v>
      </c>
      <c r="C4964" s="1" t="s">
        <v>10069</v>
      </c>
      <c r="D4964" s="1" t="s">
        <v>109</v>
      </c>
      <c r="E4964" s="1" t="str">
        <f t="shared" si="540"/>
        <v>Submitted</v>
      </c>
      <c r="F4964" s="1" t="s">
        <v>47</v>
      </c>
      <c r="G4964" s="1">
        <v>29</v>
      </c>
      <c r="H4964" s="1" t="s">
        <v>24</v>
      </c>
      <c r="I4964" s="1" t="s">
        <v>48</v>
      </c>
      <c r="J4964" s="1" t="s">
        <v>49</v>
      </c>
      <c r="K4964" s="4">
        <v>327026</v>
      </c>
      <c r="L4964" s="4" t="str">
        <f t="shared" si="541"/>
        <v>Submitted</v>
      </c>
      <c r="M4964" s="1">
        <v>628</v>
      </c>
      <c r="N4964" s="1" t="str">
        <f t="shared" si="542"/>
        <v>low_risk</v>
      </c>
      <c r="O4964" s="1" t="str">
        <f t="shared" si="543"/>
        <v>Excellent</v>
      </c>
      <c r="P4964" s="1" t="str">
        <f t="shared" si="544"/>
        <v>Submitted</v>
      </c>
      <c r="Q4964" s="1" t="str">
        <f t="shared" si="545"/>
        <v>Valid</v>
      </c>
      <c r="R4964" s="1" t="s">
        <v>27</v>
      </c>
      <c r="S4964" s="4">
        <v>1435232</v>
      </c>
      <c r="T4964" s="1">
        <v>17.850000000000001</v>
      </c>
      <c r="U4964" s="1">
        <v>180</v>
      </c>
      <c r="V4964" s="1">
        <v>7973.51</v>
      </c>
      <c r="W4964" s="4">
        <f t="shared" si="546"/>
        <v>2134907.6</v>
      </c>
      <c r="X4964" s="1" t="s">
        <v>39</v>
      </c>
      <c r="Y4964" s="1" t="s">
        <v>40</v>
      </c>
      <c r="Z4964" s="8">
        <v>50426</v>
      </c>
      <c r="AA4964" s="8" t="str">
        <f>TEXT(Table2[[#This Row],[Application_Date]],"yyy")</f>
        <v>2038</v>
      </c>
      <c r="AB4964" s="8" t="str">
        <f>TEXT(Table2[[#This Row],[Application_Date]],"mmmm")</f>
        <v>January</v>
      </c>
      <c r="AC4964" s="1" t="s">
        <v>41</v>
      </c>
      <c r="AD4964" s="1" t="s">
        <v>30</v>
      </c>
      <c r="AE4964" s="1" t="s">
        <v>66</v>
      </c>
    </row>
    <row r="4965" spans="1:31" x14ac:dyDescent="0.25">
      <c r="A4965" s="1" t="s">
        <v>10070</v>
      </c>
      <c r="B4965" s="1" t="str">
        <f>IF(COUNTIF($A$2:A4965,A4965)&gt;1,"Duplicate","Unique")</f>
        <v>Unique</v>
      </c>
      <c r="C4965" s="1" t="s">
        <v>10071</v>
      </c>
      <c r="D4965" s="1" t="s">
        <v>99</v>
      </c>
      <c r="E4965" s="1" t="str">
        <f t="shared" si="540"/>
        <v>Submitted</v>
      </c>
      <c r="F4965" s="1" t="s">
        <v>35</v>
      </c>
      <c r="G4965" s="1">
        <v>42</v>
      </c>
      <c r="H4965" s="1" t="s">
        <v>36</v>
      </c>
      <c r="I4965" s="1" t="s">
        <v>48</v>
      </c>
      <c r="J4965" s="1" t="s">
        <v>70</v>
      </c>
      <c r="K4965" s="4">
        <v>1329633</v>
      </c>
      <c r="L4965" s="4" t="str">
        <f t="shared" si="541"/>
        <v>Submitted</v>
      </c>
      <c r="M4965" s="1">
        <v>565</v>
      </c>
      <c r="N4965" s="1" t="str">
        <f t="shared" si="542"/>
        <v>High_risk</v>
      </c>
      <c r="O4965" s="1" t="str">
        <f t="shared" si="543"/>
        <v>Excellent</v>
      </c>
      <c r="P4965" s="1" t="str">
        <f t="shared" si="544"/>
        <v>Submitted</v>
      </c>
      <c r="Q4965" s="1" t="str">
        <f t="shared" si="545"/>
        <v>Valid</v>
      </c>
      <c r="R4965" s="1" t="s">
        <v>6</v>
      </c>
      <c r="S4965" s="4">
        <v>1512835</v>
      </c>
      <c r="T4965" s="1">
        <v>9.69</v>
      </c>
      <c r="U4965" s="1">
        <v>36</v>
      </c>
      <c r="V4965" s="1">
        <v>42023.19</v>
      </c>
      <c r="W4965" s="4">
        <f t="shared" si="546"/>
        <v>1221614.2631793835</v>
      </c>
      <c r="X4965" s="1" t="s">
        <v>28</v>
      </c>
      <c r="Y4965" s="1" t="s">
        <v>29</v>
      </c>
      <c r="Z4965" s="8">
        <v>50427</v>
      </c>
      <c r="AA4965" s="8" t="str">
        <f>TEXT(Table2[[#This Row],[Application_Date]],"yyy")</f>
        <v>2038</v>
      </c>
      <c r="AB4965" s="8" t="str">
        <f>TEXT(Table2[[#This Row],[Application_Date]],"mmmm")</f>
        <v>January</v>
      </c>
      <c r="AC4965" s="1" t="s">
        <v>61</v>
      </c>
      <c r="AD4965" s="1" t="s">
        <v>30</v>
      </c>
      <c r="AE4965" s="1" t="s">
        <v>62</v>
      </c>
    </row>
    <row r="4966" spans="1:31" x14ac:dyDescent="0.25">
      <c r="A4966" s="1" t="s">
        <v>10072</v>
      </c>
      <c r="B4966" s="1" t="str">
        <f>IF(COUNTIF($A$2:A4966,A4966)&gt;1,"Duplicate","Unique")</f>
        <v>Unique</v>
      </c>
      <c r="C4966" s="1" t="s">
        <v>10073</v>
      </c>
      <c r="D4966" s="1" t="s">
        <v>454</v>
      </c>
      <c r="E4966" s="1" t="str">
        <f t="shared" si="540"/>
        <v>Submitted</v>
      </c>
      <c r="F4966" s="1" t="s">
        <v>47</v>
      </c>
      <c r="G4966" s="1">
        <v>29</v>
      </c>
      <c r="H4966" s="1" t="s">
        <v>24</v>
      </c>
      <c r="I4966" s="1" t="s">
        <v>25</v>
      </c>
      <c r="J4966" s="1" t="s">
        <v>70</v>
      </c>
      <c r="K4966" s="4">
        <v>354805</v>
      </c>
      <c r="L4966" s="4" t="str">
        <f t="shared" si="541"/>
        <v>Submitted</v>
      </c>
      <c r="M4966" s="1">
        <v>800</v>
      </c>
      <c r="N4966" s="1" t="str">
        <f t="shared" si="542"/>
        <v>medium_risk</v>
      </c>
      <c r="O4966" s="1" t="str">
        <f t="shared" si="543"/>
        <v>Excellent</v>
      </c>
      <c r="P4966" s="1" t="str">
        <f t="shared" si="544"/>
        <v>Submitted</v>
      </c>
      <c r="Q4966" s="1" t="str">
        <f t="shared" si="545"/>
        <v>Valid</v>
      </c>
      <c r="R4966" s="1" t="s">
        <v>70</v>
      </c>
      <c r="S4966" s="4">
        <v>3154566</v>
      </c>
      <c r="T4966" s="1">
        <v>9.77</v>
      </c>
      <c r="U4966" s="1">
        <v>180</v>
      </c>
      <c r="V4966" s="1">
        <v>17525.37</v>
      </c>
      <c r="W4966" s="4">
        <f t="shared" si="546"/>
        <v>2568342.4849999999</v>
      </c>
      <c r="X4966" s="1" t="s">
        <v>85</v>
      </c>
      <c r="Y4966" s="1" t="s">
        <v>86</v>
      </c>
      <c r="Z4966" s="8">
        <v>50428</v>
      </c>
      <c r="AA4966" s="8" t="str">
        <f>TEXT(Table2[[#This Row],[Application_Date]],"yyy")</f>
        <v>2038</v>
      </c>
      <c r="AB4966" s="8" t="str">
        <f>TEXT(Table2[[#This Row],[Application_Date]],"mmmm")</f>
        <v>January</v>
      </c>
      <c r="AC4966" s="1" t="s">
        <v>61</v>
      </c>
      <c r="AD4966" s="1" t="s">
        <v>30</v>
      </c>
      <c r="AE4966" s="1" t="s">
        <v>43</v>
      </c>
    </row>
    <row r="4967" spans="1:31" x14ac:dyDescent="0.25">
      <c r="A4967" s="1" t="s">
        <v>10074</v>
      </c>
      <c r="B4967" s="1" t="str">
        <f>IF(COUNTIF($A$2:A4967,A4967)&gt;1,"Duplicate","Unique")</f>
        <v>Unique</v>
      </c>
      <c r="C4967" s="1" t="s">
        <v>10075</v>
      </c>
      <c r="D4967" s="1" t="s">
        <v>242</v>
      </c>
      <c r="E4967" s="1" t="str">
        <f t="shared" si="540"/>
        <v>Submitted</v>
      </c>
      <c r="F4967" s="1" t="s">
        <v>35</v>
      </c>
      <c r="G4967" s="1">
        <v>52</v>
      </c>
      <c r="H4967" s="1" t="s">
        <v>36</v>
      </c>
      <c r="I4967" s="1" t="s">
        <v>25</v>
      </c>
      <c r="J4967" s="1" t="s">
        <v>70</v>
      </c>
      <c r="K4967" s="4">
        <v>879919</v>
      </c>
      <c r="L4967" s="4" t="str">
        <f t="shared" si="541"/>
        <v>Submitted</v>
      </c>
      <c r="M4967" s="1">
        <v>445</v>
      </c>
      <c r="N4967" s="1" t="str">
        <f t="shared" si="542"/>
        <v>High_risk</v>
      </c>
      <c r="O4967" s="1" t="str">
        <f t="shared" si="543"/>
        <v>Excellent</v>
      </c>
      <c r="P4967" s="1" t="str">
        <f t="shared" si="544"/>
        <v>Submitted</v>
      </c>
      <c r="Q4967" s="1" t="str">
        <f t="shared" si="545"/>
        <v>Valid</v>
      </c>
      <c r="R4967" s="1" t="s">
        <v>70</v>
      </c>
      <c r="S4967" s="4">
        <v>2790252</v>
      </c>
      <c r="T4967" s="1">
        <v>12.08</v>
      </c>
      <c r="U4967" s="1">
        <v>60</v>
      </c>
      <c r="V4967" s="1">
        <v>46504.2</v>
      </c>
      <c r="W4967" s="4">
        <f t="shared" si="546"/>
        <v>2808853.6799999997</v>
      </c>
      <c r="X4967" s="1" t="s">
        <v>59</v>
      </c>
      <c r="Y4967" s="1" t="s">
        <v>60</v>
      </c>
      <c r="Z4967" s="8">
        <v>50429</v>
      </c>
      <c r="AA4967" s="8" t="str">
        <f>TEXT(Table2[[#This Row],[Application_Date]],"yyy")</f>
        <v>2038</v>
      </c>
      <c r="AB4967" s="8" t="str">
        <f>TEXT(Table2[[#This Row],[Application_Date]],"mmmm")</f>
        <v>January</v>
      </c>
      <c r="AC4967" s="1" t="s">
        <v>52</v>
      </c>
      <c r="AD4967" s="1" t="s">
        <v>30</v>
      </c>
      <c r="AE4967" s="1" t="s">
        <v>62</v>
      </c>
    </row>
    <row r="4968" spans="1:31" x14ac:dyDescent="0.25">
      <c r="A4968" s="1" t="s">
        <v>10076</v>
      </c>
      <c r="B4968" s="1" t="str">
        <f>IF(COUNTIF($A$2:A4968,A4968)&gt;1,"Duplicate","Unique")</f>
        <v>Unique</v>
      </c>
      <c r="C4968" s="1" t="s">
        <v>10077</v>
      </c>
      <c r="D4968" s="1" t="s">
        <v>148</v>
      </c>
      <c r="E4968" s="1" t="str">
        <f t="shared" si="540"/>
        <v>Submitted</v>
      </c>
      <c r="F4968" s="1" t="s">
        <v>35</v>
      </c>
      <c r="G4968" s="1">
        <v>60</v>
      </c>
      <c r="H4968" s="1" t="s">
        <v>24</v>
      </c>
      <c r="I4968" s="1" t="s">
        <v>48</v>
      </c>
      <c r="J4968" s="1" t="s">
        <v>70</v>
      </c>
      <c r="K4968" s="4">
        <v>0</v>
      </c>
      <c r="L4968" s="4" t="str">
        <f t="shared" si="541"/>
        <v>Submitted</v>
      </c>
      <c r="M4968" s="1">
        <v>424</v>
      </c>
      <c r="N4968" s="1" t="str">
        <f t="shared" si="542"/>
        <v>High_risk</v>
      </c>
      <c r="O4968" s="1" t="str">
        <f t="shared" si="543"/>
        <v>Excellent</v>
      </c>
      <c r="P4968" s="1" t="str">
        <f t="shared" si="544"/>
        <v>Submitted</v>
      </c>
      <c r="Q4968" s="1" t="str">
        <f t="shared" si="545"/>
        <v>Valid</v>
      </c>
      <c r="R4968" s="1" t="s">
        <v>27</v>
      </c>
      <c r="S4968" s="4">
        <v>4628134</v>
      </c>
      <c r="T4968" s="1">
        <v>11.08</v>
      </c>
      <c r="U4968" s="1">
        <v>36</v>
      </c>
      <c r="V4968" s="1">
        <v>128559.28</v>
      </c>
      <c r="W4968" s="4">
        <f t="shared" si="546"/>
        <v>4273310.3935873136</v>
      </c>
      <c r="X4968" s="1" t="s">
        <v>50</v>
      </c>
      <c r="Y4968" s="1" t="s">
        <v>51</v>
      </c>
      <c r="Z4968" s="8">
        <v>50430</v>
      </c>
      <c r="AA4968" s="8" t="str">
        <f>TEXT(Table2[[#This Row],[Application_Date]],"yyy")</f>
        <v>2038</v>
      </c>
      <c r="AB4968" s="8" t="str">
        <f>TEXT(Table2[[#This Row],[Application_Date]],"mmmm")</f>
        <v>January</v>
      </c>
      <c r="AC4968" s="1" t="s">
        <v>52</v>
      </c>
      <c r="AD4968" s="1" t="s">
        <v>42</v>
      </c>
      <c r="AE4968" s="1" t="s">
        <v>66</v>
      </c>
    </row>
    <row r="4969" spans="1:31" x14ac:dyDescent="0.25">
      <c r="A4969" s="1" t="s">
        <v>10078</v>
      </c>
      <c r="B4969" s="1" t="str">
        <f>IF(COUNTIF($A$2:A4969,A4969)&gt;1,"Duplicate","Unique")</f>
        <v>Unique</v>
      </c>
      <c r="C4969" s="1" t="s">
        <v>10079</v>
      </c>
      <c r="D4969" s="1" t="s">
        <v>118</v>
      </c>
      <c r="E4969" s="1" t="str">
        <f t="shared" si="540"/>
        <v>Submitted</v>
      </c>
      <c r="F4969" s="1" t="s">
        <v>47</v>
      </c>
      <c r="G4969" s="1">
        <v>41</v>
      </c>
      <c r="H4969" s="1" t="s">
        <v>24</v>
      </c>
      <c r="I4969" s="1" t="s">
        <v>48</v>
      </c>
      <c r="J4969" s="1" t="s">
        <v>49</v>
      </c>
      <c r="K4969" s="4">
        <v>1051613</v>
      </c>
      <c r="L4969" s="4" t="str">
        <f t="shared" si="541"/>
        <v>Submitted</v>
      </c>
      <c r="M4969" s="1">
        <v>746</v>
      </c>
      <c r="N4969" s="1" t="str">
        <f t="shared" si="542"/>
        <v>low_risk</v>
      </c>
      <c r="O4969" s="1" t="str">
        <f t="shared" si="543"/>
        <v>Excellent</v>
      </c>
      <c r="P4969" s="1" t="str">
        <f t="shared" si="544"/>
        <v>Submitted</v>
      </c>
      <c r="Q4969" s="1" t="str">
        <f t="shared" si="545"/>
        <v>Valid</v>
      </c>
      <c r="R4969" s="1" t="s">
        <v>82</v>
      </c>
      <c r="S4969" s="4">
        <v>2642716</v>
      </c>
      <c r="T4969" s="1">
        <v>14.72</v>
      </c>
      <c r="U4969" s="1">
        <v>60</v>
      </c>
      <c r="V4969" s="1">
        <v>44045.27</v>
      </c>
      <c r="W4969" s="4">
        <f t="shared" si="546"/>
        <v>3241731.6266666669</v>
      </c>
      <c r="X4969" s="1" t="s">
        <v>39</v>
      </c>
      <c r="Y4969" s="1" t="s">
        <v>40</v>
      </c>
      <c r="Z4969" s="8">
        <v>50431</v>
      </c>
      <c r="AA4969" s="8" t="str">
        <f>TEXT(Table2[[#This Row],[Application_Date]],"yyy")</f>
        <v>2038</v>
      </c>
      <c r="AB4969" s="8" t="str">
        <f>TEXT(Table2[[#This Row],[Application_Date]],"mmmm")</f>
        <v>January</v>
      </c>
      <c r="AC4969" s="1" t="s">
        <v>41</v>
      </c>
      <c r="AD4969" s="1" t="s">
        <v>30</v>
      </c>
      <c r="AE4969" s="1" t="s">
        <v>31</v>
      </c>
    </row>
    <row r="4970" spans="1:31" x14ac:dyDescent="0.25">
      <c r="A4970" s="1" t="s">
        <v>10080</v>
      </c>
      <c r="B4970" s="1" t="str">
        <f>IF(COUNTIF($A$2:A4970,A4970)&gt;1,"Duplicate","Unique")</f>
        <v>Unique</v>
      </c>
      <c r="C4970" s="1" t="s">
        <v>10081</v>
      </c>
      <c r="D4970" s="1" t="s">
        <v>403</v>
      </c>
      <c r="E4970" s="1" t="str">
        <f t="shared" si="540"/>
        <v>Submitted</v>
      </c>
      <c r="F4970" s="1" t="s">
        <v>35</v>
      </c>
      <c r="G4970" s="1">
        <v>57</v>
      </c>
      <c r="H4970" s="1" t="s">
        <v>24</v>
      </c>
      <c r="I4970" s="1" t="s">
        <v>48</v>
      </c>
      <c r="J4970" s="1" t="s">
        <v>49</v>
      </c>
      <c r="K4970" s="4">
        <v>933246</v>
      </c>
      <c r="L4970" s="4" t="str">
        <f t="shared" si="541"/>
        <v>Submitted</v>
      </c>
      <c r="M4970" s="1">
        <v>869</v>
      </c>
      <c r="N4970" s="1" t="str">
        <f t="shared" si="542"/>
        <v>medium_risk</v>
      </c>
      <c r="O4970" s="1" t="str">
        <f t="shared" si="543"/>
        <v>Excellent</v>
      </c>
      <c r="P4970" s="1" t="str">
        <f t="shared" si="544"/>
        <v>Submitted</v>
      </c>
      <c r="Q4970" s="1" t="str">
        <f t="shared" si="545"/>
        <v>Valid</v>
      </c>
      <c r="R4970" s="1" t="s">
        <v>70</v>
      </c>
      <c r="S4970" s="4">
        <v>592045</v>
      </c>
      <c r="T4970" s="1">
        <v>17.989999999999998</v>
      </c>
      <c r="U4970" s="1">
        <v>60</v>
      </c>
      <c r="V4970" s="1">
        <v>9867.42</v>
      </c>
      <c r="W4970" s="4">
        <f t="shared" si="546"/>
        <v>887574.12916666653</v>
      </c>
      <c r="X4970" s="1" t="s">
        <v>50</v>
      </c>
      <c r="Y4970" s="1" t="s">
        <v>51</v>
      </c>
      <c r="Z4970" s="8">
        <v>50432</v>
      </c>
      <c r="AA4970" s="8" t="str">
        <f>TEXT(Table2[[#This Row],[Application_Date]],"yyy")</f>
        <v>2038</v>
      </c>
      <c r="AB4970" s="8" t="str">
        <f>TEXT(Table2[[#This Row],[Application_Date]],"mmmm")</f>
        <v>January</v>
      </c>
      <c r="AC4970" s="1" t="s">
        <v>41</v>
      </c>
      <c r="AD4970" s="1" t="s">
        <v>42</v>
      </c>
      <c r="AE4970" s="1" t="s">
        <v>43</v>
      </c>
    </row>
    <row r="4971" spans="1:31" x14ac:dyDescent="0.25">
      <c r="A4971" s="1" t="s">
        <v>10082</v>
      </c>
      <c r="B4971" s="1" t="str">
        <f>IF(COUNTIF($A$2:A4971,A4971)&gt;1,"Duplicate","Unique")</f>
        <v>Unique</v>
      </c>
      <c r="C4971" s="1" t="s">
        <v>10083</v>
      </c>
      <c r="D4971" s="1" t="s">
        <v>142</v>
      </c>
      <c r="E4971" s="1" t="str">
        <f t="shared" si="540"/>
        <v>Submitted</v>
      </c>
      <c r="F4971" s="1" t="s">
        <v>35</v>
      </c>
      <c r="G4971" s="1">
        <v>30</v>
      </c>
      <c r="H4971" s="1" t="s">
        <v>36</v>
      </c>
      <c r="I4971" s="1" t="s">
        <v>48</v>
      </c>
      <c r="J4971" s="1" t="s">
        <v>49</v>
      </c>
      <c r="K4971" s="4">
        <v>1471071</v>
      </c>
      <c r="L4971" s="4" t="str">
        <f t="shared" si="541"/>
        <v>Submitted</v>
      </c>
      <c r="M4971" s="1">
        <v>410</v>
      </c>
      <c r="N4971" s="1" t="str">
        <f t="shared" si="542"/>
        <v>High_risk</v>
      </c>
      <c r="O4971" s="1" t="str">
        <f t="shared" si="543"/>
        <v>Excellent</v>
      </c>
      <c r="P4971" s="1" t="str">
        <f t="shared" si="544"/>
        <v>Submitted</v>
      </c>
      <c r="Q4971" s="1" t="str">
        <f t="shared" si="545"/>
        <v>Valid</v>
      </c>
      <c r="R4971" s="1" t="s">
        <v>38</v>
      </c>
      <c r="S4971" s="4">
        <v>4243886</v>
      </c>
      <c r="T4971" s="1">
        <v>8.36</v>
      </c>
      <c r="U4971" s="1">
        <v>12</v>
      </c>
      <c r="V4971" s="1">
        <v>353657.17</v>
      </c>
      <c r="W4971" s="4">
        <f t="shared" si="546"/>
        <v>2961778.5960415513</v>
      </c>
      <c r="X4971" s="1" t="s">
        <v>39</v>
      </c>
      <c r="Y4971" s="1" t="s">
        <v>40</v>
      </c>
      <c r="Z4971" s="8">
        <v>50433</v>
      </c>
      <c r="AA4971" s="8" t="str">
        <f>TEXT(Table2[[#This Row],[Application_Date]],"yyy")</f>
        <v>2038</v>
      </c>
      <c r="AB4971" s="8" t="str">
        <f>TEXT(Table2[[#This Row],[Application_Date]],"mmmm")</f>
        <v>January</v>
      </c>
      <c r="AC4971" s="1" t="s">
        <v>52</v>
      </c>
      <c r="AD4971" s="1" t="s">
        <v>42</v>
      </c>
      <c r="AE4971" s="1" t="s">
        <v>66</v>
      </c>
    </row>
    <row r="4972" spans="1:31" x14ac:dyDescent="0.25">
      <c r="A4972" s="1" t="s">
        <v>10084</v>
      </c>
      <c r="B4972" s="1" t="str">
        <f>IF(COUNTIF($A$2:A4972,A4972)&gt;1,"Duplicate","Unique")</f>
        <v>Unique</v>
      </c>
      <c r="C4972" s="1" t="s">
        <v>10085</v>
      </c>
      <c r="D4972" s="1" t="s">
        <v>69</v>
      </c>
      <c r="E4972" s="1" t="str">
        <f t="shared" si="540"/>
        <v>Submitted</v>
      </c>
      <c r="F4972" s="1" t="s">
        <v>47</v>
      </c>
      <c r="G4972" s="1">
        <v>20</v>
      </c>
      <c r="H4972" s="1" t="s">
        <v>24</v>
      </c>
      <c r="I4972" s="1" t="s">
        <v>48</v>
      </c>
      <c r="J4972" s="1" t="s">
        <v>49</v>
      </c>
      <c r="K4972" s="4">
        <v>1520783</v>
      </c>
      <c r="L4972" s="4" t="str">
        <f t="shared" si="541"/>
        <v>Submitted</v>
      </c>
      <c r="M4972" s="1">
        <v>950</v>
      </c>
      <c r="N4972" s="1" t="str">
        <f t="shared" si="542"/>
        <v>medium_risk</v>
      </c>
      <c r="O4972" s="1" t="str">
        <f t="shared" si="543"/>
        <v>Excellent</v>
      </c>
      <c r="P4972" s="1" t="str">
        <f t="shared" si="544"/>
        <v>Submitted</v>
      </c>
      <c r="Q4972" s="1" t="str">
        <f t="shared" si="545"/>
        <v>Invalid</v>
      </c>
      <c r="R4972" s="1" t="s">
        <v>27</v>
      </c>
      <c r="S4972" s="4">
        <v>4412423</v>
      </c>
      <c r="T4972" s="1">
        <v>8.0500000000000007</v>
      </c>
      <c r="U4972" s="1">
        <v>60</v>
      </c>
      <c r="V4972" s="1">
        <v>73540.38</v>
      </c>
      <c r="W4972" s="4">
        <f t="shared" si="546"/>
        <v>2960000.429166791</v>
      </c>
      <c r="X4972" s="1" t="s">
        <v>50</v>
      </c>
      <c r="Y4972" s="1" t="s">
        <v>51</v>
      </c>
      <c r="Z4972" s="8">
        <v>50434</v>
      </c>
      <c r="AA4972" s="8" t="str">
        <f>TEXT(Table2[[#This Row],[Application_Date]],"yyy")</f>
        <v>2038</v>
      </c>
      <c r="AB4972" s="8" t="str">
        <f>TEXT(Table2[[#This Row],[Application_Date]],"mmmm")</f>
        <v>January</v>
      </c>
      <c r="AC4972" s="1" t="s">
        <v>61</v>
      </c>
      <c r="AD4972" s="1" t="s">
        <v>42</v>
      </c>
      <c r="AE4972" s="1" t="s">
        <v>62</v>
      </c>
    </row>
    <row r="4973" spans="1:31" x14ac:dyDescent="0.25">
      <c r="A4973" s="1" t="s">
        <v>10086</v>
      </c>
      <c r="B4973" s="1" t="str">
        <f>IF(COUNTIF($A$2:A4973,A4973)&gt;1,"Duplicate","Unique")</f>
        <v>Unique</v>
      </c>
      <c r="C4973" s="1" t="s">
        <v>10087</v>
      </c>
      <c r="D4973" s="1" t="s">
        <v>89</v>
      </c>
      <c r="E4973" s="1" t="str">
        <f t="shared" si="540"/>
        <v>Submitted</v>
      </c>
      <c r="F4973" s="1" t="s">
        <v>47</v>
      </c>
      <c r="G4973" s="1">
        <v>65</v>
      </c>
      <c r="H4973" s="1" t="s">
        <v>36</v>
      </c>
      <c r="I4973" s="1" t="s">
        <v>48</v>
      </c>
      <c r="J4973" s="1" t="s">
        <v>49</v>
      </c>
      <c r="K4973" s="4">
        <v>2064298</v>
      </c>
      <c r="L4973" s="4" t="str">
        <f t="shared" si="541"/>
        <v>Submitted</v>
      </c>
      <c r="M4973" s="1">
        <v>437</v>
      </c>
      <c r="N4973" s="1" t="str">
        <f t="shared" si="542"/>
        <v>High_risk</v>
      </c>
      <c r="O4973" s="1" t="str">
        <f t="shared" si="543"/>
        <v>Excellent</v>
      </c>
      <c r="P4973" s="1" t="str">
        <f t="shared" si="544"/>
        <v>Submitted</v>
      </c>
      <c r="Q4973" s="1" t="str">
        <f t="shared" si="545"/>
        <v>Valid</v>
      </c>
      <c r="R4973" s="1" t="s">
        <v>82</v>
      </c>
      <c r="S4973" s="4">
        <v>4343292</v>
      </c>
      <c r="T4973" s="1">
        <v>16.34</v>
      </c>
      <c r="U4973" s="1">
        <v>36</v>
      </c>
      <c r="V4973" s="1">
        <v>120647</v>
      </c>
      <c r="W4973" s="4">
        <f t="shared" si="546"/>
        <v>5914115.9400002165</v>
      </c>
      <c r="X4973" s="1" t="s">
        <v>105</v>
      </c>
      <c r="Y4973" s="1" t="s">
        <v>106</v>
      </c>
      <c r="Z4973" s="8">
        <v>50435</v>
      </c>
      <c r="AA4973" s="8" t="str">
        <f>TEXT(Table2[[#This Row],[Application_Date]],"yyy")</f>
        <v>2038</v>
      </c>
      <c r="AB4973" s="8" t="str">
        <f>TEXT(Table2[[#This Row],[Application_Date]],"mmmm")</f>
        <v>January</v>
      </c>
      <c r="AC4973" s="1" t="s">
        <v>61</v>
      </c>
      <c r="AD4973" s="1" t="s">
        <v>30</v>
      </c>
      <c r="AE4973" s="1" t="s">
        <v>66</v>
      </c>
    </row>
    <row r="4974" spans="1:31" x14ac:dyDescent="0.25">
      <c r="A4974" s="1" t="s">
        <v>10088</v>
      </c>
      <c r="B4974" s="1" t="str">
        <f>IF(COUNTIF($A$2:A4974,A4974)&gt;1,"Duplicate","Unique")</f>
        <v>Unique</v>
      </c>
      <c r="C4974" s="1" t="s">
        <v>10089</v>
      </c>
      <c r="D4974" s="1">
        <v>0</v>
      </c>
      <c r="E4974" s="1" t="str">
        <f t="shared" si="540"/>
        <v>Submitted</v>
      </c>
      <c r="F4974" s="1" t="s">
        <v>35</v>
      </c>
      <c r="G4974" s="1">
        <v>28</v>
      </c>
      <c r="H4974" s="1" t="s">
        <v>36</v>
      </c>
      <c r="I4974" s="1" t="s">
        <v>25</v>
      </c>
      <c r="J4974" s="1" t="s">
        <v>26</v>
      </c>
      <c r="K4974" s="4">
        <v>2450873</v>
      </c>
      <c r="L4974" s="4" t="str">
        <f t="shared" si="541"/>
        <v>Submitted</v>
      </c>
      <c r="M4974" s="1">
        <v>950</v>
      </c>
      <c r="N4974" s="1" t="str">
        <f t="shared" si="542"/>
        <v>medium_risk</v>
      </c>
      <c r="O4974" s="1" t="str">
        <f t="shared" si="543"/>
        <v>Excellent</v>
      </c>
      <c r="P4974" s="1" t="str">
        <f t="shared" si="544"/>
        <v>Submitted</v>
      </c>
      <c r="Q4974" s="1" t="str">
        <f t="shared" si="545"/>
        <v>Invalid</v>
      </c>
      <c r="R4974" s="1" t="s">
        <v>82</v>
      </c>
      <c r="S4974" s="4">
        <v>1767196</v>
      </c>
      <c r="T4974" s="1">
        <v>18.64</v>
      </c>
      <c r="U4974" s="1">
        <v>36</v>
      </c>
      <c r="V4974" s="1">
        <v>49088.78</v>
      </c>
      <c r="W4974" s="4">
        <f t="shared" si="546"/>
        <v>2745044.4533333397</v>
      </c>
      <c r="X4974" s="1" t="s">
        <v>59</v>
      </c>
      <c r="Y4974" s="1" t="s">
        <v>60</v>
      </c>
      <c r="Z4974" s="8">
        <v>50436</v>
      </c>
      <c r="AA4974" s="8" t="str">
        <f>TEXT(Table2[[#This Row],[Application_Date]],"yyy")</f>
        <v>2038</v>
      </c>
      <c r="AB4974" s="8" t="str">
        <f>TEXT(Table2[[#This Row],[Application_Date]],"mmmm")</f>
        <v>January</v>
      </c>
      <c r="AC4974" s="1" t="s">
        <v>61</v>
      </c>
      <c r="AD4974" s="1" t="s">
        <v>42</v>
      </c>
      <c r="AE4974" s="1" t="s">
        <v>62</v>
      </c>
    </row>
    <row r="4975" spans="1:31" x14ac:dyDescent="0.25">
      <c r="A4975" s="1" t="s">
        <v>10090</v>
      </c>
      <c r="B4975" s="1" t="str">
        <f>IF(COUNTIF($A$2:A4975,A4975)&gt;1,"Duplicate","Unique")</f>
        <v>Unique</v>
      </c>
      <c r="C4975" s="1" t="s">
        <v>10091</v>
      </c>
      <c r="D4975" s="1" t="s">
        <v>214</v>
      </c>
      <c r="E4975" s="1" t="str">
        <f t="shared" si="540"/>
        <v>Submitted</v>
      </c>
      <c r="F4975" s="1" t="s">
        <v>35</v>
      </c>
      <c r="G4975" s="1">
        <v>29</v>
      </c>
      <c r="H4975" s="1" t="s">
        <v>24</v>
      </c>
      <c r="I4975" s="1" t="s">
        <v>25</v>
      </c>
      <c r="J4975" s="1" t="s">
        <v>49</v>
      </c>
      <c r="K4975" s="4">
        <v>461408</v>
      </c>
      <c r="L4975" s="4" t="str">
        <f t="shared" si="541"/>
        <v>Submitted</v>
      </c>
      <c r="M4975" s="1">
        <v>647</v>
      </c>
      <c r="N4975" s="1" t="str">
        <f t="shared" si="542"/>
        <v>low_risk</v>
      </c>
      <c r="O4975" s="1" t="str">
        <f t="shared" si="543"/>
        <v>Excellent</v>
      </c>
      <c r="P4975" s="1" t="str">
        <f t="shared" si="544"/>
        <v>Submitted</v>
      </c>
      <c r="Q4975" s="1" t="str">
        <f t="shared" si="545"/>
        <v>Valid</v>
      </c>
      <c r="R4975" s="1" t="s">
        <v>38</v>
      </c>
      <c r="S4975" s="4">
        <v>1353269</v>
      </c>
      <c r="T4975" s="1">
        <v>15.93</v>
      </c>
      <c r="U4975" s="1">
        <v>180</v>
      </c>
      <c r="V4975" s="1">
        <v>7518.16</v>
      </c>
      <c r="W4975" s="4">
        <f t="shared" si="546"/>
        <v>1796464.5974999999</v>
      </c>
      <c r="X4975" s="1" t="s">
        <v>39</v>
      </c>
      <c r="Y4975" s="1" t="s">
        <v>40</v>
      </c>
      <c r="Z4975" s="8">
        <v>50437</v>
      </c>
      <c r="AA4975" s="8" t="str">
        <f>TEXT(Table2[[#This Row],[Application_Date]],"yyy")</f>
        <v>2038</v>
      </c>
      <c r="AB4975" s="8" t="str">
        <f>TEXT(Table2[[#This Row],[Application_Date]],"mmmm")</f>
        <v>February</v>
      </c>
      <c r="AC4975" s="1" t="s">
        <v>52</v>
      </c>
      <c r="AD4975" s="1" t="s">
        <v>42</v>
      </c>
      <c r="AE4975" s="1" t="s">
        <v>31</v>
      </c>
    </row>
    <row r="4976" spans="1:31" x14ac:dyDescent="0.25">
      <c r="A4976" s="1" t="s">
        <v>10092</v>
      </c>
      <c r="B4976" s="1" t="str">
        <f>IF(COUNTIF($A$2:A4976,A4976)&gt;1,"Duplicate","Unique")</f>
        <v>Unique</v>
      </c>
      <c r="C4976" s="1" t="s">
        <v>10093</v>
      </c>
      <c r="D4976" s="1" t="s">
        <v>23</v>
      </c>
      <c r="E4976" s="1" t="str">
        <f t="shared" si="540"/>
        <v>Submitted</v>
      </c>
      <c r="F4976" s="1" t="s">
        <v>35</v>
      </c>
      <c r="G4976" s="1">
        <v>31</v>
      </c>
      <c r="H4976" s="1" t="s">
        <v>36</v>
      </c>
      <c r="I4976" s="1" t="s">
        <v>25</v>
      </c>
      <c r="J4976" s="1" t="s">
        <v>70</v>
      </c>
      <c r="K4976" s="4">
        <v>1580395</v>
      </c>
      <c r="L4976" s="4" t="str">
        <f t="shared" si="541"/>
        <v>Submitted</v>
      </c>
      <c r="M4976" s="1">
        <v>536</v>
      </c>
      <c r="N4976" s="1" t="str">
        <f t="shared" si="542"/>
        <v>High_risk</v>
      </c>
      <c r="O4976" s="1" t="str">
        <f t="shared" si="543"/>
        <v>Excellent</v>
      </c>
      <c r="P4976" s="1" t="str">
        <f t="shared" si="544"/>
        <v>Submitted</v>
      </c>
      <c r="Q4976" s="1" t="str">
        <f t="shared" si="545"/>
        <v>Valid</v>
      </c>
      <c r="R4976" s="1" t="s">
        <v>27</v>
      </c>
      <c r="S4976" s="4">
        <v>3903895</v>
      </c>
      <c r="T4976" s="1">
        <v>15.94</v>
      </c>
      <c r="U4976" s="1">
        <v>12</v>
      </c>
      <c r="V4976" s="1">
        <v>325324.58</v>
      </c>
      <c r="W4976" s="4">
        <f t="shared" si="546"/>
        <v>5185878.164013207</v>
      </c>
      <c r="X4976" s="1" t="s">
        <v>105</v>
      </c>
      <c r="Y4976" s="1" t="s">
        <v>106</v>
      </c>
      <c r="Z4976" s="8">
        <v>50438</v>
      </c>
      <c r="AA4976" s="8" t="str">
        <f>TEXT(Table2[[#This Row],[Application_Date]],"yyy")</f>
        <v>2038</v>
      </c>
      <c r="AB4976" s="8" t="str">
        <f>TEXT(Table2[[#This Row],[Application_Date]],"mmmm")</f>
        <v>February</v>
      </c>
      <c r="AC4976" s="1" t="s">
        <v>52</v>
      </c>
      <c r="AD4976" s="1" t="s">
        <v>42</v>
      </c>
      <c r="AE4976" s="1" t="s">
        <v>31</v>
      </c>
    </row>
    <row r="4977" spans="1:40" x14ac:dyDescent="0.25">
      <c r="A4977" s="1" t="s">
        <v>10094</v>
      </c>
      <c r="B4977" s="1" t="str">
        <f>IF(COUNTIF($A$2:A4977,A4977)&gt;1,"Duplicate","Unique")</f>
        <v>Unique</v>
      </c>
      <c r="C4977" s="1" t="s">
        <v>10095</v>
      </c>
      <c r="D4977" s="1" t="s">
        <v>151</v>
      </c>
      <c r="E4977" s="1" t="str">
        <f t="shared" si="540"/>
        <v>Submitted</v>
      </c>
      <c r="F4977" s="1" t="s">
        <v>47</v>
      </c>
      <c r="G4977" s="1">
        <v>58</v>
      </c>
      <c r="H4977" s="1" t="s">
        <v>24</v>
      </c>
      <c r="I4977" s="1" t="s">
        <v>25</v>
      </c>
      <c r="J4977" s="1" t="s">
        <v>70</v>
      </c>
      <c r="K4977" s="4">
        <v>655127</v>
      </c>
      <c r="L4977" s="4" t="str">
        <f t="shared" si="541"/>
        <v>Submitted</v>
      </c>
      <c r="M4977" s="1">
        <v>508</v>
      </c>
      <c r="N4977" s="1" t="str">
        <f t="shared" si="542"/>
        <v>High_risk</v>
      </c>
      <c r="O4977" s="1" t="str">
        <f t="shared" si="543"/>
        <v>Excellent</v>
      </c>
      <c r="P4977" s="1" t="str">
        <f t="shared" si="544"/>
        <v>Submitted</v>
      </c>
      <c r="Q4977" s="1" t="str">
        <f t="shared" si="545"/>
        <v>Valid</v>
      </c>
      <c r="R4977" s="1" t="s">
        <v>6</v>
      </c>
      <c r="S4977" s="4">
        <v>3840238</v>
      </c>
      <c r="T4977" s="1">
        <v>17.43</v>
      </c>
      <c r="U4977" s="1">
        <v>24</v>
      </c>
      <c r="V4977" s="1">
        <v>160009.92000000001</v>
      </c>
      <c r="W4977" s="4">
        <f t="shared" si="546"/>
        <v>5577945.6974880425</v>
      </c>
      <c r="X4977" s="1" t="s">
        <v>39</v>
      </c>
      <c r="Y4977" s="1" t="s">
        <v>40</v>
      </c>
      <c r="Z4977" s="8">
        <v>50439</v>
      </c>
      <c r="AA4977" s="8" t="str">
        <f>TEXT(Table2[[#This Row],[Application_Date]],"yyy")</f>
        <v>2038</v>
      </c>
      <c r="AB4977" s="8" t="str">
        <f>TEXT(Table2[[#This Row],[Application_Date]],"mmmm")</f>
        <v>February</v>
      </c>
      <c r="AC4977" s="1" t="s">
        <v>61</v>
      </c>
      <c r="AD4977" s="1" t="s">
        <v>42</v>
      </c>
      <c r="AE4977" s="1" t="s">
        <v>66</v>
      </c>
    </row>
    <row r="4978" spans="1:40" x14ac:dyDescent="0.25">
      <c r="A4978" s="1" t="s">
        <v>10096</v>
      </c>
      <c r="B4978" s="1" t="str">
        <f>IF(COUNTIF($A$2:A4978,A4978)&gt;1,"Duplicate","Unique")</f>
        <v>Unique</v>
      </c>
      <c r="C4978" s="1" t="s">
        <v>10097</v>
      </c>
      <c r="D4978" s="1" t="s">
        <v>163</v>
      </c>
      <c r="E4978" s="1" t="str">
        <f t="shared" si="540"/>
        <v>Submitted</v>
      </c>
      <c r="F4978" s="1" t="s">
        <v>35</v>
      </c>
      <c r="G4978" s="1">
        <v>49</v>
      </c>
      <c r="H4978" s="1" t="s">
        <v>36</v>
      </c>
      <c r="I4978" s="1" t="s">
        <v>25</v>
      </c>
      <c r="J4978" s="1" t="s">
        <v>37</v>
      </c>
      <c r="K4978" s="4">
        <v>1007073</v>
      </c>
      <c r="L4978" s="4" t="str">
        <f t="shared" si="541"/>
        <v>Submitted</v>
      </c>
      <c r="M4978" s="1">
        <v>528</v>
      </c>
      <c r="N4978" s="1" t="str">
        <f t="shared" si="542"/>
        <v>High_risk</v>
      </c>
      <c r="O4978" s="1" t="str">
        <f t="shared" si="543"/>
        <v>Excellent</v>
      </c>
      <c r="P4978" s="1" t="str">
        <f t="shared" si="544"/>
        <v>Submitted</v>
      </c>
      <c r="Q4978" s="1" t="str">
        <f t="shared" si="545"/>
        <v>Valid</v>
      </c>
      <c r="R4978" s="1" t="s">
        <v>82</v>
      </c>
      <c r="S4978" s="4">
        <v>1981321</v>
      </c>
      <c r="T4978" s="1">
        <v>12.11</v>
      </c>
      <c r="U4978" s="1">
        <v>24</v>
      </c>
      <c r="V4978" s="1">
        <v>82555.039999999994</v>
      </c>
      <c r="W4978" s="4">
        <f t="shared" si="546"/>
        <v>1999483.2159576579</v>
      </c>
      <c r="X4978" s="1" t="s">
        <v>105</v>
      </c>
      <c r="Y4978" s="1" t="s">
        <v>106</v>
      </c>
      <c r="Z4978" s="8">
        <v>50440</v>
      </c>
      <c r="AA4978" s="8" t="str">
        <f>TEXT(Table2[[#This Row],[Application_Date]],"yyy")</f>
        <v>2038</v>
      </c>
      <c r="AB4978" s="8" t="str">
        <f>TEXT(Table2[[#This Row],[Application_Date]],"mmmm")</f>
        <v>February</v>
      </c>
      <c r="AC4978" s="1" t="s">
        <v>41</v>
      </c>
      <c r="AD4978" s="1" t="s">
        <v>42</v>
      </c>
      <c r="AE4978" s="1" t="s">
        <v>66</v>
      </c>
    </row>
    <row r="4979" spans="1:40" x14ac:dyDescent="0.25">
      <c r="A4979" s="1" t="s">
        <v>10098</v>
      </c>
      <c r="B4979" s="1" t="str">
        <f>IF(COUNTIF($A$2:A4979,A4979)&gt;1,"Duplicate","Unique")</f>
        <v>Unique</v>
      </c>
      <c r="C4979" s="1" t="s">
        <v>10099</v>
      </c>
      <c r="D4979" s="1" t="s">
        <v>461</v>
      </c>
      <c r="E4979" s="1" t="str">
        <f t="shared" si="540"/>
        <v>Submitted</v>
      </c>
      <c r="F4979" s="1" t="s">
        <v>47</v>
      </c>
      <c r="G4979" s="1">
        <v>30</v>
      </c>
      <c r="H4979" s="1" t="s">
        <v>36</v>
      </c>
      <c r="I4979" s="1" t="s">
        <v>48</v>
      </c>
      <c r="J4979" s="1" t="s">
        <v>70</v>
      </c>
      <c r="K4979" s="4">
        <v>1173478</v>
      </c>
      <c r="L4979" s="4" t="str">
        <f t="shared" si="541"/>
        <v>Submitted</v>
      </c>
      <c r="M4979" s="1">
        <v>362</v>
      </c>
      <c r="N4979" s="1" t="str">
        <f t="shared" si="542"/>
        <v>High_risk</v>
      </c>
      <c r="O4979" s="1" t="str">
        <f t="shared" si="543"/>
        <v>Excellent</v>
      </c>
      <c r="P4979" s="1" t="str">
        <f t="shared" si="544"/>
        <v>Submitted</v>
      </c>
      <c r="Q4979" s="1" t="str">
        <f t="shared" si="545"/>
        <v>Valid</v>
      </c>
      <c r="R4979" s="1" t="s">
        <v>27</v>
      </c>
      <c r="S4979" s="4">
        <v>4018289</v>
      </c>
      <c r="T4979" s="1">
        <v>9.11</v>
      </c>
      <c r="U4979" s="1">
        <v>12</v>
      </c>
      <c r="V4979" s="1">
        <v>334857.42</v>
      </c>
      <c r="W4979" s="4">
        <f t="shared" si="546"/>
        <v>3054027.941487567</v>
      </c>
      <c r="X4979" s="1" t="s">
        <v>105</v>
      </c>
      <c r="Y4979" s="1" t="s">
        <v>106</v>
      </c>
      <c r="Z4979" s="8">
        <v>50441</v>
      </c>
      <c r="AA4979" s="8" t="str">
        <f>TEXT(Table2[[#This Row],[Application_Date]],"yyy")</f>
        <v>2038</v>
      </c>
      <c r="AB4979" s="8" t="str">
        <f>TEXT(Table2[[#This Row],[Application_Date]],"mmmm")</f>
        <v>February</v>
      </c>
      <c r="AC4979" s="1" t="s">
        <v>41</v>
      </c>
      <c r="AD4979" s="1" t="s">
        <v>42</v>
      </c>
      <c r="AE4979" s="1" t="s">
        <v>62</v>
      </c>
    </row>
    <row r="4980" spans="1:40" x14ac:dyDescent="0.25">
      <c r="A4980" s="1" t="s">
        <v>10100</v>
      </c>
      <c r="B4980" s="1" t="str">
        <f>IF(COUNTIF($A$2:A4980,A4980)&gt;1,"Duplicate","Unique")</f>
        <v>Unique</v>
      </c>
      <c r="C4980" s="1" t="s">
        <v>10101</v>
      </c>
      <c r="D4980" s="1" t="s">
        <v>659</v>
      </c>
      <c r="E4980" s="1" t="str">
        <f t="shared" si="540"/>
        <v>Submitted</v>
      </c>
      <c r="F4980" s="1" t="s">
        <v>47</v>
      </c>
      <c r="G4980" s="1">
        <v>55</v>
      </c>
      <c r="H4980" s="1" t="s">
        <v>24</v>
      </c>
      <c r="I4980" s="1" t="s">
        <v>48</v>
      </c>
      <c r="J4980" s="1" t="s">
        <v>49</v>
      </c>
      <c r="K4980" s="4">
        <v>1412078</v>
      </c>
      <c r="L4980" s="4" t="str">
        <f t="shared" si="541"/>
        <v>Submitted</v>
      </c>
      <c r="M4980" s="1">
        <v>482</v>
      </c>
      <c r="N4980" s="1" t="str">
        <f t="shared" si="542"/>
        <v>High_risk</v>
      </c>
      <c r="O4980" s="1" t="str">
        <f t="shared" si="543"/>
        <v>Excellent</v>
      </c>
      <c r="P4980" s="1" t="str">
        <f t="shared" si="544"/>
        <v>Submitted</v>
      </c>
      <c r="Q4980" s="1" t="str">
        <f t="shared" si="545"/>
        <v>Valid</v>
      </c>
      <c r="R4980" s="1" t="s">
        <v>27</v>
      </c>
      <c r="S4980" s="4">
        <v>3234844</v>
      </c>
      <c r="T4980" s="1">
        <v>12.05</v>
      </c>
      <c r="U4980" s="1">
        <v>36</v>
      </c>
      <c r="V4980" s="1">
        <v>89856.78</v>
      </c>
      <c r="W4980" s="4">
        <f t="shared" si="546"/>
        <v>3248322.516710524</v>
      </c>
      <c r="X4980" s="1" t="s">
        <v>85</v>
      </c>
      <c r="Y4980" s="1" t="s">
        <v>86</v>
      </c>
      <c r="Z4980" s="8">
        <v>50442</v>
      </c>
      <c r="AA4980" s="8" t="str">
        <f>TEXT(Table2[[#This Row],[Application_Date]],"yyy")</f>
        <v>2038</v>
      </c>
      <c r="AB4980" s="8" t="str">
        <f>TEXT(Table2[[#This Row],[Application_Date]],"mmmm")</f>
        <v>February</v>
      </c>
      <c r="AC4980" s="1" t="s">
        <v>52</v>
      </c>
      <c r="AD4980" s="1" t="s">
        <v>30</v>
      </c>
      <c r="AE4980" s="1" t="s">
        <v>43</v>
      </c>
    </row>
    <row r="4981" spans="1:40" x14ac:dyDescent="0.25">
      <c r="A4981" s="1" t="s">
        <v>10102</v>
      </c>
      <c r="B4981" s="1" t="str">
        <f>IF(COUNTIF($A$2:A4981,A4981)&gt;1,"Duplicate","Unique")</f>
        <v>Unique</v>
      </c>
      <c r="C4981" s="1" t="s">
        <v>10103</v>
      </c>
      <c r="D4981" s="1" t="s">
        <v>46</v>
      </c>
      <c r="E4981" s="1" t="str">
        <f t="shared" si="540"/>
        <v>Submitted</v>
      </c>
      <c r="F4981" s="1" t="s">
        <v>35</v>
      </c>
      <c r="G4981" s="1">
        <v>65</v>
      </c>
      <c r="H4981" s="1" t="s">
        <v>24</v>
      </c>
      <c r="I4981" s="1" t="s">
        <v>25</v>
      </c>
      <c r="J4981" s="1" t="s">
        <v>49</v>
      </c>
      <c r="K4981" s="4">
        <v>1561572</v>
      </c>
      <c r="L4981" s="4" t="str">
        <f t="shared" si="541"/>
        <v>Submitted</v>
      </c>
      <c r="M4981" s="1">
        <v>473</v>
      </c>
      <c r="N4981" s="1" t="str">
        <f t="shared" si="542"/>
        <v>High_risk</v>
      </c>
      <c r="O4981" s="1" t="str">
        <f t="shared" si="543"/>
        <v>Excellent</v>
      </c>
      <c r="P4981" s="1" t="str">
        <f t="shared" si="544"/>
        <v>Submitted</v>
      </c>
      <c r="Q4981" s="1" t="str">
        <f t="shared" si="545"/>
        <v>Valid</v>
      </c>
      <c r="R4981" s="1" t="s">
        <v>70</v>
      </c>
      <c r="S4981" s="4">
        <v>0</v>
      </c>
      <c r="T4981" s="1">
        <v>12.19</v>
      </c>
      <c r="U4981" s="1">
        <v>120</v>
      </c>
      <c r="V4981" s="1">
        <v>2083.33</v>
      </c>
      <c r="W4981" s="4">
        <f t="shared" si="546"/>
        <v>0</v>
      </c>
      <c r="X4981" s="1" t="s">
        <v>105</v>
      </c>
      <c r="Y4981" s="1" t="s">
        <v>106</v>
      </c>
      <c r="Z4981" s="8">
        <v>50443</v>
      </c>
      <c r="AA4981" s="8" t="str">
        <f>TEXT(Table2[[#This Row],[Application_Date]],"yyy")</f>
        <v>2038</v>
      </c>
      <c r="AB4981" s="8" t="str">
        <f>TEXT(Table2[[#This Row],[Application_Date]],"mmmm")</f>
        <v>February</v>
      </c>
      <c r="AC4981" s="1" t="s">
        <v>41</v>
      </c>
      <c r="AD4981" s="1" t="s">
        <v>30</v>
      </c>
      <c r="AE4981" s="1" t="s">
        <v>62</v>
      </c>
    </row>
    <row r="4982" spans="1:40" x14ac:dyDescent="0.25">
      <c r="A4982" s="1" t="s">
        <v>10104</v>
      </c>
      <c r="B4982" s="1" t="str">
        <f>IF(COUNTIF($A$2:A4982,A4982)&gt;1,"Duplicate","Unique")</f>
        <v>Unique</v>
      </c>
      <c r="C4982" s="1" t="s">
        <v>10105</v>
      </c>
      <c r="D4982" s="1">
        <v>0</v>
      </c>
      <c r="E4982" s="1" t="str">
        <f t="shared" si="540"/>
        <v>Submitted</v>
      </c>
      <c r="F4982" s="1" t="s">
        <v>47</v>
      </c>
      <c r="G4982" s="1">
        <v>23</v>
      </c>
      <c r="H4982" s="1" t="s">
        <v>36</v>
      </c>
      <c r="I4982" s="1" t="s">
        <v>48</v>
      </c>
      <c r="J4982" s="1" t="s">
        <v>26</v>
      </c>
      <c r="K4982" s="4">
        <v>2037020</v>
      </c>
      <c r="L4982" s="4" t="str">
        <f t="shared" si="541"/>
        <v>Submitted</v>
      </c>
      <c r="M4982" s="1">
        <v>648</v>
      </c>
      <c r="N4982" s="1" t="str">
        <f t="shared" si="542"/>
        <v>low_risk</v>
      </c>
      <c r="O4982" s="1" t="str">
        <f t="shared" si="543"/>
        <v>Excellent</v>
      </c>
      <c r="P4982" s="1" t="str">
        <f t="shared" si="544"/>
        <v>Submitted</v>
      </c>
      <c r="Q4982" s="1" t="str">
        <f t="shared" si="545"/>
        <v>Valid</v>
      </c>
      <c r="R4982" s="1" t="s">
        <v>82</v>
      </c>
      <c r="S4982" s="4">
        <v>0</v>
      </c>
      <c r="T4982" s="1">
        <v>15.5</v>
      </c>
      <c r="U4982" s="1">
        <v>12</v>
      </c>
      <c r="V4982" s="1">
        <v>20833.330000000002</v>
      </c>
      <c r="W4982" s="4">
        <f t="shared" si="546"/>
        <v>0</v>
      </c>
      <c r="X4982" s="1" t="s">
        <v>95</v>
      </c>
      <c r="Y4982" s="1" t="s">
        <v>96</v>
      </c>
      <c r="Z4982" s="8">
        <v>50444</v>
      </c>
      <c r="AA4982" s="8" t="str">
        <f>TEXT(Table2[[#This Row],[Application_Date]],"yyy")</f>
        <v>2038</v>
      </c>
      <c r="AB4982" s="8" t="str">
        <f>TEXT(Table2[[#This Row],[Application_Date]],"mmmm")</f>
        <v>February</v>
      </c>
      <c r="AC4982" s="1" t="s">
        <v>61</v>
      </c>
      <c r="AD4982" s="1" t="s">
        <v>42</v>
      </c>
      <c r="AE4982" s="1" t="s">
        <v>62</v>
      </c>
    </row>
    <row r="4983" spans="1:40" x14ac:dyDescent="0.25">
      <c r="A4983" s="1" t="s">
        <v>10106</v>
      </c>
      <c r="B4983" s="1" t="str">
        <f>IF(COUNTIF($A$2:A4983,A4983)&gt;1,"Duplicate","Unique")</f>
        <v>Unique</v>
      </c>
      <c r="C4983" s="1" t="s">
        <v>10107</v>
      </c>
      <c r="D4983" s="1" t="s">
        <v>163</v>
      </c>
      <c r="E4983" s="1" t="str">
        <f t="shared" si="540"/>
        <v>Submitted</v>
      </c>
      <c r="F4983" s="1" t="s">
        <v>47</v>
      </c>
      <c r="G4983" s="1">
        <v>49</v>
      </c>
      <c r="H4983" s="1" t="s">
        <v>24</v>
      </c>
      <c r="I4983" s="1" t="s">
        <v>48</v>
      </c>
      <c r="J4983" s="1" t="s">
        <v>26</v>
      </c>
      <c r="K4983" s="4">
        <v>684100</v>
      </c>
      <c r="L4983" s="4" t="str">
        <f t="shared" si="541"/>
        <v>Submitted</v>
      </c>
      <c r="M4983" s="1">
        <v>432</v>
      </c>
      <c r="N4983" s="1" t="str">
        <f t="shared" si="542"/>
        <v>High_risk</v>
      </c>
      <c r="O4983" s="1" t="str">
        <f t="shared" si="543"/>
        <v>Excellent</v>
      </c>
      <c r="P4983" s="1" t="str">
        <f t="shared" si="544"/>
        <v>Submitted</v>
      </c>
      <c r="Q4983" s="1" t="str">
        <f t="shared" si="545"/>
        <v>Valid</v>
      </c>
      <c r="R4983" s="1" t="s">
        <v>27</v>
      </c>
      <c r="S4983" s="4">
        <v>1549540</v>
      </c>
      <c r="T4983" s="1">
        <v>13.74</v>
      </c>
      <c r="U4983" s="1">
        <v>12</v>
      </c>
      <c r="V4983" s="1">
        <v>129128.33</v>
      </c>
      <c r="W4983" s="4">
        <f t="shared" si="546"/>
        <v>1774410.3365574968</v>
      </c>
      <c r="X4983" s="1" t="s">
        <v>95</v>
      </c>
      <c r="Y4983" s="1" t="s">
        <v>96</v>
      </c>
      <c r="Z4983" s="8">
        <v>50445</v>
      </c>
      <c r="AA4983" s="8" t="str">
        <f>TEXT(Table2[[#This Row],[Application_Date]],"yyy")</f>
        <v>2038</v>
      </c>
      <c r="AB4983" s="8" t="str">
        <f>TEXT(Table2[[#This Row],[Application_Date]],"mmmm")</f>
        <v>February</v>
      </c>
      <c r="AC4983" s="1" t="s">
        <v>61</v>
      </c>
      <c r="AD4983" s="1" t="s">
        <v>42</v>
      </c>
      <c r="AE4983" s="1" t="s">
        <v>31</v>
      </c>
    </row>
    <row r="4984" spans="1:40" x14ac:dyDescent="0.25">
      <c r="A4984" s="1" t="s">
        <v>10108</v>
      </c>
      <c r="B4984" s="1" t="str">
        <f>IF(COUNTIF($A$2:A4984,A4984)&gt;1,"Duplicate","Unique")</f>
        <v>Unique</v>
      </c>
      <c r="C4984" s="1" t="s">
        <v>10109</v>
      </c>
      <c r="D4984" s="1" t="s">
        <v>154</v>
      </c>
      <c r="E4984" s="1" t="str">
        <f t="shared" si="540"/>
        <v>Submitted</v>
      </c>
      <c r="F4984" s="1" t="s">
        <v>47</v>
      </c>
      <c r="G4984" s="1">
        <v>24</v>
      </c>
      <c r="H4984" s="1" t="s">
        <v>24</v>
      </c>
      <c r="I4984" s="1" t="s">
        <v>48</v>
      </c>
      <c r="J4984" s="1" t="s">
        <v>49</v>
      </c>
      <c r="K4984" s="4">
        <v>1265195</v>
      </c>
      <c r="L4984" s="4" t="str">
        <f t="shared" si="541"/>
        <v>Submitted</v>
      </c>
      <c r="M4984" s="1">
        <v>386</v>
      </c>
      <c r="N4984" s="1" t="str">
        <f t="shared" si="542"/>
        <v>High_risk</v>
      </c>
      <c r="O4984" s="1" t="str">
        <f t="shared" si="543"/>
        <v>Excellent</v>
      </c>
      <c r="P4984" s="1" t="str">
        <f t="shared" si="544"/>
        <v>Submitted</v>
      </c>
      <c r="Q4984" s="1" t="str">
        <f t="shared" si="545"/>
        <v>Valid</v>
      </c>
      <c r="R4984" s="1" t="s">
        <v>38</v>
      </c>
      <c r="S4984" s="4">
        <v>158438</v>
      </c>
      <c r="T4984" s="1">
        <v>17.71</v>
      </c>
      <c r="U4984" s="1">
        <v>36</v>
      </c>
      <c r="V4984" s="1">
        <v>4401.0600000000004</v>
      </c>
      <c r="W4984" s="4">
        <f t="shared" si="546"/>
        <v>233828.08166666821</v>
      </c>
      <c r="X4984" s="1" t="s">
        <v>59</v>
      </c>
      <c r="Y4984" s="1" t="s">
        <v>60</v>
      </c>
      <c r="Z4984" s="8">
        <v>50446</v>
      </c>
      <c r="AA4984" s="8" t="str">
        <f>TEXT(Table2[[#This Row],[Application_Date]],"yyy")</f>
        <v>2038</v>
      </c>
      <c r="AB4984" s="8" t="str">
        <f>TEXT(Table2[[#This Row],[Application_Date]],"mmmm")</f>
        <v>February</v>
      </c>
      <c r="AC4984" s="1" t="s">
        <v>52</v>
      </c>
      <c r="AD4984" s="1" t="s">
        <v>30</v>
      </c>
      <c r="AE4984" s="1" t="s">
        <v>43</v>
      </c>
    </row>
    <row r="4985" spans="1:40" x14ac:dyDescent="0.25">
      <c r="A4985" s="1" t="s">
        <v>10110</v>
      </c>
      <c r="B4985" s="1" t="str">
        <f>IF(COUNTIF($A$2:A4985,A4985)&gt;1,"Duplicate","Unique")</f>
        <v>Unique</v>
      </c>
      <c r="C4985" s="1" t="s">
        <v>10111</v>
      </c>
      <c r="D4985" s="1" t="s">
        <v>314</v>
      </c>
      <c r="E4985" s="1" t="str">
        <f t="shared" si="540"/>
        <v>Submitted</v>
      </c>
      <c r="F4985" s="1" t="s">
        <v>47</v>
      </c>
      <c r="G4985" s="1">
        <v>56</v>
      </c>
      <c r="H4985" s="1" t="s">
        <v>24</v>
      </c>
      <c r="I4985" s="1" t="s">
        <v>25</v>
      </c>
      <c r="J4985" s="1" t="s">
        <v>37</v>
      </c>
      <c r="K4985" s="4">
        <v>2415498</v>
      </c>
      <c r="L4985" s="4" t="str">
        <f t="shared" si="541"/>
        <v>Submitted</v>
      </c>
      <c r="M4985" s="1">
        <v>835</v>
      </c>
      <c r="N4985" s="1" t="str">
        <f t="shared" si="542"/>
        <v>medium_risk</v>
      </c>
      <c r="O4985" s="1" t="str">
        <f t="shared" si="543"/>
        <v>Excellent</v>
      </c>
      <c r="P4985" s="1" t="str">
        <f t="shared" si="544"/>
        <v>Submitted</v>
      </c>
      <c r="Q4985" s="1" t="str">
        <f t="shared" si="545"/>
        <v>Valid</v>
      </c>
      <c r="R4985" s="1" t="s">
        <v>70</v>
      </c>
      <c r="S4985" s="4">
        <v>4678358</v>
      </c>
      <c r="T4985" s="1">
        <v>10.75</v>
      </c>
      <c r="U4985" s="1">
        <v>24</v>
      </c>
      <c r="V4985" s="1">
        <v>194931.58</v>
      </c>
      <c r="W4985" s="4">
        <f t="shared" si="546"/>
        <v>4191029.9434808167</v>
      </c>
      <c r="X4985" s="1" t="s">
        <v>50</v>
      </c>
      <c r="Y4985" s="1" t="s">
        <v>51</v>
      </c>
      <c r="Z4985" s="8">
        <v>50447</v>
      </c>
      <c r="AA4985" s="8" t="str">
        <f>TEXT(Table2[[#This Row],[Application_Date]],"yyy")</f>
        <v>2038</v>
      </c>
      <c r="AB4985" s="8" t="str">
        <f>TEXT(Table2[[#This Row],[Application_Date]],"mmmm")</f>
        <v>February</v>
      </c>
      <c r="AC4985" s="1" t="s">
        <v>61</v>
      </c>
      <c r="AD4985" s="1" t="s">
        <v>30</v>
      </c>
      <c r="AE4985" s="1" t="s">
        <v>66</v>
      </c>
      <c r="AN4985" s="1">
        <f>COUNTA(A2:A5001)</f>
        <v>5000</v>
      </c>
    </row>
    <row r="4986" spans="1:40" x14ac:dyDescent="0.25">
      <c r="A4986" s="1" t="s">
        <v>10112</v>
      </c>
      <c r="B4986" s="1" t="str">
        <f>IF(COUNTIF($A$2:A4986,A4986)&gt;1,"Duplicate","Unique")</f>
        <v>Unique</v>
      </c>
      <c r="C4986" s="1" t="s">
        <v>10113</v>
      </c>
      <c r="D4986" s="1" t="s">
        <v>160</v>
      </c>
      <c r="E4986" s="1" t="str">
        <f t="shared" si="540"/>
        <v>Submitted</v>
      </c>
      <c r="F4986" s="1" t="s">
        <v>47</v>
      </c>
      <c r="G4986" s="1">
        <v>56</v>
      </c>
      <c r="H4986" s="1" t="s">
        <v>36</v>
      </c>
      <c r="I4986" s="1" t="s">
        <v>25</v>
      </c>
      <c r="J4986" s="1" t="s">
        <v>49</v>
      </c>
      <c r="K4986" s="4">
        <v>2493434</v>
      </c>
      <c r="L4986" s="4" t="str">
        <f t="shared" si="541"/>
        <v>Submitted</v>
      </c>
      <c r="M4986" s="1">
        <v>704</v>
      </c>
      <c r="N4986" s="1" t="str">
        <f t="shared" si="542"/>
        <v>low_risk</v>
      </c>
      <c r="O4986" s="1" t="str">
        <f t="shared" si="543"/>
        <v>Excellent</v>
      </c>
      <c r="P4986" s="1" t="str">
        <f t="shared" si="544"/>
        <v>Submitted</v>
      </c>
      <c r="Q4986" s="1" t="str">
        <f t="shared" si="545"/>
        <v>Valid</v>
      </c>
      <c r="R4986" s="1" t="s">
        <v>38</v>
      </c>
      <c r="S4986" s="4">
        <v>2120596</v>
      </c>
      <c r="T4986" s="1">
        <v>18.48</v>
      </c>
      <c r="U4986" s="1">
        <v>36</v>
      </c>
      <c r="V4986" s="1">
        <v>58905.440000000002</v>
      </c>
      <c r="W4986" s="4">
        <f t="shared" si="546"/>
        <v>3265717.8400000087</v>
      </c>
      <c r="X4986" s="1" t="s">
        <v>50</v>
      </c>
      <c r="Y4986" s="1" t="s">
        <v>51</v>
      </c>
      <c r="Z4986" s="8">
        <v>50448</v>
      </c>
      <c r="AA4986" s="8" t="str">
        <f>TEXT(Table2[[#This Row],[Application_Date]],"yyy")</f>
        <v>2038</v>
      </c>
      <c r="AB4986" s="8" t="str">
        <f>TEXT(Table2[[#This Row],[Application_Date]],"mmmm")</f>
        <v>February</v>
      </c>
      <c r="AC4986" s="1" t="s">
        <v>61</v>
      </c>
      <c r="AD4986" s="1" t="s">
        <v>42</v>
      </c>
      <c r="AE4986" s="1" t="s">
        <v>31</v>
      </c>
      <c r="AN4986" s="1">
        <f>COUNTIF(KPI!T2:T5001,"approved")/COUNTA(KPI!A3:A5001)</f>
        <v>0</v>
      </c>
    </row>
    <row r="4987" spans="1:40" x14ac:dyDescent="0.25">
      <c r="A4987" s="1" t="s">
        <v>10114</v>
      </c>
      <c r="B4987" s="1" t="str">
        <f>IF(COUNTIF($A$2:A4987,A4987)&gt;1,"Duplicate","Unique")</f>
        <v>Unique</v>
      </c>
      <c r="C4987" s="1" t="s">
        <v>10115</v>
      </c>
      <c r="D4987" s="1" t="s">
        <v>293</v>
      </c>
      <c r="E4987" s="1" t="str">
        <f t="shared" si="540"/>
        <v>Submitted</v>
      </c>
      <c r="F4987" s="1" t="s">
        <v>47</v>
      </c>
      <c r="G4987" s="1">
        <v>36</v>
      </c>
      <c r="H4987" s="1" t="s">
        <v>36</v>
      </c>
      <c r="I4987" s="1" t="s">
        <v>48</v>
      </c>
      <c r="J4987" s="1" t="s">
        <v>37</v>
      </c>
      <c r="K4987" s="4">
        <v>1283907</v>
      </c>
      <c r="L4987" s="4" t="str">
        <f t="shared" si="541"/>
        <v>Submitted</v>
      </c>
      <c r="M4987" s="1">
        <v>565</v>
      </c>
      <c r="N4987" s="1" t="str">
        <f t="shared" si="542"/>
        <v>High_risk</v>
      </c>
      <c r="O4987" s="1" t="str">
        <f t="shared" si="543"/>
        <v>Excellent</v>
      </c>
      <c r="P4987" s="1" t="str">
        <f t="shared" si="544"/>
        <v>Submitted</v>
      </c>
      <c r="Q4987" s="1" t="str">
        <f t="shared" si="545"/>
        <v>Valid</v>
      </c>
      <c r="R4987" s="1" t="s">
        <v>27</v>
      </c>
      <c r="S4987" s="4">
        <v>0</v>
      </c>
      <c r="T4987" s="1">
        <v>10.08</v>
      </c>
      <c r="U4987" s="1">
        <v>24</v>
      </c>
      <c r="V4987" s="1">
        <v>10416.67</v>
      </c>
      <c r="W4987" s="4">
        <f t="shared" si="546"/>
        <v>0</v>
      </c>
      <c r="X4987" s="1" t="s">
        <v>50</v>
      </c>
      <c r="Y4987" s="1" t="s">
        <v>51</v>
      </c>
      <c r="Z4987" s="8">
        <v>50449</v>
      </c>
      <c r="AA4987" s="8" t="str">
        <f>TEXT(Table2[[#This Row],[Application_Date]],"yyy")</f>
        <v>2038</v>
      </c>
      <c r="AB4987" s="8" t="str">
        <f>TEXT(Table2[[#This Row],[Application_Date]],"mmmm")</f>
        <v>February</v>
      </c>
      <c r="AC4987" s="1" t="s">
        <v>61</v>
      </c>
      <c r="AD4987" s="1" t="s">
        <v>30</v>
      </c>
      <c r="AE4987" s="1" t="s">
        <v>62</v>
      </c>
      <c r="AL4987"/>
    </row>
    <row r="4988" spans="1:40" x14ac:dyDescent="0.25">
      <c r="A4988" s="1" t="s">
        <v>10116</v>
      </c>
      <c r="B4988" s="1" t="str">
        <f>IF(COUNTIF($A$2:A4988,A4988)&gt;1,"Duplicate","Unique")</f>
        <v>Unique</v>
      </c>
      <c r="C4988" s="1" t="s">
        <v>10117</v>
      </c>
      <c r="D4988" s="1" t="s">
        <v>293</v>
      </c>
      <c r="E4988" s="1" t="str">
        <f t="shared" si="540"/>
        <v>Submitted</v>
      </c>
      <c r="F4988" s="1" t="s">
        <v>35</v>
      </c>
      <c r="G4988" s="1">
        <v>33</v>
      </c>
      <c r="H4988" s="1" t="s">
        <v>36</v>
      </c>
      <c r="I4988" s="1" t="s">
        <v>25</v>
      </c>
      <c r="J4988" s="1" t="s">
        <v>49</v>
      </c>
      <c r="K4988" s="4">
        <v>2415354</v>
      </c>
      <c r="L4988" s="4" t="str">
        <f t="shared" si="541"/>
        <v>Submitted</v>
      </c>
      <c r="M4988" s="1">
        <v>371</v>
      </c>
      <c r="N4988" s="1" t="str">
        <f t="shared" si="542"/>
        <v>High_risk</v>
      </c>
      <c r="O4988" s="1" t="str">
        <f t="shared" si="543"/>
        <v>Excellent</v>
      </c>
      <c r="P4988" s="1" t="str">
        <f t="shared" si="544"/>
        <v>Submitted</v>
      </c>
      <c r="Q4988" s="1" t="str">
        <f t="shared" si="545"/>
        <v>Valid</v>
      </c>
      <c r="R4988" s="1" t="s">
        <v>82</v>
      </c>
      <c r="S4988" s="4">
        <v>335669</v>
      </c>
      <c r="T4988" s="1">
        <v>14.4</v>
      </c>
      <c r="U4988" s="1">
        <v>120</v>
      </c>
      <c r="V4988" s="1">
        <v>2797.24</v>
      </c>
      <c r="W4988" s="4">
        <f t="shared" si="546"/>
        <v>402802.8</v>
      </c>
      <c r="X4988" s="1" t="s">
        <v>105</v>
      </c>
      <c r="Y4988" s="1" t="s">
        <v>106</v>
      </c>
      <c r="Z4988" s="8">
        <v>50450</v>
      </c>
      <c r="AA4988" s="8" t="str">
        <f>TEXT(Table2[[#This Row],[Application_Date]],"yyy")</f>
        <v>2038</v>
      </c>
      <c r="AB4988" s="8" t="str">
        <f>TEXT(Table2[[#This Row],[Application_Date]],"mmmm")</f>
        <v>February</v>
      </c>
      <c r="AC4988" s="1" t="s">
        <v>41</v>
      </c>
      <c r="AD4988" s="1" t="s">
        <v>30</v>
      </c>
      <c r="AE4988" s="1" t="s">
        <v>43</v>
      </c>
      <c r="AL4988"/>
    </row>
    <row r="4989" spans="1:40" x14ac:dyDescent="0.25">
      <c r="A4989" s="1" t="s">
        <v>10118</v>
      </c>
      <c r="B4989" s="1" t="str">
        <f>IF(COUNTIF($A$2:A4989,A4989)&gt;1,"Duplicate","Unique")</f>
        <v>Unique</v>
      </c>
      <c r="C4989" s="1" t="s">
        <v>10119</v>
      </c>
      <c r="D4989" s="1" t="s">
        <v>130</v>
      </c>
      <c r="E4989" s="1" t="str">
        <f t="shared" si="540"/>
        <v>Submitted</v>
      </c>
      <c r="F4989" s="1" t="s">
        <v>35</v>
      </c>
      <c r="G4989" s="1">
        <v>56</v>
      </c>
      <c r="H4989" s="1" t="s">
        <v>24</v>
      </c>
      <c r="I4989" s="1" t="s">
        <v>25</v>
      </c>
      <c r="J4989" s="1" t="s">
        <v>49</v>
      </c>
      <c r="K4989" s="4">
        <v>2051262</v>
      </c>
      <c r="L4989" s="4" t="str">
        <f t="shared" si="541"/>
        <v>Submitted</v>
      </c>
      <c r="M4989" s="1">
        <v>737</v>
      </c>
      <c r="N4989" s="1" t="str">
        <f t="shared" si="542"/>
        <v>low_risk</v>
      </c>
      <c r="O4989" s="1" t="str">
        <f t="shared" si="543"/>
        <v>Excellent</v>
      </c>
      <c r="P4989" s="1" t="str">
        <f t="shared" si="544"/>
        <v>Submitted</v>
      </c>
      <c r="Q4989" s="1" t="str">
        <f t="shared" si="545"/>
        <v>Valid</v>
      </c>
      <c r="R4989" s="1" t="s">
        <v>6</v>
      </c>
      <c r="S4989" s="4">
        <v>2259765</v>
      </c>
      <c r="T4989" s="1">
        <v>12.17</v>
      </c>
      <c r="U4989" s="1">
        <v>120</v>
      </c>
      <c r="V4989" s="1">
        <v>18831.38</v>
      </c>
      <c r="W4989" s="4">
        <f t="shared" si="546"/>
        <v>2291778.3374999999</v>
      </c>
      <c r="X4989" s="1" t="s">
        <v>59</v>
      </c>
      <c r="Y4989" s="1" t="s">
        <v>60</v>
      </c>
      <c r="Z4989" s="8">
        <v>50451</v>
      </c>
      <c r="AA4989" s="8" t="str">
        <f>TEXT(Table2[[#This Row],[Application_Date]],"yyy")</f>
        <v>2038</v>
      </c>
      <c r="AB4989" s="8" t="str">
        <f>TEXT(Table2[[#This Row],[Application_Date]],"mmmm")</f>
        <v>February</v>
      </c>
      <c r="AC4989" s="1" t="s">
        <v>61</v>
      </c>
      <c r="AD4989" s="1" t="s">
        <v>30</v>
      </c>
      <c r="AE4989" s="1" t="s">
        <v>31</v>
      </c>
      <c r="AL4989"/>
    </row>
    <row r="4990" spans="1:40" x14ac:dyDescent="0.25">
      <c r="A4990" s="1" t="s">
        <v>10120</v>
      </c>
      <c r="B4990" s="1" t="str">
        <f>IF(COUNTIF($A$2:A4990,A4990)&gt;1,"Duplicate","Unique")</f>
        <v>Unique</v>
      </c>
      <c r="C4990" s="1" t="s">
        <v>10121</v>
      </c>
      <c r="D4990" s="1" t="s">
        <v>115</v>
      </c>
      <c r="E4990" s="1" t="str">
        <f t="shared" si="540"/>
        <v>Submitted</v>
      </c>
      <c r="F4990" s="1" t="s">
        <v>47</v>
      </c>
      <c r="G4990" s="1">
        <v>24</v>
      </c>
      <c r="H4990" s="1" t="s">
        <v>24</v>
      </c>
      <c r="I4990" s="1" t="s">
        <v>48</v>
      </c>
      <c r="J4990" s="1" t="s">
        <v>49</v>
      </c>
      <c r="K4990" s="4">
        <v>617191</v>
      </c>
      <c r="L4990" s="4" t="str">
        <f t="shared" si="541"/>
        <v>Submitted</v>
      </c>
      <c r="M4990" s="1">
        <v>348</v>
      </c>
      <c r="N4990" s="1" t="str">
        <f t="shared" si="542"/>
        <v>High_risk</v>
      </c>
      <c r="O4990" s="1" t="str">
        <f t="shared" si="543"/>
        <v>Excellent</v>
      </c>
      <c r="P4990" s="1" t="str">
        <f t="shared" si="544"/>
        <v>Submitted</v>
      </c>
      <c r="Q4990" s="1" t="str">
        <f t="shared" si="545"/>
        <v>Valid</v>
      </c>
      <c r="R4990" s="1" t="s">
        <v>27</v>
      </c>
      <c r="S4990" s="4">
        <v>4395196</v>
      </c>
      <c r="T4990" s="1">
        <v>14.53</v>
      </c>
      <c r="U4990" s="1">
        <v>180</v>
      </c>
      <c r="V4990" s="1">
        <v>24417.759999999998</v>
      </c>
      <c r="W4990" s="4">
        <f t="shared" si="546"/>
        <v>5321849.8233333323</v>
      </c>
      <c r="X4990" s="1" t="s">
        <v>105</v>
      </c>
      <c r="Y4990" s="1" t="s">
        <v>106</v>
      </c>
      <c r="Z4990" s="8">
        <v>50452</v>
      </c>
      <c r="AA4990" s="8" t="str">
        <f>TEXT(Table2[[#This Row],[Application_Date]],"yyy")</f>
        <v>2038</v>
      </c>
      <c r="AB4990" s="8" t="str">
        <f>TEXT(Table2[[#This Row],[Application_Date]],"mmmm")</f>
        <v>February</v>
      </c>
      <c r="AC4990" s="1" t="s">
        <v>61</v>
      </c>
      <c r="AD4990" s="1" t="s">
        <v>30</v>
      </c>
      <c r="AE4990" s="1" t="s">
        <v>31</v>
      </c>
      <c r="AL4990"/>
    </row>
    <row r="4991" spans="1:40" x14ac:dyDescent="0.25">
      <c r="A4991" s="1" t="s">
        <v>10122</v>
      </c>
      <c r="B4991" s="1" t="str">
        <f>IF(COUNTIF($A$2:A4991,A4991)&gt;1,"Duplicate","Unique")</f>
        <v>Unique</v>
      </c>
      <c r="C4991" s="1" t="s">
        <v>10123</v>
      </c>
      <c r="D4991" s="1" t="s">
        <v>226</v>
      </c>
      <c r="E4991" s="1" t="str">
        <f t="shared" si="540"/>
        <v>Submitted</v>
      </c>
      <c r="F4991" s="1" t="s">
        <v>47</v>
      </c>
      <c r="G4991" s="1">
        <v>30</v>
      </c>
      <c r="H4991" s="1" t="s">
        <v>36</v>
      </c>
      <c r="I4991" s="1" t="s">
        <v>25</v>
      </c>
      <c r="J4991" s="1" t="s">
        <v>26</v>
      </c>
      <c r="K4991" s="4">
        <v>1431577</v>
      </c>
      <c r="L4991" s="4" t="str">
        <f t="shared" si="541"/>
        <v>Submitted</v>
      </c>
      <c r="M4991" s="1">
        <v>684</v>
      </c>
      <c r="N4991" s="1" t="str">
        <f t="shared" si="542"/>
        <v>low_risk</v>
      </c>
      <c r="O4991" s="1" t="str">
        <f t="shared" si="543"/>
        <v>Excellent</v>
      </c>
      <c r="P4991" s="1" t="str">
        <f t="shared" si="544"/>
        <v>Submitted</v>
      </c>
      <c r="Q4991" s="1" t="str">
        <f t="shared" si="545"/>
        <v>Valid</v>
      </c>
      <c r="R4991" s="1" t="s">
        <v>27</v>
      </c>
      <c r="S4991" s="4">
        <v>1556008</v>
      </c>
      <c r="T4991" s="1">
        <v>7.51</v>
      </c>
      <c r="U4991" s="1">
        <v>120</v>
      </c>
      <c r="V4991" s="1">
        <v>12966.73</v>
      </c>
      <c r="W4991" s="4">
        <f t="shared" si="546"/>
        <v>973801.67333333334</v>
      </c>
      <c r="X4991" s="1" t="s">
        <v>50</v>
      </c>
      <c r="Y4991" s="1" t="s">
        <v>51</v>
      </c>
      <c r="Z4991" s="8">
        <v>50453</v>
      </c>
      <c r="AA4991" s="8" t="str">
        <f>TEXT(Table2[[#This Row],[Application_Date]],"yyy")</f>
        <v>2038</v>
      </c>
      <c r="AB4991" s="8" t="str">
        <f>TEXT(Table2[[#This Row],[Application_Date]],"mmmm")</f>
        <v>February</v>
      </c>
      <c r="AC4991" s="1" t="s">
        <v>61</v>
      </c>
      <c r="AD4991" s="1" t="s">
        <v>42</v>
      </c>
      <c r="AE4991" s="1" t="s">
        <v>43</v>
      </c>
    </row>
    <row r="4992" spans="1:40" x14ac:dyDescent="0.25">
      <c r="A4992" s="1" t="s">
        <v>10124</v>
      </c>
      <c r="B4992" s="1" t="str">
        <f>IF(COUNTIF($A$2:A4992,A4992)&gt;1,"Duplicate","Unique")</f>
        <v>Unique</v>
      </c>
      <c r="C4992" s="1" t="s">
        <v>10125</v>
      </c>
      <c r="D4992" s="1" t="s">
        <v>183</v>
      </c>
      <c r="E4992" s="1" t="str">
        <f t="shared" si="540"/>
        <v>Submitted</v>
      </c>
      <c r="F4992" s="1" t="s">
        <v>47</v>
      </c>
      <c r="G4992" s="1">
        <v>57</v>
      </c>
      <c r="H4992" s="1" t="s">
        <v>24</v>
      </c>
      <c r="I4992" s="1" t="s">
        <v>48</v>
      </c>
      <c r="J4992" s="1" t="s">
        <v>26</v>
      </c>
      <c r="K4992" s="4">
        <v>1579653</v>
      </c>
      <c r="L4992" s="4" t="str">
        <f t="shared" si="541"/>
        <v>Submitted</v>
      </c>
      <c r="M4992" s="1">
        <v>372</v>
      </c>
      <c r="N4992" s="1" t="str">
        <f t="shared" si="542"/>
        <v>High_risk</v>
      </c>
      <c r="O4992" s="1" t="str">
        <f t="shared" si="543"/>
        <v>Excellent</v>
      </c>
      <c r="P4992" s="1" t="str">
        <f t="shared" si="544"/>
        <v>Submitted</v>
      </c>
      <c r="Q4992" s="1" t="str">
        <f t="shared" si="545"/>
        <v>Valid</v>
      </c>
      <c r="R4992" s="1" t="s">
        <v>38</v>
      </c>
      <c r="S4992" s="4">
        <v>552552</v>
      </c>
      <c r="T4992" s="1">
        <v>17.010000000000002</v>
      </c>
      <c r="U4992" s="1">
        <v>36</v>
      </c>
      <c r="V4992" s="1">
        <v>15348.67</v>
      </c>
      <c r="W4992" s="4">
        <f t="shared" si="546"/>
        <v>783242.46000001254</v>
      </c>
      <c r="X4992" s="1" t="s">
        <v>59</v>
      </c>
      <c r="Y4992" s="1" t="s">
        <v>60</v>
      </c>
      <c r="Z4992" s="8">
        <v>50454</v>
      </c>
      <c r="AA4992" s="8" t="str">
        <f>TEXT(Table2[[#This Row],[Application_Date]],"yyy")</f>
        <v>2038</v>
      </c>
      <c r="AB4992" s="8" t="str">
        <f>TEXT(Table2[[#This Row],[Application_Date]],"mmmm")</f>
        <v>February</v>
      </c>
      <c r="AC4992" s="1" t="s">
        <v>41</v>
      </c>
      <c r="AD4992" s="1" t="s">
        <v>42</v>
      </c>
      <c r="AE4992" s="1" t="s">
        <v>31</v>
      </c>
    </row>
    <row r="4993" spans="1:31" x14ac:dyDescent="0.25">
      <c r="A4993" s="1" t="s">
        <v>10126</v>
      </c>
      <c r="B4993" s="1" t="str">
        <f>IF(COUNTIF($A$2:A4993,A4993)&gt;1,"Duplicate","Unique")</f>
        <v>Unique</v>
      </c>
      <c r="C4993" s="1" t="s">
        <v>10127</v>
      </c>
      <c r="D4993" s="1" t="s">
        <v>575</v>
      </c>
      <c r="E4993" s="1" t="str">
        <f t="shared" si="540"/>
        <v>Submitted</v>
      </c>
      <c r="F4993" s="1" t="s">
        <v>35</v>
      </c>
      <c r="G4993" s="1">
        <v>64</v>
      </c>
      <c r="H4993" s="1" t="s">
        <v>24</v>
      </c>
      <c r="I4993" s="1" t="s">
        <v>25</v>
      </c>
      <c r="J4993" s="1" t="s">
        <v>49</v>
      </c>
      <c r="K4993" s="4">
        <v>1911465</v>
      </c>
      <c r="L4993" s="4" t="str">
        <f t="shared" si="541"/>
        <v>Submitted</v>
      </c>
      <c r="M4993" s="1">
        <v>308</v>
      </c>
      <c r="N4993" s="1" t="str">
        <f t="shared" si="542"/>
        <v>High_risk</v>
      </c>
      <c r="O4993" s="1" t="str">
        <f t="shared" si="543"/>
        <v>Excellent</v>
      </c>
      <c r="P4993" s="1" t="str">
        <f t="shared" si="544"/>
        <v>Submitted</v>
      </c>
      <c r="Q4993" s="1" t="str">
        <f t="shared" si="545"/>
        <v>Valid</v>
      </c>
      <c r="R4993" s="1" t="s">
        <v>6</v>
      </c>
      <c r="S4993" s="4">
        <v>1818351</v>
      </c>
      <c r="T4993" s="1">
        <v>15.01</v>
      </c>
      <c r="U4993" s="1">
        <v>120</v>
      </c>
      <c r="V4993" s="1">
        <v>15152.92</v>
      </c>
      <c r="W4993" s="4">
        <f t="shared" si="546"/>
        <v>2274454.0425</v>
      </c>
      <c r="X4993" s="1" t="s">
        <v>50</v>
      </c>
      <c r="Y4993" s="1" t="s">
        <v>51</v>
      </c>
      <c r="Z4993" s="8">
        <v>50455</v>
      </c>
      <c r="AA4993" s="8" t="str">
        <f>TEXT(Table2[[#This Row],[Application_Date]],"yyy")</f>
        <v>2038</v>
      </c>
      <c r="AB4993" s="8" t="str">
        <f>TEXT(Table2[[#This Row],[Application_Date]],"mmmm")</f>
        <v>February</v>
      </c>
      <c r="AC4993" s="1" t="s">
        <v>41</v>
      </c>
      <c r="AD4993" s="1" t="s">
        <v>30</v>
      </c>
      <c r="AE4993" s="1" t="s">
        <v>62</v>
      </c>
    </row>
    <row r="4994" spans="1:31" x14ac:dyDescent="0.25">
      <c r="A4994" s="1" t="s">
        <v>10128</v>
      </c>
      <c r="B4994" s="1" t="str">
        <f>IF(COUNTIF($A$2:A4994,A4994)&gt;1,"Duplicate","Unique")</f>
        <v>Unique</v>
      </c>
      <c r="C4994" s="1" t="s">
        <v>10129</v>
      </c>
      <c r="D4994" s="1" t="s">
        <v>366</v>
      </c>
      <c r="E4994" s="1" t="str">
        <f t="shared" ref="E4994:E5001" si="547">IF(C4994="","Missing","Submitted")</f>
        <v>Submitted</v>
      </c>
      <c r="F4994" s="1" t="s">
        <v>47</v>
      </c>
      <c r="G4994" s="1">
        <v>32</v>
      </c>
      <c r="H4994" s="1" t="s">
        <v>36</v>
      </c>
      <c r="I4994" s="1" t="s">
        <v>25</v>
      </c>
      <c r="J4994" s="1" t="s">
        <v>70</v>
      </c>
      <c r="K4994" s="4">
        <v>562693</v>
      </c>
      <c r="L4994" s="4" t="str">
        <f t="shared" ref="L4994:L5001" si="548">IF(K4994="","Missing","Submitted")</f>
        <v>Submitted</v>
      </c>
      <c r="M4994" s="1">
        <v>488</v>
      </c>
      <c r="N4994" s="1" t="str">
        <f t="shared" ref="N4994:N5001" si="549">IF(M4994&lt;600,"High_risk",IF(M4994&gt;=750,"medium_risk","low_risk"))</f>
        <v>High_risk</v>
      </c>
      <c r="O4994" s="1" t="str">
        <f t="shared" ref="O4994:O5001" si="550">IF(J4995&lt;503,"Poor",IF(J4995&lt;=550,"Fair",IF(J4995&lt;=750,"Good","Excellent")))</f>
        <v>Excellent</v>
      </c>
      <c r="P4994" s="1" t="str">
        <f t="shared" ref="P4994:P5001" si="551">IF(S4994="","Missing","Submitted")</f>
        <v>Submitted</v>
      </c>
      <c r="Q4994" s="1" t="str">
        <f t="shared" ref="Q4994:Q5001" si="552">IF(AND(M4994&gt;=300,M4994&lt;=900),"Valid","Invalid")</f>
        <v>Valid</v>
      </c>
      <c r="R4994" s="1" t="s">
        <v>6</v>
      </c>
      <c r="S4994" s="4">
        <v>368066</v>
      </c>
      <c r="T4994" s="1">
        <v>15.32</v>
      </c>
      <c r="U4994" s="1">
        <v>120</v>
      </c>
      <c r="V4994" s="1">
        <v>3067.22</v>
      </c>
      <c r="W4994" s="4">
        <f t="shared" ref="W4994:W5001" si="553">PMT(T4994/12,U4994,-S4994)</f>
        <v>469897.59333333332</v>
      </c>
      <c r="X4994" s="1" t="s">
        <v>95</v>
      </c>
      <c r="Y4994" s="1" t="s">
        <v>96</v>
      </c>
      <c r="Z4994" s="8">
        <v>50456</v>
      </c>
      <c r="AA4994" s="8" t="str">
        <f>TEXT(Table2[[#This Row],[Application_Date]],"yyy")</f>
        <v>2038</v>
      </c>
      <c r="AB4994" s="8" t="str">
        <f>TEXT(Table2[[#This Row],[Application_Date]],"mmmm")</f>
        <v>February</v>
      </c>
      <c r="AC4994" s="1" t="s">
        <v>52</v>
      </c>
      <c r="AD4994" s="1" t="s">
        <v>30</v>
      </c>
      <c r="AE4994" s="1" t="s">
        <v>66</v>
      </c>
    </row>
    <row r="4995" spans="1:31" x14ac:dyDescent="0.25">
      <c r="A4995" s="1" t="s">
        <v>10130</v>
      </c>
      <c r="B4995" s="1" t="str">
        <f>IF(COUNTIF($A$2:A4995,A4995)&gt;1,"Duplicate","Unique")</f>
        <v>Unique</v>
      </c>
      <c r="C4995" s="1" t="s">
        <v>10131</v>
      </c>
      <c r="D4995" s="1" t="s">
        <v>489</v>
      </c>
      <c r="E4995" s="1" t="str">
        <f t="shared" si="547"/>
        <v>Submitted</v>
      </c>
      <c r="F4995" s="1" t="s">
        <v>47</v>
      </c>
      <c r="G4995" s="1">
        <v>34</v>
      </c>
      <c r="H4995" s="1" t="s">
        <v>36</v>
      </c>
      <c r="I4995" s="1" t="s">
        <v>48</v>
      </c>
      <c r="J4995" s="1" t="s">
        <v>26</v>
      </c>
      <c r="K4995" s="4">
        <v>668734</v>
      </c>
      <c r="L4995" s="4" t="str">
        <f t="shared" si="548"/>
        <v>Submitted</v>
      </c>
      <c r="M4995" s="1">
        <v>787</v>
      </c>
      <c r="N4995" s="1" t="str">
        <f t="shared" si="549"/>
        <v>medium_risk</v>
      </c>
      <c r="O4995" s="1" t="str">
        <f t="shared" si="550"/>
        <v>Excellent</v>
      </c>
      <c r="P4995" s="1" t="str">
        <f t="shared" si="551"/>
        <v>Submitted</v>
      </c>
      <c r="Q4995" s="1" t="str">
        <f t="shared" si="552"/>
        <v>Valid</v>
      </c>
      <c r="R4995" s="1" t="s">
        <v>27</v>
      </c>
      <c r="S4995" s="4">
        <v>1369020</v>
      </c>
      <c r="T4995" s="1">
        <v>8.36</v>
      </c>
      <c r="U4995" s="1">
        <v>12</v>
      </c>
      <c r="V4995" s="1">
        <v>114085</v>
      </c>
      <c r="W4995" s="4">
        <f t="shared" si="553"/>
        <v>955429.55997234734</v>
      </c>
      <c r="X4995" s="1" t="s">
        <v>50</v>
      </c>
      <c r="Y4995" s="1" t="s">
        <v>51</v>
      </c>
      <c r="Z4995" s="8">
        <v>50457</v>
      </c>
      <c r="AA4995" s="8" t="str">
        <f>TEXT(Table2[[#This Row],[Application_Date]],"yyy")</f>
        <v>2038</v>
      </c>
      <c r="AB4995" s="8" t="str">
        <f>TEXT(Table2[[#This Row],[Application_Date]],"mmmm")</f>
        <v>February</v>
      </c>
      <c r="AC4995" s="1" t="s">
        <v>52</v>
      </c>
      <c r="AD4995" s="1" t="s">
        <v>30</v>
      </c>
      <c r="AE4995" s="1" t="s">
        <v>43</v>
      </c>
    </row>
    <row r="4996" spans="1:31" x14ac:dyDescent="0.25">
      <c r="A4996" s="1" t="s">
        <v>10132</v>
      </c>
      <c r="B4996" s="1" t="str">
        <f>IF(COUNTIF($A$2:A4996,A4996)&gt;1,"Duplicate","Unique")</f>
        <v>Unique</v>
      </c>
      <c r="C4996" s="1" t="s">
        <v>10133</v>
      </c>
      <c r="D4996" s="1" t="s">
        <v>139</v>
      </c>
      <c r="E4996" s="1" t="str">
        <f t="shared" si="547"/>
        <v>Submitted</v>
      </c>
      <c r="F4996" s="1" t="s">
        <v>47</v>
      </c>
      <c r="G4996" s="1">
        <v>52</v>
      </c>
      <c r="H4996" s="1" t="s">
        <v>36</v>
      </c>
      <c r="I4996" s="1" t="s">
        <v>48</v>
      </c>
      <c r="J4996" s="1" t="s">
        <v>70</v>
      </c>
      <c r="K4996" s="4">
        <v>1001662</v>
      </c>
      <c r="L4996" s="4" t="str">
        <f t="shared" si="548"/>
        <v>Submitted</v>
      </c>
      <c r="M4996" s="1">
        <v>612</v>
      </c>
      <c r="N4996" s="1" t="str">
        <f t="shared" si="549"/>
        <v>low_risk</v>
      </c>
      <c r="O4996" s="1" t="str">
        <f t="shared" si="550"/>
        <v>Excellent</v>
      </c>
      <c r="P4996" s="1" t="str">
        <f t="shared" si="551"/>
        <v>Submitted</v>
      </c>
      <c r="Q4996" s="1" t="str">
        <f t="shared" si="552"/>
        <v>Valid</v>
      </c>
      <c r="R4996" s="1" t="s">
        <v>6</v>
      </c>
      <c r="S4996" s="4">
        <v>2539881</v>
      </c>
      <c r="T4996" s="1">
        <v>12.44</v>
      </c>
      <c r="U4996" s="1">
        <v>180</v>
      </c>
      <c r="V4996" s="1">
        <v>14110.45</v>
      </c>
      <c r="W4996" s="4">
        <f t="shared" si="553"/>
        <v>2633009.9699999997</v>
      </c>
      <c r="X4996" s="1" t="s">
        <v>342</v>
      </c>
      <c r="Y4996" s="1" t="s">
        <v>86</v>
      </c>
      <c r="Z4996" s="8">
        <v>50458</v>
      </c>
      <c r="AA4996" s="8" t="str">
        <f>TEXT(Table2[[#This Row],[Application_Date]],"yyy")</f>
        <v>2038</v>
      </c>
      <c r="AB4996" s="8" t="str">
        <f>TEXT(Table2[[#This Row],[Application_Date]],"mmmm")</f>
        <v>February</v>
      </c>
      <c r="AC4996" s="1" t="s">
        <v>52</v>
      </c>
      <c r="AD4996" s="1" t="s">
        <v>42</v>
      </c>
      <c r="AE4996" s="1" t="s">
        <v>62</v>
      </c>
    </row>
    <row r="4997" spans="1:31" x14ac:dyDescent="0.25">
      <c r="A4997" s="1" t="s">
        <v>10134</v>
      </c>
      <c r="B4997" s="1" t="str">
        <f>IF(COUNTIF($A$2:A4997,A4997)&gt;1,"Duplicate","Unique")</f>
        <v>Unique</v>
      </c>
      <c r="C4997" s="1" t="s">
        <v>10135</v>
      </c>
      <c r="D4997" s="1" t="s">
        <v>166</v>
      </c>
      <c r="E4997" s="1" t="str">
        <f t="shared" si="547"/>
        <v>Submitted</v>
      </c>
      <c r="F4997" s="1" t="s">
        <v>47</v>
      </c>
      <c r="G4997" s="1">
        <v>59</v>
      </c>
      <c r="H4997" s="1" t="s">
        <v>24</v>
      </c>
      <c r="I4997" s="1" t="s">
        <v>25</v>
      </c>
      <c r="J4997" s="1" t="s">
        <v>37</v>
      </c>
      <c r="K4997" s="4">
        <v>1114010</v>
      </c>
      <c r="L4997" s="4" t="str">
        <f t="shared" si="548"/>
        <v>Submitted</v>
      </c>
      <c r="M4997" s="1">
        <v>601</v>
      </c>
      <c r="N4997" s="1" t="str">
        <f t="shared" si="549"/>
        <v>low_risk</v>
      </c>
      <c r="O4997" s="1" t="str">
        <f t="shared" si="550"/>
        <v>Excellent</v>
      </c>
      <c r="P4997" s="1" t="str">
        <f t="shared" si="551"/>
        <v>Submitted</v>
      </c>
      <c r="Q4997" s="1" t="str">
        <f t="shared" si="552"/>
        <v>Valid</v>
      </c>
      <c r="R4997" s="1" t="s">
        <v>70</v>
      </c>
      <c r="S4997" s="4">
        <v>3444788</v>
      </c>
      <c r="T4997" s="1">
        <v>10.56</v>
      </c>
      <c r="U4997" s="1">
        <v>36</v>
      </c>
      <c r="V4997" s="1">
        <v>95688.56</v>
      </c>
      <c r="W4997" s="4">
        <f t="shared" si="553"/>
        <v>3031413.4404092254</v>
      </c>
      <c r="X4997" s="1" t="s">
        <v>85</v>
      </c>
      <c r="Y4997" s="1" t="s">
        <v>86</v>
      </c>
      <c r="Z4997" s="8">
        <v>50459</v>
      </c>
      <c r="AA4997" s="8" t="str">
        <f>TEXT(Table2[[#This Row],[Application_Date]],"yyy")</f>
        <v>2038</v>
      </c>
      <c r="AB4997" s="8" t="str">
        <f>TEXT(Table2[[#This Row],[Application_Date]],"mmmm")</f>
        <v>February</v>
      </c>
      <c r="AC4997" s="1" t="s">
        <v>52</v>
      </c>
      <c r="AD4997" s="1" t="s">
        <v>42</v>
      </c>
      <c r="AE4997" s="1" t="s">
        <v>43</v>
      </c>
    </row>
    <row r="4998" spans="1:31" x14ac:dyDescent="0.25">
      <c r="A4998" s="1" t="s">
        <v>10136</v>
      </c>
      <c r="B4998" s="1" t="str">
        <f>IF(COUNTIF($A$2:A4998,A4998)&gt;1,"Duplicate","Unique")</f>
        <v>Unique</v>
      </c>
      <c r="C4998" s="1" t="s">
        <v>10137</v>
      </c>
      <c r="D4998" s="1" t="s">
        <v>265</v>
      </c>
      <c r="E4998" s="1" t="str">
        <f t="shared" si="547"/>
        <v>Submitted</v>
      </c>
      <c r="F4998" s="1" t="s">
        <v>47</v>
      </c>
      <c r="G4998" s="1">
        <v>40</v>
      </c>
      <c r="H4998" s="1" t="s">
        <v>36</v>
      </c>
      <c r="I4998" s="1" t="s">
        <v>48</v>
      </c>
      <c r="J4998" s="1" t="s">
        <v>70</v>
      </c>
      <c r="K4998" s="4">
        <v>932671</v>
      </c>
      <c r="L4998" s="4" t="str">
        <f t="shared" si="548"/>
        <v>Submitted</v>
      </c>
      <c r="M4998" s="1">
        <v>577</v>
      </c>
      <c r="N4998" s="1" t="str">
        <f t="shared" si="549"/>
        <v>High_risk</v>
      </c>
      <c r="O4998" s="1" t="str">
        <f t="shared" si="550"/>
        <v>Excellent</v>
      </c>
      <c r="P4998" s="1" t="str">
        <f t="shared" si="551"/>
        <v>Submitted</v>
      </c>
      <c r="Q4998" s="1" t="str">
        <f t="shared" si="552"/>
        <v>Valid</v>
      </c>
      <c r="R4998" s="1" t="s">
        <v>27</v>
      </c>
      <c r="S4998" s="4">
        <v>1916688</v>
      </c>
      <c r="T4998" s="1">
        <v>12.75</v>
      </c>
      <c r="U4998" s="1">
        <v>24</v>
      </c>
      <c r="V4998" s="1">
        <v>79862</v>
      </c>
      <c r="W4998" s="4">
        <f t="shared" si="553"/>
        <v>2036481.0579996537</v>
      </c>
      <c r="X4998" s="1" t="s">
        <v>105</v>
      </c>
      <c r="Y4998" s="1" t="s">
        <v>106</v>
      </c>
      <c r="Z4998" s="8">
        <v>50460</v>
      </c>
      <c r="AA4998" s="8" t="str">
        <f>TEXT(Table2[[#This Row],[Application_Date]],"yyy")</f>
        <v>2038</v>
      </c>
      <c r="AB4998" s="8" t="str">
        <f>TEXT(Table2[[#This Row],[Application_Date]],"mmmm")</f>
        <v>February</v>
      </c>
      <c r="AC4998" s="1" t="s">
        <v>61</v>
      </c>
      <c r="AD4998" s="1" t="s">
        <v>42</v>
      </c>
      <c r="AE4998" s="1" t="s">
        <v>31</v>
      </c>
    </row>
    <row r="4999" spans="1:31" x14ac:dyDescent="0.25">
      <c r="A4999" s="1" t="s">
        <v>10138</v>
      </c>
      <c r="B4999" s="1" t="str">
        <f>IF(COUNTIF($A$2:A4999,A4999)&gt;1,"Duplicate","Unique")</f>
        <v>Unique</v>
      </c>
      <c r="C4999" s="1" t="s">
        <v>10139</v>
      </c>
      <c r="D4999" s="1" t="s">
        <v>454</v>
      </c>
      <c r="E4999" s="1" t="str">
        <f t="shared" si="547"/>
        <v>Submitted</v>
      </c>
      <c r="F4999" s="1" t="s">
        <v>35</v>
      </c>
      <c r="G4999" s="1">
        <v>56</v>
      </c>
      <c r="H4999" s="1" t="s">
        <v>24</v>
      </c>
      <c r="I4999" s="1" t="s">
        <v>25</v>
      </c>
      <c r="J4999" s="1" t="s">
        <v>49</v>
      </c>
      <c r="K4999" s="4">
        <v>1917689</v>
      </c>
      <c r="L4999" s="4" t="str">
        <f t="shared" si="548"/>
        <v>Submitted</v>
      </c>
      <c r="M4999" s="1">
        <v>646</v>
      </c>
      <c r="N4999" s="1" t="str">
        <f t="shared" si="549"/>
        <v>low_risk</v>
      </c>
      <c r="O4999" s="1" t="str">
        <f t="shared" si="550"/>
        <v>Excellent</v>
      </c>
      <c r="P4999" s="1" t="str">
        <f t="shared" si="551"/>
        <v>Submitted</v>
      </c>
      <c r="Q4999" s="1" t="str">
        <f t="shared" si="552"/>
        <v>Valid</v>
      </c>
      <c r="R4999" s="1" t="s">
        <v>6</v>
      </c>
      <c r="S4999" s="4">
        <v>2859936</v>
      </c>
      <c r="T4999" s="1">
        <v>14.93</v>
      </c>
      <c r="U4999" s="1">
        <v>60</v>
      </c>
      <c r="V4999" s="1">
        <v>47665.599999999999</v>
      </c>
      <c r="W4999" s="4">
        <f t="shared" si="553"/>
        <v>3558237.04</v>
      </c>
      <c r="X4999" s="1" t="s">
        <v>28</v>
      </c>
      <c r="Y4999" s="1" t="s">
        <v>29</v>
      </c>
      <c r="Z4999" s="8">
        <v>50461</v>
      </c>
      <c r="AA4999" s="8" t="str">
        <f>TEXT(Table2[[#This Row],[Application_Date]],"yyy")</f>
        <v>2038</v>
      </c>
      <c r="AB4999" s="8" t="str">
        <f>TEXT(Table2[[#This Row],[Application_Date]],"mmmm")</f>
        <v>February</v>
      </c>
      <c r="AC4999" s="1" t="s">
        <v>61</v>
      </c>
      <c r="AD4999" s="1" t="s">
        <v>30</v>
      </c>
      <c r="AE4999" s="1" t="s">
        <v>43</v>
      </c>
    </row>
    <row r="5000" spans="1:31" x14ac:dyDescent="0.25">
      <c r="A5000" s="1" t="s">
        <v>10140</v>
      </c>
      <c r="B5000" s="1" t="str">
        <f>IF(COUNTIF($A$2:A5000,A5000)&gt;1,"Duplicate","Unique")</f>
        <v>Unique</v>
      </c>
      <c r="C5000" s="1" t="s">
        <v>10141</v>
      </c>
      <c r="D5000" s="1" t="s">
        <v>1280</v>
      </c>
      <c r="E5000" s="1" t="str">
        <f t="shared" si="547"/>
        <v>Submitted</v>
      </c>
      <c r="F5000" s="1" t="s">
        <v>47</v>
      </c>
      <c r="G5000" s="1">
        <v>33</v>
      </c>
      <c r="H5000" s="1" t="s">
        <v>36</v>
      </c>
      <c r="I5000" s="1" t="s">
        <v>48</v>
      </c>
      <c r="J5000" s="1" t="s">
        <v>70</v>
      </c>
      <c r="K5000" s="4">
        <v>2401355</v>
      </c>
      <c r="L5000" s="4" t="str">
        <f t="shared" si="548"/>
        <v>Submitted</v>
      </c>
      <c r="M5000" s="1">
        <v>393</v>
      </c>
      <c r="N5000" s="1" t="str">
        <f t="shared" si="549"/>
        <v>High_risk</v>
      </c>
      <c r="O5000" s="1" t="str">
        <f t="shared" si="550"/>
        <v>Excellent</v>
      </c>
      <c r="P5000" s="1" t="str">
        <f t="shared" si="551"/>
        <v>Submitted</v>
      </c>
      <c r="Q5000" s="1" t="str">
        <f t="shared" si="552"/>
        <v>Valid</v>
      </c>
      <c r="R5000" s="1" t="s">
        <v>82</v>
      </c>
      <c r="S5000" s="4">
        <v>715097</v>
      </c>
      <c r="T5000" s="1">
        <v>7.75</v>
      </c>
      <c r="U5000" s="1">
        <v>12</v>
      </c>
      <c r="V5000" s="1">
        <v>59591.42</v>
      </c>
      <c r="W5000" s="4">
        <f t="shared" si="553"/>
        <v>463005.55565788032</v>
      </c>
      <c r="X5000" s="1" t="s">
        <v>39</v>
      </c>
      <c r="Y5000" s="1" t="s">
        <v>40</v>
      </c>
      <c r="Z5000" s="8">
        <v>50462</v>
      </c>
      <c r="AA5000" s="8" t="str">
        <f>TEXT(Table2[[#This Row],[Application_Date]],"yyy")</f>
        <v>2038</v>
      </c>
      <c r="AB5000" s="8" t="str">
        <f>TEXT(Table2[[#This Row],[Application_Date]],"mmmm")</f>
        <v>February</v>
      </c>
      <c r="AC5000" s="1" t="s">
        <v>61</v>
      </c>
      <c r="AD5000" s="1" t="s">
        <v>30</v>
      </c>
      <c r="AE5000" s="1" t="s">
        <v>62</v>
      </c>
    </row>
    <row r="5001" spans="1:31" x14ac:dyDescent="0.25">
      <c r="A5001" s="1" t="s">
        <v>10142</v>
      </c>
      <c r="B5001" s="1" t="str">
        <f>IF(COUNTIF($A$2:A5001,A5001)&gt;1,"Duplicate","Unique")</f>
        <v>Unique</v>
      </c>
      <c r="C5001" s="1" t="s">
        <v>10143</v>
      </c>
      <c r="D5001" s="1" t="s">
        <v>461</v>
      </c>
      <c r="E5001" s="1" t="str">
        <f t="shared" si="547"/>
        <v>Submitted</v>
      </c>
      <c r="F5001" s="1" t="s">
        <v>47</v>
      </c>
      <c r="G5001" s="1">
        <v>38</v>
      </c>
      <c r="H5001" s="1" t="s">
        <v>24</v>
      </c>
      <c r="I5001" s="1" t="s">
        <v>25</v>
      </c>
      <c r="J5001" s="1" t="s">
        <v>37</v>
      </c>
      <c r="K5001" s="4">
        <v>1011590</v>
      </c>
      <c r="L5001" s="4" t="str">
        <f t="shared" si="548"/>
        <v>Submitted</v>
      </c>
      <c r="M5001" s="1">
        <v>839</v>
      </c>
      <c r="N5001" s="1" t="str">
        <f t="shared" si="549"/>
        <v>medium_risk</v>
      </c>
      <c r="O5001" s="1" t="str">
        <f t="shared" si="550"/>
        <v>Poor</v>
      </c>
      <c r="P5001" s="1" t="str">
        <f t="shared" si="551"/>
        <v>Submitted</v>
      </c>
      <c r="Q5001" s="1" t="str">
        <f t="shared" si="552"/>
        <v>Valid</v>
      </c>
      <c r="R5001" s="1" t="s">
        <v>6</v>
      </c>
      <c r="S5001" s="4">
        <v>656716</v>
      </c>
      <c r="T5001" s="1">
        <v>10.15</v>
      </c>
      <c r="U5001" s="1">
        <v>24</v>
      </c>
      <c r="V5001" s="1">
        <v>27363.17</v>
      </c>
      <c r="W5001" s="4">
        <f t="shared" si="553"/>
        <v>555472.51034226397</v>
      </c>
      <c r="X5001" s="1" t="s">
        <v>95</v>
      </c>
      <c r="Y5001" s="1" t="s">
        <v>96</v>
      </c>
      <c r="Z5001" s="8">
        <v>50463</v>
      </c>
      <c r="AA5001" s="8" t="str">
        <f>TEXT(Table2[[#This Row],[Application_Date]],"yyy")</f>
        <v>2038</v>
      </c>
      <c r="AB5001" s="8" t="str">
        <f>TEXT(Table2[[#This Row],[Application_Date]],"mmmm")</f>
        <v>February</v>
      </c>
      <c r="AC5001" s="1" t="s">
        <v>61</v>
      </c>
      <c r="AD5001" s="1" t="s">
        <v>30</v>
      </c>
      <c r="AE5001" s="1" t="s">
        <v>62</v>
      </c>
    </row>
  </sheetData>
  <dataConsolidate/>
  <dataValidations count="1">
    <dataValidation type="whole" allowBlank="1" showInputMessage="1" showErrorMessage="1" sqref="J5002:J1048576 M1" xr:uid="{1C329EE1-34DC-46BB-9500-16AD97186C92}">
      <formula1>0</formula1>
      <formula2>700</formula2>
    </dataValidation>
  </dataValidations>
  <pageMargins left="0.75" right="0.75" top="1" bottom="1" header="0.5" footer="0.5"/>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00B0-4019-4051-AFF1-34B88E0214B3}">
  <dimension ref="A1:L19"/>
  <sheetViews>
    <sheetView zoomScale="104" workbookViewId="0">
      <selection activeCell="G12" sqref="G12"/>
    </sheetView>
  </sheetViews>
  <sheetFormatPr defaultRowHeight="15" x14ac:dyDescent="0.25"/>
  <cols>
    <col min="1" max="1" width="13.140625" bestFit="1" customWidth="1"/>
    <col min="2" max="2" width="16.140625" bestFit="1" customWidth="1"/>
    <col min="4" max="4" width="13.140625" bestFit="1" customWidth="1"/>
    <col min="5" max="5" width="19.140625" bestFit="1" customWidth="1"/>
    <col min="6" max="6" width="19.85546875" bestFit="1" customWidth="1"/>
    <col min="7" max="7" width="14.140625" bestFit="1" customWidth="1"/>
    <col min="8" max="8" width="19.140625" bestFit="1" customWidth="1"/>
    <col min="9" max="9" width="29" bestFit="1" customWidth="1"/>
  </cols>
  <sheetData>
    <row r="1" spans="1:12" x14ac:dyDescent="0.25">
      <c r="A1" s="5" t="s">
        <v>10145</v>
      </c>
      <c r="B1" t="s">
        <v>10154</v>
      </c>
      <c r="D1" s="5" t="s">
        <v>10145</v>
      </c>
      <c r="E1" t="s">
        <v>10181</v>
      </c>
      <c r="G1" s="5" t="s">
        <v>10145</v>
      </c>
      <c r="H1" t="s">
        <v>10181</v>
      </c>
      <c r="L1" s="35" t="s">
        <v>10206</v>
      </c>
    </row>
    <row r="2" spans="1:12" x14ac:dyDescent="0.25">
      <c r="A2" s="6" t="s">
        <v>10203</v>
      </c>
      <c r="B2" s="44">
        <v>497</v>
      </c>
      <c r="D2" s="6" t="s">
        <v>52</v>
      </c>
      <c r="E2" s="44">
        <v>628537</v>
      </c>
      <c r="G2" s="6" t="s">
        <v>70</v>
      </c>
      <c r="H2" s="44">
        <v>183671</v>
      </c>
      <c r="L2" s="35" t="s">
        <v>10207</v>
      </c>
    </row>
    <row r="3" spans="1:12" x14ac:dyDescent="0.25">
      <c r="A3" s="6" t="s">
        <v>10204</v>
      </c>
      <c r="B3" s="44">
        <v>264</v>
      </c>
      <c r="D3" s="6" t="s">
        <v>10146</v>
      </c>
      <c r="E3" s="44">
        <v>628537</v>
      </c>
      <c r="G3" s="6" t="s">
        <v>49</v>
      </c>
      <c r="H3" s="44">
        <v>160763</v>
      </c>
      <c r="L3" s="35" t="s">
        <v>10208</v>
      </c>
    </row>
    <row r="4" spans="1:12" x14ac:dyDescent="0.25">
      <c r="A4" s="6" t="s">
        <v>10205</v>
      </c>
      <c r="B4" s="44">
        <v>277</v>
      </c>
      <c r="G4" s="6" t="s">
        <v>37</v>
      </c>
      <c r="H4" s="44">
        <v>146233</v>
      </c>
      <c r="L4" s="35" t="s">
        <v>10209</v>
      </c>
    </row>
    <row r="5" spans="1:12" x14ac:dyDescent="0.25">
      <c r="A5" s="6" t="s">
        <v>10146</v>
      </c>
      <c r="B5" s="44">
        <v>1038</v>
      </c>
      <c r="G5" s="6" t="s">
        <v>26</v>
      </c>
      <c r="H5" s="44">
        <v>137870</v>
      </c>
      <c r="L5" s="35" t="s">
        <v>10210</v>
      </c>
    </row>
    <row r="6" spans="1:12" x14ac:dyDescent="0.25">
      <c r="G6" s="6" t="s">
        <v>10146</v>
      </c>
      <c r="H6" s="44">
        <v>628537</v>
      </c>
    </row>
    <row r="8" spans="1:12" x14ac:dyDescent="0.25">
      <c r="G8" s="45" t="s">
        <v>10145</v>
      </c>
      <c r="H8" s="44" t="s">
        <v>10175</v>
      </c>
    </row>
    <row r="9" spans="1:12" x14ac:dyDescent="0.25">
      <c r="A9" s="5" t="s">
        <v>10145</v>
      </c>
      <c r="B9" t="s">
        <v>10154</v>
      </c>
      <c r="D9" s="5" t="s">
        <v>10145</v>
      </c>
      <c r="E9" t="s">
        <v>10154</v>
      </c>
      <c r="G9" s="46" t="s">
        <v>66</v>
      </c>
      <c r="H9" s="36">
        <v>612.5935251798561</v>
      </c>
    </row>
    <row r="10" spans="1:12" x14ac:dyDescent="0.25">
      <c r="A10" s="6" t="s">
        <v>10157</v>
      </c>
      <c r="B10" s="44">
        <v>23</v>
      </c>
      <c r="D10" s="6" t="s">
        <v>30</v>
      </c>
      <c r="E10" s="44">
        <v>509</v>
      </c>
      <c r="G10" s="46" t="s">
        <v>43</v>
      </c>
      <c r="H10" s="36">
        <v>609.57142857142856</v>
      </c>
    </row>
    <row r="11" spans="1:12" x14ac:dyDescent="0.25">
      <c r="A11" s="6" t="s">
        <v>10155</v>
      </c>
      <c r="B11" s="44">
        <v>1015</v>
      </c>
      <c r="D11" s="6" t="s">
        <v>42</v>
      </c>
      <c r="E11" s="44">
        <v>529</v>
      </c>
      <c r="G11" s="46" t="s">
        <v>31</v>
      </c>
      <c r="H11" s="36">
        <v>585.55212355212359</v>
      </c>
    </row>
    <row r="12" spans="1:12" x14ac:dyDescent="0.25">
      <c r="A12" s="6" t="s">
        <v>10146</v>
      </c>
      <c r="B12" s="44">
        <v>1038</v>
      </c>
      <c r="D12" s="6" t="s">
        <v>10146</v>
      </c>
      <c r="E12" s="44">
        <v>1038</v>
      </c>
      <c r="G12" s="46" t="s">
        <v>62</v>
      </c>
      <c r="H12" s="36">
        <v>614.32128514056228</v>
      </c>
    </row>
    <row r="13" spans="1:12" x14ac:dyDescent="0.25">
      <c r="G13" s="46" t="s">
        <v>10146</v>
      </c>
      <c r="H13" s="36">
        <v>605.52697495183043</v>
      </c>
    </row>
    <row r="14" spans="1:12" x14ac:dyDescent="0.25">
      <c r="D14" s="5" t="s">
        <v>10145</v>
      </c>
      <c r="E14" t="s">
        <v>10211</v>
      </c>
    </row>
    <row r="15" spans="1:12" x14ac:dyDescent="0.25">
      <c r="D15" s="6" t="s">
        <v>70</v>
      </c>
      <c r="E15" s="44">
        <v>3910.090000000002</v>
      </c>
    </row>
    <row r="16" spans="1:12" x14ac:dyDescent="0.25">
      <c r="D16" s="6" t="s">
        <v>49</v>
      </c>
      <c r="E16" s="44">
        <v>3478.6800000000012</v>
      </c>
    </row>
    <row r="17" spans="4:5" x14ac:dyDescent="0.25">
      <c r="D17" s="6" t="s">
        <v>37</v>
      </c>
      <c r="E17" s="44">
        <v>3164.8900000000008</v>
      </c>
    </row>
    <row r="18" spans="4:5" x14ac:dyDescent="0.25">
      <c r="D18" s="6" t="s">
        <v>26</v>
      </c>
      <c r="E18" s="44">
        <v>2919.190000000001</v>
      </c>
    </row>
    <row r="19" spans="4:5" x14ac:dyDescent="0.25">
      <c r="D19" s="6" t="s">
        <v>10146</v>
      </c>
      <c r="E19" s="44">
        <v>13472.850000000006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FDC39-9364-4F77-9001-FDF665F5F042}">
  <dimension ref="A1:L18"/>
  <sheetViews>
    <sheetView showGridLines="0" topLeftCell="C1" workbookViewId="0">
      <selection activeCell="F10" sqref="F10"/>
    </sheetView>
  </sheetViews>
  <sheetFormatPr defaultRowHeight="15" x14ac:dyDescent="0.25"/>
  <cols>
    <col min="1" max="1" width="22.7109375" bestFit="1" customWidth="1"/>
    <col min="2" max="2" width="11" bestFit="1" customWidth="1"/>
    <col min="5" max="5" width="32.5703125" bestFit="1" customWidth="1"/>
    <col min="6" max="6" width="5.42578125" bestFit="1" customWidth="1"/>
    <col min="7" max="7" width="6.5703125" customWidth="1"/>
  </cols>
  <sheetData>
    <row r="1" spans="1:12" x14ac:dyDescent="0.25">
      <c r="A1" s="5" t="s">
        <v>10175</v>
      </c>
      <c r="B1" t="s">
        <v>10195</v>
      </c>
      <c r="E1" s="5" t="s">
        <v>10193</v>
      </c>
      <c r="L1" t="s">
        <v>10212</v>
      </c>
    </row>
    <row r="2" spans="1:12" x14ac:dyDescent="0.25">
      <c r="A2" t="s">
        <v>10195</v>
      </c>
      <c r="B2" s="44">
        <v>605.52697495183043</v>
      </c>
      <c r="E2" s="5" t="s">
        <v>10156</v>
      </c>
      <c r="F2" t="s">
        <v>10195</v>
      </c>
      <c r="L2" t="s">
        <v>10213</v>
      </c>
    </row>
    <row r="3" spans="1:12" x14ac:dyDescent="0.25">
      <c r="B3" s="41">
        <f>GETPIVOTDATA("Credit_Score",$A$1)</f>
        <v>605.52697495183043</v>
      </c>
      <c r="E3" t="s">
        <v>10157</v>
      </c>
      <c r="F3" s="44">
        <v>23</v>
      </c>
      <c r="L3" t="s">
        <v>10214</v>
      </c>
    </row>
    <row r="4" spans="1:12" x14ac:dyDescent="0.25">
      <c r="E4" t="s">
        <v>10155</v>
      </c>
      <c r="F4" s="44">
        <v>1015</v>
      </c>
      <c r="L4" t="s">
        <v>10215</v>
      </c>
    </row>
    <row r="5" spans="1:12" x14ac:dyDescent="0.25">
      <c r="E5" t="s">
        <v>10146</v>
      </c>
      <c r="F5" s="44">
        <v>1038</v>
      </c>
      <c r="L5" t="s">
        <v>10216</v>
      </c>
    </row>
    <row r="6" spans="1:12" x14ac:dyDescent="0.25">
      <c r="A6" s="5" t="s">
        <v>10218</v>
      </c>
      <c r="E6" t="s">
        <v>10157</v>
      </c>
      <c r="F6" s="22">
        <f>GETPIVOTDATA("Valid&amp;invalid credit score",$E$1,"Valid&amp;invalid credit score","Invalid")/GETPIVOTDATA("Valid&amp;invalid credit score",$E$1)</f>
        <v>2.2157996146435453E-2</v>
      </c>
      <c r="L6" t="s">
        <v>10217</v>
      </c>
    </row>
    <row r="7" spans="1:12" x14ac:dyDescent="0.25">
      <c r="A7" s="5" t="s">
        <v>10202</v>
      </c>
      <c r="B7" t="s">
        <v>10195</v>
      </c>
    </row>
    <row r="8" spans="1:12" x14ac:dyDescent="0.25">
      <c r="A8" t="s">
        <v>10203</v>
      </c>
      <c r="B8" s="44">
        <v>497</v>
      </c>
      <c r="E8" s="5" t="s">
        <v>10220</v>
      </c>
      <c r="F8" t="s">
        <v>10195</v>
      </c>
    </row>
    <row r="9" spans="1:12" x14ac:dyDescent="0.25">
      <c r="A9" t="s">
        <v>10204</v>
      </c>
      <c r="B9" s="44">
        <v>264</v>
      </c>
      <c r="E9" t="s">
        <v>10195</v>
      </c>
      <c r="F9" s="44">
        <v>12.979624277456658</v>
      </c>
    </row>
    <row r="10" spans="1:12" x14ac:dyDescent="0.25">
      <c r="A10" t="s">
        <v>10205</v>
      </c>
      <c r="B10" s="44">
        <v>277</v>
      </c>
      <c r="F10" s="41">
        <f>GETPIVOTDATA("Interest_Rate",$E$8)</f>
        <v>12.979624277456658</v>
      </c>
    </row>
    <row r="11" spans="1:12" x14ac:dyDescent="0.25">
      <c r="A11" t="s">
        <v>10146</v>
      </c>
      <c r="B11" s="44">
        <v>1038</v>
      </c>
    </row>
    <row r="12" spans="1:12" x14ac:dyDescent="0.25">
      <c r="A12" t="s">
        <v>10203</v>
      </c>
      <c r="B12" s="37">
        <f>GETPIVOTDATA("Risk_level",$A$6,"Risk_level","High_Risk")/GETPIVOTDATA("Risk_level",$A$6)</f>
        <v>0.47880539499036606</v>
      </c>
      <c r="E12" s="5" t="s">
        <v>10221</v>
      </c>
    </row>
    <row r="13" spans="1:12" x14ac:dyDescent="0.25">
      <c r="A13" t="s">
        <v>10204</v>
      </c>
      <c r="B13" s="37">
        <f>GETPIVOTDATA("Risk_level",$A$6,"Risk_level","low_Risk")/GETPIVOTDATA("Risk_level",$A$6)</f>
        <v>0.25433526011560692</v>
      </c>
      <c r="E13" s="5" t="s">
        <v>19</v>
      </c>
      <c r="F13" t="s">
        <v>10195</v>
      </c>
    </row>
    <row r="14" spans="1:12" x14ac:dyDescent="0.25">
      <c r="E14" t="s">
        <v>30</v>
      </c>
      <c r="F14" s="44">
        <v>509</v>
      </c>
    </row>
    <row r="15" spans="1:12" x14ac:dyDescent="0.25">
      <c r="E15" t="s">
        <v>42</v>
      </c>
      <c r="F15" s="44">
        <v>529</v>
      </c>
      <c r="G15" s="22"/>
    </row>
    <row r="16" spans="1:12" x14ac:dyDescent="0.25">
      <c r="E16" t="s">
        <v>10146</v>
      </c>
      <c r="F16" s="44">
        <v>1038</v>
      </c>
      <c r="G16">
        <f>GETPIVOTDATA("Default_Status",$E$12)</f>
        <v>1038</v>
      </c>
    </row>
    <row r="17" spans="1:1" x14ac:dyDescent="0.25">
      <c r="A17" t="s">
        <v>10222</v>
      </c>
    </row>
    <row r="18" spans="1:1" x14ac:dyDescent="0.25">
      <c r="A18" s="22" t="s">
        <v>10219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D396A-F359-4AC8-B91C-4539E3BC222B}">
  <dimension ref="A1:AQ282"/>
  <sheetViews>
    <sheetView showGridLines="0" tabSelected="1" zoomScale="38" workbookViewId="0">
      <selection activeCell="AJ26" sqref="AJ26"/>
    </sheetView>
  </sheetViews>
  <sheetFormatPr defaultRowHeight="15" x14ac:dyDescent="0.25"/>
  <cols>
    <col min="1" max="18" width="9.140625" style="38"/>
    <col min="19" max="19" width="9.140625" style="38" customWidth="1"/>
    <col min="20" max="30" width="9.140625" style="38"/>
    <col min="31" max="31" width="9.140625" style="38" customWidth="1"/>
    <col min="35" max="35" width="9.140625" style="43"/>
    <col min="36" max="36" width="21.7109375" style="43" customWidth="1"/>
    <col min="37" max="43" width="9.140625" style="43"/>
    <col min="44" max="16384" width="9.140625" style="38"/>
  </cols>
  <sheetData>
    <row r="1" spans="1:43" x14ac:dyDescent="0.25">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row>
    <row r="2" spans="1:43" ht="27.75" customHeight="1" x14ac:dyDescent="0.4">
      <c r="A2" s="39"/>
      <c r="B2" s="39"/>
      <c r="C2" s="39"/>
      <c r="D2" s="39"/>
      <c r="E2" s="39"/>
      <c r="F2" s="39"/>
      <c r="G2" s="39"/>
      <c r="H2" s="39"/>
      <c r="I2" s="39"/>
      <c r="J2" s="39"/>
      <c r="K2" s="39"/>
      <c r="L2" s="39"/>
      <c r="M2" s="39"/>
      <c r="N2" s="39"/>
      <c r="O2" s="48"/>
      <c r="P2" s="39"/>
      <c r="Q2" s="39"/>
      <c r="R2" s="39"/>
      <c r="S2" s="39"/>
      <c r="T2" s="39"/>
      <c r="U2" s="39"/>
      <c r="V2" s="39"/>
      <c r="W2" s="39"/>
      <c r="X2" s="39"/>
      <c r="Y2" s="39"/>
      <c r="Z2" s="39"/>
      <c r="AA2" s="39"/>
      <c r="AB2" s="39"/>
      <c r="AC2" s="39"/>
      <c r="AD2" s="39"/>
      <c r="AE2" s="39"/>
      <c r="AF2" s="39"/>
      <c r="AG2" s="39"/>
      <c r="AH2" s="39"/>
      <c r="AI2" s="39"/>
      <c r="AJ2" s="39"/>
    </row>
    <row r="3" spans="1:43" x14ac:dyDescent="0.25">
      <c r="A3" s="39"/>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row>
    <row r="4" spans="1:43" x14ac:dyDescent="0.25">
      <c r="A4" s="39"/>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row>
    <row r="5" spans="1:43" s="40" customFormat="1" x14ac:dyDescent="0.25">
      <c r="A5" s="42"/>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39"/>
      <c r="AK5" s="43"/>
      <c r="AL5" s="43"/>
      <c r="AM5" s="43"/>
      <c r="AN5" s="43"/>
      <c r="AO5" s="43"/>
      <c r="AP5" s="43"/>
      <c r="AQ5" s="43"/>
    </row>
    <row r="6" spans="1:43" s="40" customFormat="1" x14ac:dyDescent="0.25">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39"/>
      <c r="AK6" s="43"/>
      <c r="AL6" s="43"/>
      <c r="AM6" s="43"/>
      <c r="AN6" s="43"/>
      <c r="AO6" s="43"/>
      <c r="AP6" s="43"/>
      <c r="AQ6" s="43"/>
    </row>
    <row r="7" spans="1:43" s="40" customFormat="1" x14ac:dyDescent="0.25">
      <c r="A7" s="42"/>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39"/>
      <c r="AK7" s="43"/>
      <c r="AL7" s="43"/>
      <c r="AM7" s="43"/>
      <c r="AN7" s="43"/>
      <c r="AO7" s="43"/>
      <c r="AP7" s="43"/>
      <c r="AQ7" s="43"/>
    </row>
    <row r="8" spans="1:43" s="40" customFormat="1" x14ac:dyDescent="0.25">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39"/>
      <c r="AK8" s="43"/>
      <c r="AL8" s="43"/>
      <c r="AM8" s="43"/>
      <c r="AN8" s="43"/>
      <c r="AO8" s="43"/>
      <c r="AP8" s="43"/>
      <c r="AQ8" s="43"/>
    </row>
    <row r="9" spans="1:43" s="40" customFormat="1" x14ac:dyDescent="0.25">
      <c r="A9" s="4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39"/>
      <c r="AK9" s="43"/>
      <c r="AL9" s="43"/>
      <c r="AM9" s="43"/>
      <c r="AN9" s="43"/>
      <c r="AO9" s="43"/>
      <c r="AP9" s="43"/>
      <c r="AQ9" s="43"/>
    </row>
    <row r="10" spans="1:43" s="40" customFormat="1" x14ac:dyDescent="0.25">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39"/>
      <c r="AK10" s="43"/>
      <c r="AL10" s="43"/>
      <c r="AM10" s="43"/>
      <c r="AN10" s="43"/>
      <c r="AO10" s="43"/>
      <c r="AP10" s="43"/>
      <c r="AQ10" s="43"/>
    </row>
    <row r="11" spans="1:43" s="40" customFormat="1" x14ac:dyDescent="0.25">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39"/>
      <c r="AK11" s="43"/>
      <c r="AL11" s="43"/>
      <c r="AM11" s="43"/>
      <c r="AN11" s="43"/>
      <c r="AO11" s="43"/>
      <c r="AP11" s="43"/>
      <c r="AQ11" s="43"/>
    </row>
    <row r="12" spans="1:43" s="40" customFormat="1" x14ac:dyDescent="0.25">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39"/>
      <c r="AK12" s="43"/>
      <c r="AL12" s="43"/>
      <c r="AM12" s="43"/>
      <c r="AN12" s="43"/>
      <c r="AO12" s="43"/>
      <c r="AP12" s="43"/>
      <c r="AQ12" s="43"/>
    </row>
    <row r="13" spans="1:43" s="40" customFormat="1" x14ac:dyDescent="0.25">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39"/>
      <c r="AK13" s="43"/>
      <c r="AL13" s="43"/>
      <c r="AM13" s="43"/>
      <c r="AN13" s="43"/>
      <c r="AO13" s="43"/>
      <c r="AP13" s="43"/>
      <c r="AQ13" s="43"/>
    </row>
    <row r="14" spans="1:43" s="40" customFormat="1" x14ac:dyDescent="0.25">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39"/>
      <c r="AK14" s="43"/>
      <c r="AL14" s="43"/>
      <c r="AM14" s="43"/>
      <c r="AN14" s="43"/>
      <c r="AO14" s="43"/>
      <c r="AP14" s="43"/>
      <c r="AQ14" s="43"/>
    </row>
    <row r="15" spans="1:43" s="40" customFormat="1" x14ac:dyDescent="0.2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39"/>
      <c r="AK15" s="43"/>
      <c r="AL15" s="43"/>
      <c r="AM15" s="43"/>
      <c r="AN15" s="43"/>
      <c r="AO15" s="43"/>
      <c r="AP15" s="43"/>
      <c r="AQ15" s="43"/>
    </row>
    <row r="16" spans="1:43" s="43" customFormat="1" x14ac:dyDescent="0.25">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39"/>
    </row>
    <row r="17" spans="1:36" s="43" customFormat="1" x14ac:dyDescent="0.25">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39"/>
    </row>
    <row r="18" spans="1:36" s="43" customFormat="1" x14ac:dyDescent="0.25">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39"/>
    </row>
    <row r="19" spans="1:36" s="43" customFormat="1" x14ac:dyDescent="0.25">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39"/>
    </row>
    <row r="20" spans="1:36" s="43" customFormat="1" x14ac:dyDescent="0.25">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39"/>
    </row>
    <row r="21" spans="1:36" s="43" customFormat="1" x14ac:dyDescent="0.25">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39"/>
    </row>
    <row r="22" spans="1:36" s="43" customFormat="1" x14ac:dyDescent="0.25">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39"/>
    </row>
    <row r="23" spans="1:36" s="43" customFormat="1" x14ac:dyDescent="0.25">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39"/>
    </row>
    <row r="24" spans="1:36" s="43" customFormat="1" x14ac:dyDescent="0.25">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39"/>
    </row>
    <row r="25" spans="1:36" s="43" customFormat="1" x14ac:dyDescent="0.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39"/>
    </row>
    <row r="26" spans="1:36" s="43" customFormat="1" x14ac:dyDescent="0.25">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39"/>
    </row>
    <row r="27" spans="1:36" s="43" customFormat="1" x14ac:dyDescent="0.25">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39"/>
    </row>
    <row r="28" spans="1:36" s="43" customFormat="1" x14ac:dyDescent="0.25">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39"/>
    </row>
    <row r="29" spans="1:36" s="43" customFormat="1" x14ac:dyDescent="0.25">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39"/>
    </row>
    <row r="30" spans="1:36" s="43" customFormat="1" x14ac:dyDescent="0.25">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39"/>
    </row>
    <row r="31" spans="1:36" s="43" customFormat="1" x14ac:dyDescent="0.25">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39"/>
    </row>
    <row r="32" spans="1:36" s="43" customFormat="1" x14ac:dyDescent="0.25">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39"/>
    </row>
    <row r="33" spans="1:36" s="43" customFormat="1" x14ac:dyDescent="0.25">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39"/>
    </row>
    <row r="34" spans="1:36" s="43" customFormat="1" x14ac:dyDescent="0.25">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39"/>
    </row>
    <row r="35" spans="1:36" s="43" customFormat="1" x14ac:dyDescent="0.2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39"/>
    </row>
    <row r="36" spans="1:36" s="43" customFormat="1" x14ac:dyDescent="0.25">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39"/>
    </row>
    <row r="37" spans="1:36" s="43" customFormat="1" x14ac:dyDescent="0.25">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39"/>
    </row>
    <row r="38" spans="1:36" s="43" customFormat="1" x14ac:dyDescent="0.25">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39"/>
    </row>
    <row r="39" spans="1:36" s="43" customFormat="1" x14ac:dyDescent="0.25">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39"/>
    </row>
    <row r="40" spans="1:36" s="43" customFormat="1" x14ac:dyDescent="0.25">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39"/>
    </row>
    <row r="41" spans="1:36" s="43" customFormat="1" x14ac:dyDescent="0.25">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39"/>
    </row>
    <row r="42" spans="1:36" s="43" customFormat="1" x14ac:dyDescent="0.25">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39"/>
    </row>
    <row r="43" spans="1:36" s="43" customFormat="1" x14ac:dyDescent="0.25">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39"/>
    </row>
    <row r="44" spans="1:36" s="43" customFormat="1" x14ac:dyDescent="0.25">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39"/>
    </row>
    <row r="45" spans="1:36" s="43" customFormat="1" x14ac:dyDescent="0.2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39"/>
    </row>
    <row r="46" spans="1:36" s="43" customFormat="1" x14ac:dyDescent="0.25">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39"/>
    </row>
    <row r="47" spans="1:36" s="43" customFormat="1" x14ac:dyDescent="0.25">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39"/>
    </row>
    <row r="48" spans="1:36" s="43" customFormat="1" x14ac:dyDescent="0.25">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39"/>
    </row>
    <row r="49" spans="1:36" s="43" customFormat="1" x14ac:dyDescent="0.25">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39"/>
    </row>
    <row r="50" spans="1:36" s="43" customFormat="1" x14ac:dyDescent="0.25">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39"/>
    </row>
    <row r="51" spans="1:36" s="43" customFormat="1" x14ac:dyDescent="0.25">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39"/>
    </row>
    <row r="52" spans="1:36" s="43" customFormat="1" x14ac:dyDescent="0.25">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39"/>
    </row>
    <row r="53" spans="1:36" s="43" customFormat="1" x14ac:dyDescent="0.25">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39"/>
    </row>
    <row r="54" spans="1:36" s="43" customFormat="1" x14ac:dyDescent="0.25">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39"/>
    </row>
    <row r="55" spans="1:36" s="43" customFormat="1" x14ac:dyDescent="0.2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39"/>
    </row>
    <row r="56" spans="1:36" s="43" customFormat="1" x14ac:dyDescent="0.25">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39"/>
    </row>
    <row r="57" spans="1:36" s="43" customFormat="1" x14ac:dyDescent="0.25">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39"/>
    </row>
    <row r="58" spans="1:36" s="43" customFormat="1" x14ac:dyDescent="0.25">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39"/>
    </row>
    <row r="59" spans="1:36" s="43" customFormat="1" x14ac:dyDescent="0.25">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39"/>
    </row>
    <row r="60" spans="1:36" s="43" customFormat="1" x14ac:dyDescent="0.25">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39"/>
    </row>
    <row r="61" spans="1:36" s="43" customFormat="1" x14ac:dyDescent="0.25">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39"/>
    </row>
    <row r="62" spans="1:36" s="43" customFormat="1" x14ac:dyDescent="0.25">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row>
    <row r="63" spans="1:36" s="43" customFormat="1" x14ac:dyDescent="0.25">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row>
    <row r="64" spans="1:36" s="43" customFormat="1" x14ac:dyDescent="0.25">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row>
    <row r="65" spans="1:36" s="43" customFormat="1" x14ac:dyDescent="0.2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row>
    <row r="66" spans="1:36" s="43" customFormat="1" x14ac:dyDescent="0.25">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row>
    <row r="67" spans="1:36" s="43" customFormat="1" x14ac:dyDescent="0.25"/>
    <row r="68" spans="1:36" s="43" customFormat="1" x14ac:dyDescent="0.25"/>
    <row r="69" spans="1:36" s="43" customFormat="1" x14ac:dyDescent="0.25"/>
    <row r="70" spans="1:36" s="43" customFormat="1" x14ac:dyDescent="0.25"/>
    <row r="71" spans="1:36" s="43" customFormat="1" x14ac:dyDescent="0.25"/>
    <row r="72" spans="1:36" s="43" customFormat="1" x14ac:dyDescent="0.25"/>
    <row r="73" spans="1:36" s="43" customFormat="1" x14ac:dyDescent="0.25"/>
    <row r="74" spans="1:36" s="43" customFormat="1" x14ac:dyDescent="0.25"/>
    <row r="75" spans="1:36" s="43" customFormat="1" x14ac:dyDescent="0.25"/>
    <row r="76" spans="1:36" s="43" customFormat="1" x14ac:dyDescent="0.25"/>
    <row r="77" spans="1:36" s="43" customFormat="1" x14ac:dyDescent="0.25"/>
    <row r="78" spans="1:36" s="43" customFormat="1" x14ac:dyDescent="0.25"/>
    <row r="79" spans="1:36" s="43" customFormat="1" x14ac:dyDescent="0.25"/>
    <row r="80" spans="1:36" s="43" customFormat="1" x14ac:dyDescent="0.25"/>
    <row r="81" s="43" customFormat="1" x14ac:dyDescent="0.25"/>
    <row r="82" s="43" customFormat="1" x14ac:dyDescent="0.25"/>
    <row r="83" s="43" customFormat="1" x14ac:dyDescent="0.25"/>
    <row r="84" s="43" customFormat="1" x14ac:dyDescent="0.25"/>
    <row r="85" s="43" customFormat="1" x14ac:dyDescent="0.25"/>
    <row r="86" s="43" customFormat="1" x14ac:dyDescent="0.25"/>
    <row r="87" s="43" customFormat="1" x14ac:dyDescent="0.25"/>
    <row r="88" s="43" customFormat="1" x14ac:dyDescent="0.25"/>
    <row r="89" s="43" customFormat="1" x14ac:dyDescent="0.25"/>
    <row r="90" s="43" customFormat="1" x14ac:dyDescent="0.25"/>
    <row r="91" s="43" customFormat="1" x14ac:dyDescent="0.25"/>
    <row r="92" s="43" customFormat="1" x14ac:dyDescent="0.25"/>
    <row r="93" s="43" customFormat="1" x14ac:dyDescent="0.25"/>
    <row r="94" s="43" customFormat="1" x14ac:dyDescent="0.25"/>
    <row r="95" s="43" customFormat="1" x14ac:dyDescent="0.25"/>
    <row r="96" s="43" customFormat="1" x14ac:dyDescent="0.25"/>
    <row r="97" s="43" customFormat="1" x14ac:dyDescent="0.25"/>
    <row r="98" s="43" customFormat="1" x14ac:dyDescent="0.25"/>
    <row r="99" s="43" customFormat="1" x14ac:dyDescent="0.25"/>
    <row r="100" s="43" customFormat="1" x14ac:dyDescent="0.25"/>
    <row r="101" s="43" customFormat="1" x14ac:dyDescent="0.25"/>
    <row r="102" s="43" customFormat="1" x14ac:dyDescent="0.25"/>
    <row r="103" s="43" customFormat="1" x14ac:dyDescent="0.25"/>
    <row r="104" s="43" customFormat="1" x14ac:dyDescent="0.25"/>
    <row r="105" s="43" customFormat="1" x14ac:dyDescent="0.25"/>
    <row r="106" s="43" customFormat="1" x14ac:dyDescent="0.25"/>
    <row r="107" s="43" customFormat="1" x14ac:dyDescent="0.25"/>
    <row r="108" s="43" customFormat="1" x14ac:dyDescent="0.25"/>
    <row r="109" s="43" customFormat="1" x14ac:dyDescent="0.25"/>
    <row r="110" s="43" customFormat="1" x14ac:dyDescent="0.25"/>
    <row r="111" s="43" customFormat="1" x14ac:dyDescent="0.25"/>
    <row r="112" s="43" customFormat="1" x14ac:dyDescent="0.25"/>
    <row r="113" s="43" customFormat="1" x14ac:dyDescent="0.25"/>
    <row r="114" s="43" customFormat="1" x14ac:dyDescent="0.25"/>
    <row r="115" s="43" customFormat="1" x14ac:dyDescent="0.25"/>
    <row r="116" s="43" customFormat="1" x14ac:dyDescent="0.25"/>
    <row r="117" s="43" customFormat="1" x14ac:dyDescent="0.25"/>
    <row r="118" s="43" customFormat="1" x14ac:dyDescent="0.25"/>
    <row r="119" s="43" customFormat="1" x14ac:dyDescent="0.25"/>
    <row r="120" s="43" customFormat="1" x14ac:dyDescent="0.25"/>
    <row r="121" s="43" customFormat="1" x14ac:dyDescent="0.25"/>
    <row r="122" s="43" customFormat="1" x14ac:dyDescent="0.25"/>
    <row r="123" s="43" customFormat="1" x14ac:dyDescent="0.25"/>
    <row r="124" s="43" customFormat="1" x14ac:dyDescent="0.25"/>
    <row r="125" s="43" customFormat="1" x14ac:dyDescent="0.25"/>
    <row r="126" s="43" customFormat="1" x14ac:dyDescent="0.25"/>
    <row r="127" s="43" customFormat="1" x14ac:dyDescent="0.25"/>
    <row r="128" s="43" customFormat="1" x14ac:dyDescent="0.25"/>
    <row r="129" s="43" customFormat="1" x14ac:dyDescent="0.25"/>
    <row r="130" s="43" customFormat="1" x14ac:dyDescent="0.25"/>
    <row r="131" s="43" customFormat="1" x14ac:dyDescent="0.25"/>
    <row r="132" s="43" customFormat="1" x14ac:dyDescent="0.25"/>
    <row r="133" s="43" customFormat="1" x14ac:dyDescent="0.25"/>
    <row r="134" s="43" customFormat="1" x14ac:dyDescent="0.25"/>
    <row r="135" s="43" customFormat="1" x14ac:dyDescent="0.25"/>
    <row r="136" s="43" customFormat="1" x14ac:dyDescent="0.25"/>
    <row r="137" s="43" customFormat="1" x14ac:dyDescent="0.25"/>
    <row r="138" s="43" customFormat="1" x14ac:dyDescent="0.25"/>
    <row r="139" s="43" customFormat="1" x14ac:dyDescent="0.25"/>
    <row r="140" s="43" customFormat="1" x14ac:dyDescent="0.25"/>
    <row r="141" s="43" customFormat="1" x14ac:dyDescent="0.25"/>
    <row r="142" s="43" customFormat="1" x14ac:dyDescent="0.25"/>
    <row r="143" s="43" customFormat="1" x14ac:dyDescent="0.25"/>
    <row r="144" s="43" customFormat="1" x14ac:dyDescent="0.25"/>
    <row r="145" s="43" customFormat="1" x14ac:dyDescent="0.25"/>
    <row r="146" s="43" customFormat="1" x14ac:dyDescent="0.25"/>
    <row r="147" s="43" customFormat="1" x14ac:dyDescent="0.25"/>
    <row r="148" s="43" customFormat="1" x14ac:dyDescent="0.25"/>
    <row r="149" s="43" customFormat="1" x14ac:dyDescent="0.25"/>
    <row r="150" s="43" customFormat="1" x14ac:dyDescent="0.25"/>
    <row r="151" s="43" customFormat="1" x14ac:dyDescent="0.25"/>
    <row r="152" s="43" customFormat="1" x14ac:dyDescent="0.25"/>
    <row r="153" s="43" customFormat="1" x14ac:dyDescent="0.25"/>
    <row r="154" s="43" customFormat="1" x14ac:dyDescent="0.25"/>
    <row r="155" s="43" customFormat="1" x14ac:dyDescent="0.25"/>
    <row r="156" s="43" customFormat="1" x14ac:dyDescent="0.25"/>
    <row r="157" s="43" customFormat="1" x14ac:dyDescent="0.25"/>
    <row r="158" s="43" customFormat="1" x14ac:dyDescent="0.25"/>
    <row r="159" s="43" customFormat="1" x14ac:dyDescent="0.25"/>
    <row r="160" s="43" customFormat="1" x14ac:dyDescent="0.25"/>
    <row r="161" s="43" customFormat="1" x14ac:dyDescent="0.25"/>
    <row r="162" s="43" customFormat="1" x14ac:dyDescent="0.25"/>
    <row r="163" s="43" customFormat="1" x14ac:dyDescent="0.25"/>
    <row r="164" s="43" customFormat="1" x14ac:dyDescent="0.25"/>
    <row r="165" s="43" customFormat="1" x14ac:dyDescent="0.25"/>
    <row r="166" s="43" customFormat="1" x14ac:dyDescent="0.25"/>
    <row r="167" s="43" customFormat="1" x14ac:dyDescent="0.25"/>
    <row r="168" s="43" customFormat="1" x14ac:dyDescent="0.25"/>
    <row r="169" s="43" customFormat="1" x14ac:dyDescent="0.25"/>
    <row r="170" s="43" customFormat="1" x14ac:dyDescent="0.25"/>
    <row r="171" s="43" customFormat="1" x14ac:dyDescent="0.25"/>
    <row r="172" s="43" customFormat="1" x14ac:dyDescent="0.25"/>
    <row r="173" s="43" customFormat="1" x14ac:dyDescent="0.25"/>
    <row r="174" s="43" customFormat="1" x14ac:dyDescent="0.25"/>
    <row r="175" s="43" customFormat="1" x14ac:dyDescent="0.25"/>
    <row r="176" s="43" customFormat="1" x14ac:dyDescent="0.25"/>
    <row r="177" s="43" customFormat="1" x14ac:dyDescent="0.25"/>
    <row r="178" s="43" customFormat="1" x14ac:dyDescent="0.25"/>
    <row r="179" s="43" customFormat="1" x14ac:dyDescent="0.25"/>
    <row r="180" s="43" customFormat="1" x14ac:dyDescent="0.25"/>
    <row r="181" s="43" customFormat="1" x14ac:dyDescent="0.25"/>
    <row r="182" s="43" customFormat="1" x14ac:dyDescent="0.25"/>
    <row r="183" s="43" customFormat="1" x14ac:dyDescent="0.25"/>
    <row r="184" s="43" customFormat="1" x14ac:dyDescent="0.25"/>
    <row r="185" s="43" customFormat="1" x14ac:dyDescent="0.25"/>
    <row r="186" s="43" customFormat="1" x14ac:dyDescent="0.25"/>
    <row r="187" s="43" customFormat="1" x14ac:dyDescent="0.25"/>
    <row r="188" s="43" customFormat="1" x14ac:dyDescent="0.25"/>
    <row r="189" s="43" customFormat="1" x14ac:dyDescent="0.25"/>
    <row r="190" s="43" customFormat="1" x14ac:dyDescent="0.25"/>
    <row r="191" s="43" customFormat="1" x14ac:dyDescent="0.25"/>
    <row r="192" s="43" customFormat="1" x14ac:dyDescent="0.25"/>
    <row r="193" s="43" customFormat="1" x14ac:dyDescent="0.25"/>
    <row r="194" s="43" customFormat="1" x14ac:dyDescent="0.25"/>
    <row r="195" s="43" customFormat="1" x14ac:dyDescent="0.25"/>
    <row r="196" s="43" customFormat="1" x14ac:dyDescent="0.25"/>
    <row r="197" s="43" customFormat="1" x14ac:dyDescent="0.25"/>
    <row r="198" s="43" customFormat="1" x14ac:dyDescent="0.25"/>
    <row r="199" s="43" customFormat="1" x14ac:dyDescent="0.25"/>
    <row r="200" s="43" customFormat="1" x14ac:dyDescent="0.25"/>
    <row r="201" s="43" customFormat="1" x14ac:dyDescent="0.25"/>
    <row r="202" s="43" customFormat="1" x14ac:dyDescent="0.25"/>
    <row r="203" s="43" customFormat="1" x14ac:dyDescent="0.25"/>
    <row r="204" s="43" customFormat="1" x14ac:dyDescent="0.25"/>
    <row r="205" s="43" customFormat="1" x14ac:dyDescent="0.25"/>
    <row r="206" s="43" customFormat="1" x14ac:dyDescent="0.25"/>
    <row r="207" s="43" customFormat="1" x14ac:dyDescent="0.25"/>
    <row r="208" s="43" customFormat="1" x14ac:dyDescent="0.25"/>
    <row r="209" s="43" customFormat="1" x14ac:dyDescent="0.25"/>
    <row r="210" s="43" customFormat="1" x14ac:dyDescent="0.25"/>
    <row r="211" s="43" customFormat="1" x14ac:dyDescent="0.25"/>
    <row r="212" s="43" customFormat="1" x14ac:dyDescent="0.25"/>
    <row r="213" s="43" customFormat="1" x14ac:dyDescent="0.25"/>
    <row r="214" s="43" customFormat="1" x14ac:dyDescent="0.25"/>
    <row r="215" s="43" customFormat="1" x14ac:dyDescent="0.25"/>
    <row r="216" s="43" customFormat="1" x14ac:dyDescent="0.25"/>
    <row r="217" s="43" customFormat="1" x14ac:dyDescent="0.25"/>
    <row r="218" s="43" customFormat="1" x14ac:dyDescent="0.25"/>
    <row r="219" s="43" customFormat="1" x14ac:dyDescent="0.25"/>
    <row r="220" s="43" customFormat="1" x14ac:dyDescent="0.25"/>
    <row r="221" s="43" customFormat="1" x14ac:dyDescent="0.25"/>
    <row r="222" s="43" customFormat="1" x14ac:dyDescent="0.25"/>
    <row r="223" s="43" customFormat="1" x14ac:dyDescent="0.25"/>
    <row r="224" s="43" customFormat="1" x14ac:dyDescent="0.25"/>
    <row r="225" s="43" customFormat="1" x14ac:dyDescent="0.25"/>
    <row r="226" s="43" customFormat="1" x14ac:dyDescent="0.25"/>
    <row r="227" s="43" customFormat="1" x14ac:dyDescent="0.25"/>
    <row r="228" s="43" customFormat="1" x14ac:dyDescent="0.25"/>
    <row r="229" s="43" customFormat="1" x14ac:dyDescent="0.25"/>
    <row r="230" s="43" customFormat="1" x14ac:dyDescent="0.25"/>
    <row r="231" s="43" customFormat="1" x14ac:dyDescent="0.25"/>
    <row r="232" s="43" customFormat="1" x14ac:dyDescent="0.25"/>
    <row r="233" s="43" customFormat="1" x14ac:dyDescent="0.25"/>
    <row r="234" s="43" customFormat="1" x14ac:dyDescent="0.25"/>
    <row r="235" s="43" customFormat="1" x14ac:dyDescent="0.25"/>
    <row r="236" s="43" customFormat="1" x14ac:dyDescent="0.25"/>
    <row r="237" s="43" customFormat="1" x14ac:dyDescent="0.25"/>
    <row r="238" s="43" customFormat="1" x14ac:dyDescent="0.25"/>
    <row r="239" s="43" customFormat="1" x14ac:dyDescent="0.25"/>
    <row r="240" s="43" customFormat="1" x14ac:dyDescent="0.25"/>
    <row r="241" s="43" customFormat="1" x14ac:dyDescent="0.25"/>
    <row r="242" s="43" customFormat="1" x14ac:dyDescent="0.25"/>
    <row r="243" s="43" customFormat="1" x14ac:dyDescent="0.25"/>
    <row r="244" s="43" customFormat="1" x14ac:dyDescent="0.25"/>
    <row r="245" s="43" customFormat="1" x14ac:dyDescent="0.25"/>
    <row r="246" s="43" customFormat="1" x14ac:dyDescent="0.25"/>
    <row r="247" s="43" customFormat="1" x14ac:dyDescent="0.25"/>
    <row r="248" s="43" customFormat="1" x14ac:dyDescent="0.25"/>
    <row r="249" s="43" customFormat="1" x14ac:dyDescent="0.25"/>
    <row r="250" s="43" customFormat="1" x14ac:dyDescent="0.25"/>
    <row r="251" s="43" customFormat="1" x14ac:dyDescent="0.25"/>
    <row r="252" s="43" customFormat="1" x14ac:dyDescent="0.25"/>
    <row r="253" s="43" customFormat="1" x14ac:dyDescent="0.25"/>
    <row r="254" s="43" customFormat="1" x14ac:dyDescent="0.25"/>
    <row r="255" s="43" customFormat="1" x14ac:dyDescent="0.25"/>
    <row r="256" s="43" customFormat="1" x14ac:dyDescent="0.25"/>
    <row r="257" s="43" customFormat="1" x14ac:dyDescent="0.25"/>
    <row r="258" s="43" customFormat="1" x14ac:dyDescent="0.25"/>
    <row r="259" s="43" customFormat="1" x14ac:dyDescent="0.25"/>
    <row r="260" s="43" customFormat="1" x14ac:dyDescent="0.25"/>
    <row r="261" s="43" customFormat="1" x14ac:dyDescent="0.25"/>
    <row r="262" s="43" customFormat="1" x14ac:dyDescent="0.25"/>
    <row r="263" s="43" customFormat="1" x14ac:dyDescent="0.25"/>
    <row r="264" s="43" customFormat="1" x14ac:dyDescent="0.25"/>
    <row r="265" s="43" customFormat="1" x14ac:dyDescent="0.25"/>
    <row r="266" s="43" customFormat="1" x14ac:dyDescent="0.25"/>
    <row r="267" s="43" customFormat="1" x14ac:dyDescent="0.25"/>
    <row r="268" s="43" customFormat="1" x14ac:dyDescent="0.25"/>
    <row r="269" s="43" customFormat="1" x14ac:dyDescent="0.25"/>
    <row r="270" s="43" customFormat="1" x14ac:dyDescent="0.25"/>
    <row r="271" s="43" customFormat="1" x14ac:dyDescent="0.25"/>
    <row r="272" s="43" customFormat="1" x14ac:dyDescent="0.25"/>
    <row r="273" s="43" customFormat="1" x14ac:dyDescent="0.25"/>
    <row r="274" s="43" customFormat="1" x14ac:dyDescent="0.25"/>
    <row r="275" s="43" customFormat="1" x14ac:dyDescent="0.25"/>
    <row r="276" s="43" customFormat="1" x14ac:dyDescent="0.25"/>
    <row r="277" s="43" customFormat="1" x14ac:dyDescent="0.25"/>
    <row r="278" s="43" customFormat="1" x14ac:dyDescent="0.25"/>
    <row r="279" s="43" customFormat="1" x14ac:dyDescent="0.25"/>
    <row r="280" s="43" customFormat="1" x14ac:dyDescent="0.25"/>
    <row r="281" s="43" customFormat="1" x14ac:dyDescent="0.25"/>
    <row r="282" s="43" customFormat="1"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B8A9-6A20-4E25-9DB6-60F1DB3A04E4}">
  <dimension ref="G1:O33"/>
  <sheetViews>
    <sheetView topLeftCell="A5" workbookViewId="0">
      <selection activeCell="K27" sqref="K27"/>
    </sheetView>
  </sheetViews>
  <sheetFormatPr defaultRowHeight="15" x14ac:dyDescent="0.25"/>
  <cols>
    <col min="7" max="7" width="30.42578125" customWidth="1"/>
    <col min="8" max="8" width="21.42578125" customWidth="1"/>
    <col min="9" max="9" width="24.85546875" customWidth="1"/>
    <col min="10" max="10" width="27.42578125" customWidth="1"/>
    <col min="11" max="11" width="15" customWidth="1"/>
    <col min="12" max="12" width="24" customWidth="1"/>
  </cols>
  <sheetData>
    <row r="1" spans="7:15" ht="15.75" thickBot="1" x14ac:dyDescent="0.3">
      <c r="G1" s="53"/>
      <c r="H1" s="53"/>
      <c r="I1" s="53"/>
      <c r="J1" s="53"/>
      <c r="K1" s="53"/>
      <c r="L1" s="53"/>
      <c r="M1" s="53"/>
      <c r="N1" s="53"/>
      <c r="O1" s="53"/>
    </row>
    <row r="2" spans="7:15" ht="32.25" thickBot="1" x14ac:dyDescent="0.3">
      <c r="G2" s="55" t="s">
        <v>10223</v>
      </c>
      <c r="H2" s="56"/>
      <c r="I2" s="57"/>
      <c r="J2" s="58"/>
      <c r="K2" s="58"/>
      <c r="L2" s="58"/>
      <c r="M2" s="58"/>
      <c r="N2" s="58"/>
    </row>
    <row r="5" spans="7:15" ht="45" x14ac:dyDescent="0.25">
      <c r="G5" s="62" t="s">
        <v>10224</v>
      </c>
      <c r="H5" s="62" t="s">
        <v>10225</v>
      </c>
      <c r="I5" s="62" t="s">
        <v>10226</v>
      </c>
      <c r="J5" s="62" t="s">
        <v>10227</v>
      </c>
      <c r="K5" s="62" t="s">
        <v>10228</v>
      </c>
      <c r="L5" s="62" t="s">
        <v>10229</v>
      </c>
    </row>
    <row r="6" spans="7:15" ht="280.5" customHeight="1" x14ac:dyDescent="0.25">
      <c r="G6" s="61" t="s">
        <v>10230</v>
      </c>
      <c r="H6" s="60" t="s">
        <v>10231</v>
      </c>
      <c r="I6" s="60" t="s">
        <v>10232</v>
      </c>
      <c r="J6" s="60" t="s">
        <v>10233</v>
      </c>
      <c r="K6" s="60" t="s">
        <v>10234</v>
      </c>
      <c r="L6" s="60" t="s">
        <v>10235</v>
      </c>
    </row>
    <row r="7" spans="7:15" ht="300" x14ac:dyDescent="0.25">
      <c r="G7" s="61" t="s">
        <v>10236</v>
      </c>
      <c r="H7" s="60" t="s">
        <v>10237</v>
      </c>
      <c r="I7" s="60" t="s">
        <v>10238</v>
      </c>
      <c r="J7" s="60" t="s">
        <v>10239</v>
      </c>
      <c r="K7" s="60" t="s">
        <v>10240</v>
      </c>
      <c r="L7" s="60" t="s">
        <v>10241</v>
      </c>
    </row>
    <row r="8" spans="7:15" ht="375" x14ac:dyDescent="0.25">
      <c r="G8" s="61" t="s">
        <v>10242</v>
      </c>
      <c r="H8" s="60" t="s">
        <v>10243</v>
      </c>
      <c r="I8" s="60" t="s">
        <v>10244</v>
      </c>
      <c r="J8" s="60" t="s">
        <v>10245</v>
      </c>
      <c r="K8" s="60" t="s">
        <v>10246</v>
      </c>
      <c r="L8" s="60" t="s">
        <v>10247</v>
      </c>
    </row>
    <row r="9" spans="7:15" s="53" customFormat="1" x14ac:dyDescent="0.25"/>
    <row r="10" spans="7:15" s="53" customFormat="1" x14ac:dyDescent="0.25"/>
    <row r="11" spans="7:15" s="53" customFormat="1" x14ac:dyDescent="0.25"/>
    <row r="12" spans="7:15" ht="15.75" thickBot="1" x14ac:dyDescent="0.3"/>
    <row r="13" spans="7:15" ht="32.25" thickBot="1" x14ac:dyDescent="0.3">
      <c r="G13" s="54"/>
      <c r="H13" s="55" t="s">
        <v>10248</v>
      </c>
      <c r="I13" s="56"/>
      <c r="J13" s="57"/>
    </row>
    <row r="15" spans="7:15" x14ac:dyDescent="0.25">
      <c r="H15" s="59" t="s">
        <v>10249</v>
      </c>
      <c r="I15" s="59" t="s">
        <v>10250</v>
      </c>
    </row>
    <row r="16" spans="7:15" ht="45" x14ac:dyDescent="0.25">
      <c r="H16" s="60" t="s">
        <v>10251</v>
      </c>
      <c r="I16" s="60" t="s">
        <v>10252</v>
      </c>
    </row>
    <row r="17" spans="8:9" ht="30" x14ac:dyDescent="0.25">
      <c r="H17" s="60" t="s">
        <v>10253</v>
      </c>
      <c r="I17" s="60" t="s">
        <v>10254</v>
      </c>
    </row>
    <row r="18" spans="8:9" ht="30" x14ac:dyDescent="0.25">
      <c r="H18" s="60" t="s">
        <v>10255</v>
      </c>
      <c r="I18" s="60" t="s">
        <v>10256</v>
      </c>
    </row>
    <row r="19" spans="8:9" ht="75" x14ac:dyDescent="0.25">
      <c r="H19" s="60" t="s">
        <v>10257</v>
      </c>
      <c r="I19" s="60" t="s">
        <v>10258</v>
      </c>
    </row>
    <row r="20" spans="8:9" ht="60" x14ac:dyDescent="0.25">
      <c r="H20" s="60" t="s">
        <v>10259</v>
      </c>
      <c r="I20" s="60" t="s">
        <v>10260</v>
      </c>
    </row>
    <row r="21" spans="8:9" ht="45" x14ac:dyDescent="0.25">
      <c r="H21" s="60" t="s">
        <v>10261</v>
      </c>
      <c r="I21" s="60" t="s">
        <v>10262</v>
      </c>
    </row>
    <row r="22" spans="8:9" ht="60" x14ac:dyDescent="0.25">
      <c r="H22" s="60" t="s">
        <v>10263</v>
      </c>
      <c r="I22" s="60" t="s">
        <v>10264</v>
      </c>
    </row>
    <row r="23" spans="8:9" ht="15.75" thickBot="1" x14ac:dyDescent="0.3"/>
    <row r="24" spans="8:9" ht="24" thickBot="1" x14ac:dyDescent="0.4">
      <c r="H24" s="63" t="s">
        <v>10265</v>
      </c>
      <c r="I24" s="64"/>
    </row>
    <row r="26" spans="8:9" x14ac:dyDescent="0.25">
      <c r="H26" s="62" t="s">
        <v>10266</v>
      </c>
      <c r="I26" s="62" t="s">
        <v>10267</v>
      </c>
    </row>
    <row r="27" spans="8:9" ht="30" x14ac:dyDescent="0.25">
      <c r="H27" s="60" t="s">
        <v>10268</v>
      </c>
      <c r="I27" s="60" t="s">
        <v>10269</v>
      </c>
    </row>
    <row r="28" spans="8:9" x14ac:dyDescent="0.25">
      <c r="H28" s="60" t="s">
        <v>10270</v>
      </c>
      <c r="I28" s="60" t="s">
        <v>10271</v>
      </c>
    </row>
    <row r="29" spans="8:9" x14ac:dyDescent="0.25">
      <c r="H29" s="60" t="s">
        <v>10272</v>
      </c>
      <c r="I29" s="60" t="s">
        <v>10273</v>
      </c>
    </row>
    <row r="30" spans="8:9" ht="45" x14ac:dyDescent="0.25">
      <c r="H30" s="60" t="s">
        <v>10274</v>
      </c>
      <c r="I30" s="60" t="s">
        <v>10275</v>
      </c>
    </row>
    <row r="31" spans="8:9" x14ac:dyDescent="0.25">
      <c r="H31" s="60" t="s">
        <v>10276</v>
      </c>
      <c r="I31" s="60" t="s">
        <v>10277</v>
      </c>
    </row>
    <row r="32" spans="8:9" x14ac:dyDescent="0.25">
      <c r="H32" s="60" t="s">
        <v>10278</v>
      </c>
      <c r="I32" s="60" t="s">
        <v>10279</v>
      </c>
    </row>
    <row r="33" spans="8:9" ht="75" x14ac:dyDescent="0.25">
      <c r="H33" s="60" t="s">
        <v>10280</v>
      </c>
      <c r="I33" s="60" t="s">
        <v>10281</v>
      </c>
    </row>
  </sheetData>
  <mergeCells count="3">
    <mergeCell ref="H13:J13"/>
    <mergeCell ref="G2:I2"/>
    <mergeCell ref="H24:I2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AE7195-ECD3-4E38-A3B6-DE178DBC8E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5013</vt:i4>
      </vt:variant>
    </vt:vector>
  </HeadingPairs>
  <TitlesOfParts>
    <vt:vector size="5024" baseType="lpstr">
      <vt:lpstr>KPI</vt:lpstr>
      <vt:lpstr>Bank Loan Analytics Dashboard</vt:lpstr>
      <vt:lpstr>pivot tables</vt:lpstr>
      <vt:lpstr>pivot table 2</vt:lpstr>
      <vt:lpstr>KPI2</vt:lpstr>
      <vt:lpstr>Customer Data Quality &amp; Demogra</vt:lpstr>
      <vt:lpstr>Loans</vt:lpstr>
      <vt:lpstr>pivot table3</vt:lpstr>
      <vt:lpstr>KPI3</vt:lpstr>
      <vt:lpstr>Credit Risk &amp; Data Quality</vt:lpstr>
      <vt:lpstr>Bank Loan Analysis Project Summ</vt:lpstr>
      <vt:lpstr>_21_06_2024</vt:lpstr>
      <vt:lpstr>Ahmedabad</vt:lpstr>
      <vt:lpstr>Approved</vt:lpstr>
      <vt:lpstr>C200001_</vt:lpstr>
      <vt:lpstr>Female</vt:lpstr>
      <vt:lpstr>Gujarat</vt:lpstr>
      <vt:lpstr>L100001_</vt:lpstr>
      <vt:lpstr>L100002_</vt:lpstr>
      <vt:lpstr>L100003_</vt:lpstr>
      <vt:lpstr>L100004_</vt:lpstr>
      <vt:lpstr>L100005_</vt:lpstr>
      <vt:lpstr>L100006_</vt:lpstr>
      <vt:lpstr>L100007_</vt:lpstr>
      <vt:lpstr>L100008_</vt:lpstr>
      <vt:lpstr>L100009_</vt:lpstr>
      <vt:lpstr>L100010_</vt:lpstr>
      <vt:lpstr>L100011_</vt:lpstr>
      <vt:lpstr>L100012_</vt:lpstr>
      <vt:lpstr>L100013_</vt:lpstr>
      <vt:lpstr>L100014_</vt:lpstr>
      <vt:lpstr>L100015_</vt:lpstr>
      <vt:lpstr>L100016_</vt:lpstr>
      <vt:lpstr>L100017_</vt:lpstr>
      <vt:lpstr>L100018_</vt:lpstr>
      <vt:lpstr>L100019_</vt:lpstr>
      <vt:lpstr>L100020_</vt:lpstr>
      <vt:lpstr>L100021_</vt:lpstr>
      <vt:lpstr>L100022_</vt:lpstr>
      <vt:lpstr>L100023_</vt:lpstr>
      <vt:lpstr>L100024_</vt:lpstr>
      <vt:lpstr>L100025_</vt:lpstr>
      <vt:lpstr>L100026_</vt:lpstr>
      <vt:lpstr>L100027_</vt:lpstr>
      <vt:lpstr>L100028_</vt:lpstr>
      <vt:lpstr>L100029_</vt:lpstr>
      <vt:lpstr>L100030_</vt:lpstr>
      <vt:lpstr>L100031_</vt:lpstr>
      <vt:lpstr>L100032_</vt:lpstr>
      <vt:lpstr>L100033_</vt:lpstr>
      <vt:lpstr>L100034_</vt:lpstr>
      <vt:lpstr>L100035_</vt:lpstr>
      <vt:lpstr>L100036_</vt:lpstr>
      <vt:lpstr>L100037_</vt:lpstr>
      <vt:lpstr>L100038_</vt:lpstr>
      <vt:lpstr>L100039_</vt:lpstr>
      <vt:lpstr>L100040_</vt:lpstr>
      <vt:lpstr>L100041_</vt:lpstr>
      <vt:lpstr>L100042_</vt:lpstr>
      <vt:lpstr>L100043_</vt:lpstr>
      <vt:lpstr>L100044_</vt:lpstr>
      <vt:lpstr>L100045_</vt:lpstr>
      <vt:lpstr>L100046_</vt:lpstr>
      <vt:lpstr>L100047_</vt:lpstr>
      <vt:lpstr>L100048_</vt:lpstr>
      <vt:lpstr>L100049_</vt:lpstr>
      <vt:lpstr>L100050_</vt:lpstr>
      <vt:lpstr>L100051_</vt:lpstr>
      <vt:lpstr>L100052_</vt:lpstr>
      <vt:lpstr>L100053_</vt:lpstr>
      <vt:lpstr>L100054_</vt:lpstr>
      <vt:lpstr>L100055_</vt:lpstr>
      <vt:lpstr>L100056_</vt:lpstr>
      <vt:lpstr>L100057_</vt:lpstr>
      <vt:lpstr>L100058_</vt:lpstr>
      <vt:lpstr>L100059_</vt:lpstr>
      <vt:lpstr>L100060_</vt:lpstr>
      <vt:lpstr>L100061_</vt:lpstr>
      <vt:lpstr>L100062_</vt:lpstr>
      <vt:lpstr>L100063_</vt:lpstr>
      <vt:lpstr>L100064_</vt:lpstr>
      <vt:lpstr>L100065_</vt:lpstr>
      <vt:lpstr>L100066_</vt:lpstr>
      <vt:lpstr>L100067_</vt:lpstr>
      <vt:lpstr>L100068_</vt:lpstr>
      <vt:lpstr>L100069_</vt:lpstr>
      <vt:lpstr>L100070_</vt:lpstr>
      <vt:lpstr>L100071_</vt:lpstr>
      <vt:lpstr>L100072_</vt:lpstr>
      <vt:lpstr>L100073_</vt:lpstr>
      <vt:lpstr>L100074_</vt:lpstr>
      <vt:lpstr>L100075_</vt:lpstr>
      <vt:lpstr>L100076_</vt:lpstr>
      <vt:lpstr>L100077_</vt:lpstr>
      <vt:lpstr>L100078_</vt:lpstr>
      <vt:lpstr>L100079_</vt:lpstr>
      <vt:lpstr>L100080_</vt:lpstr>
      <vt:lpstr>L100081_</vt:lpstr>
      <vt:lpstr>L100082_</vt:lpstr>
      <vt:lpstr>L100083_</vt:lpstr>
      <vt:lpstr>L100084_</vt:lpstr>
      <vt:lpstr>L100085_</vt:lpstr>
      <vt:lpstr>L100086_</vt:lpstr>
      <vt:lpstr>L100087_</vt:lpstr>
      <vt:lpstr>L100088_</vt:lpstr>
      <vt:lpstr>L100089_</vt:lpstr>
      <vt:lpstr>L100090_</vt:lpstr>
      <vt:lpstr>L100091_</vt:lpstr>
      <vt:lpstr>L100092_</vt:lpstr>
      <vt:lpstr>L100093_</vt:lpstr>
      <vt:lpstr>L100094_</vt:lpstr>
      <vt:lpstr>L100095_</vt:lpstr>
      <vt:lpstr>L100096_</vt:lpstr>
      <vt:lpstr>L100097_</vt:lpstr>
      <vt:lpstr>L100098_</vt:lpstr>
      <vt:lpstr>L100099_</vt:lpstr>
      <vt:lpstr>L100100_</vt:lpstr>
      <vt:lpstr>L100101_</vt:lpstr>
      <vt:lpstr>L100102_</vt:lpstr>
      <vt:lpstr>L100103_</vt:lpstr>
      <vt:lpstr>L100104_</vt:lpstr>
      <vt:lpstr>L100105_</vt:lpstr>
      <vt:lpstr>L100106_</vt:lpstr>
      <vt:lpstr>L100107_</vt:lpstr>
      <vt:lpstr>L100108_</vt:lpstr>
      <vt:lpstr>L100109_</vt:lpstr>
      <vt:lpstr>L100110_</vt:lpstr>
      <vt:lpstr>L100111_</vt:lpstr>
      <vt:lpstr>L100112_</vt:lpstr>
      <vt:lpstr>L100113_</vt:lpstr>
      <vt:lpstr>L100114_</vt:lpstr>
      <vt:lpstr>L100115_</vt:lpstr>
      <vt:lpstr>L100116_</vt:lpstr>
      <vt:lpstr>L100117_</vt:lpstr>
      <vt:lpstr>L100118_</vt:lpstr>
      <vt:lpstr>L100119_</vt:lpstr>
      <vt:lpstr>L100120_</vt:lpstr>
      <vt:lpstr>L100121_</vt:lpstr>
      <vt:lpstr>L100122_</vt:lpstr>
      <vt:lpstr>L100123_</vt:lpstr>
      <vt:lpstr>L100124_</vt:lpstr>
      <vt:lpstr>L100125_</vt:lpstr>
      <vt:lpstr>L100126_</vt:lpstr>
      <vt:lpstr>L100127_</vt:lpstr>
      <vt:lpstr>L100128_</vt:lpstr>
      <vt:lpstr>L100129_</vt:lpstr>
      <vt:lpstr>L100130_</vt:lpstr>
      <vt:lpstr>L100131_</vt:lpstr>
      <vt:lpstr>L100132_</vt:lpstr>
      <vt:lpstr>L100133_</vt:lpstr>
      <vt:lpstr>L100134_</vt:lpstr>
      <vt:lpstr>L100135_</vt:lpstr>
      <vt:lpstr>L100136_</vt:lpstr>
      <vt:lpstr>L100137_</vt:lpstr>
      <vt:lpstr>L100138_</vt:lpstr>
      <vt:lpstr>L100139_</vt:lpstr>
      <vt:lpstr>L100140_</vt:lpstr>
      <vt:lpstr>L100141_</vt:lpstr>
      <vt:lpstr>L100142_</vt:lpstr>
      <vt:lpstr>L100143_</vt:lpstr>
      <vt:lpstr>L100144_</vt:lpstr>
      <vt:lpstr>L100145_</vt:lpstr>
      <vt:lpstr>L100146_</vt:lpstr>
      <vt:lpstr>L100147_</vt:lpstr>
      <vt:lpstr>L100148_</vt:lpstr>
      <vt:lpstr>L100149_</vt:lpstr>
      <vt:lpstr>L100150_</vt:lpstr>
      <vt:lpstr>L100151_</vt:lpstr>
      <vt:lpstr>L100152_</vt:lpstr>
      <vt:lpstr>L100153_</vt:lpstr>
      <vt:lpstr>L100154_</vt:lpstr>
      <vt:lpstr>L100155_</vt:lpstr>
      <vt:lpstr>L100156_</vt:lpstr>
      <vt:lpstr>L100157_</vt:lpstr>
      <vt:lpstr>L100158_</vt:lpstr>
      <vt:lpstr>L100159_</vt:lpstr>
      <vt:lpstr>L100160_</vt:lpstr>
      <vt:lpstr>L100161_</vt:lpstr>
      <vt:lpstr>L100162_</vt:lpstr>
      <vt:lpstr>L100163_</vt:lpstr>
      <vt:lpstr>L100164_</vt:lpstr>
      <vt:lpstr>L100165_</vt:lpstr>
      <vt:lpstr>L100166_</vt:lpstr>
      <vt:lpstr>L100167_</vt:lpstr>
      <vt:lpstr>L100168_</vt:lpstr>
      <vt:lpstr>L100169_</vt:lpstr>
      <vt:lpstr>L100170_</vt:lpstr>
      <vt:lpstr>L100171_</vt:lpstr>
      <vt:lpstr>L100172_</vt:lpstr>
      <vt:lpstr>L100173_</vt:lpstr>
      <vt:lpstr>L100174_</vt:lpstr>
      <vt:lpstr>L100175_</vt:lpstr>
      <vt:lpstr>L100176_</vt:lpstr>
      <vt:lpstr>L100177_</vt:lpstr>
      <vt:lpstr>L100178_</vt:lpstr>
      <vt:lpstr>L100179_</vt:lpstr>
      <vt:lpstr>L100180_</vt:lpstr>
      <vt:lpstr>L100181_</vt:lpstr>
      <vt:lpstr>L100182_</vt:lpstr>
      <vt:lpstr>L100183_</vt:lpstr>
      <vt:lpstr>L100184_</vt:lpstr>
      <vt:lpstr>L100185_</vt:lpstr>
      <vt:lpstr>L100186_</vt:lpstr>
      <vt:lpstr>L100187_</vt:lpstr>
      <vt:lpstr>L100188_</vt:lpstr>
      <vt:lpstr>L100189_</vt:lpstr>
      <vt:lpstr>L100190_</vt:lpstr>
      <vt:lpstr>L100191_</vt:lpstr>
      <vt:lpstr>L100192_</vt:lpstr>
      <vt:lpstr>L100193_</vt:lpstr>
      <vt:lpstr>L100194_</vt:lpstr>
      <vt:lpstr>L100195_</vt:lpstr>
      <vt:lpstr>L100196_</vt:lpstr>
      <vt:lpstr>L100197_</vt:lpstr>
      <vt:lpstr>L100198_</vt:lpstr>
      <vt:lpstr>L100199_</vt:lpstr>
      <vt:lpstr>L100200_</vt:lpstr>
      <vt:lpstr>L100201_</vt:lpstr>
      <vt:lpstr>L100202_</vt:lpstr>
      <vt:lpstr>L100203_</vt:lpstr>
      <vt:lpstr>L100204_</vt:lpstr>
      <vt:lpstr>L100205_</vt:lpstr>
      <vt:lpstr>L100206_</vt:lpstr>
      <vt:lpstr>L100207_</vt:lpstr>
      <vt:lpstr>L100208_</vt:lpstr>
      <vt:lpstr>L100209_</vt:lpstr>
      <vt:lpstr>L100210_</vt:lpstr>
      <vt:lpstr>L100211_</vt:lpstr>
      <vt:lpstr>L100212_</vt:lpstr>
      <vt:lpstr>L100213_</vt:lpstr>
      <vt:lpstr>L100214_</vt:lpstr>
      <vt:lpstr>L100215_</vt:lpstr>
      <vt:lpstr>L100216_</vt:lpstr>
      <vt:lpstr>L100217_</vt:lpstr>
      <vt:lpstr>L100218_</vt:lpstr>
      <vt:lpstr>L100219_</vt:lpstr>
      <vt:lpstr>L100220_</vt:lpstr>
      <vt:lpstr>L100221_</vt:lpstr>
      <vt:lpstr>L100222_</vt:lpstr>
      <vt:lpstr>L100223_</vt:lpstr>
      <vt:lpstr>L100224_</vt:lpstr>
      <vt:lpstr>L100225_</vt:lpstr>
      <vt:lpstr>L100226_</vt:lpstr>
      <vt:lpstr>L100227_</vt:lpstr>
      <vt:lpstr>L100228_</vt:lpstr>
      <vt:lpstr>L100229_</vt:lpstr>
      <vt:lpstr>L100230_</vt:lpstr>
      <vt:lpstr>L100231_</vt:lpstr>
      <vt:lpstr>L100232_</vt:lpstr>
      <vt:lpstr>L100233_</vt:lpstr>
      <vt:lpstr>L100234_</vt:lpstr>
      <vt:lpstr>L100235_</vt:lpstr>
      <vt:lpstr>L100236_</vt:lpstr>
      <vt:lpstr>L100237_</vt:lpstr>
      <vt:lpstr>L100238_</vt:lpstr>
      <vt:lpstr>L100239_</vt:lpstr>
      <vt:lpstr>L100240_</vt:lpstr>
      <vt:lpstr>L100241_</vt:lpstr>
      <vt:lpstr>L100242_</vt:lpstr>
      <vt:lpstr>L100243_</vt:lpstr>
      <vt:lpstr>L100244_</vt:lpstr>
      <vt:lpstr>L100245_</vt:lpstr>
      <vt:lpstr>L100246_</vt:lpstr>
      <vt:lpstr>L100247_</vt:lpstr>
      <vt:lpstr>L100248_</vt:lpstr>
      <vt:lpstr>L100249_</vt:lpstr>
      <vt:lpstr>L100250_</vt:lpstr>
      <vt:lpstr>L100251_</vt:lpstr>
      <vt:lpstr>L100252_</vt:lpstr>
      <vt:lpstr>L100253_</vt:lpstr>
      <vt:lpstr>L100254_</vt:lpstr>
      <vt:lpstr>L100255_</vt:lpstr>
      <vt:lpstr>L100256_</vt:lpstr>
      <vt:lpstr>L100257_</vt:lpstr>
      <vt:lpstr>L100258_</vt:lpstr>
      <vt:lpstr>L100259_</vt:lpstr>
      <vt:lpstr>L100260_</vt:lpstr>
      <vt:lpstr>L100261_</vt:lpstr>
      <vt:lpstr>L100262_</vt:lpstr>
      <vt:lpstr>L100263_</vt:lpstr>
      <vt:lpstr>L100264_</vt:lpstr>
      <vt:lpstr>L100265_</vt:lpstr>
      <vt:lpstr>L100266_</vt:lpstr>
      <vt:lpstr>L100267_</vt:lpstr>
      <vt:lpstr>L100268_</vt:lpstr>
      <vt:lpstr>L100269_</vt:lpstr>
      <vt:lpstr>L100270_</vt:lpstr>
      <vt:lpstr>L100271_</vt:lpstr>
      <vt:lpstr>L100272_</vt:lpstr>
      <vt:lpstr>L100273_</vt:lpstr>
      <vt:lpstr>L100274_</vt:lpstr>
      <vt:lpstr>L100275_</vt:lpstr>
      <vt:lpstr>L100276_</vt:lpstr>
      <vt:lpstr>L100277_</vt:lpstr>
      <vt:lpstr>L100278_</vt:lpstr>
      <vt:lpstr>L100279_</vt:lpstr>
      <vt:lpstr>L100280_</vt:lpstr>
      <vt:lpstr>L100281_</vt:lpstr>
      <vt:lpstr>L100282_</vt:lpstr>
      <vt:lpstr>L100283_</vt:lpstr>
      <vt:lpstr>L100284_</vt:lpstr>
      <vt:lpstr>L100285_</vt:lpstr>
      <vt:lpstr>L100286_</vt:lpstr>
      <vt:lpstr>L100287_</vt:lpstr>
      <vt:lpstr>L100288_</vt:lpstr>
      <vt:lpstr>L100289_</vt:lpstr>
      <vt:lpstr>L100290_</vt:lpstr>
      <vt:lpstr>L100291_</vt:lpstr>
      <vt:lpstr>L100292_</vt:lpstr>
      <vt:lpstr>L100293_</vt:lpstr>
      <vt:lpstr>L100294_</vt:lpstr>
      <vt:lpstr>L100295_</vt:lpstr>
      <vt:lpstr>L100296_</vt:lpstr>
      <vt:lpstr>L100297_</vt:lpstr>
      <vt:lpstr>L100298_</vt:lpstr>
      <vt:lpstr>L100299_</vt:lpstr>
      <vt:lpstr>L100300_</vt:lpstr>
      <vt:lpstr>L100301_</vt:lpstr>
      <vt:lpstr>L100302_</vt:lpstr>
      <vt:lpstr>L100303_</vt:lpstr>
      <vt:lpstr>L100304_</vt:lpstr>
      <vt:lpstr>L100305_</vt:lpstr>
      <vt:lpstr>L100306_</vt:lpstr>
      <vt:lpstr>L100307_</vt:lpstr>
      <vt:lpstr>L100308_</vt:lpstr>
      <vt:lpstr>L100309_</vt:lpstr>
      <vt:lpstr>L100310_</vt:lpstr>
      <vt:lpstr>L100311_</vt:lpstr>
      <vt:lpstr>L100312_</vt:lpstr>
      <vt:lpstr>L100313_</vt:lpstr>
      <vt:lpstr>L100314_</vt:lpstr>
      <vt:lpstr>L100315_</vt:lpstr>
      <vt:lpstr>L100316_</vt:lpstr>
      <vt:lpstr>L100317_</vt:lpstr>
      <vt:lpstr>L100318_</vt:lpstr>
      <vt:lpstr>L100319_</vt:lpstr>
      <vt:lpstr>L100320_</vt:lpstr>
      <vt:lpstr>L100321_</vt:lpstr>
      <vt:lpstr>L100322_</vt:lpstr>
      <vt:lpstr>L100323_</vt:lpstr>
      <vt:lpstr>L100324_</vt:lpstr>
      <vt:lpstr>L100325_</vt:lpstr>
      <vt:lpstr>L100326_</vt:lpstr>
      <vt:lpstr>L100327_</vt:lpstr>
      <vt:lpstr>L100328_</vt:lpstr>
      <vt:lpstr>L100329_</vt:lpstr>
      <vt:lpstr>L100330_</vt:lpstr>
      <vt:lpstr>L100331_</vt:lpstr>
      <vt:lpstr>L100332_</vt:lpstr>
      <vt:lpstr>L100333_</vt:lpstr>
      <vt:lpstr>L100334_</vt:lpstr>
      <vt:lpstr>L100335_</vt:lpstr>
      <vt:lpstr>L100336_</vt:lpstr>
      <vt:lpstr>L100337_</vt:lpstr>
      <vt:lpstr>L100338_</vt:lpstr>
      <vt:lpstr>L100339_</vt:lpstr>
      <vt:lpstr>L100340_</vt:lpstr>
      <vt:lpstr>L100341_</vt:lpstr>
      <vt:lpstr>L100342_</vt:lpstr>
      <vt:lpstr>L100343_</vt:lpstr>
      <vt:lpstr>L100344_</vt:lpstr>
      <vt:lpstr>L100345_</vt:lpstr>
      <vt:lpstr>L100346_</vt:lpstr>
      <vt:lpstr>L100347_</vt:lpstr>
      <vt:lpstr>L100348_</vt:lpstr>
      <vt:lpstr>L100349_</vt:lpstr>
      <vt:lpstr>L100350_</vt:lpstr>
      <vt:lpstr>L100351_</vt:lpstr>
      <vt:lpstr>L100352_</vt:lpstr>
      <vt:lpstr>L100353_</vt:lpstr>
      <vt:lpstr>L100354_</vt:lpstr>
      <vt:lpstr>L100355_</vt:lpstr>
      <vt:lpstr>L100356_</vt:lpstr>
      <vt:lpstr>L100357_</vt:lpstr>
      <vt:lpstr>L100358_</vt:lpstr>
      <vt:lpstr>L100359_</vt:lpstr>
      <vt:lpstr>L100360_</vt:lpstr>
      <vt:lpstr>L100361_</vt:lpstr>
      <vt:lpstr>L100362_</vt:lpstr>
      <vt:lpstr>L100363_</vt:lpstr>
      <vt:lpstr>L100364_</vt:lpstr>
      <vt:lpstr>L100365_</vt:lpstr>
      <vt:lpstr>L100366_</vt:lpstr>
      <vt:lpstr>L100367_</vt:lpstr>
      <vt:lpstr>L100368_</vt:lpstr>
      <vt:lpstr>L100369_</vt:lpstr>
      <vt:lpstr>L100370_</vt:lpstr>
      <vt:lpstr>L100371_</vt:lpstr>
      <vt:lpstr>L100372_</vt:lpstr>
      <vt:lpstr>L100373_</vt:lpstr>
      <vt:lpstr>L100374_</vt:lpstr>
      <vt:lpstr>L100375_</vt:lpstr>
      <vt:lpstr>L100376_</vt:lpstr>
      <vt:lpstr>L100377_</vt:lpstr>
      <vt:lpstr>L100378_</vt:lpstr>
      <vt:lpstr>L100379_</vt:lpstr>
      <vt:lpstr>L100380_</vt:lpstr>
      <vt:lpstr>L100381_</vt:lpstr>
      <vt:lpstr>L100382_</vt:lpstr>
      <vt:lpstr>L100383_</vt:lpstr>
      <vt:lpstr>L100384_</vt:lpstr>
      <vt:lpstr>L100385_</vt:lpstr>
      <vt:lpstr>L100386_</vt:lpstr>
      <vt:lpstr>L100387_</vt:lpstr>
      <vt:lpstr>L100388_</vt:lpstr>
      <vt:lpstr>L100389_</vt:lpstr>
      <vt:lpstr>L100390_</vt:lpstr>
      <vt:lpstr>L100391_</vt:lpstr>
      <vt:lpstr>L100392_</vt:lpstr>
      <vt:lpstr>L100393_</vt:lpstr>
      <vt:lpstr>L100394_</vt:lpstr>
      <vt:lpstr>L100395_</vt:lpstr>
      <vt:lpstr>L100396_</vt:lpstr>
      <vt:lpstr>L100397_</vt:lpstr>
      <vt:lpstr>L100398_</vt:lpstr>
      <vt:lpstr>L100399_</vt:lpstr>
      <vt:lpstr>L100400_</vt:lpstr>
      <vt:lpstr>L100401_</vt:lpstr>
      <vt:lpstr>L100402_</vt:lpstr>
      <vt:lpstr>L100403_</vt:lpstr>
      <vt:lpstr>L100404_</vt:lpstr>
      <vt:lpstr>L100405_</vt:lpstr>
      <vt:lpstr>L100406_</vt:lpstr>
      <vt:lpstr>L100407_</vt:lpstr>
      <vt:lpstr>L100408_</vt:lpstr>
      <vt:lpstr>L100409_</vt:lpstr>
      <vt:lpstr>L100410_</vt:lpstr>
      <vt:lpstr>L100411_</vt:lpstr>
      <vt:lpstr>L100412_</vt:lpstr>
      <vt:lpstr>L100413_</vt:lpstr>
      <vt:lpstr>L100414_</vt:lpstr>
      <vt:lpstr>L100415_</vt:lpstr>
      <vt:lpstr>L100416_</vt:lpstr>
      <vt:lpstr>L100417_</vt:lpstr>
      <vt:lpstr>L100418_</vt:lpstr>
      <vt:lpstr>L100419_</vt:lpstr>
      <vt:lpstr>L100420_</vt:lpstr>
      <vt:lpstr>L100421_</vt:lpstr>
      <vt:lpstr>L100422_</vt:lpstr>
      <vt:lpstr>L100423_</vt:lpstr>
      <vt:lpstr>L100424_</vt:lpstr>
      <vt:lpstr>L100425_</vt:lpstr>
      <vt:lpstr>L100426_</vt:lpstr>
      <vt:lpstr>L100427_</vt:lpstr>
      <vt:lpstr>L100428_</vt:lpstr>
      <vt:lpstr>L100429_</vt:lpstr>
      <vt:lpstr>L100430_</vt:lpstr>
      <vt:lpstr>L100431_</vt:lpstr>
      <vt:lpstr>L100432_</vt:lpstr>
      <vt:lpstr>L100433_</vt:lpstr>
      <vt:lpstr>L100434_</vt:lpstr>
      <vt:lpstr>L100435_</vt:lpstr>
      <vt:lpstr>L100436_</vt:lpstr>
      <vt:lpstr>L100437_</vt:lpstr>
      <vt:lpstr>L100438_</vt:lpstr>
      <vt:lpstr>L100439_</vt:lpstr>
      <vt:lpstr>L100440_</vt:lpstr>
      <vt:lpstr>L100441_</vt:lpstr>
      <vt:lpstr>L100442_</vt:lpstr>
      <vt:lpstr>L100443_</vt:lpstr>
      <vt:lpstr>L100444_</vt:lpstr>
      <vt:lpstr>L100445_</vt:lpstr>
      <vt:lpstr>L100446_</vt:lpstr>
      <vt:lpstr>L100447_</vt:lpstr>
      <vt:lpstr>L100448_</vt:lpstr>
      <vt:lpstr>L100449_</vt:lpstr>
      <vt:lpstr>L100450_</vt:lpstr>
      <vt:lpstr>L100451_</vt:lpstr>
      <vt:lpstr>L100452_</vt:lpstr>
      <vt:lpstr>L100453_</vt:lpstr>
      <vt:lpstr>L100454_</vt:lpstr>
      <vt:lpstr>L100455_</vt:lpstr>
      <vt:lpstr>L100456_</vt:lpstr>
      <vt:lpstr>L100457_</vt:lpstr>
      <vt:lpstr>L100458_</vt:lpstr>
      <vt:lpstr>L100459_</vt:lpstr>
      <vt:lpstr>L100460_</vt:lpstr>
      <vt:lpstr>L100461_</vt:lpstr>
      <vt:lpstr>L100462_</vt:lpstr>
      <vt:lpstr>L100463_</vt:lpstr>
      <vt:lpstr>L100464_</vt:lpstr>
      <vt:lpstr>L100465_</vt:lpstr>
      <vt:lpstr>L100466_</vt:lpstr>
      <vt:lpstr>L100467_</vt:lpstr>
      <vt:lpstr>L100468_</vt:lpstr>
      <vt:lpstr>L100469_</vt:lpstr>
      <vt:lpstr>L100470_</vt:lpstr>
      <vt:lpstr>L100471_</vt:lpstr>
      <vt:lpstr>L100472_</vt:lpstr>
      <vt:lpstr>L100473_</vt:lpstr>
      <vt:lpstr>L100474_</vt:lpstr>
      <vt:lpstr>L100475_</vt:lpstr>
      <vt:lpstr>L100476_</vt:lpstr>
      <vt:lpstr>L100477_</vt:lpstr>
      <vt:lpstr>L100478_</vt:lpstr>
      <vt:lpstr>L100479_</vt:lpstr>
      <vt:lpstr>L100480_</vt:lpstr>
      <vt:lpstr>L100481_</vt:lpstr>
      <vt:lpstr>L100482_</vt:lpstr>
      <vt:lpstr>L100483_</vt:lpstr>
      <vt:lpstr>L100484_</vt:lpstr>
      <vt:lpstr>L100485_</vt:lpstr>
      <vt:lpstr>L100486_</vt:lpstr>
      <vt:lpstr>L100487_</vt:lpstr>
      <vt:lpstr>L100488_</vt:lpstr>
      <vt:lpstr>L100489_</vt:lpstr>
      <vt:lpstr>L100490_</vt:lpstr>
      <vt:lpstr>L100491_</vt:lpstr>
      <vt:lpstr>L100492_</vt:lpstr>
      <vt:lpstr>L100493_</vt:lpstr>
      <vt:lpstr>L100494_</vt:lpstr>
      <vt:lpstr>L100495_</vt:lpstr>
      <vt:lpstr>L100496_</vt:lpstr>
      <vt:lpstr>L100497_</vt:lpstr>
      <vt:lpstr>L100498_</vt:lpstr>
      <vt:lpstr>L100499_</vt:lpstr>
      <vt:lpstr>L100500_</vt:lpstr>
      <vt:lpstr>L100501_</vt:lpstr>
      <vt:lpstr>L100502_</vt:lpstr>
      <vt:lpstr>L100503_</vt:lpstr>
      <vt:lpstr>L100504_</vt:lpstr>
      <vt:lpstr>L100505_</vt:lpstr>
      <vt:lpstr>L100506_</vt:lpstr>
      <vt:lpstr>L100507_</vt:lpstr>
      <vt:lpstr>L100508_</vt:lpstr>
      <vt:lpstr>L100509_</vt:lpstr>
      <vt:lpstr>L100510_</vt:lpstr>
      <vt:lpstr>L100511_</vt:lpstr>
      <vt:lpstr>L100512_</vt:lpstr>
      <vt:lpstr>L100513_</vt:lpstr>
      <vt:lpstr>L100514_</vt:lpstr>
      <vt:lpstr>L100515_</vt:lpstr>
      <vt:lpstr>L100516_</vt:lpstr>
      <vt:lpstr>L100517_</vt:lpstr>
      <vt:lpstr>L100518_</vt:lpstr>
      <vt:lpstr>L100519_</vt:lpstr>
      <vt:lpstr>L100520_</vt:lpstr>
      <vt:lpstr>L100521_</vt:lpstr>
      <vt:lpstr>L100522_</vt:lpstr>
      <vt:lpstr>L100523_</vt:lpstr>
      <vt:lpstr>L100524_</vt:lpstr>
      <vt:lpstr>L100525_</vt:lpstr>
      <vt:lpstr>L100526_</vt:lpstr>
      <vt:lpstr>L100527_</vt:lpstr>
      <vt:lpstr>L100528_</vt:lpstr>
      <vt:lpstr>L100529_</vt:lpstr>
      <vt:lpstr>L100530_</vt:lpstr>
      <vt:lpstr>L100531_</vt:lpstr>
      <vt:lpstr>L100532_</vt:lpstr>
      <vt:lpstr>L100533_</vt:lpstr>
      <vt:lpstr>L100534_</vt:lpstr>
      <vt:lpstr>L100535_</vt:lpstr>
      <vt:lpstr>L100536_</vt:lpstr>
      <vt:lpstr>L100537_</vt:lpstr>
      <vt:lpstr>L100538_</vt:lpstr>
      <vt:lpstr>L100539_</vt:lpstr>
      <vt:lpstr>L100540_</vt:lpstr>
      <vt:lpstr>L100541_</vt:lpstr>
      <vt:lpstr>L100542_</vt:lpstr>
      <vt:lpstr>L100543_</vt:lpstr>
      <vt:lpstr>L100544_</vt:lpstr>
      <vt:lpstr>L100545_</vt:lpstr>
      <vt:lpstr>L100546_</vt:lpstr>
      <vt:lpstr>L100547_</vt:lpstr>
      <vt:lpstr>L100548_</vt:lpstr>
      <vt:lpstr>L100549_</vt:lpstr>
      <vt:lpstr>L100550_</vt:lpstr>
      <vt:lpstr>L100551_</vt:lpstr>
      <vt:lpstr>L100552_</vt:lpstr>
      <vt:lpstr>L100553_</vt:lpstr>
      <vt:lpstr>L100554_</vt:lpstr>
      <vt:lpstr>L100555_</vt:lpstr>
      <vt:lpstr>L100556_</vt:lpstr>
      <vt:lpstr>L100557_</vt:lpstr>
      <vt:lpstr>L100558_</vt:lpstr>
      <vt:lpstr>L100559_</vt:lpstr>
      <vt:lpstr>L100560_</vt:lpstr>
      <vt:lpstr>L100561_</vt:lpstr>
      <vt:lpstr>L100562_</vt:lpstr>
      <vt:lpstr>L100563_</vt:lpstr>
      <vt:lpstr>L100564_</vt:lpstr>
      <vt:lpstr>L100565_</vt:lpstr>
      <vt:lpstr>L100566_</vt:lpstr>
      <vt:lpstr>L100567_</vt:lpstr>
      <vt:lpstr>L100568_</vt:lpstr>
      <vt:lpstr>L100569_</vt:lpstr>
      <vt:lpstr>L100570_</vt:lpstr>
      <vt:lpstr>L100571_</vt:lpstr>
      <vt:lpstr>L100572_</vt:lpstr>
      <vt:lpstr>L100573_</vt:lpstr>
      <vt:lpstr>L100574_</vt:lpstr>
      <vt:lpstr>L100575_</vt:lpstr>
      <vt:lpstr>L100576_</vt:lpstr>
      <vt:lpstr>L100577_</vt:lpstr>
      <vt:lpstr>L100578_</vt:lpstr>
      <vt:lpstr>L100579_</vt:lpstr>
      <vt:lpstr>L100580_</vt:lpstr>
      <vt:lpstr>L100581_</vt:lpstr>
      <vt:lpstr>L100582_</vt:lpstr>
      <vt:lpstr>L100583_</vt:lpstr>
      <vt:lpstr>L100584_</vt:lpstr>
      <vt:lpstr>L100585_</vt:lpstr>
      <vt:lpstr>L100586_</vt:lpstr>
      <vt:lpstr>L100587_</vt:lpstr>
      <vt:lpstr>L100588_</vt:lpstr>
      <vt:lpstr>L100589_</vt:lpstr>
      <vt:lpstr>L100590_</vt:lpstr>
      <vt:lpstr>L100591_</vt:lpstr>
      <vt:lpstr>L100592_</vt:lpstr>
      <vt:lpstr>L100593_</vt:lpstr>
      <vt:lpstr>L100594_</vt:lpstr>
      <vt:lpstr>L100595_</vt:lpstr>
      <vt:lpstr>L100596_</vt:lpstr>
      <vt:lpstr>L100597_</vt:lpstr>
      <vt:lpstr>L100598_</vt:lpstr>
      <vt:lpstr>L100599_</vt:lpstr>
      <vt:lpstr>L100600_</vt:lpstr>
      <vt:lpstr>L100601_</vt:lpstr>
      <vt:lpstr>L100602_</vt:lpstr>
      <vt:lpstr>L100603_</vt:lpstr>
      <vt:lpstr>L100604_</vt:lpstr>
      <vt:lpstr>L100605_</vt:lpstr>
      <vt:lpstr>L100606_</vt:lpstr>
      <vt:lpstr>L100607_</vt:lpstr>
      <vt:lpstr>L100608_</vt:lpstr>
      <vt:lpstr>L100609_</vt:lpstr>
      <vt:lpstr>L100610_</vt:lpstr>
      <vt:lpstr>L100611_</vt:lpstr>
      <vt:lpstr>L100612_</vt:lpstr>
      <vt:lpstr>L100613_</vt:lpstr>
      <vt:lpstr>L100614_</vt:lpstr>
      <vt:lpstr>L100615_</vt:lpstr>
      <vt:lpstr>L100616_</vt:lpstr>
      <vt:lpstr>L100617_</vt:lpstr>
      <vt:lpstr>L100618_</vt:lpstr>
      <vt:lpstr>L100619_</vt:lpstr>
      <vt:lpstr>L100620_</vt:lpstr>
      <vt:lpstr>L100621_</vt:lpstr>
      <vt:lpstr>L100622_</vt:lpstr>
      <vt:lpstr>L100623_</vt:lpstr>
      <vt:lpstr>L100624_</vt:lpstr>
      <vt:lpstr>L100625_</vt:lpstr>
      <vt:lpstr>L100626_</vt:lpstr>
      <vt:lpstr>L100627_</vt:lpstr>
      <vt:lpstr>L100628_</vt:lpstr>
      <vt:lpstr>L100629_</vt:lpstr>
      <vt:lpstr>L100630_</vt:lpstr>
      <vt:lpstr>L100631_</vt:lpstr>
      <vt:lpstr>L100632_</vt:lpstr>
      <vt:lpstr>L100633_</vt:lpstr>
      <vt:lpstr>L100634_</vt:lpstr>
      <vt:lpstr>L100635_</vt:lpstr>
      <vt:lpstr>L100636_</vt:lpstr>
      <vt:lpstr>L100637_</vt:lpstr>
      <vt:lpstr>L100638_</vt:lpstr>
      <vt:lpstr>L100639_</vt:lpstr>
      <vt:lpstr>L100640_</vt:lpstr>
      <vt:lpstr>L100641_</vt:lpstr>
      <vt:lpstr>L100642_</vt:lpstr>
      <vt:lpstr>L100643_</vt:lpstr>
      <vt:lpstr>L100644_</vt:lpstr>
      <vt:lpstr>L100645_</vt:lpstr>
      <vt:lpstr>L100646_</vt:lpstr>
      <vt:lpstr>L100647_</vt:lpstr>
      <vt:lpstr>L100648_</vt:lpstr>
      <vt:lpstr>L100649_</vt:lpstr>
      <vt:lpstr>L100650_</vt:lpstr>
      <vt:lpstr>L100651_</vt:lpstr>
      <vt:lpstr>L100652_</vt:lpstr>
      <vt:lpstr>L100653_</vt:lpstr>
      <vt:lpstr>L100654_</vt:lpstr>
      <vt:lpstr>L100655_</vt:lpstr>
      <vt:lpstr>L100656_</vt:lpstr>
      <vt:lpstr>L100657_</vt:lpstr>
      <vt:lpstr>L100658_</vt:lpstr>
      <vt:lpstr>L100659_</vt:lpstr>
      <vt:lpstr>L100660_</vt:lpstr>
      <vt:lpstr>L100661_</vt:lpstr>
      <vt:lpstr>L100662_</vt:lpstr>
      <vt:lpstr>L100663_</vt:lpstr>
      <vt:lpstr>L100664_</vt:lpstr>
      <vt:lpstr>L100665_</vt:lpstr>
      <vt:lpstr>L100666_</vt:lpstr>
      <vt:lpstr>L100667_</vt:lpstr>
      <vt:lpstr>L100668_</vt:lpstr>
      <vt:lpstr>L100669_</vt:lpstr>
      <vt:lpstr>L100670_</vt:lpstr>
      <vt:lpstr>L100671_</vt:lpstr>
      <vt:lpstr>L100672_</vt:lpstr>
      <vt:lpstr>L100673_</vt:lpstr>
      <vt:lpstr>L100674_</vt:lpstr>
      <vt:lpstr>L100675_</vt:lpstr>
      <vt:lpstr>L100676_</vt:lpstr>
      <vt:lpstr>L100677_</vt:lpstr>
      <vt:lpstr>L100678_</vt:lpstr>
      <vt:lpstr>L100679_</vt:lpstr>
      <vt:lpstr>L100680_</vt:lpstr>
      <vt:lpstr>L100681_</vt:lpstr>
      <vt:lpstr>L100682_</vt:lpstr>
      <vt:lpstr>L100683_</vt:lpstr>
      <vt:lpstr>L100684_</vt:lpstr>
      <vt:lpstr>L100685_</vt:lpstr>
      <vt:lpstr>L100686_</vt:lpstr>
      <vt:lpstr>L100687_</vt:lpstr>
      <vt:lpstr>L100688_</vt:lpstr>
      <vt:lpstr>L100689_</vt:lpstr>
      <vt:lpstr>L100690_</vt:lpstr>
      <vt:lpstr>L100691_</vt:lpstr>
      <vt:lpstr>L100692_</vt:lpstr>
      <vt:lpstr>L100693_</vt:lpstr>
      <vt:lpstr>L100694_</vt:lpstr>
      <vt:lpstr>L100695_</vt:lpstr>
      <vt:lpstr>L100696_</vt:lpstr>
      <vt:lpstr>L100697_</vt:lpstr>
      <vt:lpstr>L100698_</vt:lpstr>
      <vt:lpstr>L100699_</vt:lpstr>
      <vt:lpstr>L100700_</vt:lpstr>
      <vt:lpstr>L100701_</vt:lpstr>
      <vt:lpstr>L100702_</vt:lpstr>
      <vt:lpstr>L100703_</vt:lpstr>
      <vt:lpstr>L100704_</vt:lpstr>
      <vt:lpstr>L100705_</vt:lpstr>
      <vt:lpstr>L100706_</vt:lpstr>
      <vt:lpstr>L100707_</vt:lpstr>
      <vt:lpstr>L100708_</vt:lpstr>
      <vt:lpstr>L100709_</vt:lpstr>
      <vt:lpstr>L100710_</vt:lpstr>
      <vt:lpstr>L100711_</vt:lpstr>
      <vt:lpstr>L100712_</vt:lpstr>
      <vt:lpstr>L100713_</vt:lpstr>
      <vt:lpstr>L100714_</vt:lpstr>
      <vt:lpstr>L100715_</vt:lpstr>
      <vt:lpstr>L100716_</vt:lpstr>
      <vt:lpstr>L100717_</vt:lpstr>
      <vt:lpstr>L100718_</vt:lpstr>
      <vt:lpstr>L100719_</vt:lpstr>
      <vt:lpstr>L100720_</vt:lpstr>
      <vt:lpstr>L100721_</vt:lpstr>
      <vt:lpstr>L100722_</vt:lpstr>
      <vt:lpstr>L100723_</vt:lpstr>
      <vt:lpstr>L100724_</vt:lpstr>
      <vt:lpstr>L100725_</vt:lpstr>
      <vt:lpstr>L100726_</vt:lpstr>
      <vt:lpstr>L100727_</vt:lpstr>
      <vt:lpstr>L100728_</vt:lpstr>
      <vt:lpstr>L100729_</vt:lpstr>
      <vt:lpstr>L100730_</vt:lpstr>
      <vt:lpstr>L100731_</vt:lpstr>
      <vt:lpstr>L100732_</vt:lpstr>
      <vt:lpstr>L100733_</vt:lpstr>
      <vt:lpstr>L100734_</vt:lpstr>
      <vt:lpstr>L100735_</vt:lpstr>
      <vt:lpstr>L100736_</vt:lpstr>
      <vt:lpstr>L100737_</vt:lpstr>
      <vt:lpstr>L100738_</vt:lpstr>
      <vt:lpstr>L100739_</vt:lpstr>
      <vt:lpstr>L100740_</vt:lpstr>
      <vt:lpstr>L100741_</vt:lpstr>
      <vt:lpstr>L100742_</vt:lpstr>
      <vt:lpstr>L100743_</vt:lpstr>
      <vt:lpstr>L100744_</vt:lpstr>
      <vt:lpstr>L100745_</vt:lpstr>
      <vt:lpstr>L100746_</vt:lpstr>
      <vt:lpstr>L100747_</vt:lpstr>
      <vt:lpstr>L100748_</vt:lpstr>
      <vt:lpstr>L100749_</vt:lpstr>
      <vt:lpstr>L100750_</vt:lpstr>
      <vt:lpstr>L100751_</vt:lpstr>
      <vt:lpstr>L100752_</vt:lpstr>
      <vt:lpstr>L100753_</vt:lpstr>
      <vt:lpstr>L100754_</vt:lpstr>
      <vt:lpstr>L100755_</vt:lpstr>
      <vt:lpstr>L100756_</vt:lpstr>
      <vt:lpstr>L100757_</vt:lpstr>
      <vt:lpstr>L100758_</vt:lpstr>
      <vt:lpstr>L100759_</vt:lpstr>
      <vt:lpstr>L100760_</vt:lpstr>
      <vt:lpstr>L100761_</vt:lpstr>
      <vt:lpstr>L100762_</vt:lpstr>
      <vt:lpstr>L100763_</vt:lpstr>
      <vt:lpstr>L100764_</vt:lpstr>
      <vt:lpstr>L100765_</vt:lpstr>
      <vt:lpstr>L100766_</vt:lpstr>
      <vt:lpstr>L100767_</vt:lpstr>
      <vt:lpstr>L100768_</vt:lpstr>
      <vt:lpstr>L100769_</vt:lpstr>
      <vt:lpstr>L100770_</vt:lpstr>
      <vt:lpstr>L100771_</vt:lpstr>
      <vt:lpstr>L100772_</vt:lpstr>
      <vt:lpstr>L100773_</vt:lpstr>
      <vt:lpstr>L100774_</vt:lpstr>
      <vt:lpstr>L100775_</vt:lpstr>
      <vt:lpstr>L100776_</vt:lpstr>
      <vt:lpstr>L100777_</vt:lpstr>
      <vt:lpstr>L100778_</vt:lpstr>
      <vt:lpstr>L100779_</vt:lpstr>
      <vt:lpstr>L100780_</vt:lpstr>
      <vt:lpstr>L100781_</vt:lpstr>
      <vt:lpstr>L100782_</vt:lpstr>
      <vt:lpstr>L100783_</vt:lpstr>
      <vt:lpstr>L100784_</vt:lpstr>
      <vt:lpstr>L100785_</vt:lpstr>
      <vt:lpstr>L100786_</vt:lpstr>
      <vt:lpstr>L100787_</vt:lpstr>
      <vt:lpstr>L100788_</vt:lpstr>
      <vt:lpstr>L100789_</vt:lpstr>
      <vt:lpstr>L100790_</vt:lpstr>
      <vt:lpstr>L100791_</vt:lpstr>
      <vt:lpstr>L100792_</vt:lpstr>
      <vt:lpstr>L100793_</vt:lpstr>
      <vt:lpstr>L100794_</vt:lpstr>
      <vt:lpstr>L100795_</vt:lpstr>
      <vt:lpstr>L100796_</vt:lpstr>
      <vt:lpstr>L100797_</vt:lpstr>
      <vt:lpstr>L100798_</vt:lpstr>
      <vt:lpstr>L100799_</vt:lpstr>
      <vt:lpstr>L100800_</vt:lpstr>
      <vt:lpstr>L100801_</vt:lpstr>
      <vt:lpstr>L100802_</vt:lpstr>
      <vt:lpstr>L100803_</vt:lpstr>
      <vt:lpstr>L100804_</vt:lpstr>
      <vt:lpstr>L100805_</vt:lpstr>
      <vt:lpstr>L100806_</vt:lpstr>
      <vt:lpstr>L100807_</vt:lpstr>
      <vt:lpstr>L100808_</vt:lpstr>
      <vt:lpstr>L100809_</vt:lpstr>
      <vt:lpstr>L100810_</vt:lpstr>
      <vt:lpstr>L100811_</vt:lpstr>
      <vt:lpstr>L100812_</vt:lpstr>
      <vt:lpstr>L100813_</vt:lpstr>
      <vt:lpstr>L100814_</vt:lpstr>
      <vt:lpstr>L100815_</vt:lpstr>
      <vt:lpstr>L100816_</vt:lpstr>
      <vt:lpstr>L100817_</vt:lpstr>
      <vt:lpstr>L100818_</vt:lpstr>
      <vt:lpstr>L100819_</vt:lpstr>
      <vt:lpstr>L100820_</vt:lpstr>
      <vt:lpstr>L100821_</vt:lpstr>
      <vt:lpstr>L100822_</vt:lpstr>
      <vt:lpstr>L100823_</vt:lpstr>
      <vt:lpstr>L100824_</vt:lpstr>
      <vt:lpstr>L100825_</vt:lpstr>
      <vt:lpstr>L100826_</vt:lpstr>
      <vt:lpstr>L100827_</vt:lpstr>
      <vt:lpstr>L100828_</vt:lpstr>
      <vt:lpstr>L100829_</vt:lpstr>
      <vt:lpstr>L100830_</vt:lpstr>
      <vt:lpstr>L100831_</vt:lpstr>
      <vt:lpstr>L100832_</vt:lpstr>
      <vt:lpstr>L100833_</vt:lpstr>
      <vt:lpstr>L100834_</vt:lpstr>
      <vt:lpstr>L100835_</vt:lpstr>
      <vt:lpstr>L100836_</vt:lpstr>
      <vt:lpstr>L100837_</vt:lpstr>
      <vt:lpstr>L100838_</vt:lpstr>
      <vt:lpstr>L100839_</vt:lpstr>
      <vt:lpstr>L100840_</vt:lpstr>
      <vt:lpstr>L100841_</vt:lpstr>
      <vt:lpstr>L100842_</vt:lpstr>
      <vt:lpstr>L100843_</vt:lpstr>
      <vt:lpstr>L100844_</vt:lpstr>
      <vt:lpstr>L100845_</vt:lpstr>
      <vt:lpstr>L100846_</vt:lpstr>
      <vt:lpstr>L100847_</vt:lpstr>
      <vt:lpstr>L100848_</vt:lpstr>
      <vt:lpstr>L100849_</vt:lpstr>
      <vt:lpstr>L100850_</vt:lpstr>
      <vt:lpstr>L100851_</vt:lpstr>
      <vt:lpstr>L100852_</vt:lpstr>
      <vt:lpstr>L100853_</vt:lpstr>
      <vt:lpstr>L100854_</vt:lpstr>
      <vt:lpstr>L100855_</vt:lpstr>
      <vt:lpstr>L100856_</vt:lpstr>
      <vt:lpstr>L100857_</vt:lpstr>
      <vt:lpstr>L100858_</vt:lpstr>
      <vt:lpstr>L100859_</vt:lpstr>
      <vt:lpstr>L100860_</vt:lpstr>
      <vt:lpstr>L100861_</vt:lpstr>
      <vt:lpstr>L100862_</vt:lpstr>
      <vt:lpstr>L100863_</vt:lpstr>
      <vt:lpstr>L100864_</vt:lpstr>
      <vt:lpstr>L100865_</vt:lpstr>
      <vt:lpstr>L100866_</vt:lpstr>
      <vt:lpstr>L100867_</vt:lpstr>
      <vt:lpstr>L100868_</vt:lpstr>
      <vt:lpstr>L100869_</vt:lpstr>
      <vt:lpstr>L100870_</vt:lpstr>
      <vt:lpstr>L100871_</vt:lpstr>
      <vt:lpstr>L100872_</vt:lpstr>
      <vt:lpstr>L100873_</vt:lpstr>
      <vt:lpstr>L100874_</vt:lpstr>
      <vt:lpstr>L100875_</vt:lpstr>
      <vt:lpstr>L100876_</vt:lpstr>
      <vt:lpstr>L100877_</vt:lpstr>
      <vt:lpstr>L100878_</vt:lpstr>
      <vt:lpstr>L100879_</vt:lpstr>
      <vt:lpstr>L100880_</vt:lpstr>
      <vt:lpstr>L100881_</vt:lpstr>
      <vt:lpstr>L100882_</vt:lpstr>
      <vt:lpstr>L100883_</vt:lpstr>
      <vt:lpstr>L100884_</vt:lpstr>
      <vt:lpstr>L100885_</vt:lpstr>
      <vt:lpstr>L100886_</vt:lpstr>
      <vt:lpstr>L100887_</vt:lpstr>
      <vt:lpstr>L100888_</vt:lpstr>
      <vt:lpstr>L100889_</vt:lpstr>
      <vt:lpstr>L100890_</vt:lpstr>
      <vt:lpstr>L100891_</vt:lpstr>
      <vt:lpstr>L100892_</vt:lpstr>
      <vt:lpstr>L100893_</vt:lpstr>
      <vt:lpstr>L100894_</vt:lpstr>
      <vt:lpstr>L100895_</vt:lpstr>
      <vt:lpstr>L100896_</vt:lpstr>
      <vt:lpstr>L100897_</vt:lpstr>
      <vt:lpstr>L100898_</vt:lpstr>
      <vt:lpstr>L100899_</vt:lpstr>
      <vt:lpstr>L100900_</vt:lpstr>
      <vt:lpstr>L100901_</vt:lpstr>
      <vt:lpstr>L100902_</vt:lpstr>
      <vt:lpstr>L100903_</vt:lpstr>
      <vt:lpstr>L100904_</vt:lpstr>
      <vt:lpstr>L100905_</vt:lpstr>
      <vt:lpstr>L100906_</vt:lpstr>
      <vt:lpstr>L100907_</vt:lpstr>
      <vt:lpstr>L100908_</vt:lpstr>
      <vt:lpstr>L100909_</vt:lpstr>
      <vt:lpstr>L100910_</vt:lpstr>
      <vt:lpstr>L100911_</vt:lpstr>
      <vt:lpstr>L100912_</vt:lpstr>
      <vt:lpstr>L100913_</vt:lpstr>
      <vt:lpstr>L100914_</vt:lpstr>
      <vt:lpstr>L100915_</vt:lpstr>
      <vt:lpstr>L100916_</vt:lpstr>
      <vt:lpstr>L100917_</vt:lpstr>
      <vt:lpstr>L100918_</vt:lpstr>
      <vt:lpstr>L100919_</vt:lpstr>
      <vt:lpstr>L100920_</vt:lpstr>
      <vt:lpstr>L100921_</vt:lpstr>
      <vt:lpstr>L100922_</vt:lpstr>
      <vt:lpstr>L100923_</vt:lpstr>
      <vt:lpstr>L100924_</vt:lpstr>
      <vt:lpstr>L100925_</vt:lpstr>
      <vt:lpstr>L100926_</vt:lpstr>
      <vt:lpstr>L100927_</vt:lpstr>
      <vt:lpstr>L100928_</vt:lpstr>
      <vt:lpstr>L100929_</vt:lpstr>
      <vt:lpstr>L100930_</vt:lpstr>
      <vt:lpstr>L100931_</vt:lpstr>
      <vt:lpstr>L100932_</vt:lpstr>
      <vt:lpstr>L100933_</vt:lpstr>
      <vt:lpstr>L100934_</vt:lpstr>
      <vt:lpstr>L100935_</vt:lpstr>
      <vt:lpstr>L100936_</vt:lpstr>
      <vt:lpstr>L100937_</vt:lpstr>
      <vt:lpstr>L100938_</vt:lpstr>
      <vt:lpstr>L100939_</vt:lpstr>
      <vt:lpstr>L100940_</vt:lpstr>
      <vt:lpstr>L100941_</vt:lpstr>
      <vt:lpstr>L100942_</vt:lpstr>
      <vt:lpstr>L100943_</vt:lpstr>
      <vt:lpstr>L100944_</vt:lpstr>
      <vt:lpstr>L100945_</vt:lpstr>
      <vt:lpstr>L100946_</vt:lpstr>
      <vt:lpstr>L100947_</vt:lpstr>
      <vt:lpstr>L100948_</vt:lpstr>
      <vt:lpstr>L100949_</vt:lpstr>
      <vt:lpstr>L100950_</vt:lpstr>
      <vt:lpstr>L100951_</vt:lpstr>
      <vt:lpstr>L100952_</vt:lpstr>
      <vt:lpstr>L100953_</vt:lpstr>
      <vt:lpstr>L100954_</vt:lpstr>
      <vt:lpstr>L100955_</vt:lpstr>
      <vt:lpstr>L100956_</vt:lpstr>
      <vt:lpstr>L100957_</vt:lpstr>
      <vt:lpstr>L100958_</vt:lpstr>
      <vt:lpstr>L100959_</vt:lpstr>
      <vt:lpstr>L100960_</vt:lpstr>
      <vt:lpstr>L100961_</vt:lpstr>
      <vt:lpstr>L100962_</vt:lpstr>
      <vt:lpstr>L100963_</vt:lpstr>
      <vt:lpstr>L100964_</vt:lpstr>
      <vt:lpstr>L100965_</vt:lpstr>
      <vt:lpstr>L100966_</vt:lpstr>
      <vt:lpstr>L100967_</vt:lpstr>
      <vt:lpstr>L100968_</vt:lpstr>
      <vt:lpstr>L100969_</vt:lpstr>
      <vt:lpstr>L100970_</vt:lpstr>
      <vt:lpstr>L100971_</vt:lpstr>
      <vt:lpstr>L100972_</vt:lpstr>
      <vt:lpstr>L100973_</vt:lpstr>
      <vt:lpstr>L100974_</vt:lpstr>
      <vt:lpstr>L100975_</vt:lpstr>
      <vt:lpstr>L100976_</vt:lpstr>
      <vt:lpstr>L100977_</vt:lpstr>
      <vt:lpstr>L100978_</vt:lpstr>
      <vt:lpstr>L100979_</vt:lpstr>
      <vt:lpstr>L100980_</vt:lpstr>
      <vt:lpstr>L100981_</vt:lpstr>
      <vt:lpstr>L100982_</vt:lpstr>
      <vt:lpstr>L100983_</vt:lpstr>
      <vt:lpstr>L100984_</vt:lpstr>
      <vt:lpstr>L100985_</vt:lpstr>
      <vt:lpstr>L100986_</vt:lpstr>
      <vt:lpstr>L100987_</vt:lpstr>
      <vt:lpstr>L100988_</vt:lpstr>
      <vt:lpstr>L100989_</vt:lpstr>
      <vt:lpstr>L100990_</vt:lpstr>
      <vt:lpstr>L100991_</vt:lpstr>
      <vt:lpstr>L100992_</vt:lpstr>
      <vt:lpstr>L100993_</vt:lpstr>
      <vt:lpstr>L100994_</vt:lpstr>
      <vt:lpstr>L100995_</vt:lpstr>
      <vt:lpstr>L100996_</vt:lpstr>
      <vt:lpstr>L100997_</vt:lpstr>
      <vt:lpstr>L100998_</vt:lpstr>
      <vt:lpstr>L100999_</vt:lpstr>
      <vt:lpstr>L101000_</vt:lpstr>
      <vt:lpstr>L101001_</vt:lpstr>
      <vt:lpstr>L101002_</vt:lpstr>
      <vt:lpstr>L101003_</vt:lpstr>
      <vt:lpstr>L101004_</vt:lpstr>
      <vt:lpstr>L101005_</vt:lpstr>
      <vt:lpstr>L101006_</vt:lpstr>
      <vt:lpstr>L101007_</vt:lpstr>
      <vt:lpstr>L101008_</vt:lpstr>
      <vt:lpstr>L101009_</vt:lpstr>
      <vt:lpstr>L101010_</vt:lpstr>
      <vt:lpstr>L101011_</vt:lpstr>
      <vt:lpstr>L101012_</vt:lpstr>
      <vt:lpstr>L101013_</vt:lpstr>
      <vt:lpstr>L101014_</vt:lpstr>
      <vt:lpstr>L101015_</vt:lpstr>
      <vt:lpstr>L101016_</vt:lpstr>
      <vt:lpstr>L101017_</vt:lpstr>
      <vt:lpstr>L101018_</vt:lpstr>
      <vt:lpstr>L101019_</vt:lpstr>
      <vt:lpstr>L101020_</vt:lpstr>
      <vt:lpstr>L101021_</vt:lpstr>
      <vt:lpstr>L101022_</vt:lpstr>
      <vt:lpstr>L101023_</vt:lpstr>
      <vt:lpstr>L101024_</vt:lpstr>
      <vt:lpstr>L101025_</vt:lpstr>
      <vt:lpstr>L101026_</vt:lpstr>
      <vt:lpstr>L101027_</vt:lpstr>
      <vt:lpstr>L101028_</vt:lpstr>
      <vt:lpstr>L101029_</vt:lpstr>
      <vt:lpstr>L101030_</vt:lpstr>
      <vt:lpstr>L101031_</vt:lpstr>
      <vt:lpstr>L101032_</vt:lpstr>
      <vt:lpstr>L101033_</vt:lpstr>
      <vt:lpstr>L101034_</vt:lpstr>
      <vt:lpstr>L101035_</vt:lpstr>
      <vt:lpstr>L101036_</vt:lpstr>
      <vt:lpstr>L101037_</vt:lpstr>
      <vt:lpstr>L101038_</vt:lpstr>
      <vt:lpstr>L101039_</vt:lpstr>
      <vt:lpstr>L101040_</vt:lpstr>
      <vt:lpstr>L101041_</vt:lpstr>
      <vt:lpstr>L101042_</vt:lpstr>
      <vt:lpstr>L101043_</vt:lpstr>
      <vt:lpstr>L101044_</vt:lpstr>
      <vt:lpstr>L101045_</vt:lpstr>
      <vt:lpstr>L101046_</vt:lpstr>
      <vt:lpstr>L101047_</vt:lpstr>
      <vt:lpstr>L101048_</vt:lpstr>
      <vt:lpstr>L101049_</vt:lpstr>
      <vt:lpstr>L101050_</vt:lpstr>
      <vt:lpstr>L101051_</vt:lpstr>
      <vt:lpstr>L101052_</vt:lpstr>
      <vt:lpstr>L101053_</vt:lpstr>
      <vt:lpstr>L101054_</vt:lpstr>
      <vt:lpstr>L101055_</vt:lpstr>
      <vt:lpstr>L101056_</vt:lpstr>
      <vt:lpstr>L101057_</vt:lpstr>
      <vt:lpstr>L101058_</vt:lpstr>
      <vt:lpstr>L101059_</vt:lpstr>
      <vt:lpstr>L101060_</vt:lpstr>
      <vt:lpstr>L101061_</vt:lpstr>
      <vt:lpstr>L101062_</vt:lpstr>
      <vt:lpstr>L101063_</vt:lpstr>
      <vt:lpstr>L101064_</vt:lpstr>
      <vt:lpstr>L101065_</vt:lpstr>
      <vt:lpstr>L101066_</vt:lpstr>
      <vt:lpstr>L101067_</vt:lpstr>
      <vt:lpstr>L101068_</vt:lpstr>
      <vt:lpstr>L101069_</vt:lpstr>
      <vt:lpstr>L101070_</vt:lpstr>
      <vt:lpstr>L101071_</vt:lpstr>
      <vt:lpstr>L101072_</vt:lpstr>
      <vt:lpstr>L101073_</vt:lpstr>
      <vt:lpstr>L101074_</vt:lpstr>
      <vt:lpstr>L101075_</vt:lpstr>
      <vt:lpstr>L101076_</vt:lpstr>
      <vt:lpstr>L101077_</vt:lpstr>
      <vt:lpstr>L101078_</vt:lpstr>
      <vt:lpstr>L101079_</vt:lpstr>
      <vt:lpstr>L101080_</vt:lpstr>
      <vt:lpstr>L101081_</vt:lpstr>
      <vt:lpstr>L101082_</vt:lpstr>
      <vt:lpstr>L101083_</vt:lpstr>
      <vt:lpstr>L101084_</vt:lpstr>
      <vt:lpstr>L101085_</vt:lpstr>
      <vt:lpstr>L101086_</vt:lpstr>
      <vt:lpstr>L101087_</vt:lpstr>
      <vt:lpstr>L101088_</vt:lpstr>
      <vt:lpstr>L101089_</vt:lpstr>
      <vt:lpstr>L101090_</vt:lpstr>
      <vt:lpstr>L101091_</vt:lpstr>
      <vt:lpstr>L101092_</vt:lpstr>
      <vt:lpstr>L101093_</vt:lpstr>
      <vt:lpstr>L101094_</vt:lpstr>
      <vt:lpstr>L101095_</vt:lpstr>
      <vt:lpstr>L101096_</vt:lpstr>
      <vt:lpstr>L101097_</vt:lpstr>
      <vt:lpstr>L101098_</vt:lpstr>
      <vt:lpstr>L101099_</vt:lpstr>
      <vt:lpstr>L101100_</vt:lpstr>
      <vt:lpstr>L101101_</vt:lpstr>
      <vt:lpstr>L101102_</vt:lpstr>
      <vt:lpstr>L101103_</vt:lpstr>
      <vt:lpstr>L101104_</vt:lpstr>
      <vt:lpstr>L101105_</vt:lpstr>
      <vt:lpstr>L101106_</vt:lpstr>
      <vt:lpstr>L101107_</vt:lpstr>
      <vt:lpstr>L101108_</vt:lpstr>
      <vt:lpstr>L101109_</vt:lpstr>
      <vt:lpstr>L101110_</vt:lpstr>
      <vt:lpstr>L101111_</vt:lpstr>
      <vt:lpstr>L101112_</vt:lpstr>
      <vt:lpstr>L101113_</vt:lpstr>
      <vt:lpstr>L101114_</vt:lpstr>
      <vt:lpstr>L101115_</vt:lpstr>
      <vt:lpstr>L101116_</vt:lpstr>
      <vt:lpstr>L101117_</vt:lpstr>
      <vt:lpstr>L101118_</vt:lpstr>
      <vt:lpstr>L101119_</vt:lpstr>
      <vt:lpstr>L101120_</vt:lpstr>
      <vt:lpstr>L101121_</vt:lpstr>
      <vt:lpstr>L101122_</vt:lpstr>
      <vt:lpstr>L101123_</vt:lpstr>
      <vt:lpstr>L101124_</vt:lpstr>
      <vt:lpstr>L101125_</vt:lpstr>
      <vt:lpstr>L101126_</vt:lpstr>
      <vt:lpstr>L101127_</vt:lpstr>
      <vt:lpstr>L101128_</vt:lpstr>
      <vt:lpstr>L101129_</vt:lpstr>
      <vt:lpstr>L101130_</vt:lpstr>
      <vt:lpstr>L101131_</vt:lpstr>
      <vt:lpstr>L101132_</vt:lpstr>
      <vt:lpstr>L101133_</vt:lpstr>
      <vt:lpstr>L101134_</vt:lpstr>
      <vt:lpstr>L101135_</vt:lpstr>
      <vt:lpstr>L101136_</vt:lpstr>
      <vt:lpstr>L101137_</vt:lpstr>
      <vt:lpstr>L101138_</vt:lpstr>
      <vt:lpstr>L101139_</vt:lpstr>
      <vt:lpstr>L101140_</vt:lpstr>
      <vt:lpstr>L101141_</vt:lpstr>
      <vt:lpstr>L101142_</vt:lpstr>
      <vt:lpstr>L101143_</vt:lpstr>
      <vt:lpstr>L101144_</vt:lpstr>
      <vt:lpstr>L101145_</vt:lpstr>
      <vt:lpstr>L101146_</vt:lpstr>
      <vt:lpstr>L101147_</vt:lpstr>
      <vt:lpstr>L101148_</vt:lpstr>
      <vt:lpstr>L101149_</vt:lpstr>
      <vt:lpstr>L101150_</vt:lpstr>
      <vt:lpstr>L101151_</vt:lpstr>
      <vt:lpstr>L101152_</vt:lpstr>
      <vt:lpstr>L101153_</vt:lpstr>
      <vt:lpstr>L101154_</vt:lpstr>
      <vt:lpstr>L101155_</vt:lpstr>
      <vt:lpstr>L101156_</vt:lpstr>
      <vt:lpstr>L101157_</vt:lpstr>
      <vt:lpstr>L101158_</vt:lpstr>
      <vt:lpstr>L101159_</vt:lpstr>
      <vt:lpstr>L101160_</vt:lpstr>
      <vt:lpstr>L101161_</vt:lpstr>
      <vt:lpstr>L101162_</vt:lpstr>
      <vt:lpstr>L101163_</vt:lpstr>
      <vt:lpstr>L101164_</vt:lpstr>
      <vt:lpstr>L101165_</vt:lpstr>
      <vt:lpstr>L101166_</vt:lpstr>
      <vt:lpstr>L101167_</vt:lpstr>
      <vt:lpstr>L101168_</vt:lpstr>
      <vt:lpstr>L101169_</vt:lpstr>
      <vt:lpstr>L101170_</vt:lpstr>
      <vt:lpstr>L101171_</vt:lpstr>
      <vt:lpstr>L101172_</vt:lpstr>
      <vt:lpstr>L101173_</vt:lpstr>
      <vt:lpstr>L101174_</vt:lpstr>
      <vt:lpstr>L101175_</vt:lpstr>
      <vt:lpstr>L101176_</vt:lpstr>
      <vt:lpstr>L101177_</vt:lpstr>
      <vt:lpstr>L101178_</vt:lpstr>
      <vt:lpstr>L101179_</vt:lpstr>
      <vt:lpstr>L101180_</vt:lpstr>
      <vt:lpstr>L101181_</vt:lpstr>
      <vt:lpstr>L101182_</vt:lpstr>
      <vt:lpstr>L101183_</vt:lpstr>
      <vt:lpstr>L101184_</vt:lpstr>
      <vt:lpstr>L101185_</vt:lpstr>
      <vt:lpstr>L101186_</vt:lpstr>
      <vt:lpstr>L101187_</vt:lpstr>
      <vt:lpstr>L101188_</vt:lpstr>
      <vt:lpstr>L101189_</vt:lpstr>
      <vt:lpstr>L101190_</vt:lpstr>
      <vt:lpstr>L101191_</vt:lpstr>
      <vt:lpstr>L101192_</vt:lpstr>
      <vt:lpstr>L101193_</vt:lpstr>
      <vt:lpstr>L101194_</vt:lpstr>
      <vt:lpstr>L101195_</vt:lpstr>
      <vt:lpstr>L101196_</vt:lpstr>
      <vt:lpstr>L101197_</vt:lpstr>
      <vt:lpstr>L101198_</vt:lpstr>
      <vt:lpstr>L101199_</vt:lpstr>
      <vt:lpstr>L101200_</vt:lpstr>
      <vt:lpstr>L101201_</vt:lpstr>
      <vt:lpstr>L101202_</vt:lpstr>
      <vt:lpstr>L101203_</vt:lpstr>
      <vt:lpstr>L101204_</vt:lpstr>
      <vt:lpstr>L101205_</vt:lpstr>
      <vt:lpstr>L101206_</vt:lpstr>
      <vt:lpstr>L101207_</vt:lpstr>
      <vt:lpstr>L101208_</vt:lpstr>
      <vt:lpstr>L101209_</vt:lpstr>
      <vt:lpstr>L101210_</vt:lpstr>
      <vt:lpstr>L101211_</vt:lpstr>
      <vt:lpstr>L101212_</vt:lpstr>
      <vt:lpstr>L101213_</vt:lpstr>
      <vt:lpstr>L101214_</vt:lpstr>
      <vt:lpstr>L101215_</vt:lpstr>
      <vt:lpstr>L101216_</vt:lpstr>
      <vt:lpstr>L101217_</vt:lpstr>
      <vt:lpstr>L101218_</vt:lpstr>
      <vt:lpstr>L101219_</vt:lpstr>
      <vt:lpstr>L101220_</vt:lpstr>
      <vt:lpstr>L101221_</vt:lpstr>
      <vt:lpstr>L101222_</vt:lpstr>
      <vt:lpstr>L101223_</vt:lpstr>
      <vt:lpstr>L101224_</vt:lpstr>
      <vt:lpstr>L101225_</vt:lpstr>
      <vt:lpstr>L101226_</vt:lpstr>
      <vt:lpstr>L101227_</vt:lpstr>
      <vt:lpstr>L101228_</vt:lpstr>
      <vt:lpstr>L101229_</vt:lpstr>
      <vt:lpstr>L101230_</vt:lpstr>
      <vt:lpstr>L101231_</vt:lpstr>
      <vt:lpstr>L101232_</vt:lpstr>
      <vt:lpstr>L101233_</vt:lpstr>
      <vt:lpstr>L101234_</vt:lpstr>
      <vt:lpstr>L101235_</vt:lpstr>
      <vt:lpstr>L101236_</vt:lpstr>
      <vt:lpstr>L101237_</vt:lpstr>
      <vt:lpstr>L101238_</vt:lpstr>
      <vt:lpstr>L101239_</vt:lpstr>
      <vt:lpstr>L101240_</vt:lpstr>
      <vt:lpstr>L101241_</vt:lpstr>
      <vt:lpstr>L101242_</vt:lpstr>
      <vt:lpstr>L101243_</vt:lpstr>
      <vt:lpstr>L101244_</vt:lpstr>
      <vt:lpstr>L101245_</vt:lpstr>
      <vt:lpstr>L101246_</vt:lpstr>
      <vt:lpstr>L101247_</vt:lpstr>
      <vt:lpstr>L101248_</vt:lpstr>
      <vt:lpstr>L101249_</vt:lpstr>
      <vt:lpstr>L101250_</vt:lpstr>
      <vt:lpstr>L101251_</vt:lpstr>
      <vt:lpstr>L101252_</vt:lpstr>
      <vt:lpstr>L101253_</vt:lpstr>
      <vt:lpstr>L101254_</vt:lpstr>
      <vt:lpstr>L101255_</vt:lpstr>
      <vt:lpstr>L101256_</vt:lpstr>
      <vt:lpstr>L101257_</vt:lpstr>
      <vt:lpstr>L101258_</vt:lpstr>
      <vt:lpstr>L101259_</vt:lpstr>
      <vt:lpstr>L101260_</vt:lpstr>
      <vt:lpstr>L101261_</vt:lpstr>
      <vt:lpstr>L101262_</vt:lpstr>
      <vt:lpstr>L101263_</vt:lpstr>
      <vt:lpstr>L101264_</vt:lpstr>
      <vt:lpstr>L101265_</vt:lpstr>
      <vt:lpstr>L101266_</vt:lpstr>
      <vt:lpstr>L101267_</vt:lpstr>
      <vt:lpstr>L101268_</vt:lpstr>
      <vt:lpstr>L101269_</vt:lpstr>
      <vt:lpstr>L101270_</vt:lpstr>
      <vt:lpstr>L101271_</vt:lpstr>
      <vt:lpstr>L101272_</vt:lpstr>
      <vt:lpstr>L101273_</vt:lpstr>
      <vt:lpstr>L101274_</vt:lpstr>
      <vt:lpstr>L101275_</vt:lpstr>
      <vt:lpstr>L101276_</vt:lpstr>
      <vt:lpstr>L101277_</vt:lpstr>
      <vt:lpstr>L101278_</vt:lpstr>
      <vt:lpstr>L101279_</vt:lpstr>
      <vt:lpstr>L101280_</vt:lpstr>
      <vt:lpstr>L101281_</vt:lpstr>
      <vt:lpstr>L101282_</vt:lpstr>
      <vt:lpstr>L101283_</vt:lpstr>
      <vt:lpstr>L101284_</vt:lpstr>
      <vt:lpstr>L101285_</vt:lpstr>
      <vt:lpstr>L101286_</vt:lpstr>
      <vt:lpstr>L101287_</vt:lpstr>
      <vt:lpstr>L101288_</vt:lpstr>
      <vt:lpstr>L101289_</vt:lpstr>
      <vt:lpstr>L101290_</vt:lpstr>
      <vt:lpstr>L101291_</vt:lpstr>
      <vt:lpstr>L101292_</vt:lpstr>
      <vt:lpstr>L101293_</vt:lpstr>
      <vt:lpstr>L101294_</vt:lpstr>
      <vt:lpstr>L101295_</vt:lpstr>
      <vt:lpstr>L101296_</vt:lpstr>
      <vt:lpstr>L101297_</vt:lpstr>
      <vt:lpstr>L101298_</vt:lpstr>
      <vt:lpstr>L101299_</vt:lpstr>
      <vt:lpstr>L101300_</vt:lpstr>
      <vt:lpstr>L101301_</vt:lpstr>
      <vt:lpstr>L101302_</vt:lpstr>
      <vt:lpstr>L101303_</vt:lpstr>
      <vt:lpstr>L101304_</vt:lpstr>
      <vt:lpstr>L101305_</vt:lpstr>
      <vt:lpstr>L101306_</vt:lpstr>
      <vt:lpstr>L101307_</vt:lpstr>
      <vt:lpstr>L101308_</vt:lpstr>
      <vt:lpstr>L101309_</vt:lpstr>
      <vt:lpstr>L101310_</vt:lpstr>
      <vt:lpstr>L101311_</vt:lpstr>
      <vt:lpstr>L101312_</vt:lpstr>
      <vt:lpstr>L101313_</vt:lpstr>
      <vt:lpstr>L101314_</vt:lpstr>
      <vt:lpstr>L101315_</vt:lpstr>
      <vt:lpstr>L101316_</vt:lpstr>
      <vt:lpstr>L101317_</vt:lpstr>
      <vt:lpstr>L101318_</vt:lpstr>
      <vt:lpstr>L101319_</vt:lpstr>
      <vt:lpstr>L101320_</vt:lpstr>
      <vt:lpstr>L101321_</vt:lpstr>
      <vt:lpstr>L101322_</vt:lpstr>
      <vt:lpstr>L101323_</vt:lpstr>
      <vt:lpstr>L101324_</vt:lpstr>
      <vt:lpstr>L101325_</vt:lpstr>
      <vt:lpstr>L101326_</vt:lpstr>
      <vt:lpstr>L101327_</vt:lpstr>
      <vt:lpstr>L101328_</vt:lpstr>
      <vt:lpstr>L101329_</vt:lpstr>
      <vt:lpstr>L101330_</vt:lpstr>
      <vt:lpstr>L101331_</vt:lpstr>
      <vt:lpstr>L101332_</vt:lpstr>
      <vt:lpstr>L101333_</vt:lpstr>
      <vt:lpstr>L101334_</vt:lpstr>
      <vt:lpstr>L101335_</vt:lpstr>
      <vt:lpstr>L101336_</vt:lpstr>
      <vt:lpstr>L101337_</vt:lpstr>
      <vt:lpstr>L101338_</vt:lpstr>
      <vt:lpstr>L101339_</vt:lpstr>
      <vt:lpstr>L101340_</vt:lpstr>
      <vt:lpstr>L101341_</vt:lpstr>
      <vt:lpstr>L101342_</vt:lpstr>
      <vt:lpstr>L101343_</vt:lpstr>
      <vt:lpstr>L101344_</vt:lpstr>
      <vt:lpstr>L101345_</vt:lpstr>
      <vt:lpstr>L101346_</vt:lpstr>
      <vt:lpstr>L101347_</vt:lpstr>
      <vt:lpstr>L101348_</vt:lpstr>
      <vt:lpstr>L101349_</vt:lpstr>
      <vt:lpstr>L101350_</vt:lpstr>
      <vt:lpstr>L101351_</vt:lpstr>
      <vt:lpstr>L101352_</vt:lpstr>
      <vt:lpstr>L101353_</vt:lpstr>
      <vt:lpstr>L101354_</vt:lpstr>
      <vt:lpstr>L101355_</vt:lpstr>
      <vt:lpstr>L101356_</vt:lpstr>
      <vt:lpstr>L101357_</vt:lpstr>
      <vt:lpstr>L101358_</vt:lpstr>
      <vt:lpstr>L101359_</vt:lpstr>
      <vt:lpstr>L101360_</vt:lpstr>
      <vt:lpstr>L101361_</vt:lpstr>
      <vt:lpstr>L101362_</vt:lpstr>
      <vt:lpstr>L101363_</vt:lpstr>
      <vt:lpstr>L101364_</vt:lpstr>
      <vt:lpstr>L101365_</vt:lpstr>
      <vt:lpstr>L101366_</vt:lpstr>
      <vt:lpstr>L101367_</vt:lpstr>
      <vt:lpstr>L101368_</vt:lpstr>
      <vt:lpstr>L101369_</vt:lpstr>
      <vt:lpstr>L101370_</vt:lpstr>
      <vt:lpstr>L101371_</vt:lpstr>
      <vt:lpstr>L101372_</vt:lpstr>
      <vt:lpstr>L101373_</vt:lpstr>
      <vt:lpstr>L101374_</vt:lpstr>
      <vt:lpstr>L101375_</vt:lpstr>
      <vt:lpstr>L101376_</vt:lpstr>
      <vt:lpstr>L101377_</vt:lpstr>
      <vt:lpstr>L101378_</vt:lpstr>
      <vt:lpstr>L101379_</vt:lpstr>
      <vt:lpstr>L101380_</vt:lpstr>
      <vt:lpstr>L101381_</vt:lpstr>
      <vt:lpstr>L101382_</vt:lpstr>
      <vt:lpstr>L101383_</vt:lpstr>
      <vt:lpstr>L101384_</vt:lpstr>
      <vt:lpstr>L101385_</vt:lpstr>
      <vt:lpstr>L101386_</vt:lpstr>
      <vt:lpstr>L101387_</vt:lpstr>
      <vt:lpstr>L101388_</vt:lpstr>
      <vt:lpstr>L101389_</vt:lpstr>
      <vt:lpstr>L101390_</vt:lpstr>
      <vt:lpstr>L101391_</vt:lpstr>
      <vt:lpstr>L101392_</vt:lpstr>
      <vt:lpstr>L101393_</vt:lpstr>
      <vt:lpstr>L101394_</vt:lpstr>
      <vt:lpstr>L101395_</vt:lpstr>
      <vt:lpstr>L101396_</vt:lpstr>
      <vt:lpstr>L101397_</vt:lpstr>
      <vt:lpstr>L101398_</vt:lpstr>
      <vt:lpstr>L101399_</vt:lpstr>
      <vt:lpstr>L101400_</vt:lpstr>
      <vt:lpstr>L101401_</vt:lpstr>
      <vt:lpstr>L101402_</vt:lpstr>
      <vt:lpstr>L101403_</vt:lpstr>
      <vt:lpstr>L101404_</vt:lpstr>
      <vt:lpstr>L101405_</vt:lpstr>
      <vt:lpstr>L101406_</vt:lpstr>
      <vt:lpstr>L101407_</vt:lpstr>
      <vt:lpstr>L101408_</vt:lpstr>
      <vt:lpstr>L101409_</vt:lpstr>
      <vt:lpstr>L101410_</vt:lpstr>
      <vt:lpstr>L101411_</vt:lpstr>
      <vt:lpstr>L101412_</vt:lpstr>
      <vt:lpstr>L101413_</vt:lpstr>
      <vt:lpstr>L101414_</vt:lpstr>
      <vt:lpstr>L101415_</vt:lpstr>
      <vt:lpstr>L101416_</vt:lpstr>
      <vt:lpstr>L101417_</vt:lpstr>
      <vt:lpstr>L101418_</vt:lpstr>
      <vt:lpstr>L101419_</vt:lpstr>
      <vt:lpstr>L101420_</vt:lpstr>
      <vt:lpstr>L101421_</vt:lpstr>
      <vt:lpstr>L101422_</vt:lpstr>
      <vt:lpstr>L101423_</vt:lpstr>
      <vt:lpstr>L101424_</vt:lpstr>
      <vt:lpstr>L101425_</vt:lpstr>
      <vt:lpstr>L101426_</vt:lpstr>
      <vt:lpstr>L101427_</vt:lpstr>
      <vt:lpstr>L101428_</vt:lpstr>
      <vt:lpstr>L101429_</vt:lpstr>
      <vt:lpstr>L101430_</vt:lpstr>
      <vt:lpstr>L101431_</vt:lpstr>
      <vt:lpstr>L101432_</vt:lpstr>
      <vt:lpstr>L101433_</vt:lpstr>
      <vt:lpstr>L101434_</vt:lpstr>
      <vt:lpstr>L101435_</vt:lpstr>
      <vt:lpstr>L101436_</vt:lpstr>
      <vt:lpstr>L101437_</vt:lpstr>
      <vt:lpstr>L101438_</vt:lpstr>
      <vt:lpstr>L101439_</vt:lpstr>
      <vt:lpstr>L101440_</vt:lpstr>
      <vt:lpstr>L101441_</vt:lpstr>
      <vt:lpstr>L101442_</vt:lpstr>
      <vt:lpstr>L101443_</vt:lpstr>
      <vt:lpstr>L101444_</vt:lpstr>
      <vt:lpstr>L101445_</vt:lpstr>
      <vt:lpstr>L101446_</vt:lpstr>
      <vt:lpstr>L101447_</vt:lpstr>
      <vt:lpstr>L101448_</vt:lpstr>
      <vt:lpstr>L101449_</vt:lpstr>
      <vt:lpstr>L101450_</vt:lpstr>
      <vt:lpstr>L101451_</vt:lpstr>
      <vt:lpstr>L101452_</vt:lpstr>
      <vt:lpstr>L101453_</vt:lpstr>
      <vt:lpstr>L101454_</vt:lpstr>
      <vt:lpstr>L101455_</vt:lpstr>
      <vt:lpstr>L101456_</vt:lpstr>
      <vt:lpstr>L101457_</vt:lpstr>
      <vt:lpstr>L101458_</vt:lpstr>
      <vt:lpstr>L101459_</vt:lpstr>
      <vt:lpstr>L101460_</vt:lpstr>
      <vt:lpstr>L101461_</vt:lpstr>
      <vt:lpstr>L101462_</vt:lpstr>
      <vt:lpstr>L101463_</vt:lpstr>
      <vt:lpstr>L101464_</vt:lpstr>
      <vt:lpstr>L101465_</vt:lpstr>
      <vt:lpstr>L101466_</vt:lpstr>
      <vt:lpstr>L101467_</vt:lpstr>
      <vt:lpstr>L101468_</vt:lpstr>
      <vt:lpstr>L101469_</vt:lpstr>
      <vt:lpstr>L101470_</vt:lpstr>
      <vt:lpstr>L101471_</vt:lpstr>
      <vt:lpstr>L101472_</vt:lpstr>
      <vt:lpstr>L101473_</vt:lpstr>
      <vt:lpstr>L101474_</vt:lpstr>
      <vt:lpstr>L101475_</vt:lpstr>
      <vt:lpstr>L101476_</vt:lpstr>
      <vt:lpstr>L101477_</vt:lpstr>
      <vt:lpstr>L101478_</vt:lpstr>
      <vt:lpstr>L101479_</vt:lpstr>
      <vt:lpstr>L101480_</vt:lpstr>
      <vt:lpstr>L101481_</vt:lpstr>
      <vt:lpstr>L101482_</vt:lpstr>
      <vt:lpstr>L101483_</vt:lpstr>
      <vt:lpstr>L101484_</vt:lpstr>
      <vt:lpstr>L101485_</vt:lpstr>
      <vt:lpstr>L101486_</vt:lpstr>
      <vt:lpstr>L101487_</vt:lpstr>
      <vt:lpstr>L101488_</vt:lpstr>
      <vt:lpstr>L101489_</vt:lpstr>
      <vt:lpstr>L101490_</vt:lpstr>
      <vt:lpstr>L101491_</vt:lpstr>
      <vt:lpstr>L101492_</vt:lpstr>
      <vt:lpstr>L101493_</vt:lpstr>
      <vt:lpstr>L101494_</vt:lpstr>
      <vt:lpstr>L101495_</vt:lpstr>
      <vt:lpstr>L101496_</vt:lpstr>
      <vt:lpstr>L101497_</vt:lpstr>
      <vt:lpstr>L101498_</vt:lpstr>
      <vt:lpstr>L101499_</vt:lpstr>
      <vt:lpstr>L101500_</vt:lpstr>
      <vt:lpstr>L101501_</vt:lpstr>
      <vt:lpstr>L101502_</vt:lpstr>
      <vt:lpstr>L101503_</vt:lpstr>
      <vt:lpstr>L101504_</vt:lpstr>
      <vt:lpstr>L101505_</vt:lpstr>
      <vt:lpstr>L101506_</vt:lpstr>
      <vt:lpstr>L101507_</vt:lpstr>
      <vt:lpstr>L101508_</vt:lpstr>
      <vt:lpstr>L101509_</vt:lpstr>
      <vt:lpstr>L101510_</vt:lpstr>
      <vt:lpstr>L101511_</vt:lpstr>
      <vt:lpstr>L101512_</vt:lpstr>
      <vt:lpstr>L101513_</vt:lpstr>
      <vt:lpstr>L101514_</vt:lpstr>
      <vt:lpstr>L101515_</vt:lpstr>
      <vt:lpstr>L101516_</vt:lpstr>
      <vt:lpstr>L101517_</vt:lpstr>
      <vt:lpstr>L101518_</vt:lpstr>
      <vt:lpstr>L101519_</vt:lpstr>
      <vt:lpstr>L101520_</vt:lpstr>
      <vt:lpstr>L101521_</vt:lpstr>
      <vt:lpstr>L101522_</vt:lpstr>
      <vt:lpstr>L101523_</vt:lpstr>
      <vt:lpstr>L101524_</vt:lpstr>
      <vt:lpstr>L101525_</vt:lpstr>
      <vt:lpstr>L101526_</vt:lpstr>
      <vt:lpstr>L101527_</vt:lpstr>
      <vt:lpstr>L101528_</vt:lpstr>
      <vt:lpstr>L101529_</vt:lpstr>
      <vt:lpstr>L101530_</vt:lpstr>
      <vt:lpstr>L101531_</vt:lpstr>
      <vt:lpstr>L101532_</vt:lpstr>
      <vt:lpstr>L101533_</vt:lpstr>
      <vt:lpstr>L101534_</vt:lpstr>
      <vt:lpstr>L101535_</vt:lpstr>
      <vt:lpstr>L101536_</vt:lpstr>
      <vt:lpstr>L101537_</vt:lpstr>
      <vt:lpstr>L101538_</vt:lpstr>
      <vt:lpstr>L101539_</vt:lpstr>
      <vt:lpstr>L101540_</vt:lpstr>
      <vt:lpstr>L101541_</vt:lpstr>
      <vt:lpstr>L101542_</vt:lpstr>
      <vt:lpstr>L101543_</vt:lpstr>
      <vt:lpstr>L101544_</vt:lpstr>
      <vt:lpstr>L101545_</vt:lpstr>
      <vt:lpstr>L101546_</vt:lpstr>
      <vt:lpstr>L101547_</vt:lpstr>
      <vt:lpstr>L101548_</vt:lpstr>
      <vt:lpstr>L101549_</vt:lpstr>
      <vt:lpstr>L101550_</vt:lpstr>
      <vt:lpstr>L101551_</vt:lpstr>
      <vt:lpstr>L101552_</vt:lpstr>
      <vt:lpstr>L101553_</vt:lpstr>
      <vt:lpstr>L101554_</vt:lpstr>
      <vt:lpstr>L101555_</vt:lpstr>
      <vt:lpstr>L101556_</vt:lpstr>
      <vt:lpstr>L101557_</vt:lpstr>
      <vt:lpstr>L101558_</vt:lpstr>
      <vt:lpstr>L101559_</vt:lpstr>
      <vt:lpstr>L101560_</vt:lpstr>
      <vt:lpstr>L101561_</vt:lpstr>
      <vt:lpstr>L101562_</vt:lpstr>
      <vt:lpstr>L101563_</vt:lpstr>
      <vt:lpstr>L101564_</vt:lpstr>
      <vt:lpstr>L101565_</vt:lpstr>
      <vt:lpstr>L101566_</vt:lpstr>
      <vt:lpstr>L101567_</vt:lpstr>
      <vt:lpstr>L101568_</vt:lpstr>
      <vt:lpstr>L101569_</vt:lpstr>
      <vt:lpstr>L101570_</vt:lpstr>
      <vt:lpstr>L101571_</vt:lpstr>
      <vt:lpstr>L101572_</vt:lpstr>
      <vt:lpstr>L101573_</vt:lpstr>
      <vt:lpstr>L101574_</vt:lpstr>
      <vt:lpstr>L101575_</vt:lpstr>
      <vt:lpstr>L101576_</vt:lpstr>
      <vt:lpstr>L101577_</vt:lpstr>
      <vt:lpstr>L101578_</vt:lpstr>
      <vt:lpstr>L101579_</vt:lpstr>
      <vt:lpstr>L101580_</vt:lpstr>
      <vt:lpstr>L101581_</vt:lpstr>
      <vt:lpstr>L101582_</vt:lpstr>
      <vt:lpstr>L101583_</vt:lpstr>
      <vt:lpstr>L101584_</vt:lpstr>
      <vt:lpstr>L101585_</vt:lpstr>
      <vt:lpstr>L101586_</vt:lpstr>
      <vt:lpstr>L101587_</vt:lpstr>
      <vt:lpstr>L101588_</vt:lpstr>
      <vt:lpstr>L101589_</vt:lpstr>
      <vt:lpstr>L101590_</vt:lpstr>
      <vt:lpstr>L101591_</vt:lpstr>
      <vt:lpstr>L101592_</vt:lpstr>
      <vt:lpstr>L101593_</vt:lpstr>
      <vt:lpstr>L101594_</vt:lpstr>
      <vt:lpstr>L101595_</vt:lpstr>
      <vt:lpstr>L101596_</vt:lpstr>
      <vt:lpstr>L101597_</vt:lpstr>
      <vt:lpstr>L101598_</vt:lpstr>
      <vt:lpstr>L101599_</vt:lpstr>
      <vt:lpstr>L101600_</vt:lpstr>
      <vt:lpstr>L101601_</vt:lpstr>
      <vt:lpstr>L101602_</vt:lpstr>
      <vt:lpstr>L101603_</vt:lpstr>
      <vt:lpstr>L101604_</vt:lpstr>
      <vt:lpstr>L101605_</vt:lpstr>
      <vt:lpstr>L101606_</vt:lpstr>
      <vt:lpstr>L101607_</vt:lpstr>
      <vt:lpstr>L101608_</vt:lpstr>
      <vt:lpstr>L101609_</vt:lpstr>
      <vt:lpstr>L101610_</vt:lpstr>
      <vt:lpstr>L101611_</vt:lpstr>
      <vt:lpstr>L101612_</vt:lpstr>
      <vt:lpstr>L101613_</vt:lpstr>
      <vt:lpstr>L101614_</vt:lpstr>
      <vt:lpstr>L101615_</vt:lpstr>
      <vt:lpstr>L101616_</vt:lpstr>
      <vt:lpstr>L101617_</vt:lpstr>
      <vt:lpstr>L101618_</vt:lpstr>
      <vt:lpstr>L101619_</vt:lpstr>
      <vt:lpstr>L101620_</vt:lpstr>
      <vt:lpstr>L101621_</vt:lpstr>
      <vt:lpstr>L101622_</vt:lpstr>
      <vt:lpstr>L101623_</vt:lpstr>
      <vt:lpstr>L101624_</vt:lpstr>
      <vt:lpstr>L101625_</vt:lpstr>
      <vt:lpstr>L101626_</vt:lpstr>
      <vt:lpstr>L101627_</vt:lpstr>
      <vt:lpstr>L101628_</vt:lpstr>
      <vt:lpstr>L101629_</vt:lpstr>
      <vt:lpstr>L101630_</vt:lpstr>
      <vt:lpstr>L101631_</vt:lpstr>
      <vt:lpstr>L101632_</vt:lpstr>
      <vt:lpstr>L101633_</vt:lpstr>
      <vt:lpstr>L101634_</vt:lpstr>
      <vt:lpstr>L101635_</vt:lpstr>
      <vt:lpstr>L101636_</vt:lpstr>
      <vt:lpstr>L101637_</vt:lpstr>
      <vt:lpstr>L101638_</vt:lpstr>
      <vt:lpstr>L101639_</vt:lpstr>
      <vt:lpstr>L101640_</vt:lpstr>
      <vt:lpstr>L101641_</vt:lpstr>
      <vt:lpstr>L101642_</vt:lpstr>
      <vt:lpstr>L101643_</vt:lpstr>
      <vt:lpstr>L101644_</vt:lpstr>
      <vt:lpstr>L101645_</vt:lpstr>
      <vt:lpstr>L101646_</vt:lpstr>
      <vt:lpstr>L101647_</vt:lpstr>
      <vt:lpstr>L101648_</vt:lpstr>
      <vt:lpstr>L101649_</vt:lpstr>
      <vt:lpstr>L101650_</vt:lpstr>
      <vt:lpstr>L101651_</vt:lpstr>
      <vt:lpstr>L101652_</vt:lpstr>
      <vt:lpstr>L101653_</vt:lpstr>
      <vt:lpstr>L101654_</vt:lpstr>
      <vt:lpstr>L101655_</vt:lpstr>
      <vt:lpstr>L101656_</vt:lpstr>
      <vt:lpstr>L101657_</vt:lpstr>
      <vt:lpstr>L101658_</vt:lpstr>
      <vt:lpstr>L101659_</vt:lpstr>
      <vt:lpstr>L101660_</vt:lpstr>
      <vt:lpstr>L101661_</vt:lpstr>
      <vt:lpstr>L101662_</vt:lpstr>
      <vt:lpstr>L101663_</vt:lpstr>
      <vt:lpstr>L101664_</vt:lpstr>
      <vt:lpstr>L101665_</vt:lpstr>
      <vt:lpstr>L101666_</vt:lpstr>
      <vt:lpstr>L101667_</vt:lpstr>
      <vt:lpstr>L101668_</vt:lpstr>
      <vt:lpstr>L101669_</vt:lpstr>
      <vt:lpstr>L101670_</vt:lpstr>
      <vt:lpstr>L101671_</vt:lpstr>
      <vt:lpstr>L101672_</vt:lpstr>
      <vt:lpstr>L101673_</vt:lpstr>
      <vt:lpstr>L101674_</vt:lpstr>
      <vt:lpstr>L101675_</vt:lpstr>
      <vt:lpstr>L101676_</vt:lpstr>
      <vt:lpstr>L101677_</vt:lpstr>
      <vt:lpstr>L101678_</vt:lpstr>
      <vt:lpstr>L101679_</vt:lpstr>
      <vt:lpstr>L101680_</vt:lpstr>
      <vt:lpstr>L101681_</vt:lpstr>
      <vt:lpstr>L101682_</vt:lpstr>
      <vt:lpstr>L101683_</vt:lpstr>
      <vt:lpstr>L101684_</vt:lpstr>
      <vt:lpstr>L101685_</vt:lpstr>
      <vt:lpstr>L101686_</vt:lpstr>
      <vt:lpstr>L101687_</vt:lpstr>
      <vt:lpstr>L101688_</vt:lpstr>
      <vt:lpstr>L101689_</vt:lpstr>
      <vt:lpstr>L101690_</vt:lpstr>
      <vt:lpstr>L101691_</vt:lpstr>
      <vt:lpstr>L101692_</vt:lpstr>
      <vt:lpstr>L101693_</vt:lpstr>
      <vt:lpstr>L101694_</vt:lpstr>
      <vt:lpstr>L101695_</vt:lpstr>
      <vt:lpstr>L101696_</vt:lpstr>
      <vt:lpstr>L101697_</vt:lpstr>
      <vt:lpstr>L101698_</vt:lpstr>
      <vt:lpstr>L101699_</vt:lpstr>
      <vt:lpstr>L101700_</vt:lpstr>
      <vt:lpstr>L101701_</vt:lpstr>
      <vt:lpstr>L101702_</vt:lpstr>
      <vt:lpstr>L101703_</vt:lpstr>
      <vt:lpstr>L101704_</vt:lpstr>
      <vt:lpstr>L101705_</vt:lpstr>
      <vt:lpstr>L101706_</vt:lpstr>
      <vt:lpstr>L101707_</vt:lpstr>
      <vt:lpstr>L101708_</vt:lpstr>
      <vt:lpstr>L101709_</vt:lpstr>
      <vt:lpstr>L101710_</vt:lpstr>
      <vt:lpstr>L101711_</vt:lpstr>
      <vt:lpstr>L101712_</vt:lpstr>
      <vt:lpstr>L101713_</vt:lpstr>
      <vt:lpstr>L101714_</vt:lpstr>
      <vt:lpstr>L101715_</vt:lpstr>
      <vt:lpstr>L101716_</vt:lpstr>
      <vt:lpstr>L101717_</vt:lpstr>
      <vt:lpstr>L101718_</vt:lpstr>
      <vt:lpstr>L101719_</vt:lpstr>
      <vt:lpstr>L101720_</vt:lpstr>
      <vt:lpstr>L101721_</vt:lpstr>
      <vt:lpstr>L101722_</vt:lpstr>
      <vt:lpstr>L101723_</vt:lpstr>
      <vt:lpstr>L101724_</vt:lpstr>
      <vt:lpstr>L101725_</vt:lpstr>
      <vt:lpstr>L101726_</vt:lpstr>
      <vt:lpstr>L101727_</vt:lpstr>
      <vt:lpstr>L101728_</vt:lpstr>
      <vt:lpstr>L101729_</vt:lpstr>
      <vt:lpstr>L101730_</vt:lpstr>
      <vt:lpstr>L101731_</vt:lpstr>
      <vt:lpstr>L101732_</vt:lpstr>
      <vt:lpstr>L101733_</vt:lpstr>
      <vt:lpstr>L101734_</vt:lpstr>
      <vt:lpstr>L101735_</vt:lpstr>
      <vt:lpstr>L101736_</vt:lpstr>
      <vt:lpstr>L101737_</vt:lpstr>
      <vt:lpstr>L101738_</vt:lpstr>
      <vt:lpstr>L101739_</vt:lpstr>
      <vt:lpstr>L101740_</vt:lpstr>
      <vt:lpstr>L101741_</vt:lpstr>
      <vt:lpstr>L101742_</vt:lpstr>
      <vt:lpstr>L101743_</vt:lpstr>
      <vt:lpstr>L101744_</vt:lpstr>
      <vt:lpstr>L101745_</vt:lpstr>
      <vt:lpstr>L101746_</vt:lpstr>
      <vt:lpstr>L101747_</vt:lpstr>
      <vt:lpstr>L101748_</vt:lpstr>
      <vt:lpstr>L101749_</vt:lpstr>
      <vt:lpstr>L101750_</vt:lpstr>
      <vt:lpstr>L101751_</vt:lpstr>
      <vt:lpstr>L101752_</vt:lpstr>
      <vt:lpstr>L101753_</vt:lpstr>
      <vt:lpstr>L101754_</vt:lpstr>
      <vt:lpstr>L101755_</vt:lpstr>
      <vt:lpstr>L101756_</vt:lpstr>
      <vt:lpstr>L101757_</vt:lpstr>
      <vt:lpstr>L101758_</vt:lpstr>
      <vt:lpstr>L101759_</vt:lpstr>
      <vt:lpstr>L101760_</vt:lpstr>
      <vt:lpstr>L101761_</vt:lpstr>
      <vt:lpstr>L101762_</vt:lpstr>
      <vt:lpstr>L101763_</vt:lpstr>
      <vt:lpstr>L101764_</vt:lpstr>
      <vt:lpstr>L101765_</vt:lpstr>
      <vt:lpstr>L101766_</vt:lpstr>
      <vt:lpstr>L101767_</vt:lpstr>
      <vt:lpstr>L101768_</vt:lpstr>
      <vt:lpstr>L101769_</vt:lpstr>
      <vt:lpstr>L101770_</vt:lpstr>
      <vt:lpstr>L101771_</vt:lpstr>
      <vt:lpstr>L101772_</vt:lpstr>
      <vt:lpstr>L101773_</vt:lpstr>
      <vt:lpstr>L101774_</vt:lpstr>
      <vt:lpstr>L101775_</vt:lpstr>
      <vt:lpstr>L101776_</vt:lpstr>
      <vt:lpstr>L101777_</vt:lpstr>
      <vt:lpstr>L101778_</vt:lpstr>
      <vt:lpstr>L101779_</vt:lpstr>
      <vt:lpstr>L101780_</vt:lpstr>
      <vt:lpstr>L101781_</vt:lpstr>
      <vt:lpstr>L101782_</vt:lpstr>
      <vt:lpstr>L101783_</vt:lpstr>
      <vt:lpstr>L101784_</vt:lpstr>
      <vt:lpstr>L101785_</vt:lpstr>
      <vt:lpstr>L101786_</vt:lpstr>
      <vt:lpstr>L101787_</vt:lpstr>
      <vt:lpstr>L101788_</vt:lpstr>
      <vt:lpstr>L101789_</vt:lpstr>
      <vt:lpstr>L101790_</vt:lpstr>
      <vt:lpstr>L101791_</vt:lpstr>
      <vt:lpstr>L101792_</vt:lpstr>
      <vt:lpstr>L101793_</vt:lpstr>
      <vt:lpstr>L101794_</vt:lpstr>
      <vt:lpstr>L101795_</vt:lpstr>
      <vt:lpstr>L101796_</vt:lpstr>
      <vt:lpstr>L101797_</vt:lpstr>
      <vt:lpstr>L101798_</vt:lpstr>
      <vt:lpstr>L101799_</vt:lpstr>
      <vt:lpstr>L101800_</vt:lpstr>
      <vt:lpstr>L101801_</vt:lpstr>
      <vt:lpstr>L101802_</vt:lpstr>
      <vt:lpstr>L101803_</vt:lpstr>
      <vt:lpstr>L101804_</vt:lpstr>
      <vt:lpstr>L101805_</vt:lpstr>
      <vt:lpstr>L101806_</vt:lpstr>
      <vt:lpstr>L101807_</vt:lpstr>
      <vt:lpstr>L101808_</vt:lpstr>
      <vt:lpstr>L101809_</vt:lpstr>
      <vt:lpstr>L101810_</vt:lpstr>
      <vt:lpstr>L101811_</vt:lpstr>
      <vt:lpstr>L101812_</vt:lpstr>
      <vt:lpstr>L101813_</vt:lpstr>
      <vt:lpstr>L101814_</vt:lpstr>
      <vt:lpstr>L101815_</vt:lpstr>
      <vt:lpstr>L101816_</vt:lpstr>
      <vt:lpstr>L101817_</vt:lpstr>
      <vt:lpstr>L101818_</vt:lpstr>
      <vt:lpstr>L101819_</vt:lpstr>
      <vt:lpstr>L101820_</vt:lpstr>
      <vt:lpstr>L101821_</vt:lpstr>
      <vt:lpstr>L101822_</vt:lpstr>
      <vt:lpstr>L101823_</vt:lpstr>
      <vt:lpstr>L101824_</vt:lpstr>
      <vt:lpstr>L101825_</vt:lpstr>
      <vt:lpstr>L101826_</vt:lpstr>
      <vt:lpstr>L101827_</vt:lpstr>
      <vt:lpstr>L101828_</vt:lpstr>
      <vt:lpstr>L101829_</vt:lpstr>
      <vt:lpstr>L101830_</vt:lpstr>
      <vt:lpstr>L101831_</vt:lpstr>
      <vt:lpstr>L101832_</vt:lpstr>
      <vt:lpstr>L101833_</vt:lpstr>
      <vt:lpstr>L101834_</vt:lpstr>
      <vt:lpstr>L101835_</vt:lpstr>
      <vt:lpstr>L101836_</vt:lpstr>
      <vt:lpstr>L101837_</vt:lpstr>
      <vt:lpstr>L101838_</vt:lpstr>
      <vt:lpstr>L101839_</vt:lpstr>
      <vt:lpstr>L101840_</vt:lpstr>
      <vt:lpstr>L101841_</vt:lpstr>
      <vt:lpstr>L101842_</vt:lpstr>
      <vt:lpstr>L101843_</vt:lpstr>
      <vt:lpstr>L101844_</vt:lpstr>
      <vt:lpstr>L101845_</vt:lpstr>
      <vt:lpstr>L101846_</vt:lpstr>
      <vt:lpstr>L101847_</vt:lpstr>
      <vt:lpstr>L101848_</vt:lpstr>
      <vt:lpstr>L101849_</vt:lpstr>
      <vt:lpstr>L101850_</vt:lpstr>
      <vt:lpstr>L101851_</vt:lpstr>
      <vt:lpstr>L101852_</vt:lpstr>
      <vt:lpstr>L101853_</vt:lpstr>
      <vt:lpstr>L101854_</vt:lpstr>
      <vt:lpstr>L101855_</vt:lpstr>
      <vt:lpstr>L101856_</vt:lpstr>
      <vt:lpstr>L101857_</vt:lpstr>
      <vt:lpstr>L101858_</vt:lpstr>
      <vt:lpstr>L101859_</vt:lpstr>
      <vt:lpstr>L101860_</vt:lpstr>
      <vt:lpstr>L101861_</vt:lpstr>
      <vt:lpstr>L101862_</vt:lpstr>
      <vt:lpstr>L101863_</vt:lpstr>
      <vt:lpstr>L101864_</vt:lpstr>
      <vt:lpstr>L101865_</vt:lpstr>
      <vt:lpstr>L101866_</vt:lpstr>
      <vt:lpstr>L101867_</vt:lpstr>
      <vt:lpstr>L101868_</vt:lpstr>
      <vt:lpstr>L101869_</vt:lpstr>
      <vt:lpstr>L101870_</vt:lpstr>
      <vt:lpstr>L101871_</vt:lpstr>
      <vt:lpstr>L101872_</vt:lpstr>
      <vt:lpstr>L101873_</vt:lpstr>
      <vt:lpstr>L101874_</vt:lpstr>
      <vt:lpstr>L101875_</vt:lpstr>
      <vt:lpstr>L101876_</vt:lpstr>
      <vt:lpstr>L101877_</vt:lpstr>
      <vt:lpstr>L101878_</vt:lpstr>
      <vt:lpstr>L101879_</vt:lpstr>
      <vt:lpstr>L101880_</vt:lpstr>
      <vt:lpstr>L101881_</vt:lpstr>
      <vt:lpstr>L101882_</vt:lpstr>
      <vt:lpstr>L101883_</vt:lpstr>
      <vt:lpstr>L101884_</vt:lpstr>
      <vt:lpstr>L101885_</vt:lpstr>
      <vt:lpstr>L101886_</vt:lpstr>
      <vt:lpstr>L101887_</vt:lpstr>
      <vt:lpstr>L101888_</vt:lpstr>
      <vt:lpstr>L101889_</vt:lpstr>
      <vt:lpstr>L101890_</vt:lpstr>
      <vt:lpstr>L101891_</vt:lpstr>
      <vt:lpstr>L101892_</vt:lpstr>
      <vt:lpstr>L101893_</vt:lpstr>
      <vt:lpstr>L101894_</vt:lpstr>
      <vt:lpstr>L101895_</vt:lpstr>
      <vt:lpstr>L101896_</vt:lpstr>
      <vt:lpstr>L101897_</vt:lpstr>
      <vt:lpstr>L101898_</vt:lpstr>
      <vt:lpstr>L101899_</vt:lpstr>
      <vt:lpstr>L101900_</vt:lpstr>
      <vt:lpstr>L101901_</vt:lpstr>
      <vt:lpstr>L101902_</vt:lpstr>
      <vt:lpstr>L101903_</vt:lpstr>
      <vt:lpstr>L101904_</vt:lpstr>
      <vt:lpstr>L101905_</vt:lpstr>
      <vt:lpstr>L101906_</vt:lpstr>
      <vt:lpstr>L101907_</vt:lpstr>
      <vt:lpstr>L101908_</vt:lpstr>
      <vt:lpstr>L101909_</vt:lpstr>
      <vt:lpstr>L101910_</vt:lpstr>
      <vt:lpstr>L101911_</vt:lpstr>
      <vt:lpstr>L101912_</vt:lpstr>
      <vt:lpstr>L101913_</vt:lpstr>
      <vt:lpstr>L101914_</vt:lpstr>
      <vt:lpstr>L101915_</vt:lpstr>
      <vt:lpstr>L101916_</vt:lpstr>
      <vt:lpstr>L101917_</vt:lpstr>
      <vt:lpstr>L101918_</vt:lpstr>
      <vt:lpstr>L101919_</vt:lpstr>
      <vt:lpstr>L101920_</vt:lpstr>
      <vt:lpstr>L101921_</vt:lpstr>
      <vt:lpstr>L101922_</vt:lpstr>
      <vt:lpstr>L101923_</vt:lpstr>
      <vt:lpstr>L101924_</vt:lpstr>
      <vt:lpstr>L101925_</vt:lpstr>
      <vt:lpstr>L101926_</vt:lpstr>
      <vt:lpstr>L101927_</vt:lpstr>
      <vt:lpstr>L101928_</vt:lpstr>
      <vt:lpstr>L101929_</vt:lpstr>
      <vt:lpstr>L101930_</vt:lpstr>
      <vt:lpstr>L101931_</vt:lpstr>
      <vt:lpstr>L101932_</vt:lpstr>
      <vt:lpstr>L101933_</vt:lpstr>
      <vt:lpstr>L101934_</vt:lpstr>
      <vt:lpstr>L101935_</vt:lpstr>
      <vt:lpstr>L101936_</vt:lpstr>
      <vt:lpstr>L101937_</vt:lpstr>
      <vt:lpstr>L101938_</vt:lpstr>
      <vt:lpstr>L101939_</vt:lpstr>
      <vt:lpstr>L101940_</vt:lpstr>
      <vt:lpstr>L101941_</vt:lpstr>
      <vt:lpstr>L101942_</vt:lpstr>
      <vt:lpstr>L101943_</vt:lpstr>
      <vt:lpstr>L101944_</vt:lpstr>
      <vt:lpstr>L101945_</vt:lpstr>
      <vt:lpstr>L101946_</vt:lpstr>
      <vt:lpstr>L101947_</vt:lpstr>
      <vt:lpstr>L101948_</vt:lpstr>
      <vt:lpstr>L101949_</vt:lpstr>
      <vt:lpstr>L101950_</vt:lpstr>
      <vt:lpstr>L101951_</vt:lpstr>
      <vt:lpstr>L101952_</vt:lpstr>
      <vt:lpstr>L101953_</vt:lpstr>
      <vt:lpstr>L101954_</vt:lpstr>
      <vt:lpstr>L101955_</vt:lpstr>
      <vt:lpstr>L101956_</vt:lpstr>
      <vt:lpstr>L101957_</vt:lpstr>
      <vt:lpstr>L101958_</vt:lpstr>
      <vt:lpstr>L101959_</vt:lpstr>
      <vt:lpstr>L101960_</vt:lpstr>
      <vt:lpstr>L101961_</vt:lpstr>
      <vt:lpstr>L101962_</vt:lpstr>
      <vt:lpstr>L101963_</vt:lpstr>
      <vt:lpstr>L101964_</vt:lpstr>
      <vt:lpstr>L101965_</vt:lpstr>
      <vt:lpstr>L101966_</vt:lpstr>
      <vt:lpstr>L101967_</vt:lpstr>
      <vt:lpstr>L101968_</vt:lpstr>
      <vt:lpstr>L101969_</vt:lpstr>
      <vt:lpstr>L101970_</vt:lpstr>
      <vt:lpstr>L101971_</vt:lpstr>
      <vt:lpstr>L101972_</vt:lpstr>
      <vt:lpstr>L101973_</vt:lpstr>
      <vt:lpstr>L101974_</vt:lpstr>
      <vt:lpstr>L101975_</vt:lpstr>
      <vt:lpstr>L101976_</vt:lpstr>
      <vt:lpstr>L101977_</vt:lpstr>
      <vt:lpstr>L101978_</vt:lpstr>
      <vt:lpstr>L101979_</vt:lpstr>
      <vt:lpstr>L101980_</vt:lpstr>
      <vt:lpstr>L101981_</vt:lpstr>
      <vt:lpstr>L101982_</vt:lpstr>
      <vt:lpstr>L101983_</vt:lpstr>
      <vt:lpstr>L101984_</vt:lpstr>
      <vt:lpstr>L101985_</vt:lpstr>
      <vt:lpstr>L101986_</vt:lpstr>
      <vt:lpstr>L101987_</vt:lpstr>
      <vt:lpstr>L101988_</vt:lpstr>
      <vt:lpstr>L101989_</vt:lpstr>
      <vt:lpstr>L101990_</vt:lpstr>
      <vt:lpstr>L101991_</vt:lpstr>
      <vt:lpstr>L101992_</vt:lpstr>
      <vt:lpstr>L101993_</vt:lpstr>
      <vt:lpstr>L101994_</vt:lpstr>
      <vt:lpstr>L101995_</vt:lpstr>
      <vt:lpstr>L101996_</vt:lpstr>
      <vt:lpstr>L101997_</vt:lpstr>
      <vt:lpstr>L101998_</vt:lpstr>
      <vt:lpstr>L101999_</vt:lpstr>
      <vt:lpstr>L102000_</vt:lpstr>
      <vt:lpstr>L102001_</vt:lpstr>
      <vt:lpstr>L102002_</vt:lpstr>
      <vt:lpstr>L102003_</vt:lpstr>
      <vt:lpstr>L102004_</vt:lpstr>
      <vt:lpstr>L102005_</vt:lpstr>
      <vt:lpstr>L102006_</vt:lpstr>
      <vt:lpstr>L102007_</vt:lpstr>
      <vt:lpstr>L102008_</vt:lpstr>
      <vt:lpstr>L102009_</vt:lpstr>
      <vt:lpstr>L102010_</vt:lpstr>
      <vt:lpstr>L102011_</vt:lpstr>
      <vt:lpstr>L102012_</vt:lpstr>
      <vt:lpstr>L102013_</vt:lpstr>
      <vt:lpstr>L102014_</vt:lpstr>
      <vt:lpstr>L102015_</vt:lpstr>
      <vt:lpstr>L102016_</vt:lpstr>
      <vt:lpstr>L102017_</vt:lpstr>
      <vt:lpstr>L102018_</vt:lpstr>
      <vt:lpstr>L102019_</vt:lpstr>
      <vt:lpstr>L102020_</vt:lpstr>
      <vt:lpstr>L102021_</vt:lpstr>
      <vt:lpstr>L102022_</vt:lpstr>
      <vt:lpstr>L102023_</vt:lpstr>
      <vt:lpstr>L102024_</vt:lpstr>
      <vt:lpstr>L102025_</vt:lpstr>
      <vt:lpstr>L102026_</vt:lpstr>
      <vt:lpstr>L102027_</vt:lpstr>
      <vt:lpstr>L102028_</vt:lpstr>
      <vt:lpstr>L102029_</vt:lpstr>
      <vt:lpstr>L102030_</vt:lpstr>
      <vt:lpstr>L102031_</vt:lpstr>
      <vt:lpstr>L102032_</vt:lpstr>
      <vt:lpstr>L102033_</vt:lpstr>
      <vt:lpstr>L102034_</vt:lpstr>
      <vt:lpstr>L102035_</vt:lpstr>
      <vt:lpstr>L102036_</vt:lpstr>
      <vt:lpstr>L102037_</vt:lpstr>
      <vt:lpstr>L102038_</vt:lpstr>
      <vt:lpstr>L102039_</vt:lpstr>
      <vt:lpstr>L102040_</vt:lpstr>
      <vt:lpstr>L102041_</vt:lpstr>
      <vt:lpstr>L102042_</vt:lpstr>
      <vt:lpstr>L102043_</vt:lpstr>
      <vt:lpstr>L102044_</vt:lpstr>
      <vt:lpstr>L102045_</vt:lpstr>
      <vt:lpstr>L102046_</vt:lpstr>
      <vt:lpstr>L102047_</vt:lpstr>
      <vt:lpstr>L102048_</vt:lpstr>
      <vt:lpstr>L102049_</vt:lpstr>
      <vt:lpstr>L102050_</vt:lpstr>
      <vt:lpstr>L102051_</vt:lpstr>
      <vt:lpstr>L102052_</vt:lpstr>
      <vt:lpstr>L102053_</vt:lpstr>
      <vt:lpstr>L102054_</vt:lpstr>
      <vt:lpstr>L102055_</vt:lpstr>
      <vt:lpstr>L102056_</vt:lpstr>
      <vt:lpstr>L102057_</vt:lpstr>
      <vt:lpstr>L102058_</vt:lpstr>
      <vt:lpstr>L102059_</vt:lpstr>
      <vt:lpstr>L102060_</vt:lpstr>
      <vt:lpstr>L102061_</vt:lpstr>
      <vt:lpstr>L102062_</vt:lpstr>
      <vt:lpstr>L102063_</vt:lpstr>
      <vt:lpstr>L102064_</vt:lpstr>
      <vt:lpstr>L102065_</vt:lpstr>
      <vt:lpstr>L102066_</vt:lpstr>
      <vt:lpstr>L102067_</vt:lpstr>
      <vt:lpstr>L102068_</vt:lpstr>
      <vt:lpstr>L102069_</vt:lpstr>
      <vt:lpstr>L102070_</vt:lpstr>
      <vt:lpstr>L102071_</vt:lpstr>
      <vt:lpstr>L102072_</vt:lpstr>
      <vt:lpstr>L102073_</vt:lpstr>
      <vt:lpstr>L102074_</vt:lpstr>
      <vt:lpstr>L102075_</vt:lpstr>
      <vt:lpstr>L102076_</vt:lpstr>
      <vt:lpstr>L102077_</vt:lpstr>
      <vt:lpstr>L102078_</vt:lpstr>
      <vt:lpstr>L102079_</vt:lpstr>
      <vt:lpstr>L102080_</vt:lpstr>
      <vt:lpstr>L102081_</vt:lpstr>
      <vt:lpstr>L102082_</vt:lpstr>
      <vt:lpstr>L102083_</vt:lpstr>
      <vt:lpstr>L102084_</vt:lpstr>
      <vt:lpstr>L102085_</vt:lpstr>
      <vt:lpstr>L102086_</vt:lpstr>
      <vt:lpstr>L102087_</vt:lpstr>
      <vt:lpstr>L102088_</vt:lpstr>
      <vt:lpstr>L102089_</vt:lpstr>
      <vt:lpstr>L102090_</vt:lpstr>
      <vt:lpstr>L102091_</vt:lpstr>
      <vt:lpstr>L102092_</vt:lpstr>
      <vt:lpstr>L102093_</vt:lpstr>
      <vt:lpstr>L102094_</vt:lpstr>
      <vt:lpstr>L102095_</vt:lpstr>
      <vt:lpstr>L102096_</vt:lpstr>
      <vt:lpstr>L102097_</vt:lpstr>
      <vt:lpstr>L102098_</vt:lpstr>
      <vt:lpstr>L102099_</vt:lpstr>
      <vt:lpstr>L102100_</vt:lpstr>
      <vt:lpstr>L102101_</vt:lpstr>
      <vt:lpstr>L102102_</vt:lpstr>
      <vt:lpstr>L102103_</vt:lpstr>
      <vt:lpstr>L102104_</vt:lpstr>
      <vt:lpstr>L102105_</vt:lpstr>
      <vt:lpstr>L102106_</vt:lpstr>
      <vt:lpstr>L102107_</vt:lpstr>
      <vt:lpstr>L102108_</vt:lpstr>
      <vt:lpstr>L102109_</vt:lpstr>
      <vt:lpstr>L102110_</vt:lpstr>
      <vt:lpstr>L102111_</vt:lpstr>
      <vt:lpstr>L102112_</vt:lpstr>
      <vt:lpstr>L102113_</vt:lpstr>
      <vt:lpstr>L102114_</vt:lpstr>
      <vt:lpstr>L102115_</vt:lpstr>
      <vt:lpstr>L102116_</vt:lpstr>
      <vt:lpstr>L102117_</vt:lpstr>
      <vt:lpstr>L102118_</vt:lpstr>
      <vt:lpstr>L102119_</vt:lpstr>
      <vt:lpstr>L102120_</vt:lpstr>
      <vt:lpstr>L102121_</vt:lpstr>
      <vt:lpstr>L102122_</vt:lpstr>
      <vt:lpstr>L102123_</vt:lpstr>
      <vt:lpstr>L102124_</vt:lpstr>
      <vt:lpstr>L102125_</vt:lpstr>
      <vt:lpstr>L102126_</vt:lpstr>
      <vt:lpstr>L102127_</vt:lpstr>
      <vt:lpstr>L102128_</vt:lpstr>
      <vt:lpstr>L102129_</vt:lpstr>
      <vt:lpstr>L102130_</vt:lpstr>
      <vt:lpstr>L102131_</vt:lpstr>
      <vt:lpstr>L102132_</vt:lpstr>
      <vt:lpstr>L102133_</vt:lpstr>
      <vt:lpstr>L102134_</vt:lpstr>
      <vt:lpstr>L102135_</vt:lpstr>
      <vt:lpstr>L102136_</vt:lpstr>
      <vt:lpstr>L102137_</vt:lpstr>
      <vt:lpstr>L102138_</vt:lpstr>
      <vt:lpstr>L102139_</vt:lpstr>
      <vt:lpstr>L102140_</vt:lpstr>
      <vt:lpstr>L102141_</vt:lpstr>
      <vt:lpstr>L102142_</vt:lpstr>
      <vt:lpstr>L102143_</vt:lpstr>
      <vt:lpstr>L102144_</vt:lpstr>
      <vt:lpstr>L102145_</vt:lpstr>
      <vt:lpstr>L102146_</vt:lpstr>
      <vt:lpstr>L102147_</vt:lpstr>
      <vt:lpstr>L102148_</vt:lpstr>
      <vt:lpstr>L102149_</vt:lpstr>
      <vt:lpstr>L102150_</vt:lpstr>
      <vt:lpstr>L102151_</vt:lpstr>
      <vt:lpstr>L102152_</vt:lpstr>
      <vt:lpstr>L102153_</vt:lpstr>
      <vt:lpstr>L102154_</vt:lpstr>
      <vt:lpstr>L102155_</vt:lpstr>
      <vt:lpstr>L102156_</vt:lpstr>
      <vt:lpstr>L102157_</vt:lpstr>
      <vt:lpstr>L102158_</vt:lpstr>
      <vt:lpstr>L102159_</vt:lpstr>
      <vt:lpstr>L102160_</vt:lpstr>
      <vt:lpstr>L102161_</vt:lpstr>
      <vt:lpstr>L102162_</vt:lpstr>
      <vt:lpstr>L102163_</vt:lpstr>
      <vt:lpstr>L102164_</vt:lpstr>
      <vt:lpstr>L102165_</vt:lpstr>
      <vt:lpstr>L102166_</vt:lpstr>
      <vt:lpstr>L102167_</vt:lpstr>
      <vt:lpstr>L102168_</vt:lpstr>
      <vt:lpstr>L102169_</vt:lpstr>
      <vt:lpstr>L102170_</vt:lpstr>
      <vt:lpstr>L102171_</vt:lpstr>
      <vt:lpstr>L102172_</vt:lpstr>
      <vt:lpstr>L102173_</vt:lpstr>
      <vt:lpstr>L102174_</vt:lpstr>
      <vt:lpstr>L102175_</vt:lpstr>
      <vt:lpstr>L102176_</vt:lpstr>
      <vt:lpstr>L102177_</vt:lpstr>
      <vt:lpstr>L102178_</vt:lpstr>
      <vt:lpstr>L102179_</vt:lpstr>
      <vt:lpstr>L102180_</vt:lpstr>
      <vt:lpstr>L102181_</vt:lpstr>
      <vt:lpstr>L102182_</vt:lpstr>
      <vt:lpstr>L102183_</vt:lpstr>
      <vt:lpstr>L102184_</vt:lpstr>
      <vt:lpstr>L102185_</vt:lpstr>
      <vt:lpstr>L102186_</vt:lpstr>
      <vt:lpstr>L102187_</vt:lpstr>
      <vt:lpstr>L102188_</vt:lpstr>
      <vt:lpstr>L102189_</vt:lpstr>
      <vt:lpstr>L102190_</vt:lpstr>
      <vt:lpstr>L102191_</vt:lpstr>
      <vt:lpstr>L102192_</vt:lpstr>
      <vt:lpstr>L102193_</vt:lpstr>
      <vt:lpstr>L102194_</vt:lpstr>
      <vt:lpstr>L102195_</vt:lpstr>
      <vt:lpstr>L102196_</vt:lpstr>
      <vt:lpstr>L102197_</vt:lpstr>
      <vt:lpstr>L102198_</vt:lpstr>
      <vt:lpstr>L102199_</vt:lpstr>
      <vt:lpstr>L102200_</vt:lpstr>
      <vt:lpstr>L102201_</vt:lpstr>
      <vt:lpstr>L102202_</vt:lpstr>
      <vt:lpstr>L102203_</vt:lpstr>
      <vt:lpstr>L102204_</vt:lpstr>
      <vt:lpstr>L102205_</vt:lpstr>
      <vt:lpstr>L102206_</vt:lpstr>
      <vt:lpstr>L102207_</vt:lpstr>
      <vt:lpstr>L102208_</vt:lpstr>
      <vt:lpstr>L102209_</vt:lpstr>
      <vt:lpstr>L102210_</vt:lpstr>
      <vt:lpstr>L102211_</vt:lpstr>
      <vt:lpstr>L102212_</vt:lpstr>
      <vt:lpstr>L102213_</vt:lpstr>
      <vt:lpstr>L102214_</vt:lpstr>
      <vt:lpstr>L102215_</vt:lpstr>
      <vt:lpstr>L102216_</vt:lpstr>
      <vt:lpstr>L102217_</vt:lpstr>
      <vt:lpstr>L102218_</vt:lpstr>
      <vt:lpstr>L102219_</vt:lpstr>
      <vt:lpstr>L102220_</vt:lpstr>
      <vt:lpstr>L102221_</vt:lpstr>
      <vt:lpstr>L102222_</vt:lpstr>
      <vt:lpstr>L102223_</vt:lpstr>
      <vt:lpstr>L102224_</vt:lpstr>
      <vt:lpstr>L102225_</vt:lpstr>
      <vt:lpstr>L102226_</vt:lpstr>
      <vt:lpstr>L102227_</vt:lpstr>
      <vt:lpstr>L102228_</vt:lpstr>
      <vt:lpstr>L102229_</vt:lpstr>
      <vt:lpstr>L102230_</vt:lpstr>
      <vt:lpstr>L102231_</vt:lpstr>
      <vt:lpstr>L102232_</vt:lpstr>
      <vt:lpstr>L102233_</vt:lpstr>
      <vt:lpstr>L102234_</vt:lpstr>
      <vt:lpstr>L102235_</vt:lpstr>
      <vt:lpstr>L102236_</vt:lpstr>
      <vt:lpstr>L102237_</vt:lpstr>
      <vt:lpstr>L102238_</vt:lpstr>
      <vt:lpstr>L102239_</vt:lpstr>
      <vt:lpstr>L102240_</vt:lpstr>
      <vt:lpstr>L102241_</vt:lpstr>
      <vt:lpstr>L102242_</vt:lpstr>
      <vt:lpstr>L102243_</vt:lpstr>
      <vt:lpstr>L102244_</vt:lpstr>
      <vt:lpstr>L102245_</vt:lpstr>
      <vt:lpstr>L102246_</vt:lpstr>
      <vt:lpstr>L102247_</vt:lpstr>
      <vt:lpstr>L102248_</vt:lpstr>
      <vt:lpstr>L102249_</vt:lpstr>
      <vt:lpstr>L102250_</vt:lpstr>
      <vt:lpstr>L102251_</vt:lpstr>
      <vt:lpstr>L102252_</vt:lpstr>
      <vt:lpstr>L102253_</vt:lpstr>
      <vt:lpstr>L102254_</vt:lpstr>
      <vt:lpstr>L102255_</vt:lpstr>
      <vt:lpstr>L102256_</vt:lpstr>
      <vt:lpstr>L102257_</vt:lpstr>
      <vt:lpstr>L102258_</vt:lpstr>
      <vt:lpstr>L102259_</vt:lpstr>
      <vt:lpstr>L102260_</vt:lpstr>
      <vt:lpstr>L102261_</vt:lpstr>
      <vt:lpstr>L102262_</vt:lpstr>
      <vt:lpstr>L102263_</vt:lpstr>
      <vt:lpstr>L102264_</vt:lpstr>
      <vt:lpstr>L102265_</vt:lpstr>
      <vt:lpstr>L102266_</vt:lpstr>
      <vt:lpstr>L102267_</vt:lpstr>
      <vt:lpstr>L102268_</vt:lpstr>
      <vt:lpstr>L102269_</vt:lpstr>
      <vt:lpstr>L102270_</vt:lpstr>
      <vt:lpstr>L102271_</vt:lpstr>
      <vt:lpstr>L102272_</vt:lpstr>
      <vt:lpstr>L102273_</vt:lpstr>
      <vt:lpstr>L102274_</vt:lpstr>
      <vt:lpstr>L102275_</vt:lpstr>
      <vt:lpstr>L102276_</vt:lpstr>
      <vt:lpstr>L102277_</vt:lpstr>
      <vt:lpstr>L102278_</vt:lpstr>
      <vt:lpstr>L102279_</vt:lpstr>
      <vt:lpstr>L102280_</vt:lpstr>
      <vt:lpstr>L102281_</vt:lpstr>
      <vt:lpstr>L102282_</vt:lpstr>
      <vt:lpstr>L102283_</vt:lpstr>
      <vt:lpstr>L102284_</vt:lpstr>
      <vt:lpstr>L102285_</vt:lpstr>
      <vt:lpstr>L102286_</vt:lpstr>
      <vt:lpstr>L102287_</vt:lpstr>
      <vt:lpstr>L102288_</vt:lpstr>
      <vt:lpstr>L102289_</vt:lpstr>
      <vt:lpstr>L102290_</vt:lpstr>
      <vt:lpstr>L102291_</vt:lpstr>
      <vt:lpstr>L102292_</vt:lpstr>
      <vt:lpstr>L102293_</vt:lpstr>
      <vt:lpstr>L102294_</vt:lpstr>
      <vt:lpstr>L102295_</vt:lpstr>
      <vt:lpstr>L102296_</vt:lpstr>
      <vt:lpstr>L102297_</vt:lpstr>
      <vt:lpstr>L102298_</vt:lpstr>
      <vt:lpstr>L102299_</vt:lpstr>
      <vt:lpstr>L102300_</vt:lpstr>
      <vt:lpstr>L102301_</vt:lpstr>
      <vt:lpstr>L102302_</vt:lpstr>
      <vt:lpstr>L102303_</vt:lpstr>
      <vt:lpstr>L102304_</vt:lpstr>
      <vt:lpstr>L102305_</vt:lpstr>
      <vt:lpstr>L102306_</vt:lpstr>
      <vt:lpstr>L102307_</vt:lpstr>
      <vt:lpstr>L102308_</vt:lpstr>
      <vt:lpstr>L102309_</vt:lpstr>
      <vt:lpstr>L102310_</vt:lpstr>
      <vt:lpstr>L102311_</vt:lpstr>
      <vt:lpstr>L102312_</vt:lpstr>
      <vt:lpstr>L102313_</vt:lpstr>
      <vt:lpstr>L102314_</vt:lpstr>
      <vt:lpstr>L102315_</vt:lpstr>
      <vt:lpstr>L102316_</vt:lpstr>
      <vt:lpstr>L102317_</vt:lpstr>
      <vt:lpstr>L102318_</vt:lpstr>
      <vt:lpstr>L102319_</vt:lpstr>
      <vt:lpstr>L102320_</vt:lpstr>
      <vt:lpstr>L102321_</vt:lpstr>
      <vt:lpstr>L102322_</vt:lpstr>
      <vt:lpstr>L102323_</vt:lpstr>
      <vt:lpstr>L102324_</vt:lpstr>
      <vt:lpstr>L102325_</vt:lpstr>
      <vt:lpstr>L102326_</vt:lpstr>
      <vt:lpstr>L102327_</vt:lpstr>
      <vt:lpstr>L102328_</vt:lpstr>
      <vt:lpstr>L102329_</vt:lpstr>
      <vt:lpstr>L102330_</vt:lpstr>
      <vt:lpstr>L102331_</vt:lpstr>
      <vt:lpstr>L102332_</vt:lpstr>
      <vt:lpstr>L102333_</vt:lpstr>
      <vt:lpstr>L102334_</vt:lpstr>
      <vt:lpstr>L102335_</vt:lpstr>
      <vt:lpstr>L102336_</vt:lpstr>
      <vt:lpstr>L102337_</vt:lpstr>
      <vt:lpstr>L102338_</vt:lpstr>
      <vt:lpstr>L102339_</vt:lpstr>
      <vt:lpstr>L102340_</vt:lpstr>
      <vt:lpstr>L102341_</vt:lpstr>
      <vt:lpstr>L102342_</vt:lpstr>
      <vt:lpstr>L102343_</vt:lpstr>
      <vt:lpstr>L102344_</vt:lpstr>
      <vt:lpstr>L102345_</vt:lpstr>
      <vt:lpstr>L102346_</vt:lpstr>
      <vt:lpstr>L102347_</vt:lpstr>
      <vt:lpstr>L102348_</vt:lpstr>
      <vt:lpstr>L102349_</vt:lpstr>
      <vt:lpstr>L102350_</vt:lpstr>
      <vt:lpstr>L102351_</vt:lpstr>
      <vt:lpstr>L102352_</vt:lpstr>
      <vt:lpstr>L102353_</vt:lpstr>
      <vt:lpstr>L102354_</vt:lpstr>
      <vt:lpstr>L102355_</vt:lpstr>
      <vt:lpstr>L102356_</vt:lpstr>
      <vt:lpstr>L102357_</vt:lpstr>
      <vt:lpstr>L102358_</vt:lpstr>
      <vt:lpstr>L102359_</vt:lpstr>
      <vt:lpstr>L102360_</vt:lpstr>
      <vt:lpstr>L102361_</vt:lpstr>
      <vt:lpstr>L102362_</vt:lpstr>
      <vt:lpstr>L102363_</vt:lpstr>
      <vt:lpstr>L102364_</vt:lpstr>
      <vt:lpstr>L102365_</vt:lpstr>
      <vt:lpstr>L102366_</vt:lpstr>
      <vt:lpstr>L102367_</vt:lpstr>
      <vt:lpstr>L102368_</vt:lpstr>
      <vt:lpstr>L102369_</vt:lpstr>
      <vt:lpstr>L102370_</vt:lpstr>
      <vt:lpstr>L102371_</vt:lpstr>
      <vt:lpstr>L102372_</vt:lpstr>
      <vt:lpstr>L102373_</vt:lpstr>
      <vt:lpstr>L102374_</vt:lpstr>
      <vt:lpstr>L102375_</vt:lpstr>
      <vt:lpstr>L102376_</vt:lpstr>
      <vt:lpstr>L102377_</vt:lpstr>
      <vt:lpstr>L102378_</vt:lpstr>
      <vt:lpstr>L102379_</vt:lpstr>
      <vt:lpstr>L102380_</vt:lpstr>
      <vt:lpstr>L102381_</vt:lpstr>
      <vt:lpstr>L102382_</vt:lpstr>
      <vt:lpstr>L102383_</vt:lpstr>
      <vt:lpstr>L102384_</vt:lpstr>
      <vt:lpstr>L102385_</vt:lpstr>
      <vt:lpstr>L102386_</vt:lpstr>
      <vt:lpstr>L102387_</vt:lpstr>
      <vt:lpstr>L102388_</vt:lpstr>
      <vt:lpstr>L102389_</vt:lpstr>
      <vt:lpstr>L102390_</vt:lpstr>
      <vt:lpstr>L102391_</vt:lpstr>
      <vt:lpstr>L102392_</vt:lpstr>
      <vt:lpstr>L102393_</vt:lpstr>
      <vt:lpstr>L102394_</vt:lpstr>
      <vt:lpstr>L102395_</vt:lpstr>
      <vt:lpstr>L102396_</vt:lpstr>
      <vt:lpstr>L102397_</vt:lpstr>
      <vt:lpstr>L102398_</vt:lpstr>
      <vt:lpstr>L102399_</vt:lpstr>
      <vt:lpstr>L102400_</vt:lpstr>
      <vt:lpstr>L102401_</vt:lpstr>
      <vt:lpstr>L102402_</vt:lpstr>
      <vt:lpstr>L102403_</vt:lpstr>
      <vt:lpstr>L102404_</vt:lpstr>
      <vt:lpstr>L102405_</vt:lpstr>
      <vt:lpstr>L102406_</vt:lpstr>
      <vt:lpstr>L102407_</vt:lpstr>
      <vt:lpstr>L102408_</vt:lpstr>
      <vt:lpstr>L102409_</vt:lpstr>
      <vt:lpstr>L102410_</vt:lpstr>
      <vt:lpstr>L102411_</vt:lpstr>
      <vt:lpstr>L102412_</vt:lpstr>
      <vt:lpstr>L102413_</vt:lpstr>
      <vt:lpstr>L102414_</vt:lpstr>
      <vt:lpstr>L102415_</vt:lpstr>
      <vt:lpstr>L102416_</vt:lpstr>
      <vt:lpstr>L102417_</vt:lpstr>
      <vt:lpstr>L102418_</vt:lpstr>
      <vt:lpstr>L102419_</vt:lpstr>
      <vt:lpstr>L102420_</vt:lpstr>
      <vt:lpstr>L102421_</vt:lpstr>
      <vt:lpstr>L102422_</vt:lpstr>
      <vt:lpstr>L102423_</vt:lpstr>
      <vt:lpstr>L102424_</vt:lpstr>
      <vt:lpstr>L102425_</vt:lpstr>
      <vt:lpstr>L102426_</vt:lpstr>
      <vt:lpstr>L102427_</vt:lpstr>
      <vt:lpstr>L102428_</vt:lpstr>
      <vt:lpstr>L102429_</vt:lpstr>
      <vt:lpstr>L102430_</vt:lpstr>
      <vt:lpstr>L102431_</vt:lpstr>
      <vt:lpstr>L102432_</vt:lpstr>
      <vt:lpstr>L102433_</vt:lpstr>
      <vt:lpstr>L102434_</vt:lpstr>
      <vt:lpstr>L102435_</vt:lpstr>
      <vt:lpstr>L102436_</vt:lpstr>
      <vt:lpstr>L102437_</vt:lpstr>
      <vt:lpstr>L102438_</vt:lpstr>
      <vt:lpstr>L102439_</vt:lpstr>
      <vt:lpstr>L102440_</vt:lpstr>
      <vt:lpstr>L102441_</vt:lpstr>
      <vt:lpstr>L102442_</vt:lpstr>
      <vt:lpstr>L102443_</vt:lpstr>
      <vt:lpstr>L102444_</vt:lpstr>
      <vt:lpstr>L102445_</vt:lpstr>
      <vt:lpstr>L102446_</vt:lpstr>
      <vt:lpstr>L102447_</vt:lpstr>
      <vt:lpstr>L102448_</vt:lpstr>
      <vt:lpstr>L102449_</vt:lpstr>
      <vt:lpstr>L102450_</vt:lpstr>
      <vt:lpstr>L102451_</vt:lpstr>
      <vt:lpstr>L102452_</vt:lpstr>
      <vt:lpstr>L102453_</vt:lpstr>
      <vt:lpstr>L102454_</vt:lpstr>
      <vt:lpstr>L102455_</vt:lpstr>
      <vt:lpstr>L102456_</vt:lpstr>
      <vt:lpstr>L102457_</vt:lpstr>
      <vt:lpstr>L102458_</vt:lpstr>
      <vt:lpstr>L102459_</vt:lpstr>
      <vt:lpstr>L102460_</vt:lpstr>
      <vt:lpstr>L102461_</vt:lpstr>
      <vt:lpstr>L102462_</vt:lpstr>
      <vt:lpstr>L102463_</vt:lpstr>
      <vt:lpstr>L102464_</vt:lpstr>
      <vt:lpstr>L102465_</vt:lpstr>
      <vt:lpstr>L102466_</vt:lpstr>
      <vt:lpstr>L102467_</vt:lpstr>
      <vt:lpstr>L102468_</vt:lpstr>
      <vt:lpstr>L102469_</vt:lpstr>
      <vt:lpstr>L102470_</vt:lpstr>
      <vt:lpstr>L102471_</vt:lpstr>
      <vt:lpstr>L102472_</vt:lpstr>
      <vt:lpstr>L102473_</vt:lpstr>
      <vt:lpstr>L102474_</vt:lpstr>
      <vt:lpstr>L102475_</vt:lpstr>
      <vt:lpstr>L102476_</vt:lpstr>
      <vt:lpstr>L102477_</vt:lpstr>
      <vt:lpstr>L102478_</vt:lpstr>
      <vt:lpstr>L102479_</vt:lpstr>
      <vt:lpstr>L102480_</vt:lpstr>
      <vt:lpstr>L102481_</vt:lpstr>
      <vt:lpstr>L102482_</vt:lpstr>
      <vt:lpstr>L102483_</vt:lpstr>
      <vt:lpstr>L102484_</vt:lpstr>
      <vt:lpstr>L102485_</vt:lpstr>
      <vt:lpstr>L102486_</vt:lpstr>
      <vt:lpstr>L102487_</vt:lpstr>
      <vt:lpstr>L102488_</vt:lpstr>
      <vt:lpstr>L102489_</vt:lpstr>
      <vt:lpstr>L102490_</vt:lpstr>
      <vt:lpstr>L102491_</vt:lpstr>
      <vt:lpstr>L102492_</vt:lpstr>
      <vt:lpstr>L102493_</vt:lpstr>
      <vt:lpstr>L102494_</vt:lpstr>
      <vt:lpstr>L102495_</vt:lpstr>
      <vt:lpstr>L102496_</vt:lpstr>
      <vt:lpstr>L102497_</vt:lpstr>
      <vt:lpstr>L102498_</vt:lpstr>
      <vt:lpstr>L102499_</vt:lpstr>
      <vt:lpstr>L102500_</vt:lpstr>
      <vt:lpstr>L102501_</vt:lpstr>
      <vt:lpstr>L102502_</vt:lpstr>
      <vt:lpstr>L102503_</vt:lpstr>
      <vt:lpstr>L102504_</vt:lpstr>
      <vt:lpstr>L102505_</vt:lpstr>
      <vt:lpstr>L102506_</vt:lpstr>
      <vt:lpstr>L102507_</vt:lpstr>
      <vt:lpstr>L102508_</vt:lpstr>
      <vt:lpstr>L102509_</vt:lpstr>
      <vt:lpstr>L102510_</vt:lpstr>
      <vt:lpstr>L102511_</vt:lpstr>
      <vt:lpstr>L102512_</vt:lpstr>
      <vt:lpstr>L102513_</vt:lpstr>
      <vt:lpstr>L102514_</vt:lpstr>
      <vt:lpstr>L102515_</vt:lpstr>
      <vt:lpstr>L102516_</vt:lpstr>
      <vt:lpstr>L102517_</vt:lpstr>
      <vt:lpstr>L102518_</vt:lpstr>
      <vt:lpstr>L102519_</vt:lpstr>
      <vt:lpstr>L102520_</vt:lpstr>
      <vt:lpstr>L102521_</vt:lpstr>
      <vt:lpstr>L102522_</vt:lpstr>
      <vt:lpstr>L102523_</vt:lpstr>
      <vt:lpstr>L102524_</vt:lpstr>
      <vt:lpstr>L102525_</vt:lpstr>
      <vt:lpstr>L102526_</vt:lpstr>
      <vt:lpstr>L102527_</vt:lpstr>
      <vt:lpstr>L102528_</vt:lpstr>
      <vt:lpstr>L102529_</vt:lpstr>
      <vt:lpstr>L102530_</vt:lpstr>
      <vt:lpstr>L102531_</vt:lpstr>
      <vt:lpstr>L102532_</vt:lpstr>
      <vt:lpstr>L102533_</vt:lpstr>
      <vt:lpstr>L102534_</vt:lpstr>
      <vt:lpstr>L102535_</vt:lpstr>
      <vt:lpstr>L102536_</vt:lpstr>
      <vt:lpstr>L102537_</vt:lpstr>
      <vt:lpstr>L102538_</vt:lpstr>
      <vt:lpstr>L102539_</vt:lpstr>
      <vt:lpstr>L102540_</vt:lpstr>
      <vt:lpstr>L102541_</vt:lpstr>
      <vt:lpstr>L102542_</vt:lpstr>
      <vt:lpstr>L102543_</vt:lpstr>
      <vt:lpstr>L102544_</vt:lpstr>
      <vt:lpstr>L102545_</vt:lpstr>
      <vt:lpstr>L102546_</vt:lpstr>
      <vt:lpstr>L102547_</vt:lpstr>
      <vt:lpstr>L102548_</vt:lpstr>
      <vt:lpstr>L102549_</vt:lpstr>
      <vt:lpstr>L102550_</vt:lpstr>
      <vt:lpstr>L102551_</vt:lpstr>
      <vt:lpstr>L102552_</vt:lpstr>
      <vt:lpstr>L102553_</vt:lpstr>
      <vt:lpstr>L102554_</vt:lpstr>
      <vt:lpstr>L102555_</vt:lpstr>
      <vt:lpstr>L102556_</vt:lpstr>
      <vt:lpstr>L102557_</vt:lpstr>
      <vt:lpstr>L102558_</vt:lpstr>
      <vt:lpstr>L102559_</vt:lpstr>
      <vt:lpstr>L102560_</vt:lpstr>
      <vt:lpstr>L102561_</vt:lpstr>
      <vt:lpstr>L102562_</vt:lpstr>
      <vt:lpstr>L102563_</vt:lpstr>
      <vt:lpstr>L102564_</vt:lpstr>
      <vt:lpstr>L102565_</vt:lpstr>
      <vt:lpstr>L102566_</vt:lpstr>
      <vt:lpstr>L102567_</vt:lpstr>
      <vt:lpstr>L102568_</vt:lpstr>
      <vt:lpstr>L102569_</vt:lpstr>
      <vt:lpstr>L102570_</vt:lpstr>
      <vt:lpstr>L102571_</vt:lpstr>
      <vt:lpstr>L102572_</vt:lpstr>
      <vt:lpstr>L102573_</vt:lpstr>
      <vt:lpstr>L102574_</vt:lpstr>
      <vt:lpstr>L102575_</vt:lpstr>
      <vt:lpstr>L102576_</vt:lpstr>
      <vt:lpstr>L102577_</vt:lpstr>
      <vt:lpstr>L102578_</vt:lpstr>
      <vt:lpstr>L102579_</vt:lpstr>
      <vt:lpstr>L102580_</vt:lpstr>
      <vt:lpstr>L102581_</vt:lpstr>
      <vt:lpstr>L102582_</vt:lpstr>
      <vt:lpstr>L102583_</vt:lpstr>
      <vt:lpstr>L102584_</vt:lpstr>
      <vt:lpstr>L102585_</vt:lpstr>
      <vt:lpstr>L102586_</vt:lpstr>
      <vt:lpstr>L102587_</vt:lpstr>
      <vt:lpstr>L102588_</vt:lpstr>
      <vt:lpstr>L102589_</vt:lpstr>
      <vt:lpstr>L102590_</vt:lpstr>
      <vt:lpstr>L102591_</vt:lpstr>
      <vt:lpstr>L102592_</vt:lpstr>
      <vt:lpstr>L102593_</vt:lpstr>
      <vt:lpstr>L102594_</vt:lpstr>
      <vt:lpstr>L102595_</vt:lpstr>
      <vt:lpstr>L102596_</vt:lpstr>
      <vt:lpstr>L102597_</vt:lpstr>
      <vt:lpstr>L102598_</vt:lpstr>
      <vt:lpstr>L102599_</vt:lpstr>
      <vt:lpstr>L102600_</vt:lpstr>
      <vt:lpstr>L102601_</vt:lpstr>
      <vt:lpstr>L102602_</vt:lpstr>
      <vt:lpstr>L102603_</vt:lpstr>
      <vt:lpstr>L102604_</vt:lpstr>
      <vt:lpstr>L102605_</vt:lpstr>
      <vt:lpstr>L102606_</vt:lpstr>
      <vt:lpstr>L102607_</vt:lpstr>
      <vt:lpstr>L102608_</vt:lpstr>
      <vt:lpstr>L102609_</vt:lpstr>
      <vt:lpstr>L102610_</vt:lpstr>
      <vt:lpstr>L102611_</vt:lpstr>
      <vt:lpstr>L102612_</vt:lpstr>
      <vt:lpstr>L102613_</vt:lpstr>
      <vt:lpstr>L102614_</vt:lpstr>
      <vt:lpstr>L102615_</vt:lpstr>
      <vt:lpstr>L102616_</vt:lpstr>
      <vt:lpstr>L102617_</vt:lpstr>
      <vt:lpstr>L102618_</vt:lpstr>
      <vt:lpstr>L102619_</vt:lpstr>
      <vt:lpstr>L102620_</vt:lpstr>
      <vt:lpstr>L102621_</vt:lpstr>
      <vt:lpstr>L102622_</vt:lpstr>
      <vt:lpstr>L102623_</vt:lpstr>
      <vt:lpstr>L102624_</vt:lpstr>
      <vt:lpstr>L102625_</vt:lpstr>
      <vt:lpstr>L102626_</vt:lpstr>
      <vt:lpstr>L102627_</vt:lpstr>
      <vt:lpstr>L102628_</vt:lpstr>
      <vt:lpstr>L102629_</vt:lpstr>
      <vt:lpstr>L102630_</vt:lpstr>
      <vt:lpstr>L102631_</vt:lpstr>
      <vt:lpstr>L102632_</vt:lpstr>
      <vt:lpstr>L102633_</vt:lpstr>
      <vt:lpstr>L102634_</vt:lpstr>
      <vt:lpstr>L102635_</vt:lpstr>
      <vt:lpstr>L102636_</vt:lpstr>
      <vt:lpstr>L102637_</vt:lpstr>
      <vt:lpstr>L102638_</vt:lpstr>
      <vt:lpstr>L102639_</vt:lpstr>
      <vt:lpstr>L102640_</vt:lpstr>
      <vt:lpstr>L102641_</vt:lpstr>
      <vt:lpstr>L102642_</vt:lpstr>
      <vt:lpstr>L102643_</vt:lpstr>
      <vt:lpstr>L102644_</vt:lpstr>
      <vt:lpstr>L102645_</vt:lpstr>
      <vt:lpstr>L102646_</vt:lpstr>
      <vt:lpstr>L102647_</vt:lpstr>
      <vt:lpstr>L102648_</vt:lpstr>
      <vt:lpstr>L102649_</vt:lpstr>
      <vt:lpstr>L102650_</vt:lpstr>
      <vt:lpstr>L102651_</vt:lpstr>
      <vt:lpstr>L102652_</vt:lpstr>
      <vt:lpstr>L102653_</vt:lpstr>
      <vt:lpstr>L102654_</vt:lpstr>
      <vt:lpstr>L102655_</vt:lpstr>
      <vt:lpstr>L102656_</vt:lpstr>
      <vt:lpstr>L102657_</vt:lpstr>
      <vt:lpstr>L102658_</vt:lpstr>
      <vt:lpstr>L102659_</vt:lpstr>
      <vt:lpstr>L102660_</vt:lpstr>
      <vt:lpstr>L102661_</vt:lpstr>
      <vt:lpstr>L102662_</vt:lpstr>
      <vt:lpstr>L102663_</vt:lpstr>
      <vt:lpstr>L102664_</vt:lpstr>
      <vt:lpstr>L102665_</vt:lpstr>
      <vt:lpstr>L102666_</vt:lpstr>
      <vt:lpstr>L102667_</vt:lpstr>
      <vt:lpstr>L102668_</vt:lpstr>
      <vt:lpstr>L102669_</vt:lpstr>
      <vt:lpstr>L102670_</vt:lpstr>
      <vt:lpstr>L102671_</vt:lpstr>
      <vt:lpstr>L102672_</vt:lpstr>
      <vt:lpstr>L102673_</vt:lpstr>
      <vt:lpstr>L102674_</vt:lpstr>
      <vt:lpstr>L102675_</vt:lpstr>
      <vt:lpstr>L102676_</vt:lpstr>
      <vt:lpstr>L102677_</vt:lpstr>
      <vt:lpstr>L102678_</vt:lpstr>
      <vt:lpstr>L102679_</vt:lpstr>
      <vt:lpstr>L102680_</vt:lpstr>
      <vt:lpstr>L102681_</vt:lpstr>
      <vt:lpstr>L102682_</vt:lpstr>
      <vt:lpstr>L102683_</vt:lpstr>
      <vt:lpstr>L102684_</vt:lpstr>
      <vt:lpstr>L102685_</vt:lpstr>
      <vt:lpstr>L102686_</vt:lpstr>
      <vt:lpstr>L102687_</vt:lpstr>
      <vt:lpstr>L102688_</vt:lpstr>
      <vt:lpstr>L102689_</vt:lpstr>
      <vt:lpstr>L102690_</vt:lpstr>
      <vt:lpstr>L102691_</vt:lpstr>
      <vt:lpstr>L102692_</vt:lpstr>
      <vt:lpstr>L102693_</vt:lpstr>
      <vt:lpstr>L102694_</vt:lpstr>
      <vt:lpstr>L102695_</vt:lpstr>
      <vt:lpstr>L102696_</vt:lpstr>
      <vt:lpstr>L102697_</vt:lpstr>
      <vt:lpstr>L102698_</vt:lpstr>
      <vt:lpstr>L102699_</vt:lpstr>
      <vt:lpstr>L102700_</vt:lpstr>
      <vt:lpstr>L102701_</vt:lpstr>
      <vt:lpstr>L102702_</vt:lpstr>
      <vt:lpstr>L102703_</vt:lpstr>
      <vt:lpstr>L102704_</vt:lpstr>
      <vt:lpstr>L102705_</vt:lpstr>
      <vt:lpstr>L102706_</vt:lpstr>
      <vt:lpstr>L102707_</vt:lpstr>
      <vt:lpstr>L102708_</vt:lpstr>
      <vt:lpstr>L102709_</vt:lpstr>
      <vt:lpstr>L102710_</vt:lpstr>
      <vt:lpstr>L102711_</vt:lpstr>
      <vt:lpstr>L102712_</vt:lpstr>
      <vt:lpstr>L102713_</vt:lpstr>
      <vt:lpstr>L102714_</vt:lpstr>
      <vt:lpstr>L102715_</vt:lpstr>
      <vt:lpstr>L102716_</vt:lpstr>
      <vt:lpstr>L102717_</vt:lpstr>
      <vt:lpstr>L102718_</vt:lpstr>
      <vt:lpstr>L102719_</vt:lpstr>
      <vt:lpstr>L102720_</vt:lpstr>
      <vt:lpstr>L102721_</vt:lpstr>
      <vt:lpstr>L102722_</vt:lpstr>
      <vt:lpstr>L102723_</vt:lpstr>
      <vt:lpstr>L102724_</vt:lpstr>
      <vt:lpstr>L102725_</vt:lpstr>
      <vt:lpstr>L102726_</vt:lpstr>
      <vt:lpstr>L102727_</vt:lpstr>
      <vt:lpstr>L102728_</vt:lpstr>
      <vt:lpstr>L102729_</vt:lpstr>
      <vt:lpstr>L102730_</vt:lpstr>
      <vt:lpstr>L102731_</vt:lpstr>
      <vt:lpstr>L102732_</vt:lpstr>
      <vt:lpstr>L102733_</vt:lpstr>
      <vt:lpstr>L102734_</vt:lpstr>
      <vt:lpstr>L102735_</vt:lpstr>
      <vt:lpstr>L102736_</vt:lpstr>
      <vt:lpstr>L102737_</vt:lpstr>
      <vt:lpstr>L102738_</vt:lpstr>
      <vt:lpstr>L102739_</vt:lpstr>
      <vt:lpstr>L102740_</vt:lpstr>
      <vt:lpstr>L102741_</vt:lpstr>
      <vt:lpstr>L102742_</vt:lpstr>
      <vt:lpstr>L102743_</vt:lpstr>
      <vt:lpstr>L102744_</vt:lpstr>
      <vt:lpstr>L102745_</vt:lpstr>
      <vt:lpstr>L102746_</vt:lpstr>
      <vt:lpstr>L102747_</vt:lpstr>
      <vt:lpstr>L102748_</vt:lpstr>
      <vt:lpstr>L102749_</vt:lpstr>
      <vt:lpstr>L102750_</vt:lpstr>
      <vt:lpstr>L102751_</vt:lpstr>
      <vt:lpstr>L102752_</vt:lpstr>
      <vt:lpstr>L102753_</vt:lpstr>
      <vt:lpstr>L102754_</vt:lpstr>
      <vt:lpstr>L102755_</vt:lpstr>
      <vt:lpstr>L102756_</vt:lpstr>
      <vt:lpstr>L102757_</vt:lpstr>
      <vt:lpstr>L102758_</vt:lpstr>
      <vt:lpstr>L102759_</vt:lpstr>
      <vt:lpstr>L102760_</vt:lpstr>
      <vt:lpstr>L102761_</vt:lpstr>
      <vt:lpstr>L102762_</vt:lpstr>
      <vt:lpstr>L102763_</vt:lpstr>
      <vt:lpstr>L102764_</vt:lpstr>
      <vt:lpstr>L102765_</vt:lpstr>
      <vt:lpstr>L102766_</vt:lpstr>
      <vt:lpstr>L102767_</vt:lpstr>
      <vt:lpstr>L102768_</vt:lpstr>
      <vt:lpstr>L102769_</vt:lpstr>
      <vt:lpstr>L102770_</vt:lpstr>
      <vt:lpstr>L102771_</vt:lpstr>
      <vt:lpstr>L102772_</vt:lpstr>
      <vt:lpstr>L102773_</vt:lpstr>
      <vt:lpstr>L102774_</vt:lpstr>
      <vt:lpstr>L102775_</vt:lpstr>
      <vt:lpstr>L102776_</vt:lpstr>
      <vt:lpstr>L102777_</vt:lpstr>
      <vt:lpstr>L102778_</vt:lpstr>
      <vt:lpstr>L102779_</vt:lpstr>
      <vt:lpstr>L102780_</vt:lpstr>
      <vt:lpstr>L102781_</vt:lpstr>
      <vt:lpstr>L102782_</vt:lpstr>
      <vt:lpstr>L102783_</vt:lpstr>
      <vt:lpstr>L102784_</vt:lpstr>
      <vt:lpstr>L102785_</vt:lpstr>
      <vt:lpstr>L102786_</vt:lpstr>
      <vt:lpstr>L102787_</vt:lpstr>
      <vt:lpstr>L102788_</vt:lpstr>
      <vt:lpstr>L102789_</vt:lpstr>
      <vt:lpstr>L102790_</vt:lpstr>
      <vt:lpstr>L102791_</vt:lpstr>
      <vt:lpstr>L102792_</vt:lpstr>
      <vt:lpstr>L102793_</vt:lpstr>
      <vt:lpstr>L102794_</vt:lpstr>
      <vt:lpstr>L102795_</vt:lpstr>
      <vt:lpstr>L102796_</vt:lpstr>
      <vt:lpstr>L102797_</vt:lpstr>
      <vt:lpstr>L102798_</vt:lpstr>
      <vt:lpstr>L102799_</vt:lpstr>
      <vt:lpstr>L102800_</vt:lpstr>
      <vt:lpstr>L102801_</vt:lpstr>
      <vt:lpstr>L102802_</vt:lpstr>
      <vt:lpstr>L102803_</vt:lpstr>
      <vt:lpstr>L102804_</vt:lpstr>
      <vt:lpstr>L102805_</vt:lpstr>
      <vt:lpstr>L102806_</vt:lpstr>
      <vt:lpstr>L102807_</vt:lpstr>
      <vt:lpstr>L102808_</vt:lpstr>
      <vt:lpstr>L102809_</vt:lpstr>
      <vt:lpstr>L102810_</vt:lpstr>
      <vt:lpstr>L102811_</vt:lpstr>
      <vt:lpstr>L102812_</vt:lpstr>
      <vt:lpstr>L102813_</vt:lpstr>
      <vt:lpstr>L102814_</vt:lpstr>
      <vt:lpstr>L102815_</vt:lpstr>
      <vt:lpstr>L102816_</vt:lpstr>
      <vt:lpstr>L102817_</vt:lpstr>
      <vt:lpstr>L102818_</vt:lpstr>
      <vt:lpstr>L102819_</vt:lpstr>
      <vt:lpstr>L102820_</vt:lpstr>
      <vt:lpstr>L102821_</vt:lpstr>
      <vt:lpstr>L102822_</vt:lpstr>
      <vt:lpstr>L102823_</vt:lpstr>
      <vt:lpstr>L102824_</vt:lpstr>
      <vt:lpstr>L102825_</vt:lpstr>
      <vt:lpstr>L102826_</vt:lpstr>
      <vt:lpstr>L102827_</vt:lpstr>
      <vt:lpstr>L102828_</vt:lpstr>
      <vt:lpstr>L102829_</vt:lpstr>
      <vt:lpstr>L102830_</vt:lpstr>
      <vt:lpstr>L102831_</vt:lpstr>
      <vt:lpstr>L102832_</vt:lpstr>
      <vt:lpstr>L102833_</vt:lpstr>
      <vt:lpstr>L102834_</vt:lpstr>
      <vt:lpstr>L102835_</vt:lpstr>
      <vt:lpstr>L102836_</vt:lpstr>
      <vt:lpstr>L102837_</vt:lpstr>
      <vt:lpstr>L102838_</vt:lpstr>
      <vt:lpstr>L102839_</vt:lpstr>
      <vt:lpstr>L102840_</vt:lpstr>
      <vt:lpstr>L102841_</vt:lpstr>
      <vt:lpstr>L102842_</vt:lpstr>
      <vt:lpstr>L102843_</vt:lpstr>
      <vt:lpstr>L102844_</vt:lpstr>
      <vt:lpstr>L102845_</vt:lpstr>
      <vt:lpstr>L102846_</vt:lpstr>
      <vt:lpstr>L102847_</vt:lpstr>
      <vt:lpstr>L102848_</vt:lpstr>
      <vt:lpstr>L102849_</vt:lpstr>
      <vt:lpstr>L102850_</vt:lpstr>
      <vt:lpstr>L102851_</vt:lpstr>
      <vt:lpstr>L102852_</vt:lpstr>
      <vt:lpstr>L102853_</vt:lpstr>
      <vt:lpstr>L102854_</vt:lpstr>
      <vt:lpstr>L102855_</vt:lpstr>
      <vt:lpstr>L102856_</vt:lpstr>
      <vt:lpstr>L102857_</vt:lpstr>
      <vt:lpstr>L102858_</vt:lpstr>
      <vt:lpstr>L102859_</vt:lpstr>
      <vt:lpstr>L102860_</vt:lpstr>
      <vt:lpstr>L102861_</vt:lpstr>
      <vt:lpstr>L102862_</vt:lpstr>
      <vt:lpstr>L102863_</vt:lpstr>
      <vt:lpstr>L102864_</vt:lpstr>
      <vt:lpstr>L102865_</vt:lpstr>
      <vt:lpstr>L102866_</vt:lpstr>
      <vt:lpstr>L102867_</vt:lpstr>
      <vt:lpstr>L102868_</vt:lpstr>
      <vt:lpstr>L102869_</vt:lpstr>
      <vt:lpstr>L102870_</vt:lpstr>
      <vt:lpstr>L102871_</vt:lpstr>
      <vt:lpstr>L102872_</vt:lpstr>
      <vt:lpstr>L102873_</vt:lpstr>
      <vt:lpstr>L102874_</vt:lpstr>
      <vt:lpstr>L102875_</vt:lpstr>
      <vt:lpstr>L102876_</vt:lpstr>
      <vt:lpstr>L102877_</vt:lpstr>
      <vt:lpstr>L102878_</vt:lpstr>
      <vt:lpstr>L102879_</vt:lpstr>
      <vt:lpstr>L102880_</vt:lpstr>
      <vt:lpstr>L102881_</vt:lpstr>
      <vt:lpstr>L102882_</vt:lpstr>
      <vt:lpstr>L102883_</vt:lpstr>
      <vt:lpstr>L102884_</vt:lpstr>
      <vt:lpstr>L102885_</vt:lpstr>
      <vt:lpstr>L102886_</vt:lpstr>
      <vt:lpstr>L102887_</vt:lpstr>
      <vt:lpstr>L102888_</vt:lpstr>
      <vt:lpstr>L102889_</vt:lpstr>
      <vt:lpstr>L102890_</vt:lpstr>
      <vt:lpstr>L102891_</vt:lpstr>
      <vt:lpstr>L102892_</vt:lpstr>
      <vt:lpstr>L102893_</vt:lpstr>
      <vt:lpstr>L102894_</vt:lpstr>
      <vt:lpstr>L102895_</vt:lpstr>
      <vt:lpstr>L102896_</vt:lpstr>
      <vt:lpstr>L102897_</vt:lpstr>
      <vt:lpstr>L102898_</vt:lpstr>
      <vt:lpstr>L102899_</vt:lpstr>
      <vt:lpstr>L102900_</vt:lpstr>
      <vt:lpstr>L102901_</vt:lpstr>
      <vt:lpstr>L102902_</vt:lpstr>
      <vt:lpstr>L102903_</vt:lpstr>
      <vt:lpstr>L102904_</vt:lpstr>
      <vt:lpstr>L102905_</vt:lpstr>
      <vt:lpstr>L102906_</vt:lpstr>
      <vt:lpstr>L102907_</vt:lpstr>
      <vt:lpstr>L102908_</vt:lpstr>
      <vt:lpstr>L102909_</vt:lpstr>
      <vt:lpstr>L102910_</vt:lpstr>
      <vt:lpstr>L102911_</vt:lpstr>
      <vt:lpstr>L102912_</vt:lpstr>
      <vt:lpstr>L102913_</vt:lpstr>
      <vt:lpstr>L102914_</vt:lpstr>
      <vt:lpstr>L102915_</vt:lpstr>
      <vt:lpstr>L102916_</vt:lpstr>
      <vt:lpstr>L102917_</vt:lpstr>
      <vt:lpstr>L102918_</vt:lpstr>
      <vt:lpstr>L102919_</vt:lpstr>
      <vt:lpstr>L102920_</vt:lpstr>
      <vt:lpstr>L102921_</vt:lpstr>
      <vt:lpstr>L102922_</vt:lpstr>
      <vt:lpstr>L102923_</vt:lpstr>
      <vt:lpstr>L102924_</vt:lpstr>
      <vt:lpstr>L102925_</vt:lpstr>
      <vt:lpstr>L102926_</vt:lpstr>
      <vt:lpstr>L102927_</vt:lpstr>
      <vt:lpstr>L102928_</vt:lpstr>
      <vt:lpstr>L102929_</vt:lpstr>
      <vt:lpstr>L102930_</vt:lpstr>
      <vt:lpstr>L102931_</vt:lpstr>
      <vt:lpstr>L102932_</vt:lpstr>
      <vt:lpstr>L102933_</vt:lpstr>
      <vt:lpstr>L102934_</vt:lpstr>
      <vt:lpstr>L102935_</vt:lpstr>
      <vt:lpstr>L102936_</vt:lpstr>
      <vt:lpstr>L102937_</vt:lpstr>
      <vt:lpstr>L102938_</vt:lpstr>
      <vt:lpstr>L102939_</vt:lpstr>
      <vt:lpstr>L102940_</vt:lpstr>
      <vt:lpstr>L102941_</vt:lpstr>
      <vt:lpstr>L102942_</vt:lpstr>
      <vt:lpstr>L102943_</vt:lpstr>
      <vt:lpstr>L102944_</vt:lpstr>
      <vt:lpstr>L102945_</vt:lpstr>
      <vt:lpstr>L102946_</vt:lpstr>
      <vt:lpstr>L102947_</vt:lpstr>
      <vt:lpstr>L102948_</vt:lpstr>
      <vt:lpstr>L102949_</vt:lpstr>
      <vt:lpstr>L102950_</vt:lpstr>
      <vt:lpstr>L102951_</vt:lpstr>
      <vt:lpstr>L102952_</vt:lpstr>
      <vt:lpstr>L102953_</vt:lpstr>
      <vt:lpstr>L102954_</vt:lpstr>
      <vt:lpstr>L102955_</vt:lpstr>
      <vt:lpstr>L102956_</vt:lpstr>
      <vt:lpstr>L102957_</vt:lpstr>
      <vt:lpstr>L102958_</vt:lpstr>
      <vt:lpstr>L102959_</vt:lpstr>
      <vt:lpstr>L102960_</vt:lpstr>
      <vt:lpstr>L102961_</vt:lpstr>
      <vt:lpstr>L102962_</vt:lpstr>
      <vt:lpstr>L102963_</vt:lpstr>
      <vt:lpstr>L102964_</vt:lpstr>
      <vt:lpstr>L102965_</vt:lpstr>
      <vt:lpstr>L102966_</vt:lpstr>
      <vt:lpstr>L102967_</vt:lpstr>
      <vt:lpstr>L102968_</vt:lpstr>
      <vt:lpstr>L102969_</vt:lpstr>
      <vt:lpstr>L102970_</vt:lpstr>
      <vt:lpstr>L102971_</vt:lpstr>
      <vt:lpstr>L102972_</vt:lpstr>
      <vt:lpstr>L102973_</vt:lpstr>
      <vt:lpstr>L102974_</vt:lpstr>
      <vt:lpstr>L102975_</vt:lpstr>
      <vt:lpstr>L102976_</vt:lpstr>
      <vt:lpstr>L102977_</vt:lpstr>
      <vt:lpstr>L102978_</vt:lpstr>
      <vt:lpstr>L102979_</vt:lpstr>
      <vt:lpstr>L102980_</vt:lpstr>
      <vt:lpstr>L102981_</vt:lpstr>
      <vt:lpstr>L102982_</vt:lpstr>
      <vt:lpstr>L102983_</vt:lpstr>
      <vt:lpstr>L102984_</vt:lpstr>
      <vt:lpstr>L102985_</vt:lpstr>
      <vt:lpstr>L102986_</vt:lpstr>
      <vt:lpstr>L102987_</vt:lpstr>
      <vt:lpstr>L102988_</vt:lpstr>
      <vt:lpstr>L102989_</vt:lpstr>
      <vt:lpstr>L102990_</vt:lpstr>
      <vt:lpstr>L102991_</vt:lpstr>
      <vt:lpstr>L102992_</vt:lpstr>
      <vt:lpstr>L102993_</vt:lpstr>
      <vt:lpstr>L102994_</vt:lpstr>
      <vt:lpstr>L102995_</vt:lpstr>
      <vt:lpstr>L102996_</vt:lpstr>
      <vt:lpstr>L102997_</vt:lpstr>
      <vt:lpstr>L102998_</vt:lpstr>
      <vt:lpstr>L102999_</vt:lpstr>
      <vt:lpstr>L103000_</vt:lpstr>
      <vt:lpstr>L103001_</vt:lpstr>
      <vt:lpstr>L103002_</vt:lpstr>
      <vt:lpstr>L103003_</vt:lpstr>
      <vt:lpstr>L103004_</vt:lpstr>
      <vt:lpstr>L103005_</vt:lpstr>
      <vt:lpstr>L103006_</vt:lpstr>
      <vt:lpstr>L103007_</vt:lpstr>
      <vt:lpstr>L103008_</vt:lpstr>
      <vt:lpstr>L103009_</vt:lpstr>
      <vt:lpstr>L103010_</vt:lpstr>
      <vt:lpstr>L103011_</vt:lpstr>
      <vt:lpstr>L103012_</vt:lpstr>
      <vt:lpstr>L103013_</vt:lpstr>
      <vt:lpstr>L103014_</vt:lpstr>
      <vt:lpstr>L103015_</vt:lpstr>
      <vt:lpstr>L103016_</vt:lpstr>
      <vt:lpstr>L103017_</vt:lpstr>
      <vt:lpstr>L103018_</vt:lpstr>
      <vt:lpstr>L103019_</vt:lpstr>
      <vt:lpstr>L103020_</vt:lpstr>
      <vt:lpstr>L103021_</vt:lpstr>
      <vt:lpstr>L103022_</vt:lpstr>
      <vt:lpstr>L103023_</vt:lpstr>
      <vt:lpstr>L103024_</vt:lpstr>
      <vt:lpstr>L103025_</vt:lpstr>
      <vt:lpstr>L103026_</vt:lpstr>
      <vt:lpstr>L103027_</vt:lpstr>
      <vt:lpstr>L103028_</vt:lpstr>
      <vt:lpstr>L103029_</vt:lpstr>
      <vt:lpstr>L103030_</vt:lpstr>
      <vt:lpstr>L103031_</vt:lpstr>
      <vt:lpstr>L103032_</vt:lpstr>
      <vt:lpstr>L103033_</vt:lpstr>
      <vt:lpstr>L103034_</vt:lpstr>
      <vt:lpstr>L103035_</vt:lpstr>
      <vt:lpstr>L103036_</vt:lpstr>
      <vt:lpstr>L103037_</vt:lpstr>
      <vt:lpstr>L103038_</vt:lpstr>
      <vt:lpstr>L103039_</vt:lpstr>
      <vt:lpstr>L103040_</vt:lpstr>
      <vt:lpstr>L103041_</vt:lpstr>
      <vt:lpstr>L103042_</vt:lpstr>
      <vt:lpstr>L103043_</vt:lpstr>
      <vt:lpstr>L103044_</vt:lpstr>
      <vt:lpstr>L103045_</vt:lpstr>
      <vt:lpstr>L103046_</vt:lpstr>
      <vt:lpstr>L103047_</vt:lpstr>
      <vt:lpstr>L103048_</vt:lpstr>
      <vt:lpstr>L103049_</vt:lpstr>
      <vt:lpstr>L103050_</vt:lpstr>
      <vt:lpstr>L103051_</vt:lpstr>
      <vt:lpstr>L103052_</vt:lpstr>
      <vt:lpstr>L103053_</vt:lpstr>
      <vt:lpstr>L103054_</vt:lpstr>
      <vt:lpstr>L103055_</vt:lpstr>
      <vt:lpstr>L103056_</vt:lpstr>
      <vt:lpstr>L103057_</vt:lpstr>
      <vt:lpstr>L103058_</vt:lpstr>
      <vt:lpstr>L103059_</vt:lpstr>
      <vt:lpstr>L103060_</vt:lpstr>
      <vt:lpstr>L103061_</vt:lpstr>
      <vt:lpstr>L103062_</vt:lpstr>
      <vt:lpstr>L103063_</vt:lpstr>
      <vt:lpstr>L103064_</vt:lpstr>
      <vt:lpstr>L103065_</vt:lpstr>
      <vt:lpstr>L103066_</vt:lpstr>
      <vt:lpstr>L103067_</vt:lpstr>
      <vt:lpstr>L103068_</vt:lpstr>
      <vt:lpstr>L103069_</vt:lpstr>
      <vt:lpstr>L103070_</vt:lpstr>
      <vt:lpstr>L103071_</vt:lpstr>
      <vt:lpstr>L103072_</vt:lpstr>
      <vt:lpstr>L103073_</vt:lpstr>
      <vt:lpstr>L103074_</vt:lpstr>
      <vt:lpstr>L103075_</vt:lpstr>
      <vt:lpstr>L103076_</vt:lpstr>
      <vt:lpstr>L103077_</vt:lpstr>
      <vt:lpstr>L103078_</vt:lpstr>
      <vt:lpstr>L103079_</vt:lpstr>
      <vt:lpstr>L103080_</vt:lpstr>
      <vt:lpstr>L103081_</vt:lpstr>
      <vt:lpstr>L103082_</vt:lpstr>
      <vt:lpstr>L103083_</vt:lpstr>
      <vt:lpstr>L103084_</vt:lpstr>
      <vt:lpstr>L103085_</vt:lpstr>
      <vt:lpstr>L103086_</vt:lpstr>
      <vt:lpstr>L103087_</vt:lpstr>
      <vt:lpstr>L103088_</vt:lpstr>
      <vt:lpstr>L103089_</vt:lpstr>
      <vt:lpstr>L103090_</vt:lpstr>
      <vt:lpstr>L103091_</vt:lpstr>
      <vt:lpstr>L103092_</vt:lpstr>
      <vt:lpstr>L103093_</vt:lpstr>
      <vt:lpstr>L103094_</vt:lpstr>
      <vt:lpstr>L103095_</vt:lpstr>
      <vt:lpstr>L103096_</vt:lpstr>
      <vt:lpstr>L103097_</vt:lpstr>
      <vt:lpstr>L103098_</vt:lpstr>
      <vt:lpstr>L103099_</vt:lpstr>
      <vt:lpstr>L103100_</vt:lpstr>
      <vt:lpstr>L103101_</vt:lpstr>
      <vt:lpstr>L103102_</vt:lpstr>
      <vt:lpstr>L103103_</vt:lpstr>
      <vt:lpstr>L103104_</vt:lpstr>
      <vt:lpstr>L103105_</vt:lpstr>
      <vt:lpstr>L103106_</vt:lpstr>
      <vt:lpstr>L103107_</vt:lpstr>
      <vt:lpstr>L103108_</vt:lpstr>
      <vt:lpstr>L103109_</vt:lpstr>
      <vt:lpstr>L103110_</vt:lpstr>
      <vt:lpstr>L103111_</vt:lpstr>
      <vt:lpstr>L103112_</vt:lpstr>
      <vt:lpstr>L103113_</vt:lpstr>
      <vt:lpstr>L103114_</vt:lpstr>
      <vt:lpstr>L103115_</vt:lpstr>
      <vt:lpstr>L103116_</vt:lpstr>
      <vt:lpstr>L103117_</vt:lpstr>
      <vt:lpstr>L103118_</vt:lpstr>
      <vt:lpstr>L103119_</vt:lpstr>
      <vt:lpstr>L103120_</vt:lpstr>
      <vt:lpstr>L103121_</vt:lpstr>
      <vt:lpstr>L103122_</vt:lpstr>
      <vt:lpstr>L103123_</vt:lpstr>
      <vt:lpstr>L103124_</vt:lpstr>
      <vt:lpstr>L103125_</vt:lpstr>
      <vt:lpstr>L103126_</vt:lpstr>
      <vt:lpstr>L103127_</vt:lpstr>
      <vt:lpstr>L103128_</vt:lpstr>
      <vt:lpstr>L103129_</vt:lpstr>
      <vt:lpstr>L103130_</vt:lpstr>
      <vt:lpstr>L103131_</vt:lpstr>
      <vt:lpstr>L103132_</vt:lpstr>
      <vt:lpstr>L103133_</vt:lpstr>
      <vt:lpstr>L103134_</vt:lpstr>
      <vt:lpstr>L103135_</vt:lpstr>
      <vt:lpstr>L103136_</vt:lpstr>
      <vt:lpstr>L103137_</vt:lpstr>
      <vt:lpstr>L103138_</vt:lpstr>
      <vt:lpstr>L103139_</vt:lpstr>
      <vt:lpstr>L103140_</vt:lpstr>
      <vt:lpstr>L103141_</vt:lpstr>
      <vt:lpstr>L103142_</vt:lpstr>
      <vt:lpstr>L103143_</vt:lpstr>
      <vt:lpstr>L103144_</vt:lpstr>
      <vt:lpstr>L103145_</vt:lpstr>
      <vt:lpstr>L103146_</vt:lpstr>
      <vt:lpstr>L103147_</vt:lpstr>
      <vt:lpstr>L103148_</vt:lpstr>
      <vt:lpstr>L103149_</vt:lpstr>
      <vt:lpstr>L103150_</vt:lpstr>
      <vt:lpstr>L103151_</vt:lpstr>
      <vt:lpstr>L103152_</vt:lpstr>
      <vt:lpstr>L103153_</vt:lpstr>
      <vt:lpstr>L103154_</vt:lpstr>
      <vt:lpstr>L103155_</vt:lpstr>
      <vt:lpstr>L103156_</vt:lpstr>
      <vt:lpstr>L103157_</vt:lpstr>
      <vt:lpstr>L103158_</vt:lpstr>
      <vt:lpstr>L103159_</vt:lpstr>
      <vt:lpstr>L103160_</vt:lpstr>
      <vt:lpstr>L103161_</vt:lpstr>
      <vt:lpstr>L103162_</vt:lpstr>
      <vt:lpstr>L103163_</vt:lpstr>
      <vt:lpstr>L103164_</vt:lpstr>
      <vt:lpstr>L103165_</vt:lpstr>
      <vt:lpstr>L103166_</vt:lpstr>
      <vt:lpstr>L103167_</vt:lpstr>
      <vt:lpstr>L103168_</vt:lpstr>
      <vt:lpstr>L103169_</vt:lpstr>
      <vt:lpstr>L103170_</vt:lpstr>
      <vt:lpstr>L103171_</vt:lpstr>
      <vt:lpstr>L103172_</vt:lpstr>
      <vt:lpstr>L103173_</vt:lpstr>
      <vt:lpstr>L103174_</vt:lpstr>
      <vt:lpstr>L103175_</vt:lpstr>
      <vt:lpstr>L103176_</vt:lpstr>
      <vt:lpstr>L103177_</vt:lpstr>
      <vt:lpstr>L103178_</vt:lpstr>
      <vt:lpstr>L103179_</vt:lpstr>
      <vt:lpstr>L103180_</vt:lpstr>
      <vt:lpstr>L103181_</vt:lpstr>
      <vt:lpstr>L103182_</vt:lpstr>
      <vt:lpstr>L103183_</vt:lpstr>
      <vt:lpstr>L103184_</vt:lpstr>
      <vt:lpstr>L103185_</vt:lpstr>
      <vt:lpstr>L103186_</vt:lpstr>
      <vt:lpstr>L103187_</vt:lpstr>
      <vt:lpstr>L103188_</vt:lpstr>
      <vt:lpstr>L103189_</vt:lpstr>
      <vt:lpstr>L103190_</vt:lpstr>
      <vt:lpstr>L103191_</vt:lpstr>
      <vt:lpstr>L103192_</vt:lpstr>
      <vt:lpstr>L103193_</vt:lpstr>
      <vt:lpstr>L103194_</vt:lpstr>
      <vt:lpstr>L103195_</vt:lpstr>
      <vt:lpstr>L103196_</vt:lpstr>
      <vt:lpstr>L103197_</vt:lpstr>
      <vt:lpstr>L103198_</vt:lpstr>
      <vt:lpstr>L103199_</vt:lpstr>
      <vt:lpstr>L103200_</vt:lpstr>
      <vt:lpstr>L103201_</vt:lpstr>
      <vt:lpstr>L103202_</vt:lpstr>
      <vt:lpstr>L103203_</vt:lpstr>
      <vt:lpstr>L103204_</vt:lpstr>
      <vt:lpstr>L103205_</vt:lpstr>
      <vt:lpstr>L103206_</vt:lpstr>
      <vt:lpstr>L103207_</vt:lpstr>
      <vt:lpstr>L103208_</vt:lpstr>
      <vt:lpstr>L103209_</vt:lpstr>
      <vt:lpstr>L103210_</vt:lpstr>
      <vt:lpstr>L103211_</vt:lpstr>
      <vt:lpstr>L103212_</vt:lpstr>
      <vt:lpstr>L103213_</vt:lpstr>
      <vt:lpstr>L103214_</vt:lpstr>
      <vt:lpstr>L103215_</vt:lpstr>
      <vt:lpstr>L103216_</vt:lpstr>
      <vt:lpstr>L103217_</vt:lpstr>
      <vt:lpstr>L103218_</vt:lpstr>
      <vt:lpstr>L103219_</vt:lpstr>
      <vt:lpstr>L103220_</vt:lpstr>
      <vt:lpstr>L103221_</vt:lpstr>
      <vt:lpstr>L103222_</vt:lpstr>
      <vt:lpstr>L103223_</vt:lpstr>
      <vt:lpstr>L103224_</vt:lpstr>
      <vt:lpstr>L103225_</vt:lpstr>
      <vt:lpstr>L103226_</vt:lpstr>
      <vt:lpstr>L103227_</vt:lpstr>
      <vt:lpstr>L103228_</vt:lpstr>
      <vt:lpstr>L103229_</vt:lpstr>
      <vt:lpstr>L103230_</vt:lpstr>
      <vt:lpstr>L103231_</vt:lpstr>
      <vt:lpstr>L103232_</vt:lpstr>
      <vt:lpstr>L103233_</vt:lpstr>
      <vt:lpstr>L103234_</vt:lpstr>
      <vt:lpstr>L103235_</vt:lpstr>
      <vt:lpstr>L103236_</vt:lpstr>
      <vt:lpstr>L103237_</vt:lpstr>
      <vt:lpstr>L103238_</vt:lpstr>
      <vt:lpstr>L103239_</vt:lpstr>
      <vt:lpstr>L103240_</vt:lpstr>
      <vt:lpstr>L103241_</vt:lpstr>
      <vt:lpstr>L103242_</vt:lpstr>
      <vt:lpstr>L103243_</vt:lpstr>
      <vt:lpstr>L103244_</vt:lpstr>
      <vt:lpstr>L103245_</vt:lpstr>
      <vt:lpstr>L103246_</vt:lpstr>
      <vt:lpstr>L103247_</vt:lpstr>
      <vt:lpstr>L103248_</vt:lpstr>
      <vt:lpstr>L103249_</vt:lpstr>
      <vt:lpstr>L103250_</vt:lpstr>
      <vt:lpstr>L103251_</vt:lpstr>
      <vt:lpstr>L103252_</vt:lpstr>
      <vt:lpstr>L103253_</vt:lpstr>
      <vt:lpstr>L103254_</vt:lpstr>
      <vt:lpstr>L103255_</vt:lpstr>
      <vt:lpstr>L103256_</vt:lpstr>
      <vt:lpstr>L103257_</vt:lpstr>
      <vt:lpstr>L103258_</vt:lpstr>
      <vt:lpstr>L103259_</vt:lpstr>
      <vt:lpstr>L103260_</vt:lpstr>
      <vt:lpstr>L103261_</vt:lpstr>
      <vt:lpstr>L103262_</vt:lpstr>
      <vt:lpstr>L103263_</vt:lpstr>
      <vt:lpstr>L103264_</vt:lpstr>
      <vt:lpstr>L103265_</vt:lpstr>
      <vt:lpstr>L103266_</vt:lpstr>
      <vt:lpstr>L103267_</vt:lpstr>
      <vt:lpstr>L103268_</vt:lpstr>
      <vt:lpstr>L103269_</vt:lpstr>
      <vt:lpstr>L103270_</vt:lpstr>
      <vt:lpstr>L103271_</vt:lpstr>
      <vt:lpstr>L103272_</vt:lpstr>
      <vt:lpstr>L103273_</vt:lpstr>
      <vt:lpstr>L103274_</vt:lpstr>
      <vt:lpstr>L103275_</vt:lpstr>
      <vt:lpstr>L103276_</vt:lpstr>
      <vt:lpstr>L103277_</vt:lpstr>
      <vt:lpstr>L103278_</vt:lpstr>
      <vt:lpstr>L103279_</vt:lpstr>
      <vt:lpstr>L103280_</vt:lpstr>
      <vt:lpstr>L103281_</vt:lpstr>
      <vt:lpstr>L103282_</vt:lpstr>
      <vt:lpstr>L103283_</vt:lpstr>
      <vt:lpstr>L103284_</vt:lpstr>
      <vt:lpstr>L103285_</vt:lpstr>
      <vt:lpstr>L103286_</vt:lpstr>
      <vt:lpstr>L103287_</vt:lpstr>
      <vt:lpstr>L103288_</vt:lpstr>
      <vt:lpstr>L103289_</vt:lpstr>
      <vt:lpstr>L103290_</vt:lpstr>
      <vt:lpstr>L103291_</vt:lpstr>
      <vt:lpstr>L103292_</vt:lpstr>
      <vt:lpstr>L103293_</vt:lpstr>
      <vt:lpstr>L103294_</vt:lpstr>
      <vt:lpstr>L103295_</vt:lpstr>
      <vt:lpstr>L103296_</vt:lpstr>
      <vt:lpstr>L103297_</vt:lpstr>
      <vt:lpstr>L103298_</vt:lpstr>
      <vt:lpstr>L103299_</vt:lpstr>
      <vt:lpstr>L103300_</vt:lpstr>
      <vt:lpstr>L103301_</vt:lpstr>
      <vt:lpstr>L103302_</vt:lpstr>
      <vt:lpstr>L103303_</vt:lpstr>
      <vt:lpstr>L103304_</vt:lpstr>
      <vt:lpstr>L103305_</vt:lpstr>
      <vt:lpstr>L103306_</vt:lpstr>
      <vt:lpstr>L103307_</vt:lpstr>
      <vt:lpstr>L103308_</vt:lpstr>
      <vt:lpstr>L103309_</vt:lpstr>
      <vt:lpstr>L103310_</vt:lpstr>
      <vt:lpstr>L103311_</vt:lpstr>
      <vt:lpstr>L103312_</vt:lpstr>
      <vt:lpstr>L103313_</vt:lpstr>
      <vt:lpstr>L103314_</vt:lpstr>
      <vt:lpstr>L103315_</vt:lpstr>
      <vt:lpstr>L103316_</vt:lpstr>
      <vt:lpstr>L103317_</vt:lpstr>
      <vt:lpstr>L103318_</vt:lpstr>
      <vt:lpstr>L103319_</vt:lpstr>
      <vt:lpstr>L103320_</vt:lpstr>
      <vt:lpstr>L103321_</vt:lpstr>
      <vt:lpstr>L103322_</vt:lpstr>
      <vt:lpstr>L103323_</vt:lpstr>
      <vt:lpstr>L103324_</vt:lpstr>
      <vt:lpstr>L103325_</vt:lpstr>
      <vt:lpstr>L103326_</vt:lpstr>
      <vt:lpstr>L103327_</vt:lpstr>
      <vt:lpstr>L103328_</vt:lpstr>
      <vt:lpstr>L103329_</vt:lpstr>
      <vt:lpstr>L103330_</vt:lpstr>
      <vt:lpstr>L103331_</vt:lpstr>
      <vt:lpstr>L103332_</vt:lpstr>
      <vt:lpstr>L103333_</vt:lpstr>
      <vt:lpstr>L103334_</vt:lpstr>
      <vt:lpstr>L103335_</vt:lpstr>
      <vt:lpstr>L103336_</vt:lpstr>
      <vt:lpstr>L103337_</vt:lpstr>
      <vt:lpstr>L103338_</vt:lpstr>
      <vt:lpstr>L103339_</vt:lpstr>
      <vt:lpstr>L103340_</vt:lpstr>
      <vt:lpstr>L103341_</vt:lpstr>
      <vt:lpstr>L103342_</vt:lpstr>
      <vt:lpstr>L103343_</vt:lpstr>
      <vt:lpstr>L103344_</vt:lpstr>
      <vt:lpstr>L103345_</vt:lpstr>
      <vt:lpstr>L103346_</vt:lpstr>
      <vt:lpstr>L103347_</vt:lpstr>
      <vt:lpstr>L103348_</vt:lpstr>
      <vt:lpstr>L103349_</vt:lpstr>
      <vt:lpstr>L103350_</vt:lpstr>
      <vt:lpstr>L103351_</vt:lpstr>
      <vt:lpstr>L103352_</vt:lpstr>
      <vt:lpstr>L103353_</vt:lpstr>
      <vt:lpstr>L103354_</vt:lpstr>
      <vt:lpstr>L103355_</vt:lpstr>
      <vt:lpstr>L103356_</vt:lpstr>
      <vt:lpstr>L103357_</vt:lpstr>
      <vt:lpstr>L103358_</vt:lpstr>
      <vt:lpstr>L103359_</vt:lpstr>
      <vt:lpstr>L103360_</vt:lpstr>
      <vt:lpstr>L103361_</vt:lpstr>
      <vt:lpstr>L103362_</vt:lpstr>
      <vt:lpstr>L103363_</vt:lpstr>
      <vt:lpstr>L103364_</vt:lpstr>
      <vt:lpstr>L103365_</vt:lpstr>
      <vt:lpstr>L103366_</vt:lpstr>
      <vt:lpstr>L103367_</vt:lpstr>
      <vt:lpstr>L103368_</vt:lpstr>
      <vt:lpstr>L103369_</vt:lpstr>
      <vt:lpstr>L103370_</vt:lpstr>
      <vt:lpstr>L103371_</vt:lpstr>
      <vt:lpstr>L103372_</vt:lpstr>
      <vt:lpstr>L103373_</vt:lpstr>
      <vt:lpstr>L103374_</vt:lpstr>
      <vt:lpstr>L103375_</vt:lpstr>
      <vt:lpstr>L103376_</vt:lpstr>
      <vt:lpstr>L103377_</vt:lpstr>
      <vt:lpstr>L103378_</vt:lpstr>
      <vt:lpstr>L103379_</vt:lpstr>
      <vt:lpstr>L103380_</vt:lpstr>
      <vt:lpstr>L103381_</vt:lpstr>
      <vt:lpstr>L103382_</vt:lpstr>
      <vt:lpstr>L103383_</vt:lpstr>
      <vt:lpstr>L103384_</vt:lpstr>
      <vt:lpstr>L103385_</vt:lpstr>
      <vt:lpstr>L103386_</vt:lpstr>
      <vt:lpstr>L103387_</vt:lpstr>
      <vt:lpstr>L103388_</vt:lpstr>
      <vt:lpstr>L103389_</vt:lpstr>
      <vt:lpstr>L103390_</vt:lpstr>
      <vt:lpstr>L103391_</vt:lpstr>
      <vt:lpstr>L103392_</vt:lpstr>
      <vt:lpstr>L103393_</vt:lpstr>
      <vt:lpstr>L103394_</vt:lpstr>
      <vt:lpstr>L103395_</vt:lpstr>
      <vt:lpstr>L103396_</vt:lpstr>
      <vt:lpstr>L103397_</vt:lpstr>
      <vt:lpstr>L103398_</vt:lpstr>
      <vt:lpstr>L103399_</vt:lpstr>
      <vt:lpstr>L103400_</vt:lpstr>
      <vt:lpstr>L103401_</vt:lpstr>
      <vt:lpstr>L103402_</vt:lpstr>
      <vt:lpstr>L103403_</vt:lpstr>
      <vt:lpstr>L103404_</vt:lpstr>
      <vt:lpstr>L103405_</vt:lpstr>
      <vt:lpstr>L103406_</vt:lpstr>
      <vt:lpstr>L103407_</vt:lpstr>
      <vt:lpstr>L103408_</vt:lpstr>
      <vt:lpstr>L103409_</vt:lpstr>
      <vt:lpstr>L103410_</vt:lpstr>
      <vt:lpstr>L103411_</vt:lpstr>
      <vt:lpstr>L103412_</vt:lpstr>
      <vt:lpstr>L103413_</vt:lpstr>
      <vt:lpstr>L103414_</vt:lpstr>
      <vt:lpstr>L103415_</vt:lpstr>
      <vt:lpstr>L103416_</vt:lpstr>
      <vt:lpstr>L103417_</vt:lpstr>
      <vt:lpstr>L103418_</vt:lpstr>
      <vt:lpstr>L103419_</vt:lpstr>
      <vt:lpstr>L103420_</vt:lpstr>
      <vt:lpstr>L103421_</vt:lpstr>
      <vt:lpstr>L103422_</vt:lpstr>
      <vt:lpstr>L103423_</vt:lpstr>
      <vt:lpstr>L103424_</vt:lpstr>
      <vt:lpstr>L103425_</vt:lpstr>
      <vt:lpstr>L103426_</vt:lpstr>
      <vt:lpstr>L103427_</vt:lpstr>
      <vt:lpstr>L103428_</vt:lpstr>
      <vt:lpstr>L103429_</vt:lpstr>
      <vt:lpstr>L103430_</vt:lpstr>
      <vt:lpstr>L103431_</vt:lpstr>
      <vt:lpstr>L103432_</vt:lpstr>
      <vt:lpstr>L103433_</vt:lpstr>
      <vt:lpstr>L103434_</vt:lpstr>
      <vt:lpstr>L103435_</vt:lpstr>
      <vt:lpstr>L103436_</vt:lpstr>
      <vt:lpstr>L103437_</vt:lpstr>
      <vt:lpstr>L103438_</vt:lpstr>
      <vt:lpstr>L103439_</vt:lpstr>
      <vt:lpstr>L103440_</vt:lpstr>
      <vt:lpstr>L103441_</vt:lpstr>
      <vt:lpstr>L103442_</vt:lpstr>
      <vt:lpstr>L103443_</vt:lpstr>
      <vt:lpstr>L103444_</vt:lpstr>
      <vt:lpstr>L103445_</vt:lpstr>
      <vt:lpstr>L103446_</vt:lpstr>
      <vt:lpstr>L103447_</vt:lpstr>
      <vt:lpstr>L103448_</vt:lpstr>
      <vt:lpstr>L103449_</vt:lpstr>
      <vt:lpstr>L103450_</vt:lpstr>
      <vt:lpstr>L103451_</vt:lpstr>
      <vt:lpstr>L103452_</vt:lpstr>
      <vt:lpstr>L103453_</vt:lpstr>
      <vt:lpstr>L103454_</vt:lpstr>
      <vt:lpstr>L103455_</vt:lpstr>
      <vt:lpstr>L103456_</vt:lpstr>
      <vt:lpstr>L103457_</vt:lpstr>
      <vt:lpstr>L103458_</vt:lpstr>
      <vt:lpstr>L103459_</vt:lpstr>
      <vt:lpstr>L103460_</vt:lpstr>
      <vt:lpstr>L103461_</vt:lpstr>
      <vt:lpstr>L103462_</vt:lpstr>
      <vt:lpstr>L103463_</vt:lpstr>
      <vt:lpstr>L103464_</vt:lpstr>
      <vt:lpstr>L103465_</vt:lpstr>
      <vt:lpstr>L103466_</vt:lpstr>
      <vt:lpstr>L103467_</vt:lpstr>
      <vt:lpstr>L103468_</vt:lpstr>
      <vt:lpstr>L103469_</vt:lpstr>
      <vt:lpstr>L103470_</vt:lpstr>
      <vt:lpstr>L103471_</vt:lpstr>
      <vt:lpstr>L103472_</vt:lpstr>
      <vt:lpstr>L103473_</vt:lpstr>
      <vt:lpstr>L103474_</vt:lpstr>
      <vt:lpstr>L103475_</vt:lpstr>
      <vt:lpstr>L103476_</vt:lpstr>
      <vt:lpstr>L103477_</vt:lpstr>
      <vt:lpstr>L103478_</vt:lpstr>
      <vt:lpstr>L103479_</vt:lpstr>
      <vt:lpstr>L103480_</vt:lpstr>
      <vt:lpstr>L103481_</vt:lpstr>
      <vt:lpstr>L103482_</vt:lpstr>
      <vt:lpstr>L103483_</vt:lpstr>
      <vt:lpstr>L103484_</vt:lpstr>
      <vt:lpstr>L103485_</vt:lpstr>
      <vt:lpstr>L103486_</vt:lpstr>
      <vt:lpstr>L103487_</vt:lpstr>
      <vt:lpstr>L103488_</vt:lpstr>
      <vt:lpstr>L103489_</vt:lpstr>
      <vt:lpstr>L103490_</vt:lpstr>
      <vt:lpstr>L103491_</vt:lpstr>
      <vt:lpstr>L103492_</vt:lpstr>
      <vt:lpstr>L103493_</vt:lpstr>
      <vt:lpstr>L103494_</vt:lpstr>
      <vt:lpstr>L103495_</vt:lpstr>
      <vt:lpstr>L103496_</vt:lpstr>
      <vt:lpstr>L103497_</vt:lpstr>
      <vt:lpstr>L103498_</vt:lpstr>
      <vt:lpstr>L103499_</vt:lpstr>
      <vt:lpstr>L103500_</vt:lpstr>
      <vt:lpstr>L103501_</vt:lpstr>
      <vt:lpstr>L103502_</vt:lpstr>
      <vt:lpstr>L103503_</vt:lpstr>
      <vt:lpstr>L103504_</vt:lpstr>
      <vt:lpstr>L103505_</vt:lpstr>
      <vt:lpstr>L103506_</vt:lpstr>
      <vt:lpstr>L103507_</vt:lpstr>
      <vt:lpstr>L103508_</vt:lpstr>
      <vt:lpstr>L103509_</vt:lpstr>
      <vt:lpstr>L103510_</vt:lpstr>
      <vt:lpstr>L103511_</vt:lpstr>
      <vt:lpstr>L103512_</vt:lpstr>
      <vt:lpstr>L103513_</vt:lpstr>
      <vt:lpstr>L103514_</vt:lpstr>
      <vt:lpstr>L103515_</vt:lpstr>
      <vt:lpstr>L103516_</vt:lpstr>
      <vt:lpstr>L103517_</vt:lpstr>
      <vt:lpstr>L103518_</vt:lpstr>
      <vt:lpstr>L103519_</vt:lpstr>
      <vt:lpstr>L103520_</vt:lpstr>
      <vt:lpstr>L103521_</vt:lpstr>
      <vt:lpstr>L103522_</vt:lpstr>
      <vt:lpstr>L103523_</vt:lpstr>
      <vt:lpstr>L103524_</vt:lpstr>
      <vt:lpstr>L103525_</vt:lpstr>
      <vt:lpstr>L103526_</vt:lpstr>
      <vt:lpstr>L103527_</vt:lpstr>
      <vt:lpstr>L103528_</vt:lpstr>
      <vt:lpstr>L103529_</vt:lpstr>
      <vt:lpstr>L103530_</vt:lpstr>
      <vt:lpstr>L103531_</vt:lpstr>
      <vt:lpstr>L103532_</vt:lpstr>
      <vt:lpstr>L103533_</vt:lpstr>
      <vt:lpstr>L103534_</vt:lpstr>
      <vt:lpstr>L103535_</vt:lpstr>
      <vt:lpstr>L103536_</vt:lpstr>
      <vt:lpstr>L103537_</vt:lpstr>
      <vt:lpstr>L103538_</vt:lpstr>
      <vt:lpstr>L103539_</vt:lpstr>
      <vt:lpstr>L103540_</vt:lpstr>
      <vt:lpstr>L103541_</vt:lpstr>
      <vt:lpstr>L103542_</vt:lpstr>
      <vt:lpstr>L103543_</vt:lpstr>
      <vt:lpstr>L103544_</vt:lpstr>
      <vt:lpstr>L103545_</vt:lpstr>
      <vt:lpstr>L103546_</vt:lpstr>
      <vt:lpstr>L103547_</vt:lpstr>
      <vt:lpstr>L103548_</vt:lpstr>
      <vt:lpstr>L103549_</vt:lpstr>
      <vt:lpstr>L103550_</vt:lpstr>
      <vt:lpstr>L103551_</vt:lpstr>
      <vt:lpstr>L103552_</vt:lpstr>
      <vt:lpstr>L103553_</vt:lpstr>
      <vt:lpstr>L103554_</vt:lpstr>
      <vt:lpstr>L103555_</vt:lpstr>
      <vt:lpstr>L103556_</vt:lpstr>
      <vt:lpstr>L103557_</vt:lpstr>
      <vt:lpstr>L103558_</vt:lpstr>
      <vt:lpstr>L103559_</vt:lpstr>
      <vt:lpstr>L103560_</vt:lpstr>
      <vt:lpstr>L103561_</vt:lpstr>
      <vt:lpstr>L103562_</vt:lpstr>
      <vt:lpstr>L103563_</vt:lpstr>
      <vt:lpstr>L103564_</vt:lpstr>
      <vt:lpstr>L103565_</vt:lpstr>
      <vt:lpstr>L103566_</vt:lpstr>
      <vt:lpstr>L103567_</vt:lpstr>
      <vt:lpstr>L103568_</vt:lpstr>
      <vt:lpstr>L103569_</vt:lpstr>
      <vt:lpstr>L103570_</vt:lpstr>
      <vt:lpstr>L103571_</vt:lpstr>
      <vt:lpstr>L103572_</vt:lpstr>
      <vt:lpstr>L103573_</vt:lpstr>
      <vt:lpstr>L103574_</vt:lpstr>
      <vt:lpstr>L103575_</vt:lpstr>
      <vt:lpstr>L103576_</vt:lpstr>
      <vt:lpstr>L103577_</vt:lpstr>
      <vt:lpstr>L103578_</vt:lpstr>
      <vt:lpstr>L103579_</vt:lpstr>
      <vt:lpstr>L103580_</vt:lpstr>
      <vt:lpstr>L103581_</vt:lpstr>
      <vt:lpstr>L103582_</vt:lpstr>
      <vt:lpstr>L103583_</vt:lpstr>
      <vt:lpstr>L103584_</vt:lpstr>
      <vt:lpstr>L103585_</vt:lpstr>
      <vt:lpstr>L103586_</vt:lpstr>
      <vt:lpstr>L103587_</vt:lpstr>
      <vt:lpstr>L103588_</vt:lpstr>
      <vt:lpstr>L103589_</vt:lpstr>
      <vt:lpstr>L103590_</vt:lpstr>
      <vt:lpstr>L103591_</vt:lpstr>
      <vt:lpstr>L103592_</vt:lpstr>
      <vt:lpstr>L103593_</vt:lpstr>
      <vt:lpstr>L103594_</vt:lpstr>
      <vt:lpstr>L103595_</vt:lpstr>
      <vt:lpstr>L103596_</vt:lpstr>
      <vt:lpstr>L103597_</vt:lpstr>
      <vt:lpstr>L103598_</vt:lpstr>
      <vt:lpstr>L103599_</vt:lpstr>
      <vt:lpstr>L103600_</vt:lpstr>
      <vt:lpstr>L103601_</vt:lpstr>
      <vt:lpstr>L103602_</vt:lpstr>
      <vt:lpstr>L103603_</vt:lpstr>
      <vt:lpstr>L103604_</vt:lpstr>
      <vt:lpstr>L103605_</vt:lpstr>
      <vt:lpstr>L103606_</vt:lpstr>
      <vt:lpstr>L103607_</vt:lpstr>
      <vt:lpstr>L103608_</vt:lpstr>
      <vt:lpstr>L103609_</vt:lpstr>
      <vt:lpstr>L103610_</vt:lpstr>
      <vt:lpstr>L103611_</vt:lpstr>
      <vt:lpstr>L103612_</vt:lpstr>
      <vt:lpstr>L103613_</vt:lpstr>
      <vt:lpstr>L103614_</vt:lpstr>
      <vt:lpstr>L103615_</vt:lpstr>
      <vt:lpstr>L103616_</vt:lpstr>
      <vt:lpstr>L103617_</vt:lpstr>
      <vt:lpstr>L103618_</vt:lpstr>
      <vt:lpstr>L103619_</vt:lpstr>
      <vt:lpstr>L103620_</vt:lpstr>
      <vt:lpstr>L103621_</vt:lpstr>
      <vt:lpstr>L103622_</vt:lpstr>
      <vt:lpstr>L103623_</vt:lpstr>
      <vt:lpstr>L103624_</vt:lpstr>
      <vt:lpstr>L103625_</vt:lpstr>
      <vt:lpstr>L103626_</vt:lpstr>
      <vt:lpstr>L103627_</vt:lpstr>
      <vt:lpstr>L103628_</vt:lpstr>
      <vt:lpstr>L103629_</vt:lpstr>
      <vt:lpstr>L103630_</vt:lpstr>
      <vt:lpstr>L103631_</vt:lpstr>
      <vt:lpstr>L103632_</vt:lpstr>
      <vt:lpstr>L103633_</vt:lpstr>
      <vt:lpstr>L103634_</vt:lpstr>
      <vt:lpstr>L103635_</vt:lpstr>
      <vt:lpstr>L103636_</vt:lpstr>
      <vt:lpstr>L103637_</vt:lpstr>
      <vt:lpstr>L103638_</vt:lpstr>
      <vt:lpstr>L103639_</vt:lpstr>
      <vt:lpstr>L103640_</vt:lpstr>
      <vt:lpstr>L103641_</vt:lpstr>
      <vt:lpstr>L103642_</vt:lpstr>
      <vt:lpstr>L103643_</vt:lpstr>
      <vt:lpstr>L103644_</vt:lpstr>
      <vt:lpstr>L103645_</vt:lpstr>
      <vt:lpstr>L103646_</vt:lpstr>
      <vt:lpstr>L103647_</vt:lpstr>
      <vt:lpstr>L103648_</vt:lpstr>
      <vt:lpstr>L103649_</vt:lpstr>
      <vt:lpstr>L103650_</vt:lpstr>
      <vt:lpstr>L103651_</vt:lpstr>
      <vt:lpstr>L103652_</vt:lpstr>
      <vt:lpstr>L103653_</vt:lpstr>
      <vt:lpstr>L103654_</vt:lpstr>
      <vt:lpstr>L103655_</vt:lpstr>
      <vt:lpstr>L103656_</vt:lpstr>
      <vt:lpstr>L103657_</vt:lpstr>
      <vt:lpstr>L103658_</vt:lpstr>
      <vt:lpstr>L103659_</vt:lpstr>
      <vt:lpstr>L103660_</vt:lpstr>
      <vt:lpstr>L103661_</vt:lpstr>
      <vt:lpstr>L103662_</vt:lpstr>
      <vt:lpstr>L103663_</vt:lpstr>
      <vt:lpstr>L103664_</vt:lpstr>
      <vt:lpstr>L103665_</vt:lpstr>
      <vt:lpstr>L103666_</vt:lpstr>
      <vt:lpstr>L103667_</vt:lpstr>
      <vt:lpstr>L103668_</vt:lpstr>
      <vt:lpstr>L103669_</vt:lpstr>
      <vt:lpstr>L103670_</vt:lpstr>
      <vt:lpstr>L103671_</vt:lpstr>
      <vt:lpstr>L103672_</vt:lpstr>
      <vt:lpstr>L103673_</vt:lpstr>
      <vt:lpstr>L103674_</vt:lpstr>
      <vt:lpstr>L103675_</vt:lpstr>
      <vt:lpstr>L103676_</vt:lpstr>
      <vt:lpstr>L103677_</vt:lpstr>
      <vt:lpstr>L103678_</vt:lpstr>
      <vt:lpstr>L103679_</vt:lpstr>
      <vt:lpstr>L103680_</vt:lpstr>
      <vt:lpstr>L103681_</vt:lpstr>
      <vt:lpstr>L103682_</vt:lpstr>
      <vt:lpstr>L103683_</vt:lpstr>
      <vt:lpstr>L103684_</vt:lpstr>
      <vt:lpstr>L103685_</vt:lpstr>
      <vt:lpstr>L103686_</vt:lpstr>
      <vt:lpstr>L103687_</vt:lpstr>
      <vt:lpstr>L103688_</vt:lpstr>
      <vt:lpstr>L103689_</vt:lpstr>
      <vt:lpstr>L103690_</vt:lpstr>
      <vt:lpstr>L103691_</vt:lpstr>
      <vt:lpstr>L103692_</vt:lpstr>
      <vt:lpstr>L103693_</vt:lpstr>
      <vt:lpstr>L103694_</vt:lpstr>
      <vt:lpstr>L103695_</vt:lpstr>
      <vt:lpstr>L103696_</vt:lpstr>
      <vt:lpstr>L103697_</vt:lpstr>
      <vt:lpstr>L103698_</vt:lpstr>
      <vt:lpstr>L103699_</vt:lpstr>
      <vt:lpstr>L103700_</vt:lpstr>
      <vt:lpstr>L103701_</vt:lpstr>
      <vt:lpstr>L103702_</vt:lpstr>
      <vt:lpstr>L103703_</vt:lpstr>
      <vt:lpstr>L103704_</vt:lpstr>
      <vt:lpstr>L103705_</vt:lpstr>
      <vt:lpstr>L103706_</vt:lpstr>
      <vt:lpstr>L103707_</vt:lpstr>
      <vt:lpstr>L103708_</vt:lpstr>
      <vt:lpstr>L103709_</vt:lpstr>
      <vt:lpstr>L103710_</vt:lpstr>
      <vt:lpstr>L103711_</vt:lpstr>
      <vt:lpstr>L103712_</vt:lpstr>
      <vt:lpstr>L103713_</vt:lpstr>
      <vt:lpstr>L103714_</vt:lpstr>
      <vt:lpstr>L103715_</vt:lpstr>
      <vt:lpstr>L103716_</vt:lpstr>
      <vt:lpstr>L103717_</vt:lpstr>
      <vt:lpstr>L103718_</vt:lpstr>
      <vt:lpstr>L103719_</vt:lpstr>
      <vt:lpstr>L103720_</vt:lpstr>
      <vt:lpstr>L103721_</vt:lpstr>
      <vt:lpstr>L103722_</vt:lpstr>
      <vt:lpstr>L103723_</vt:lpstr>
      <vt:lpstr>L103724_</vt:lpstr>
      <vt:lpstr>L103725_</vt:lpstr>
      <vt:lpstr>L103726_</vt:lpstr>
      <vt:lpstr>L103727_</vt:lpstr>
      <vt:lpstr>L103728_</vt:lpstr>
      <vt:lpstr>L103729_</vt:lpstr>
      <vt:lpstr>L103730_</vt:lpstr>
      <vt:lpstr>L103731_</vt:lpstr>
      <vt:lpstr>L103732_</vt:lpstr>
      <vt:lpstr>L103733_</vt:lpstr>
      <vt:lpstr>L103734_</vt:lpstr>
      <vt:lpstr>L103735_</vt:lpstr>
      <vt:lpstr>L103736_</vt:lpstr>
      <vt:lpstr>L103737_</vt:lpstr>
      <vt:lpstr>L103738_</vt:lpstr>
      <vt:lpstr>L103739_</vt:lpstr>
      <vt:lpstr>L103740_</vt:lpstr>
      <vt:lpstr>L103741_</vt:lpstr>
      <vt:lpstr>L103742_</vt:lpstr>
      <vt:lpstr>L103743_</vt:lpstr>
      <vt:lpstr>L103744_</vt:lpstr>
      <vt:lpstr>L103745_</vt:lpstr>
      <vt:lpstr>L103746_</vt:lpstr>
      <vt:lpstr>L103747_</vt:lpstr>
      <vt:lpstr>L103748_</vt:lpstr>
      <vt:lpstr>L103749_</vt:lpstr>
      <vt:lpstr>L103750_</vt:lpstr>
      <vt:lpstr>L103751_</vt:lpstr>
      <vt:lpstr>L103752_</vt:lpstr>
      <vt:lpstr>L103753_</vt:lpstr>
      <vt:lpstr>L103754_</vt:lpstr>
      <vt:lpstr>L103755_</vt:lpstr>
      <vt:lpstr>L103756_</vt:lpstr>
      <vt:lpstr>L103757_</vt:lpstr>
      <vt:lpstr>L103758_</vt:lpstr>
      <vt:lpstr>L103759_</vt:lpstr>
      <vt:lpstr>L103760_</vt:lpstr>
      <vt:lpstr>L103761_</vt:lpstr>
      <vt:lpstr>L103762_</vt:lpstr>
      <vt:lpstr>L103763_</vt:lpstr>
      <vt:lpstr>L103764_</vt:lpstr>
      <vt:lpstr>L103765_</vt:lpstr>
      <vt:lpstr>L103766_</vt:lpstr>
      <vt:lpstr>L103767_</vt:lpstr>
      <vt:lpstr>L103768_</vt:lpstr>
      <vt:lpstr>L103769_</vt:lpstr>
      <vt:lpstr>L103770_</vt:lpstr>
      <vt:lpstr>L103771_</vt:lpstr>
      <vt:lpstr>L103772_</vt:lpstr>
      <vt:lpstr>L103773_</vt:lpstr>
      <vt:lpstr>L103774_</vt:lpstr>
      <vt:lpstr>L103775_</vt:lpstr>
      <vt:lpstr>L103776_</vt:lpstr>
      <vt:lpstr>L103777_</vt:lpstr>
      <vt:lpstr>L103778_</vt:lpstr>
      <vt:lpstr>L103779_</vt:lpstr>
      <vt:lpstr>L103780_</vt:lpstr>
      <vt:lpstr>L103781_</vt:lpstr>
      <vt:lpstr>L103782_</vt:lpstr>
      <vt:lpstr>L103783_</vt:lpstr>
      <vt:lpstr>L103784_</vt:lpstr>
      <vt:lpstr>L103785_</vt:lpstr>
      <vt:lpstr>L103786_</vt:lpstr>
      <vt:lpstr>L103787_</vt:lpstr>
      <vt:lpstr>L103788_</vt:lpstr>
      <vt:lpstr>L103789_</vt:lpstr>
      <vt:lpstr>L103790_</vt:lpstr>
      <vt:lpstr>L103791_</vt:lpstr>
      <vt:lpstr>L103792_</vt:lpstr>
      <vt:lpstr>L103793_</vt:lpstr>
      <vt:lpstr>L103794_</vt:lpstr>
      <vt:lpstr>L103795_</vt:lpstr>
      <vt:lpstr>L103796_</vt:lpstr>
      <vt:lpstr>L103797_</vt:lpstr>
      <vt:lpstr>L103798_</vt:lpstr>
      <vt:lpstr>L103799_</vt:lpstr>
      <vt:lpstr>L103800_</vt:lpstr>
      <vt:lpstr>L103801_</vt:lpstr>
      <vt:lpstr>L103802_</vt:lpstr>
      <vt:lpstr>L103803_</vt:lpstr>
      <vt:lpstr>L103804_</vt:lpstr>
      <vt:lpstr>L103805_</vt:lpstr>
      <vt:lpstr>L103806_</vt:lpstr>
      <vt:lpstr>L103807_</vt:lpstr>
      <vt:lpstr>L103808_</vt:lpstr>
      <vt:lpstr>L103809_</vt:lpstr>
      <vt:lpstr>L103810_</vt:lpstr>
      <vt:lpstr>L103811_</vt:lpstr>
      <vt:lpstr>L103812_</vt:lpstr>
      <vt:lpstr>L103813_</vt:lpstr>
      <vt:lpstr>L103814_</vt:lpstr>
      <vt:lpstr>L103815_</vt:lpstr>
      <vt:lpstr>L103816_</vt:lpstr>
      <vt:lpstr>L103817_</vt:lpstr>
      <vt:lpstr>L103818_</vt:lpstr>
      <vt:lpstr>L103819_</vt:lpstr>
      <vt:lpstr>L103820_</vt:lpstr>
      <vt:lpstr>L103821_</vt:lpstr>
      <vt:lpstr>L103822_</vt:lpstr>
      <vt:lpstr>L103823_</vt:lpstr>
      <vt:lpstr>L103824_</vt:lpstr>
      <vt:lpstr>L103825_</vt:lpstr>
      <vt:lpstr>L103826_</vt:lpstr>
      <vt:lpstr>L103827_</vt:lpstr>
      <vt:lpstr>L103828_</vt:lpstr>
      <vt:lpstr>L103829_</vt:lpstr>
      <vt:lpstr>L103830_</vt:lpstr>
      <vt:lpstr>L103831_</vt:lpstr>
      <vt:lpstr>L103832_</vt:lpstr>
      <vt:lpstr>L103833_</vt:lpstr>
      <vt:lpstr>L103834_</vt:lpstr>
      <vt:lpstr>L103835_</vt:lpstr>
      <vt:lpstr>L103836_</vt:lpstr>
      <vt:lpstr>L103837_</vt:lpstr>
      <vt:lpstr>L103838_</vt:lpstr>
      <vt:lpstr>L103839_</vt:lpstr>
      <vt:lpstr>L103840_</vt:lpstr>
      <vt:lpstr>L103841_</vt:lpstr>
      <vt:lpstr>L103842_</vt:lpstr>
      <vt:lpstr>L103843_</vt:lpstr>
      <vt:lpstr>L103844_</vt:lpstr>
      <vt:lpstr>L103845_</vt:lpstr>
      <vt:lpstr>L103846_</vt:lpstr>
      <vt:lpstr>L103847_</vt:lpstr>
      <vt:lpstr>L103848_</vt:lpstr>
      <vt:lpstr>L103849_</vt:lpstr>
      <vt:lpstr>L103850_</vt:lpstr>
      <vt:lpstr>L103851_</vt:lpstr>
      <vt:lpstr>L103852_</vt:lpstr>
      <vt:lpstr>L103853_</vt:lpstr>
      <vt:lpstr>L103854_</vt:lpstr>
      <vt:lpstr>L103855_</vt:lpstr>
      <vt:lpstr>L103856_</vt:lpstr>
      <vt:lpstr>L103857_</vt:lpstr>
      <vt:lpstr>L103858_</vt:lpstr>
      <vt:lpstr>L103859_</vt:lpstr>
      <vt:lpstr>L103860_</vt:lpstr>
      <vt:lpstr>L103861_</vt:lpstr>
      <vt:lpstr>L103862_</vt:lpstr>
      <vt:lpstr>L103863_</vt:lpstr>
      <vt:lpstr>L103864_</vt:lpstr>
      <vt:lpstr>L103865_</vt:lpstr>
      <vt:lpstr>L103866_</vt:lpstr>
      <vt:lpstr>L103867_</vt:lpstr>
      <vt:lpstr>L103868_</vt:lpstr>
      <vt:lpstr>L103869_</vt:lpstr>
      <vt:lpstr>L103870_</vt:lpstr>
      <vt:lpstr>L103871_</vt:lpstr>
      <vt:lpstr>L103872_</vt:lpstr>
      <vt:lpstr>L103873_</vt:lpstr>
      <vt:lpstr>L103874_</vt:lpstr>
      <vt:lpstr>L103875_</vt:lpstr>
      <vt:lpstr>L103876_</vt:lpstr>
      <vt:lpstr>L103877_</vt:lpstr>
      <vt:lpstr>L103878_</vt:lpstr>
      <vt:lpstr>L103879_</vt:lpstr>
      <vt:lpstr>L103880_</vt:lpstr>
      <vt:lpstr>L103881_</vt:lpstr>
      <vt:lpstr>L103882_</vt:lpstr>
      <vt:lpstr>L103883_</vt:lpstr>
      <vt:lpstr>L103884_</vt:lpstr>
      <vt:lpstr>L103885_</vt:lpstr>
      <vt:lpstr>L103886_</vt:lpstr>
      <vt:lpstr>L103887_</vt:lpstr>
      <vt:lpstr>L103888_</vt:lpstr>
      <vt:lpstr>L103889_</vt:lpstr>
      <vt:lpstr>L103890_</vt:lpstr>
      <vt:lpstr>L103891_</vt:lpstr>
      <vt:lpstr>L103892_</vt:lpstr>
      <vt:lpstr>L103893_</vt:lpstr>
      <vt:lpstr>L103894_</vt:lpstr>
      <vt:lpstr>L103895_</vt:lpstr>
      <vt:lpstr>L103896_</vt:lpstr>
      <vt:lpstr>L103897_</vt:lpstr>
      <vt:lpstr>L103898_</vt:lpstr>
      <vt:lpstr>L103899_</vt:lpstr>
      <vt:lpstr>L103900_</vt:lpstr>
      <vt:lpstr>L103901_</vt:lpstr>
      <vt:lpstr>L103902_</vt:lpstr>
      <vt:lpstr>L103903_</vt:lpstr>
      <vt:lpstr>L103904_</vt:lpstr>
      <vt:lpstr>L103905_</vt:lpstr>
      <vt:lpstr>L103906_</vt:lpstr>
      <vt:lpstr>L103907_</vt:lpstr>
      <vt:lpstr>L103908_</vt:lpstr>
      <vt:lpstr>L103909_</vt:lpstr>
      <vt:lpstr>L103910_</vt:lpstr>
      <vt:lpstr>L103911_</vt:lpstr>
      <vt:lpstr>L103912_</vt:lpstr>
      <vt:lpstr>L103913_</vt:lpstr>
      <vt:lpstr>L103914_</vt:lpstr>
      <vt:lpstr>L103915_</vt:lpstr>
      <vt:lpstr>L103916_</vt:lpstr>
      <vt:lpstr>L103917_</vt:lpstr>
      <vt:lpstr>L103918_</vt:lpstr>
      <vt:lpstr>L103919_</vt:lpstr>
      <vt:lpstr>L103920_</vt:lpstr>
      <vt:lpstr>L103921_</vt:lpstr>
      <vt:lpstr>L103922_</vt:lpstr>
      <vt:lpstr>L103923_</vt:lpstr>
      <vt:lpstr>L103924_</vt:lpstr>
      <vt:lpstr>L103925_</vt:lpstr>
      <vt:lpstr>L103926_</vt:lpstr>
      <vt:lpstr>L103927_</vt:lpstr>
      <vt:lpstr>L103928_</vt:lpstr>
      <vt:lpstr>L103929_</vt:lpstr>
      <vt:lpstr>L103930_</vt:lpstr>
      <vt:lpstr>L103931_</vt:lpstr>
      <vt:lpstr>L103932_</vt:lpstr>
      <vt:lpstr>L103933_</vt:lpstr>
      <vt:lpstr>L103934_</vt:lpstr>
      <vt:lpstr>L103935_</vt:lpstr>
      <vt:lpstr>L103936_</vt:lpstr>
      <vt:lpstr>L103937_</vt:lpstr>
      <vt:lpstr>L103938_</vt:lpstr>
      <vt:lpstr>L103939_</vt:lpstr>
      <vt:lpstr>L103940_</vt:lpstr>
      <vt:lpstr>L103941_</vt:lpstr>
      <vt:lpstr>L103942_</vt:lpstr>
      <vt:lpstr>L103943_</vt:lpstr>
      <vt:lpstr>L103944_</vt:lpstr>
      <vt:lpstr>L103945_</vt:lpstr>
      <vt:lpstr>L103946_</vt:lpstr>
      <vt:lpstr>L103947_</vt:lpstr>
      <vt:lpstr>L103948_</vt:lpstr>
      <vt:lpstr>L103949_</vt:lpstr>
      <vt:lpstr>L103950_</vt:lpstr>
      <vt:lpstr>L103951_</vt:lpstr>
      <vt:lpstr>L103952_</vt:lpstr>
      <vt:lpstr>L103953_</vt:lpstr>
      <vt:lpstr>L103954_</vt:lpstr>
      <vt:lpstr>L103955_</vt:lpstr>
      <vt:lpstr>L103956_</vt:lpstr>
      <vt:lpstr>L103957_</vt:lpstr>
      <vt:lpstr>L103958_</vt:lpstr>
      <vt:lpstr>L103959_</vt:lpstr>
      <vt:lpstr>L103960_</vt:lpstr>
      <vt:lpstr>L103961_</vt:lpstr>
      <vt:lpstr>L103962_</vt:lpstr>
      <vt:lpstr>L103963_</vt:lpstr>
      <vt:lpstr>L103964_</vt:lpstr>
      <vt:lpstr>L103965_</vt:lpstr>
      <vt:lpstr>L103966_</vt:lpstr>
      <vt:lpstr>L103967_</vt:lpstr>
      <vt:lpstr>L103968_</vt:lpstr>
      <vt:lpstr>L103969_</vt:lpstr>
      <vt:lpstr>L103970_</vt:lpstr>
      <vt:lpstr>L103971_</vt:lpstr>
      <vt:lpstr>L103972_</vt:lpstr>
      <vt:lpstr>L103973_</vt:lpstr>
      <vt:lpstr>L103974_</vt:lpstr>
      <vt:lpstr>L103975_</vt:lpstr>
      <vt:lpstr>L103976_</vt:lpstr>
      <vt:lpstr>L103977_</vt:lpstr>
      <vt:lpstr>L103978_</vt:lpstr>
      <vt:lpstr>L103979_</vt:lpstr>
      <vt:lpstr>L103980_</vt:lpstr>
      <vt:lpstr>L103981_</vt:lpstr>
      <vt:lpstr>L103982_</vt:lpstr>
      <vt:lpstr>L103983_</vt:lpstr>
      <vt:lpstr>L103984_</vt:lpstr>
      <vt:lpstr>L103985_</vt:lpstr>
      <vt:lpstr>L103986_</vt:lpstr>
      <vt:lpstr>L103987_</vt:lpstr>
      <vt:lpstr>L103988_</vt:lpstr>
      <vt:lpstr>L103989_</vt:lpstr>
      <vt:lpstr>L103990_</vt:lpstr>
      <vt:lpstr>L103991_</vt:lpstr>
      <vt:lpstr>L103992_</vt:lpstr>
      <vt:lpstr>L103993_</vt:lpstr>
      <vt:lpstr>L103994_</vt:lpstr>
      <vt:lpstr>L103995_</vt:lpstr>
      <vt:lpstr>L103996_</vt:lpstr>
      <vt:lpstr>L103997_</vt:lpstr>
      <vt:lpstr>L103998_</vt:lpstr>
      <vt:lpstr>L103999_</vt:lpstr>
      <vt:lpstr>L104000_</vt:lpstr>
      <vt:lpstr>L104001_</vt:lpstr>
      <vt:lpstr>L104002_</vt:lpstr>
      <vt:lpstr>L104003_</vt:lpstr>
      <vt:lpstr>L104004_</vt:lpstr>
      <vt:lpstr>L104005_</vt:lpstr>
      <vt:lpstr>L104006_</vt:lpstr>
      <vt:lpstr>L104007_</vt:lpstr>
      <vt:lpstr>L104008_</vt:lpstr>
      <vt:lpstr>L104009_</vt:lpstr>
      <vt:lpstr>L104010_</vt:lpstr>
      <vt:lpstr>L104011_</vt:lpstr>
      <vt:lpstr>L104012_</vt:lpstr>
      <vt:lpstr>L104013_</vt:lpstr>
      <vt:lpstr>L104014_</vt:lpstr>
      <vt:lpstr>L104015_</vt:lpstr>
      <vt:lpstr>L104016_</vt:lpstr>
      <vt:lpstr>L104017_</vt:lpstr>
      <vt:lpstr>L104018_</vt:lpstr>
      <vt:lpstr>L104019_</vt:lpstr>
      <vt:lpstr>L104020_</vt:lpstr>
      <vt:lpstr>L104021_</vt:lpstr>
      <vt:lpstr>L104022_</vt:lpstr>
      <vt:lpstr>L104023_</vt:lpstr>
      <vt:lpstr>L104024_</vt:lpstr>
      <vt:lpstr>L104025_</vt:lpstr>
      <vt:lpstr>L104026_</vt:lpstr>
      <vt:lpstr>L104027_</vt:lpstr>
      <vt:lpstr>L104028_</vt:lpstr>
      <vt:lpstr>L104029_</vt:lpstr>
      <vt:lpstr>L104030_</vt:lpstr>
      <vt:lpstr>L104031_</vt:lpstr>
      <vt:lpstr>L104032_</vt:lpstr>
      <vt:lpstr>L104033_</vt:lpstr>
      <vt:lpstr>L104034_</vt:lpstr>
      <vt:lpstr>L104035_</vt:lpstr>
      <vt:lpstr>L104036_</vt:lpstr>
      <vt:lpstr>L104037_</vt:lpstr>
      <vt:lpstr>L104038_</vt:lpstr>
      <vt:lpstr>L104039_</vt:lpstr>
      <vt:lpstr>L104040_</vt:lpstr>
      <vt:lpstr>L104041_</vt:lpstr>
      <vt:lpstr>L104042_</vt:lpstr>
      <vt:lpstr>L104043_</vt:lpstr>
      <vt:lpstr>L104044_</vt:lpstr>
      <vt:lpstr>L104045_</vt:lpstr>
      <vt:lpstr>L104046_</vt:lpstr>
      <vt:lpstr>L104047_</vt:lpstr>
      <vt:lpstr>L104048_</vt:lpstr>
      <vt:lpstr>L104049_</vt:lpstr>
      <vt:lpstr>L104050_</vt:lpstr>
      <vt:lpstr>L104051_</vt:lpstr>
      <vt:lpstr>L104052_</vt:lpstr>
      <vt:lpstr>L104053_</vt:lpstr>
      <vt:lpstr>L104054_</vt:lpstr>
      <vt:lpstr>L104055_</vt:lpstr>
      <vt:lpstr>L104056_</vt:lpstr>
      <vt:lpstr>L104057_</vt:lpstr>
      <vt:lpstr>L104058_</vt:lpstr>
      <vt:lpstr>L104059_</vt:lpstr>
      <vt:lpstr>L104060_</vt:lpstr>
      <vt:lpstr>L104061_</vt:lpstr>
      <vt:lpstr>L104062_</vt:lpstr>
      <vt:lpstr>L104063_</vt:lpstr>
      <vt:lpstr>L104064_</vt:lpstr>
      <vt:lpstr>L104065_</vt:lpstr>
      <vt:lpstr>L104066_</vt:lpstr>
      <vt:lpstr>L104067_</vt:lpstr>
      <vt:lpstr>L104068_</vt:lpstr>
      <vt:lpstr>L104069_</vt:lpstr>
      <vt:lpstr>L104070_</vt:lpstr>
      <vt:lpstr>L104071_</vt:lpstr>
      <vt:lpstr>L104072_</vt:lpstr>
      <vt:lpstr>L104073_</vt:lpstr>
      <vt:lpstr>L104074_</vt:lpstr>
      <vt:lpstr>L104075_</vt:lpstr>
      <vt:lpstr>L104076_</vt:lpstr>
      <vt:lpstr>L104077_</vt:lpstr>
      <vt:lpstr>L104078_</vt:lpstr>
      <vt:lpstr>L104079_</vt:lpstr>
      <vt:lpstr>L104080_</vt:lpstr>
      <vt:lpstr>L104081_</vt:lpstr>
      <vt:lpstr>L104082_</vt:lpstr>
      <vt:lpstr>L104083_</vt:lpstr>
      <vt:lpstr>L104084_</vt:lpstr>
      <vt:lpstr>L104085_</vt:lpstr>
      <vt:lpstr>L104086_</vt:lpstr>
      <vt:lpstr>L104087_</vt:lpstr>
      <vt:lpstr>L104088_</vt:lpstr>
      <vt:lpstr>L104089_</vt:lpstr>
      <vt:lpstr>L104090_</vt:lpstr>
      <vt:lpstr>L104091_</vt:lpstr>
      <vt:lpstr>L104092_</vt:lpstr>
      <vt:lpstr>L104093_</vt:lpstr>
      <vt:lpstr>L104094_</vt:lpstr>
      <vt:lpstr>L104095_</vt:lpstr>
      <vt:lpstr>L104096_</vt:lpstr>
      <vt:lpstr>L104097_</vt:lpstr>
      <vt:lpstr>L104098_</vt:lpstr>
      <vt:lpstr>L104099_</vt:lpstr>
      <vt:lpstr>L104100_</vt:lpstr>
      <vt:lpstr>L104101_</vt:lpstr>
      <vt:lpstr>L104102_</vt:lpstr>
      <vt:lpstr>L104103_</vt:lpstr>
      <vt:lpstr>L104104_</vt:lpstr>
      <vt:lpstr>L104105_</vt:lpstr>
      <vt:lpstr>L104106_</vt:lpstr>
      <vt:lpstr>L104107_</vt:lpstr>
      <vt:lpstr>L104108_</vt:lpstr>
      <vt:lpstr>L104109_</vt:lpstr>
      <vt:lpstr>L104110_</vt:lpstr>
      <vt:lpstr>L104111_</vt:lpstr>
      <vt:lpstr>L104112_</vt:lpstr>
      <vt:lpstr>L104113_</vt:lpstr>
      <vt:lpstr>L104114_</vt:lpstr>
      <vt:lpstr>L104115_</vt:lpstr>
      <vt:lpstr>L104116_</vt:lpstr>
      <vt:lpstr>L104117_</vt:lpstr>
      <vt:lpstr>L104118_</vt:lpstr>
      <vt:lpstr>L104119_</vt:lpstr>
      <vt:lpstr>L104120_</vt:lpstr>
      <vt:lpstr>L104121_</vt:lpstr>
      <vt:lpstr>L104122_</vt:lpstr>
      <vt:lpstr>L104123_</vt:lpstr>
      <vt:lpstr>L104124_</vt:lpstr>
      <vt:lpstr>L104125_</vt:lpstr>
      <vt:lpstr>L104126_</vt:lpstr>
      <vt:lpstr>L104127_</vt:lpstr>
      <vt:lpstr>L104128_</vt:lpstr>
      <vt:lpstr>L104129_</vt:lpstr>
      <vt:lpstr>L104130_</vt:lpstr>
      <vt:lpstr>L104131_</vt:lpstr>
      <vt:lpstr>L104132_</vt:lpstr>
      <vt:lpstr>L104133_</vt:lpstr>
      <vt:lpstr>L104134_</vt:lpstr>
      <vt:lpstr>L104135_</vt:lpstr>
      <vt:lpstr>L104136_</vt:lpstr>
      <vt:lpstr>L104137_</vt:lpstr>
      <vt:lpstr>L104138_</vt:lpstr>
      <vt:lpstr>L104139_</vt:lpstr>
      <vt:lpstr>L104140_</vt:lpstr>
      <vt:lpstr>L104141_</vt:lpstr>
      <vt:lpstr>L104142_</vt:lpstr>
      <vt:lpstr>L104143_</vt:lpstr>
      <vt:lpstr>L104144_</vt:lpstr>
      <vt:lpstr>L104145_</vt:lpstr>
      <vt:lpstr>L104146_</vt:lpstr>
      <vt:lpstr>L104147_</vt:lpstr>
      <vt:lpstr>L104148_</vt:lpstr>
      <vt:lpstr>L104149_</vt:lpstr>
      <vt:lpstr>L104150_</vt:lpstr>
      <vt:lpstr>L104151_</vt:lpstr>
      <vt:lpstr>L104152_</vt:lpstr>
      <vt:lpstr>L104153_</vt:lpstr>
      <vt:lpstr>L104154_</vt:lpstr>
      <vt:lpstr>L104155_</vt:lpstr>
      <vt:lpstr>L104156_</vt:lpstr>
      <vt:lpstr>L104157_</vt:lpstr>
      <vt:lpstr>L104158_</vt:lpstr>
      <vt:lpstr>L104159_</vt:lpstr>
      <vt:lpstr>L104160_</vt:lpstr>
      <vt:lpstr>L104161_</vt:lpstr>
      <vt:lpstr>L104162_</vt:lpstr>
      <vt:lpstr>L104163_</vt:lpstr>
      <vt:lpstr>L104164_</vt:lpstr>
      <vt:lpstr>L104165_</vt:lpstr>
      <vt:lpstr>L104166_</vt:lpstr>
      <vt:lpstr>L104167_</vt:lpstr>
      <vt:lpstr>L104168_</vt:lpstr>
      <vt:lpstr>L104169_</vt:lpstr>
      <vt:lpstr>L104170_</vt:lpstr>
      <vt:lpstr>L104171_</vt:lpstr>
      <vt:lpstr>L104172_</vt:lpstr>
      <vt:lpstr>L104173_</vt:lpstr>
      <vt:lpstr>L104174_</vt:lpstr>
      <vt:lpstr>L104175_</vt:lpstr>
      <vt:lpstr>L104176_</vt:lpstr>
      <vt:lpstr>L104177_</vt:lpstr>
      <vt:lpstr>L104178_</vt:lpstr>
      <vt:lpstr>L104179_</vt:lpstr>
      <vt:lpstr>L104180_</vt:lpstr>
      <vt:lpstr>L104181_</vt:lpstr>
      <vt:lpstr>L104182_</vt:lpstr>
      <vt:lpstr>L104183_</vt:lpstr>
      <vt:lpstr>L104184_</vt:lpstr>
      <vt:lpstr>L104185_</vt:lpstr>
      <vt:lpstr>L104186_</vt:lpstr>
      <vt:lpstr>L104187_</vt:lpstr>
      <vt:lpstr>L104188_</vt:lpstr>
      <vt:lpstr>L104189_</vt:lpstr>
      <vt:lpstr>L104190_</vt:lpstr>
      <vt:lpstr>L104191_</vt:lpstr>
      <vt:lpstr>L104192_</vt:lpstr>
      <vt:lpstr>L104193_</vt:lpstr>
      <vt:lpstr>L104194_</vt:lpstr>
      <vt:lpstr>L104195_</vt:lpstr>
      <vt:lpstr>L104196_</vt:lpstr>
      <vt:lpstr>L104197_</vt:lpstr>
      <vt:lpstr>L104198_</vt:lpstr>
      <vt:lpstr>L104199_</vt:lpstr>
      <vt:lpstr>L104200_</vt:lpstr>
      <vt:lpstr>L104201_</vt:lpstr>
      <vt:lpstr>L104202_</vt:lpstr>
      <vt:lpstr>L104203_</vt:lpstr>
      <vt:lpstr>L104204_</vt:lpstr>
      <vt:lpstr>L104205_</vt:lpstr>
      <vt:lpstr>L104206_</vt:lpstr>
      <vt:lpstr>L104207_</vt:lpstr>
      <vt:lpstr>L104208_</vt:lpstr>
      <vt:lpstr>L104209_</vt:lpstr>
      <vt:lpstr>L104210_</vt:lpstr>
      <vt:lpstr>L104211_</vt:lpstr>
      <vt:lpstr>L104212_</vt:lpstr>
      <vt:lpstr>L104213_</vt:lpstr>
      <vt:lpstr>L104214_</vt:lpstr>
      <vt:lpstr>L104215_</vt:lpstr>
      <vt:lpstr>L104216_</vt:lpstr>
      <vt:lpstr>L104217_</vt:lpstr>
      <vt:lpstr>L104218_</vt:lpstr>
      <vt:lpstr>L104219_</vt:lpstr>
      <vt:lpstr>L104220_</vt:lpstr>
      <vt:lpstr>L104221_</vt:lpstr>
      <vt:lpstr>L104222_</vt:lpstr>
      <vt:lpstr>L104223_</vt:lpstr>
      <vt:lpstr>L104224_</vt:lpstr>
      <vt:lpstr>L104225_</vt:lpstr>
      <vt:lpstr>L104226_</vt:lpstr>
      <vt:lpstr>L104227_</vt:lpstr>
      <vt:lpstr>L104228_</vt:lpstr>
      <vt:lpstr>L104229_</vt:lpstr>
      <vt:lpstr>L104230_</vt:lpstr>
      <vt:lpstr>L104231_</vt:lpstr>
      <vt:lpstr>L104232_</vt:lpstr>
      <vt:lpstr>L104233_</vt:lpstr>
      <vt:lpstr>L104234_</vt:lpstr>
      <vt:lpstr>L104235_</vt:lpstr>
      <vt:lpstr>L104236_</vt:lpstr>
      <vt:lpstr>L104237_</vt:lpstr>
      <vt:lpstr>L104238_</vt:lpstr>
      <vt:lpstr>L104239_</vt:lpstr>
      <vt:lpstr>L104240_</vt:lpstr>
      <vt:lpstr>L104241_</vt:lpstr>
      <vt:lpstr>L104242_</vt:lpstr>
      <vt:lpstr>L104243_</vt:lpstr>
      <vt:lpstr>L104244_</vt:lpstr>
      <vt:lpstr>L104245_</vt:lpstr>
      <vt:lpstr>L104246_</vt:lpstr>
      <vt:lpstr>L104247_</vt:lpstr>
      <vt:lpstr>L104248_</vt:lpstr>
      <vt:lpstr>L104249_</vt:lpstr>
      <vt:lpstr>L104250_</vt:lpstr>
      <vt:lpstr>L104251_</vt:lpstr>
      <vt:lpstr>L104252_</vt:lpstr>
      <vt:lpstr>L104253_</vt:lpstr>
      <vt:lpstr>L104254_</vt:lpstr>
      <vt:lpstr>L104255_</vt:lpstr>
      <vt:lpstr>L104256_</vt:lpstr>
      <vt:lpstr>L104257_</vt:lpstr>
      <vt:lpstr>L104258_</vt:lpstr>
      <vt:lpstr>L104259_</vt:lpstr>
      <vt:lpstr>L104260_</vt:lpstr>
      <vt:lpstr>L104261_</vt:lpstr>
      <vt:lpstr>L104262_</vt:lpstr>
      <vt:lpstr>L104263_</vt:lpstr>
      <vt:lpstr>L104264_</vt:lpstr>
      <vt:lpstr>L104265_</vt:lpstr>
      <vt:lpstr>L104266_</vt:lpstr>
      <vt:lpstr>L104267_</vt:lpstr>
      <vt:lpstr>L104268_</vt:lpstr>
      <vt:lpstr>L104269_</vt:lpstr>
      <vt:lpstr>L104270_</vt:lpstr>
      <vt:lpstr>L104271_</vt:lpstr>
      <vt:lpstr>L104272_</vt:lpstr>
      <vt:lpstr>L104273_</vt:lpstr>
      <vt:lpstr>L104274_</vt:lpstr>
      <vt:lpstr>L104275_</vt:lpstr>
      <vt:lpstr>L104276_</vt:lpstr>
      <vt:lpstr>L104277_</vt:lpstr>
      <vt:lpstr>L104278_</vt:lpstr>
      <vt:lpstr>L104279_</vt:lpstr>
      <vt:lpstr>L104280_</vt:lpstr>
      <vt:lpstr>L104281_</vt:lpstr>
      <vt:lpstr>L104282_</vt:lpstr>
      <vt:lpstr>L104283_</vt:lpstr>
      <vt:lpstr>L104284_</vt:lpstr>
      <vt:lpstr>L104285_</vt:lpstr>
      <vt:lpstr>L104286_</vt:lpstr>
      <vt:lpstr>L104287_</vt:lpstr>
      <vt:lpstr>L104288_</vt:lpstr>
      <vt:lpstr>L104289_</vt:lpstr>
      <vt:lpstr>L104290_</vt:lpstr>
      <vt:lpstr>L104291_</vt:lpstr>
      <vt:lpstr>L104292_</vt:lpstr>
      <vt:lpstr>L104293_</vt:lpstr>
      <vt:lpstr>L104294_</vt:lpstr>
      <vt:lpstr>L104295_</vt:lpstr>
      <vt:lpstr>L104296_</vt:lpstr>
      <vt:lpstr>L104297_</vt:lpstr>
      <vt:lpstr>L104298_</vt:lpstr>
      <vt:lpstr>L104299_</vt:lpstr>
      <vt:lpstr>L104300_</vt:lpstr>
      <vt:lpstr>L104301_</vt:lpstr>
      <vt:lpstr>L104302_</vt:lpstr>
      <vt:lpstr>L104303_</vt:lpstr>
      <vt:lpstr>L104304_</vt:lpstr>
      <vt:lpstr>L104305_</vt:lpstr>
      <vt:lpstr>L104306_</vt:lpstr>
      <vt:lpstr>L104307_</vt:lpstr>
      <vt:lpstr>L104308_</vt:lpstr>
      <vt:lpstr>L104309_</vt:lpstr>
      <vt:lpstr>L104310_</vt:lpstr>
      <vt:lpstr>L104311_</vt:lpstr>
      <vt:lpstr>L104312_</vt:lpstr>
      <vt:lpstr>L104313_</vt:lpstr>
      <vt:lpstr>L104314_</vt:lpstr>
      <vt:lpstr>L104315_</vt:lpstr>
      <vt:lpstr>L104316_</vt:lpstr>
      <vt:lpstr>L104317_</vt:lpstr>
      <vt:lpstr>L104318_</vt:lpstr>
      <vt:lpstr>L104319_</vt:lpstr>
      <vt:lpstr>L104320_</vt:lpstr>
      <vt:lpstr>L104321_</vt:lpstr>
      <vt:lpstr>L104322_</vt:lpstr>
      <vt:lpstr>L104323_</vt:lpstr>
      <vt:lpstr>L104324_</vt:lpstr>
      <vt:lpstr>L104325_</vt:lpstr>
      <vt:lpstr>L104326_</vt:lpstr>
      <vt:lpstr>L104327_</vt:lpstr>
      <vt:lpstr>L104328_</vt:lpstr>
      <vt:lpstr>L104329_</vt:lpstr>
      <vt:lpstr>L104330_</vt:lpstr>
      <vt:lpstr>L104331_</vt:lpstr>
      <vt:lpstr>L104332_</vt:lpstr>
      <vt:lpstr>L104333_</vt:lpstr>
      <vt:lpstr>L104334_</vt:lpstr>
      <vt:lpstr>L104335_</vt:lpstr>
      <vt:lpstr>L104336_</vt:lpstr>
      <vt:lpstr>L104337_</vt:lpstr>
      <vt:lpstr>L104338_</vt:lpstr>
      <vt:lpstr>L104339_</vt:lpstr>
      <vt:lpstr>L104340_</vt:lpstr>
      <vt:lpstr>L104341_</vt:lpstr>
      <vt:lpstr>L104342_</vt:lpstr>
      <vt:lpstr>L104343_</vt:lpstr>
      <vt:lpstr>L104344_</vt:lpstr>
      <vt:lpstr>L104345_</vt:lpstr>
      <vt:lpstr>L104346_</vt:lpstr>
      <vt:lpstr>L104347_</vt:lpstr>
      <vt:lpstr>L104348_</vt:lpstr>
      <vt:lpstr>L104349_</vt:lpstr>
      <vt:lpstr>L104350_</vt:lpstr>
      <vt:lpstr>L104351_</vt:lpstr>
      <vt:lpstr>L104352_</vt:lpstr>
      <vt:lpstr>L104353_</vt:lpstr>
      <vt:lpstr>L104354_</vt:lpstr>
      <vt:lpstr>L104355_</vt:lpstr>
      <vt:lpstr>L104356_</vt:lpstr>
      <vt:lpstr>L104357_</vt:lpstr>
      <vt:lpstr>L104358_</vt:lpstr>
      <vt:lpstr>L104359_</vt:lpstr>
      <vt:lpstr>L104360_</vt:lpstr>
      <vt:lpstr>L104361_</vt:lpstr>
      <vt:lpstr>L104362_</vt:lpstr>
      <vt:lpstr>L104363_</vt:lpstr>
      <vt:lpstr>L104364_</vt:lpstr>
      <vt:lpstr>L104365_</vt:lpstr>
      <vt:lpstr>L104366_</vt:lpstr>
      <vt:lpstr>L104367_</vt:lpstr>
      <vt:lpstr>L104368_</vt:lpstr>
      <vt:lpstr>L104369_</vt:lpstr>
      <vt:lpstr>L104370_</vt:lpstr>
      <vt:lpstr>L104371_</vt:lpstr>
      <vt:lpstr>L104372_</vt:lpstr>
      <vt:lpstr>L104373_</vt:lpstr>
      <vt:lpstr>L104374_</vt:lpstr>
      <vt:lpstr>L104375_</vt:lpstr>
      <vt:lpstr>L104376_</vt:lpstr>
      <vt:lpstr>L104377_</vt:lpstr>
      <vt:lpstr>L104378_</vt:lpstr>
      <vt:lpstr>L104379_</vt:lpstr>
      <vt:lpstr>L104380_</vt:lpstr>
      <vt:lpstr>L104381_</vt:lpstr>
      <vt:lpstr>L104382_</vt:lpstr>
      <vt:lpstr>L104383_</vt:lpstr>
      <vt:lpstr>L104384_</vt:lpstr>
      <vt:lpstr>L104385_</vt:lpstr>
      <vt:lpstr>L104386_</vt:lpstr>
      <vt:lpstr>L104387_</vt:lpstr>
      <vt:lpstr>L104388_</vt:lpstr>
      <vt:lpstr>L104389_</vt:lpstr>
      <vt:lpstr>L104390_</vt:lpstr>
      <vt:lpstr>L104391_</vt:lpstr>
      <vt:lpstr>L104392_</vt:lpstr>
      <vt:lpstr>L104393_</vt:lpstr>
      <vt:lpstr>L104394_</vt:lpstr>
      <vt:lpstr>L104395_</vt:lpstr>
      <vt:lpstr>L104396_</vt:lpstr>
      <vt:lpstr>L104397_</vt:lpstr>
      <vt:lpstr>L104398_</vt:lpstr>
      <vt:lpstr>L104399_</vt:lpstr>
      <vt:lpstr>L104400_</vt:lpstr>
      <vt:lpstr>L104401_</vt:lpstr>
      <vt:lpstr>L104402_</vt:lpstr>
      <vt:lpstr>L104403_</vt:lpstr>
      <vt:lpstr>L104404_</vt:lpstr>
      <vt:lpstr>L104405_</vt:lpstr>
      <vt:lpstr>L104406_</vt:lpstr>
      <vt:lpstr>L104407_</vt:lpstr>
      <vt:lpstr>L104408_</vt:lpstr>
      <vt:lpstr>L104409_</vt:lpstr>
      <vt:lpstr>L104410_</vt:lpstr>
      <vt:lpstr>L104411_</vt:lpstr>
      <vt:lpstr>L104412_</vt:lpstr>
      <vt:lpstr>L104413_</vt:lpstr>
      <vt:lpstr>L104414_</vt:lpstr>
      <vt:lpstr>L104415_</vt:lpstr>
      <vt:lpstr>L104416_</vt:lpstr>
      <vt:lpstr>L104417_</vt:lpstr>
      <vt:lpstr>L104418_</vt:lpstr>
      <vt:lpstr>L104419_</vt:lpstr>
      <vt:lpstr>L104420_</vt:lpstr>
      <vt:lpstr>L104421_</vt:lpstr>
      <vt:lpstr>L104422_</vt:lpstr>
      <vt:lpstr>L104423_</vt:lpstr>
      <vt:lpstr>L104424_</vt:lpstr>
      <vt:lpstr>L104425_</vt:lpstr>
      <vt:lpstr>L104426_</vt:lpstr>
      <vt:lpstr>L104427_</vt:lpstr>
      <vt:lpstr>L104428_</vt:lpstr>
      <vt:lpstr>L104429_</vt:lpstr>
      <vt:lpstr>L104430_</vt:lpstr>
      <vt:lpstr>L104431_</vt:lpstr>
      <vt:lpstr>L104432_</vt:lpstr>
      <vt:lpstr>L104433_</vt:lpstr>
      <vt:lpstr>L104434_</vt:lpstr>
      <vt:lpstr>L104435_</vt:lpstr>
      <vt:lpstr>L104436_</vt:lpstr>
      <vt:lpstr>L104437_</vt:lpstr>
      <vt:lpstr>L104438_</vt:lpstr>
      <vt:lpstr>L104439_</vt:lpstr>
      <vt:lpstr>L104440_</vt:lpstr>
      <vt:lpstr>L104441_</vt:lpstr>
      <vt:lpstr>L104442_</vt:lpstr>
      <vt:lpstr>L104443_</vt:lpstr>
      <vt:lpstr>L104444_</vt:lpstr>
      <vt:lpstr>L104445_</vt:lpstr>
      <vt:lpstr>L104446_</vt:lpstr>
      <vt:lpstr>L104447_</vt:lpstr>
      <vt:lpstr>L104448_</vt:lpstr>
      <vt:lpstr>L104449_</vt:lpstr>
      <vt:lpstr>L104450_</vt:lpstr>
      <vt:lpstr>L104451_</vt:lpstr>
      <vt:lpstr>L104452_</vt:lpstr>
      <vt:lpstr>L104453_</vt:lpstr>
      <vt:lpstr>L104454_</vt:lpstr>
      <vt:lpstr>L104455_</vt:lpstr>
      <vt:lpstr>L104456_</vt:lpstr>
      <vt:lpstr>L104457_</vt:lpstr>
      <vt:lpstr>L104458_</vt:lpstr>
      <vt:lpstr>L104459_</vt:lpstr>
      <vt:lpstr>L104460_</vt:lpstr>
      <vt:lpstr>L104461_</vt:lpstr>
      <vt:lpstr>L104462_</vt:lpstr>
      <vt:lpstr>L104463_</vt:lpstr>
      <vt:lpstr>L104464_</vt:lpstr>
      <vt:lpstr>L104465_</vt:lpstr>
      <vt:lpstr>L104466_</vt:lpstr>
      <vt:lpstr>L104467_</vt:lpstr>
      <vt:lpstr>L104468_</vt:lpstr>
      <vt:lpstr>L104469_</vt:lpstr>
      <vt:lpstr>L104470_</vt:lpstr>
      <vt:lpstr>L104471_</vt:lpstr>
      <vt:lpstr>L104472_</vt:lpstr>
      <vt:lpstr>L104473_</vt:lpstr>
      <vt:lpstr>L104474_</vt:lpstr>
      <vt:lpstr>L104475_</vt:lpstr>
      <vt:lpstr>L104476_</vt:lpstr>
      <vt:lpstr>L104477_</vt:lpstr>
      <vt:lpstr>L104478_</vt:lpstr>
      <vt:lpstr>L104479_</vt:lpstr>
      <vt:lpstr>L104480_</vt:lpstr>
      <vt:lpstr>L104481_</vt:lpstr>
      <vt:lpstr>L104482_</vt:lpstr>
      <vt:lpstr>L104483_</vt:lpstr>
      <vt:lpstr>L104484_</vt:lpstr>
      <vt:lpstr>L104485_</vt:lpstr>
      <vt:lpstr>L104486_</vt:lpstr>
      <vt:lpstr>L104487_</vt:lpstr>
      <vt:lpstr>L104488_</vt:lpstr>
      <vt:lpstr>L104489_</vt:lpstr>
      <vt:lpstr>L104490_</vt:lpstr>
      <vt:lpstr>L104491_</vt:lpstr>
      <vt:lpstr>L104492_</vt:lpstr>
      <vt:lpstr>L104493_</vt:lpstr>
      <vt:lpstr>L104494_</vt:lpstr>
      <vt:lpstr>L104495_</vt:lpstr>
      <vt:lpstr>L104496_</vt:lpstr>
      <vt:lpstr>L104497_</vt:lpstr>
      <vt:lpstr>L104498_</vt:lpstr>
      <vt:lpstr>L104499_</vt:lpstr>
      <vt:lpstr>L104500_</vt:lpstr>
      <vt:lpstr>L104501_</vt:lpstr>
      <vt:lpstr>L104502_</vt:lpstr>
      <vt:lpstr>L104503_</vt:lpstr>
      <vt:lpstr>L104504_</vt:lpstr>
      <vt:lpstr>L104505_</vt:lpstr>
      <vt:lpstr>L104506_</vt:lpstr>
      <vt:lpstr>L104507_</vt:lpstr>
      <vt:lpstr>L104508_</vt:lpstr>
      <vt:lpstr>L104509_</vt:lpstr>
      <vt:lpstr>L104510_</vt:lpstr>
      <vt:lpstr>L104511_</vt:lpstr>
      <vt:lpstr>L104512_</vt:lpstr>
      <vt:lpstr>L104513_</vt:lpstr>
      <vt:lpstr>L104514_</vt:lpstr>
      <vt:lpstr>L104515_</vt:lpstr>
      <vt:lpstr>L104516_</vt:lpstr>
      <vt:lpstr>L104517_</vt:lpstr>
      <vt:lpstr>L104518_</vt:lpstr>
      <vt:lpstr>L104519_</vt:lpstr>
      <vt:lpstr>L104520_</vt:lpstr>
      <vt:lpstr>L104521_</vt:lpstr>
      <vt:lpstr>L104522_</vt:lpstr>
      <vt:lpstr>L104523_</vt:lpstr>
      <vt:lpstr>L104524_</vt:lpstr>
      <vt:lpstr>L104525_</vt:lpstr>
      <vt:lpstr>L104526_</vt:lpstr>
      <vt:lpstr>L104527_</vt:lpstr>
      <vt:lpstr>L104528_</vt:lpstr>
      <vt:lpstr>L104529_</vt:lpstr>
      <vt:lpstr>L104530_</vt:lpstr>
      <vt:lpstr>L104531_</vt:lpstr>
      <vt:lpstr>L104532_</vt:lpstr>
      <vt:lpstr>L104533_</vt:lpstr>
      <vt:lpstr>L104534_</vt:lpstr>
      <vt:lpstr>L104535_</vt:lpstr>
      <vt:lpstr>L104536_</vt:lpstr>
      <vt:lpstr>L104537_</vt:lpstr>
      <vt:lpstr>L104538_</vt:lpstr>
      <vt:lpstr>L104539_</vt:lpstr>
      <vt:lpstr>L104540_</vt:lpstr>
      <vt:lpstr>L104541_</vt:lpstr>
      <vt:lpstr>L104542_</vt:lpstr>
      <vt:lpstr>L104543_</vt:lpstr>
      <vt:lpstr>L104544_</vt:lpstr>
      <vt:lpstr>L104545_</vt:lpstr>
      <vt:lpstr>L104546_</vt:lpstr>
      <vt:lpstr>L104547_</vt:lpstr>
      <vt:lpstr>L104548_</vt:lpstr>
      <vt:lpstr>L104549_</vt:lpstr>
      <vt:lpstr>L104550_</vt:lpstr>
      <vt:lpstr>L104551_</vt:lpstr>
      <vt:lpstr>L104552_</vt:lpstr>
      <vt:lpstr>L104553_</vt:lpstr>
      <vt:lpstr>L104554_</vt:lpstr>
      <vt:lpstr>L104555_</vt:lpstr>
      <vt:lpstr>L104556_</vt:lpstr>
      <vt:lpstr>L104557_</vt:lpstr>
      <vt:lpstr>L104558_</vt:lpstr>
      <vt:lpstr>L104559_</vt:lpstr>
      <vt:lpstr>L104560_</vt:lpstr>
      <vt:lpstr>L104561_</vt:lpstr>
      <vt:lpstr>L104562_</vt:lpstr>
      <vt:lpstr>L104563_</vt:lpstr>
      <vt:lpstr>L104564_</vt:lpstr>
      <vt:lpstr>L104565_</vt:lpstr>
      <vt:lpstr>L104566_</vt:lpstr>
      <vt:lpstr>L104567_</vt:lpstr>
      <vt:lpstr>L104568_</vt:lpstr>
      <vt:lpstr>L104569_</vt:lpstr>
      <vt:lpstr>L104570_</vt:lpstr>
      <vt:lpstr>L104571_</vt:lpstr>
      <vt:lpstr>L104572_</vt:lpstr>
      <vt:lpstr>L104573_</vt:lpstr>
      <vt:lpstr>L104574_</vt:lpstr>
      <vt:lpstr>L104575_</vt:lpstr>
      <vt:lpstr>L104576_</vt:lpstr>
      <vt:lpstr>L104577_</vt:lpstr>
      <vt:lpstr>L104578_</vt:lpstr>
      <vt:lpstr>L104579_</vt:lpstr>
      <vt:lpstr>L104580_</vt:lpstr>
      <vt:lpstr>L104581_</vt:lpstr>
      <vt:lpstr>L104582_</vt:lpstr>
      <vt:lpstr>L104583_</vt:lpstr>
      <vt:lpstr>L104584_</vt:lpstr>
      <vt:lpstr>L104585_</vt:lpstr>
      <vt:lpstr>L104586_</vt:lpstr>
      <vt:lpstr>L104587_</vt:lpstr>
      <vt:lpstr>L104588_</vt:lpstr>
      <vt:lpstr>L104589_</vt:lpstr>
      <vt:lpstr>L104590_</vt:lpstr>
      <vt:lpstr>L104591_</vt:lpstr>
      <vt:lpstr>L104592_</vt:lpstr>
      <vt:lpstr>L104593_</vt:lpstr>
      <vt:lpstr>L104594_</vt:lpstr>
      <vt:lpstr>L104595_</vt:lpstr>
      <vt:lpstr>L104596_</vt:lpstr>
      <vt:lpstr>L104597_</vt:lpstr>
      <vt:lpstr>L104598_</vt:lpstr>
      <vt:lpstr>L104599_</vt:lpstr>
      <vt:lpstr>L104600_</vt:lpstr>
      <vt:lpstr>L104601_</vt:lpstr>
      <vt:lpstr>L104602_</vt:lpstr>
      <vt:lpstr>L104603_</vt:lpstr>
      <vt:lpstr>L104604_</vt:lpstr>
      <vt:lpstr>L104605_</vt:lpstr>
      <vt:lpstr>L104606_</vt:lpstr>
      <vt:lpstr>L104607_</vt:lpstr>
      <vt:lpstr>L104608_</vt:lpstr>
      <vt:lpstr>L104609_</vt:lpstr>
      <vt:lpstr>L104610_</vt:lpstr>
      <vt:lpstr>L104611_</vt:lpstr>
      <vt:lpstr>L104612_</vt:lpstr>
      <vt:lpstr>L104613_</vt:lpstr>
      <vt:lpstr>L104614_</vt:lpstr>
      <vt:lpstr>L104615_</vt:lpstr>
      <vt:lpstr>L104616_</vt:lpstr>
      <vt:lpstr>L104617_</vt:lpstr>
      <vt:lpstr>L104618_</vt:lpstr>
      <vt:lpstr>L104619_</vt:lpstr>
      <vt:lpstr>L104620_</vt:lpstr>
      <vt:lpstr>L104621_</vt:lpstr>
      <vt:lpstr>L104622_</vt:lpstr>
      <vt:lpstr>L104623_</vt:lpstr>
      <vt:lpstr>L104624_</vt:lpstr>
      <vt:lpstr>L104625_</vt:lpstr>
      <vt:lpstr>L104626_</vt:lpstr>
      <vt:lpstr>L104627_</vt:lpstr>
      <vt:lpstr>L104628_</vt:lpstr>
      <vt:lpstr>L104629_</vt:lpstr>
      <vt:lpstr>L104630_</vt:lpstr>
      <vt:lpstr>L104631_</vt:lpstr>
      <vt:lpstr>L104632_</vt:lpstr>
      <vt:lpstr>L104633_</vt:lpstr>
      <vt:lpstr>L104634_</vt:lpstr>
      <vt:lpstr>L104635_</vt:lpstr>
      <vt:lpstr>L104636_</vt:lpstr>
      <vt:lpstr>L104637_</vt:lpstr>
      <vt:lpstr>L104638_</vt:lpstr>
      <vt:lpstr>L104639_</vt:lpstr>
      <vt:lpstr>L104640_</vt:lpstr>
      <vt:lpstr>L104641_</vt:lpstr>
      <vt:lpstr>L104642_</vt:lpstr>
      <vt:lpstr>L104643_</vt:lpstr>
      <vt:lpstr>L104644_</vt:lpstr>
      <vt:lpstr>L104645_</vt:lpstr>
      <vt:lpstr>L104646_</vt:lpstr>
      <vt:lpstr>L104647_</vt:lpstr>
      <vt:lpstr>L104648_</vt:lpstr>
      <vt:lpstr>L104649_</vt:lpstr>
      <vt:lpstr>L104650_</vt:lpstr>
      <vt:lpstr>L104651_</vt:lpstr>
      <vt:lpstr>L104652_</vt:lpstr>
      <vt:lpstr>L104653_</vt:lpstr>
      <vt:lpstr>L104654_</vt:lpstr>
      <vt:lpstr>L104655_</vt:lpstr>
      <vt:lpstr>L104656_</vt:lpstr>
      <vt:lpstr>L104657_</vt:lpstr>
      <vt:lpstr>L104658_</vt:lpstr>
      <vt:lpstr>L104659_</vt:lpstr>
      <vt:lpstr>L104660_</vt:lpstr>
      <vt:lpstr>L104661_</vt:lpstr>
      <vt:lpstr>L104662_</vt:lpstr>
      <vt:lpstr>L104663_</vt:lpstr>
      <vt:lpstr>L104664_</vt:lpstr>
      <vt:lpstr>L104665_</vt:lpstr>
      <vt:lpstr>L104666_</vt:lpstr>
      <vt:lpstr>L104667_</vt:lpstr>
      <vt:lpstr>L104668_</vt:lpstr>
      <vt:lpstr>L104669_</vt:lpstr>
      <vt:lpstr>L104670_</vt:lpstr>
      <vt:lpstr>L104671_</vt:lpstr>
      <vt:lpstr>L104672_</vt:lpstr>
      <vt:lpstr>L104673_</vt:lpstr>
      <vt:lpstr>L104674_</vt:lpstr>
      <vt:lpstr>L104675_</vt:lpstr>
      <vt:lpstr>L104676_</vt:lpstr>
      <vt:lpstr>L104677_</vt:lpstr>
      <vt:lpstr>L104678_</vt:lpstr>
      <vt:lpstr>L104679_</vt:lpstr>
      <vt:lpstr>L104680_</vt:lpstr>
      <vt:lpstr>L104681_</vt:lpstr>
      <vt:lpstr>L104682_</vt:lpstr>
      <vt:lpstr>L104683_</vt:lpstr>
      <vt:lpstr>L104684_</vt:lpstr>
      <vt:lpstr>L104685_</vt:lpstr>
      <vt:lpstr>L104686_</vt:lpstr>
      <vt:lpstr>L104687_</vt:lpstr>
      <vt:lpstr>L104688_</vt:lpstr>
      <vt:lpstr>L104689_</vt:lpstr>
      <vt:lpstr>L104690_</vt:lpstr>
      <vt:lpstr>L104691_</vt:lpstr>
      <vt:lpstr>L104692_</vt:lpstr>
      <vt:lpstr>L104693_</vt:lpstr>
      <vt:lpstr>L104694_</vt:lpstr>
      <vt:lpstr>L104695_</vt:lpstr>
      <vt:lpstr>L104696_</vt:lpstr>
      <vt:lpstr>L104697_</vt:lpstr>
      <vt:lpstr>L104698_</vt:lpstr>
      <vt:lpstr>L104699_</vt:lpstr>
      <vt:lpstr>L104700_</vt:lpstr>
      <vt:lpstr>L104701_</vt:lpstr>
      <vt:lpstr>L104702_</vt:lpstr>
      <vt:lpstr>L104703_</vt:lpstr>
      <vt:lpstr>L104704_</vt:lpstr>
      <vt:lpstr>L104705_</vt:lpstr>
      <vt:lpstr>L104706_</vt:lpstr>
      <vt:lpstr>L104707_</vt:lpstr>
      <vt:lpstr>L104708_</vt:lpstr>
      <vt:lpstr>L104709_</vt:lpstr>
      <vt:lpstr>L104710_</vt:lpstr>
      <vt:lpstr>L104711_</vt:lpstr>
      <vt:lpstr>L104712_</vt:lpstr>
      <vt:lpstr>L104713_</vt:lpstr>
      <vt:lpstr>L104714_</vt:lpstr>
      <vt:lpstr>L104715_</vt:lpstr>
      <vt:lpstr>L104716_</vt:lpstr>
      <vt:lpstr>L104717_</vt:lpstr>
      <vt:lpstr>L104718_</vt:lpstr>
      <vt:lpstr>L104719_</vt:lpstr>
      <vt:lpstr>L104720_</vt:lpstr>
      <vt:lpstr>L104721_</vt:lpstr>
      <vt:lpstr>L104722_</vt:lpstr>
      <vt:lpstr>L104723_</vt:lpstr>
      <vt:lpstr>L104724_</vt:lpstr>
      <vt:lpstr>L104725_</vt:lpstr>
      <vt:lpstr>L104726_</vt:lpstr>
      <vt:lpstr>L104727_</vt:lpstr>
      <vt:lpstr>L104728_</vt:lpstr>
      <vt:lpstr>L104729_</vt:lpstr>
      <vt:lpstr>L104730_</vt:lpstr>
      <vt:lpstr>L104731_</vt:lpstr>
      <vt:lpstr>L104732_</vt:lpstr>
      <vt:lpstr>L104733_</vt:lpstr>
      <vt:lpstr>L104734_</vt:lpstr>
      <vt:lpstr>L104735_</vt:lpstr>
      <vt:lpstr>L104736_</vt:lpstr>
      <vt:lpstr>L104737_</vt:lpstr>
      <vt:lpstr>L104738_</vt:lpstr>
      <vt:lpstr>L104739_</vt:lpstr>
      <vt:lpstr>L104740_</vt:lpstr>
      <vt:lpstr>L104741_</vt:lpstr>
      <vt:lpstr>L104742_</vt:lpstr>
      <vt:lpstr>L104743_</vt:lpstr>
      <vt:lpstr>L104744_</vt:lpstr>
      <vt:lpstr>L104745_</vt:lpstr>
      <vt:lpstr>L104746_</vt:lpstr>
      <vt:lpstr>L104747_</vt:lpstr>
      <vt:lpstr>L104748_</vt:lpstr>
      <vt:lpstr>L104749_</vt:lpstr>
      <vt:lpstr>L104750_</vt:lpstr>
      <vt:lpstr>L104751_</vt:lpstr>
      <vt:lpstr>L104752_</vt:lpstr>
      <vt:lpstr>L104753_</vt:lpstr>
      <vt:lpstr>L104754_</vt:lpstr>
      <vt:lpstr>L104755_</vt:lpstr>
      <vt:lpstr>L104756_</vt:lpstr>
      <vt:lpstr>L104757_</vt:lpstr>
      <vt:lpstr>L104758_</vt:lpstr>
      <vt:lpstr>L104759_</vt:lpstr>
      <vt:lpstr>L104760_</vt:lpstr>
      <vt:lpstr>L104761_</vt:lpstr>
      <vt:lpstr>L104762_</vt:lpstr>
      <vt:lpstr>L104763_</vt:lpstr>
      <vt:lpstr>L104764_</vt:lpstr>
      <vt:lpstr>L104765_</vt:lpstr>
      <vt:lpstr>L104766_</vt:lpstr>
      <vt:lpstr>L104767_</vt:lpstr>
      <vt:lpstr>L104768_</vt:lpstr>
      <vt:lpstr>L104769_</vt:lpstr>
      <vt:lpstr>L104770_</vt:lpstr>
      <vt:lpstr>L104771_</vt:lpstr>
      <vt:lpstr>L104772_</vt:lpstr>
      <vt:lpstr>L104773_</vt:lpstr>
      <vt:lpstr>L104774_</vt:lpstr>
      <vt:lpstr>L104775_</vt:lpstr>
      <vt:lpstr>L104776_</vt:lpstr>
      <vt:lpstr>L104777_</vt:lpstr>
      <vt:lpstr>L104778_</vt:lpstr>
      <vt:lpstr>L104779_</vt:lpstr>
      <vt:lpstr>L104780_</vt:lpstr>
      <vt:lpstr>L104781_</vt:lpstr>
      <vt:lpstr>L104782_</vt:lpstr>
      <vt:lpstr>L104783_</vt:lpstr>
      <vt:lpstr>L104784_</vt:lpstr>
      <vt:lpstr>L104785_</vt:lpstr>
      <vt:lpstr>L104786_</vt:lpstr>
      <vt:lpstr>L104787_</vt:lpstr>
      <vt:lpstr>L104788_</vt:lpstr>
      <vt:lpstr>L104789_</vt:lpstr>
      <vt:lpstr>L104790_</vt:lpstr>
      <vt:lpstr>L104791_</vt:lpstr>
      <vt:lpstr>L104792_</vt:lpstr>
      <vt:lpstr>L104793_</vt:lpstr>
      <vt:lpstr>L104794_</vt:lpstr>
      <vt:lpstr>L104795_</vt:lpstr>
      <vt:lpstr>L104796_</vt:lpstr>
      <vt:lpstr>L104797_</vt:lpstr>
      <vt:lpstr>L104798_</vt:lpstr>
      <vt:lpstr>L104799_</vt:lpstr>
      <vt:lpstr>L104800_</vt:lpstr>
      <vt:lpstr>L104801_</vt:lpstr>
      <vt:lpstr>L104802_</vt:lpstr>
      <vt:lpstr>L104803_</vt:lpstr>
      <vt:lpstr>L104804_</vt:lpstr>
      <vt:lpstr>L104805_</vt:lpstr>
      <vt:lpstr>L104806_</vt:lpstr>
      <vt:lpstr>L104807_</vt:lpstr>
      <vt:lpstr>L104808_</vt:lpstr>
      <vt:lpstr>L104809_</vt:lpstr>
      <vt:lpstr>L104810_</vt:lpstr>
      <vt:lpstr>L104811_</vt:lpstr>
      <vt:lpstr>L104812_</vt:lpstr>
      <vt:lpstr>L104813_</vt:lpstr>
      <vt:lpstr>L104814_</vt:lpstr>
      <vt:lpstr>L104815_</vt:lpstr>
      <vt:lpstr>L104816_</vt:lpstr>
      <vt:lpstr>L104817_</vt:lpstr>
      <vt:lpstr>L104818_</vt:lpstr>
      <vt:lpstr>L104819_</vt:lpstr>
      <vt:lpstr>L104820_</vt:lpstr>
      <vt:lpstr>L104821_</vt:lpstr>
      <vt:lpstr>L104822_</vt:lpstr>
      <vt:lpstr>L104823_</vt:lpstr>
      <vt:lpstr>L104824_</vt:lpstr>
      <vt:lpstr>L104825_</vt:lpstr>
      <vt:lpstr>L104826_</vt:lpstr>
      <vt:lpstr>L104827_</vt:lpstr>
      <vt:lpstr>L104828_</vt:lpstr>
      <vt:lpstr>L104829_</vt:lpstr>
      <vt:lpstr>L104830_</vt:lpstr>
      <vt:lpstr>L104831_</vt:lpstr>
      <vt:lpstr>L104832_</vt:lpstr>
      <vt:lpstr>L104833_</vt:lpstr>
      <vt:lpstr>L104834_</vt:lpstr>
      <vt:lpstr>L104835_</vt:lpstr>
      <vt:lpstr>L104836_</vt:lpstr>
      <vt:lpstr>L104837_</vt:lpstr>
      <vt:lpstr>L104838_</vt:lpstr>
      <vt:lpstr>L104839_</vt:lpstr>
      <vt:lpstr>L104840_</vt:lpstr>
      <vt:lpstr>L104841_</vt:lpstr>
      <vt:lpstr>L104842_</vt:lpstr>
      <vt:lpstr>L104843_</vt:lpstr>
      <vt:lpstr>L104844_</vt:lpstr>
      <vt:lpstr>L104845_</vt:lpstr>
      <vt:lpstr>L104846_</vt:lpstr>
      <vt:lpstr>L104847_</vt:lpstr>
      <vt:lpstr>L104848_</vt:lpstr>
      <vt:lpstr>L104849_</vt:lpstr>
      <vt:lpstr>L104850_</vt:lpstr>
      <vt:lpstr>L104851_</vt:lpstr>
      <vt:lpstr>L104852_</vt:lpstr>
      <vt:lpstr>L104853_</vt:lpstr>
      <vt:lpstr>L104854_</vt:lpstr>
      <vt:lpstr>L104855_</vt:lpstr>
      <vt:lpstr>L104856_</vt:lpstr>
      <vt:lpstr>L104857_</vt:lpstr>
      <vt:lpstr>L104858_</vt:lpstr>
      <vt:lpstr>L104859_</vt:lpstr>
      <vt:lpstr>L104860_</vt:lpstr>
      <vt:lpstr>L104861_</vt:lpstr>
      <vt:lpstr>L104862_</vt:lpstr>
      <vt:lpstr>L104863_</vt:lpstr>
      <vt:lpstr>L104864_</vt:lpstr>
      <vt:lpstr>L104865_</vt:lpstr>
      <vt:lpstr>L104866_</vt:lpstr>
      <vt:lpstr>L104867_</vt:lpstr>
      <vt:lpstr>L104868_</vt:lpstr>
      <vt:lpstr>L104869_</vt:lpstr>
      <vt:lpstr>L104870_</vt:lpstr>
      <vt:lpstr>L104871_</vt:lpstr>
      <vt:lpstr>L104872_</vt:lpstr>
      <vt:lpstr>L104873_</vt:lpstr>
      <vt:lpstr>L104874_</vt:lpstr>
      <vt:lpstr>L104875_</vt:lpstr>
      <vt:lpstr>L104876_</vt:lpstr>
      <vt:lpstr>L104877_</vt:lpstr>
      <vt:lpstr>L104878_</vt:lpstr>
      <vt:lpstr>L104879_</vt:lpstr>
      <vt:lpstr>L104880_</vt:lpstr>
      <vt:lpstr>L104881_</vt:lpstr>
      <vt:lpstr>L104882_</vt:lpstr>
      <vt:lpstr>L104883_</vt:lpstr>
      <vt:lpstr>L104884_</vt:lpstr>
      <vt:lpstr>L104885_</vt:lpstr>
      <vt:lpstr>L104886_</vt:lpstr>
      <vt:lpstr>L104887_</vt:lpstr>
      <vt:lpstr>L104888_</vt:lpstr>
      <vt:lpstr>L104889_</vt:lpstr>
      <vt:lpstr>L104890_</vt:lpstr>
      <vt:lpstr>L104891_</vt:lpstr>
      <vt:lpstr>L104892_</vt:lpstr>
      <vt:lpstr>L104893_</vt:lpstr>
      <vt:lpstr>L104894_</vt:lpstr>
      <vt:lpstr>L104895_</vt:lpstr>
      <vt:lpstr>L104896_</vt:lpstr>
      <vt:lpstr>L104897_</vt:lpstr>
      <vt:lpstr>L104898_</vt:lpstr>
      <vt:lpstr>L104899_</vt:lpstr>
      <vt:lpstr>L104900_</vt:lpstr>
      <vt:lpstr>L104901_</vt:lpstr>
      <vt:lpstr>L104902_</vt:lpstr>
      <vt:lpstr>L104903_</vt:lpstr>
      <vt:lpstr>L104904_</vt:lpstr>
      <vt:lpstr>L104905_</vt:lpstr>
      <vt:lpstr>L104906_</vt:lpstr>
      <vt:lpstr>L104907_</vt:lpstr>
      <vt:lpstr>L104908_</vt:lpstr>
      <vt:lpstr>L104909_</vt:lpstr>
      <vt:lpstr>L104910_</vt:lpstr>
      <vt:lpstr>L104911_</vt:lpstr>
      <vt:lpstr>L104912_</vt:lpstr>
      <vt:lpstr>L104913_</vt:lpstr>
      <vt:lpstr>L104914_</vt:lpstr>
      <vt:lpstr>L104915_</vt:lpstr>
      <vt:lpstr>L104916_</vt:lpstr>
      <vt:lpstr>L104917_</vt:lpstr>
      <vt:lpstr>L104918_</vt:lpstr>
      <vt:lpstr>L104919_</vt:lpstr>
      <vt:lpstr>L104920_</vt:lpstr>
      <vt:lpstr>L104921_</vt:lpstr>
      <vt:lpstr>L104922_</vt:lpstr>
      <vt:lpstr>L104923_</vt:lpstr>
      <vt:lpstr>L104924_</vt:lpstr>
      <vt:lpstr>L104925_</vt:lpstr>
      <vt:lpstr>L104926_</vt:lpstr>
      <vt:lpstr>L104927_</vt:lpstr>
      <vt:lpstr>L104928_</vt:lpstr>
      <vt:lpstr>L104929_</vt:lpstr>
      <vt:lpstr>L104930_</vt:lpstr>
      <vt:lpstr>L104931_</vt:lpstr>
      <vt:lpstr>L104932_</vt:lpstr>
      <vt:lpstr>L104933_</vt:lpstr>
      <vt:lpstr>L104934_</vt:lpstr>
      <vt:lpstr>L104935_</vt:lpstr>
      <vt:lpstr>L104936_</vt:lpstr>
      <vt:lpstr>L104937_</vt:lpstr>
      <vt:lpstr>L104938_</vt:lpstr>
      <vt:lpstr>L104939_</vt:lpstr>
      <vt:lpstr>L104940_</vt:lpstr>
      <vt:lpstr>L104941_</vt:lpstr>
      <vt:lpstr>L104942_</vt:lpstr>
      <vt:lpstr>L104943_</vt:lpstr>
      <vt:lpstr>L104944_</vt:lpstr>
      <vt:lpstr>L104945_</vt:lpstr>
      <vt:lpstr>L104946_</vt:lpstr>
      <vt:lpstr>L104947_</vt:lpstr>
      <vt:lpstr>L104948_</vt:lpstr>
      <vt:lpstr>L104949_</vt:lpstr>
      <vt:lpstr>L104950_</vt:lpstr>
      <vt:lpstr>L104951_</vt:lpstr>
      <vt:lpstr>L104952_</vt:lpstr>
      <vt:lpstr>L104953_</vt:lpstr>
      <vt:lpstr>L104954_</vt:lpstr>
      <vt:lpstr>L104955_</vt:lpstr>
      <vt:lpstr>L104956_</vt:lpstr>
      <vt:lpstr>L104957_</vt:lpstr>
      <vt:lpstr>L104958_</vt:lpstr>
      <vt:lpstr>L104959_</vt:lpstr>
      <vt:lpstr>L104960_</vt:lpstr>
      <vt:lpstr>L104961_</vt:lpstr>
      <vt:lpstr>L104962_</vt:lpstr>
      <vt:lpstr>L104963_</vt:lpstr>
      <vt:lpstr>L104964_</vt:lpstr>
      <vt:lpstr>L104965_</vt:lpstr>
      <vt:lpstr>L104966_</vt:lpstr>
      <vt:lpstr>L104967_</vt:lpstr>
      <vt:lpstr>L104968_</vt:lpstr>
      <vt:lpstr>L104969_</vt:lpstr>
      <vt:lpstr>L104970_</vt:lpstr>
      <vt:lpstr>L104971_</vt:lpstr>
      <vt:lpstr>L104972_</vt:lpstr>
      <vt:lpstr>L104973_</vt:lpstr>
      <vt:lpstr>L104974_</vt:lpstr>
      <vt:lpstr>L104975_</vt:lpstr>
      <vt:lpstr>L104976_</vt:lpstr>
      <vt:lpstr>L104977_</vt:lpstr>
      <vt:lpstr>L104978_</vt:lpstr>
      <vt:lpstr>L104979_</vt:lpstr>
      <vt:lpstr>L104980_</vt:lpstr>
      <vt:lpstr>L104981_</vt:lpstr>
      <vt:lpstr>L104982_</vt:lpstr>
      <vt:lpstr>L104983_</vt:lpstr>
      <vt:lpstr>L104984_</vt:lpstr>
      <vt:lpstr>L104985_</vt:lpstr>
      <vt:lpstr>L104986_</vt:lpstr>
      <vt:lpstr>L104987_</vt:lpstr>
      <vt:lpstr>L104988_</vt:lpstr>
      <vt:lpstr>L104989_</vt:lpstr>
      <vt:lpstr>L104990_</vt:lpstr>
      <vt:lpstr>L104991_</vt:lpstr>
      <vt:lpstr>L104992_</vt:lpstr>
      <vt:lpstr>L104993_</vt:lpstr>
      <vt:lpstr>L104994_</vt:lpstr>
      <vt:lpstr>L104995_</vt:lpstr>
      <vt:lpstr>L104996_</vt:lpstr>
      <vt:lpstr>L104997_</vt:lpstr>
      <vt:lpstr>L104998_</vt:lpstr>
      <vt:lpstr>L104999_</vt:lpstr>
      <vt:lpstr>L105000_</vt:lpstr>
      <vt:lpstr>Married</vt:lpstr>
      <vt:lpstr>No</vt:lpstr>
      <vt:lpstr>Non_Graduate</vt:lpstr>
      <vt:lpstr>Personal</vt:lpstr>
      <vt:lpstr>Salaried</vt:lpstr>
      <vt:lpstr>South</vt:lpstr>
      <vt:lpstr>Vikas_Sharma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krish keshari</cp:lastModifiedBy>
  <dcterms:created xsi:type="dcterms:W3CDTF">2026-07-12T04:31:53Z</dcterms:created>
  <dcterms:modified xsi:type="dcterms:W3CDTF">2026-07-18T15:17:32Z</dcterms:modified>
</cp:coreProperties>
</file>